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autoCompressPictures="0" defaultThemeVersion="124226"/>
  <bookViews>
    <workbookView xWindow="14388" yWindow="-12" windowWidth="14436" windowHeight="12852" tabRatio="894" activeTab="1"/>
  </bookViews>
  <sheets>
    <sheet name="Changes" sheetId="48" r:id="rId1"/>
    <sheet name="ITMA Form Data" sheetId="34" r:id="rId2"/>
    <sheet name="Trade Price Summary" sheetId="18" r:id="rId3"/>
    <sheet name="Trade Comparison to UK £" sheetId="36" r:id="rId4"/>
    <sheet name="Trade Comparison to US $" sheetId="47" r:id="rId5"/>
    <sheet name="Margins Summary" sheetId="35" r:id="rId6"/>
    <sheet name="Std Cst" sheetId="17" r:id="rId7"/>
    <sheet name="US Trade" sheetId="31" r:id="rId8"/>
    <sheet name="UK Prices" sheetId="1" r:id="rId9"/>
    <sheet name="IRISH Pricing" sheetId="46" state="hidden" r:id="rId10"/>
    <sheet name="€uro Prices" sheetId="6" r:id="rId11"/>
    <sheet name="SFr Prices" sheetId="33" r:id="rId12"/>
    <sheet name="SEK Prices" sheetId="5" r:id="rId13"/>
    <sheet name="DKr Prices" sheetId="32" r:id="rId14"/>
    <sheet name="NKr Prices" sheetId="40" r:id="rId15"/>
    <sheet name="S Africa Prices" sheetId="19" r:id="rId16"/>
    <sheet name="Distributor Prices" sheetId="16" r:id="rId17"/>
    <sheet name="Contract Prices Summary" sheetId="42" r:id="rId18"/>
    <sheet name="Contract Price Discounts" sheetId="43" r:id="rId19"/>
    <sheet name="Sports Direct" sheetId="25" r:id="rId20"/>
    <sheet name="American Golf" sheetId="30" r:id="rId21"/>
    <sheet name="Direct Golf" sheetId="28" r:id="rId22"/>
    <sheet name="DWSports" sheetId="44" r:id="rId23"/>
    <sheet name="Crown Sports" sheetId="29" r:id="rId24"/>
    <sheet name="McGuirks Sterling" sheetId="21" r:id="rId25"/>
    <sheet name="McLelland" sheetId="26" r:id="rId26"/>
    <sheet name="The Club Company" sheetId="24" r:id="rId27"/>
    <sheet name="Marriott" sheetId="27" r:id="rId28"/>
    <sheet name="Burhill" sheetId="38" r:id="rId29"/>
    <sheet name="Decathlon" sheetId="39" r:id="rId30"/>
    <sheet name="Data" sheetId="14" r:id="rId31"/>
  </sheets>
  <definedNames>
    <definedName name="CurYr">Data!$E$4</definedName>
    <definedName name="LstYr">Data!$E$6</definedName>
    <definedName name="NxtYr">Data!$E$5</definedName>
    <definedName name="_xlnm.Print_Area" localSheetId="10">'€uro Prices'!$A$2:$Z$9</definedName>
    <definedName name="_xlnm.Print_Area" localSheetId="12">'SEK Prices'!$A$1:$J$9</definedName>
    <definedName name="_xlnm.Print_Area" localSheetId="6">'Std Cst'!$D$2:$U$6</definedName>
    <definedName name="_xlnm.Print_Area" localSheetId="8">'UK Prices'!$A$2:$D$9</definedName>
    <definedName name="_xlnm.Print_Titles" localSheetId="2">'Trade Price Summary'!$1:$6</definedName>
  </definedNames>
  <calcPr calcId="14562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59" i="6" l="1"/>
  <c r="J50" i="6"/>
  <c r="J49" i="6"/>
  <c r="J48" i="6"/>
  <c r="J46" i="6"/>
  <c r="J35" i="6"/>
  <c r="J31" i="6"/>
  <c r="J24" i="6"/>
  <c r="J23" i="6"/>
  <c r="J19" i="6"/>
  <c r="J18" i="6"/>
  <c r="J17" i="6"/>
  <c r="J16" i="6"/>
  <c r="J15" i="6"/>
  <c r="J14" i="6"/>
  <c r="J13" i="6"/>
  <c r="AQ3" i="17"/>
  <c r="E3" i="47" l="1"/>
  <c r="G25" i="26" l="1"/>
  <c r="M25" i="21" l="1"/>
  <c r="G25" i="21"/>
  <c r="F25" i="21"/>
  <c r="E25" i="21"/>
  <c r="K25" i="21"/>
  <c r="L25" i="21" s="1"/>
  <c r="E24" i="21"/>
  <c r="F24" i="21" s="1"/>
  <c r="G24" i="21"/>
  <c r="K24" i="21"/>
  <c r="L24" i="21" s="1"/>
  <c r="M24" i="21"/>
  <c r="M11" i="21" l="1"/>
  <c r="K11" i="21"/>
  <c r="L11" i="21" s="1"/>
  <c r="G11" i="21"/>
  <c r="E11" i="21"/>
  <c r="F11" i="21" s="1"/>
  <c r="K25" i="43" l="1"/>
  <c r="J25" i="43"/>
  <c r="K24" i="43"/>
  <c r="J24" i="43"/>
  <c r="K11" i="43"/>
  <c r="J11" i="43"/>
  <c r="K25" i="42"/>
  <c r="J25" i="42"/>
  <c r="K24" i="42"/>
  <c r="J24" i="42"/>
  <c r="K21" i="42"/>
  <c r="J21" i="42"/>
  <c r="K20" i="42"/>
  <c r="J20" i="42"/>
  <c r="K11" i="42"/>
  <c r="J11" i="42"/>
  <c r="M49" i="21" l="1"/>
  <c r="K49" i="43" s="1"/>
  <c r="M48" i="21"/>
  <c r="K48" i="43" s="1"/>
  <c r="M21" i="21"/>
  <c r="K21" i="43" s="1"/>
  <c r="M20" i="21"/>
  <c r="K20" i="43" s="1"/>
  <c r="M19" i="21"/>
  <c r="K19" i="43" s="1"/>
  <c r="M18" i="21"/>
  <c r="K18" i="43" s="1"/>
  <c r="M17" i="21"/>
  <c r="K17" i="43" s="1"/>
  <c r="M16" i="21"/>
  <c r="K16" i="43" s="1"/>
  <c r="M15" i="21"/>
  <c r="K15" i="43" s="1"/>
  <c r="M14" i="21"/>
  <c r="K14" i="43" s="1"/>
  <c r="M13" i="21"/>
  <c r="K13" i="43" s="1"/>
  <c r="M12" i="21"/>
  <c r="K12" i="43" s="1"/>
  <c r="G49" i="21"/>
  <c r="J49" i="43" s="1"/>
  <c r="G48" i="21"/>
  <c r="J48" i="43" s="1"/>
  <c r="G21" i="21"/>
  <c r="J21" i="43" s="1"/>
  <c r="G20" i="21"/>
  <c r="J20" i="43" s="1"/>
  <c r="G19" i="21"/>
  <c r="J19" i="43" s="1"/>
  <c r="G18" i="21"/>
  <c r="J18" i="43" s="1"/>
  <c r="G17" i="21"/>
  <c r="J17" i="43" s="1"/>
  <c r="G16" i="21"/>
  <c r="J16" i="43" s="1"/>
  <c r="G15" i="21"/>
  <c r="J15" i="43" s="1"/>
  <c r="G14" i="21"/>
  <c r="J14" i="43" s="1"/>
  <c r="G13" i="21"/>
  <c r="J13" i="43" s="1"/>
  <c r="G12" i="21"/>
  <c r="J12" i="43" s="1"/>
  <c r="E12" i="21" l="1"/>
  <c r="F12" i="21" s="1"/>
  <c r="E13" i="21"/>
  <c r="F13" i="21" s="1"/>
  <c r="E14" i="21"/>
  <c r="F14" i="21" s="1"/>
  <c r="E15" i="21"/>
  <c r="F15" i="21" s="1"/>
  <c r="E16" i="21"/>
  <c r="F16" i="21" s="1"/>
  <c r="E17" i="21"/>
  <c r="F17" i="21" s="1"/>
  <c r="E18" i="21"/>
  <c r="F18" i="21" s="1"/>
  <c r="E19" i="21"/>
  <c r="F19" i="21" s="1"/>
  <c r="E20" i="21"/>
  <c r="E21" i="21"/>
  <c r="E22" i="21"/>
  <c r="F22" i="21" s="1"/>
  <c r="E23" i="21"/>
  <c r="F23" i="21" s="1"/>
  <c r="E26" i="21"/>
  <c r="F26" i="21" s="1"/>
  <c r="E27" i="21"/>
  <c r="F27" i="21" s="1"/>
  <c r="E29" i="21"/>
  <c r="F29" i="21" s="1"/>
  <c r="E30" i="21"/>
  <c r="F30" i="21" s="1"/>
  <c r="E31" i="21"/>
  <c r="F31" i="21" s="1"/>
  <c r="E32" i="21"/>
  <c r="E34" i="21"/>
  <c r="E35" i="21"/>
  <c r="F35" i="21" s="1"/>
  <c r="E36" i="21"/>
  <c r="F36" i="21" s="1"/>
  <c r="E38" i="21"/>
  <c r="F38" i="21" s="1"/>
  <c r="E39" i="21"/>
  <c r="F39" i="21" s="1"/>
  <c r="E40" i="21"/>
  <c r="F40" i="21" s="1"/>
  <c r="E41" i="21"/>
  <c r="F41" i="21" s="1"/>
  <c r="E42" i="21"/>
  <c r="F42" i="21" s="1"/>
  <c r="E43" i="21"/>
  <c r="F43" i="21" s="1"/>
  <c r="E45" i="21"/>
  <c r="F45" i="21" s="1"/>
  <c r="E46" i="21"/>
  <c r="F46" i="21" s="1"/>
  <c r="E48" i="21"/>
  <c r="F48" i="21" s="1"/>
  <c r="E49" i="21"/>
  <c r="F49" i="21" s="1"/>
  <c r="E50" i="21"/>
  <c r="F50" i="21" s="1"/>
  <c r="E51" i="21"/>
  <c r="F51" i="21" s="1"/>
  <c r="E52" i="21"/>
  <c r="F52" i="21" s="1"/>
  <c r="E53" i="21"/>
  <c r="F53" i="21" s="1"/>
  <c r="E54" i="21"/>
  <c r="F54" i="21" s="1"/>
  <c r="E55" i="21"/>
  <c r="F55" i="21" s="1"/>
  <c r="E56" i="21"/>
  <c r="F56" i="21" s="1"/>
  <c r="E58" i="21"/>
  <c r="E59" i="21"/>
  <c r="F59" i="21" s="1"/>
  <c r="J46" i="42" l="1"/>
  <c r="J16" i="42"/>
  <c r="J59" i="42"/>
  <c r="J50" i="42"/>
  <c r="J40" i="42"/>
  <c r="J19" i="42"/>
  <c r="J49" i="42"/>
  <c r="J39" i="42"/>
  <c r="J29" i="42"/>
  <c r="J22" i="42"/>
  <c r="J18" i="42"/>
  <c r="J14" i="42"/>
  <c r="J41" i="42"/>
  <c r="J31" i="42"/>
  <c r="J12" i="42"/>
  <c r="J54" i="42"/>
  <c r="J35" i="42"/>
  <c r="J23" i="42"/>
  <c r="J15" i="42"/>
  <c r="J52" i="42"/>
  <c r="J48" i="42"/>
  <c r="J42" i="42"/>
  <c r="J38" i="42"/>
  <c r="J17" i="42"/>
  <c r="J13" i="42"/>
  <c r="J43" i="42"/>
  <c r="J56" i="42"/>
  <c r="J27" i="42"/>
  <c r="J53" i="42"/>
  <c r="J51" i="42"/>
  <c r="J36" i="42"/>
  <c r="J26" i="42"/>
  <c r="J55" i="42"/>
  <c r="J45" i="42"/>
  <c r="J30" i="42"/>
  <c r="B59" i="43"/>
  <c r="B58" i="43"/>
  <c r="B56" i="43"/>
  <c r="B55" i="43"/>
  <c r="B54" i="43"/>
  <c r="B53" i="43"/>
  <c r="B52" i="43"/>
  <c r="B51" i="43"/>
  <c r="B50" i="43"/>
  <c r="B49" i="43"/>
  <c r="B48" i="43"/>
  <c r="B46" i="43"/>
  <c r="B45" i="43"/>
  <c r="B43" i="43"/>
  <c r="B42" i="43"/>
  <c r="B41" i="43"/>
  <c r="B40" i="43"/>
  <c r="B39" i="43"/>
  <c r="B38" i="43"/>
  <c r="B36" i="43"/>
  <c r="B35" i="43"/>
  <c r="B34" i="43"/>
  <c r="B32" i="43"/>
  <c r="B31" i="43"/>
  <c r="B30" i="43"/>
  <c r="B29" i="43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59" i="42"/>
  <c r="B58" i="42"/>
  <c r="B56" i="42"/>
  <c r="B55" i="42"/>
  <c r="B54" i="42"/>
  <c r="B53" i="42"/>
  <c r="B52" i="42"/>
  <c r="B51" i="42"/>
  <c r="B50" i="42"/>
  <c r="B49" i="42"/>
  <c r="B48" i="42"/>
  <c r="B46" i="42"/>
  <c r="B45" i="42"/>
  <c r="B43" i="42"/>
  <c r="B42" i="42"/>
  <c r="B41" i="42"/>
  <c r="B40" i="42"/>
  <c r="B39" i="42"/>
  <c r="B38" i="42"/>
  <c r="B36" i="42"/>
  <c r="B35" i="42"/>
  <c r="B34" i="42"/>
  <c r="B32" i="42"/>
  <c r="B31" i="42"/>
  <c r="B30" i="42"/>
  <c r="B29" i="42"/>
  <c r="B27" i="42"/>
  <c r="B26" i="42"/>
  <c r="B25" i="42"/>
  <c r="B24" i="42"/>
  <c r="B23" i="42"/>
  <c r="B22" i="42"/>
  <c r="B21" i="42"/>
  <c r="B20" i="42"/>
  <c r="B19" i="42"/>
  <c r="B18" i="42"/>
  <c r="B17" i="42"/>
  <c r="B16" i="42"/>
  <c r="B15" i="42"/>
  <c r="B14" i="42"/>
  <c r="B13" i="42"/>
  <c r="B12" i="42"/>
  <c r="B11" i="42"/>
  <c r="B59" i="18"/>
  <c r="B58" i="18"/>
  <c r="B56" i="18"/>
  <c r="B55" i="18"/>
  <c r="B54" i="18"/>
  <c r="B53" i="18"/>
  <c r="B52" i="18"/>
  <c r="B51" i="18"/>
  <c r="B50" i="18"/>
  <c r="B49" i="18"/>
  <c r="B48" i="18"/>
  <c r="B46" i="18"/>
  <c r="B45" i="18"/>
  <c r="B43" i="18"/>
  <c r="B42" i="18"/>
  <c r="B41" i="18"/>
  <c r="B40" i="18"/>
  <c r="B39" i="18"/>
  <c r="B38" i="18"/>
  <c r="B36" i="18"/>
  <c r="B35" i="18"/>
  <c r="B34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59" i="36"/>
  <c r="B58" i="36"/>
  <c r="B56" i="36"/>
  <c r="B55" i="36"/>
  <c r="B54" i="36"/>
  <c r="B53" i="36"/>
  <c r="B52" i="36"/>
  <c r="B51" i="36"/>
  <c r="B50" i="36"/>
  <c r="B49" i="36"/>
  <c r="B48" i="36"/>
  <c r="B46" i="36"/>
  <c r="B45" i="36"/>
  <c r="B43" i="36"/>
  <c r="B42" i="36"/>
  <c r="B41" i="36"/>
  <c r="B40" i="36"/>
  <c r="B39" i="36"/>
  <c r="B38" i="36"/>
  <c r="B36" i="36"/>
  <c r="B35" i="36"/>
  <c r="B34" i="36"/>
  <c r="B32" i="36"/>
  <c r="B31" i="36"/>
  <c r="B30" i="36"/>
  <c r="B29" i="36"/>
  <c r="B27" i="36"/>
  <c r="B26" i="36"/>
  <c r="B25" i="36"/>
  <c r="B24" i="36"/>
  <c r="B23" i="36"/>
  <c r="B22" i="36"/>
  <c r="B21" i="36"/>
  <c r="B20" i="36"/>
  <c r="B19" i="36"/>
  <c r="B18" i="36"/>
  <c r="B17" i="36"/>
  <c r="B16" i="36"/>
  <c r="B15" i="36"/>
  <c r="B14" i="36"/>
  <c r="B13" i="36"/>
  <c r="B12" i="36"/>
  <c r="B11" i="36"/>
  <c r="B59" i="47"/>
  <c r="B58" i="47"/>
  <c r="B56" i="47"/>
  <c r="B55" i="47"/>
  <c r="B54" i="47"/>
  <c r="B53" i="47"/>
  <c r="B52" i="47"/>
  <c r="B51" i="47"/>
  <c r="B50" i="47"/>
  <c r="B49" i="47"/>
  <c r="B48" i="47"/>
  <c r="B46" i="47"/>
  <c r="B45" i="47"/>
  <c r="B43" i="47"/>
  <c r="B42" i="47"/>
  <c r="B41" i="47"/>
  <c r="B40" i="47"/>
  <c r="B39" i="47"/>
  <c r="B38" i="47"/>
  <c r="B36" i="47"/>
  <c r="B35" i="47"/>
  <c r="B34" i="47"/>
  <c r="B32" i="47"/>
  <c r="B31" i="47"/>
  <c r="B30" i="47"/>
  <c r="B29" i="47"/>
  <c r="B27" i="47"/>
  <c r="B26" i="47"/>
  <c r="B25" i="47"/>
  <c r="B24" i="47"/>
  <c r="B23" i="47"/>
  <c r="B22" i="47"/>
  <c r="B21" i="47"/>
  <c r="B20" i="47"/>
  <c r="B19" i="47"/>
  <c r="B18" i="47"/>
  <c r="B17" i="47"/>
  <c r="B16" i="47"/>
  <c r="B15" i="47"/>
  <c r="B14" i="47"/>
  <c r="B13" i="47"/>
  <c r="B12" i="47"/>
  <c r="B11" i="47"/>
  <c r="B59" i="35"/>
  <c r="B58" i="35"/>
  <c r="B56" i="35"/>
  <c r="B55" i="35"/>
  <c r="B54" i="35"/>
  <c r="B53" i="35"/>
  <c r="B52" i="35"/>
  <c r="B51" i="35"/>
  <c r="B50" i="35"/>
  <c r="B49" i="35"/>
  <c r="B48" i="35"/>
  <c r="B46" i="35"/>
  <c r="B45" i="35"/>
  <c r="B43" i="35"/>
  <c r="B42" i="35"/>
  <c r="B41" i="35"/>
  <c r="B40" i="35"/>
  <c r="B39" i="35"/>
  <c r="B38" i="35"/>
  <c r="B36" i="35"/>
  <c r="B35" i="35"/>
  <c r="B34" i="35"/>
  <c r="B32" i="35"/>
  <c r="B31" i="35"/>
  <c r="B30" i="35"/>
  <c r="B29" i="35"/>
  <c r="B27" i="35"/>
  <c r="B26" i="35"/>
  <c r="B25" i="35"/>
  <c r="B24" i="35"/>
  <c r="B23" i="35"/>
  <c r="B22" i="35"/>
  <c r="B21" i="35"/>
  <c r="B20" i="35"/>
  <c r="B19" i="35"/>
  <c r="B18" i="35"/>
  <c r="B17" i="35"/>
  <c r="B16" i="35"/>
  <c r="B15" i="35"/>
  <c r="B14" i="35"/>
  <c r="B13" i="35"/>
  <c r="B12" i="35"/>
  <c r="B11" i="35"/>
  <c r="B59" i="17"/>
  <c r="B58" i="17"/>
  <c r="B56" i="17"/>
  <c r="B55" i="17"/>
  <c r="B54" i="17"/>
  <c r="B53" i="17"/>
  <c r="B52" i="17"/>
  <c r="B51" i="17"/>
  <c r="B50" i="17"/>
  <c r="B49" i="17"/>
  <c r="B48" i="17"/>
  <c r="B46" i="17"/>
  <c r="B45" i="17"/>
  <c r="B43" i="17"/>
  <c r="B42" i="17"/>
  <c r="B41" i="17"/>
  <c r="B40" i="17"/>
  <c r="B39" i="17"/>
  <c r="B38" i="17"/>
  <c r="B36" i="17"/>
  <c r="B35" i="17"/>
  <c r="B34" i="17"/>
  <c r="B32" i="17"/>
  <c r="B31" i="17"/>
  <c r="B30" i="17"/>
  <c r="B29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59" i="31"/>
  <c r="B58" i="31"/>
  <c r="B56" i="31"/>
  <c r="B55" i="31"/>
  <c r="B54" i="31"/>
  <c r="B53" i="31"/>
  <c r="B52" i="31"/>
  <c r="B51" i="31"/>
  <c r="B50" i="31"/>
  <c r="B49" i="31"/>
  <c r="B48" i="31"/>
  <c r="B46" i="31"/>
  <c r="B45" i="31"/>
  <c r="B43" i="31"/>
  <c r="B42" i="31"/>
  <c r="B41" i="31"/>
  <c r="B40" i="31"/>
  <c r="B39" i="31"/>
  <c r="B38" i="31"/>
  <c r="B36" i="31"/>
  <c r="B35" i="31"/>
  <c r="B34" i="31"/>
  <c r="B32" i="31"/>
  <c r="B31" i="31"/>
  <c r="B30" i="31"/>
  <c r="B29" i="31"/>
  <c r="B27" i="31"/>
  <c r="B26" i="31"/>
  <c r="B25" i="31"/>
  <c r="B24" i="31"/>
  <c r="B23" i="31"/>
  <c r="B22" i="31"/>
  <c r="B21" i="31"/>
  <c r="B20" i="31"/>
  <c r="B19" i="31"/>
  <c r="B18" i="31"/>
  <c r="B17" i="31"/>
  <c r="B16" i="31"/>
  <c r="B15" i="31"/>
  <c r="B14" i="31"/>
  <c r="B13" i="31"/>
  <c r="B12" i="31"/>
  <c r="B11" i="31"/>
  <c r="B59" i="1"/>
  <c r="B58" i="1"/>
  <c r="B56" i="1"/>
  <c r="B55" i="1"/>
  <c r="B54" i="1"/>
  <c r="B53" i="1"/>
  <c r="B52" i="1"/>
  <c r="B51" i="1"/>
  <c r="B50" i="1"/>
  <c r="B49" i="1"/>
  <c r="B48" i="1"/>
  <c r="B46" i="1"/>
  <c r="B45" i="1"/>
  <c r="B43" i="1"/>
  <c r="B42" i="1"/>
  <c r="B41" i="1"/>
  <c r="B40" i="1"/>
  <c r="B39" i="1"/>
  <c r="B38" i="1"/>
  <c r="B36" i="1"/>
  <c r="B35" i="1"/>
  <c r="B34" i="1"/>
  <c r="B32" i="1"/>
  <c r="B31" i="1"/>
  <c r="B30" i="1"/>
  <c r="B29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59" i="46"/>
  <c r="B58" i="46"/>
  <c r="B56" i="46"/>
  <c r="B55" i="46"/>
  <c r="B54" i="46"/>
  <c r="B53" i="46"/>
  <c r="B52" i="46"/>
  <c r="B51" i="46"/>
  <c r="B50" i="46"/>
  <c r="B49" i="46"/>
  <c r="B48" i="46"/>
  <c r="B46" i="46"/>
  <c r="B45" i="46"/>
  <c r="B43" i="46"/>
  <c r="B42" i="46"/>
  <c r="B41" i="46"/>
  <c r="B40" i="46"/>
  <c r="B39" i="46"/>
  <c r="B38" i="46"/>
  <c r="B36" i="46"/>
  <c r="B35" i="46"/>
  <c r="B34" i="46"/>
  <c r="B32" i="46"/>
  <c r="B31" i="46"/>
  <c r="B30" i="46"/>
  <c r="B29" i="46"/>
  <c r="B27" i="46"/>
  <c r="B26" i="46"/>
  <c r="B25" i="46"/>
  <c r="B24" i="46"/>
  <c r="B23" i="46"/>
  <c r="B22" i="46"/>
  <c r="B21" i="46"/>
  <c r="B20" i="46"/>
  <c r="B19" i="46"/>
  <c r="B18" i="46"/>
  <c r="B17" i="46"/>
  <c r="B16" i="46"/>
  <c r="B15" i="46"/>
  <c r="B14" i="46"/>
  <c r="B13" i="46"/>
  <c r="B12" i="46"/>
  <c r="B11" i="46"/>
  <c r="B59" i="6"/>
  <c r="B58" i="6"/>
  <c r="B56" i="6"/>
  <c r="B55" i="6"/>
  <c r="B54" i="6"/>
  <c r="B53" i="6"/>
  <c r="B52" i="6"/>
  <c r="B51" i="6"/>
  <c r="B50" i="6"/>
  <c r="B49" i="6"/>
  <c r="B48" i="6"/>
  <c r="B46" i="6"/>
  <c r="B45" i="6"/>
  <c r="B43" i="6"/>
  <c r="B42" i="6"/>
  <c r="B41" i="6"/>
  <c r="B40" i="6"/>
  <c r="B39" i="6"/>
  <c r="B38" i="6"/>
  <c r="B36" i="6"/>
  <c r="B35" i="6"/>
  <c r="B34" i="6"/>
  <c r="B32" i="6"/>
  <c r="B31" i="6"/>
  <c r="B30" i="6"/>
  <c r="B29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59" i="33"/>
  <c r="B58" i="33"/>
  <c r="B56" i="33"/>
  <c r="B55" i="33"/>
  <c r="B54" i="33"/>
  <c r="B53" i="33"/>
  <c r="B52" i="33"/>
  <c r="B51" i="33"/>
  <c r="B50" i="33"/>
  <c r="B49" i="33"/>
  <c r="B48" i="33"/>
  <c r="B46" i="33"/>
  <c r="B45" i="33"/>
  <c r="B43" i="33"/>
  <c r="B42" i="33"/>
  <c r="B41" i="33"/>
  <c r="B40" i="33"/>
  <c r="B39" i="33"/>
  <c r="B38" i="33"/>
  <c r="B36" i="33"/>
  <c r="B35" i="33"/>
  <c r="B34" i="33"/>
  <c r="B32" i="33"/>
  <c r="B31" i="33"/>
  <c r="B30" i="33"/>
  <c r="B29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59" i="5"/>
  <c r="B58" i="5"/>
  <c r="B56" i="5"/>
  <c r="B55" i="5"/>
  <c r="B54" i="5"/>
  <c r="B53" i="5"/>
  <c r="B52" i="5"/>
  <c r="B51" i="5"/>
  <c r="B50" i="5"/>
  <c r="B49" i="5"/>
  <c r="B48" i="5"/>
  <c r="B46" i="5"/>
  <c r="B45" i="5"/>
  <c r="B43" i="5"/>
  <c r="B42" i="5"/>
  <c r="B41" i="5"/>
  <c r="B40" i="5"/>
  <c r="B39" i="5"/>
  <c r="B38" i="5"/>
  <c r="B36" i="5"/>
  <c r="B35" i="5"/>
  <c r="B34" i="5"/>
  <c r="B32" i="5"/>
  <c r="B31" i="5"/>
  <c r="B30" i="5"/>
  <c r="B29" i="5"/>
  <c r="B27" i="5"/>
  <c r="B26" i="5"/>
  <c r="B25" i="5"/>
  <c r="B24" i="5"/>
  <c r="B23" i="5"/>
  <c r="B22" i="5"/>
  <c r="B21" i="5"/>
  <c r="B20" i="5"/>
  <c r="B19" i="5"/>
  <c r="B18" i="5"/>
  <c r="B17" i="5"/>
  <c r="B16" i="5"/>
  <c r="B15" i="5"/>
  <c r="B14" i="5"/>
  <c r="B13" i="5"/>
  <c r="B12" i="5"/>
  <c r="B11" i="5"/>
  <c r="B59" i="32"/>
  <c r="B58" i="32"/>
  <c r="B56" i="32"/>
  <c r="B55" i="32"/>
  <c r="B54" i="32"/>
  <c r="B53" i="32"/>
  <c r="B52" i="32"/>
  <c r="B51" i="32"/>
  <c r="B50" i="32"/>
  <c r="B49" i="32"/>
  <c r="B48" i="32"/>
  <c r="B46" i="32"/>
  <c r="B45" i="32"/>
  <c r="B43" i="32"/>
  <c r="B42" i="32"/>
  <c r="B41" i="32"/>
  <c r="B40" i="32"/>
  <c r="B39" i="32"/>
  <c r="B38" i="32"/>
  <c r="B36" i="32"/>
  <c r="B35" i="32"/>
  <c r="B34" i="32"/>
  <c r="B32" i="32"/>
  <c r="B31" i="32"/>
  <c r="B30" i="32"/>
  <c r="B29" i="32"/>
  <c r="B27" i="32"/>
  <c r="B26" i="32"/>
  <c r="B25" i="32"/>
  <c r="B24" i="32"/>
  <c r="B23" i="32"/>
  <c r="B22" i="32"/>
  <c r="B21" i="32"/>
  <c r="B20" i="32"/>
  <c r="B19" i="32"/>
  <c r="B18" i="32"/>
  <c r="B17" i="32"/>
  <c r="B16" i="32"/>
  <c r="B15" i="32"/>
  <c r="B14" i="32"/>
  <c r="B13" i="32"/>
  <c r="B12" i="32"/>
  <c r="B11" i="32"/>
  <c r="B59" i="40"/>
  <c r="B58" i="40"/>
  <c r="B56" i="40"/>
  <c r="B55" i="40"/>
  <c r="B54" i="40"/>
  <c r="B53" i="40"/>
  <c r="B52" i="40"/>
  <c r="B51" i="40"/>
  <c r="B50" i="40"/>
  <c r="B49" i="40"/>
  <c r="B48" i="40"/>
  <c r="B46" i="40"/>
  <c r="B45" i="40"/>
  <c r="B43" i="40"/>
  <c r="B42" i="40"/>
  <c r="B41" i="40"/>
  <c r="B40" i="40"/>
  <c r="B39" i="40"/>
  <c r="B38" i="40"/>
  <c r="B36" i="40"/>
  <c r="B35" i="40"/>
  <c r="B34" i="40"/>
  <c r="B32" i="40"/>
  <c r="B31" i="40"/>
  <c r="B30" i="40"/>
  <c r="B29" i="40"/>
  <c r="B27" i="40"/>
  <c r="B26" i="40"/>
  <c r="B25" i="40"/>
  <c r="B24" i="40"/>
  <c r="B23" i="40"/>
  <c r="B22" i="40"/>
  <c r="B21" i="40"/>
  <c r="B20" i="40"/>
  <c r="B19" i="40"/>
  <c r="B18" i="40"/>
  <c r="B17" i="40"/>
  <c r="B16" i="40"/>
  <c r="B15" i="40"/>
  <c r="B14" i="40"/>
  <c r="B13" i="40"/>
  <c r="B12" i="40"/>
  <c r="B11" i="40"/>
  <c r="B59" i="19"/>
  <c r="B58" i="19"/>
  <c r="B56" i="19"/>
  <c r="B55" i="19"/>
  <c r="B54" i="19"/>
  <c r="B53" i="19"/>
  <c r="B52" i="19"/>
  <c r="B51" i="19"/>
  <c r="B50" i="19"/>
  <c r="B49" i="19"/>
  <c r="B48" i="19"/>
  <c r="B46" i="19"/>
  <c r="B45" i="19"/>
  <c r="B43" i="19"/>
  <c r="B42" i="19"/>
  <c r="B41" i="19"/>
  <c r="B40" i="19"/>
  <c r="B39" i="19"/>
  <c r="B38" i="19"/>
  <c r="B36" i="19"/>
  <c r="B35" i="19"/>
  <c r="B34" i="19"/>
  <c r="B32" i="19"/>
  <c r="B31" i="19"/>
  <c r="B30" i="19"/>
  <c r="B29" i="19"/>
  <c r="B27" i="19"/>
  <c r="B26" i="19"/>
  <c r="B25" i="19"/>
  <c r="B24" i="19"/>
  <c r="B23" i="19"/>
  <c r="B22" i="19"/>
  <c r="B21" i="19"/>
  <c r="B20" i="19"/>
  <c r="B19" i="19"/>
  <c r="B18" i="19"/>
  <c r="B17" i="19"/>
  <c r="B16" i="19"/>
  <c r="B15" i="19"/>
  <c r="B14" i="19"/>
  <c r="B13" i="19"/>
  <c r="B12" i="19"/>
  <c r="B11" i="19"/>
  <c r="B59" i="16"/>
  <c r="B58" i="16"/>
  <c r="B56" i="16"/>
  <c r="B55" i="16"/>
  <c r="B54" i="16"/>
  <c r="B53" i="16"/>
  <c r="B52" i="16"/>
  <c r="B51" i="16"/>
  <c r="B50" i="16"/>
  <c r="B49" i="16"/>
  <c r="B48" i="16"/>
  <c r="B46" i="16"/>
  <c r="B45" i="16"/>
  <c r="B43" i="16"/>
  <c r="B42" i="16"/>
  <c r="B41" i="16"/>
  <c r="B40" i="16"/>
  <c r="B39" i="16"/>
  <c r="B38" i="16"/>
  <c r="B36" i="16"/>
  <c r="B35" i="16"/>
  <c r="B34" i="16"/>
  <c r="B32" i="16"/>
  <c r="B31" i="16"/>
  <c r="B30" i="16"/>
  <c r="B29" i="16"/>
  <c r="B27" i="16"/>
  <c r="B26" i="16"/>
  <c r="B25" i="16"/>
  <c r="B24" i="16"/>
  <c r="B23" i="16"/>
  <c r="B22" i="16"/>
  <c r="B21" i="16"/>
  <c r="B20" i="16"/>
  <c r="B19" i="16"/>
  <c r="B18" i="16"/>
  <c r="B17" i="16"/>
  <c r="B16" i="16"/>
  <c r="B15" i="16"/>
  <c r="B14" i="16"/>
  <c r="B13" i="16"/>
  <c r="B12" i="16"/>
  <c r="B11" i="16"/>
  <c r="B59" i="25"/>
  <c r="B58" i="25"/>
  <c r="B56" i="25"/>
  <c r="B55" i="25"/>
  <c r="B54" i="25"/>
  <c r="B53" i="25"/>
  <c r="B52" i="25"/>
  <c r="B51" i="25"/>
  <c r="B50" i="25"/>
  <c r="B49" i="25"/>
  <c r="B48" i="25"/>
  <c r="B46" i="25"/>
  <c r="B45" i="25"/>
  <c r="B43" i="25"/>
  <c r="B42" i="25"/>
  <c r="B41" i="25"/>
  <c r="B40" i="25"/>
  <c r="B39" i="25"/>
  <c r="B38" i="25"/>
  <c r="B36" i="25"/>
  <c r="B35" i="25"/>
  <c r="B34" i="25"/>
  <c r="B32" i="25"/>
  <c r="B31" i="25"/>
  <c r="B30" i="25"/>
  <c r="B29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59" i="30"/>
  <c r="B58" i="30"/>
  <c r="B56" i="30"/>
  <c r="B55" i="30"/>
  <c r="B54" i="30"/>
  <c r="B53" i="30"/>
  <c r="B52" i="30"/>
  <c r="B51" i="30"/>
  <c r="B50" i="30"/>
  <c r="B49" i="30"/>
  <c r="B48" i="30"/>
  <c r="B46" i="30"/>
  <c r="B45" i="30"/>
  <c r="B43" i="30"/>
  <c r="B42" i="30"/>
  <c r="B41" i="30"/>
  <c r="B40" i="30"/>
  <c r="B39" i="30"/>
  <c r="B38" i="30"/>
  <c r="B36" i="30"/>
  <c r="B35" i="30"/>
  <c r="B34" i="30"/>
  <c r="B32" i="30"/>
  <c r="B31" i="30"/>
  <c r="B30" i="30"/>
  <c r="B29" i="30"/>
  <c r="B27" i="30"/>
  <c r="B26" i="30"/>
  <c r="B25" i="30"/>
  <c r="B24" i="30"/>
  <c r="B23" i="30"/>
  <c r="B22" i="30"/>
  <c r="B21" i="30"/>
  <c r="B20" i="30"/>
  <c r="B19" i="30"/>
  <c r="B18" i="30"/>
  <c r="B17" i="30"/>
  <c r="B16" i="30"/>
  <c r="B15" i="30"/>
  <c r="B14" i="30"/>
  <c r="B13" i="30"/>
  <c r="B12" i="30"/>
  <c r="B11" i="30"/>
  <c r="B59" i="28"/>
  <c r="B58" i="28"/>
  <c r="B56" i="28"/>
  <c r="B55" i="28"/>
  <c r="B54" i="28"/>
  <c r="B53" i="28"/>
  <c r="B52" i="28"/>
  <c r="B51" i="28"/>
  <c r="B50" i="28"/>
  <c r="B49" i="28"/>
  <c r="B48" i="28"/>
  <c r="B46" i="28"/>
  <c r="B45" i="28"/>
  <c r="B43" i="28"/>
  <c r="B42" i="28"/>
  <c r="B41" i="28"/>
  <c r="B40" i="28"/>
  <c r="B39" i="28"/>
  <c r="B38" i="28"/>
  <c r="B36" i="28"/>
  <c r="B35" i="28"/>
  <c r="B34" i="28"/>
  <c r="B32" i="28"/>
  <c r="B31" i="28"/>
  <c r="B30" i="28"/>
  <c r="B29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59" i="44"/>
  <c r="B58" i="44"/>
  <c r="B56" i="44"/>
  <c r="B55" i="44"/>
  <c r="B54" i="44"/>
  <c r="B53" i="44"/>
  <c r="B52" i="44"/>
  <c r="B51" i="44"/>
  <c r="B50" i="44"/>
  <c r="B49" i="44"/>
  <c r="B48" i="44"/>
  <c r="B46" i="44"/>
  <c r="B45" i="44"/>
  <c r="B43" i="44"/>
  <c r="B42" i="44"/>
  <c r="B41" i="44"/>
  <c r="B40" i="44"/>
  <c r="B39" i="44"/>
  <c r="B38" i="44"/>
  <c r="B36" i="44"/>
  <c r="B35" i="44"/>
  <c r="B34" i="44"/>
  <c r="B32" i="44"/>
  <c r="B31" i="44"/>
  <c r="B30" i="44"/>
  <c r="B29" i="44"/>
  <c r="B27" i="44"/>
  <c r="B26" i="44"/>
  <c r="B25" i="44"/>
  <c r="B24" i="44"/>
  <c r="B23" i="44"/>
  <c r="B22" i="44"/>
  <c r="B21" i="44"/>
  <c r="B20" i="44"/>
  <c r="B19" i="44"/>
  <c r="B18" i="44"/>
  <c r="B17" i="44"/>
  <c r="B16" i="44"/>
  <c r="B15" i="44"/>
  <c r="B14" i="44"/>
  <c r="B13" i="44"/>
  <c r="B12" i="44"/>
  <c r="B11" i="44"/>
  <c r="B59" i="29"/>
  <c r="B58" i="29"/>
  <c r="B56" i="29"/>
  <c r="B55" i="29"/>
  <c r="B54" i="29"/>
  <c r="B53" i="29"/>
  <c r="B52" i="29"/>
  <c r="B51" i="29"/>
  <c r="B50" i="29"/>
  <c r="B49" i="29"/>
  <c r="B48" i="29"/>
  <c r="B46" i="29"/>
  <c r="B45" i="29"/>
  <c r="B43" i="29"/>
  <c r="B42" i="29"/>
  <c r="B41" i="29"/>
  <c r="B40" i="29"/>
  <c r="B39" i="29"/>
  <c r="B38" i="29"/>
  <c r="B36" i="29"/>
  <c r="B35" i="29"/>
  <c r="B34" i="29"/>
  <c r="B32" i="29"/>
  <c r="B31" i="29"/>
  <c r="B30" i="29"/>
  <c r="B29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59" i="21"/>
  <c r="B58" i="21"/>
  <c r="B56" i="21"/>
  <c r="B55" i="21"/>
  <c r="B54" i="21"/>
  <c r="B53" i="21"/>
  <c r="B52" i="21"/>
  <c r="B51" i="21"/>
  <c r="B50" i="21"/>
  <c r="B49" i="21"/>
  <c r="B48" i="21"/>
  <c r="B46" i="21"/>
  <c r="B45" i="21"/>
  <c r="B43" i="21"/>
  <c r="B42" i="21"/>
  <c r="B41" i="21"/>
  <c r="B40" i="21"/>
  <c r="B39" i="21"/>
  <c r="B38" i="21"/>
  <c r="B36" i="21"/>
  <c r="B35" i="21"/>
  <c r="B34" i="21"/>
  <c r="B32" i="21"/>
  <c r="B31" i="21"/>
  <c r="B30" i="21"/>
  <c r="B29" i="21"/>
  <c r="B27" i="21"/>
  <c r="B26" i="21"/>
  <c r="B25" i="21"/>
  <c r="B24" i="21"/>
  <c r="B23" i="21"/>
  <c r="B22" i="21"/>
  <c r="B21" i="21"/>
  <c r="B20" i="21"/>
  <c r="B19" i="21"/>
  <c r="B18" i="21"/>
  <c r="B17" i="21"/>
  <c r="B16" i="21"/>
  <c r="B15" i="21"/>
  <c r="B14" i="21"/>
  <c r="B13" i="21"/>
  <c r="B12" i="21"/>
  <c r="B11" i="21"/>
  <c r="B59" i="26"/>
  <c r="B58" i="26"/>
  <c r="B56" i="26"/>
  <c r="B55" i="26"/>
  <c r="B54" i="26"/>
  <c r="B53" i="26"/>
  <c r="B52" i="26"/>
  <c r="B51" i="26"/>
  <c r="B50" i="26"/>
  <c r="B49" i="26"/>
  <c r="B48" i="26"/>
  <c r="B46" i="26"/>
  <c r="B45" i="26"/>
  <c r="B43" i="26"/>
  <c r="B42" i="26"/>
  <c r="B41" i="26"/>
  <c r="B40" i="26"/>
  <c r="B39" i="26"/>
  <c r="B38" i="26"/>
  <c r="B36" i="26"/>
  <c r="B35" i="26"/>
  <c r="B34" i="26"/>
  <c r="B32" i="26"/>
  <c r="B31" i="26"/>
  <c r="B30" i="26"/>
  <c r="B29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59" i="24"/>
  <c r="B58" i="24"/>
  <c r="B56" i="24"/>
  <c r="B55" i="24"/>
  <c r="B54" i="24"/>
  <c r="B53" i="24"/>
  <c r="B52" i="24"/>
  <c r="B51" i="24"/>
  <c r="B50" i="24"/>
  <c r="B49" i="24"/>
  <c r="B48" i="24"/>
  <c r="B46" i="24"/>
  <c r="B45" i="24"/>
  <c r="B43" i="24"/>
  <c r="B42" i="24"/>
  <c r="B41" i="24"/>
  <c r="B40" i="24"/>
  <c r="B39" i="24"/>
  <c r="B38" i="24"/>
  <c r="B36" i="24"/>
  <c r="B35" i="24"/>
  <c r="B34" i="24"/>
  <c r="B32" i="24"/>
  <c r="B31" i="24"/>
  <c r="B30" i="24"/>
  <c r="B29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59" i="27"/>
  <c r="B58" i="27"/>
  <c r="B56" i="27"/>
  <c r="B55" i="27"/>
  <c r="B54" i="27"/>
  <c r="B53" i="27"/>
  <c r="B52" i="27"/>
  <c r="B51" i="27"/>
  <c r="B50" i="27"/>
  <c r="B49" i="27"/>
  <c r="B48" i="27"/>
  <c r="B46" i="27"/>
  <c r="B45" i="27"/>
  <c r="B43" i="27"/>
  <c r="B42" i="27"/>
  <c r="B41" i="27"/>
  <c r="B40" i="27"/>
  <c r="B39" i="27"/>
  <c r="B38" i="27"/>
  <c r="B36" i="27"/>
  <c r="B35" i="27"/>
  <c r="B34" i="27"/>
  <c r="B32" i="27"/>
  <c r="B31" i="27"/>
  <c r="B30" i="27"/>
  <c r="B29" i="27"/>
  <c r="B27" i="27"/>
  <c r="B26" i="27"/>
  <c r="B25" i="27"/>
  <c r="B24" i="27"/>
  <c r="B23" i="27"/>
  <c r="B22" i="27"/>
  <c r="B21" i="27"/>
  <c r="B20" i="27"/>
  <c r="B19" i="27"/>
  <c r="B18" i="27"/>
  <c r="B17" i="27"/>
  <c r="B16" i="27"/>
  <c r="B15" i="27"/>
  <c r="B14" i="27"/>
  <c r="B13" i="27"/>
  <c r="B12" i="27"/>
  <c r="B11" i="27"/>
  <c r="B59" i="38"/>
  <c r="B58" i="38"/>
  <c r="B56" i="38"/>
  <c r="B55" i="38"/>
  <c r="B54" i="38"/>
  <c r="B53" i="38"/>
  <c r="B52" i="38"/>
  <c r="B51" i="38"/>
  <c r="B50" i="38"/>
  <c r="B49" i="38"/>
  <c r="B48" i="38"/>
  <c r="B46" i="38"/>
  <c r="B45" i="38"/>
  <c r="B43" i="38"/>
  <c r="B42" i="38"/>
  <c r="B41" i="38"/>
  <c r="B40" i="38"/>
  <c r="B39" i="38"/>
  <c r="B38" i="38"/>
  <c r="B36" i="38"/>
  <c r="B35" i="38"/>
  <c r="B34" i="38"/>
  <c r="B32" i="38"/>
  <c r="B31" i="38"/>
  <c r="B30" i="38"/>
  <c r="B29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59" i="39"/>
  <c r="B58" i="39"/>
  <c r="B56" i="39"/>
  <c r="B55" i="39"/>
  <c r="B54" i="39"/>
  <c r="B53" i="39"/>
  <c r="B52" i="39"/>
  <c r="B51" i="39"/>
  <c r="B50" i="39"/>
  <c r="B49" i="39"/>
  <c r="B48" i="39"/>
  <c r="B46" i="39"/>
  <c r="B45" i="39"/>
  <c r="B43" i="39"/>
  <c r="B42" i="39"/>
  <c r="B41" i="39"/>
  <c r="B40" i="39"/>
  <c r="B39" i="39"/>
  <c r="B38" i="39"/>
  <c r="B36" i="39"/>
  <c r="B35" i="39"/>
  <c r="B34" i="39"/>
  <c r="B32" i="39"/>
  <c r="B31" i="39"/>
  <c r="B30" i="39"/>
  <c r="B29" i="39"/>
  <c r="B27" i="39"/>
  <c r="B26" i="39"/>
  <c r="B25" i="39"/>
  <c r="B24" i="39"/>
  <c r="B23" i="39"/>
  <c r="B22" i="39"/>
  <c r="B21" i="39"/>
  <c r="B20" i="39"/>
  <c r="B19" i="39"/>
  <c r="B18" i="39"/>
  <c r="B17" i="39"/>
  <c r="B16" i="39"/>
  <c r="B15" i="39"/>
  <c r="B14" i="39"/>
  <c r="B13" i="39"/>
  <c r="B12" i="39"/>
  <c r="B11" i="39"/>
  <c r="I12" i="46"/>
  <c r="I13" i="46"/>
  <c r="I14" i="46"/>
  <c r="I15" i="46"/>
  <c r="I16" i="46"/>
  <c r="I17" i="46"/>
  <c r="I18" i="46"/>
  <c r="I19" i="46"/>
  <c r="I20" i="46"/>
  <c r="I21" i="46"/>
  <c r="I22" i="46"/>
  <c r="I23" i="46"/>
  <c r="I24" i="46"/>
  <c r="I25" i="46"/>
  <c r="I26" i="46"/>
  <c r="I27" i="46"/>
  <c r="I29" i="46"/>
  <c r="I30" i="46"/>
  <c r="I31" i="46"/>
  <c r="I32" i="46"/>
  <c r="I34" i="46"/>
  <c r="I35" i="46"/>
  <c r="I36" i="46"/>
  <c r="I38" i="46"/>
  <c r="I39" i="46"/>
  <c r="I40" i="46"/>
  <c r="I41" i="46"/>
  <c r="I42" i="46"/>
  <c r="I43" i="46"/>
  <c r="I45" i="46"/>
  <c r="I46" i="46"/>
  <c r="I48" i="46"/>
  <c r="I49" i="46"/>
  <c r="I50" i="46"/>
  <c r="I51" i="46"/>
  <c r="I52" i="46"/>
  <c r="I53" i="46"/>
  <c r="I54" i="46"/>
  <c r="I55" i="46"/>
  <c r="I56" i="46"/>
  <c r="I58" i="46"/>
  <c r="I59" i="46"/>
  <c r="I11" i="46"/>
  <c r="J12" i="46" l="1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9" i="46"/>
  <c r="J30" i="46"/>
  <c r="J31" i="46"/>
  <c r="J32" i="46"/>
  <c r="J34" i="46"/>
  <c r="J35" i="46"/>
  <c r="J36" i="46"/>
  <c r="J38" i="46"/>
  <c r="J39" i="46"/>
  <c r="J40" i="46"/>
  <c r="J41" i="46"/>
  <c r="J42" i="46"/>
  <c r="J43" i="46"/>
  <c r="J45" i="46"/>
  <c r="J46" i="46"/>
  <c r="J48" i="46"/>
  <c r="J49" i="46"/>
  <c r="J50" i="46"/>
  <c r="J51" i="46"/>
  <c r="J52" i="46"/>
  <c r="J53" i="46"/>
  <c r="J54" i="46"/>
  <c r="J55" i="46"/>
  <c r="J56" i="46"/>
  <c r="J58" i="46"/>
  <c r="J59" i="46"/>
  <c r="J11" i="46"/>
  <c r="H12" i="46"/>
  <c r="H13" i="46"/>
  <c r="H14" i="46"/>
  <c r="H15" i="46"/>
  <c r="H16" i="46"/>
  <c r="H17" i="46"/>
  <c r="H18" i="46"/>
  <c r="H19" i="46"/>
  <c r="H20" i="46"/>
  <c r="H21" i="46"/>
  <c r="H22" i="46"/>
  <c r="H23" i="46"/>
  <c r="H24" i="46"/>
  <c r="H25" i="46"/>
  <c r="H26" i="46"/>
  <c r="H27" i="46"/>
  <c r="H29" i="46"/>
  <c r="H30" i="46"/>
  <c r="H31" i="46"/>
  <c r="H32" i="46"/>
  <c r="H34" i="46"/>
  <c r="H35" i="46"/>
  <c r="H36" i="46"/>
  <c r="H38" i="46"/>
  <c r="H39" i="46"/>
  <c r="H40" i="46"/>
  <c r="H41" i="46"/>
  <c r="H42" i="46"/>
  <c r="H43" i="46"/>
  <c r="H45" i="46"/>
  <c r="H46" i="46"/>
  <c r="H48" i="46"/>
  <c r="H49" i="46"/>
  <c r="H50" i="46"/>
  <c r="H51" i="46"/>
  <c r="H52" i="46"/>
  <c r="H53" i="46"/>
  <c r="H54" i="46"/>
  <c r="H55" i="46"/>
  <c r="H56" i="46"/>
  <c r="H58" i="46"/>
  <c r="H59" i="46"/>
  <c r="H11" i="46"/>
  <c r="G25" i="39" l="1"/>
  <c r="G25" i="38"/>
  <c r="G25" i="27"/>
  <c r="G25" i="24"/>
  <c r="G25" i="44"/>
  <c r="G25" i="28"/>
  <c r="G25" i="30"/>
  <c r="G25" i="25"/>
  <c r="Y3" i="16" l="1"/>
  <c r="K12" i="21" l="1"/>
  <c r="L12" i="21" s="1"/>
  <c r="K13" i="21"/>
  <c r="L13" i="21" s="1"/>
  <c r="K14" i="21"/>
  <c r="L14" i="21" s="1"/>
  <c r="K15" i="21"/>
  <c r="L15" i="21" s="1"/>
  <c r="K16" i="21"/>
  <c r="L16" i="21" s="1"/>
  <c r="K17" i="21"/>
  <c r="L17" i="21" s="1"/>
  <c r="K18" i="21"/>
  <c r="L18" i="21" s="1"/>
  <c r="K19" i="21"/>
  <c r="L19" i="21" s="1"/>
  <c r="K22" i="21"/>
  <c r="L22" i="21" s="1"/>
  <c r="K23" i="21"/>
  <c r="L23" i="21" s="1"/>
  <c r="K26" i="21"/>
  <c r="L26" i="21" s="1"/>
  <c r="K27" i="21"/>
  <c r="L27" i="21" s="1"/>
  <c r="K29" i="21"/>
  <c r="L29" i="21" s="1"/>
  <c r="K30" i="21"/>
  <c r="L30" i="21" s="1"/>
  <c r="K31" i="21"/>
  <c r="L31" i="21" s="1"/>
  <c r="K32" i="21"/>
  <c r="L32" i="21" s="1"/>
  <c r="K34" i="21"/>
  <c r="L34" i="21" s="1"/>
  <c r="K35" i="21"/>
  <c r="L35" i="21" s="1"/>
  <c r="K36" i="21"/>
  <c r="L36" i="21" s="1"/>
  <c r="K38" i="21"/>
  <c r="L38" i="21" s="1"/>
  <c r="K39" i="21"/>
  <c r="L39" i="21" s="1"/>
  <c r="K40" i="21"/>
  <c r="L40" i="21" s="1"/>
  <c r="K41" i="21"/>
  <c r="L41" i="21" s="1"/>
  <c r="K42" i="21"/>
  <c r="L42" i="21" s="1"/>
  <c r="K43" i="21"/>
  <c r="L43" i="21" s="1"/>
  <c r="K45" i="21"/>
  <c r="L45" i="21" s="1"/>
  <c r="K46" i="21"/>
  <c r="L46" i="21" s="1"/>
  <c r="K48" i="21"/>
  <c r="L48" i="21" s="1"/>
  <c r="K49" i="21"/>
  <c r="L49" i="21" s="1"/>
  <c r="K50" i="21"/>
  <c r="L50" i="21" s="1"/>
  <c r="K51" i="21"/>
  <c r="L51" i="21" s="1"/>
  <c r="K52" i="21"/>
  <c r="L52" i="21" s="1"/>
  <c r="K53" i="21"/>
  <c r="L53" i="21" s="1"/>
  <c r="K54" i="21"/>
  <c r="L54" i="21" s="1"/>
  <c r="K55" i="21"/>
  <c r="L55" i="21" s="1"/>
  <c r="K56" i="21"/>
  <c r="L56" i="21" s="1"/>
  <c r="K58" i="21"/>
  <c r="L58" i="21" s="1"/>
  <c r="K59" i="21"/>
  <c r="L59" i="21" s="1"/>
  <c r="K59" i="42" l="1"/>
  <c r="K50" i="42"/>
  <c r="K52" i="42"/>
  <c r="K42" i="42"/>
  <c r="K32" i="42"/>
  <c r="K15" i="42"/>
  <c r="K46" i="42"/>
  <c r="K18" i="42"/>
  <c r="K39" i="42"/>
  <c r="K54" i="42"/>
  <c r="K40" i="42"/>
  <c r="K35" i="42"/>
  <c r="K23" i="42"/>
  <c r="K17" i="42"/>
  <c r="K13" i="42"/>
  <c r="K48" i="42"/>
  <c r="K38" i="42"/>
  <c r="K19" i="42"/>
  <c r="K29" i="42"/>
  <c r="K41" i="42"/>
  <c r="K31" i="42"/>
  <c r="K14" i="42"/>
  <c r="K58" i="42"/>
  <c r="K49" i="42"/>
  <c r="K34" i="42"/>
  <c r="K22" i="42"/>
  <c r="K16" i="42"/>
  <c r="K12" i="42"/>
  <c r="K43" i="42"/>
  <c r="K56" i="42"/>
  <c r="K27" i="42"/>
  <c r="K53" i="42"/>
  <c r="K55" i="42"/>
  <c r="K36" i="42"/>
  <c r="K26" i="42"/>
  <c r="K51" i="42"/>
  <c r="K45" i="42"/>
  <c r="K30" i="42"/>
  <c r="M59" i="21"/>
  <c r="K59" i="43" s="1"/>
  <c r="M58" i="21"/>
  <c r="M56" i="21"/>
  <c r="K56" i="43" s="1"/>
  <c r="M55" i="21"/>
  <c r="K55" i="43" s="1"/>
  <c r="M54" i="21"/>
  <c r="K54" i="43" s="1"/>
  <c r="M53" i="21"/>
  <c r="K53" i="43" s="1"/>
  <c r="M52" i="21"/>
  <c r="K52" i="43" s="1"/>
  <c r="M51" i="21"/>
  <c r="K51" i="43" s="1"/>
  <c r="M50" i="21"/>
  <c r="K50" i="43" s="1"/>
  <c r="M46" i="21"/>
  <c r="K46" i="43" s="1"/>
  <c r="M45" i="21"/>
  <c r="K45" i="43" s="1"/>
  <c r="M43" i="21"/>
  <c r="K43" i="43" s="1"/>
  <c r="M42" i="21"/>
  <c r="K42" i="43" s="1"/>
  <c r="M41" i="21"/>
  <c r="K41" i="43" s="1"/>
  <c r="M40" i="21"/>
  <c r="K40" i="43" s="1"/>
  <c r="M39" i="21"/>
  <c r="K39" i="43" s="1"/>
  <c r="M38" i="21"/>
  <c r="K38" i="43" s="1"/>
  <c r="M36" i="21"/>
  <c r="K36" i="43" s="1"/>
  <c r="M35" i="21"/>
  <c r="K35" i="43" s="1"/>
  <c r="M34" i="21"/>
  <c r="M32" i="21"/>
  <c r="M31" i="21"/>
  <c r="K31" i="43" s="1"/>
  <c r="M30" i="21"/>
  <c r="K30" i="43" s="1"/>
  <c r="M29" i="21"/>
  <c r="K29" i="43" s="1"/>
  <c r="M27" i="21"/>
  <c r="K27" i="43" s="1"/>
  <c r="M26" i="21"/>
  <c r="K26" i="43" s="1"/>
  <c r="M23" i="21"/>
  <c r="K23" i="43" s="1"/>
  <c r="M22" i="21"/>
  <c r="K22" i="43" s="1"/>
  <c r="K6" i="19" l="1"/>
  <c r="BK59" i="17"/>
  <c r="BK56" i="17"/>
  <c r="BK55" i="17"/>
  <c r="BK54" i="17"/>
  <c r="BK53" i="17"/>
  <c r="BK52" i="17"/>
  <c r="BK51" i="17"/>
  <c r="BK50" i="17"/>
  <c r="BK49" i="17"/>
  <c r="BK48" i="17"/>
  <c r="BK46" i="17"/>
  <c r="BK45" i="17"/>
  <c r="BK43" i="17"/>
  <c r="BK42" i="17"/>
  <c r="BK41" i="17"/>
  <c r="BK40" i="17"/>
  <c r="BK39" i="17"/>
  <c r="BK38" i="17"/>
  <c r="BK36" i="17"/>
  <c r="BK35" i="17"/>
  <c r="BK31" i="17"/>
  <c r="BK30" i="17"/>
  <c r="BK29" i="17"/>
  <c r="BK27" i="17"/>
  <c r="BK26" i="17"/>
  <c r="BK25" i="17"/>
  <c r="BK24" i="17"/>
  <c r="BK23" i="17"/>
  <c r="BK22" i="17"/>
  <c r="BK21" i="17"/>
  <c r="BK20" i="17"/>
  <c r="BK19" i="17"/>
  <c r="BK18" i="17"/>
  <c r="BK17" i="17"/>
  <c r="BK16" i="17"/>
  <c r="BK15" i="17"/>
  <c r="BK14" i="17"/>
  <c r="BK13" i="17"/>
  <c r="BK12" i="17"/>
  <c r="BK11" i="17"/>
  <c r="BA59" i="17"/>
  <c r="BA56" i="17"/>
  <c r="BA55" i="17"/>
  <c r="BA54" i="17"/>
  <c r="BA53" i="17"/>
  <c r="BA52" i="17"/>
  <c r="BA51" i="17"/>
  <c r="BA50" i="17"/>
  <c r="BA49" i="17"/>
  <c r="BA48" i="17"/>
  <c r="BA46" i="17"/>
  <c r="BA45" i="17"/>
  <c r="BA43" i="17"/>
  <c r="BA42" i="17"/>
  <c r="BA41" i="17"/>
  <c r="BA40" i="17"/>
  <c r="BA39" i="17"/>
  <c r="BA38" i="17"/>
  <c r="BA36" i="17"/>
  <c r="BA35" i="17"/>
  <c r="BA31" i="17"/>
  <c r="BA30" i="17"/>
  <c r="BA29" i="17"/>
  <c r="BA27" i="17"/>
  <c r="BA26" i="17"/>
  <c r="BA25" i="17"/>
  <c r="BA24" i="17"/>
  <c r="BA23" i="17"/>
  <c r="BA22" i="17"/>
  <c r="BA21" i="17"/>
  <c r="BA20" i="17"/>
  <c r="BA19" i="17"/>
  <c r="BA18" i="17"/>
  <c r="BA17" i="17"/>
  <c r="BA16" i="17"/>
  <c r="BA15" i="17"/>
  <c r="BA14" i="17"/>
  <c r="BA13" i="17"/>
  <c r="BA12" i="17"/>
  <c r="BA11" i="17"/>
  <c r="AU33" i="17" l="1"/>
  <c r="AU28" i="17"/>
  <c r="V31" i="19"/>
  <c r="V29" i="19"/>
  <c r="V22" i="19"/>
  <c r="V19" i="19"/>
  <c r="V18" i="19"/>
  <c r="V16" i="19"/>
  <c r="G3" i="36" l="1"/>
  <c r="X6" i="40" l="1"/>
  <c r="S6" i="40"/>
  <c r="X10" i="32"/>
  <c r="S10" i="32"/>
  <c r="X6" i="32"/>
  <c r="S6" i="32"/>
  <c r="X6" i="5"/>
  <c r="S6" i="5"/>
  <c r="Y6" i="46"/>
  <c r="T6" i="46"/>
  <c r="X6" i="6"/>
  <c r="S6" i="6"/>
  <c r="X6" i="1"/>
  <c r="S6" i="1"/>
  <c r="AA3" i="47"/>
  <c r="X3" i="47"/>
  <c r="O3" i="47"/>
  <c r="O16" i="47" s="1"/>
  <c r="U3" i="47"/>
  <c r="L3" i="47"/>
  <c r="R3" i="47"/>
  <c r="R36" i="47" s="1"/>
  <c r="I3" i="47"/>
  <c r="I36" i="47" s="1"/>
  <c r="F3" i="47"/>
  <c r="F14" i="47" s="1"/>
  <c r="G14" i="47" s="1"/>
  <c r="AA2" i="47"/>
  <c r="X2" i="47"/>
  <c r="U2" i="47"/>
  <c r="R2" i="47"/>
  <c r="L2" i="47"/>
  <c r="I2" i="47"/>
  <c r="F2" i="47"/>
  <c r="E3" i="36"/>
  <c r="Y3" i="36"/>
  <c r="V3" i="36"/>
  <c r="M3" i="36"/>
  <c r="S3" i="36"/>
  <c r="P3" i="36"/>
  <c r="P49" i="36" s="1"/>
  <c r="J3" i="36"/>
  <c r="AC4" i="18"/>
  <c r="J4" i="18"/>
  <c r="AB2" i="18"/>
  <c r="Q2" i="18"/>
  <c r="Q4" i="18" s="1"/>
  <c r="Z2" i="18"/>
  <c r="Z4" i="18" s="1"/>
  <c r="W2" i="18"/>
  <c r="W4" i="18" s="1"/>
  <c r="T2" i="18"/>
  <c r="N2" i="18"/>
  <c r="J2" i="18"/>
  <c r="H1" i="18"/>
  <c r="E59" i="47"/>
  <c r="E51" i="47"/>
  <c r="E56" i="47"/>
  <c r="E48" i="47"/>
  <c r="E55" i="47"/>
  <c r="E54" i="47"/>
  <c r="E46" i="47"/>
  <c r="E53" i="47"/>
  <c r="E45" i="47"/>
  <c r="E52" i="47"/>
  <c r="E43" i="47"/>
  <c r="E50" i="47"/>
  <c r="E42" i="47"/>
  <c r="E49" i="47"/>
  <c r="E41" i="47"/>
  <c r="E40" i="47"/>
  <c r="E38" i="47"/>
  <c r="E35" i="47"/>
  <c r="E39" i="47"/>
  <c r="E31" i="47"/>
  <c r="E30" i="47"/>
  <c r="E36" i="47"/>
  <c r="E27" i="47"/>
  <c r="E23" i="47"/>
  <c r="E22" i="47"/>
  <c r="E29" i="47"/>
  <c r="E21" i="47"/>
  <c r="E19" i="47"/>
  <c r="E26" i="47"/>
  <c r="E18" i="47"/>
  <c r="E25" i="47"/>
  <c r="E17" i="47"/>
  <c r="E24" i="47"/>
  <c r="E16" i="47"/>
  <c r="E15" i="47"/>
  <c r="E14" i="47"/>
  <c r="E13" i="47"/>
  <c r="E20" i="47"/>
  <c r="E12" i="47"/>
  <c r="E11" i="47"/>
  <c r="C59" i="47"/>
  <c r="A59" i="47"/>
  <c r="C58" i="47"/>
  <c r="A58" i="47"/>
  <c r="A57" i="47"/>
  <c r="C56" i="47"/>
  <c r="A56" i="47"/>
  <c r="C55" i="47"/>
  <c r="A55" i="47"/>
  <c r="C54" i="47"/>
  <c r="A54" i="47"/>
  <c r="C53" i="47"/>
  <c r="A53" i="47"/>
  <c r="C52" i="47"/>
  <c r="A52" i="47"/>
  <c r="C51" i="47"/>
  <c r="A51" i="47"/>
  <c r="C50" i="47"/>
  <c r="A50" i="47"/>
  <c r="C49" i="47"/>
  <c r="A49" i="47"/>
  <c r="C48" i="47"/>
  <c r="A48" i="47"/>
  <c r="A47" i="47"/>
  <c r="C46" i="47"/>
  <c r="A46" i="47"/>
  <c r="C45" i="47"/>
  <c r="A45" i="47"/>
  <c r="A44" i="47"/>
  <c r="C43" i="47"/>
  <c r="A43" i="47"/>
  <c r="C42" i="47"/>
  <c r="A42" i="47"/>
  <c r="C41" i="47"/>
  <c r="A41" i="47"/>
  <c r="C40" i="47"/>
  <c r="A40" i="47"/>
  <c r="C39" i="47"/>
  <c r="A39" i="47"/>
  <c r="C38" i="47"/>
  <c r="A38" i="47"/>
  <c r="A37" i="47"/>
  <c r="C36" i="47"/>
  <c r="A36" i="47"/>
  <c r="C35" i="47"/>
  <c r="A35" i="47"/>
  <c r="C34" i="47"/>
  <c r="A34" i="47"/>
  <c r="A33" i="47"/>
  <c r="C32" i="47"/>
  <c r="A32" i="47"/>
  <c r="C31" i="47"/>
  <c r="A31" i="47"/>
  <c r="C30" i="47"/>
  <c r="A30" i="47"/>
  <c r="C29" i="47"/>
  <c r="A29" i="47"/>
  <c r="A28" i="47"/>
  <c r="C27" i="47"/>
  <c r="A27" i="47"/>
  <c r="C26" i="47"/>
  <c r="A26" i="47"/>
  <c r="C25" i="47"/>
  <c r="A25" i="47"/>
  <c r="C24" i="47"/>
  <c r="A24" i="47"/>
  <c r="C23" i="47"/>
  <c r="A23" i="47"/>
  <c r="C22" i="47"/>
  <c r="A22" i="47"/>
  <c r="C21" i="47"/>
  <c r="A21" i="47"/>
  <c r="C20" i="47"/>
  <c r="A20" i="47"/>
  <c r="C19" i="47"/>
  <c r="A19" i="47"/>
  <c r="C18" i="47"/>
  <c r="A18" i="47"/>
  <c r="C17" i="47"/>
  <c r="A17" i="47"/>
  <c r="C16" i="47"/>
  <c r="A16" i="47"/>
  <c r="C15" i="47"/>
  <c r="A15" i="47"/>
  <c r="C14" i="47"/>
  <c r="A14" i="47"/>
  <c r="C13" i="47"/>
  <c r="A13" i="47"/>
  <c r="C12" i="47"/>
  <c r="A12" i="47"/>
  <c r="C11" i="47"/>
  <c r="A11" i="47"/>
  <c r="A10" i="47"/>
  <c r="V6" i="36"/>
  <c r="D9" i="1"/>
  <c r="D9" i="33" s="1"/>
  <c r="Y59" i="6"/>
  <c r="Y56" i="6"/>
  <c r="O56" i="35" s="1"/>
  <c r="Y55" i="6"/>
  <c r="Y53" i="6"/>
  <c r="O53" i="35" s="1"/>
  <c r="Y51" i="6"/>
  <c r="Y50" i="6"/>
  <c r="O50" i="35" s="1"/>
  <c r="Y49" i="6"/>
  <c r="O49" i="35" s="1"/>
  <c r="Y48" i="6"/>
  <c r="O48" i="35" s="1"/>
  <c r="Y46" i="6"/>
  <c r="Y45" i="6"/>
  <c r="O45" i="35" s="1"/>
  <c r="Y43" i="6"/>
  <c r="O43" i="35" s="1"/>
  <c r="Y36" i="6"/>
  <c r="O36" i="35" s="1"/>
  <c r="Y35" i="6"/>
  <c r="Y31" i="6"/>
  <c r="O31" i="35" s="1"/>
  <c r="Y30" i="6"/>
  <c r="O30" i="35" s="1"/>
  <c r="Y27" i="6"/>
  <c r="O27" i="35" s="1"/>
  <c r="Y26" i="6"/>
  <c r="O26" i="35" s="1"/>
  <c r="Y24" i="6"/>
  <c r="O24" i="35" s="1"/>
  <c r="Y23" i="6"/>
  <c r="O23" i="35" s="1"/>
  <c r="Y19" i="6"/>
  <c r="O19" i="35" s="1"/>
  <c r="Y18" i="6"/>
  <c r="O18" i="35" s="1"/>
  <c r="Y17" i="6"/>
  <c r="Y16" i="6"/>
  <c r="O16" i="35" s="1"/>
  <c r="Y15" i="6"/>
  <c r="O15" i="35" s="1"/>
  <c r="Y14" i="6"/>
  <c r="Y13" i="6"/>
  <c r="T59" i="6"/>
  <c r="H59" i="35" s="1"/>
  <c r="T58" i="6"/>
  <c r="H58" i="35" s="1"/>
  <c r="T56" i="6"/>
  <c r="H56" i="35" s="1"/>
  <c r="T55" i="6"/>
  <c r="H55" i="35" s="1"/>
  <c r="T54" i="6"/>
  <c r="H54" i="35" s="1"/>
  <c r="T53" i="6"/>
  <c r="H53" i="35" s="1"/>
  <c r="T52" i="6"/>
  <c r="H52" i="35" s="1"/>
  <c r="T51" i="6"/>
  <c r="H51" i="35" s="1"/>
  <c r="T50" i="6"/>
  <c r="H50" i="35" s="1"/>
  <c r="T49" i="6"/>
  <c r="H49" i="35" s="1"/>
  <c r="T48" i="6"/>
  <c r="H48" i="35" s="1"/>
  <c r="T46" i="6"/>
  <c r="H46" i="35" s="1"/>
  <c r="T45" i="6"/>
  <c r="H45" i="35" s="1"/>
  <c r="T43" i="6"/>
  <c r="H43" i="35" s="1"/>
  <c r="T36" i="6"/>
  <c r="H36" i="35" s="1"/>
  <c r="T35" i="6"/>
  <c r="H35" i="35" s="1"/>
  <c r="T34" i="6"/>
  <c r="H34" i="35" s="1"/>
  <c r="T32" i="6"/>
  <c r="H32" i="35" s="1"/>
  <c r="T31" i="6"/>
  <c r="T30" i="6"/>
  <c r="H30" i="35" s="1"/>
  <c r="T13" i="6"/>
  <c r="H13" i="35" s="1"/>
  <c r="T14" i="6"/>
  <c r="H14" i="35" s="1"/>
  <c r="T15" i="6"/>
  <c r="H15" i="35" s="1"/>
  <c r="T16" i="6"/>
  <c r="T17" i="6"/>
  <c r="H17" i="35" s="1"/>
  <c r="T18" i="6"/>
  <c r="H18" i="35" s="1"/>
  <c r="T19" i="6"/>
  <c r="H19" i="35" s="1"/>
  <c r="T23" i="6"/>
  <c r="H23" i="35" s="1"/>
  <c r="T24" i="6"/>
  <c r="H24" i="35" s="1"/>
  <c r="T26" i="6"/>
  <c r="H26" i="35" s="1"/>
  <c r="T27" i="6"/>
  <c r="H27" i="35" s="1"/>
  <c r="J53" i="5"/>
  <c r="T53" i="18" s="1"/>
  <c r="J51" i="5"/>
  <c r="T51" i="18" s="1"/>
  <c r="K59" i="46"/>
  <c r="K55" i="46"/>
  <c r="K53" i="46"/>
  <c r="K51" i="46"/>
  <c r="K49" i="46"/>
  <c r="K48" i="46"/>
  <c r="K46" i="46"/>
  <c r="K45" i="46"/>
  <c r="K34" i="46"/>
  <c r="K27" i="46"/>
  <c r="K26" i="46"/>
  <c r="K24" i="46"/>
  <c r="K23" i="46"/>
  <c r="G22" i="36"/>
  <c r="K18" i="46"/>
  <c r="G17" i="36"/>
  <c r="K15" i="46"/>
  <c r="K14" i="46"/>
  <c r="K13" i="46"/>
  <c r="C59" i="46"/>
  <c r="A59" i="46"/>
  <c r="C58" i="46"/>
  <c r="A58" i="46"/>
  <c r="A57" i="46"/>
  <c r="C56" i="46"/>
  <c r="A56" i="46"/>
  <c r="C55" i="46"/>
  <c r="A55" i="46"/>
  <c r="C54" i="46"/>
  <c r="A54" i="46"/>
  <c r="AE53" i="46"/>
  <c r="P53" i="46"/>
  <c r="C53" i="46"/>
  <c r="A53" i="46"/>
  <c r="C52" i="46"/>
  <c r="A52" i="46"/>
  <c r="AE51" i="46"/>
  <c r="C51" i="46"/>
  <c r="A51" i="46"/>
  <c r="C50" i="46"/>
  <c r="A50" i="46"/>
  <c r="C49" i="46"/>
  <c r="A49" i="46"/>
  <c r="C48" i="46"/>
  <c r="A48" i="46"/>
  <c r="A47" i="46"/>
  <c r="AE46" i="46"/>
  <c r="C46" i="46"/>
  <c r="A46" i="46"/>
  <c r="AE45" i="46"/>
  <c r="C45" i="46"/>
  <c r="A45" i="46"/>
  <c r="A44" i="46"/>
  <c r="AE43" i="46"/>
  <c r="C43" i="46"/>
  <c r="A43" i="46"/>
  <c r="C42" i="46"/>
  <c r="A42" i="46"/>
  <c r="C41" i="46"/>
  <c r="A41" i="46"/>
  <c r="C40" i="46"/>
  <c r="A40" i="46"/>
  <c r="C39" i="46"/>
  <c r="A39" i="46"/>
  <c r="C38" i="46"/>
  <c r="A38" i="46"/>
  <c r="A37" i="46"/>
  <c r="AE36" i="46"/>
  <c r="C36" i="46"/>
  <c r="A36" i="46"/>
  <c r="C35" i="46"/>
  <c r="A35" i="46"/>
  <c r="AE34" i="46"/>
  <c r="C34" i="46"/>
  <c r="A34" i="46"/>
  <c r="A33" i="46"/>
  <c r="AE32" i="46"/>
  <c r="C32" i="46"/>
  <c r="A32" i="46"/>
  <c r="C31" i="46"/>
  <c r="A31" i="46"/>
  <c r="AE30" i="46"/>
  <c r="C30" i="46"/>
  <c r="A30" i="46"/>
  <c r="P29" i="46"/>
  <c r="C29" i="46"/>
  <c r="A29" i="46"/>
  <c r="A28" i="46"/>
  <c r="AE27" i="46"/>
  <c r="C27" i="46"/>
  <c r="A27" i="46"/>
  <c r="AE26" i="46"/>
  <c r="C26" i="46"/>
  <c r="A26" i="46"/>
  <c r="C25" i="46"/>
  <c r="A25" i="46"/>
  <c r="C24" i="46"/>
  <c r="A24" i="46"/>
  <c r="C23" i="46"/>
  <c r="A23" i="46"/>
  <c r="C22" i="46"/>
  <c r="A22" i="46"/>
  <c r="C21" i="46"/>
  <c r="A21" i="46"/>
  <c r="C20" i="46"/>
  <c r="A20" i="46"/>
  <c r="C19" i="46"/>
  <c r="A19" i="46"/>
  <c r="C18" i="46"/>
  <c r="A18" i="46"/>
  <c r="C17" i="46"/>
  <c r="A17" i="46"/>
  <c r="C16" i="46"/>
  <c r="A16" i="46"/>
  <c r="C15" i="46"/>
  <c r="A15" i="46"/>
  <c r="C14" i="46"/>
  <c r="A14" i="46"/>
  <c r="C13" i="46"/>
  <c r="A13" i="46"/>
  <c r="C12" i="46"/>
  <c r="A12" i="46"/>
  <c r="C11" i="46"/>
  <c r="A11" i="46"/>
  <c r="A10" i="46"/>
  <c r="AE21" i="1"/>
  <c r="AE20" i="1"/>
  <c r="C20" i="39"/>
  <c r="C21" i="39"/>
  <c r="C20" i="38"/>
  <c r="C21" i="38"/>
  <c r="C20" i="27"/>
  <c r="C21" i="27"/>
  <c r="C20" i="24"/>
  <c r="C21" i="24"/>
  <c r="C20" i="26"/>
  <c r="C21" i="26"/>
  <c r="C20" i="21"/>
  <c r="C21" i="21"/>
  <c r="C20" i="29"/>
  <c r="C21" i="29"/>
  <c r="C20" i="44"/>
  <c r="C21" i="44"/>
  <c r="C20" i="28"/>
  <c r="C21" i="28"/>
  <c r="C20" i="30"/>
  <c r="C21" i="30"/>
  <c r="C20" i="25"/>
  <c r="C21" i="25"/>
  <c r="C20" i="16"/>
  <c r="C21" i="16"/>
  <c r="C20" i="19"/>
  <c r="C21" i="19"/>
  <c r="C20" i="40"/>
  <c r="C21" i="40"/>
  <c r="C20" i="32"/>
  <c r="C21" i="32"/>
  <c r="C20" i="5"/>
  <c r="C21" i="5"/>
  <c r="C20" i="33"/>
  <c r="C21" i="33"/>
  <c r="C20" i="6"/>
  <c r="C21" i="6"/>
  <c r="C20" i="1"/>
  <c r="C21" i="1"/>
  <c r="C20" i="31"/>
  <c r="C21" i="31"/>
  <c r="C20" i="17"/>
  <c r="C21" i="17"/>
  <c r="C20" i="35"/>
  <c r="C21" i="35"/>
  <c r="C20" i="36"/>
  <c r="C21" i="36"/>
  <c r="C20" i="18"/>
  <c r="C21" i="18"/>
  <c r="C20" i="42"/>
  <c r="C21" i="42"/>
  <c r="C20" i="43"/>
  <c r="C21" i="43"/>
  <c r="D20" i="1"/>
  <c r="D20" i="43"/>
  <c r="D21" i="43"/>
  <c r="A21" i="43"/>
  <c r="A21" i="42"/>
  <c r="AF21" i="18"/>
  <c r="AD21" i="18"/>
  <c r="AC21" i="18"/>
  <c r="AB21" i="18"/>
  <c r="Q21" i="18"/>
  <c r="P21" i="18"/>
  <c r="Y21" i="18"/>
  <c r="W21" i="18"/>
  <c r="V21" i="18"/>
  <c r="S21" i="18"/>
  <c r="N21" i="18"/>
  <c r="M21" i="18"/>
  <c r="O21" i="18" s="1"/>
  <c r="I21" i="18"/>
  <c r="E21" i="36" s="1"/>
  <c r="F21" i="18"/>
  <c r="A21" i="18"/>
  <c r="A21" i="36"/>
  <c r="A21" i="35"/>
  <c r="L21" i="17"/>
  <c r="M21" i="17" s="1"/>
  <c r="H21" i="17"/>
  <c r="A21" i="17"/>
  <c r="G21" i="18"/>
  <c r="E21" i="31"/>
  <c r="A21" i="31"/>
  <c r="AA21" i="1"/>
  <c r="M21" i="1"/>
  <c r="J21" i="18"/>
  <c r="D21" i="1"/>
  <c r="D21" i="17" s="1"/>
  <c r="A21" i="1"/>
  <c r="F21" i="6"/>
  <c r="A21" i="6"/>
  <c r="A21" i="33"/>
  <c r="T21" i="18"/>
  <c r="A21" i="5"/>
  <c r="A21" i="32"/>
  <c r="Z21" i="18"/>
  <c r="A21" i="40"/>
  <c r="A21" i="19"/>
  <c r="Y21" i="16"/>
  <c r="H21" i="16"/>
  <c r="O21" i="16" s="1"/>
  <c r="G21" i="16"/>
  <c r="I21" i="16" s="1"/>
  <c r="A21" i="16"/>
  <c r="G21" i="25"/>
  <c r="E21" i="43" s="1"/>
  <c r="E21" i="42"/>
  <c r="A21" i="25"/>
  <c r="G21" i="30"/>
  <c r="F21" i="43" s="1"/>
  <c r="A21" i="30"/>
  <c r="G21" i="28"/>
  <c r="G21" i="43"/>
  <c r="A21" i="28"/>
  <c r="G21" i="44"/>
  <c r="H21" i="43"/>
  <c r="A21" i="44"/>
  <c r="G21" i="29"/>
  <c r="I21" i="43"/>
  <c r="I21" i="42"/>
  <c r="A21" i="29"/>
  <c r="A21" i="21"/>
  <c r="G21" i="26"/>
  <c r="L21" i="43"/>
  <c r="A21" i="26"/>
  <c r="G21" i="24"/>
  <c r="M21" i="43"/>
  <c r="M21" i="42"/>
  <c r="A21" i="24"/>
  <c r="G21" i="27"/>
  <c r="N21" i="43"/>
  <c r="A21" i="27"/>
  <c r="G21" i="38"/>
  <c r="O21" i="43" s="1"/>
  <c r="O21" i="42"/>
  <c r="A21" i="38"/>
  <c r="G21" i="39"/>
  <c r="P21" i="43" s="1"/>
  <c r="A21" i="39"/>
  <c r="A20" i="43"/>
  <c r="A20" i="42"/>
  <c r="AF20" i="18"/>
  <c r="AD20" i="18"/>
  <c r="AC20" i="18"/>
  <c r="AB20" i="18"/>
  <c r="Q20" i="18"/>
  <c r="P20" i="18"/>
  <c r="Y20" i="18"/>
  <c r="W20" i="18"/>
  <c r="V20" i="18"/>
  <c r="S20" i="18"/>
  <c r="M20" i="18"/>
  <c r="R20" i="18" s="1"/>
  <c r="I20" i="18"/>
  <c r="F20" i="18"/>
  <c r="A20" i="18"/>
  <c r="A20" i="36"/>
  <c r="A20" i="35"/>
  <c r="L20" i="17"/>
  <c r="M20" i="17" s="1"/>
  <c r="H20" i="17"/>
  <c r="A20" i="17"/>
  <c r="G20" i="18"/>
  <c r="E20" i="31"/>
  <c r="A20" i="31"/>
  <c r="AA20" i="1"/>
  <c r="M20" i="1"/>
  <c r="J20" i="18"/>
  <c r="A20" i="1"/>
  <c r="N20" i="18"/>
  <c r="F20" i="6"/>
  <c r="A20" i="6"/>
  <c r="A20" i="33"/>
  <c r="T20" i="18"/>
  <c r="A20" i="5"/>
  <c r="A20" i="32"/>
  <c r="Z20" i="18"/>
  <c r="A20" i="40"/>
  <c r="A20" i="19"/>
  <c r="Y20" i="16"/>
  <c r="H20" i="16"/>
  <c r="G20" i="16"/>
  <c r="A20" i="16"/>
  <c r="G20" i="25"/>
  <c r="E20" i="43" s="1"/>
  <c r="E20" i="42"/>
  <c r="A20" i="25"/>
  <c r="G20" i="30"/>
  <c r="F20" i="43" s="1"/>
  <c r="A20" i="30"/>
  <c r="G20" i="28"/>
  <c r="G20" i="43" s="1"/>
  <c r="G20" i="42"/>
  <c r="A20" i="28"/>
  <c r="G20" i="44"/>
  <c r="H20" i="43" s="1"/>
  <c r="A20" i="44"/>
  <c r="G20" i="29"/>
  <c r="I20" i="43"/>
  <c r="A20" i="29"/>
  <c r="A20" i="21"/>
  <c r="G20" i="26"/>
  <c r="L20" i="43"/>
  <c r="A20" i="26"/>
  <c r="G20" i="24"/>
  <c r="M20" i="43" s="1"/>
  <c r="M20" i="42"/>
  <c r="A20" i="24"/>
  <c r="G20" i="27"/>
  <c r="N20" i="43" s="1"/>
  <c r="A20" i="27"/>
  <c r="G20" i="38"/>
  <c r="O20" i="43" s="1"/>
  <c r="O20" i="42"/>
  <c r="A20" i="38"/>
  <c r="G20" i="39"/>
  <c r="P20" i="43" s="1"/>
  <c r="A20" i="39"/>
  <c r="N21" i="42"/>
  <c r="P21" i="42"/>
  <c r="H21" i="42"/>
  <c r="L21" i="42"/>
  <c r="G21" i="42"/>
  <c r="F21" i="42"/>
  <c r="F20" i="42"/>
  <c r="L20" i="42"/>
  <c r="P20" i="42"/>
  <c r="N20" i="42"/>
  <c r="I20" i="42"/>
  <c r="H20" i="42"/>
  <c r="AC51" i="40"/>
  <c r="AC45" i="40"/>
  <c r="AC43" i="40"/>
  <c r="AC36" i="40"/>
  <c r="AC34" i="40"/>
  <c r="AC32" i="40"/>
  <c r="AC30" i="40"/>
  <c r="J48" i="40"/>
  <c r="Z48" i="18" s="1"/>
  <c r="J31" i="40"/>
  <c r="Z31" i="18" s="1"/>
  <c r="J23" i="40"/>
  <c r="Z23" i="18" s="1"/>
  <c r="J15" i="40"/>
  <c r="Z15" i="18" s="1"/>
  <c r="J16" i="40"/>
  <c r="Z16" i="18" s="1"/>
  <c r="J19" i="40"/>
  <c r="Z19" i="18" s="1"/>
  <c r="J14" i="40"/>
  <c r="Z14" i="18" s="1"/>
  <c r="J17" i="40"/>
  <c r="Z17" i="18" s="1"/>
  <c r="J18" i="40"/>
  <c r="Z18" i="18" s="1"/>
  <c r="J24" i="40"/>
  <c r="Z24" i="18" s="1"/>
  <c r="J30" i="40"/>
  <c r="Z30" i="18" s="1"/>
  <c r="J32" i="40"/>
  <c r="Z32" i="18" s="1"/>
  <c r="J45" i="40"/>
  <c r="Z45" i="18" s="1"/>
  <c r="J46" i="40"/>
  <c r="Z46" i="18"/>
  <c r="J49" i="40"/>
  <c r="Z49" i="18" s="1"/>
  <c r="J50" i="40"/>
  <c r="Z50" i="18" s="1"/>
  <c r="J51" i="40"/>
  <c r="Z51" i="18" s="1"/>
  <c r="J58" i="40"/>
  <c r="Z58" i="18" s="1"/>
  <c r="J59" i="40"/>
  <c r="Z59" i="18" s="1"/>
  <c r="R21" i="35"/>
  <c r="S21" i="35"/>
  <c r="F21" i="35"/>
  <c r="M21" i="35"/>
  <c r="Q21" i="35"/>
  <c r="P21" i="35"/>
  <c r="M20" i="35"/>
  <c r="Q20" i="35"/>
  <c r="P20" i="35"/>
  <c r="F20" i="35"/>
  <c r="R20" i="35"/>
  <c r="S20" i="35"/>
  <c r="I21" i="35"/>
  <c r="J21" i="35"/>
  <c r="T21" i="35"/>
  <c r="U21" i="35"/>
  <c r="I20" i="35"/>
  <c r="J20" i="35"/>
  <c r="T20" i="35"/>
  <c r="U20" i="35"/>
  <c r="J35" i="5"/>
  <c r="T35" i="18" s="1"/>
  <c r="J15" i="5"/>
  <c r="T15" i="18" s="1"/>
  <c r="J17" i="5"/>
  <c r="T17" i="18" s="1"/>
  <c r="J19" i="5"/>
  <c r="T19" i="18" s="1"/>
  <c r="J14" i="5"/>
  <c r="T14" i="18"/>
  <c r="J16" i="5"/>
  <c r="T16" i="18" s="1"/>
  <c r="J18" i="5"/>
  <c r="T18" i="18"/>
  <c r="J23" i="5"/>
  <c r="T23" i="18" s="1"/>
  <c r="J24" i="5"/>
  <c r="T24" i="18" s="1"/>
  <c r="J26" i="5"/>
  <c r="T26" i="18" s="1"/>
  <c r="J27" i="5"/>
  <c r="T27" i="18" s="1"/>
  <c r="J30" i="5"/>
  <c r="T30" i="18" s="1"/>
  <c r="J31" i="5"/>
  <c r="T31" i="18" s="1"/>
  <c r="J32" i="5"/>
  <c r="T32" i="18" s="1"/>
  <c r="J34" i="5"/>
  <c r="T34" i="18" s="1"/>
  <c r="AD58" i="6"/>
  <c r="AD56" i="6"/>
  <c r="AD55" i="6"/>
  <c r="AD53" i="6"/>
  <c r="AD51" i="6"/>
  <c r="AD46" i="6"/>
  <c r="AD45" i="6"/>
  <c r="AD43" i="6"/>
  <c r="AD36" i="6"/>
  <c r="AD34" i="6"/>
  <c r="AD32" i="6"/>
  <c r="AD30" i="6"/>
  <c r="AD27" i="6"/>
  <c r="AD26" i="6"/>
  <c r="F12" i="6"/>
  <c r="F13" i="6"/>
  <c r="F14" i="6"/>
  <c r="F15" i="6"/>
  <c r="F16" i="6"/>
  <c r="F17" i="6"/>
  <c r="F18" i="6"/>
  <c r="F19" i="6"/>
  <c r="F22" i="6"/>
  <c r="F23" i="6"/>
  <c r="F24" i="6"/>
  <c r="F25" i="6"/>
  <c r="F26" i="6"/>
  <c r="F27" i="6"/>
  <c r="F29" i="6"/>
  <c r="F30" i="6"/>
  <c r="F31" i="6"/>
  <c r="F32" i="6"/>
  <c r="F34" i="6"/>
  <c r="F35" i="6"/>
  <c r="F36" i="6"/>
  <c r="F38" i="6"/>
  <c r="F39" i="6"/>
  <c r="F40" i="6"/>
  <c r="F41" i="6"/>
  <c r="F42" i="6"/>
  <c r="F43" i="6"/>
  <c r="F45" i="6"/>
  <c r="F46" i="6"/>
  <c r="F48" i="6"/>
  <c r="F49" i="6"/>
  <c r="F50" i="6"/>
  <c r="F51" i="6"/>
  <c r="F52" i="6"/>
  <c r="F53" i="6"/>
  <c r="F54" i="6"/>
  <c r="F55" i="6"/>
  <c r="F56" i="6"/>
  <c r="F58" i="6"/>
  <c r="F59" i="6"/>
  <c r="F11" i="6"/>
  <c r="L42" i="33"/>
  <c r="L41" i="33"/>
  <c r="L40" i="33"/>
  <c r="L39" i="33"/>
  <c r="L38" i="33"/>
  <c r="L59" i="33"/>
  <c r="Q59" i="18" s="1"/>
  <c r="L50" i="33"/>
  <c r="Q50" i="18" s="1"/>
  <c r="L49" i="33"/>
  <c r="Q49" i="18" s="1"/>
  <c r="L48" i="33"/>
  <c r="Q48" i="18" s="1"/>
  <c r="L35" i="33"/>
  <c r="Q35" i="18" s="1"/>
  <c r="L31" i="33"/>
  <c r="Q31" i="18"/>
  <c r="L24" i="33"/>
  <c r="Q24" i="18" s="1"/>
  <c r="L23" i="33"/>
  <c r="Q23" i="18" s="1"/>
  <c r="L19" i="33"/>
  <c r="Q19" i="18" s="1"/>
  <c r="L18" i="33"/>
  <c r="Q18" i="18" s="1"/>
  <c r="L17" i="33"/>
  <c r="Q17" i="18" s="1"/>
  <c r="L16" i="33"/>
  <c r="Q16" i="18"/>
  <c r="L15" i="33"/>
  <c r="Q15" i="18" s="1"/>
  <c r="L14" i="33"/>
  <c r="Q14" i="18"/>
  <c r="L13" i="33"/>
  <c r="Q13" i="18" s="1"/>
  <c r="AG53" i="6"/>
  <c r="AG51" i="6"/>
  <c r="AG46" i="6"/>
  <c r="AG45" i="6"/>
  <c r="AG43" i="6"/>
  <c r="AG36" i="6"/>
  <c r="AG34" i="6"/>
  <c r="AG32" i="6"/>
  <c r="AG30" i="6"/>
  <c r="AG27" i="6"/>
  <c r="AG26" i="6"/>
  <c r="C59" i="18"/>
  <c r="A59" i="18"/>
  <c r="C58" i="18"/>
  <c r="A58" i="18"/>
  <c r="A57" i="18"/>
  <c r="C56" i="18"/>
  <c r="A56" i="18"/>
  <c r="C55" i="18"/>
  <c r="A55" i="18"/>
  <c r="C54" i="18"/>
  <c r="A54" i="18"/>
  <c r="C53" i="18"/>
  <c r="A53" i="18"/>
  <c r="C52" i="18"/>
  <c r="A52" i="18"/>
  <c r="C51" i="18"/>
  <c r="A51" i="18"/>
  <c r="C50" i="18"/>
  <c r="A50" i="18"/>
  <c r="C49" i="18"/>
  <c r="A49" i="18"/>
  <c r="C48" i="18"/>
  <c r="A48" i="18"/>
  <c r="A47" i="18"/>
  <c r="C46" i="18"/>
  <c r="A46" i="18"/>
  <c r="C45" i="18"/>
  <c r="A45" i="18"/>
  <c r="A44" i="18"/>
  <c r="C43" i="18"/>
  <c r="A43" i="18"/>
  <c r="C41" i="18"/>
  <c r="A41" i="18"/>
  <c r="C42" i="18"/>
  <c r="A42" i="18"/>
  <c r="C40" i="18"/>
  <c r="A40" i="18"/>
  <c r="C39" i="18"/>
  <c r="A39" i="18"/>
  <c r="C38" i="18"/>
  <c r="A38" i="18"/>
  <c r="A37" i="18"/>
  <c r="C36" i="18"/>
  <c r="A36" i="18"/>
  <c r="C35" i="18"/>
  <c r="A35" i="18"/>
  <c r="C34" i="18"/>
  <c r="A34" i="18"/>
  <c r="A33" i="18"/>
  <c r="C32" i="18"/>
  <c r="A32" i="18"/>
  <c r="C31" i="18"/>
  <c r="A31" i="18"/>
  <c r="C30" i="18"/>
  <c r="A30" i="18"/>
  <c r="C29" i="18"/>
  <c r="A29" i="18"/>
  <c r="A28" i="18"/>
  <c r="C27" i="18"/>
  <c r="A27" i="18"/>
  <c r="C26" i="18"/>
  <c r="A26" i="18"/>
  <c r="C25" i="18"/>
  <c r="A25" i="18"/>
  <c r="C24" i="18"/>
  <c r="A24" i="18"/>
  <c r="C23" i="18"/>
  <c r="A23" i="18"/>
  <c r="C22" i="18"/>
  <c r="A22" i="18"/>
  <c r="C19" i="18"/>
  <c r="A19" i="18"/>
  <c r="C18" i="18"/>
  <c r="A18" i="18"/>
  <c r="C17" i="18"/>
  <c r="A17" i="18"/>
  <c r="C16" i="18"/>
  <c r="A16" i="18"/>
  <c r="C15" i="18"/>
  <c r="A15" i="18"/>
  <c r="C14" i="18"/>
  <c r="A14" i="18"/>
  <c r="C13" i="18"/>
  <c r="A13" i="18"/>
  <c r="C12" i="18"/>
  <c r="A12" i="18"/>
  <c r="C11" i="18"/>
  <c r="A11" i="18"/>
  <c r="A10" i="18"/>
  <c r="C59" i="36"/>
  <c r="A59" i="36"/>
  <c r="C58" i="36"/>
  <c r="A58" i="36"/>
  <c r="A57" i="36"/>
  <c r="C56" i="36"/>
  <c r="A56" i="36"/>
  <c r="C55" i="36"/>
  <c r="A55" i="36"/>
  <c r="C54" i="36"/>
  <c r="A54" i="36"/>
  <c r="C53" i="36"/>
  <c r="A53" i="36"/>
  <c r="C52" i="36"/>
  <c r="A52" i="36"/>
  <c r="C51" i="36"/>
  <c r="A51" i="36"/>
  <c r="C50" i="36"/>
  <c r="A50" i="36"/>
  <c r="C49" i="36"/>
  <c r="A49" i="36"/>
  <c r="C48" i="36"/>
  <c r="A48" i="36"/>
  <c r="A47" i="36"/>
  <c r="C46" i="36"/>
  <c r="A46" i="36"/>
  <c r="C45" i="36"/>
  <c r="A45" i="36"/>
  <c r="A44" i="36"/>
  <c r="C43" i="36"/>
  <c r="A43" i="36"/>
  <c r="C41" i="36"/>
  <c r="A41" i="36"/>
  <c r="C42" i="36"/>
  <c r="A42" i="36"/>
  <c r="C40" i="36"/>
  <c r="A40" i="36"/>
  <c r="C39" i="36"/>
  <c r="A39" i="36"/>
  <c r="C38" i="36"/>
  <c r="A38" i="36"/>
  <c r="A37" i="36"/>
  <c r="C36" i="36"/>
  <c r="A36" i="36"/>
  <c r="C35" i="36"/>
  <c r="A35" i="36"/>
  <c r="C34" i="36"/>
  <c r="A34" i="36"/>
  <c r="A33" i="36"/>
  <c r="C32" i="36"/>
  <c r="A32" i="36"/>
  <c r="C31" i="36"/>
  <c r="A31" i="36"/>
  <c r="C30" i="36"/>
  <c r="A30" i="36"/>
  <c r="C29" i="36"/>
  <c r="A29" i="36"/>
  <c r="A28" i="36"/>
  <c r="C27" i="36"/>
  <c r="A27" i="36"/>
  <c r="C26" i="36"/>
  <c r="A26" i="36"/>
  <c r="C25" i="36"/>
  <c r="A25" i="36"/>
  <c r="C24" i="36"/>
  <c r="A24" i="36"/>
  <c r="C23" i="36"/>
  <c r="A23" i="36"/>
  <c r="C22" i="36"/>
  <c r="A22" i="36"/>
  <c r="C19" i="36"/>
  <c r="A19" i="36"/>
  <c r="C18" i="36"/>
  <c r="A18" i="36"/>
  <c r="C17" i="36"/>
  <c r="A17" i="36"/>
  <c r="C16" i="36"/>
  <c r="A16" i="36"/>
  <c r="C15" i="36"/>
  <c r="A15" i="36"/>
  <c r="C14" i="36"/>
  <c r="A14" i="36"/>
  <c r="C13" i="36"/>
  <c r="A13" i="36"/>
  <c r="C12" i="36"/>
  <c r="A12" i="36"/>
  <c r="C11" i="36"/>
  <c r="A11" i="36"/>
  <c r="A10" i="36"/>
  <c r="C59" i="35"/>
  <c r="A59" i="35"/>
  <c r="C58" i="35"/>
  <c r="A58" i="35"/>
  <c r="A57" i="35"/>
  <c r="C56" i="35"/>
  <c r="A56" i="35"/>
  <c r="C55" i="35"/>
  <c r="A55" i="35"/>
  <c r="C54" i="35"/>
  <c r="A54" i="35"/>
  <c r="C53" i="35"/>
  <c r="A53" i="35"/>
  <c r="C52" i="35"/>
  <c r="A52" i="35"/>
  <c r="C51" i="35"/>
  <c r="A51" i="35"/>
  <c r="C50" i="35"/>
  <c r="A50" i="35"/>
  <c r="C49" i="35"/>
  <c r="A49" i="35"/>
  <c r="C48" i="35"/>
  <c r="A48" i="35"/>
  <c r="A47" i="35"/>
  <c r="C46" i="35"/>
  <c r="A46" i="35"/>
  <c r="C45" i="35"/>
  <c r="A45" i="35"/>
  <c r="A44" i="35"/>
  <c r="C43" i="35"/>
  <c r="A43" i="35"/>
  <c r="C41" i="35"/>
  <c r="A41" i="35"/>
  <c r="C42" i="35"/>
  <c r="A42" i="35"/>
  <c r="C40" i="35"/>
  <c r="A40" i="35"/>
  <c r="C39" i="35"/>
  <c r="A39" i="35"/>
  <c r="C38" i="35"/>
  <c r="A38" i="35"/>
  <c r="A37" i="35"/>
  <c r="C36" i="35"/>
  <c r="A36" i="35"/>
  <c r="C35" i="35"/>
  <c r="A35" i="35"/>
  <c r="C34" i="35"/>
  <c r="A34" i="35"/>
  <c r="A33" i="35"/>
  <c r="C32" i="35"/>
  <c r="A32" i="35"/>
  <c r="C31" i="35"/>
  <c r="A31" i="35"/>
  <c r="C30" i="35"/>
  <c r="A30" i="35"/>
  <c r="C29" i="35"/>
  <c r="A29" i="35"/>
  <c r="A28" i="35"/>
  <c r="C27" i="35"/>
  <c r="A27" i="35"/>
  <c r="C26" i="35"/>
  <c r="A26" i="35"/>
  <c r="C25" i="35"/>
  <c r="A25" i="35"/>
  <c r="C24" i="35"/>
  <c r="A24" i="35"/>
  <c r="C23" i="35"/>
  <c r="A23" i="35"/>
  <c r="C22" i="35"/>
  <c r="A22" i="35"/>
  <c r="C19" i="35"/>
  <c r="A19" i="35"/>
  <c r="C18" i="35"/>
  <c r="A18" i="35"/>
  <c r="C17" i="35"/>
  <c r="A17" i="35"/>
  <c r="C16" i="35"/>
  <c r="A16" i="35"/>
  <c r="C15" i="35"/>
  <c r="A15" i="35"/>
  <c r="C14" i="35"/>
  <c r="A14" i="35"/>
  <c r="C13" i="35"/>
  <c r="A13" i="35"/>
  <c r="C12" i="35"/>
  <c r="A12" i="35"/>
  <c r="C11" i="35"/>
  <c r="A11" i="35"/>
  <c r="A10" i="35"/>
  <c r="C59" i="17"/>
  <c r="A59" i="17"/>
  <c r="C58" i="17"/>
  <c r="A58" i="17"/>
  <c r="A57" i="17"/>
  <c r="C56" i="17"/>
  <c r="A56" i="17"/>
  <c r="C55" i="17"/>
  <c r="A55" i="17"/>
  <c r="C54" i="17"/>
  <c r="A54" i="17"/>
  <c r="C53" i="17"/>
  <c r="A53" i="17"/>
  <c r="C52" i="17"/>
  <c r="A52" i="17"/>
  <c r="C51" i="17"/>
  <c r="A51" i="17"/>
  <c r="C50" i="17"/>
  <c r="A50" i="17"/>
  <c r="C49" i="17"/>
  <c r="A49" i="17"/>
  <c r="C48" i="17"/>
  <c r="A48" i="17"/>
  <c r="A47" i="17"/>
  <c r="C46" i="17"/>
  <c r="A46" i="17"/>
  <c r="C45" i="17"/>
  <c r="A45" i="17"/>
  <c r="A44" i="17"/>
  <c r="C43" i="17"/>
  <c r="A43" i="17"/>
  <c r="C41" i="17"/>
  <c r="A41" i="17"/>
  <c r="C42" i="17"/>
  <c r="A42" i="17"/>
  <c r="C40" i="17"/>
  <c r="A40" i="17"/>
  <c r="C39" i="17"/>
  <c r="A39" i="17"/>
  <c r="C38" i="17"/>
  <c r="A38" i="17"/>
  <c r="A37" i="17"/>
  <c r="C36" i="17"/>
  <c r="A36" i="17"/>
  <c r="C35" i="17"/>
  <c r="A35" i="17"/>
  <c r="C34" i="17"/>
  <c r="A34" i="17"/>
  <c r="A33" i="17"/>
  <c r="C32" i="17"/>
  <c r="A32" i="17"/>
  <c r="C31" i="17"/>
  <c r="A31" i="17"/>
  <c r="C30" i="17"/>
  <c r="A30" i="17"/>
  <c r="C29" i="17"/>
  <c r="A29" i="17"/>
  <c r="A28" i="17"/>
  <c r="C27" i="17"/>
  <c r="A27" i="17"/>
  <c r="C26" i="17"/>
  <c r="A26" i="17"/>
  <c r="C25" i="17"/>
  <c r="A25" i="17"/>
  <c r="C24" i="17"/>
  <c r="A24" i="17"/>
  <c r="C23" i="17"/>
  <c r="A23" i="17"/>
  <c r="C22" i="17"/>
  <c r="A22" i="17"/>
  <c r="C19" i="17"/>
  <c r="A19" i="17"/>
  <c r="C18" i="17"/>
  <c r="A18" i="17"/>
  <c r="C17" i="17"/>
  <c r="A17" i="17"/>
  <c r="C16" i="17"/>
  <c r="A16" i="17"/>
  <c r="C15" i="17"/>
  <c r="A15" i="17"/>
  <c r="C14" i="17"/>
  <c r="A14" i="17"/>
  <c r="C13" i="17"/>
  <c r="A13" i="17"/>
  <c r="C12" i="17"/>
  <c r="A12" i="17"/>
  <c r="C11" i="17"/>
  <c r="A11" i="17"/>
  <c r="A10" i="17"/>
  <c r="C59" i="31"/>
  <c r="A59" i="31"/>
  <c r="C58" i="31"/>
  <c r="A58" i="31"/>
  <c r="A57" i="31"/>
  <c r="C56" i="31"/>
  <c r="A56" i="31"/>
  <c r="C55" i="31"/>
  <c r="A55" i="31"/>
  <c r="C54" i="31"/>
  <c r="A54" i="31"/>
  <c r="C53" i="31"/>
  <c r="A53" i="31"/>
  <c r="C52" i="31"/>
  <c r="A52" i="31"/>
  <c r="C51" i="31"/>
  <c r="A51" i="31"/>
  <c r="C50" i="31"/>
  <c r="A50" i="31"/>
  <c r="C49" i="31"/>
  <c r="A49" i="31"/>
  <c r="C48" i="31"/>
  <c r="A48" i="31"/>
  <c r="A47" i="31"/>
  <c r="C46" i="31"/>
  <c r="A46" i="31"/>
  <c r="C45" i="31"/>
  <c r="A45" i="31"/>
  <c r="A44" i="31"/>
  <c r="C43" i="31"/>
  <c r="A43" i="31"/>
  <c r="C41" i="31"/>
  <c r="A41" i="31"/>
  <c r="C42" i="31"/>
  <c r="A42" i="31"/>
  <c r="C40" i="31"/>
  <c r="A40" i="31"/>
  <c r="C39" i="31"/>
  <c r="A39" i="31"/>
  <c r="C38" i="31"/>
  <c r="A38" i="31"/>
  <c r="A37" i="31"/>
  <c r="C36" i="31"/>
  <c r="A36" i="31"/>
  <c r="C35" i="31"/>
  <c r="A35" i="31"/>
  <c r="C34" i="31"/>
  <c r="A34" i="31"/>
  <c r="A33" i="31"/>
  <c r="C32" i="31"/>
  <c r="A32" i="31"/>
  <c r="C31" i="31"/>
  <c r="A31" i="31"/>
  <c r="C30" i="31"/>
  <c r="A30" i="31"/>
  <c r="C29" i="31"/>
  <c r="A29" i="31"/>
  <c r="A28" i="31"/>
  <c r="C27" i="31"/>
  <c r="A27" i="31"/>
  <c r="C26" i="31"/>
  <c r="A26" i="31"/>
  <c r="C25" i="31"/>
  <c r="A25" i="31"/>
  <c r="C24" i="31"/>
  <c r="A24" i="31"/>
  <c r="C23" i="31"/>
  <c r="A23" i="31"/>
  <c r="C22" i="31"/>
  <c r="A22" i="31"/>
  <c r="C19" i="31"/>
  <c r="A19" i="31"/>
  <c r="C18" i="31"/>
  <c r="A18" i="31"/>
  <c r="C17" i="31"/>
  <c r="A17" i="31"/>
  <c r="C16" i="31"/>
  <c r="A16" i="31"/>
  <c r="C15" i="31"/>
  <c r="A15" i="31"/>
  <c r="C14" i="31"/>
  <c r="A14" i="31"/>
  <c r="C13" i="31"/>
  <c r="A13" i="31"/>
  <c r="C12" i="31"/>
  <c r="A12" i="31"/>
  <c r="C11" i="31"/>
  <c r="A11" i="31"/>
  <c r="A10" i="31"/>
  <c r="C59" i="1"/>
  <c r="A59" i="1"/>
  <c r="C58" i="1"/>
  <c r="A58" i="1"/>
  <c r="A57" i="1"/>
  <c r="C56" i="1"/>
  <c r="A56" i="1"/>
  <c r="C55" i="1"/>
  <c r="A55" i="1"/>
  <c r="C54" i="1"/>
  <c r="A54" i="1"/>
  <c r="C53" i="1"/>
  <c r="A53" i="1"/>
  <c r="C52" i="1"/>
  <c r="A52" i="1"/>
  <c r="C51" i="1"/>
  <c r="A51" i="1"/>
  <c r="C50" i="1"/>
  <c r="A50" i="1"/>
  <c r="C49" i="1"/>
  <c r="A49" i="1"/>
  <c r="C48" i="1"/>
  <c r="A48" i="1"/>
  <c r="A47" i="1"/>
  <c r="C46" i="1"/>
  <c r="A46" i="1"/>
  <c r="C45" i="1"/>
  <c r="A45" i="1"/>
  <c r="A44" i="1"/>
  <c r="C43" i="1"/>
  <c r="A43" i="1"/>
  <c r="C41" i="1"/>
  <c r="A41" i="1"/>
  <c r="C42" i="1"/>
  <c r="A42" i="1"/>
  <c r="C40" i="1"/>
  <c r="A40" i="1"/>
  <c r="C39" i="1"/>
  <c r="A39" i="1"/>
  <c r="C38" i="1"/>
  <c r="A38" i="1"/>
  <c r="A37" i="1"/>
  <c r="C36" i="1"/>
  <c r="A36" i="1"/>
  <c r="C35" i="1"/>
  <c r="A35" i="1"/>
  <c r="C34" i="1"/>
  <c r="A34" i="1"/>
  <c r="A33" i="1"/>
  <c r="C32" i="1"/>
  <c r="A32" i="1"/>
  <c r="C31" i="1"/>
  <c r="A31" i="1"/>
  <c r="C30" i="1"/>
  <c r="A30" i="1"/>
  <c r="C29" i="1"/>
  <c r="A29" i="1"/>
  <c r="A28" i="1"/>
  <c r="C27" i="1"/>
  <c r="A27" i="1"/>
  <c r="C26" i="1"/>
  <c r="A26" i="1"/>
  <c r="C25" i="1"/>
  <c r="A25" i="1"/>
  <c r="C24" i="1"/>
  <c r="A24" i="1"/>
  <c r="C23" i="1"/>
  <c r="A23" i="1"/>
  <c r="C22" i="1"/>
  <c r="A22" i="1"/>
  <c r="C19" i="1"/>
  <c r="A19" i="1"/>
  <c r="C18" i="1"/>
  <c r="A18" i="1"/>
  <c r="C17" i="1"/>
  <c r="A17" i="1"/>
  <c r="C16" i="1"/>
  <c r="A16" i="1"/>
  <c r="C15" i="1"/>
  <c r="A15" i="1"/>
  <c r="C14" i="1"/>
  <c r="A14" i="1"/>
  <c r="C13" i="1"/>
  <c r="A13" i="1"/>
  <c r="C12" i="1"/>
  <c r="A12" i="1"/>
  <c r="C11" i="1"/>
  <c r="A11" i="1"/>
  <c r="A10" i="1"/>
  <c r="C59" i="6"/>
  <c r="A59" i="6"/>
  <c r="C58" i="6"/>
  <c r="A58" i="6"/>
  <c r="A57" i="6"/>
  <c r="C56" i="6"/>
  <c r="A56" i="6"/>
  <c r="C55" i="6"/>
  <c r="A55" i="6"/>
  <c r="C54" i="6"/>
  <c r="A54" i="6"/>
  <c r="C53" i="6"/>
  <c r="A53" i="6"/>
  <c r="C52" i="6"/>
  <c r="A52" i="6"/>
  <c r="C51" i="6"/>
  <c r="A51" i="6"/>
  <c r="C50" i="6"/>
  <c r="A50" i="6"/>
  <c r="C49" i="6"/>
  <c r="A49" i="6"/>
  <c r="C48" i="6"/>
  <c r="A48" i="6"/>
  <c r="A47" i="6"/>
  <c r="C46" i="6"/>
  <c r="A46" i="6"/>
  <c r="C45" i="6"/>
  <c r="A45" i="6"/>
  <c r="A44" i="6"/>
  <c r="C43" i="6"/>
  <c r="A43" i="6"/>
  <c r="C41" i="6"/>
  <c r="A41" i="6"/>
  <c r="C42" i="6"/>
  <c r="A42" i="6"/>
  <c r="C40" i="6"/>
  <c r="A40" i="6"/>
  <c r="C39" i="6"/>
  <c r="A39" i="6"/>
  <c r="C38" i="6"/>
  <c r="A38" i="6"/>
  <c r="A37" i="6"/>
  <c r="C36" i="6"/>
  <c r="A36" i="6"/>
  <c r="C35" i="6"/>
  <c r="A35" i="6"/>
  <c r="C34" i="6"/>
  <c r="A34" i="6"/>
  <c r="A33" i="6"/>
  <c r="C32" i="6"/>
  <c r="A32" i="6"/>
  <c r="C31" i="6"/>
  <c r="A31" i="6"/>
  <c r="C30" i="6"/>
  <c r="A30" i="6"/>
  <c r="C29" i="6"/>
  <c r="A29" i="6"/>
  <c r="A28" i="6"/>
  <c r="C27" i="6"/>
  <c r="A27" i="6"/>
  <c r="C26" i="6"/>
  <c r="A26" i="6"/>
  <c r="C25" i="6"/>
  <c r="A25" i="6"/>
  <c r="C24" i="6"/>
  <c r="A24" i="6"/>
  <c r="C23" i="6"/>
  <c r="A23" i="6"/>
  <c r="C22" i="6"/>
  <c r="A22" i="6"/>
  <c r="C19" i="6"/>
  <c r="A19" i="6"/>
  <c r="C18" i="6"/>
  <c r="A18" i="6"/>
  <c r="C17" i="6"/>
  <c r="A17" i="6"/>
  <c r="C16" i="6"/>
  <c r="A16" i="6"/>
  <c r="C15" i="6"/>
  <c r="A15" i="6"/>
  <c r="C14" i="6"/>
  <c r="A14" i="6"/>
  <c r="C13" i="6"/>
  <c r="A13" i="6"/>
  <c r="C12" i="6"/>
  <c r="A12" i="6"/>
  <c r="C11" i="6"/>
  <c r="A11" i="6"/>
  <c r="A10" i="6"/>
  <c r="C59" i="33"/>
  <c r="A59" i="33"/>
  <c r="C58" i="33"/>
  <c r="A58" i="33"/>
  <c r="A57" i="33"/>
  <c r="C56" i="33"/>
  <c r="A56" i="33"/>
  <c r="C55" i="33"/>
  <c r="A55" i="33"/>
  <c r="C54" i="33"/>
  <c r="A54" i="33"/>
  <c r="C53" i="33"/>
  <c r="A53" i="33"/>
  <c r="C52" i="33"/>
  <c r="A52" i="33"/>
  <c r="C51" i="33"/>
  <c r="A51" i="33"/>
  <c r="C50" i="33"/>
  <c r="A50" i="33"/>
  <c r="C49" i="33"/>
  <c r="A49" i="33"/>
  <c r="C48" i="33"/>
  <c r="A48" i="33"/>
  <c r="A47" i="33"/>
  <c r="C46" i="33"/>
  <c r="A46" i="33"/>
  <c r="C45" i="33"/>
  <c r="A45" i="33"/>
  <c r="A44" i="33"/>
  <c r="C43" i="33"/>
  <c r="A43" i="33"/>
  <c r="C41" i="33"/>
  <c r="A41" i="33"/>
  <c r="C42" i="33"/>
  <c r="A42" i="33"/>
  <c r="C40" i="33"/>
  <c r="A40" i="33"/>
  <c r="C39" i="33"/>
  <c r="A39" i="33"/>
  <c r="C38" i="33"/>
  <c r="A38" i="33"/>
  <c r="A37" i="33"/>
  <c r="C36" i="33"/>
  <c r="A36" i="33"/>
  <c r="C35" i="33"/>
  <c r="A35" i="33"/>
  <c r="C34" i="33"/>
  <c r="A34" i="33"/>
  <c r="A33" i="33"/>
  <c r="C32" i="33"/>
  <c r="A32" i="33"/>
  <c r="C31" i="33"/>
  <c r="A31" i="33"/>
  <c r="C30" i="33"/>
  <c r="A30" i="33"/>
  <c r="C29" i="33"/>
  <c r="A29" i="33"/>
  <c r="A28" i="33"/>
  <c r="C27" i="33"/>
  <c r="A27" i="33"/>
  <c r="C26" i="33"/>
  <c r="A26" i="33"/>
  <c r="C25" i="33"/>
  <c r="A25" i="33"/>
  <c r="C24" i="33"/>
  <c r="A24" i="33"/>
  <c r="C23" i="33"/>
  <c r="A23" i="33"/>
  <c r="C22" i="33"/>
  <c r="A22" i="33"/>
  <c r="C19" i="33"/>
  <c r="A19" i="33"/>
  <c r="C18" i="33"/>
  <c r="A18" i="33"/>
  <c r="C17" i="33"/>
  <c r="A17" i="33"/>
  <c r="C16" i="33"/>
  <c r="A16" i="33"/>
  <c r="C15" i="33"/>
  <c r="A15" i="33"/>
  <c r="C14" i="33"/>
  <c r="A14" i="33"/>
  <c r="C13" i="33"/>
  <c r="A13" i="33"/>
  <c r="C12" i="33"/>
  <c r="A12" i="33"/>
  <c r="C11" i="33"/>
  <c r="A11" i="33"/>
  <c r="A10" i="33"/>
  <c r="C59" i="5"/>
  <c r="A59" i="5"/>
  <c r="C58" i="5"/>
  <c r="A58" i="5"/>
  <c r="A57" i="5"/>
  <c r="C56" i="5"/>
  <c r="A56" i="5"/>
  <c r="C55" i="5"/>
  <c r="A55" i="5"/>
  <c r="C54" i="5"/>
  <c r="A54" i="5"/>
  <c r="C53" i="5"/>
  <c r="A53" i="5"/>
  <c r="C52" i="5"/>
  <c r="A52" i="5"/>
  <c r="C51" i="5"/>
  <c r="A51" i="5"/>
  <c r="C50" i="5"/>
  <c r="A50" i="5"/>
  <c r="C49" i="5"/>
  <c r="A49" i="5"/>
  <c r="C48" i="5"/>
  <c r="A48" i="5"/>
  <c r="A47" i="5"/>
  <c r="C46" i="5"/>
  <c r="A46" i="5"/>
  <c r="C45" i="5"/>
  <c r="A45" i="5"/>
  <c r="A44" i="5"/>
  <c r="C43" i="5"/>
  <c r="A43" i="5"/>
  <c r="C41" i="5"/>
  <c r="A41" i="5"/>
  <c r="C42" i="5"/>
  <c r="A42" i="5"/>
  <c r="C40" i="5"/>
  <c r="A40" i="5"/>
  <c r="C39" i="5"/>
  <c r="A39" i="5"/>
  <c r="C38" i="5"/>
  <c r="A38" i="5"/>
  <c r="A37" i="5"/>
  <c r="C36" i="5"/>
  <c r="A36" i="5"/>
  <c r="C35" i="5"/>
  <c r="A35" i="5"/>
  <c r="C34" i="5"/>
  <c r="A34" i="5"/>
  <c r="A33" i="5"/>
  <c r="C32" i="5"/>
  <c r="A32" i="5"/>
  <c r="C31" i="5"/>
  <c r="A31" i="5"/>
  <c r="C30" i="5"/>
  <c r="A30" i="5"/>
  <c r="C29" i="5"/>
  <c r="A29" i="5"/>
  <c r="A28" i="5"/>
  <c r="C27" i="5"/>
  <c r="A27" i="5"/>
  <c r="C26" i="5"/>
  <c r="A26" i="5"/>
  <c r="C25" i="5"/>
  <c r="A25" i="5"/>
  <c r="C24" i="5"/>
  <c r="A24" i="5"/>
  <c r="C23" i="5"/>
  <c r="A23" i="5"/>
  <c r="C22" i="5"/>
  <c r="A22" i="5"/>
  <c r="C19" i="5"/>
  <c r="A19" i="5"/>
  <c r="C18" i="5"/>
  <c r="A18" i="5"/>
  <c r="C17" i="5"/>
  <c r="A17" i="5"/>
  <c r="C16" i="5"/>
  <c r="A16" i="5"/>
  <c r="C15" i="5"/>
  <c r="A15" i="5"/>
  <c r="C14" i="5"/>
  <c r="A14" i="5"/>
  <c r="C13" i="5"/>
  <c r="A13" i="5"/>
  <c r="C12" i="5"/>
  <c r="A12" i="5"/>
  <c r="C11" i="5"/>
  <c r="A11" i="5"/>
  <c r="A10" i="5"/>
  <c r="C59" i="32"/>
  <c r="A59" i="32"/>
  <c r="C58" i="32"/>
  <c r="A58" i="32"/>
  <c r="A57" i="32"/>
  <c r="C56" i="32"/>
  <c r="A56" i="32"/>
  <c r="C55" i="32"/>
  <c r="A55" i="32"/>
  <c r="C54" i="32"/>
  <c r="A54" i="32"/>
  <c r="C53" i="32"/>
  <c r="A53" i="32"/>
  <c r="C52" i="32"/>
  <c r="A52" i="32"/>
  <c r="C51" i="32"/>
  <c r="A51" i="32"/>
  <c r="C50" i="32"/>
  <c r="A50" i="32"/>
  <c r="C49" i="32"/>
  <c r="A49" i="32"/>
  <c r="C48" i="32"/>
  <c r="A48" i="32"/>
  <c r="A47" i="32"/>
  <c r="C46" i="32"/>
  <c r="A46" i="32"/>
  <c r="C45" i="32"/>
  <c r="A45" i="32"/>
  <c r="A44" i="32"/>
  <c r="C43" i="32"/>
  <c r="A43" i="32"/>
  <c r="C41" i="32"/>
  <c r="A41" i="32"/>
  <c r="C42" i="32"/>
  <c r="A42" i="32"/>
  <c r="C40" i="32"/>
  <c r="A40" i="32"/>
  <c r="C39" i="32"/>
  <c r="A39" i="32"/>
  <c r="C38" i="32"/>
  <c r="A38" i="32"/>
  <c r="A37" i="32"/>
  <c r="C36" i="32"/>
  <c r="A36" i="32"/>
  <c r="C35" i="32"/>
  <c r="A35" i="32"/>
  <c r="C34" i="32"/>
  <c r="A34" i="32"/>
  <c r="A33" i="32"/>
  <c r="C32" i="32"/>
  <c r="A32" i="32"/>
  <c r="C31" i="32"/>
  <c r="A31" i="32"/>
  <c r="C30" i="32"/>
  <c r="A30" i="32"/>
  <c r="C29" i="32"/>
  <c r="A29" i="32"/>
  <c r="A28" i="32"/>
  <c r="C27" i="32"/>
  <c r="A27" i="32"/>
  <c r="C26" i="32"/>
  <c r="A26" i="32"/>
  <c r="C25" i="32"/>
  <c r="A25" i="32"/>
  <c r="C24" i="32"/>
  <c r="A24" i="32"/>
  <c r="C23" i="32"/>
  <c r="A23" i="32"/>
  <c r="C22" i="32"/>
  <c r="A22" i="32"/>
  <c r="C19" i="32"/>
  <c r="A19" i="32"/>
  <c r="C18" i="32"/>
  <c r="A18" i="32"/>
  <c r="C17" i="32"/>
  <c r="A17" i="32"/>
  <c r="C16" i="32"/>
  <c r="A16" i="32"/>
  <c r="C15" i="32"/>
  <c r="A15" i="32"/>
  <c r="C14" i="32"/>
  <c r="A14" i="32"/>
  <c r="C13" i="32"/>
  <c r="A13" i="32"/>
  <c r="C12" i="32"/>
  <c r="A12" i="32"/>
  <c r="C11" i="32"/>
  <c r="A11" i="32"/>
  <c r="A10" i="32"/>
  <c r="C59" i="40"/>
  <c r="A59" i="40"/>
  <c r="C58" i="40"/>
  <c r="A58" i="40"/>
  <c r="A57" i="40"/>
  <c r="C56" i="40"/>
  <c r="A56" i="40"/>
  <c r="C55" i="40"/>
  <c r="A55" i="40"/>
  <c r="C54" i="40"/>
  <c r="A54" i="40"/>
  <c r="C53" i="40"/>
  <c r="A53" i="40"/>
  <c r="C52" i="40"/>
  <c r="A52" i="40"/>
  <c r="C51" i="40"/>
  <c r="A51" i="40"/>
  <c r="C50" i="40"/>
  <c r="A50" i="40"/>
  <c r="C49" i="40"/>
  <c r="A49" i="40"/>
  <c r="C48" i="40"/>
  <c r="A48" i="40"/>
  <c r="A47" i="40"/>
  <c r="C46" i="40"/>
  <c r="A46" i="40"/>
  <c r="C45" i="40"/>
  <c r="A45" i="40"/>
  <c r="A44" i="40"/>
  <c r="C43" i="40"/>
  <c r="A43" i="40"/>
  <c r="C41" i="40"/>
  <c r="A41" i="40"/>
  <c r="C42" i="40"/>
  <c r="A42" i="40"/>
  <c r="C40" i="40"/>
  <c r="A40" i="40"/>
  <c r="C39" i="40"/>
  <c r="A39" i="40"/>
  <c r="C38" i="40"/>
  <c r="A38" i="40"/>
  <c r="A37" i="40"/>
  <c r="C36" i="40"/>
  <c r="A36" i="40"/>
  <c r="C35" i="40"/>
  <c r="A35" i="40"/>
  <c r="C34" i="40"/>
  <c r="A34" i="40"/>
  <c r="A33" i="40"/>
  <c r="C32" i="40"/>
  <c r="A32" i="40"/>
  <c r="C31" i="40"/>
  <c r="A31" i="40"/>
  <c r="C30" i="40"/>
  <c r="A30" i="40"/>
  <c r="C29" i="40"/>
  <c r="A29" i="40"/>
  <c r="A28" i="40"/>
  <c r="C27" i="40"/>
  <c r="A27" i="40"/>
  <c r="C26" i="40"/>
  <c r="A26" i="40"/>
  <c r="C25" i="40"/>
  <c r="A25" i="40"/>
  <c r="C24" i="40"/>
  <c r="A24" i="40"/>
  <c r="C23" i="40"/>
  <c r="A23" i="40"/>
  <c r="C22" i="40"/>
  <c r="A22" i="40"/>
  <c r="C19" i="40"/>
  <c r="A19" i="40"/>
  <c r="C18" i="40"/>
  <c r="A18" i="40"/>
  <c r="C17" i="40"/>
  <c r="A17" i="40"/>
  <c r="C16" i="40"/>
  <c r="A16" i="40"/>
  <c r="C15" i="40"/>
  <c r="A15" i="40"/>
  <c r="C14" i="40"/>
  <c r="A14" i="40"/>
  <c r="C13" i="40"/>
  <c r="A13" i="40"/>
  <c r="C12" i="40"/>
  <c r="A12" i="40"/>
  <c r="C11" i="40"/>
  <c r="A11" i="40"/>
  <c r="A10" i="40"/>
  <c r="C59" i="19"/>
  <c r="A59" i="19"/>
  <c r="C58" i="19"/>
  <c r="A58" i="19"/>
  <c r="A57" i="19"/>
  <c r="C56" i="19"/>
  <c r="A56" i="19"/>
  <c r="C55" i="19"/>
  <c r="A55" i="19"/>
  <c r="C54" i="19"/>
  <c r="A54" i="19"/>
  <c r="C53" i="19"/>
  <c r="A53" i="19"/>
  <c r="C52" i="19"/>
  <c r="A52" i="19"/>
  <c r="C51" i="19"/>
  <c r="A51" i="19"/>
  <c r="C50" i="19"/>
  <c r="A50" i="19"/>
  <c r="C49" i="19"/>
  <c r="A49" i="19"/>
  <c r="C48" i="19"/>
  <c r="A48" i="19"/>
  <c r="A47" i="19"/>
  <c r="C46" i="19"/>
  <c r="A46" i="19"/>
  <c r="C45" i="19"/>
  <c r="A45" i="19"/>
  <c r="A44" i="19"/>
  <c r="C43" i="19"/>
  <c r="A43" i="19"/>
  <c r="C41" i="19"/>
  <c r="A41" i="19"/>
  <c r="C42" i="19"/>
  <c r="A42" i="19"/>
  <c r="C40" i="19"/>
  <c r="A40" i="19"/>
  <c r="C39" i="19"/>
  <c r="A39" i="19"/>
  <c r="C38" i="19"/>
  <c r="A38" i="19"/>
  <c r="A37" i="19"/>
  <c r="C36" i="19"/>
  <c r="A36" i="19"/>
  <c r="C35" i="19"/>
  <c r="A35" i="19"/>
  <c r="C34" i="19"/>
  <c r="A34" i="19"/>
  <c r="A33" i="19"/>
  <c r="C32" i="19"/>
  <c r="A32" i="19"/>
  <c r="C31" i="19"/>
  <c r="A31" i="19"/>
  <c r="C30" i="19"/>
  <c r="A30" i="19"/>
  <c r="C29" i="19"/>
  <c r="A29" i="19"/>
  <c r="A28" i="19"/>
  <c r="C27" i="19"/>
  <c r="A27" i="19"/>
  <c r="C26" i="19"/>
  <c r="A26" i="19"/>
  <c r="C25" i="19"/>
  <c r="A25" i="19"/>
  <c r="C24" i="19"/>
  <c r="A24" i="19"/>
  <c r="C23" i="19"/>
  <c r="A23" i="19"/>
  <c r="C22" i="19"/>
  <c r="A22" i="19"/>
  <c r="C19" i="19"/>
  <c r="A19" i="19"/>
  <c r="C18" i="19"/>
  <c r="A18" i="19"/>
  <c r="C17" i="19"/>
  <c r="A17" i="19"/>
  <c r="C16" i="19"/>
  <c r="A16" i="19"/>
  <c r="C15" i="19"/>
  <c r="A15" i="19"/>
  <c r="C14" i="19"/>
  <c r="A14" i="19"/>
  <c r="C13" i="19"/>
  <c r="A13" i="19"/>
  <c r="C12" i="19"/>
  <c r="A12" i="19"/>
  <c r="C11" i="19"/>
  <c r="A11" i="19"/>
  <c r="A10" i="19"/>
  <c r="C59" i="16"/>
  <c r="A59" i="16"/>
  <c r="C58" i="16"/>
  <c r="A58" i="16"/>
  <c r="A57" i="16"/>
  <c r="C56" i="16"/>
  <c r="A56" i="16"/>
  <c r="C55" i="16"/>
  <c r="A55" i="16"/>
  <c r="C54" i="16"/>
  <c r="A54" i="16"/>
  <c r="C53" i="16"/>
  <c r="A53" i="16"/>
  <c r="C52" i="16"/>
  <c r="A52" i="16"/>
  <c r="C51" i="16"/>
  <c r="A51" i="16"/>
  <c r="C50" i="16"/>
  <c r="A50" i="16"/>
  <c r="C49" i="16"/>
  <c r="A49" i="16"/>
  <c r="C48" i="16"/>
  <c r="A48" i="16"/>
  <c r="A47" i="16"/>
  <c r="C46" i="16"/>
  <c r="A46" i="16"/>
  <c r="C45" i="16"/>
  <c r="A45" i="16"/>
  <c r="A44" i="16"/>
  <c r="C43" i="16"/>
  <c r="A43" i="16"/>
  <c r="C41" i="16"/>
  <c r="A41" i="16"/>
  <c r="C42" i="16"/>
  <c r="A42" i="16"/>
  <c r="C40" i="16"/>
  <c r="A40" i="16"/>
  <c r="C39" i="16"/>
  <c r="A39" i="16"/>
  <c r="C38" i="16"/>
  <c r="A38" i="16"/>
  <c r="A37" i="16"/>
  <c r="C36" i="16"/>
  <c r="A36" i="16"/>
  <c r="C35" i="16"/>
  <c r="A35" i="16"/>
  <c r="C34" i="16"/>
  <c r="A34" i="16"/>
  <c r="A33" i="16"/>
  <c r="C32" i="16"/>
  <c r="A32" i="16"/>
  <c r="C31" i="16"/>
  <c r="A31" i="16"/>
  <c r="C30" i="16"/>
  <c r="A30" i="16"/>
  <c r="C29" i="16"/>
  <c r="A29" i="16"/>
  <c r="A28" i="16"/>
  <c r="C27" i="16"/>
  <c r="A27" i="16"/>
  <c r="C26" i="16"/>
  <c r="A26" i="16"/>
  <c r="C25" i="16"/>
  <c r="A25" i="16"/>
  <c r="C24" i="16"/>
  <c r="A24" i="16"/>
  <c r="C23" i="16"/>
  <c r="A23" i="16"/>
  <c r="C22" i="16"/>
  <c r="A22" i="16"/>
  <c r="C19" i="16"/>
  <c r="A19" i="16"/>
  <c r="C18" i="16"/>
  <c r="A18" i="16"/>
  <c r="C17" i="16"/>
  <c r="A17" i="16"/>
  <c r="C16" i="16"/>
  <c r="A16" i="16"/>
  <c r="C15" i="16"/>
  <c r="A15" i="16"/>
  <c r="C14" i="16"/>
  <c r="A14" i="16"/>
  <c r="C13" i="16"/>
  <c r="A13" i="16"/>
  <c r="C12" i="16"/>
  <c r="A12" i="16"/>
  <c r="C11" i="16"/>
  <c r="A11" i="16"/>
  <c r="A10" i="16"/>
  <c r="C59" i="25"/>
  <c r="A59" i="25"/>
  <c r="C58" i="25"/>
  <c r="A58" i="25"/>
  <c r="A57" i="25"/>
  <c r="C56" i="25"/>
  <c r="A56" i="25"/>
  <c r="C55" i="25"/>
  <c r="A55" i="25"/>
  <c r="C54" i="25"/>
  <c r="A54" i="25"/>
  <c r="C53" i="25"/>
  <c r="A53" i="25"/>
  <c r="C52" i="25"/>
  <c r="A52" i="25"/>
  <c r="C51" i="25"/>
  <c r="A51" i="25"/>
  <c r="C50" i="25"/>
  <c r="A50" i="25"/>
  <c r="C49" i="25"/>
  <c r="A49" i="25"/>
  <c r="C48" i="25"/>
  <c r="A48" i="25"/>
  <c r="A47" i="25"/>
  <c r="C46" i="25"/>
  <c r="A46" i="25"/>
  <c r="C45" i="25"/>
  <c r="A45" i="25"/>
  <c r="A44" i="25"/>
  <c r="C43" i="25"/>
  <c r="A43" i="25"/>
  <c r="C41" i="25"/>
  <c r="A41" i="25"/>
  <c r="C42" i="25"/>
  <c r="A42" i="25"/>
  <c r="C40" i="25"/>
  <c r="A40" i="25"/>
  <c r="C39" i="25"/>
  <c r="A39" i="25"/>
  <c r="C38" i="25"/>
  <c r="A38" i="25"/>
  <c r="A37" i="25"/>
  <c r="C36" i="25"/>
  <c r="A36" i="25"/>
  <c r="C35" i="25"/>
  <c r="A35" i="25"/>
  <c r="C34" i="25"/>
  <c r="A34" i="25"/>
  <c r="A33" i="25"/>
  <c r="C32" i="25"/>
  <c r="A32" i="25"/>
  <c r="C31" i="25"/>
  <c r="A31" i="25"/>
  <c r="C30" i="25"/>
  <c r="A30" i="25"/>
  <c r="C29" i="25"/>
  <c r="A29" i="25"/>
  <c r="A28" i="25"/>
  <c r="C27" i="25"/>
  <c r="A27" i="25"/>
  <c r="C26" i="25"/>
  <c r="A26" i="25"/>
  <c r="C25" i="25"/>
  <c r="A25" i="25"/>
  <c r="C24" i="25"/>
  <c r="A24" i="25"/>
  <c r="C23" i="25"/>
  <c r="A23" i="25"/>
  <c r="C22" i="25"/>
  <c r="A22" i="25"/>
  <c r="C19" i="25"/>
  <c r="A19" i="25"/>
  <c r="C18" i="25"/>
  <c r="A18" i="25"/>
  <c r="C17" i="25"/>
  <c r="A17" i="25"/>
  <c r="C16" i="25"/>
  <c r="A16" i="25"/>
  <c r="C15" i="25"/>
  <c r="A15" i="25"/>
  <c r="C14" i="25"/>
  <c r="A14" i="25"/>
  <c r="C13" i="25"/>
  <c r="A13" i="25"/>
  <c r="C12" i="25"/>
  <c r="A12" i="25"/>
  <c r="C11" i="25"/>
  <c r="A11" i="25"/>
  <c r="A10" i="25"/>
  <c r="C59" i="30"/>
  <c r="A59" i="30"/>
  <c r="C58" i="30"/>
  <c r="A58" i="30"/>
  <c r="A57" i="30"/>
  <c r="C56" i="30"/>
  <c r="A56" i="30"/>
  <c r="C55" i="30"/>
  <c r="A55" i="30"/>
  <c r="C54" i="30"/>
  <c r="A54" i="30"/>
  <c r="C53" i="30"/>
  <c r="A53" i="30"/>
  <c r="C52" i="30"/>
  <c r="A52" i="30"/>
  <c r="C51" i="30"/>
  <c r="A51" i="30"/>
  <c r="C50" i="30"/>
  <c r="A50" i="30"/>
  <c r="C49" i="30"/>
  <c r="A49" i="30"/>
  <c r="C48" i="30"/>
  <c r="A48" i="30"/>
  <c r="A47" i="30"/>
  <c r="C46" i="30"/>
  <c r="A46" i="30"/>
  <c r="C45" i="30"/>
  <c r="A45" i="30"/>
  <c r="A44" i="30"/>
  <c r="C43" i="30"/>
  <c r="A43" i="30"/>
  <c r="C41" i="30"/>
  <c r="A41" i="30"/>
  <c r="C42" i="30"/>
  <c r="A42" i="30"/>
  <c r="C40" i="30"/>
  <c r="A40" i="30"/>
  <c r="C39" i="30"/>
  <c r="A39" i="30"/>
  <c r="C38" i="30"/>
  <c r="A38" i="30"/>
  <c r="A37" i="30"/>
  <c r="C36" i="30"/>
  <c r="A36" i="30"/>
  <c r="C35" i="30"/>
  <c r="A35" i="30"/>
  <c r="C34" i="30"/>
  <c r="A34" i="30"/>
  <c r="A33" i="30"/>
  <c r="C32" i="30"/>
  <c r="A32" i="30"/>
  <c r="C31" i="30"/>
  <c r="A31" i="30"/>
  <c r="C30" i="30"/>
  <c r="A30" i="30"/>
  <c r="C29" i="30"/>
  <c r="A29" i="30"/>
  <c r="A28" i="30"/>
  <c r="C27" i="30"/>
  <c r="A27" i="30"/>
  <c r="C26" i="30"/>
  <c r="A26" i="30"/>
  <c r="C25" i="30"/>
  <c r="A25" i="30"/>
  <c r="C24" i="30"/>
  <c r="A24" i="30"/>
  <c r="C23" i="30"/>
  <c r="A23" i="30"/>
  <c r="C22" i="30"/>
  <c r="A22" i="30"/>
  <c r="C19" i="30"/>
  <c r="A19" i="30"/>
  <c r="C18" i="30"/>
  <c r="A18" i="30"/>
  <c r="C17" i="30"/>
  <c r="A17" i="30"/>
  <c r="C16" i="30"/>
  <c r="A16" i="30"/>
  <c r="C15" i="30"/>
  <c r="A15" i="30"/>
  <c r="C14" i="30"/>
  <c r="A14" i="30"/>
  <c r="C13" i="30"/>
  <c r="A13" i="30"/>
  <c r="C12" i="30"/>
  <c r="A12" i="30"/>
  <c r="C11" i="30"/>
  <c r="A11" i="30"/>
  <c r="A10" i="30"/>
  <c r="C59" i="28"/>
  <c r="A59" i="28"/>
  <c r="C58" i="28"/>
  <c r="A58" i="28"/>
  <c r="A57" i="28"/>
  <c r="C56" i="28"/>
  <c r="A56" i="28"/>
  <c r="C55" i="28"/>
  <c r="A55" i="28"/>
  <c r="C54" i="28"/>
  <c r="A54" i="28"/>
  <c r="C53" i="28"/>
  <c r="A53" i="28"/>
  <c r="C52" i="28"/>
  <c r="A52" i="28"/>
  <c r="C51" i="28"/>
  <c r="A51" i="28"/>
  <c r="C50" i="28"/>
  <c r="A50" i="28"/>
  <c r="C49" i="28"/>
  <c r="A49" i="28"/>
  <c r="C48" i="28"/>
  <c r="A48" i="28"/>
  <c r="A47" i="28"/>
  <c r="C46" i="28"/>
  <c r="A46" i="28"/>
  <c r="C45" i="28"/>
  <c r="A45" i="28"/>
  <c r="A44" i="28"/>
  <c r="C43" i="28"/>
  <c r="A43" i="28"/>
  <c r="C41" i="28"/>
  <c r="A41" i="28"/>
  <c r="C42" i="28"/>
  <c r="A42" i="28"/>
  <c r="C40" i="28"/>
  <c r="A40" i="28"/>
  <c r="C39" i="28"/>
  <c r="A39" i="28"/>
  <c r="C38" i="28"/>
  <c r="A38" i="28"/>
  <c r="A37" i="28"/>
  <c r="C36" i="28"/>
  <c r="A36" i="28"/>
  <c r="C35" i="28"/>
  <c r="A35" i="28"/>
  <c r="C34" i="28"/>
  <c r="A34" i="28"/>
  <c r="A33" i="28"/>
  <c r="C32" i="28"/>
  <c r="A32" i="28"/>
  <c r="C31" i="28"/>
  <c r="A31" i="28"/>
  <c r="C30" i="28"/>
  <c r="A30" i="28"/>
  <c r="C29" i="28"/>
  <c r="A29" i="28"/>
  <c r="A28" i="28"/>
  <c r="C27" i="28"/>
  <c r="A27" i="28"/>
  <c r="C26" i="28"/>
  <c r="A26" i="28"/>
  <c r="C25" i="28"/>
  <c r="A25" i="28"/>
  <c r="C24" i="28"/>
  <c r="A24" i="28"/>
  <c r="C23" i="28"/>
  <c r="A23" i="28"/>
  <c r="C22" i="28"/>
  <c r="A22" i="28"/>
  <c r="C19" i="28"/>
  <c r="A19" i="28"/>
  <c r="C18" i="28"/>
  <c r="A18" i="28"/>
  <c r="C17" i="28"/>
  <c r="A17" i="28"/>
  <c r="C16" i="28"/>
  <c r="A16" i="28"/>
  <c r="C15" i="28"/>
  <c r="A15" i="28"/>
  <c r="C14" i="28"/>
  <c r="A14" i="28"/>
  <c r="C13" i="28"/>
  <c r="A13" i="28"/>
  <c r="C12" i="28"/>
  <c r="A12" i="28"/>
  <c r="C11" i="28"/>
  <c r="A11" i="28"/>
  <c r="A10" i="28"/>
  <c r="C59" i="44"/>
  <c r="A59" i="44"/>
  <c r="C58" i="44"/>
  <c r="A58" i="44"/>
  <c r="A57" i="44"/>
  <c r="C56" i="44"/>
  <c r="A56" i="44"/>
  <c r="C55" i="44"/>
  <c r="A55" i="44"/>
  <c r="C54" i="44"/>
  <c r="A54" i="44"/>
  <c r="C53" i="44"/>
  <c r="A53" i="44"/>
  <c r="C52" i="44"/>
  <c r="A52" i="44"/>
  <c r="C51" i="44"/>
  <c r="A51" i="44"/>
  <c r="C50" i="44"/>
  <c r="A50" i="44"/>
  <c r="C49" i="44"/>
  <c r="A49" i="44"/>
  <c r="C48" i="44"/>
  <c r="A48" i="44"/>
  <c r="A47" i="44"/>
  <c r="C46" i="44"/>
  <c r="A46" i="44"/>
  <c r="C45" i="44"/>
  <c r="A45" i="44"/>
  <c r="A44" i="44"/>
  <c r="C43" i="44"/>
  <c r="A43" i="44"/>
  <c r="C41" i="44"/>
  <c r="A41" i="44"/>
  <c r="C42" i="44"/>
  <c r="A42" i="44"/>
  <c r="C40" i="44"/>
  <c r="A40" i="44"/>
  <c r="C39" i="44"/>
  <c r="A39" i="44"/>
  <c r="C38" i="44"/>
  <c r="A38" i="44"/>
  <c r="A37" i="44"/>
  <c r="C36" i="44"/>
  <c r="A36" i="44"/>
  <c r="C35" i="44"/>
  <c r="A35" i="44"/>
  <c r="C34" i="44"/>
  <c r="A34" i="44"/>
  <c r="A33" i="44"/>
  <c r="C32" i="44"/>
  <c r="A32" i="44"/>
  <c r="C31" i="44"/>
  <c r="A31" i="44"/>
  <c r="C30" i="44"/>
  <c r="A30" i="44"/>
  <c r="C29" i="44"/>
  <c r="A29" i="44"/>
  <c r="A28" i="44"/>
  <c r="C27" i="44"/>
  <c r="A27" i="44"/>
  <c r="C26" i="44"/>
  <c r="A26" i="44"/>
  <c r="C25" i="44"/>
  <c r="A25" i="44"/>
  <c r="C24" i="44"/>
  <c r="A24" i="44"/>
  <c r="C23" i="44"/>
  <c r="A23" i="44"/>
  <c r="C22" i="44"/>
  <c r="A22" i="44"/>
  <c r="C19" i="44"/>
  <c r="A19" i="44"/>
  <c r="C18" i="44"/>
  <c r="A18" i="44"/>
  <c r="C17" i="44"/>
  <c r="A17" i="44"/>
  <c r="C16" i="44"/>
  <c r="A16" i="44"/>
  <c r="C15" i="44"/>
  <c r="A15" i="44"/>
  <c r="C14" i="44"/>
  <c r="A14" i="44"/>
  <c r="C13" i="44"/>
  <c r="A13" i="44"/>
  <c r="C12" i="44"/>
  <c r="A12" i="44"/>
  <c r="C11" i="44"/>
  <c r="A11" i="44"/>
  <c r="A10" i="44"/>
  <c r="C59" i="29"/>
  <c r="A59" i="29"/>
  <c r="C58" i="29"/>
  <c r="A58" i="29"/>
  <c r="A57" i="29"/>
  <c r="C56" i="29"/>
  <c r="A56" i="29"/>
  <c r="C55" i="29"/>
  <c r="A55" i="29"/>
  <c r="C54" i="29"/>
  <c r="A54" i="29"/>
  <c r="C53" i="29"/>
  <c r="A53" i="29"/>
  <c r="C52" i="29"/>
  <c r="A52" i="29"/>
  <c r="C51" i="29"/>
  <c r="A51" i="29"/>
  <c r="C50" i="29"/>
  <c r="A50" i="29"/>
  <c r="C49" i="29"/>
  <c r="A49" i="29"/>
  <c r="C48" i="29"/>
  <c r="A48" i="29"/>
  <c r="A47" i="29"/>
  <c r="C46" i="29"/>
  <c r="A46" i="29"/>
  <c r="C45" i="29"/>
  <c r="A45" i="29"/>
  <c r="A44" i="29"/>
  <c r="C43" i="29"/>
  <c r="A43" i="29"/>
  <c r="C41" i="29"/>
  <c r="A41" i="29"/>
  <c r="C42" i="29"/>
  <c r="A42" i="29"/>
  <c r="C40" i="29"/>
  <c r="A40" i="29"/>
  <c r="C39" i="29"/>
  <c r="A39" i="29"/>
  <c r="C38" i="29"/>
  <c r="A38" i="29"/>
  <c r="A37" i="29"/>
  <c r="C36" i="29"/>
  <c r="A36" i="29"/>
  <c r="C35" i="29"/>
  <c r="A35" i="29"/>
  <c r="C34" i="29"/>
  <c r="A34" i="29"/>
  <c r="A33" i="29"/>
  <c r="C32" i="29"/>
  <c r="A32" i="29"/>
  <c r="C31" i="29"/>
  <c r="A31" i="29"/>
  <c r="C30" i="29"/>
  <c r="A30" i="29"/>
  <c r="C29" i="29"/>
  <c r="A29" i="29"/>
  <c r="A28" i="29"/>
  <c r="C27" i="29"/>
  <c r="A27" i="29"/>
  <c r="C26" i="29"/>
  <c r="A26" i="29"/>
  <c r="C25" i="29"/>
  <c r="A25" i="29"/>
  <c r="C24" i="29"/>
  <c r="A24" i="29"/>
  <c r="C23" i="29"/>
  <c r="A23" i="29"/>
  <c r="C22" i="29"/>
  <c r="A22" i="29"/>
  <c r="C19" i="29"/>
  <c r="A19" i="29"/>
  <c r="C18" i="29"/>
  <c r="A18" i="29"/>
  <c r="C17" i="29"/>
  <c r="A17" i="29"/>
  <c r="C16" i="29"/>
  <c r="A16" i="29"/>
  <c r="C15" i="29"/>
  <c r="A15" i="29"/>
  <c r="C14" i="29"/>
  <c r="A14" i="29"/>
  <c r="C13" i="29"/>
  <c r="A13" i="29"/>
  <c r="C12" i="29"/>
  <c r="A12" i="29"/>
  <c r="C11" i="29"/>
  <c r="A11" i="29"/>
  <c r="A10" i="29"/>
  <c r="C59" i="21"/>
  <c r="A59" i="21"/>
  <c r="C58" i="21"/>
  <c r="A58" i="21"/>
  <c r="A57" i="21"/>
  <c r="C56" i="21"/>
  <c r="A56" i="21"/>
  <c r="C55" i="21"/>
  <c r="A55" i="21"/>
  <c r="C54" i="21"/>
  <c r="A54" i="21"/>
  <c r="C53" i="21"/>
  <c r="A53" i="21"/>
  <c r="C52" i="21"/>
  <c r="A52" i="21"/>
  <c r="C51" i="21"/>
  <c r="A51" i="21"/>
  <c r="C50" i="21"/>
  <c r="A50" i="21"/>
  <c r="C49" i="21"/>
  <c r="A49" i="21"/>
  <c r="C48" i="21"/>
  <c r="A48" i="21"/>
  <c r="A47" i="21"/>
  <c r="C46" i="21"/>
  <c r="A46" i="21"/>
  <c r="C45" i="21"/>
  <c r="A45" i="21"/>
  <c r="A44" i="21"/>
  <c r="C43" i="21"/>
  <c r="A43" i="21"/>
  <c r="C41" i="21"/>
  <c r="A41" i="21"/>
  <c r="C42" i="21"/>
  <c r="A42" i="21"/>
  <c r="C40" i="21"/>
  <c r="A40" i="21"/>
  <c r="C39" i="21"/>
  <c r="A39" i="21"/>
  <c r="C38" i="21"/>
  <c r="A38" i="21"/>
  <c r="A37" i="21"/>
  <c r="C36" i="21"/>
  <c r="A36" i="21"/>
  <c r="C35" i="21"/>
  <c r="A35" i="21"/>
  <c r="C34" i="21"/>
  <c r="A34" i="21"/>
  <c r="A33" i="21"/>
  <c r="C32" i="21"/>
  <c r="A32" i="21"/>
  <c r="C31" i="21"/>
  <c r="A31" i="21"/>
  <c r="C30" i="21"/>
  <c r="A30" i="21"/>
  <c r="C29" i="21"/>
  <c r="A29" i="21"/>
  <c r="A28" i="21"/>
  <c r="C27" i="21"/>
  <c r="A27" i="21"/>
  <c r="C26" i="21"/>
  <c r="A26" i="21"/>
  <c r="C25" i="21"/>
  <c r="A25" i="21"/>
  <c r="C24" i="21"/>
  <c r="A24" i="21"/>
  <c r="C23" i="21"/>
  <c r="A23" i="21"/>
  <c r="C22" i="21"/>
  <c r="A22" i="21"/>
  <c r="C19" i="21"/>
  <c r="A19" i="21"/>
  <c r="C18" i="21"/>
  <c r="A18" i="21"/>
  <c r="C17" i="21"/>
  <c r="A17" i="21"/>
  <c r="C16" i="21"/>
  <c r="A16" i="21"/>
  <c r="C15" i="21"/>
  <c r="A15" i="21"/>
  <c r="C14" i="21"/>
  <c r="A14" i="21"/>
  <c r="C13" i="21"/>
  <c r="A13" i="21"/>
  <c r="C12" i="21"/>
  <c r="A12" i="21"/>
  <c r="C11" i="21"/>
  <c r="A11" i="21"/>
  <c r="A10" i="21"/>
  <c r="C59" i="26"/>
  <c r="A59" i="26"/>
  <c r="C58" i="26"/>
  <c r="A58" i="26"/>
  <c r="A57" i="26"/>
  <c r="C56" i="26"/>
  <c r="A56" i="26"/>
  <c r="C55" i="26"/>
  <c r="A55" i="26"/>
  <c r="C54" i="26"/>
  <c r="A54" i="26"/>
  <c r="C53" i="26"/>
  <c r="A53" i="26"/>
  <c r="C52" i="26"/>
  <c r="A52" i="26"/>
  <c r="C51" i="26"/>
  <c r="A51" i="26"/>
  <c r="C50" i="26"/>
  <c r="A50" i="26"/>
  <c r="C49" i="26"/>
  <c r="A49" i="26"/>
  <c r="C48" i="26"/>
  <c r="A48" i="26"/>
  <c r="A47" i="26"/>
  <c r="C46" i="26"/>
  <c r="A46" i="26"/>
  <c r="C45" i="26"/>
  <c r="A45" i="26"/>
  <c r="A44" i="26"/>
  <c r="C43" i="26"/>
  <c r="A43" i="26"/>
  <c r="C41" i="26"/>
  <c r="A41" i="26"/>
  <c r="C42" i="26"/>
  <c r="A42" i="26"/>
  <c r="C40" i="26"/>
  <c r="A40" i="26"/>
  <c r="C39" i="26"/>
  <c r="A39" i="26"/>
  <c r="C38" i="26"/>
  <c r="A38" i="26"/>
  <c r="A37" i="26"/>
  <c r="C36" i="26"/>
  <c r="A36" i="26"/>
  <c r="C35" i="26"/>
  <c r="A35" i="26"/>
  <c r="C34" i="26"/>
  <c r="A34" i="26"/>
  <c r="A33" i="26"/>
  <c r="C32" i="26"/>
  <c r="A32" i="26"/>
  <c r="C31" i="26"/>
  <c r="A31" i="26"/>
  <c r="C30" i="26"/>
  <c r="A30" i="26"/>
  <c r="C29" i="26"/>
  <c r="A29" i="26"/>
  <c r="A28" i="26"/>
  <c r="C27" i="26"/>
  <c r="A27" i="26"/>
  <c r="C26" i="26"/>
  <c r="A26" i="26"/>
  <c r="C25" i="26"/>
  <c r="A25" i="26"/>
  <c r="C24" i="26"/>
  <c r="A24" i="26"/>
  <c r="C23" i="26"/>
  <c r="A23" i="26"/>
  <c r="C22" i="26"/>
  <c r="A22" i="26"/>
  <c r="C19" i="26"/>
  <c r="A19" i="26"/>
  <c r="C18" i="26"/>
  <c r="A18" i="26"/>
  <c r="C17" i="26"/>
  <c r="A17" i="26"/>
  <c r="C16" i="26"/>
  <c r="A16" i="26"/>
  <c r="C15" i="26"/>
  <c r="A15" i="26"/>
  <c r="C14" i="26"/>
  <c r="A14" i="26"/>
  <c r="C13" i="26"/>
  <c r="A13" i="26"/>
  <c r="C12" i="26"/>
  <c r="A12" i="26"/>
  <c r="C11" i="26"/>
  <c r="A11" i="26"/>
  <c r="A10" i="26"/>
  <c r="C59" i="24"/>
  <c r="A59" i="24"/>
  <c r="C58" i="24"/>
  <c r="A58" i="24"/>
  <c r="A57" i="24"/>
  <c r="C56" i="24"/>
  <c r="A56" i="24"/>
  <c r="C55" i="24"/>
  <c r="A55" i="24"/>
  <c r="C54" i="24"/>
  <c r="A54" i="24"/>
  <c r="C53" i="24"/>
  <c r="A53" i="24"/>
  <c r="C52" i="24"/>
  <c r="A52" i="24"/>
  <c r="C51" i="24"/>
  <c r="A51" i="24"/>
  <c r="C50" i="24"/>
  <c r="A50" i="24"/>
  <c r="C49" i="24"/>
  <c r="A49" i="24"/>
  <c r="C48" i="24"/>
  <c r="A48" i="24"/>
  <c r="A47" i="24"/>
  <c r="C46" i="24"/>
  <c r="A46" i="24"/>
  <c r="C45" i="24"/>
  <c r="A45" i="24"/>
  <c r="A44" i="24"/>
  <c r="C43" i="24"/>
  <c r="A43" i="24"/>
  <c r="C41" i="24"/>
  <c r="A41" i="24"/>
  <c r="C42" i="24"/>
  <c r="A42" i="24"/>
  <c r="C40" i="24"/>
  <c r="A40" i="24"/>
  <c r="C39" i="24"/>
  <c r="A39" i="24"/>
  <c r="C38" i="24"/>
  <c r="A38" i="24"/>
  <c r="A37" i="24"/>
  <c r="C36" i="24"/>
  <c r="A36" i="24"/>
  <c r="C35" i="24"/>
  <c r="A35" i="24"/>
  <c r="C34" i="24"/>
  <c r="A34" i="24"/>
  <c r="A33" i="24"/>
  <c r="C32" i="24"/>
  <c r="A32" i="24"/>
  <c r="C31" i="24"/>
  <c r="A31" i="24"/>
  <c r="C30" i="24"/>
  <c r="A30" i="24"/>
  <c r="C29" i="24"/>
  <c r="A29" i="24"/>
  <c r="A28" i="24"/>
  <c r="C27" i="24"/>
  <c r="A27" i="24"/>
  <c r="C26" i="24"/>
  <c r="A26" i="24"/>
  <c r="C25" i="24"/>
  <c r="A25" i="24"/>
  <c r="C24" i="24"/>
  <c r="A24" i="24"/>
  <c r="C23" i="24"/>
  <c r="A23" i="24"/>
  <c r="C22" i="24"/>
  <c r="A22" i="24"/>
  <c r="C19" i="24"/>
  <c r="A19" i="24"/>
  <c r="C18" i="24"/>
  <c r="A18" i="24"/>
  <c r="C17" i="24"/>
  <c r="A17" i="24"/>
  <c r="C16" i="24"/>
  <c r="A16" i="24"/>
  <c r="C15" i="24"/>
  <c r="A15" i="24"/>
  <c r="C14" i="24"/>
  <c r="A14" i="24"/>
  <c r="C13" i="24"/>
  <c r="A13" i="24"/>
  <c r="C12" i="24"/>
  <c r="A12" i="24"/>
  <c r="C11" i="24"/>
  <c r="A11" i="24"/>
  <c r="A10" i="24"/>
  <c r="C59" i="27"/>
  <c r="A59" i="27"/>
  <c r="C58" i="27"/>
  <c r="A58" i="27"/>
  <c r="A57" i="27"/>
  <c r="C56" i="27"/>
  <c r="A56" i="27"/>
  <c r="C55" i="27"/>
  <c r="A55" i="27"/>
  <c r="C54" i="27"/>
  <c r="A54" i="27"/>
  <c r="C53" i="27"/>
  <c r="A53" i="27"/>
  <c r="C52" i="27"/>
  <c r="A52" i="27"/>
  <c r="C51" i="27"/>
  <c r="A51" i="27"/>
  <c r="C50" i="27"/>
  <c r="A50" i="27"/>
  <c r="C49" i="27"/>
  <c r="A49" i="27"/>
  <c r="C48" i="27"/>
  <c r="A48" i="27"/>
  <c r="A47" i="27"/>
  <c r="C46" i="27"/>
  <c r="A46" i="27"/>
  <c r="C45" i="27"/>
  <c r="A45" i="27"/>
  <c r="A44" i="27"/>
  <c r="C43" i="27"/>
  <c r="A43" i="27"/>
  <c r="C41" i="27"/>
  <c r="A41" i="27"/>
  <c r="C42" i="27"/>
  <c r="A42" i="27"/>
  <c r="C40" i="27"/>
  <c r="A40" i="27"/>
  <c r="C39" i="27"/>
  <c r="A39" i="27"/>
  <c r="C38" i="27"/>
  <c r="A38" i="27"/>
  <c r="A37" i="27"/>
  <c r="C36" i="27"/>
  <c r="A36" i="27"/>
  <c r="C35" i="27"/>
  <c r="A35" i="27"/>
  <c r="C34" i="27"/>
  <c r="A34" i="27"/>
  <c r="A33" i="27"/>
  <c r="C32" i="27"/>
  <c r="A32" i="27"/>
  <c r="C31" i="27"/>
  <c r="A31" i="27"/>
  <c r="C30" i="27"/>
  <c r="A30" i="27"/>
  <c r="C29" i="27"/>
  <c r="A29" i="27"/>
  <c r="A28" i="27"/>
  <c r="C27" i="27"/>
  <c r="A27" i="27"/>
  <c r="C26" i="27"/>
  <c r="A26" i="27"/>
  <c r="C25" i="27"/>
  <c r="A25" i="27"/>
  <c r="C24" i="27"/>
  <c r="A24" i="27"/>
  <c r="C23" i="27"/>
  <c r="A23" i="27"/>
  <c r="C22" i="27"/>
  <c r="A22" i="27"/>
  <c r="C19" i="27"/>
  <c r="A19" i="27"/>
  <c r="C18" i="27"/>
  <c r="A18" i="27"/>
  <c r="C17" i="27"/>
  <c r="A17" i="27"/>
  <c r="C16" i="27"/>
  <c r="A16" i="27"/>
  <c r="C15" i="27"/>
  <c r="A15" i="27"/>
  <c r="C14" i="27"/>
  <c r="A14" i="27"/>
  <c r="C13" i="27"/>
  <c r="A13" i="27"/>
  <c r="C12" i="27"/>
  <c r="A12" i="27"/>
  <c r="C11" i="27"/>
  <c r="A11" i="27"/>
  <c r="A10" i="27"/>
  <c r="C59" i="38"/>
  <c r="A59" i="38"/>
  <c r="C58" i="38"/>
  <c r="A58" i="38"/>
  <c r="A57" i="38"/>
  <c r="C56" i="38"/>
  <c r="A56" i="38"/>
  <c r="C55" i="38"/>
  <c r="A55" i="38"/>
  <c r="C54" i="38"/>
  <c r="A54" i="38"/>
  <c r="C53" i="38"/>
  <c r="A53" i="38"/>
  <c r="C52" i="38"/>
  <c r="A52" i="38"/>
  <c r="C51" i="38"/>
  <c r="A51" i="38"/>
  <c r="C50" i="38"/>
  <c r="A50" i="38"/>
  <c r="C49" i="38"/>
  <c r="A49" i="38"/>
  <c r="C48" i="38"/>
  <c r="A48" i="38"/>
  <c r="A47" i="38"/>
  <c r="C46" i="38"/>
  <c r="A46" i="38"/>
  <c r="C45" i="38"/>
  <c r="A45" i="38"/>
  <c r="A44" i="38"/>
  <c r="C43" i="38"/>
  <c r="A43" i="38"/>
  <c r="C41" i="38"/>
  <c r="A41" i="38"/>
  <c r="C42" i="38"/>
  <c r="A42" i="38"/>
  <c r="C40" i="38"/>
  <c r="A40" i="38"/>
  <c r="C39" i="38"/>
  <c r="A39" i="38"/>
  <c r="C38" i="38"/>
  <c r="A38" i="38"/>
  <c r="A37" i="38"/>
  <c r="C36" i="38"/>
  <c r="A36" i="38"/>
  <c r="C35" i="38"/>
  <c r="A35" i="38"/>
  <c r="C34" i="38"/>
  <c r="A34" i="38"/>
  <c r="A33" i="38"/>
  <c r="C32" i="38"/>
  <c r="A32" i="38"/>
  <c r="C31" i="38"/>
  <c r="A31" i="38"/>
  <c r="C30" i="38"/>
  <c r="A30" i="38"/>
  <c r="C29" i="38"/>
  <c r="A29" i="38"/>
  <c r="A28" i="38"/>
  <c r="C27" i="38"/>
  <c r="A27" i="38"/>
  <c r="C26" i="38"/>
  <c r="A26" i="38"/>
  <c r="C25" i="38"/>
  <c r="A25" i="38"/>
  <c r="C24" i="38"/>
  <c r="A24" i="38"/>
  <c r="C23" i="38"/>
  <c r="A23" i="38"/>
  <c r="C22" i="38"/>
  <c r="A22" i="38"/>
  <c r="C19" i="38"/>
  <c r="A19" i="38"/>
  <c r="C18" i="38"/>
  <c r="A18" i="38"/>
  <c r="C17" i="38"/>
  <c r="A17" i="38"/>
  <c r="C16" i="38"/>
  <c r="A16" i="38"/>
  <c r="C15" i="38"/>
  <c r="A15" i="38"/>
  <c r="C14" i="38"/>
  <c r="A14" i="38"/>
  <c r="C13" i="38"/>
  <c r="A13" i="38"/>
  <c r="C12" i="38"/>
  <c r="A12" i="38"/>
  <c r="C11" i="38"/>
  <c r="A11" i="38"/>
  <c r="A10" i="38"/>
  <c r="C59" i="39"/>
  <c r="A59" i="39"/>
  <c r="C58" i="39"/>
  <c r="A58" i="39"/>
  <c r="A57" i="39"/>
  <c r="C56" i="39"/>
  <c r="A56" i="39"/>
  <c r="C55" i="39"/>
  <c r="A55" i="39"/>
  <c r="C54" i="39"/>
  <c r="A54" i="39"/>
  <c r="C53" i="39"/>
  <c r="A53" i="39"/>
  <c r="C52" i="39"/>
  <c r="A52" i="39"/>
  <c r="C51" i="39"/>
  <c r="A51" i="39"/>
  <c r="C50" i="39"/>
  <c r="A50" i="39"/>
  <c r="C49" i="39"/>
  <c r="A49" i="39"/>
  <c r="C48" i="39"/>
  <c r="A48" i="39"/>
  <c r="A47" i="39"/>
  <c r="C46" i="39"/>
  <c r="A46" i="39"/>
  <c r="C45" i="39"/>
  <c r="A45" i="39"/>
  <c r="A44" i="39"/>
  <c r="C43" i="39"/>
  <c r="A43" i="39"/>
  <c r="C41" i="39"/>
  <c r="A41" i="39"/>
  <c r="C42" i="39"/>
  <c r="A42" i="39"/>
  <c r="C40" i="39"/>
  <c r="A40" i="39"/>
  <c r="C39" i="39"/>
  <c r="A39" i="39"/>
  <c r="C38" i="39"/>
  <c r="A38" i="39"/>
  <c r="A37" i="39"/>
  <c r="C36" i="39"/>
  <c r="A36" i="39"/>
  <c r="C35" i="39"/>
  <c r="A35" i="39"/>
  <c r="C34" i="39"/>
  <c r="A34" i="39"/>
  <c r="A33" i="39"/>
  <c r="C32" i="39"/>
  <c r="A32" i="39"/>
  <c r="C31" i="39"/>
  <c r="A31" i="39"/>
  <c r="C30" i="39"/>
  <c r="A30" i="39"/>
  <c r="C29" i="39"/>
  <c r="A29" i="39"/>
  <c r="A28" i="39"/>
  <c r="C27" i="39"/>
  <c r="A27" i="39"/>
  <c r="C26" i="39"/>
  <c r="A26" i="39"/>
  <c r="C25" i="39"/>
  <c r="A25" i="39"/>
  <c r="C24" i="39"/>
  <c r="A24" i="39"/>
  <c r="C23" i="39"/>
  <c r="A23" i="39"/>
  <c r="C22" i="39"/>
  <c r="A22" i="39"/>
  <c r="C19" i="39"/>
  <c r="A19" i="39"/>
  <c r="C18" i="39"/>
  <c r="A18" i="39"/>
  <c r="C17" i="39"/>
  <c r="A17" i="39"/>
  <c r="C16" i="39"/>
  <c r="A16" i="39"/>
  <c r="C15" i="39"/>
  <c r="A15" i="39"/>
  <c r="C14" i="39"/>
  <c r="A14" i="39"/>
  <c r="C13" i="39"/>
  <c r="A13" i="39"/>
  <c r="C12" i="39"/>
  <c r="A12" i="39"/>
  <c r="C11" i="39"/>
  <c r="A11" i="39"/>
  <c r="A10" i="39"/>
  <c r="C59" i="42"/>
  <c r="A59" i="42"/>
  <c r="C58" i="42"/>
  <c r="A58" i="42"/>
  <c r="A57" i="42"/>
  <c r="C56" i="42"/>
  <c r="A56" i="42"/>
  <c r="C55" i="42"/>
  <c r="A55" i="42"/>
  <c r="C54" i="42"/>
  <c r="A54" i="42"/>
  <c r="C53" i="42"/>
  <c r="A53" i="42"/>
  <c r="C52" i="42"/>
  <c r="A52" i="42"/>
  <c r="C51" i="42"/>
  <c r="A51" i="42"/>
  <c r="C50" i="42"/>
  <c r="A50" i="42"/>
  <c r="C49" i="42"/>
  <c r="A49" i="42"/>
  <c r="C48" i="42"/>
  <c r="A48" i="42"/>
  <c r="A47" i="42"/>
  <c r="C46" i="42"/>
  <c r="A46" i="42"/>
  <c r="C45" i="42"/>
  <c r="A45" i="42"/>
  <c r="A44" i="42"/>
  <c r="C43" i="42"/>
  <c r="A43" i="42"/>
  <c r="C41" i="42"/>
  <c r="A41" i="42"/>
  <c r="C42" i="42"/>
  <c r="A42" i="42"/>
  <c r="C40" i="42"/>
  <c r="A40" i="42"/>
  <c r="C39" i="42"/>
  <c r="A39" i="42"/>
  <c r="C38" i="42"/>
  <c r="A38" i="42"/>
  <c r="A37" i="42"/>
  <c r="C36" i="42"/>
  <c r="A36" i="42"/>
  <c r="C35" i="42"/>
  <c r="A35" i="42"/>
  <c r="C34" i="42"/>
  <c r="A34" i="42"/>
  <c r="A33" i="42"/>
  <c r="C32" i="42"/>
  <c r="A32" i="42"/>
  <c r="C31" i="42"/>
  <c r="A31" i="42"/>
  <c r="C30" i="42"/>
  <c r="A30" i="42"/>
  <c r="C29" i="42"/>
  <c r="A29" i="42"/>
  <c r="A28" i="42"/>
  <c r="C27" i="42"/>
  <c r="A27" i="42"/>
  <c r="C26" i="42"/>
  <c r="A26" i="42"/>
  <c r="C25" i="42"/>
  <c r="A25" i="42"/>
  <c r="C24" i="42"/>
  <c r="A24" i="42"/>
  <c r="C23" i="42"/>
  <c r="A23" i="42"/>
  <c r="C22" i="42"/>
  <c r="A22" i="42"/>
  <c r="C19" i="42"/>
  <c r="A19" i="42"/>
  <c r="C18" i="42"/>
  <c r="A18" i="42"/>
  <c r="C17" i="42"/>
  <c r="A17" i="42"/>
  <c r="C16" i="42"/>
  <c r="A16" i="42"/>
  <c r="C15" i="42"/>
  <c r="A15" i="42"/>
  <c r="C14" i="42"/>
  <c r="A14" i="42"/>
  <c r="C13" i="42"/>
  <c r="A13" i="42"/>
  <c r="C12" i="42"/>
  <c r="A12" i="42"/>
  <c r="C11" i="42"/>
  <c r="A11" i="42"/>
  <c r="A10" i="42"/>
  <c r="D59" i="43"/>
  <c r="C59" i="43"/>
  <c r="A59" i="43"/>
  <c r="D58" i="43"/>
  <c r="C58" i="43"/>
  <c r="A58" i="43"/>
  <c r="D57" i="43"/>
  <c r="A57" i="43"/>
  <c r="D56" i="43"/>
  <c r="C56" i="43"/>
  <c r="A56" i="43"/>
  <c r="D55" i="43"/>
  <c r="C55" i="43"/>
  <c r="A55" i="43"/>
  <c r="D54" i="43"/>
  <c r="C54" i="43"/>
  <c r="A54" i="43"/>
  <c r="D53" i="43"/>
  <c r="C53" i="43"/>
  <c r="A53" i="43"/>
  <c r="D52" i="43"/>
  <c r="C52" i="43"/>
  <c r="A52" i="43"/>
  <c r="D51" i="43"/>
  <c r="C51" i="43"/>
  <c r="A51" i="43"/>
  <c r="D50" i="43"/>
  <c r="C50" i="43"/>
  <c r="A50" i="43"/>
  <c r="D49" i="43"/>
  <c r="C49" i="43"/>
  <c r="A49" i="43"/>
  <c r="D48" i="43"/>
  <c r="C48" i="43"/>
  <c r="A48" i="43"/>
  <c r="D47" i="43"/>
  <c r="A47" i="43"/>
  <c r="D46" i="43"/>
  <c r="C46" i="43"/>
  <c r="A46" i="43"/>
  <c r="D45" i="43"/>
  <c r="C45" i="43"/>
  <c r="A45" i="43"/>
  <c r="D44" i="43"/>
  <c r="A44" i="43"/>
  <c r="D43" i="43"/>
  <c r="C43" i="43"/>
  <c r="A43" i="43"/>
  <c r="D41" i="43"/>
  <c r="C41" i="43"/>
  <c r="A41" i="43"/>
  <c r="D42" i="43"/>
  <c r="C42" i="43"/>
  <c r="A42" i="43"/>
  <c r="D40" i="43"/>
  <c r="C40" i="43"/>
  <c r="A40" i="43"/>
  <c r="D39" i="43"/>
  <c r="C39" i="43"/>
  <c r="A39" i="43"/>
  <c r="D38" i="43"/>
  <c r="C38" i="43"/>
  <c r="A38" i="43"/>
  <c r="D37" i="43"/>
  <c r="A37" i="43"/>
  <c r="D36" i="43"/>
  <c r="C36" i="43"/>
  <c r="A36" i="43"/>
  <c r="D35" i="43"/>
  <c r="C35" i="43"/>
  <c r="A35" i="43"/>
  <c r="D34" i="43"/>
  <c r="C34" i="43"/>
  <c r="A34" i="43"/>
  <c r="D33" i="43"/>
  <c r="A33" i="43"/>
  <c r="D32" i="43"/>
  <c r="C32" i="43"/>
  <c r="A32" i="43"/>
  <c r="D31" i="43"/>
  <c r="C31" i="43"/>
  <c r="A31" i="43"/>
  <c r="D30" i="43"/>
  <c r="C30" i="43"/>
  <c r="A30" i="43"/>
  <c r="D29" i="43"/>
  <c r="C29" i="43"/>
  <c r="A29" i="43"/>
  <c r="D28" i="43"/>
  <c r="A28" i="43"/>
  <c r="D27" i="43"/>
  <c r="C27" i="43"/>
  <c r="A27" i="43"/>
  <c r="D26" i="43"/>
  <c r="C26" i="43"/>
  <c r="A26" i="43"/>
  <c r="D25" i="43"/>
  <c r="C25" i="43"/>
  <c r="A25" i="43"/>
  <c r="D24" i="43"/>
  <c r="C24" i="43"/>
  <c r="A24" i="43"/>
  <c r="D23" i="43"/>
  <c r="C23" i="43"/>
  <c r="A23" i="43"/>
  <c r="D22" i="43"/>
  <c r="C22" i="43"/>
  <c r="A22" i="43"/>
  <c r="D19" i="43"/>
  <c r="C19" i="43"/>
  <c r="A19" i="43"/>
  <c r="D18" i="43"/>
  <c r="C18" i="43"/>
  <c r="A18" i="43"/>
  <c r="D17" i="43"/>
  <c r="C17" i="43"/>
  <c r="A17" i="43"/>
  <c r="D16" i="43"/>
  <c r="C16" i="43"/>
  <c r="A16" i="43"/>
  <c r="D15" i="43"/>
  <c r="C15" i="43"/>
  <c r="A15" i="43"/>
  <c r="D14" i="43"/>
  <c r="C14" i="43"/>
  <c r="A14" i="43"/>
  <c r="D13" i="43"/>
  <c r="C13" i="43"/>
  <c r="A13" i="43"/>
  <c r="D12" i="43"/>
  <c r="C12" i="43"/>
  <c r="A12" i="43"/>
  <c r="D11" i="43"/>
  <c r="C11" i="43"/>
  <c r="A11" i="43"/>
  <c r="D10" i="43"/>
  <c r="A10" i="43"/>
  <c r="D59" i="1"/>
  <c r="D58" i="1"/>
  <c r="D57" i="1"/>
  <c r="D57" i="32" s="1"/>
  <c r="D56" i="1"/>
  <c r="D55" i="1"/>
  <c r="D55" i="27" s="1"/>
  <c r="D54" i="1"/>
  <c r="D53" i="1"/>
  <c r="D53" i="27" s="1"/>
  <c r="D52" i="1"/>
  <c r="D51" i="1"/>
  <c r="D51" i="27" s="1"/>
  <c r="D50" i="1"/>
  <c r="D49" i="1"/>
  <c r="D49" i="27" s="1"/>
  <c r="D48" i="1"/>
  <c r="D48" i="44" s="1"/>
  <c r="D47" i="1"/>
  <c r="D47" i="21" s="1"/>
  <c r="D46" i="1"/>
  <c r="D46" i="5" s="1"/>
  <c r="D45" i="1"/>
  <c r="D44" i="1"/>
  <c r="D43" i="1"/>
  <c r="D43" i="32" s="1"/>
  <c r="D41" i="1"/>
  <c r="D41" i="32" s="1"/>
  <c r="D42" i="1"/>
  <c r="D42" i="39" s="1"/>
  <c r="D40" i="1"/>
  <c r="D40" i="16" s="1"/>
  <c r="D39" i="1"/>
  <c r="D39" i="19" s="1"/>
  <c r="D38" i="1"/>
  <c r="D38" i="29" s="1"/>
  <c r="D37" i="1"/>
  <c r="D37" i="26" s="1"/>
  <c r="D36" i="1"/>
  <c r="D36" i="17" s="1"/>
  <c r="D35" i="1"/>
  <c r="D35" i="42" s="1"/>
  <c r="D34" i="1"/>
  <c r="D34" i="42" s="1"/>
  <c r="D33" i="1"/>
  <c r="D33" i="30" s="1"/>
  <c r="D32" i="1"/>
  <c r="D31" i="1"/>
  <c r="D31" i="19" s="1"/>
  <c r="D30" i="1"/>
  <c r="D29" i="1"/>
  <c r="D29" i="21" s="1"/>
  <c r="D28" i="1"/>
  <c r="D28" i="29" s="1"/>
  <c r="D27" i="1"/>
  <c r="D26" i="1"/>
  <c r="D26" i="21" s="1"/>
  <c r="D25" i="1"/>
  <c r="D25" i="33" s="1"/>
  <c r="D24" i="1"/>
  <c r="D23" i="1"/>
  <c r="D23" i="42" s="1"/>
  <c r="D22" i="1"/>
  <c r="D22" i="6" s="1"/>
  <c r="D19" i="1"/>
  <c r="D19" i="38" s="1"/>
  <c r="D18" i="1"/>
  <c r="D17" i="1"/>
  <c r="D17" i="16" s="1"/>
  <c r="D16" i="1"/>
  <c r="D16" i="21" s="1"/>
  <c r="D15" i="1"/>
  <c r="D15" i="21" s="1"/>
  <c r="D14" i="1"/>
  <c r="D14" i="44" s="1"/>
  <c r="D13" i="1"/>
  <c r="D13" i="44" s="1"/>
  <c r="D12" i="1"/>
  <c r="D12" i="25" s="1"/>
  <c r="D11" i="1"/>
  <c r="D11" i="19" s="1"/>
  <c r="D10" i="1"/>
  <c r="D10" i="32" s="1"/>
  <c r="D7" i="1"/>
  <c r="G59" i="39"/>
  <c r="P59" i="43" s="1"/>
  <c r="G59" i="38"/>
  <c r="O59" i="43"/>
  <c r="G59" i="27"/>
  <c r="N59" i="43" s="1"/>
  <c r="G59" i="24"/>
  <c r="M59" i="43"/>
  <c r="G59" i="26"/>
  <c r="L59" i="43" s="1"/>
  <c r="G59" i="21"/>
  <c r="J59" i="43" s="1"/>
  <c r="G59" i="29"/>
  <c r="I59" i="43" s="1"/>
  <c r="G59" i="44"/>
  <c r="H59" i="43" s="1"/>
  <c r="G59" i="28"/>
  <c r="G59" i="43" s="1"/>
  <c r="G59" i="30"/>
  <c r="F59" i="43" s="1"/>
  <c r="G59" i="25"/>
  <c r="E59" i="43"/>
  <c r="E59" i="39"/>
  <c r="F59" i="39" s="1"/>
  <c r="P59" i="42" s="1"/>
  <c r="E59" i="38"/>
  <c r="F59" i="38" s="1"/>
  <c r="O59" i="42" s="1"/>
  <c r="E59" i="27"/>
  <c r="F59" i="27" s="1"/>
  <c r="N59" i="42" s="1"/>
  <c r="E59" i="24"/>
  <c r="F59" i="24" s="1"/>
  <c r="M59" i="42" s="1"/>
  <c r="E59" i="26"/>
  <c r="F59" i="26" s="1"/>
  <c r="L59" i="42" s="1"/>
  <c r="M59" i="18"/>
  <c r="X59" i="18" s="1"/>
  <c r="E59" i="29"/>
  <c r="F59" i="29" s="1"/>
  <c r="I59" i="42" s="1"/>
  <c r="E59" i="44"/>
  <c r="F59" i="44" s="1"/>
  <c r="H59" i="42" s="1"/>
  <c r="E59" i="28"/>
  <c r="F59" i="28" s="1"/>
  <c r="G59" i="42" s="1"/>
  <c r="E59" i="30"/>
  <c r="F59" i="30" s="1"/>
  <c r="F59" i="42" s="1"/>
  <c r="E59" i="25"/>
  <c r="F59" i="25" s="1"/>
  <c r="E59" i="42" s="1"/>
  <c r="AQ59" i="18"/>
  <c r="L59" i="17"/>
  <c r="M59" i="17" s="1"/>
  <c r="AF59" i="18"/>
  <c r="AD59" i="18"/>
  <c r="AC59" i="18"/>
  <c r="AB59" i="18"/>
  <c r="P59" i="18"/>
  <c r="R59" i="18" s="1"/>
  <c r="Y59" i="18"/>
  <c r="S59" i="18"/>
  <c r="V59" i="18"/>
  <c r="J59" i="32"/>
  <c r="W59" i="18"/>
  <c r="I59" i="18"/>
  <c r="J59" i="5"/>
  <c r="T59" i="18"/>
  <c r="N59" i="18"/>
  <c r="F59" i="18"/>
  <c r="J59" i="1"/>
  <c r="J59" i="18"/>
  <c r="I59" i="31"/>
  <c r="G59" i="18" s="1"/>
  <c r="U59" i="35"/>
  <c r="J59" i="35"/>
  <c r="H59" i="17"/>
  <c r="E59" i="31"/>
  <c r="AE59" i="1"/>
  <c r="AA59" i="1"/>
  <c r="M59" i="1"/>
  <c r="X59" i="16"/>
  <c r="H59" i="16"/>
  <c r="G51" i="39"/>
  <c r="P51" i="43"/>
  <c r="G51" i="38"/>
  <c r="O51" i="43"/>
  <c r="G51" i="27"/>
  <c r="N51" i="43"/>
  <c r="G51" i="24"/>
  <c r="M51" i="43"/>
  <c r="G51" i="26"/>
  <c r="L51" i="43"/>
  <c r="G51" i="21"/>
  <c r="J51" i="43" s="1"/>
  <c r="G51" i="29"/>
  <c r="I51" i="43" s="1"/>
  <c r="G51" i="44"/>
  <c r="H51" i="43" s="1"/>
  <c r="G51" i="28"/>
  <c r="G51" i="43" s="1"/>
  <c r="G51" i="30"/>
  <c r="F51" i="43"/>
  <c r="G51" i="25"/>
  <c r="E51" i="43" s="1"/>
  <c r="E51" i="39"/>
  <c r="F51" i="39" s="1"/>
  <c r="P51" i="42" s="1"/>
  <c r="E51" i="38"/>
  <c r="F51" i="38" s="1"/>
  <c r="O51" i="42" s="1"/>
  <c r="E51" i="27"/>
  <c r="F51" i="27" s="1"/>
  <c r="N51" i="42" s="1"/>
  <c r="E51" i="24"/>
  <c r="F51" i="24" s="1"/>
  <c r="M51" i="42" s="1"/>
  <c r="E51" i="26"/>
  <c r="F51" i="26" s="1"/>
  <c r="L51" i="42" s="1"/>
  <c r="M51" i="18"/>
  <c r="O51" i="18" s="1"/>
  <c r="E51" i="29"/>
  <c r="F51" i="29" s="1"/>
  <c r="I51" i="42" s="1"/>
  <c r="E51" i="44"/>
  <c r="F51" i="44" s="1"/>
  <c r="H51" i="42" s="1"/>
  <c r="E51" i="28"/>
  <c r="F51" i="28" s="1"/>
  <c r="G51" i="42" s="1"/>
  <c r="E51" i="30"/>
  <c r="F51" i="30" s="1"/>
  <c r="F51" i="42" s="1"/>
  <c r="E51" i="25"/>
  <c r="F51" i="25" s="1"/>
  <c r="E51" i="42" s="1"/>
  <c r="L51" i="17"/>
  <c r="M51" i="17" s="1"/>
  <c r="AF51" i="18"/>
  <c r="AD51" i="18"/>
  <c r="AC51" i="18"/>
  <c r="AB51" i="18"/>
  <c r="P51" i="18"/>
  <c r="L51" i="33"/>
  <c r="Q51" i="18" s="1"/>
  <c r="Y51" i="18"/>
  <c r="S51" i="18"/>
  <c r="U51" i="18" s="1"/>
  <c r="V51" i="18"/>
  <c r="J51" i="32"/>
  <c r="W51" i="18"/>
  <c r="I51" i="18"/>
  <c r="J51" i="6"/>
  <c r="N51" i="18" s="1"/>
  <c r="F51" i="18"/>
  <c r="K51" i="18" s="1"/>
  <c r="J51" i="1"/>
  <c r="J51" i="18" s="1"/>
  <c r="I51" i="31"/>
  <c r="G51" i="18" s="1"/>
  <c r="U51" i="35"/>
  <c r="J51" i="35"/>
  <c r="H51" i="17"/>
  <c r="E51" i="31"/>
  <c r="AE51" i="1"/>
  <c r="AA51" i="1"/>
  <c r="M51" i="1"/>
  <c r="X51" i="16"/>
  <c r="H51" i="16"/>
  <c r="O51" i="16" s="1"/>
  <c r="P51" i="16" s="1"/>
  <c r="G51" i="16"/>
  <c r="G58" i="39"/>
  <c r="P58" i="43" s="1"/>
  <c r="G58" i="38"/>
  <c r="O58" i="43"/>
  <c r="G58" i="27"/>
  <c r="N58" i="43" s="1"/>
  <c r="G58" i="24"/>
  <c r="M58" i="43"/>
  <c r="G58" i="26"/>
  <c r="L58" i="43" s="1"/>
  <c r="G58" i="21"/>
  <c r="K58" i="43"/>
  <c r="G58" i="29"/>
  <c r="I58" i="43" s="1"/>
  <c r="G58" i="44"/>
  <c r="H58" i="43" s="1"/>
  <c r="G58" i="28"/>
  <c r="G58" i="43" s="1"/>
  <c r="G58" i="30"/>
  <c r="F58" i="43"/>
  <c r="G58" i="25"/>
  <c r="E58" i="43" s="1"/>
  <c r="E58" i="39"/>
  <c r="F58" i="39" s="1"/>
  <c r="P58" i="42" s="1"/>
  <c r="E58" i="38"/>
  <c r="F58" i="38" s="1"/>
  <c r="O58" i="42" s="1"/>
  <c r="E58" i="27"/>
  <c r="F58" i="27" s="1"/>
  <c r="N58" i="42" s="1"/>
  <c r="E58" i="24"/>
  <c r="F58" i="24" s="1"/>
  <c r="M58" i="42" s="1"/>
  <c r="E58" i="26"/>
  <c r="F58" i="26" s="1"/>
  <c r="L58" i="42" s="1"/>
  <c r="M58" i="18"/>
  <c r="E58" i="29"/>
  <c r="F58" i="29" s="1"/>
  <c r="I58" i="42" s="1"/>
  <c r="E58" i="44"/>
  <c r="F58" i="44" s="1"/>
  <c r="H58" i="42" s="1"/>
  <c r="E58" i="28"/>
  <c r="F58" i="28" s="1"/>
  <c r="G58" i="42" s="1"/>
  <c r="E58" i="30"/>
  <c r="F58" i="30" s="1"/>
  <c r="F58" i="42" s="1"/>
  <c r="E58" i="25"/>
  <c r="F58" i="25" s="1"/>
  <c r="E58" i="42" s="1"/>
  <c r="AQ58" i="18"/>
  <c r="L58" i="17"/>
  <c r="M58" i="17" s="1"/>
  <c r="AF58" i="18"/>
  <c r="AD58" i="18"/>
  <c r="AC58" i="18"/>
  <c r="AB58" i="18"/>
  <c r="P58" i="18"/>
  <c r="R58" i="18" s="1"/>
  <c r="L58" i="33"/>
  <c r="Q58" i="18" s="1"/>
  <c r="Y58" i="18"/>
  <c r="S58" i="18"/>
  <c r="V58" i="18"/>
  <c r="X58" i="18" s="1"/>
  <c r="J58" i="32"/>
  <c r="W58" i="18"/>
  <c r="I58" i="18"/>
  <c r="F58" i="47" s="1"/>
  <c r="J58" i="5"/>
  <c r="T58" i="18" s="1"/>
  <c r="N58" i="18"/>
  <c r="F58" i="18"/>
  <c r="J58" i="18"/>
  <c r="I58" i="31"/>
  <c r="G58" i="18"/>
  <c r="U58" i="35"/>
  <c r="J58" i="35"/>
  <c r="H58" i="17"/>
  <c r="E58" i="31"/>
  <c r="AE58" i="1"/>
  <c r="AA58" i="1"/>
  <c r="M58" i="1"/>
  <c r="X58" i="16"/>
  <c r="H58" i="16"/>
  <c r="O58" i="16" s="1"/>
  <c r="G56" i="39"/>
  <c r="P56" i="43" s="1"/>
  <c r="G56" i="38"/>
  <c r="O56" i="43"/>
  <c r="G56" i="27"/>
  <c r="N56" i="43" s="1"/>
  <c r="G56" i="24"/>
  <c r="M56" i="43" s="1"/>
  <c r="G56" i="26"/>
  <c r="L56" i="43" s="1"/>
  <c r="G56" i="21"/>
  <c r="J56" i="43" s="1"/>
  <c r="G56" i="29"/>
  <c r="I56" i="43" s="1"/>
  <c r="G56" i="44"/>
  <c r="H56" i="43"/>
  <c r="G56" i="28"/>
  <c r="G56" i="43" s="1"/>
  <c r="G56" i="30"/>
  <c r="F56" i="43"/>
  <c r="G56" i="25"/>
  <c r="E56" i="43" s="1"/>
  <c r="E56" i="39"/>
  <c r="F56" i="39" s="1"/>
  <c r="E56" i="38"/>
  <c r="F56" i="38" s="1"/>
  <c r="O56" i="42" s="1"/>
  <c r="E56" i="27"/>
  <c r="F56" i="27" s="1"/>
  <c r="N56" i="42" s="1"/>
  <c r="E56" i="24"/>
  <c r="F56" i="24" s="1"/>
  <c r="M56" i="42" s="1"/>
  <c r="E56" i="26"/>
  <c r="F56" i="26" s="1"/>
  <c r="L56" i="42" s="1"/>
  <c r="M56" i="18"/>
  <c r="E56" i="29"/>
  <c r="F56" i="29" s="1"/>
  <c r="I56" i="42" s="1"/>
  <c r="E56" i="44"/>
  <c r="F56" i="44" s="1"/>
  <c r="H56" i="42" s="1"/>
  <c r="E56" i="28"/>
  <c r="F56" i="28" s="1"/>
  <c r="G56" i="42" s="1"/>
  <c r="E56" i="30"/>
  <c r="F56" i="30" s="1"/>
  <c r="F56" i="42" s="1"/>
  <c r="E56" i="25"/>
  <c r="F56" i="25" s="1"/>
  <c r="E56" i="42" s="1"/>
  <c r="L56" i="17"/>
  <c r="M56" i="17" s="1"/>
  <c r="AF56" i="18"/>
  <c r="AD56" i="18"/>
  <c r="AC56" i="18"/>
  <c r="AB56" i="18"/>
  <c r="P56" i="18"/>
  <c r="L56" i="33"/>
  <c r="Q56" i="18"/>
  <c r="Y56" i="18"/>
  <c r="S56" i="18"/>
  <c r="I56" i="18"/>
  <c r="Z56" i="18"/>
  <c r="V56" i="18"/>
  <c r="J56" i="32"/>
  <c r="W56" i="18" s="1"/>
  <c r="J56" i="5"/>
  <c r="T56" i="18" s="1"/>
  <c r="J56" i="6"/>
  <c r="N56" i="18" s="1"/>
  <c r="F56" i="18"/>
  <c r="J56" i="1"/>
  <c r="J56" i="18" s="1"/>
  <c r="I56" i="31"/>
  <c r="G56" i="18"/>
  <c r="U56" i="35"/>
  <c r="J56" i="35"/>
  <c r="H56" i="17"/>
  <c r="E56" i="31"/>
  <c r="AE56" i="1"/>
  <c r="AA56" i="1"/>
  <c r="M56" i="1"/>
  <c r="X56" i="16"/>
  <c r="Y56" i="16" s="1"/>
  <c r="H56" i="16"/>
  <c r="O56" i="16" s="1"/>
  <c r="P56" i="16" s="1"/>
  <c r="G56" i="16"/>
  <c r="I56" i="16" s="1"/>
  <c r="G53" i="39"/>
  <c r="P53" i="43"/>
  <c r="G53" i="38"/>
  <c r="O53" i="43"/>
  <c r="G53" i="27"/>
  <c r="N53" i="43"/>
  <c r="G53" i="24"/>
  <c r="M53" i="43"/>
  <c r="G53" i="26"/>
  <c r="L53" i="43"/>
  <c r="G53" i="21"/>
  <c r="J53" i="43" s="1"/>
  <c r="G53" i="29"/>
  <c r="I53" i="43" s="1"/>
  <c r="G53" i="44"/>
  <c r="H53" i="43" s="1"/>
  <c r="G53" i="28"/>
  <c r="G53" i="43" s="1"/>
  <c r="G53" i="30"/>
  <c r="F53" i="43" s="1"/>
  <c r="G53" i="25"/>
  <c r="E53" i="43" s="1"/>
  <c r="E53" i="39"/>
  <c r="F53" i="39" s="1"/>
  <c r="P53" i="42" s="1"/>
  <c r="E53" i="38"/>
  <c r="F53" i="38" s="1"/>
  <c r="O53" i="42" s="1"/>
  <c r="E53" i="27"/>
  <c r="F53" i="27" s="1"/>
  <c r="N53" i="42" s="1"/>
  <c r="E53" i="24"/>
  <c r="F53" i="24" s="1"/>
  <c r="M53" i="42" s="1"/>
  <c r="E53" i="26"/>
  <c r="F53" i="26" s="1"/>
  <c r="L53" i="42" s="1"/>
  <c r="M53" i="18"/>
  <c r="E53" i="29"/>
  <c r="F53" i="29" s="1"/>
  <c r="I53" i="42" s="1"/>
  <c r="E53" i="44"/>
  <c r="F53" i="44" s="1"/>
  <c r="H53" i="42" s="1"/>
  <c r="E53" i="28"/>
  <c r="F53" i="28" s="1"/>
  <c r="G53" i="42" s="1"/>
  <c r="E53" i="30"/>
  <c r="F53" i="30" s="1"/>
  <c r="F53" i="42" s="1"/>
  <c r="E53" i="25"/>
  <c r="F53" i="25" s="1"/>
  <c r="E53" i="42" s="1"/>
  <c r="L53" i="17"/>
  <c r="M53" i="17" s="1"/>
  <c r="AF53" i="18"/>
  <c r="AD53" i="18"/>
  <c r="AC53" i="18"/>
  <c r="AB53" i="18"/>
  <c r="P53" i="18"/>
  <c r="Q53" i="18"/>
  <c r="Y53" i="18"/>
  <c r="S53" i="18"/>
  <c r="U53" i="18" s="1"/>
  <c r="Z53" i="18"/>
  <c r="V53" i="18"/>
  <c r="X53" i="18" s="1"/>
  <c r="W53" i="18"/>
  <c r="I53" i="18"/>
  <c r="E53" i="36" s="1"/>
  <c r="J53" i="6"/>
  <c r="N53" i="18" s="1"/>
  <c r="F53" i="18"/>
  <c r="J53" i="1"/>
  <c r="J53" i="18" s="1"/>
  <c r="I53" i="31"/>
  <c r="G53" i="18"/>
  <c r="U53" i="35"/>
  <c r="J53" i="35"/>
  <c r="E53" i="31"/>
  <c r="AE53" i="1"/>
  <c r="AA53" i="1"/>
  <c r="M53" i="1"/>
  <c r="X53" i="16"/>
  <c r="H53" i="16"/>
  <c r="G53" i="16"/>
  <c r="G54" i="39"/>
  <c r="P54" i="43"/>
  <c r="G54" i="38"/>
  <c r="O54" i="43" s="1"/>
  <c r="G54" i="27"/>
  <c r="N54" i="43" s="1"/>
  <c r="G54" i="24"/>
  <c r="M54" i="43" s="1"/>
  <c r="G54" i="26"/>
  <c r="L54" i="43" s="1"/>
  <c r="G54" i="21"/>
  <c r="J54" i="43" s="1"/>
  <c r="G54" i="29"/>
  <c r="I54" i="43"/>
  <c r="G54" i="44"/>
  <c r="H54" i="43" s="1"/>
  <c r="G54" i="28"/>
  <c r="G54" i="43"/>
  <c r="G54" i="30"/>
  <c r="F54" i="43" s="1"/>
  <c r="G54" i="25"/>
  <c r="E54" i="43"/>
  <c r="E54" i="39"/>
  <c r="F54" i="39" s="1"/>
  <c r="P54" i="42" s="1"/>
  <c r="E54" i="38"/>
  <c r="F54" i="38" s="1"/>
  <c r="O54" i="42" s="1"/>
  <c r="E54" i="27"/>
  <c r="F54" i="27" s="1"/>
  <c r="N54" i="42" s="1"/>
  <c r="E54" i="24"/>
  <c r="F54" i="24" s="1"/>
  <c r="M54" i="42" s="1"/>
  <c r="E54" i="26"/>
  <c r="F54" i="26" s="1"/>
  <c r="L54" i="42" s="1"/>
  <c r="M54" i="18"/>
  <c r="E54" i="29"/>
  <c r="F54" i="29" s="1"/>
  <c r="I54" i="42" s="1"/>
  <c r="E54" i="44"/>
  <c r="F54" i="44" s="1"/>
  <c r="H54" i="42" s="1"/>
  <c r="E54" i="28"/>
  <c r="F54" i="28" s="1"/>
  <c r="G54" i="42" s="1"/>
  <c r="E54" i="30"/>
  <c r="F54" i="30" s="1"/>
  <c r="F54" i="42" s="1"/>
  <c r="E54" i="25"/>
  <c r="F54" i="25" s="1"/>
  <c r="E54" i="42" s="1"/>
  <c r="L54" i="17"/>
  <c r="M54" i="17" s="1"/>
  <c r="AF54" i="18"/>
  <c r="AD54" i="18"/>
  <c r="AC54" i="18"/>
  <c r="AB54" i="18"/>
  <c r="P54" i="18"/>
  <c r="Q54" i="18"/>
  <c r="Y54" i="18"/>
  <c r="S54" i="18"/>
  <c r="U54" i="18" s="1"/>
  <c r="Z54" i="18"/>
  <c r="V54" i="18"/>
  <c r="X54" i="18" s="1"/>
  <c r="W54" i="18"/>
  <c r="I54" i="18"/>
  <c r="E54" i="36" s="1"/>
  <c r="T54" i="18"/>
  <c r="N54" i="18"/>
  <c r="F54" i="18"/>
  <c r="J54" i="18"/>
  <c r="G54" i="18"/>
  <c r="U54" i="35"/>
  <c r="J54" i="35"/>
  <c r="E54" i="31"/>
  <c r="AE54" i="1"/>
  <c r="AA54" i="1"/>
  <c r="M54" i="1"/>
  <c r="X54" i="16"/>
  <c r="Y54" i="16" s="1"/>
  <c r="H54" i="16"/>
  <c r="G54" i="16"/>
  <c r="I54" i="16" s="1"/>
  <c r="G35" i="39"/>
  <c r="P35" i="43" s="1"/>
  <c r="G35" i="38"/>
  <c r="O35" i="43"/>
  <c r="G35" i="27"/>
  <c r="N35" i="43" s="1"/>
  <c r="G35" i="24"/>
  <c r="M35" i="43" s="1"/>
  <c r="G35" i="26"/>
  <c r="L35" i="43" s="1"/>
  <c r="G35" i="21"/>
  <c r="J35" i="43" s="1"/>
  <c r="G35" i="29"/>
  <c r="I35" i="43" s="1"/>
  <c r="G35" i="44"/>
  <c r="H35" i="43"/>
  <c r="G35" i="28"/>
  <c r="G35" i="43" s="1"/>
  <c r="G35" i="30"/>
  <c r="F35" i="43"/>
  <c r="G35" i="25"/>
  <c r="E35" i="43" s="1"/>
  <c r="E35" i="39"/>
  <c r="F35" i="39"/>
  <c r="P35" i="42" s="1"/>
  <c r="E35" i="38"/>
  <c r="F35" i="38" s="1"/>
  <c r="O35" i="42" s="1"/>
  <c r="E35" i="27"/>
  <c r="F35" i="27" s="1"/>
  <c r="N35" i="42" s="1"/>
  <c r="E35" i="24"/>
  <c r="F35" i="24" s="1"/>
  <c r="M35" i="42" s="1"/>
  <c r="E35" i="26"/>
  <c r="F35" i="26" s="1"/>
  <c r="L35" i="42" s="1"/>
  <c r="M35" i="18"/>
  <c r="O35" i="18" s="1"/>
  <c r="E35" i="29"/>
  <c r="F35" i="29" s="1"/>
  <c r="I35" i="42" s="1"/>
  <c r="E35" i="44"/>
  <c r="F35" i="44" s="1"/>
  <c r="H35" i="42" s="1"/>
  <c r="E35" i="28"/>
  <c r="F35" i="28" s="1"/>
  <c r="G35" i="42" s="1"/>
  <c r="E35" i="30"/>
  <c r="F35" i="30" s="1"/>
  <c r="F35" i="42" s="1"/>
  <c r="E35" i="25"/>
  <c r="F35" i="25" s="1"/>
  <c r="E35" i="42" s="1"/>
  <c r="L35" i="17"/>
  <c r="M35" i="17" s="1"/>
  <c r="AF35" i="18"/>
  <c r="AD35" i="18"/>
  <c r="AC35" i="18"/>
  <c r="AB35" i="18"/>
  <c r="P35" i="18"/>
  <c r="Y35" i="18"/>
  <c r="S35" i="18"/>
  <c r="U35" i="18" s="1"/>
  <c r="Z35" i="18"/>
  <c r="V35" i="18"/>
  <c r="J35" i="32"/>
  <c r="W35" i="18" s="1"/>
  <c r="I35" i="18"/>
  <c r="E35" i="36" s="1"/>
  <c r="N35" i="18"/>
  <c r="F35" i="18"/>
  <c r="J35" i="1"/>
  <c r="J35" i="18"/>
  <c r="I35" i="31"/>
  <c r="G35" i="18" s="1"/>
  <c r="U35" i="35"/>
  <c r="J35" i="35"/>
  <c r="H35" i="17"/>
  <c r="E35" i="31"/>
  <c r="AE35" i="1"/>
  <c r="AA35" i="1"/>
  <c r="M35" i="1"/>
  <c r="X35" i="16"/>
  <c r="Y35" i="16" s="1"/>
  <c r="H35" i="16"/>
  <c r="G35" i="16"/>
  <c r="I35" i="16" s="1"/>
  <c r="G39" i="39"/>
  <c r="P39" i="43" s="1"/>
  <c r="G39" i="38"/>
  <c r="O39" i="43"/>
  <c r="G39" i="27"/>
  <c r="N39" i="43" s="1"/>
  <c r="G39" i="24"/>
  <c r="M39" i="43"/>
  <c r="G39" i="26"/>
  <c r="L39" i="43" s="1"/>
  <c r="G39" i="21"/>
  <c r="J39" i="43" s="1"/>
  <c r="G39" i="29"/>
  <c r="I39" i="43"/>
  <c r="G39" i="44"/>
  <c r="H39" i="43"/>
  <c r="G39" i="28"/>
  <c r="G39" i="43"/>
  <c r="G39" i="30"/>
  <c r="F39" i="43"/>
  <c r="G39" i="25"/>
  <c r="E39" i="43"/>
  <c r="G41" i="39"/>
  <c r="P41" i="43"/>
  <c r="G41" i="38"/>
  <c r="O41" i="43"/>
  <c r="G41" i="27"/>
  <c r="N41" i="43"/>
  <c r="G41" i="24"/>
  <c r="M41" i="43"/>
  <c r="G41" i="26"/>
  <c r="L41" i="43"/>
  <c r="G41" i="21"/>
  <c r="J41" i="43" s="1"/>
  <c r="G41" i="29"/>
  <c r="I41" i="43" s="1"/>
  <c r="G41" i="44"/>
  <c r="H41" i="43" s="1"/>
  <c r="G41" i="28"/>
  <c r="G41" i="43" s="1"/>
  <c r="G41" i="30"/>
  <c r="F41" i="43"/>
  <c r="G41" i="25"/>
  <c r="E41" i="43" s="1"/>
  <c r="G42" i="39"/>
  <c r="P42" i="43"/>
  <c r="G42" i="38"/>
  <c r="O42" i="43" s="1"/>
  <c r="G42" i="27"/>
  <c r="N42" i="43" s="1"/>
  <c r="G42" i="24"/>
  <c r="M42" i="43" s="1"/>
  <c r="G42" i="26"/>
  <c r="L42" i="43"/>
  <c r="G42" i="21"/>
  <c r="J42" i="43" s="1"/>
  <c r="G42" i="29"/>
  <c r="I42" i="43"/>
  <c r="G42" i="44"/>
  <c r="H42" i="43" s="1"/>
  <c r="G42" i="28"/>
  <c r="G42" i="43"/>
  <c r="G42" i="30"/>
  <c r="F42" i="43" s="1"/>
  <c r="G42" i="25"/>
  <c r="E42" i="43"/>
  <c r="G38" i="39"/>
  <c r="P38" i="43" s="1"/>
  <c r="G38" i="38"/>
  <c r="O38" i="43"/>
  <c r="G38" i="27"/>
  <c r="N38" i="43" s="1"/>
  <c r="G38" i="24"/>
  <c r="M38" i="43"/>
  <c r="G38" i="26"/>
  <c r="L38" i="43" s="1"/>
  <c r="G38" i="21"/>
  <c r="J38" i="43" s="1"/>
  <c r="G38" i="29"/>
  <c r="I38" i="43"/>
  <c r="G38" i="44"/>
  <c r="H38" i="43" s="1"/>
  <c r="G38" i="28"/>
  <c r="G38" i="43" s="1"/>
  <c r="G38" i="30"/>
  <c r="F38" i="43" s="1"/>
  <c r="G38" i="25"/>
  <c r="E38" i="43"/>
  <c r="G40" i="39"/>
  <c r="P40" i="43" s="1"/>
  <c r="G40" i="38"/>
  <c r="O40" i="43" s="1"/>
  <c r="G40" i="27"/>
  <c r="N40" i="43" s="1"/>
  <c r="G40" i="24"/>
  <c r="M40" i="43" s="1"/>
  <c r="G40" i="26"/>
  <c r="L40" i="43" s="1"/>
  <c r="G40" i="21"/>
  <c r="J40" i="43" s="1"/>
  <c r="G40" i="29"/>
  <c r="I40" i="43" s="1"/>
  <c r="G40" i="44"/>
  <c r="H40" i="43"/>
  <c r="G40" i="28"/>
  <c r="G40" i="43" s="1"/>
  <c r="G40" i="30"/>
  <c r="F40" i="43"/>
  <c r="G40" i="25"/>
  <c r="E40" i="43" s="1"/>
  <c r="E39" i="39"/>
  <c r="F39" i="39" s="1"/>
  <c r="E39" i="38"/>
  <c r="F39" i="38" s="1"/>
  <c r="O39" i="42" s="1"/>
  <c r="E39" i="27"/>
  <c r="F39" i="27" s="1"/>
  <c r="N39" i="42" s="1"/>
  <c r="E39" i="24"/>
  <c r="F39" i="24" s="1"/>
  <c r="M39" i="42" s="1"/>
  <c r="E39" i="26"/>
  <c r="F39" i="26" s="1"/>
  <c r="L39" i="42" s="1"/>
  <c r="M39" i="18"/>
  <c r="R39" i="18" s="1"/>
  <c r="E39" i="29"/>
  <c r="F39" i="29" s="1"/>
  <c r="I39" i="42" s="1"/>
  <c r="E39" i="44"/>
  <c r="F39" i="44" s="1"/>
  <c r="H39" i="42" s="1"/>
  <c r="E39" i="28"/>
  <c r="F39" i="28" s="1"/>
  <c r="G39" i="42" s="1"/>
  <c r="E39" i="30"/>
  <c r="F39" i="30" s="1"/>
  <c r="F39" i="42" s="1"/>
  <c r="E39" i="25"/>
  <c r="F39" i="25" s="1"/>
  <c r="E39" i="42" s="1"/>
  <c r="E41" i="39"/>
  <c r="F41" i="39" s="1"/>
  <c r="P41" i="42" s="1"/>
  <c r="E41" i="38"/>
  <c r="F41" i="38" s="1"/>
  <c r="O41" i="42" s="1"/>
  <c r="E41" i="27"/>
  <c r="F41" i="27" s="1"/>
  <c r="N41" i="42" s="1"/>
  <c r="E41" i="24"/>
  <c r="F41" i="24" s="1"/>
  <c r="M41" i="42" s="1"/>
  <c r="E41" i="26"/>
  <c r="F41" i="26" s="1"/>
  <c r="L41" i="42" s="1"/>
  <c r="M41" i="18"/>
  <c r="E41" i="29"/>
  <c r="F41" i="29" s="1"/>
  <c r="I41" i="42" s="1"/>
  <c r="E41" i="44"/>
  <c r="F41" i="44" s="1"/>
  <c r="H41" i="42" s="1"/>
  <c r="E41" i="28"/>
  <c r="F41" i="28" s="1"/>
  <c r="G41" i="42" s="1"/>
  <c r="E41" i="30"/>
  <c r="F41" i="30" s="1"/>
  <c r="F41" i="42" s="1"/>
  <c r="E41" i="25"/>
  <c r="F41" i="25" s="1"/>
  <c r="E41" i="42" s="1"/>
  <c r="E42" i="39"/>
  <c r="F42" i="39" s="1"/>
  <c r="P42" i="42" s="1"/>
  <c r="E42" i="38"/>
  <c r="F42" i="38" s="1"/>
  <c r="O42" i="42" s="1"/>
  <c r="E42" i="27"/>
  <c r="F42" i="27" s="1"/>
  <c r="N42" i="42" s="1"/>
  <c r="E42" i="24"/>
  <c r="F42" i="24" s="1"/>
  <c r="M42" i="42" s="1"/>
  <c r="E42" i="26"/>
  <c r="F42" i="26" s="1"/>
  <c r="L42" i="42" s="1"/>
  <c r="M42" i="18"/>
  <c r="E42" i="29"/>
  <c r="F42" i="29" s="1"/>
  <c r="I42" i="42" s="1"/>
  <c r="E42" i="44"/>
  <c r="F42" i="44" s="1"/>
  <c r="H42" i="42" s="1"/>
  <c r="E42" i="28"/>
  <c r="F42" i="28" s="1"/>
  <c r="E42" i="30"/>
  <c r="F42" i="30" s="1"/>
  <c r="E42" i="25"/>
  <c r="F42" i="25" s="1"/>
  <c r="E42" i="42" s="1"/>
  <c r="E38" i="39"/>
  <c r="F38" i="39" s="1"/>
  <c r="P38" i="42" s="1"/>
  <c r="E38" i="38"/>
  <c r="F38" i="38" s="1"/>
  <c r="O38" i="42" s="1"/>
  <c r="E38" i="27"/>
  <c r="F38" i="27" s="1"/>
  <c r="N38" i="42" s="1"/>
  <c r="E38" i="24"/>
  <c r="F38" i="24" s="1"/>
  <c r="M38" i="42" s="1"/>
  <c r="E38" i="26"/>
  <c r="F38" i="26" s="1"/>
  <c r="L38" i="42"/>
  <c r="M38" i="18"/>
  <c r="O38" i="18" s="1"/>
  <c r="E38" i="29"/>
  <c r="F38" i="29" s="1"/>
  <c r="I38" i="42" s="1"/>
  <c r="E38" i="44"/>
  <c r="F38" i="44" s="1"/>
  <c r="H38" i="42" s="1"/>
  <c r="E38" i="28"/>
  <c r="F38" i="28" s="1"/>
  <c r="G38" i="42" s="1"/>
  <c r="E38" i="30"/>
  <c r="F38" i="30" s="1"/>
  <c r="F38" i="42" s="1"/>
  <c r="E38" i="25"/>
  <c r="F38" i="25" s="1"/>
  <c r="E38" i="42" s="1"/>
  <c r="E40" i="39"/>
  <c r="F40" i="39" s="1"/>
  <c r="P40" i="42" s="1"/>
  <c r="E40" i="38"/>
  <c r="F40" i="38" s="1"/>
  <c r="O40" i="42" s="1"/>
  <c r="E40" i="27"/>
  <c r="F40" i="27" s="1"/>
  <c r="E40" i="24"/>
  <c r="F40" i="24" s="1"/>
  <c r="M40" i="42" s="1"/>
  <c r="E40" i="26"/>
  <c r="F40" i="26" s="1"/>
  <c r="L40" i="42" s="1"/>
  <c r="M40" i="18"/>
  <c r="E40" i="29"/>
  <c r="F40" i="29" s="1"/>
  <c r="I40" i="42" s="1"/>
  <c r="E40" i="44"/>
  <c r="F40" i="44" s="1"/>
  <c r="H40" i="42" s="1"/>
  <c r="E40" i="28"/>
  <c r="F40" i="28" s="1"/>
  <c r="G40" i="42" s="1"/>
  <c r="E40" i="30"/>
  <c r="F40" i="30" s="1"/>
  <c r="F40" i="42" s="1"/>
  <c r="E40" i="25"/>
  <c r="F40" i="25" s="1"/>
  <c r="E40" i="42" s="1"/>
  <c r="AQ39" i="18"/>
  <c r="L39" i="17"/>
  <c r="M39" i="17" s="1"/>
  <c r="AF39" i="18"/>
  <c r="AD39" i="18"/>
  <c r="AC39" i="18"/>
  <c r="AB39" i="18"/>
  <c r="P39" i="18"/>
  <c r="Y39" i="18"/>
  <c r="S39" i="18"/>
  <c r="V39" i="18"/>
  <c r="I39" i="18"/>
  <c r="F39" i="18"/>
  <c r="AQ41" i="18"/>
  <c r="L41" i="17"/>
  <c r="M41" i="17" s="1"/>
  <c r="AF41" i="18"/>
  <c r="AD41" i="18"/>
  <c r="AC41" i="18"/>
  <c r="AB41" i="18"/>
  <c r="P41" i="18"/>
  <c r="Y41" i="18"/>
  <c r="S41" i="18"/>
  <c r="V41" i="18"/>
  <c r="I41" i="18"/>
  <c r="F41" i="18"/>
  <c r="AQ42" i="18"/>
  <c r="AV42" i="18" s="1"/>
  <c r="AW42" i="18" s="1"/>
  <c r="L42" i="17"/>
  <c r="M42" i="17" s="1"/>
  <c r="AF42" i="18"/>
  <c r="AD42" i="18"/>
  <c r="AC42" i="18"/>
  <c r="AB42" i="18"/>
  <c r="P42" i="18"/>
  <c r="Y42" i="18"/>
  <c r="S42" i="18"/>
  <c r="V42" i="18"/>
  <c r="I42" i="18"/>
  <c r="F42" i="18"/>
  <c r="AQ38" i="18"/>
  <c r="L38" i="17"/>
  <c r="M38" i="17" s="1"/>
  <c r="O38" i="17" s="1"/>
  <c r="AF38" i="18"/>
  <c r="AD38" i="18"/>
  <c r="AC38" i="18"/>
  <c r="AB38" i="18"/>
  <c r="P38" i="18"/>
  <c r="Y38" i="18"/>
  <c r="S38" i="18"/>
  <c r="U38" i="18" s="1"/>
  <c r="V38" i="18"/>
  <c r="I38" i="18"/>
  <c r="E38" i="36" s="1"/>
  <c r="F38" i="18"/>
  <c r="AQ40" i="18"/>
  <c r="L40" i="17"/>
  <c r="M40" i="17" s="1"/>
  <c r="AF40" i="18"/>
  <c r="AD40" i="18"/>
  <c r="AC40" i="18"/>
  <c r="AB40" i="18"/>
  <c r="P40" i="18"/>
  <c r="R40" i="18" s="1"/>
  <c r="Y40" i="18"/>
  <c r="S40" i="18"/>
  <c r="V40" i="18"/>
  <c r="I40" i="18"/>
  <c r="F40" i="18"/>
  <c r="U39" i="35"/>
  <c r="S39" i="35"/>
  <c r="Q39" i="35"/>
  <c r="M39" i="35"/>
  <c r="J39" i="35"/>
  <c r="F39" i="35"/>
  <c r="U41" i="35"/>
  <c r="S41" i="35"/>
  <c r="Q41" i="35"/>
  <c r="M41" i="35"/>
  <c r="J41" i="35"/>
  <c r="F41" i="35"/>
  <c r="U42" i="35"/>
  <c r="S42" i="35"/>
  <c r="Q42" i="35"/>
  <c r="M42" i="35"/>
  <c r="J42" i="35"/>
  <c r="F42" i="35"/>
  <c r="U38" i="35"/>
  <c r="S38" i="35"/>
  <c r="Q38" i="35"/>
  <c r="M38" i="35"/>
  <c r="J38" i="35"/>
  <c r="F38" i="35"/>
  <c r="U40" i="35"/>
  <c r="S40" i="35"/>
  <c r="Q40" i="35"/>
  <c r="M40" i="35"/>
  <c r="J40" i="35"/>
  <c r="F40" i="35"/>
  <c r="H39" i="17"/>
  <c r="H41" i="17"/>
  <c r="H42" i="17"/>
  <c r="H38" i="17"/>
  <c r="H40" i="17"/>
  <c r="I39" i="31"/>
  <c r="E39" i="31"/>
  <c r="I41" i="31"/>
  <c r="E41" i="31"/>
  <c r="I42" i="31"/>
  <c r="E42" i="31"/>
  <c r="I38" i="31"/>
  <c r="E38" i="31"/>
  <c r="I40" i="31"/>
  <c r="E40" i="31"/>
  <c r="AE39" i="1"/>
  <c r="AA39" i="1"/>
  <c r="AE41" i="1"/>
  <c r="AA41" i="1"/>
  <c r="AE42" i="1"/>
  <c r="AA42" i="1"/>
  <c r="AE38" i="1"/>
  <c r="AA38" i="1"/>
  <c r="AE40" i="1"/>
  <c r="AA40" i="1"/>
  <c r="X39" i="16"/>
  <c r="H39" i="16"/>
  <c r="X41" i="16"/>
  <c r="H41" i="16"/>
  <c r="X42" i="16"/>
  <c r="H42" i="16"/>
  <c r="X38" i="16"/>
  <c r="H38" i="16"/>
  <c r="X40" i="16"/>
  <c r="H40" i="16"/>
  <c r="G29" i="39"/>
  <c r="P29" i="43" s="1"/>
  <c r="G29" i="38"/>
  <c r="O29" i="43"/>
  <c r="G29" i="27"/>
  <c r="N29" i="43" s="1"/>
  <c r="G29" i="24"/>
  <c r="M29" i="43"/>
  <c r="G29" i="26"/>
  <c r="L29" i="43" s="1"/>
  <c r="G29" i="21"/>
  <c r="J29" i="43" s="1"/>
  <c r="G29" i="29"/>
  <c r="I29" i="43"/>
  <c r="G29" i="44"/>
  <c r="H29" i="43" s="1"/>
  <c r="G29" i="28"/>
  <c r="G29" i="43" s="1"/>
  <c r="G29" i="30"/>
  <c r="F29" i="43" s="1"/>
  <c r="G29" i="25"/>
  <c r="E29" i="43" s="1"/>
  <c r="E29" i="39"/>
  <c r="F29" i="39" s="1"/>
  <c r="P29" i="42" s="1"/>
  <c r="E29" i="38"/>
  <c r="F29" i="38" s="1"/>
  <c r="O29" i="42" s="1"/>
  <c r="E29" i="27"/>
  <c r="F29" i="27" s="1"/>
  <c r="N29" i="42" s="1"/>
  <c r="E29" i="24"/>
  <c r="F29" i="24" s="1"/>
  <c r="M29" i="42" s="1"/>
  <c r="E29" i="26"/>
  <c r="F29" i="26" s="1"/>
  <c r="L29" i="42" s="1"/>
  <c r="M29" i="18"/>
  <c r="O29" i="18" s="1"/>
  <c r="E29" i="29"/>
  <c r="F29" i="29" s="1"/>
  <c r="I29" i="42" s="1"/>
  <c r="E29" i="44"/>
  <c r="F29" i="44" s="1"/>
  <c r="H29" i="42" s="1"/>
  <c r="E29" i="28"/>
  <c r="F29" i="28" s="1"/>
  <c r="G29" i="42" s="1"/>
  <c r="E29" i="30"/>
  <c r="F29" i="30" s="1"/>
  <c r="E29" i="25"/>
  <c r="F29" i="25" s="1"/>
  <c r="E29" i="42" s="1"/>
  <c r="L29" i="17"/>
  <c r="M29" i="17" s="1"/>
  <c r="AF29" i="18"/>
  <c r="AD29" i="18"/>
  <c r="AC29" i="18"/>
  <c r="AB29" i="18"/>
  <c r="P29" i="18"/>
  <c r="Q29" i="18"/>
  <c r="Y29" i="18"/>
  <c r="S29" i="18"/>
  <c r="U29" i="18" s="1"/>
  <c r="Z29" i="18"/>
  <c r="V29" i="18"/>
  <c r="X29" i="18" s="1"/>
  <c r="W29" i="18"/>
  <c r="I29" i="18"/>
  <c r="T29" i="18"/>
  <c r="N29" i="18"/>
  <c r="F29" i="18"/>
  <c r="K29" i="18" s="1"/>
  <c r="J29" i="18"/>
  <c r="G29" i="18"/>
  <c r="U29" i="35"/>
  <c r="J29" i="35"/>
  <c r="E29" i="31"/>
  <c r="AE29" i="1"/>
  <c r="AA29" i="1"/>
  <c r="M29" i="1"/>
  <c r="X29" i="16"/>
  <c r="H29" i="16"/>
  <c r="G29" i="16"/>
  <c r="P25" i="43"/>
  <c r="O25" i="43"/>
  <c r="N25" i="43"/>
  <c r="M25" i="43"/>
  <c r="L25" i="43"/>
  <c r="G25" i="29"/>
  <c r="I25" i="43" s="1"/>
  <c r="H25" i="43"/>
  <c r="G25" i="43"/>
  <c r="F25" i="43"/>
  <c r="E25" i="43"/>
  <c r="E25" i="39"/>
  <c r="E25" i="38"/>
  <c r="E25" i="27"/>
  <c r="E25" i="24"/>
  <c r="E25" i="26"/>
  <c r="F25" i="26" s="1"/>
  <c r="M25" i="18"/>
  <c r="E25" i="29"/>
  <c r="F25" i="29" s="1"/>
  <c r="I25" i="42" s="1"/>
  <c r="E25" i="44"/>
  <c r="E25" i="28"/>
  <c r="E25" i="30"/>
  <c r="F25" i="30" s="1"/>
  <c r="E25" i="25"/>
  <c r="F25" i="25" s="1"/>
  <c r="E25" i="42" s="1"/>
  <c r="AQ25" i="18"/>
  <c r="AV25" i="18" s="1"/>
  <c r="AW25" i="18" s="1"/>
  <c r="L25" i="17"/>
  <c r="M25" i="17" s="1"/>
  <c r="AF25" i="18"/>
  <c r="AD25" i="18"/>
  <c r="AC25" i="18"/>
  <c r="AB25" i="18"/>
  <c r="P25" i="18"/>
  <c r="R25" i="18" s="1"/>
  <c r="Q25" i="18"/>
  <c r="Y25" i="18"/>
  <c r="S25" i="18"/>
  <c r="Z25" i="18"/>
  <c r="V25" i="18"/>
  <c r="W25" i="18"/>
  <c r="I25" i="18"/>
  <c r="E25" i="36" s="1"/>
  <c r="T25" i="18"/>
  <c r="N25" i="18"/>
  <c r="F25" i="18"/>
  <c r="J25" i="18"/>
  <c r="G25" i="18"/>
  <c r="U25" i="35"/>
  <c r="J25" i="35"/>
  <c r="E25" i="31"/>
  <c r="AE25" i="1"/>
  <c r="AA25" i="1"/>
  <c r="M25" i="1"/>
  <c r="X25" i="16"/>
  <c r="H25" i="16"/>
  <c r="O25" i="16" s="1"/>
  <c r="G25" i="16"/>
  <c r="G22" i="39"/>
  <c r="P22" i="43"/>
  <c r="G22" i="38"/>
  <c r="O22" i="43" s="1"/>
  <c r="G22" i="27"/>
  <c r="N22" i="43"/>
  <c r="G22" i="24"/>
  <c r="M22" i="43" s="1"/>
  <c r="G22" i="26"/>
  <c r="L22" i="43" s="1"/>
  <c r="G22" i="21"/>
  <c r="J22" i="43" s="1"/>
  <c r="G22" i="29"/>
  <c r="I22" i="43"/>
  <c r="G22" i="44"/>
  <c r="H22" i="43"/>
  <c r="G22" i="28"/>
  <c r="G22" i="43"/>
  <c r="G22" i="30"/>
  <c r="F22" i="43"/>
  <c r="G22" i="25"/>
  <c r="E22" i="43"/>
  <c r="E22" i="39"/>
  <c r="F22" i="39" s="1"/>
  <c r="P22" i="42" s="1"/>
  <c r="E22" i="38"/>
  <c r="F22" i="38" s="1"/>
  <c r="O22" i="42" s="1"/>
  <c r="E22" i="27"/>
  <c r="F22" i="27" s="1"/>
  <c r="N22" i="42" s="1"/>
  <c r="E22" i="24"/>
  <c r="F22" i="24" s="1"/>
  <c r="E22" i="26"/>
  <c r="F22" i="26" s="1"/>
  <c r="L22" i="42" s="1"/>
  <c r="M22" i="18"/>
  <c r="O22" i="18" s="1"/>
  <c r="E22" i="29"/>
  <c r="F22" i="29" s="1"/>
  <c r="I22" i="42" s="1"/>
  <c r="E22" i="44"/>
  <c r="F22" i="44" s="1"/>
  <c r="E22" i="28"/>
  <c r="F22" i="28" s="1"/>
  <c r="G22" i="42" s="1"/>
  <c r="E22" i="30"/>
  <c r="F22" i="30" s="1"/>
  <c r="F22" i="42" s="1"/>
  <c r="E22" i="25"/>
  <c r="F22" i="25" s="1"/>
  <c r="E22" i="42" s="1"/>
  <c r="L22" i="17"/>
  <c r="M22" i="17" s="1"/>
  <c r="O22" i="17" s="1"/>
  <c r="AN22" i="17" s="1"/>
  <c r="N22" i="40" s="1"/>
  <c r="AF22" i="18"/>
  <c r="AD22" i="18"/>
  <c r="AC22" i="18"/>
  <c r="AB22" i="18"/>
  <c r="P22" i="18"/>
  <c r="Q22" i="18"/>
  <c r="Y22" i="18"/>
  <c r="S22" i="18"/>
  <c r="Z22" i="18"/>
  <c r="V22" i="18"/>
  <c r="X22" i="18" s="1"/>
  <c r="W22" i="18"/>
  <c r="I22" i="18"/>
  <c r="T22" i="18"/>
  <c r="N22" i="18"/>
  <c r="F22" i="18"/>
  <c r="J22" i="18"/>
  <c r="G22" i="18"/>
  <c r="U22" i="35"/>
  <c r="J22" i="35"/>
  <c r="E22" i="31"/>
  <c r="AE22" i="1"/>
  <c r="AA22" i="1"/>
  <c r="M22" i="1"/>
  <c r="X22" i="16"/>
  <c r="Y22" i="16" s="1"/>
  <c r="H22" i="16"/>
  <c r="O22" i="16" s="1"/>
  <c r="G22" i="16"/>
  <c r="G12" i="39"/>
  <c r="P12" i="43"/>
  <c r="G12" i="38"/>
  <c r="O12" i="43" s="1"/>
  <c r="G12" i="27"/>
  <c r="N12" i="43"/>
  <c r="G12" i="24"/>
  <c r="M12" i="43" s="1"/>
  <c r="G12" i="26"/>
  <c r="L12" i="43"/>
  <c r="G12" i="29"/>
  <c r="I12" i="43" s="1"/>
  <c r="G12" i="44"/>
  <c r="H12" i="43"/>
  <c r="G12" i="28"/>
  <c r="G12" i="43" s="1"/>
  <c r="G12" i="30"/>
  <c r="F12" i="43"/>
  <c r="G12" i="25"/>
  <c r="E12" i="43" s="1"/>
  <c r="E12" i="39"/>
  <c r="F12" i="39" s="1"/>
  <c r="P12" i="42" s="1"/>
  <c r="E12" i="38"/>
  <c r="F12" i="38" s="1"/>
  <c r="O12" i="42" s="1"/>
  <c r="E12" i="27"/>
  <c r="F12" i="27" s="1"/>
  <c r="N12" i="42" s="1"/>
  <c r="E12" i="24"/>
  <c r="F12" i="24" s="1"/>
  <c r="M12" i="42" s="1"/>
  <c r="E12" i="26"/>
  <c r="F12" i="26" s="1"/>
  <c r="L12" i="42" s="1"/>
  <c r="M12" i="18"/>
  <c r="R12" i="18" s="1"/>
  <c r="E12" i="29"/>
  <c r="F12" i="29" s="1"/>
  <c r="I12" i="42" s="1"/>
  <c r="E12" i="44"/>
  <c r="F12" i="44" s="1"/>
  <c r="H12" i="42" s="1"/>
  <c r="E12" i="28"/>
  <c r="F12" i="28" s="1"/>
  <c r="G12" i="42" s="1"/>
  <c r="E12" i="30"/>
  <c r="F12" i="30" s="1"/>
  <c r="F12" i="42" s="1"/>
  <c r="E12" i="25"/>
  <c r="F12" i="25" s="1"/>
  <c r="E12" i="42" s="1"/>
  <c r="L12" i="17"/>
  <c r="M12" i="17" s="1"/>
  <c r="AF12" i="18"/>
  <c r="AD12" i="18"/>
  <c r="AC12" i="18"/>
  <c r="AB12" i="18"/>
  <c r="P12" i="18"/>
  <c r="Q12" i="18"/>
  <c r="Y12" i="18"/>
  <c r="S12" i="18"/>
  <c r="U12" i="18" s="1"/>
  <c r="Z12" i="18"/>
  <c r="V12" i="18"/>
  <c r="X12" i="18" s="1"/>
  <c r="W12" i="18"/>
  <c r="I12" i="18"/>
  <c r="T12" i="18"/>
  <c r="N12" i="18"/>
  <c r="F12" i="18"/>
  <c r="J12" i="18"/>
  <c r="G12" i="18"/>
  <c r="U12" i="35"/>
  <c r="J12" i="35"/>
  <c r="E12" i="31"/>
  <c r="AE12" i="1"/>
  <c r="AA12" i="1"/>
  <c r="M12" i="1"/>
  <c r="X12" i="16"/>
  <c r="Y12" i="16" s="1"/>
  <c r="H12" i="16"/>
  <c r="O12" i="16" s="1"/>
  <c r="P12" i="16" s="1"/>
  <c r="G12" i="16"/>
  <c r="I12" i="16" s="1"/>
  <c r="G13" i="39"/>
  <c r="P13" i="43" s="1"/>
  <c r="G13" i="38"/>
  <c r="O13" i="43"/>
  <c r="G13" i="27"/>
  <c r="N13" i="43" s="1"/>
  <c r="G13" i="24"/>
  <c r="M13" i="43"/>
  <c r="G13" i="26"/>
  <c r="L13" i="43" s="1"/>
  <c r="G13" i="29"/>
  <c r="I13" i="43" s="1"/>
  <c r="G13" i="44"/>
  <c r="H13" i="43"/>
  <c r="G13" i="28"/>
  <c r="G13" i="43"/>
  <c r="G13" i="30"/>
  <c r="F13" i="43"/>
  <c r="G13" i="25"/>
  <c r="E13" i="43"/>
  <c r="E13" i="39"/>
  <c r="F13" i="39" s="1"/>
  <c r="P13" i="42" s="1"/>
  <c r="E13" i="38"/>
  <c r="F13" i="38" s="1"/>
  <c r="O13" i="42" s="1"/>
  <c r="E13" i="27"/>
  <c r="F13" i="27" s="1"/>
  <c r="N13" i="42" s="1"/>
  <c r="E13" i="24"/>
  <c r="F13" i="24" s="1"/>
  <c r="M13" i="42" s="1"/>
  <c r="E13" i="26"/>
  <c r="F13" i="26" s="1"/>
  <c r="M13" i="18"/>
  <c r="R13" i="18" s="1"/>
  <c r="E13" i="29"/>
  <c r="F13" i="29" s="1"/>
  <c r="I13" i="42" s="1"/>
  <c r="E13" i="44"/>
  <c r="F13" i="44" s="1"/>
  <c r="H13" i="42" s="1"/>
  <c r="E13" i="28"/>
  <c r="F13" i="28" s="1"/>
  <c r="G13" i="42" s="1"/>
  <c r="E13" i="30"/>
  <c r="F13" i="30" s="1"/>
  <c r="F13" i="42" s="1"/>
  <c r="E13" i="25"/>
  <c r="F13" i="25" s="1"/>
  <c r="E13" i="42" s="1"/>
  <c r="L13" i="17"/>
  <c r="M13" i="17" s="1"/>
  <c r="AF13" i="18"/>
  <c r="AD13" i="18"/>
  <c r="AC13" i="18"/>
  <c r="AB13" i="18"/>
  <c r="P13" i="18"/>
  <c r="Y13" i="18"/>
  <c r="S13" i="18"/>
  <c r="J13" i="40"/>
  <c r="Z13" i="18" s="1"/>
  <c r="V13" i="18"/>
  <c r="J13" i="32"/>
  <c r="W13" i="18" s="1"/>
  <c r="I13" i="18"/>
  <c r="J13" i="5"/>
  <c r="T13" i="18" s="1"/>
  <c r="N13" i="18"/>
  <c r="F13" i="18"/>
  <c r="J13" i="1"/>
  <c r="J13" i="18"/>
  <c r="I13" i="31"/>
  <c r="G13" i="18" s="1"/>
  <c r="U13" i="35"/>
  <c r="J13" i="35"/>
  <c r="H13" i="17"/>
  <c r="E13" i="31"/>
  <c r="AE13" i="1"/>
  <c r="AA13" i="1"/>
  <c r="M13" i="1"/>
  <c r="X13" i="16"/>
  <c r="Y13" i="16" s="1"/>
  <c r="H13" i="16"/>
  <c r="G13" i="16"/>
  <c r="L19" i="17"/>
  <c r="M19" i="17" s="1"/>
  <c r="L18" i="17"/>
  <c r="M18" i="17" s="1"/>
  <c r="L17" i="17"/>
  <c r="M17" i="17" s="1"/>
  <c r="L16" i="17"/>
  <c r="M16" i="17" s="1"/>
  <c r="O16" i="17" s="1"/>
  <c r="Z2" i="17"/>
  <c r="U2" i="17"/>
  <c r="E14" i="29"/>
  <c r="F14" i="29" s="1"/>
  <c r="I14" i="42" s="1"/>
  <c r="E15" i="29"/>
  <c r="F15" i="29" s="1"/>
  <c r="I15" i="42" s="1"/>
  <c r="E16" i="29"/>
  <c r="F16" i="29" s="1"/>
  <c r="I16" i="42" s="1"/>
  <c r="E17" i="29"/>
  <c r="F17" i="29" s="1"/>
  <c r="I17" i="42" s="1"/>
  <c r="E18" i="29"/>
  <c r="F18" i="29" s="1"/>
  <c r="I18" i="42" s="1"/>
  <c r="E19" i="29"/>
  <c r="F19" i="29" s="1"/>
  <c r="I19" i="42" s="1"/>
  <c r="E23" i="29"/>
  <c r="F23" i="29" s="1"/>
  <c r="I23" i="42" s="1"/>
  <c r="E24" i="29"/>
  <c r="F24" i="29" s="1"/>
  <c r="I24" i="42" s="1"/>
  <c r="E26" i="29"/>
  <c r="F26" i="29" s="1"/>
  <c r="I26" i="42" s="1"/>
  <c r="E27" i="29"/>
  <c r="F27" i="29" s="1"/>
  <c r="I27" i="42" s="1"/>
  <c r="E11" i="29"/>
  <c r="F11" i="29" s="1"/>
  <c r="I11" i="42" s="1"/>
  <c r="E49" i="29"/>
  <c r="F49" i="29" s="1"/>
  <c r="I49" i="42" s="1"/>
  <c r="E48" i="29"/>
  <c r="F48" i="29" s="1"/>
  <c r="I48" i="42" s="1"/>
  <c r="G49" i="29"/>
  <c r="I49" i="43" s="1"/>
  <c r="G48" i="29"/>
  <c r="I48" i="43" s="1"/>
  <c r="G14" i="29"/>
  <c r="I14" i="43" s="1"/>
  <c r="G15" i="29"/>
  <c r="I15" i="43"/>
  <c r="G16" i="29"/>
  <c r="I16" i="43" s="1"/>
  <c r="G17" i="29"/>
  <c r="I17" i="43" s="1"/>
  <c r="G18" i="29"/>
  <c r="I18" i="43" s="1"/>
  <c r="G19" i="29"/>
  <c r="I19" i="43"/>
  <c r="G23" i="29"/>
  <c r="I23" i="43" s="1"/>
  <c r="G24" i="29"/>
  <c r="I24" i="43" s="1"/>
  <c r="G26" i="29"/>
  <c r="I26" i="43" s="1"/>
  <c r="G27" i="29"/>
  <c r="I27" i="43" s="1"/>
  <c r="G11" i="29"/>
  <c r="I11" i="43" s="1"/>
  <c r="AF52" i="18"/>
  <c r="AD52" i="18"/>
  <c r="AC52" i="18"/>
  <c r="AB52" i="18"/>
  <c r="P52" i="18"/>
  <c r="M52" i="18"/>
  <c r="O52" i="18" s="1"/>
  <c r="Y52" i="18"/>
  <c r="S52" i="18"/>
  <c r="V52" i="18"/>
  <c r="I52" i="18"/>
  <c r="F52" i="18"/>
  <c r="U52" i="35"/>
  <c r="J52" i="35"/>
  <c r="L52" i="17"/>
  <c r="M52" i="17" s="1"/>
  <c r="AZ52" i="17" s="1"/>
  <c r="G52" i="18"/>
  <c r="E52" i="31"/>
  <c r="AE52" i="1"/>
  <c r="AA52" i="1"/>
  <c r="M52" i="1"/>
  <c r="J52" i="18"/>
  <c r="N52" i="18"/>
  <c r="Q52" i="18"/>
  <c r="T52" i="18"/>
  <c r="W52" i="18"/>
  <c r="Z52" i="18"/>
  <c r="X52" i="16"/>
  <c r="Y52" i="16" s="1"/>
  <c r="H52" i="16"/>
  <c r="O52" i="16" s="1"/>
  <c r="P52" i="16" s="1"/>
  <c r="G52" i="16"/>
  <c r="G52" i="25"/>
  <c r="E52" i="43"/>
  <c r="E52" i="25"/>
  <c r="F52" i="25" s="1"/>
  <c r="E52" i="42" s="1"/>
  <c r="G52" i="30"/>
  <c r="F52" i="43"/>
  <c r="E52" i="30"/>
  <c r="F52" i="30" s="1"/>
  <c r="F52" i="42" s="1"/>
  <c r="G52" i="28"/>
  <c r="G52" i="43" s="1"/>
  <c r="E52" i="28"/>
  <c r="F52" i="28" s="1"/>
  <c r="G52" i="42" s="1"/>
  <c r="G52" i="44"/>
  <c r="H52" i="43"/>
  <c r="E52" i="44"/>
  <c r="F52" i="44" s="1"/>
  <c r="H52" i="42" s="1"/>
  <c r="G52" i="29"/>
  <c r="I52" i="43" s="1"/>
  <c r="E52" i="29"/>
  <c r="F52" i="29" s="1"/>
  <c r="I52" i="42" s="1"/>
  <c r="G52" i="21"/>
  <c r="J52" i="43" s="1"/>
  <c r="G52" i="26"/>
  <c r="L52" i="43" s="1"/>
  <c r="E52" i="26"/>
  <c r="F52" i="26" s="1"/>
  <c r="L52" i="42" s="1"/>
  <c r="G52" i="24"/>
  <c r="M52" i="43"/>
  <c r="E52" i="24"/>
  <c r="F52" i="24" s="1"/>
  <c r="G52" i="27"/>
  <c r="N52" i="43" s="1"/>
  <c r="E52" i="27"/>
  <c r="F52" i="27" s="1"/>
  <c r="N52" i="42" s="1"/>
  <c r="G52" i="38"/>
  <c r="O52" i="43" s="1"/>
  <c r="E52" i="38"/>
  <c r="F52" i="38" s="1"/>
  <c r="O52" i="42" s="1"/>
  <c r="G52" i="39"/>
  <c r="P52" i="43"/>
  <c r="E52" i="39"/>
  <c r="F52" i="39" s="1"/>
  <c r="P52" i="42" s="1"/>
  <c r="Q37" i="19"/>
  <c r="N37" i="19"/>
  <c r="AA55" i="1"/>
  <c r="AA50" i="1"/>
  <c r="AA49" i="1"/>
  <c r="AA48" i="1"/>
  <c r="AA46" i="1"/>
  <c r="AA45" i="1"/>
  <c r="AA43" i="1"/>
  <c r="AA36" i="1"/>
  <c r="AA34" i="1"/>
  <c r="AA32" i="1"/>
  <c r="AA31" i="1"/>
  <c r="AA30" i="1"/>
  <c r="AA27" i="1"/>
  <c r="AA26" i="1"/>
  <c r="AA24" i="1"/>
  <c r="AA23" i="1"/>
  <c r="AA19" i="1"/>
  <c r="AA18" i="1"/>
  <c r="AA17" i="1"/>
  <c r="AA16" i="1"/>
  <c r="AA15" i="1"/>
  <c r="AA14" i="1"/>
  <c r="AA11" i="1"/>
  <c r="E11" i="31"/>
  <c r="E14" i="31"/>
  <c r="E15" i="31"/>
  <c r="E16" i="31"/>
  <c r="E17" i="31"/>
  <c r="E18" i="31"/>
  <c r="E19" i="31"/>
  <c r="E23" i="31"/>
  <c r="E24" i="31"/>
  <c r="E26" i="31"/>
  <c r="E27" i="31"/>
  <c r="E30" i="31"/>
  <c r="E31" i="31"/>
  <c r="E32" i="31"/>
  <c r="E34" i="31"/>
  <c r="E36" i="31"/>
  <c r="E43" i="31"/>
  <c r="E45" i="31"/>
  <c r="E46" i="31"/>
  <c r="E48" i="31"/>
  <c r="E49" i="31"/>
  <c r="E50" i="31"/>
  <c r="E55" i="31"/>
  <c r="AE14" i="1"/>
  <c r="AE15" i="1"/>
  <c r="AE16" i="1"/>
  <c r="AE17" i="1"/>
  <c r="AE18" i="1"/>
  <c r="AE19" i="1"/>
  <c r="AE23" i="1"/>
  <c r="AE24" i="1"/>
  <c r="AE26" i="1"/>
  <c r="AE27" i="1"/>
  <c r="AE30" i="1"/>
  <c r="AE31" i="1"/>
  <c r="AE32" i="1"/>
  <c r="AE34" i="1"/>
  <c r="AE36" i="1"/>
  <c r="AE43" i="1"/>
  <c r="AE45" i="1"/>
  <c r="AE46" i="1"/>
  <c r="AE48" i="1"/>
  <c r="AE49" i="1"/>
  <c r="AE50" i="1"/>
  <c r="AE55" i="1"/>
  <c r="AE11" i="1"/>
  <c r="H10" i="31"/>
  <c r="G10" i="31"/>
  <c r="AQ10" i="17"/>
  <c r="AN10" i="17"/>
  <c r="AL10" i="17"/>
  <c r="AI10" i="17"/>
  <c r="AG10" i="17"/>
  <c r="AD10" i="17"/>
  <c r="AB10" i="17"/>
  <c r="Y10" i="17"/>
  <c r="W10" i="17"/>
  <c r="T10" i="17"/>
  <c r="R10" i="17"/>
  <c r="AF55" i="18"/>
  <c r="AD55" i="18"/>
  <c r="AC55" i="18"/>
  <c r="AB55" i="18"/>
  <c r="P55" i="18"/>
  <c r="Y55" i="18"/>
  <c r="V55" i="18"/>
  <c r="M55" i="18"/>
  <c r="S55" i="18"/>
  <c r="I55" i="18"/>
  <c r="E55" i="36" s="1"/>
  <c r="F55" i="18"/>
  <c r="AF50" i="18"/>
  <c r="AD50" i="18"/>
  <c r="AC50" i="18"/>
  <c r="AB50" i="18"/>
  <c r="P50" i="18"/>
  <c r="Y50" i="18"/>
  <c r="V50" i="18"/>
  <c r="S50" i="18"/>
  <c r="M50" i="18"/>
  <c r="R50" i="18" s="1"/>
  <c r="I50" i="18"/>
  <c r="E50" i="36" s="1"/>
  <c r="F50" i="18"/>
  <c r="AF49" i="18"/>
  <c r="AD49" i="18"/>
  <c r="AC49" i="18"/>
  <c r="AB49" i="18"/>
  <c r="P49" i="18"/>
  <c r="Y49" i="18"/>
  <c r="V49" i="18"/>
  <c r="S49" i="18"/>
  <c r="M49" i="18"/>
  <c r="R49" i="18" s="1"/>
  <c r="I49" i="18"/>
  <c r="E49" i="36" s="1"/>
  <c r="F49" i="18"/>
  <c r="AF48" i="18"/>
  <c r="AD48" i="18"/>
  <c r="AC48" i="18"/>
  <c r="AB48" i="18"/>
  <c r="P48" i="18"/>
  <c r="Y48" i="18"/>
  <c r="V48" i="18"/>
  <c r="S48" i="18"/>
  <c r="U48" i="18" s="1"/>
  <c r="M48" i="18"/>
  <c r="O48" i="18" s="1"/>
  <c r="I48" i="18"/>
  <c r="F48" i="18"/>
  <c r="AF46" i="18"/>
  <c r="AD46" i="18"/>
  <c r="AC46" i="18"/>
  <c r="AB46" i="18"/>
  <c r="P46" i="18"/>
  <c r="Y46" i="18"/>
  <c r="V46" i="18"/>
  <c r="S46" i="18"/>
  <c r="M46" i="18"/>
  <c r="O46" i="18" s="1"/>
  <c r="I46" i="18"/>
  <c r="F46" i="18"/>
  <c r="AF45" i="18"/>
  <c r="AD45" i="18"/>
  <c r="AC45" i="18"/>
  <c r="AB45" i="18"/>
  <c r="P45" i="18"/>
  <c r="Y45" i="18"/>
  <c r="V45" i="18"/>
  <c r="S45" i="18"/>
  <c r="U45" i="18" s="1"/>
  <c r="M45" i="18"/>
  <c r="I45" i="18"/>
  <c r="E45" i="36" s="1"/>
  <c r="F45" i="18"/>
  <c r="AF43" i="18"/>
  <c r="AD43" i="18"/>
  <c r="AC43" i="18"/>
  <c r="AB43" i="18"/>
  <c r="P43" i="18"/>
  <c r="Y43" i="18"/>
  <c r="V43" i="18"/>
  <c r="S43" i="18"/>
  <c r="U43" i="18" s="1"/>
  <c r="M43" i="18"/>
  <c r="O43" i="18" s="1"/>
  <c r="I43" i="18"/>
  <c r="E43" i="36" s="1"/>
  <c r="F43" i="18"/>
  <c r="AF36" i="18"/>
  <c r="AD36" i="18"/>
  <c r="AC36" i="18"/>
  <c r="AB36" i="18"/>
  <c r="P36" i="18"/>
  <c r="Y36" i="18"/>
  <c r="V36" i="18"/>
  <c r="S36" i="18"/>
  <c r="M36" i="18"/>
  <c r="I36" i="18"/>
  <c r="F36" i="18"/>
  <c r="AF34" i="18"/>
  <c r="AD34" i="18"/>
  <c r="AC34" i="18"/>
  <c r="AB34" i="18"/>
  <c r="P34" i="18"/>
  <c r="Y34" i="18"/>
  <c r="V34" i="18"/>
  <c r="S34" i="18"/>
  <c r="R34" i="47" s="1"/>
  <c r="M34" i="18"/>
  <c r="I34" i="18"/>
  <c r="F34" i="18"/>
  <c r="AF32" i="18"/>
  <c r="AD32" i="18"/>
  <c r="AC32" i="18"/>
  <c r="AB32" i="18"/>
  <c r="P32" i="18"/>
  <c r="Y32" i="18"/>
  <c r="V32" i="18"/>
  <c r="S32" i="18"/>
  <c r="M32" i="18"/>
  <c r="I32" i="18"/>
  <c r="E32" i="36" s="1"/>
  <c r="F32" i="18"/>
  <c r="AF31" i="18"/>
  <c r="AD31" i="18"/>
  <c r="AC31" i="18"/>
  <c r="AB31" i="18"/>
  <c r="P31" i="18"/>
  <c r="Y31" i="18"/>
  <c r="V31" i="18"/>
  <c r="S31" i="18"/>
  <c r="M31" i="18"/>
  <c r="R31" i="18" s="1"/>
  <c r="I31" i="18"/>
  <c r="F31" i="18"/>
  <c r="AF30" i="18"/>
  <c r="AD30" i="18"/>
  <c r="AC30" i="18"/>
  <c r="AB30" i="18"/>
  <c r="P30" i="18"/>
  <c r="Y30" i="18"/>
  <c r="S30" i="18"/>
  <c r="V30" i="18"/>
  <c r="M30" i="18"/>
  <c r="I30" i="18"/>
  <c r="F30" i="18"/>
  <c r="AF27" i="18"/>
  <c r="AD27" i="18"/>
  <c r="AC27" i="18"/>
  <c r="AB27" i="18"/>
  <c r="P27" i="18"/>
  <c r="Y27" i="18"/>
  <c r="V27" i="18"/>
  <c r="S27" i="18"/>
  <c r="M27" i="18"/>
  <c r="I27" i="18"/>
  <c r="F27" i="18"/>
  <c r="AF26" i="18"/>
  <c r="AD26" i="18"/>
  <c r="AC26" i="18"/>
  <c r="AB26" i="18"/>
  <c r="P26" i="18"/>
  <c r="Y26" i="18"/>
  <c r="V26" i="18"/>
  <c r="S26" i="18"/>
  <c r="M26" i="18"/>
  <c r="R26" i="18" s="1"/>
  <c r="I26" i="18"/>
  <c r="E26" i="36" s="1"/>
  <c r="F26" i="18"/>
  <c r="AF24" i="18"/>
  <c r="AD24" i="18"/>
  <c r="AC24" i="18"/>
  <c r="AB24" i="18"/>
  <c r="P24" i="18"/>
  <c r="Y24" i="18"/>
  <c r="V24" i="18"/>
  <c r="S24" i="18"/>
  <c r="M24" i="18"/>
  <c r="O24" i="18" s="1"/>
  <c r="I24" i="18"/>
  <c r="F24" i="18"/>
  <c r="K24" i="18" s="1"/>
  <c r="AF23" i="18"/>
  <c r="AD23" i="18"/>
  <c r="AC23" i="18"/>
  <c r="AB23" i="18"/>
  <c r="P23" i="18"/>
  <c r="Y23" i="18"/>
  <c r="AA23" i="18" s="1"/>
  <c r="V23" i="18"/>
  <c r="S23" i="18"/>
  <c r="U23" i="18" s="1"/>
  <c r="M23" i="18"/>
  <c r="R23" i="18" s="1"/>
  <c r="I23" i="18"/>
  <c r="F23" i="18"/>
  <c r="AF19" i="18"/>
  <c r="AD19" i="18"/>
  <c r="AC19" i="18"/>
  <c r="AB19" i="18"/>
  <c r="P19" i="18"/>
  <c r="Y19" i="18"/>
  <c r="V19" i="18"/>
  <c r="S19" i="18"/>
  <c r="M19" i="18"/>
  <c r="I19" i="18"/>
  <c r="F19" i="18"/>
  <c r="AF18" i="18"/>
  <c r="AD18" i="18"/>
  <c r="AC18" i="18"/>
  <c r="AB18" i="18"/>
  <c r="P18" i="18"/>
  <c r="Y18" i="18"/>
  <c r="V18" i="18"/>
  <c r="S18" i="18"/>
  <c r="M18" i="18"/>
  <c r="R18" i="18" s="1"/>
  <c r="I18" i="18"/>
  <c r="E18" i="36" s="1"/>
  <c r="F18" i="18"/>
  <c r="AF17" i="18"/>
  <c r="AD17" i="18"/>
  <c r="AC17" i="18"/>
  <c r="AB17" i="18"/>
  <c r="P17" i="18"/>
  <c r="Y17" i="18"/>
  <c r="V17" i="18"/>
  <c r="S17" i="18"/>
  <c r="M17" i="18"/>
  <c r="O17" i="18" s="1"/>
  <c r="I17" i="18"/>
  <c r="F17" i="18"/>
  <c r="K17" i="18" s="1"/>
  <c r="AF16" i="18"/>
  <c r="AD16" i="18"/>
  <c r="AC16" i="18"/>
  <c r="AB16" i="18"/>
  <c r="P16" i="18"/>
  <c r="Y16" i="18"/>
  <c r="V16" i="18"/>
  <c r="S16" i="18"/>
  <c r="U16" i="18" s="1"/>
  <c r="M16" i="18"/>
  <c r="I16" i="18"/>
  <c r="F16" i="18"/>
  <c r="AF15" i="18"/>
  <c r="AD15" i="18"/>
  <c r="AC15" i="18"/>
  <c r="AB15" i="18"/>
  <c r="P15" i="18"/>
  <c r="Y15" i="18"/>
  <c r="V15" i="18"/>
  <c r="S15" i="18"/>
  <c r="M15" i="18"/>
  <c r="O15" i="18" s="1"/>
  <c r="I15" i="18"/>
  <c r="F15" i="18"/>
  <c r="AF14" i="18"/>
  <c r="AD14" i="18"/>
  <c r="AC14" i="18"/>
  <c r="AB14" i="18"/>
  <c r="P14" i="18"/>
  <c r="Y14" i="18"/>
  <c r="V14" i="18"/>
  <c r="S14" i="18"/>
  <c r="M14" i="18"/>
  <c r="R14" i="18" s="1"/>
  <c r="I14" i="18"/>
  <c r="F14" i="18"/>
  <c r="AF11" i="18"/>
  <c r="AD11" i="18"/>
  <c r="AC11" i="18"/>
  <c r="AB11" i="18"/>
  <c r="P11" i="18"/>
  <c r="Y11" i="18"/>
  <c r="V11" i="18"/>
  <c r="S11" i="18"/>
  <c r="M11" i="18"/>
  <c r="O11" i="18" s="1"/>
  <c r="I11" i="18"/>
  <c r="F11" i="18"/>
  <c r="U55" i="35"/>
  <c r="J55" i="35"/>
  <c r="U50" i="35"/>
  <c r="J50" i="35"/>
  <c r="U49" i="35"/>
  <c r="J49" i="35"/>
  <c r="U48" i="35"/>
  <c r="J48" i="35"/>
  <c r="U46" i="35"/>
  <c r="J46" i="35"/>
  <c r="U45" i="35"/>
  <c r="J45" i="35"/>
  <c r="U43" i="35"/>
  <c r="J43" i="35"/>
  <c r="U36" i="35"/>
  <c r="J36" i="35"/>
  <c r="U34" i="35"/>
  <c r="J34" i="35"/>
  <c r="U32" i="35"/>
  <c r="J32" i="35"/>
  <c r="U31" i="35"/>
  <c r="J31" i="35"/>
  <c r="U30" i="35"/>
  <c r="J30" i="35"/>
  <c r="U27" i="35"/>
  <c r="J27" i="35"/>
  <c r="U26" i="35"/>
  <c r="J26" i="35"/>
  <c r="U24" i="35"/>
  <c r="J24" i="35"/>
  <c r="U23" i="35"/>
  <c r="J23" i="35"/>
  <c r="U15" i="35"/>
  <c r="J15" i="35"/>
  <c r="U14" i="35"/>
  <c r="J14" i="35"/>
  <c r="U11" i="35"/>
  <c r="J11" i="35"/>
  <c r="L55" i="17"/>
  <c r="M55" i="17" s="1"/>
  <c r="H55" i="17"/>
  <c r="L50" i="17"/>
  <c r="M50" i="17" s="1"/>
  <c r="H50" i="17"/>
  <c r="L49" i="17"/>
  <c r="M49" i="17" s="1"/>
  <c r="H49" i="17"/>
  <c r="L48" i="17"/>
  <c r="M48" i="17" s="1"/>
  <c r="O48" i="17" s="1"/>
  <c r="H48" i="17"/>
  <c r="L46" i="17"/>
  <c r="M46" i="17" s="1"/>
  <c r="H46" i="17"/>
  <c r="L45" i="17"/>
  <c r="M45" i="17" s="1"/>
  <c r="H45" i="17"/>
  <c r="L43" i="17"/>
  <c r="M43" i="17" s="1"/>
  <c r="H43" i="17"/>
  <c r="L36" i="17"/>
  <c r="M36" i="17" s="1"/>
  <c r="O36" i="17" s="1"/>
  <c r="AY36" i="17" s="1"/>
  <c r="H36" i="17"/>
  <c r="L34" i="17"/>
  <c r="M34" i="17" s="1"/>
  <c r="O34" i="17" s="1"/>
  <c r="Y34" i="17" s="1"/>
  <c r="AH34" i="18" s="1"/>
  <c r="H34" i="17"/>
  <c r="L32" i="17"/>
  <c r="M32" i="17" s="1"/>
  <c r="H32" i="17"/>
  <c r="L31" i="17"/>
  <c r="M31" i="17" s="1"/>
  <c r="AZ31" i="17" s="1"/>
  <c r="H31" i="17"/>
  <c r="L30" i="17"/>
  <c r="M30" i="17" s="1"/>
  <c r="H30" i="17"/>
  <c r="L27" i="17"/>
  <c r="M27" i="17" s="1"/>
  <c r="H27" i="17"/>
  <c r="L26" i="17"/>
  <c r="M26" i="17" s="1"/>
  <c r="O26" i="17" s="1"/>
  <c r="H26" i="17"/>
  <c r="L24" i="17"/>
  <c r="M24" i="17" s="1"/>
  <c r="H24" i="17"/>
  <c r="L23" i="17"/>
  <c r="M23" i="17" s="1"/>
  <c r="AZ23" i="17" s="1"/>
  <c r="H23" i="17"/>
  <c r="H19" i="17"/>
  <c r="H18" i="17"/>
  <c r="H17" i="17"/>
  <c r="H16" i="17"/>
  <c r="L15" i="17"/>
  <c r="M15" i="17" s="1"/>
  <c r="H15" i="17"/>
  <c r="L14" i="17"/>
  <c r="M14" i="17" s="1"/>
  <c r="H14" i="17"/>
  <c r="L11" i="17"/>
  <c r="M11" i="17" s="1"/>
  <c r="O11" i="17" s="1"/>
  <c r="T11" i="17" s="1"/>
  <c r="I55" i="31"/>
  <c r="G55" i="18" s="1"/>
  <c r="I50" i="31"/>
  <c r="G50" i="18" s="1"/>
  <c r="I49" i="31"/>
  <c r="G49" i="18"/>
  <c r="I48" i="31"/>
  <c r="G48" i="18" s="1"/>
  <c r="I46" i="31"/>
  <c r="G46" i="18"/>
  <c r="I45" i="31"/>
  <c r="G45" i="18" s="1"/>
  <c r="I43" i="31"/>
  <c r="G43" i="18" s="1"/>
  <c r="I36" i="31"/>
  <c r="G36" i="18" s="1"/>
  <c r="I34" i="31"/>
  <c r="G34" i="18" s="1"/>
  <c r="I32" i="31"/>
  <c r="G32" i="18"/>
  <c r="I31" i="31"/>
  <c r="G31" i="18" s="1"/>
  <c r="I30" i="31"/>
  <c r="G30" i="18"/>
  <c r="I27" i="31"/>
  <c r="G27" i="18" s="1"/>
  <c r="I26" i="31"/>
  <c r="G26" i="18" s="1"/>
  <c r="I24" i="31"/>
  <c r="G24" i="18"/>
  <c r="I23" i="31"/>
  <c r="G23" i="18" s="1"/>
  <c r="I19" i="31"/>
  <c r="G19" i="18" s="1"/>
  <c r="I18" i="31"/>
  <c r="G18" i="18" s="1"/>
  <c r="I17" i="31"/>
  <c r="G17" i="18" s="1"/>
  <c r="I16" i="31"/>
  <c r="G16" i="18" s="1"/>
  <c r="I15" i="31"/>
  <c r="G15" i="18"/>
  <c r="I14" i="31"/>
  <c r="G14" i="18" s="1"/>
  <c r="G11" i="18"/>
  <c r="M55" i="1"/>
  <c r="J55" i="1"/>
  <c r="J55" i="18" s="1"/>
  <c r="M50" i="1"/>
  <c r="J50" i="18"/>
  <c r="M49" i="1"/>
  <c r="J49" i="1"/>
  <c r="J49" i="18" s="1"/>
  <c r="M48" i="1"/>
  <c r="J48" i="1"/>
  <c r="J48" i="18"/>
  <c r="M46" i="1"/>
  <c r="J46" i="1"/>
  <c r="J46" i="18" s="1"/>
  <c r="M45" i="1"/>
  <c r="J45" i="1"/>
  <c r="J45" i="18"/>
  <c r="M43" i="1"/>
  <c r="J43" i="1"/>
  <c r="J43" i="18" s="1"/>
  <c r="M36" i="1"/>
  <c r="J36" i="1"/>
  <c r="J36" i="18" s="1"/>
  <c r="M34" i="1"/>
  <c r="J34" i="1"/>
  <c r="J34" i="18"/>
  <c r="M32" i="1"/>
  <c r="J32" i="1"/>
  <c r="J32" i="18" s="1"/>
  <c r="M31" i="1"/>
  <c r="J31" i="1"/>
  <c r="J31" i="18" s="1"/>
  <c r="M30" i="1"/>
  <c r="J30" i="1"/>
  <c r="J30" i="18" s="1"/>
  <c r="M27" i="1"/>
  <c r="J27" i="1"/>
  <c r="J27" i="18" s="1"/>
  <c r="M26" i="1"/>
  <c r="J26" i="1"/>
  <c r="J26" i="18"/>
  <c r="M24" i="1"/>
  <c r="J24" i="1"/>
  <c r="J24" i="18"/>
  <c r="M23" i="1"/>
  <c r="J23" i="1"/>
  <c r="J23" i="18" s="1"/>
  <c r="M19" i="1"/>
  <c r="J19" i="1"/>
  <c r="J19" i="18"/>
  <c r="M18" i="1"/>
  <c r="J18" i="1"/>
  <c r="J18" i="18"/>
  <c r="M17" i="1"/>
  <c r="J17" i="1"/>
  <c r="J17" i="18"/>
  <c r="M16" i="1"/>
  <c r="J16" i="1"/>
  <c r="J16" i="18" s="1"/>
  <c r="M15" i="1"/>
  <c r="J15" i="1"/>
  <c r="J15" i="18"/>
  <c r="M14" i="1"/>
  <c r="J14" i="1"/>
  <c r="J14" i="18" s="1"/>
  <c r="M11" i="1"/>
  <c r="J11" i="18"/>
  <c r="J55" i="6"/>
  <c r="N55" i="18" s="1"/>
  <c r="N50" i="18"/>
  <c r="N49" i="18"/>
  <c r="N48" i="18"/>
  <c r="N46" i="18"/>
  <c r="J45" i="6"/>
  <c r="N45" i="18" s="1"/>
  <c r="J43" i="6"/>
  <c r="N43" i="18" s="1"/>
  <c r="J36" i="6"/>
  <c r="N36" i="18" s="1"/>
  <c r="J34" i="6"/>
  <c r="N34" i="18" s="1"/>
  <c r="J32" i="6"/>
  <c r="N32" i="18" s="1"/>
  <c r="N31" i="18"/>
  <c r="J30" i="6"/>
  <c r="N30" i="18" s="1"/>
  <c r="J27" i="6"/>
  <c r="N27" i="18" s="1"/>
  <c r="J26" i="6"/>
  <c r="N26" i="18" s="1"/>
  <c r="N24" i="18"/>
  <c r="N23" i="18"/>
  <c r="N19" i="18"/>
  <c r="N18" i="18"/>
  <c r="N17" i="18"/>
  <c r="N16" i="18"/>
  <c r="N15" i="18"/>
  <c r="N14" i="18"/>
  <c r="N11" i="18"/>
  <c r="J55" i="5"/>
  <c r="T55" i="18" s="1"/>
  <c r="J50" i="5"/>
  <c r="T50" i="18" s="1"/>
  <c r="J49" i="5"/>
  <c r="T49" i="18" s="1"/>
  <c r="J48" i="5"/>
  <c r="T48" i="18" s="1"/>
  <c r="J46" i="5"/>
  <c r="T46" i="18" s="1"/>
  <c r="J45" i="5"/>
  <c r="T45" i="18" s="1"/>
  <c r="J43" i="5"/>
  <c r="T43" i="18" s="1"/>
  <c r="J36" i="5"/>
  <c r="T36" i="18" s="1"/>
  <c r="T11" i="18"/>
  <c r="J55" i="32"/>
  <c r="W55" i="18" s="1"/>
  <c r="J50" i="32"/>
  <c r="W50" i="18" s="1"/>
  <c r="J49" i="32"/>
  <c r="W49" i="18" s="1"/>
  <c r="J48" i="32"/>
  <c r="W48" i="18" s="1"/>
  <c r="J46" i="32"/>
  <c r="W46" i="18" s="1"/>
  <c r="J45" i="32"/>
  <c r="W45" i="18" s="1"/>
  <c r="J43" i="32"/>
  <c r="W43" i="18" s="1"/>
  <c r="J36" i="32"/>
  <c r="W36" i="18" s="1"/>
  <c r="J34" i="32"/>
  <c r="W34" i="18" s="1"/>
  <c r="J32" i="32"/>
  <c r="W32" i="18" s="1"/>
  <c r="J31" i="32"/>
  <c r="W31" i="18" s="1"/>
  <c r="J30" i="32"/>
  <c r="W30" i="18" s="1"/>
  <c r="J27" i="32"/>
  <c r="W27" i="18" s="1"/>
  <c r="J26" i="32"/>
  <c r="W26" i="18" s="1"/>
  <c r="J24" i="32"/>
  <c r="W24" i="18" s="1"/>
  <c r="J23" i="32"/>
  <c r="W23" i="18" s="1"/>
  <c r="J19" i="32"/>
  <c r="W19" i="18" s="1"/>
  <c r="J18" i="32"/>
  <c r="W18" i="18" s="1"/>
  <c r="J17" i="32"/>
  <c r="W17" i="18" s="1"/>
  <c r="J16" i="32"/>
  <c r="W16" i="18" s="1"/>
  <c r="J15" i="32"/>
  <c r="W15" i="18" s="1"/>
  <c r="J14" i="32"/>
  <c r="W14" i="18" s="1"/>
  <c r="W11" i="18"/>
  <c r="Z55" i="18"/>
  <c r="Z43" i="18"/>
  <c r="Z36" i="18"/>
  <c r="Z34" i="18"/>
  <c r="Z27" i="18"/>
  <c r="Z26" i="18"/>
  <c r="Z11" i="18"/>
  <c r="L55" i="33"/>
  <c r="Q55" i="18" s="1"/>
  <c r="L46" i="33"/>
  <c r="Q46" i="18" s="1"/>
  <c r="L45" i="33"/>
  <c r="Q45" i="18" s="1"/>
  <c r="L43" i="33"/>
  <c r="Q43" i="18"/>
  <c r="L36" i="33"/>
  <c r="Q36" i="18" s="1"/>
  <c r="L34" i="33"/>
  <c r="Q34" i="18"/>
  <c r="L32" i="33"/>
  <c r="Q32" i="18" s="1"/>
  <c r="L30" i="33"/>
  <c r="Q30" i="18" s="1"/>
  <c r="L27" i="33"/>
  <c r="Q27" i="18" s="1"/>
  <c r="L26" i="33"/>
  <c r="Q26" i="18"/>
  <c r="Q11" i="18"/>
  <c r="X55" i="16"/>
  <c r="H55" i="16"/>
  <c r="O55" i="16" s="1"/>
  <c r="P55" i="16" s="1"/>
  <c r="G55" i="16"/>
  <c r="X50" i="16"/>
  <c r="H50" i="16"/>
  <c r="I50" i="16" s="1"/>
  <c r="G50" i="16"/>
  <c r="X49" i="16"/>
  <c r="Y49" i="16" s="1"/>
  <c r="H49" i="16"/>
  <c r="O49" i="16" s="1"/>
  <c r="P49" i="16" s="1"/>
  <c r="G49" i="16"/>
  <c r="X48" i="16"/>
  <c r="Y48" i="16" s="1"/>
  <c r="H48" i="16"/>
  <c r="G48" i="16"/>
  <c r="X46" i="16"/>
  <c r="Y46" i="16" s="1"/>
  <c r="H46" i="16"/>
  <c r="G46" i="16"/>
  <c r="X45" i="16"/>
  <c r="H45" i="16"/>
  <c r="O45" i="16" s="1"/>
  <c r="G45" i="16"/>
  <c r="X43" i="16"/>
  <c r="Y43" i="16" s="1"/>
  <c r="H43" i="16"/>
  <c r="O43" i="16" s="1"/>
  <c r="G43" i="16"/>
  <c r="X36" i="16"/>
  <c r="Y36" i="16" s="1"/>
  <c r="H36" i="16"/>
  <c r="G36" i="16"/>
  <c r="X34" i="16"/>
  <c r="H34" i="16"/>
  <c r="O34" i="16" s="1"/>
  <c r="G34" i="16"/>
  <c r="X32" i="16"/>
  <c r="H32" i="16"/>
  <c r="O32" i="16" s="1"/>
  <c r="G32" i="16"/>
  <c r="X31" i="16"/>
  <c r="Y31" i="16" s="1"/>
  <c r="H31" i="16"/>
  <c r="G31" i="16"/>
  <c r="I31" i="16" s="1"/>
  <c r="X30" i="16"/>
  <c r="H30" i="16"/>
  <c r="I30" i="16" s="1"/>
  <c r="G30" i="16"/>
  <c r="X27" i="16"/>
  <c r="H27" i="16"/>
  <c r="G27" i="16"/>
  <c r="X26" i="16"/>
  <c r="H26" i="16"/>
  <c r="O26" i="16" s="1"/>
  <c r="G26" i="16"/>
  <c r="X24" i="16"/>
  <c r="H24" i="16"/>
  <c r="O24" i="16" s="1"/>
  <c r="G24" i="16"/>
  <c r="I24" i="16" s="1"/>
  <c r="X23" i="16"/>
  <c r="H23" i="16"/>
  <c r="G23" i="16"/>
  <c r="X19" i="16"/>
  <c r="H19" i="16"/>
  <c r="G19" i="16"/>
  <c r="X18" i="16"/>
  <c r="Y18" i="16" s="1"/>
  <c r="H18" i="16"/>
  <c r="O18" i="16" s="1"/>
  <c r="P18" i="16" s="1"/>
  <c r="G18" i="16"/>
  <c r="X17" i="16"/>
  <c r="H17" i="16"/>
  <c r="G17" i="16"/>
  <c r="X16" i="16"/>
  <c r="H16" i="16"/>
  <c r="G16" i="16"/>
  <c r="X15" i="16"/>
  <c r="Y15" i="16" s="1"/>
  <c r="H15" i="16"/>
  <c r="G15" i="16"/>
  <c r="X14" i="16"/>
  <c r="H14" i="16"/>
  <c r="O14" i="16" s="1"/>
  <c r="G14" i="16"/>
  <c r="X11" i="16"/>
  <c r="H11" i="16"/>
  <c r="O11" i="16" s="1"/>
  <c r="G11" i="16"/>
  <c r="G55" i="25"/>
  <c r="E55" i="43"/>
  <c r="E55" i="25"/>
  <c r="F55" i="25" s="1"/>
  <c r="E55" i="42" s="1"/>
  <c r="G50" i="25"/>
  <c r="E50" i="43" s="1"/>
  <c r="E50" i="25"/>
  <c r="F50" i="25" s="1"/>
  <c r="E50" i="42" s="1"/>
  <c r="G49" i="25"/>
  <c r="E49" i="43" s="1"/>
  <c r="E49" i="25"/>
  <c r="F49" i="25" s="1"/>
  <c r="E49" i="42" s="1"/>
  <c r="G48" i="25"/>
  <c r="E48" i="43" s="1"/>
  <c r="E48" i="25"/>
  <c r="F48" i="25" s="1"/>
  <c r="E48" i="42" s="1"/>
  <c r="G46" i="25"/>
  <c r="E46" i="43"/>
  <c r="E46" i="25"/>
  <c r="F46" i="25" s="1"/>
  <c r="E46" i="42" s="1"/>
  <c r="G45" i="25"/>
  <c r="E45" i="43" s="1"/>
  <c r="E45" i="25"/>
  <c r="F45" i="25" s="1"/>
  <c r="E45" i="42" s="1"/>
  <c r="G43" i="25"/>
  <c r="E43" i="43" s="1"/>
  <c r="E43" i="25"/>
  <c r="F43" i="25" s="1"/>
  <c r="E43" i="42" s="1"/>
  <c r="G36" i="25"/>
  <c r="E36" i="43"/>
  <c r="E36" i="25"/>
  <c r="F36" i="25" s="1"/>
  <c r="E36" i="42" s="1"/>
  <c r="G34" i="25"/>
  <c r="E34" i="43"/>
  <c r="E34" i="25"/>
  <c r="F34" i="25" s="1"/>
  <c r="E34" i="42" s="1"/>
  <c r="G32" i="25"/>
  <c r="E32" i="43" s="1"/>
  <c r="E32" i="25"/>
  <c r="F32" i="25" s="1"/>
  <c r="E32" i="42" s="1"/>
  <c r="G31" i="25"/>
  <c r="E31" i="43"/>
  <c r="E31" i="25"/>
  <c r="F31" i="25" s="1"/>
  <c r="E31" i="42" s="1"/>
  <c r="G30" i="25"/>
  <c r="E30" i="43"/>
  <c r="E30" i="25"/>
  <c r="F30" i="25" s="1"/>
  <c r="E30" i="42" s="1"/>
  <c r="G27" i="25"/>
  <c r="E27" i="43"/>
  <c r="E27" i="25"/>
  <c r="F27" i="25" s="1"/>
  <c r="E27" i="42" s="1"/>
  <c r="G26" i="25"/>
  <c r="E26" i="43" s="1"/>
  <c r="E26" i="25"/>
  <c r="F26" i="25" s="1"/>
  <c r="E26" i="42" s="1"/>
  <c r="G24" i="25"/>
  <c r="E24" i="43"/>
  <c r="E24" i="25"/>
  <c r="F24" i="25" s="1"/>
  <c r="E24" i="42" s="1"/>
  <c r="G23" i="25"/>
  <c r="E23" i="43" s="1"/>
  <c r="E23" i="25"/>
  <c r="F23" i="25" s="1"/>
  <c r="E23" i="42" s="1"/>
  <c r="G19" i="25"/>
  <c r="E19" i="43"/>
  <c r="E19" i="25"/>
  <c r="F19" i="25" s="1"/>
  <c r="E19" i="42" s="1"/>
  <c r="G18" i="25"/>
  <c r="E18" i="43" s="1"/>
  <c r="E18" i="25"/>
  <c r="F18" i="25" s="1"/>
  <c r="E18" i="42" s="1"/>
  <c r="G17" i="25"/>
  <c r="E17" i="43" s="1"/>
  <c r="E17" i="25"/>
  <c r="F17" i="25" s="1"/>
  <c r="E17" i="42" s="1"/>
  <c r="G16" i="25"/>
  <c r="E16" i="43" s="1"/>
  <c r="E16" i="25"/>
  <c r="F16" i="25" s="1"/>
  <c r="E16" i="42" s="1"/>
  <c r="G15" i="25"/>
  <c r="E15" i="43"/>
  <c r="E15" i="25"/>
  <c r="F15" i="25" s="1"/>
  <c r="E15" i="42" s="1"/>
  <c r="G14" i="25"/>
  <c r="E14" i="43"/>
  <c r="E14" i="25"/>
  <c r="F14" i="25" s="1"/>
  <c r="E14" i="42" s="1"/>
  <c r="G11" i="25"/>
  <c r="E11" i="43" s="1"/>
  <c r="E11" i="25"/>
  <c r="F11" i="25" s="1"/>
  <c r="E11" i="42" s="1"/>
  <c r="G55" i="30"/>
  <c r="F55" i="43" s="1"/>
  <c r="E55" i="30"/>
  <c r="F55" i="30" s="1"/>
  <c r="F55" i="42" s="1"/>
  <c r="G50" i="30"/>
  <c r="F50" i="43"/>
  <c r="E50" i="30"/>
  <c r="F50" i="30" s="1"/>
  <c r="F50" i="42" s="1"/>
  <c r="G49" i="30"/>
  <c r="F49" i="43"/>
  <c r="E49" i="30"/>
  <c r="F49" i="30" s="1"/>
  <c r="F49" i="42" s="1"/>
  <c r="G48" i="30"/>
  <c r="F48" i="43"/>
  <c r="E48" i="30"/>
  <c r="F48" i="30" s="1"/>
  <c r="F48" i="42" s="1"/>
  <c r="G46" i="30"/>
  <c r="F46" i="43" s="1"/>
  <c r="E46" i="30"/>
  <c r="F46" i="30" s="1"/>
  <c r="F46" i="42" s="1"/>
  <c r="G45" i="30"/>
  <c r="F45" i="43"/>
  <c r="E45" i="30"/>
  <c r="F45" i="30" s="1"/>
  <c r="F45" i="42" s="1"/>
  <c r="G43" i="30"/>
  <c r="F43" i="43" s="1"/>
  <c r="E43" i="30"/>
  <c r="F43" i="30" s="1"/>
  <c r="F43" i="42" s="1"/>
  <c r="G36" i="30"/>
  <c r="F36" i="43"/>
  <c r="E36" i="30"/>
  <c r="F36" i="30" s="1"/>
  <c r="F36" i="42" s="1"/>
  <c r="G34" i="30"/>
  <c r="F34" i="43" s="1"/>
  <c r="E34" i="30"/>
  <c r="F34" i="30" s="1"/>
  <c r="F34" i="42" s="1"/>
  <c r="G32" i="30"/>
  <c r="F32" i="43" s="1"/>
  <c r="E32" i="30"/>
  <c r="F32" i="30" s="1"/>
  <c r="F32" i="42" s="1"/>
  <c r="G31" i="30"/>
  <c r="F31" i="43" s="1"/>
  <c r="E31" i="30"/>
  <c r="F31" i="30" s="1"/>
  <c r="F31" i="42" s="1"/>
  <c r="G30" i="30"/>
  <c r="F30" i="43"/>
  <c r="E30" i="30"/>
  <c r="F30" i="30" s="1"/>
  <c r="F30" i="42" s="1"/>
  <c r="G27" i="30"/>
  <c r="F27" i="43"/>
  <c r="E27" i="30"/>
  <c r="F27" i="30" s="1"/>
  <c r="F27" i="42" s="1"/>
  <c r="G26" i="30"/>
  <c r="F26" i="43" s="1"/>
  <c r="E26" i="30"/>
  <c r="F26" i="30" s="1"/>
  <c r="F26" i="42" s="1"/>
  <c r="G24" i="30"/>
  <c r="F24" i="43"/>
  <c r="E24" i="30"/>
  <c r="F24" i="30" s="1"/>
  <c r="F24" i="42" s="1"/>
  <c r="G23" i="30"/>
  <c r="F23" i="43"/>
  <c r="E23" i="30"/>
  <c r="F23" i="30" s="1"/>
  <c r="F23" i="42" s="1"/>
  <c r="G19" i="30"/>
  <c r="F19" i="43"/>
  <c r="E19" i="30"/>
  <c r="F19" i="30" s="1"/>
  <c r="F19" i="42" s="1"/>
  <c r="G18" i="30"/>
  <c r="F18" i="43" s="1"/>
  <c r="E18" i="30"/>
  <c r="F18" i="30" s="1"/>
  <c r="F18" i="42" s="1"/>
  <c r="G17" i="30"/>
  <c r="F17" i="43"/>
  <c r="E17" i="30"/>
  <c r="F17" i="30" s="1"/>
  <c r="F17" i="42" s="1"/>
  <c r="G16" i="30"/>
  <c r="F16" i="43" s="1"/>
  <c r="E16" i="30"/>
  <c r="F16" i="30" s="1"/>
  <c r="F16" i="42" s="1"/>
  <c r="G15" i="30"/>
  <c r="F15" i="43"/>
  <c r="E15" i="30"/>
  <c r="F15" i="30" s="1"/>
  <c r="F15" i="42" s="1"/>
  <c r="G14" i="30"/>
  <c r="F14" i="43" s="1"/>
  <c r="E14" i="30"/>
  <c r="F14" i="30" s="1"/>
  <c r="F14" i="42" s="1"/>
  <c r="G11" i="30"/>
  <c r="F11" i="43" s="1"/>
  <c r="E11" i="30"/>
  <c r="F11" i="30" s="1"/>
  <c r="F11" i="42" s="1"/>
  <c r="G55" i="28"/>
  <c r="G55" i="43" s="1"/>
  <c r="E55" i="28"/>
  <c r="F55" i="28" s="1"/>
  <c r="G55" i="42" s="1"/>
  <c r="G50" i="28"/>
  <c r="G50" i="43"/>
  <c r="E50" i="28"/>
  <c r="F50" i="28" s="1"/>
  <c r="G49" i="28"/>
  <c r="G49" i="43" s="1"/>
  <c r="E49" i="28"/>
  <c r="F49" i="28" s="1"/>
  <c r="G49" i="42" s="1"/>
  <c r="G48" i="28"/>
  <c r="G48" i="43" s="1"/>
  <c r="E48" i="28"/>
  <c r="F48" i="28" s="1"/>
  <c r="G48" i="42" s="1"/>
  <c r="G46" i="28"/>
  <c r="G46" i="43"/>
  <c r="E46" i="28"/>
  <c r="F46" i="28" s="1"/>
  <c r="G46" i="42" s="1"/>
  <c r="G45" i="28"/>
  <c r="G45" i="43"/>
  <c r="E45" i="28"/>
  <c r="F45" i="28" s="1"/>
  <c r="G45" i="42" s="1"/>
  <c r="G43" i="28"/>
  <c r="G43" i="43" s="1"/>
  <c r="E43" i="28"/>
  <c r="F43" i="28" s="1"/>
  <c r="G43" i="42" s="1"/>
  <c r="G36" i="28"/>
  <c r="G36" i="43"/>
  <c r="E36" i="28"/>
  <c r="F36" i="28" s="1"/>
  <c r="G36" i="42" s="1"/>
  <c r="G34" i="28"/>
  <c r="G34" i="43"/>
  <c r="E34" i="28"/>
  <c r="F34" i="28" s="1"/>
  <c r="G34" i="42" s="1"/>
  <c r="G32" i="28"/>
  <c r="G32" i="43"/>
  <c r="E32" i="28"/>
  <c r="F32" i="28"/>
  <c r="G32" i="42" s="1"/>
  <c r="G31" i="28"/>
  <c r="G31" i="43"/>
  <c r="E31" i="28"/>
  <c r="F31" i="28" s="1"/>
  <c r="G31" i="42" s="1"/>
  <c r="G30" i="28"/>
  <c r="G30" i="43" s="1"/>
  <c r="E30" i="28"/>
  <c r="F30" i="28" s="1"/>
  <c r="G30" i="42" s="1"/>
  <c r="G27" i="28"/>
  <c r="G27" i="43"/>
  <c r="E27" i="28"/>
  <c r="F27" i="28" s="1"/>
  <c r="G27" i="42" s="1"/>
  <c r="G26" i="28"/>
  <c r="G26" i="43" s="1"/>
  <c r="E26" i="28"/>
  <c r="F26" i="28" s="1"/>
  <c r="G24" i="28"/>
  <c r="G24" i="43"/>
  <c r="E24" i="28"/>
  <c r="F24" i="28" s="1"/>
  <c r="G24" i="42" s="1"/>
  <c r="G23" i="28"/>
  <c r="G23" i="43" s="1"/>
  <c r="E23" i="28"/>
  <c r="F23" i="28" s="1"/>
  <c r="G23" i="42" s="1"/>
  <c r="G19" i="28"/>
  <c r="G19" i="43" s="1"/>
  <c r="E19" i="28"/>
  <c r="F19" i="28" s="1"/>
  <c r="G19" i="42" s="1"/>
  <c r="G18" i="28"/>
  <c r="G18" i="43" s="1"/>
  <c r="E18" i="28"/>
  <c r="F18" i="28" s="1"/>
  <c r="G18" i="42" s="1"/>
  <c r="G17" i="28"/>
  <c r="G17" i="43"/>
  <c r="E17" i="28"/>
  <c r="F17" i="28" s="1"/>
  <c r="G17" i="42" s="1"/>
  <c r="G16" i="28"/>
  <c r="G16" i="43" s="1"/>
  <c r="E16" i="28"/>
  <c r="F16" i="28" s="1"/>
  <c r="G16" i="42" s="1"/>
  <c r="G15" i="28"/>
  <c r="G15" i="43" s="1"/>
  <c r="E15" i="28"/>
  <c r="F15" i="28" s="1"/>
  <c r="G15" i="42" s="1"/>
  <c r="G14" i="28"/>
  <c r="G14" i="43"/>
  <c r="E14" i="28"/>
  <c r="F14" i="28" s="1"/>
  <c r="G14" i="42" s="1"/>
  <c r="G11" i="28"/>
  <c r="G11" i="43"/>
  <c r="E11" i="28"/>
  <c r="F11" i="28" s="1"/>
  <c r="G11" i="42" s="1"/>
  <c r="G55" i="44"/>
  <c r="H55" i="43" s="1"/>
  <c r="E55" i="44"/>
  <c r="F55" i="44" s="1"/>
  <c r="H55" i="42" s="1"/>
  <c r="G50" i="44"/>
  <c r="H50" i="43"/>
  <c r="E50" i="44"/>
  <c r="F50" i="44" s="1"/>
  <c r="H50" i="42" s="1"/>
  <c r="G49" i="44"/>
  <c r="H49" i="43" s="1"/>
  <c r="E49" i="44"/>
  <c r="F49" i="44" s="1"/>
  <c r="H49" i="42" s="1"/>
  <c r="G48" i="44"/>
  <c r="H48" i="43" s="1"/>
  <c r="E48" i="44"/>
  <c r="F48" i="44" s="1"/>
  <c r="H48" i="42" s="1"/>
  <c r="G46" i="44"/>
  <c r="H46" i="43" s="1"/>
  <c r="E46" i="44"/>
  <c r="F46" i="44" s="1"/>
  <c r="H46" i="42" s="1"/>
  <c r="G45" i="44"/>
  <c r="H45" i="43"/>
  <c r="E45" i="44"/>
  <c r="F45" i="44" s="1"/>
  <c r="H45" i="42" s="1"/>
  <c r="G43" i="44"/>
  <c r="H43" i="43" s="1"/>
  <c r="E43" i="44"/>
  <c r="F43" i="44" s="1"/>
  <c r="H43" i="42" s="1"/>
  <c r="G36" i="44"/>
  <c r="H36" i="43" s="1"/>
  <c r="E36" i="44"/>
  <c r="F36" i="44" s="1"/>
  <c r="H36" i="42" s="1"/>
  <c r="G34" i="44"/>
  <c r="H34" i="43"/>
  <c r="E34" i="44"/>
  <c r="F34" i="44" s="1"/>
  <c r="H34" i="42" s="1"/>
  <c r="G32" i="44"/>
  <c r="H32" i="43"/>
  <c r="E32" i="44"/>
  <c r="F32" i="44" s="1"/>
  <c r="H32" i="42" s="1"/>
  <c r="G31" i="44"/>
  <c r="H31" i="43" s="1"/>
  <c r="E31" i="44"/>
  <c r="F31" i="44" s="1"/>
  <c r="H31" i="42" s="1"/>
  <c r="G30" i="44"/>
  <c r="H30" i="43"/>
  <c r="E30" i="44"/>
  <c r="F30" i="44" s="1"/>
  <c r="H30" i="42" s="1"/>
  <c r="G27" i="44"/>
  <c r="H27" i="43"/>
  <c r="E27" i="44"/>
  <c r="F27" i="44" s="1"/>
  <c r="H27" i="42" s="1"/>
  <c r="G26" i="44"/>
  <c r="H26" i="43"/>
  <c r="E26" i="44"/>
  <c r="F26" i="44" s="1"/>
  <c r="G24" i="44"/>
  <c r="H24" i="43" s="1"/>
  <c r="E24" i="44"/>
  <c r="F24" i="44" s="1"/>
  <c r="H24" i="42" s="1"/>
  <c r="G23" i="44"/>
  <c r="H23" i="43"/>
  <c r="E23" i="44"/>
  <c r="F23" i="44" s="1"/>
  <c r="H23" i="42" s="1"/>
  <c r="G19" i="44"/>
  <c r="H19" i="43" s="1"/>
  <c r="E19" i="44"/>
  <c r="F19" i="44" s="1"/>
  <c r="H19" i="42" s="1"/>
  <c r="G18" i="44"/>
  <c r="H18" i="43"/>
  <c r="E18" i="44"/>
  <c r="F18" i="44" s="1"/>
  <c r="H18" i="42" s="1"/>
  <c r="G17" i="44"/>
  <c r="H17" i="43" s="1"/>
  <c r="E17" i="44"/>
  <c r="F17" i="44" s="1"/>
  <c r="H17" i="42" s="1"/>
  <c r="G16" i="44"/>
  <c r="H16" i="43" s="1"/>
  <c r="E16" i="44"/>
  <c r="F16" i="44" s="1"/>
  <c r="H16" i="42" s="1"/>
  <c r="G15" i="44"/>
  <c r="H15" i="43" s="1"/>
  <c r="E15" i="44"/>
  <c r="F15" i="44"/>
  <c r="H15" i="42" s="1"/>
  <c r="G14" i="44"/>
  <c r="H14" i="43" s="1"/>
  <c r="E14" i="44"/>
  <c r="F14" i="44" s="1"/>
  <c r="H14" i="42" s="1"/>
  <c r="G11" i="44"/>
  <c r="H11" i="43" s="1"/>
  <c r="E11" i="44"/>
  <c r="F11" i="44" s="1"/>
  <c r="H11" i="42" s="1"/>
  <c r="G55" i="29"/>
  <c r="I55" i="43"/>
  <c r="E55" i="29"/>
  <c r="F55" i="29" s="1"/>
  <c r="I55" i="42" s="1"/>
  <c r="G50" i="29"/>
  <c r="I50" i="43" s="1"/>
  <c r="E50" i="29"/>
  <c r="F50" i="29" s="1"/>
  <c r="I50" i="42" s="1"/>
  <c r="G46" i="29"/>
  <c r="I46" i="43" s="1"/>
  <c r="E46" i="29"/>
  <c r="F46" i="29"/>
  <c r="I46" i="42" s="1"/>
  <c r="G45" i="29"/>
  <c r="I45" i="43" s="1"/>
  <c r="E45" i="29"/>
  <c r="F45" i="29" s="1"/>
  <c r="I45" i="42" s="1"/>
  <c r="G43" i="29"/>
  <c r="I43" i="43" s="1"/>
  <c r="E43" i="29"/>
  <c r="F43" i="29" s="1"/>
  <c r="I43" i="42" s="1"/>
  <c r="G36" i="29"/>
  <c r="I36" i="43" s="1"/>
  <c r="E36" i="29"/>
  <c r="F36" i="29" s="1"/>
  <c r="I36" i="42" s="1"/>
  <c r="G34" i="29"/>
  <c r="I34" i="43" s="1"/>
  <c r="E34" i="29"/>
  <c r="F34" i="29" s="1"/>
  <c r="I34" i="42" s="1"/>
  <c r="G32" i="29"/>
  <c r="I32" i="43"/>
  <c r="E32" i="29"/>
  <c r="F32" i="29" s="1"/>
  <c r="G31" i="29"/>
  <c r="I31" i="43" s="1"/>
  <c r="E31" i="29"/>
  <c r="F31" i="29" s="1"/>
  <c r="I31" i="42" s="1"/>
  <c r="G30" i="29"/>
  <c r="I30" i="43" s="1"/>
  <c r="E30" i="29"/>
  <c r="F30" i="29" s="1"/>
  <c r="I30" i="42" s="1"/>
  <c r="G55" i="21"/>
  <c r="J55" i="43" s="1"/>
  <c r="G50" i="21"/>
  <c r="J50" i="43" s="1"/>
  <c r="G46" i="21"/>
  <c r="J46" i="43" s="1"/>
  <c r="G45" i="21"/>
  <c r="J45" i="43" s="1"/>
  <c r="G43" i="21"/>
  <c r="J43" i="43" s="1"/>
  <c r="G36" i="21"/>
  <c r="J36" i="43" s="1"/>
  <c r="G34" i="21"/>
  <c r="K34" i="43" s="1"/>
  <c r="G32" i="21"/>
  <c r="K32" i="43"/>
  <c r="G31" i="21"/>
  <c r="J31" i="43" s="1"/>
  <c r="G30" i="21"/>
  <c r="J30" i="43" s="1"/>
  <c r="G27" i="21"/>
  <c r="J27" i="43" s="1"/>
  <c r="G26" i="21"/>
  <c r="J26" i="43" s="1"/>
  <c r="G23" i="21"/>
  <c r="J23" i="43" s="1"/>
  <c r="G55" i="26"/>
  <c r="L55" i="43"/>
  <c r="E55" i="26"/>
  <c r="F55" i="26" s="1"/>
  <c r="L55" i="42" s="1"/>
  <c r="G50" i="26"/>
  <c r="L50" i="43" s="1"/>
  <c r="E50" i="26"/>
  <c r="F50" i="26" s="1"/>
  <c r="L50" i="42" s="1"/>
  <c r="G49" i="26"/>
  <c r="L49" i="43"/>
  <c r="E49" i="26"/>
  <c r="F49" i="26" s="1"/>
  <c r="L49" i="42" s="1"/>
  <c r="G48" i="26"/>
  <c r="L48" i="43" s="1"/>
  <c r="E48" i="26"/>
  <c r="F48" i="26" s="1"/>
  <c r="L48" i="42" s="1"/>
  <c r="G46" i="26"/>
  <c r="L46" i="43"/>
  <c r="E46" i="26"/>
  <c r="F46" i="26" s="1"/>
  <c r="L46" i="42" s="1"/>
  <c r="G45" i="26"/>
  <c r="L45" i="43" s="1"/>
  <c r="E45" i="26"/>
  <c r="F45" i="26" s="1"/>
  <c r="L45" i="42" s="1"/>
  <c r="G43" i="26"/>
  <c r="L43" i="43" s="1"/>
  <c r="E43" i="26"/>
  <c r="F43" i="26" s="1"/>
  <c r="L43" i="42" s="1"/>
  <c r="G36" i="26"/>
  <c r="L36" i="43" s="1"/>
  <c r="E36" i="26"/>
  <c r="F36" i="26" s="1"/>
  <c r="G34" i="26"/>
  <c r="L34" i="43"/>
  <c r="E34" i="26"/>
  <c r="F34" i="26" s="1"/>
  <c r="L34" i="42" s="1"/>
  <c r="G32" i="26"/>
  <c r="L32" i="43" s="1"/>
  <c r="E32" i="26"/>
  <c r="F32" i="26" s="1"/>
  <c r="L32" i="42" s="1"/>
  <c r="G31" i="26"/>
  <c r="L31" i="43" s="1"/>
  <c r="E31" i="26"/>
  <c r="F31" i="26" s="1"/>
  <c r="L31" i="42" s="1"/>
  <c r="G30" i="26"/>
  <c r="L30" i="43"/>
  <c r="E30" i="26"/>
  <c r="F30" i="26" s="1"/>
  <c r="L30" i="42" s="1"/>
  <c r="G27" i="26"/>
  <c r="L27" i="43"/>
  <c r="E27" i="26"/>
  <c r="F27" i="26" s="1"/>
  <c r="L27" i="42" s="1"/>
  <c r="G26" i="26"/>
  <c r="L26" i="43"/>
  <c r="E26" i="26"/>
  <c r="F26" i="26" s="1"/>
  <c r="L26" i="42" s="1"/>
  <c r="G24" i="26"/>
  <c r="L24" i="43" s="1"/>
  <c r="E24" i="26"/>
  <c r="F24" i="26" s="1"/>
  <c r="G23" i="26"/>
  <c r="L23" i="43" s="1"/>
  <c r="E23" i="26"/>
  <c r="F23" i="26" s="1"/>
  <c r="L23" i="42" s="1"/>
  <c r="G19" i="26"/>
  <c r="L19" i="43"/>
  <c r="E19" i="26"/>
  <c r="F19" i="26" s="1"/>
  <c r="L19" i="42" s="1"/>
  <c r="G18" i="26"/>
  <c r="L18" i="43"/>
  <c r="E18" i="26"/>
  <c r="F18" i="26" s="1"/>
  <c r="L18" i="42" s="1"/>
  <c r="G17" i="26"/>
  <c r="L17" i="43" s="1"/>
  <c r="E17" i="26"/>
  <c r="F17" i="26" s="1"/>
  <c r="L17" i="42" s="1"/>
  <c r="G16" i="26"/>
  <c r="L16" i="43"/>
  <c r="E16" i="26"/>
  <c r="F16" i="26" s="1"/>
  <c r="L16" i="42" s="1"/>
  <c r="G15" i="26"/>
  <c r="L15" i="43" s="1"/>
  <c r="E15" i="26"/>
  <c r="F15" i="26" s="1"/>
  <c r="L15" i="42" s="1"/>
  <c r="G14" i="26"/>
  <c r="L14" i="43"/>
  <c r="E14" i="26"/>
  <c r="F14" i="26" s="1"/>
  <c r="L14" i="42" s="1"/>
  <c r="G11" i="26"/>
  <c r="L11" i="43" s="1"/>
  <c r="E11" i="26"/>
  <c r="F11" i="26" s="1"/>
  <c r="L11" i="42" s="1"/>
  <c r="G55" i="24"/>
  <c r="M55" i="43" s="1"/>
  <c r="E55" i="24"/>
  <c r="F55" i="24" s="1"/>
  <c r="M55" i="42" s="1"/>
  <c r="G50" i="24"/>
  <c r="M50" i="43" s="1"/>
  <c r="E50" i="24"/>
  <c r="F50" i="24" s="1"/>
  <c r="M50" i="42" s="1"/>
  <c r="G49" i="24"/>
  <c r="M49" i="43"/>
  <c r="E49" i="24"/>
  <c r="F49" i="24" s="1"/>
  <c r="M49" i="42" s="1"/>
  <c r="G48" i="24"/>
  <c r="M48" i="43" s="1"/>
  <c r="E48" i="24"/>
  <c r="F48" i="24" s="1"/>
  <c r="M48" i="42" s="1"/>
  <c r="G46" i="24"/>
  <c r="M46" i="43" s="1"/>
  <c r="E46" i="24"/>
  <c r="F46" i="24" s="1"/>
  <c r="M46" i="42" s="1"/>
  <c r="G45" i="24"/>
  <c r="M45" i="43" s="1"/>
  <c r="E45" i="24"/>
  <c r="F45" i="24" s="1"/>
  <c r="M45" i="42" s="1"/>
  <c r="G43" i="24"/>
  <c r="M43" i="43"/>
  <c r="E43" i="24"/>
  <c r="F43" i="24" s="1"/>
  <c r="M43" i="42" s="1"/>
  <c r="G36" i="24"/>
  <c r="M36" i="43" s="1"/>
  <c r="E36" i="24"/>
  <c r="F36" i="24" s="1"/>
  <c r="M36" i="42" s="1"/>
  <c r="G34" i="24"/>
  <c r="M34" i="43" s="1"/>
  <c r="E34" i="24"/>
  <c r="F34" i="24" s="1"/>
  <c r="M34" i="42" s="1"/>
  <c r="G32" i="24"/>
  <c r="M32" i="43"/>
  <c r="E32" i="24"/>
  <c r="F32" i="24" s="1"/>
  <c r="M32" i="42" s="1"/>
  <c r="G31" i="24"/>
  <c r="M31" i="43"/>
  <c r="E31" i="24"/>
  <c r="F31" i="24" s="1"/>
  <c r="M31" i="42" s="1"/>
  <c r="G30" i="24"/>
  <c r="M30" i="43" s="1"/>
  <c r="E30" i="24"/>
  <c r="F30" i="24" s="1"/>
  <c r="M30" i="42" s="1"/>
  <c r="G27" i="24"/>
  <c r="M27" i="43"/>
  <c r="E27" i="24"/>
  <c r="F27" i="24" s="1"/>
  <c r="M27" i="42" s="1"/>
  <c r="G26" i="24"/>
  <c r="M26" i="43" s="1"/>
  <c r="E26" i="24"/>
  <c r="F26" i="24" s="1"/>
  <c r="G24" i="24"/>
  <c r="M24" i="43"/>
  <c r="E24" i="24"/>
  <c r="F24" i="24" s="1"/>
  <c r="M24" i="42" s="1"/>
  <c r="G23" i="24"/>
  <c r="M23" i="43" s="1"/>
  <c r="E23" i="24"/>
  <c r="F23" i="24" s="1"/>
  <c r="G19" i="24"/>
  <c r="M19" i="43" s="1"/>
  <c r="E19" i="24"/>
  <c r="F19" i="24" s="1"/>
  <c r="M19" i="42" s="1"/>
  <c r="G18" i="24"/>
  <c r="M18" i="43" s="1"/>
  <c r="E18" i="24"/>
  <c r="F18" i="24" s="1"/>
  <c r="M18" i="42" s="1"/>
  <c r="G17" i="24"/>
  <c r="M17" i="43"/>
  <c r="E17" i="24"/>
  <c r="F17" i="24" s="1"/>
  <c r="G16" i="24"/>
  <c r="M16" i="43" s="1"/>
  <c r="E16" i="24"/>
  <c r="F16" i="24" s="1"/>
  <c r="M16" i="42" s="1"/>
  <c r="G15" i="24"/>
  <c r="M15" i="43" s="1"/>
  <c r="E15" i="24"/>
  <c r="F15" i="24" s="1"/>
  <c r="M15" i="42" s="1"/>
  <c r="G14" i="24"/>
  <c r="M14" i="43" s="1"/>
  <c r="E14" i="24"/>
  <c r="F14" i="24" s="1"/>
  <c r="M14" i="42" s="1"/>
  <c r="G11" i="24"/>
  <c r="M11" i="43"/>
  <c r="E11" i="24"/>
  <c r="F11" i="24" s="1"/>
  <c r="M11" i="42" s="1"/>
  <c r="G55" i="27"/>
  <c r="N55" i="43" s="1"/>
  <c r="E55" i="27"/>
  <c r="F55" i="27" s="1"/>
  <c r="N55" i="42" s="1"/>
  <c r="G50" i="27"/>
  <c r="N50" i="43" s="1"/>
  <c r="E50" i="27"/>
  <c r="F50" i="27" s="1"/>
  <c r="N50" i="42" s="1"/>
  <c r="G49" i="27"/>
  <c r="N49" i="43"/>
  <c r="E49" i="27"/>
  <c r="F49" i="27" s="1"/>
  <c r="N49" i="42" s="1"/>
  <c r="G48" i="27"/>
  <c r="N48" i="43"/>
  <c r="E48" i="27"/>
  <c r="F48" i="27" s="1"/>
  <c r="N48" i="42" s="1"/>
  <c r="G46" i="27"/>
  <c r="N46" i="43"/>
  <c r="E46" i="27"/>
  <c r="F46" i="27" s="1"/>
  <c r="N46" i="42" s="1"/>
  <c r="G45" i="27"/>
  <c r="N45" i="43" s="1"/>
  <c r="E45" i="27"/>
  <c r="F45" i="27" s="1"/>
  <c r="N45" i="42" s="1"/>
  <c r="G43" i="27"/>
  <c r="N43" i="43" s="1"/>
  <c r="E43" i="27"/>
  <c r="F43" i="27" s="1"/>
  <c r="N43" i="42" s="1"/>
  <c r="G36" i="27"/>
  <c r="N36" i="43" s="1"/>
  <c r="E36" i="27"/>
  <c r="F36" i="27" s="1"/>
  <c r="G34" i="27"/>
  <c r="N34" i="43" s="1"/>
  <c r="E34" i="27"/>
  <c r="F34" i="27" s="1"/>
  <c r="N34" i="42" s="1"/>
  <c r="G32" i="27"/>
  <c r="N32" i="43"/>
  <c r="E32" i="27"/>
  <c r="F32" i="27" s="1"/>
  <c r="N32" i="42" s="1"/>
  <c r="G31" i="27"/>
  <c r="N31" i="43" s="1"/>
  <c r="E31" i="27"/>
  <c r="F31" i="27" s="1"/>
  <c r="N31" i="42" s="1"/>
  <c r="G30" i="27"/>
  <c r="N30" i="43" s="1"/>
  <c r="E30" i="27"/>
  <c r="F30" i="27" s="1"/>
  <c r="N30" i="42" s="1"/>
  <c r="G27" i="27"/>
  <c r="N27" i="43" s="1"/>
  <c r="E27" i="27"/>
  <c r="F27" i="27" s="1"/>
  <c r="N27" i="42" s="1"/>
  <c r="G26" i="27"/>
  <c r="N26" i="43"/>
  <c r="E26" i="27"/>
  <c r="F26" i="27" s="1"/>
  <c r="N26" i="42" s="1"/>
  <c r="G24" i="27"/>
  <c r="N24" i="43" s="1"/>
  <c r="E24" i="27"/>
  <c r="F24" i="27" s="1"/>
  <c r="N24" i="42" s="1"/>
  <c r="G23" i="27"/>
  <c r="N23" i="43" s="1"/>
  <c r="E23" i="27"/>
  <c r="F23" i="27" s="1"/>
  <c r="N23" i="42"/>
  <c r="G19" i="27"/>
  <c r="N19" i="43" s="1"/>
  <c r="E19" i="27"/>
  <c r="F19" i="27" s="1"/>
  <c r="N19" i="42" s="1"/>
  <c r="G18" i="27"/>
  <c r="N18" i="43" s="1"/>
  <c r="E18" i="27"/>
  <c r="F18" i="27"/>
  <c r="N18" i="42" s="1"/>
  <c r="G17" i="27"/>
  <c r="N17" i="43" s="1"/>
  <c r="E17" i="27"/>
  <c r="F17" i="27" s="1"/>
  <c r="N17" i="42" s="1"/>
  <c r="G16" i="27"/>
  <c r="N16" i="43"/>
  <c r="E16" i="27"/>
  <c r="F16" i="27" s="1"/>
  <c r="G15" i="27"/>
  <c r="N15" i="43"/>
  <c r="E15" i="27"/>
  <c r="F15" i="27" s="1"/>
  <c r="N15" i="42" s="1"/>
  <c r="G14" i="27"/>
  <c r="N14" i="43" s="1"/>
  <c r="E14" i="27"/>
  <c r="F14" i="27" s="1"/>
  <c r="N14" i="42" s="1"/>
  <c r="G11" i="27"/>
  <c r="N11" i="43"/>
  <c r="E11" i="27"/>
  <c r="F11" i="27" s="1"/>
  <c r="N11" i="42" s="1"/>
  <c r="G55" i="38"/>
  <c r="O55" i="43" s="1"/>
  <c r="E55" i="38"/>
  <c r="F55" i="38" s="1"/>
  <c r="G50" i="38"/>
  <c r="O50" i="43"/>
  <c r="E50" i="38"/>
  <c r="F50" i="38" s="1"/>
  <c r="O50" i="42" s="1"/>
  <c r="G49" i="38"/>
  <c r="O49" i="43" s="1"/>
  <c r="E49" i="38"/>
  <c r="F49" i="38" s="1"/>
  <c r="O49" i="42" s="1"/>
  <c r="G48" i="38"/>
  <c r="O48" i="43" s="1"/>
  <c r="E48" i="38"/>
  <c r="F48" i="38" s="1"/>
  <c r="O48" i="42" s="1"/>
  <c r="G46" i="38"/>
  <c r="O46" i="43" s="1"/>
  <c r="E46" i="38"/>
  <c r="F46" i="38"/>
  <c r="O46" i="42" s="1"/>
  <c r="G45" i="38"/>
  <c r="O45" i="43" s="1"/>
  <c r="E45" i="38"/>
  <c r="F45" i="38" s="1"/>
  <c r="G43" i="38"/>
  <c r="O43" i="43"/>
  <c r="E43" i="38"/>
  <c r="F43" i="38" s="1"/>
  <c r="O43" i="42" s="1"/>
  <c r="G36" i="38"/>
  <c r="O36" i="43" s="1"/>
  <c r="E36" i="38"/>
  <c r="F36" i="38" s="1"/>
  <c r="O36" i="42" s="1"/>
  <c r="G34" i="38"/>
  <c r="O34" i="43"/>
  <c r="E34" i="38"/>
  <c r="F34" i="38" s="1"/>
  <c r="O34" i="42" s="1"/>
  <c r="G32" i="38"/>
  <c r="O32" i="43" s="1"/>
  <c r="E32" i="38"/>
  <c r="F32" i="38" s="1"/>
  <c r="O32" i="42" s="1"/>
  <c r="G31" i="38"/>
  <c r="O31" i="43" s="1"/>
  <c r="E31" i="38"/>
  <c r="F31" i="38" s="1"/>
  <c r="O31" i="42" s="1"/>
  <c r="G30" i="38"/>
  <c r="O30" i="43" s="1"/>
  <c r="E30" i="38"/>
  <c r="F30" i="38" s="1"/>
  <c r="O30" i="42" s="1"/>
  <c r="G27" i="38"/>
  <c r="O27" i="43"/>
  <c r="E27" i="38"/>
  <c r="F27" i="38" s="1"/>
  <c r="O27" i="42" s="1"/>
  <c r="G26" i="38"/>
  <c r="O26" i="43" s="1"/>
  <c r="E26" i="38"/>
  <c r="F26" i="38" s="1"/>
  <c r="O26" i="42" s="1"/>
  <c r="G24" i="38"/>
  <c r="O24" i="43" s="1"/>
  <c r="E24" i="38"/>
  <c r="F24" i="38" s="1"/>
  <c r="O24" i="42" s="1"/>
  <c r="G23" i="38"/>
  <c r="O23" i="43" s="1"/>
  <c r="E23" i="38"/>
  <c r="F23" i="38"/>
  <c r="O23" i="42" s="1"/>
  <c r="G19" i="38"/>
  <c r="O19" i="43" s="1"/>
  <c r="E19" i="38"/>
  <c r="F19" i="38"/>
  <c r="O19" i="42" s="1"/>
  <c r="G18" i="38"/>
  <c r="O18" i="43" s="1"/>
  <c r="E18" i="38"/>
  <c r="F18" i="38" s="1"/>
  <c r="G17" i="38"/>
  <c r="O17" i="43"/>
  <c r="E17" i="38"/>
  <c r="F17" i="38" s="1"/>
  <c r="G16" i="38"/>
  <c r="O16" i="43"/>
  <c r="E16" i="38"/>
  <c r="F16" i="38" s="1"/>
  <c r="O16" i="42" s="1"/>
  <c r="G15" i="38"/>
  <c r="O15" i="43" s="1"/>
  <c r="E15" i="38"/>
  <c r="F15" i="38" s="1"/>
  <c r="O15" i="42" s="1"/>
  <c r="G14" i="38"/>
  <c r="O14" i="43"/>
  <c r="E14" i="38"/>
  <c r="F14" i="38" s="1"/>
  <c r="O14" i="42" s="1"/>
  <c r="G11" i="38"/>
  <c r="O11" i="43"/>
  <c r="E11" i="38"/>
  <c r="F11" i="38" s="1"/>
  <c r="O11" i="42" s="1"/>
  <c r="G55" i="39"/>
  <c r="P55" i="43"/>
  <c r="E55" i="39"/>
  <c r="F55" i="39" s="1"/>
  <c r="P55" i="42" s="1"/>
  <c r="G50" i="39"/>
  <c r="P50" i="43" s="1"/>
  <c r="E50" i="39"/>
  <c r="F50" i="39" s="1"/>
  <c r="P50" i="42" s="1"/>
  <c r="G49" i="39"/>
  <c r="P49" i="43" s="1"/>
  <c r="E49" i="39"/>
  <c r="F49" i="39" s="1"/>
  <c r="P49" i="42" s="1"/>
  <c r="G48" i="39"/>
  <c r="P48" i="43" s="1"/>
  <c r="E48" i="39"/>
  <c r="F48" i="39"/>
  <c r="P48" i="42" s="1"/>
  <c r="G46" i="39"/>
  <c r="P46" i="43" s="1"/>
  <c r="E46" i="39"/>
  <c r="F46" i="39"/>
  <c r="P46" i="42" s="1"/>
  <c r="G45" i="39"/>
  <c r="P45" i="43" s="1"/>
  <c r="E45" i="39"/>
  <c r="F45" i="39" s="1"/>
  <c r="P45" i="42" s="1"/>
  <c r="G43" i="39"/>
  <c r="P43" i="43"/>
  <c r="E43" i="39"/>
  <c r="F43" i="39" s="1"/>
  <c r="P43" i="42" s="1"/>
  <c r="G36" i="39"/>
  <c r="P36" i="43" s="1"/>
  <c r="E36" i="39"/>
  <c r="F36" i="39" s="1"/>
  <c r="P36" i="42" s="1"/>
  <c r="G34" i="39"/>
  <c r="P34" i="43"/>
  <c r="E34" i="39"/>
  <c r="F34" i="39" s="1"/>
  <c r="P34" i="42" s="1"/>
  <c r="G32" i="39"/>
  <c r="P32" i="43" s="1"/>
  <c r="E32" i="39"/>
  <c r="F32" i="39" s="1"/>
  <c r="G31" i="39"/>
  <c r="P31" i="43" s="1"/>
  <c r="E31" i="39"/>
  <c r="F31" i="39"/>
  <c r="P31" i="42" s="1"/>
  <c r="G30" i="39"/>
  <c r="P30" i="43" s="1"/>
  <c r="E30" i="39"/>
  <c r="F30" i="39" s="1"/>
  <c r="P30" i="42" s="1"/>
  <c r="G27" i="39"/>
  <c r="P27" i="43"/>
  <c r="E27" i="39"/>
  <c r="F27" i="39" s="1"/>
  <c r="P27" i="42" s="1"/>
  <c r="G26" i="39"/>
  <c r="P26" i="43"/>
  <c r="E26" i="39"/>
  <c r="F26" i="39" s="1"/>
  <c r="G24" i="39"/>
  <c r="P24" i="43"/>
  <c r="E24" i="39"/>
  <c r="F24" i="39" s="1"/>
  <c r="P24" i="42" s="1"/>
  <c r="G23" i="39"/>
  <c r="P23" i="43" s="1"/>
  <c r="E23" i="39"/>
  <c r="F23" i="39" s="1"/>
  <c r="G19" i="39"/>
  <c r="P19" i="43"/>
  <c r="E19" i="39"/>
  <c r="F19" i="39" s="1"/>
  <c r="P19" i="42" s="1"/>
  <c r="G18" i="39"/>
  <c r="P18" i="43" s="1"/>
  <c r="E18" i="39"/>
  <c r="F18" i="39" s="1"/>
  <c r="P18" i="42" s="1"/>
  <c r="G17" i="39"/>
  <c r="P17" i="43"/>
  <c r="E17" i="39"/>
  <c r="F17" i="39" s="1"/>
  <c r="P17" i="42" s="1"/>
  <c r="G16" i="39"/>
  <c r="P16" i="43" s="1"/>
  <c r="E16" i="39"/>
  <c r="F16" i="39" s="1"/>
  <c r="P16" i="42" s="1"/>
  <c r="G15" i="39"/>
  <c r="P15" i="43" s="1"/>
  <c r="E15" i="39"/>
  <c r="F15" i="39" s="1"/>
  <c r="P15" i="42" s="1"/>
  <c r="G14" i="39"/>
  <c r="P14" i="43" s="1"/>
  <c r="E14" i="39"/>
  <c r="F14" i="39" s="1"/>
  <c r="P14" i="42" s="1"/>
  <c r="G11" i="39"/>
  <c r="P11" i="43"/>
  <c r="E11" i="39"/>
  <c r="F11" i="39" s="1"/>
  <c r="P11" i="42" s="1"/>
  <c r="U6" i="35"/>
  <c r="S6" i="35"/>
  <c r="Q6" i="35"/>
  <c r="O6" i="35"/>
  <c r="M6" i="35"/>
  <c r="J6" i="35"/>
  <c r="H6" i="35"/>
  <c r="F6" i="35"/>
  <c r="T5" i="17"/>
  <c r="Y5" i="17"/>
  <c r="AD5" i="17"/>
  <c r="E5" i="44"/>
  <c r="AO2" i="17"/>
  <c r="AN5" i="17"/>
  <c r="AL5" i="17"/>
  <c r="AC6" i="18"/>
  <c r="AB6" i="18"/>
  <c r="AT5" i="17"/>
  <c r="E48" i="14"/>
  <c r="E47" i="14"/>
  <c r="E46" i="14"/>
  <c r="E45" i="14"/>
  <c r="E44" i="14"/>
  <c r="E43" i="14"/>
  <c r="D48" i="14"/>
  <c r="D47" i="14"/>
  <c r="D46" i="14"/>
  <c r="D45" i="14"/>
  <c r="D44" i="14"/>
  <c r="D43" i="14"/>
  <c r="U3" i="16"/>
  <c r="P3" i="16"/>
  <c r="L3" i="16"/>
  <c r="E5" i="28"/>
  <c r="E5" i="27"/>
  <c r="E5" i="26"/>
  <c r="E5" i="38"/>
  <c r="E5" i="25"/>
  <c r="E5" i="24"/>
  <c r="E5" i="39"/>
  <c r="E5" i="29"/>
  <c r="E5" i="30"/>
  <c r="AU2" i="17"/>
  <c r="AJ2" i="17"/>
  <c r="AE2" i="17"/>
  <c r="Y6" i="18"/>
  <c r="Z6" i="18"/>
  <c r="AC2" i="18"/>
  <c r="E6" i="36"/>
  <c r="E6" i="35"/>
  <c r="G6" i="35"/>
  <c r="I6" i="35"/>
  <c r="T6" i="35"/>
  <c r="R6" i="35"/>
  <c r="P6" i="35"/>
  <c r="N6" i="35"/>
  <c r="L6" i="35"/>
  <c r="AI5" i="17"/>
  <c r="G6" i="18"/>
  <c r="F6" i="18"/>
  <c r="AQ5" i="17"/>
  <c r="AG5" i="17"/>
  <c r="AB5" i="17"/>
  <c r="W5" i="17"/>
  <c r="R5" i="17"/>
  <c r="Q6" i="18"/>
  <c r="W6" i="18"/>
  <c r="T6" i="18"/>
  <c r="N6" i="18"/>
  <c r="J6" i="18"/>
  <c r="P6" i="18"/>
  <c r="V6" i="18"/>
  <c r="S6" i="18"/>
  <c r="M6" i="18"/>
  <c r="I6" i="18"/>
  <c r="O29" i="6"/>
  <c r="M29" i="35"/>
  <c r="Q29" i="35"/>
  <c r="S29" i="35"/>
  <c r="F29" i="35"/>
  <c r="S12" i="35"/>
  <c r="O53" i="1"/>
  <c r="O53" i="6"/>
  <c r="S52" i="35"/>
  <c r="F11" i="35"/>
  <c r="M22" i="35"/>
  <c r="Q12" i="35"/>
  <c r="F12" i="35"/>
  <c r="Q52" i="35"/>
  <c r="M11" i="35"/>
  <c r="F22" i="35"/>
  <c r="Q53" i="35"/>
  <c r="M12" i="35"/>
  <c r="M58" i="35"/>
  <c r="F58" i="35"/>
  <c r="M50" i="35"/>
  <c r="F50" i="35"/>
  <c r="S53" i="35"/>
  <c r="S11" i="35"/>
  <c r="Q11" i="35"/>
  <c r="M52" i="35"/>
  <c r="F52" i="35"/>
  <c r="F54" i="35"/>
  <c r="S54" i="35"/>
  <c r="F25" i="35"/>
  <c r="M25" i="35"/>
  <c r="Q25" i="35"/>
  <c r="M54" i="35"/>
  <c r="Q54" i="35"/>
  <c r="S25" i="35"/>
  <c r="S22" i="35"/>
  <c r="Q22" i="35"/>
  <c r="D36" i="21"/>
  <c r="D36" i="26"/>
  <c r="D36" i="30"/>
  <c r="D36" i="39"/>
  <c r="D36" i="25"/>
  <c r="D36" i="33"/>
  <c r="D36" i="24"/>
  <c r="D44" i="27"/>
  <c r="D44" i="29"/>
  <c r="D44" i="33"/>
  <c r="D36" i="32"/>
  <c r="D36" i="31"/>
  <c r="D36" i="29"/>
  <c r="D36" i="18"/>
  <c r="D36" i="16"/>
  <c r="D36" i="44"/>
  <c r="D36" i="46"/>
  <c r="D36" i="27"/>
  <c r="D36" i="5"/>
  <c r="D36" i="35"/>
  <c r="D36" i="42"/>
  <c r="D36" i="38"/>
  <c r="D36" i="36"/>
  <c r="D44" i="21"/>
  <c r="O46" i="16"/>
  <c r="Y51" i="16"/>
  <c r="K20" i="18"/>
  <c r="D44" i="46"/>
  <c r="K31" i="46"/>
  <c r="D29" i="31"/>
  <c r="X25" i="18"/>
  <c r="O12" i="35"/>
  <c r="O17" i="35"/>
  <c r="H12" i="35"/>
  <c r="O20" i="35"/>
  <c r="O54" i="35"/>
  <c r="O25" i="35"/>
  <c r="H22" i="35"/>
  <c r="O41" i="35"/>
  <c r="H41" i="35"/>
  <c r="O22" i="35"/>
  <c r="O51" i="35"/>
  <c r="O59" i="35"/>
  <c r="H31" i="35"/>
  <c r="H25" i="35"/>
  <c r="O38" i="35"/>
  <c r="H20" i="35"/>
  <c r="H29" i="35"/>
  <c r="O21" i="35"/>
  <c r="O40" i="35"/>
  <c r="H42" i="35"/>
  <c r="H11" i="35"/>
  <c r="O39" i="35"/>
  <c r="O42" i="35"/>
  <c r="H40" i="35"/>
  <c r="O29" i="35"/>
  <c r="H21" i="35"/>
  <c r="O11" i="35"/>
  <c r="H39" i="35"/>
  <c r="H38" i="35"/>
  <c r="O52" i="35"/>
  <c r="O35" i="35"/>
  <c r="O14" i="35"/>
  <c r="O13" i="35"/>
  <c r="H16" i="35"/>
  <c r="O46" i="35"/>
  <c r="O55" i="35"/>
  <c r="D28" i="26"/>
  <c r="F58" i="21"/>
  <c r="P22" i="16"/>
  <c r="D21" i="39"/>
  <c r="D49" i="38"/>
  <c r="D13" i="42"/>
  <c r="D21" i="19"/>
  <c r="D21" i="35"/>
  <c r="AZ48" i="17"/>
  <c r="D49" i="40"/>
  <c r="D32" i="35"/>
  <c r="D39" i="38"/>
  <c r="E27" i="36"/>
  <c r="D21" i="25"/>
  <c r="D49" i="28"/>
  <c r="D49" i="16"/>
  <c r="D57" i="35"/>
  <c r="E51" i="36"/>
  <c r="I20" i="16"/>
  <c r="O20" i="16"/>
  <c r="K42" i="18"/>
  <c r="E31" i="36"/>
  <c r="I59" i="16"/>
  <c r="O59" i="16"/>
  <c r="D10" i="31"/>
  <c r="D24" i="42"/>
  <c r="I42" i="16"/>
  <c r="O42" i="16"/>
  <c r="E42" i="36"/>
  <c r="D49" i="47"/>
  <c r="AS25" i="18"/>
  <c r="AT25" i="18" s="1"/>
  <c r="O19" i="16"/>
  <c r="D44" i="44"/>
  <c r="D44" i="6"/>
  <c r="I43" i="16"/>
  <c r="P24" i="16"/>
  <c r="I11" i="16"/>
  <c r="AA34" i="18"/>
  <c r="I49" i="16"/>
  <c r="O13" i="16"/>
  <c r="P13" i="16" s="1"/>
  <c r="I13" i="16"/>
  <c r="D56" i="40"/>
  <c r="AS42" i="18"/>
  <c r="AT42" i="18" s="1"/>
  <c r="O53" i="16"/>
  <c r="D10" i="19"/>
  <c r="D14" i="17"/>
  <c r="D14" i="19"/>
  <c r="D14" i="32"/>
  <c r="D36" i="47"/>
  <c r="D36" i="19"/>
  <c r="D36" i="40"/>
  <c r="I52" i="16"/>
  <c r="I22" i="16"/>
  <c r="AN38" i="17"/>
  <c r="O23" i="17"/>
  <c r="F34" i="47"/>
  <c r="K34" i="18"/>
  <c r="U59" i="18"/>
  <c r="O54" i="16"/>
  <c r="P54" i="16" s="1"/>
  <c r="Y38" i="17"/>
  <c r="O38" i="21" s="1"/>
  <c r="AZ38" i="17"/>
  <c r="I58" i="16"/>
  <c r="O36" i="16"/>
  <c r="I36" i="16"/>
  <c r="R15" i="18"/>
  <c r="K56" i="18"/>
  <c r="U52" i="18"/>
  <c r="I40" i="16"/>
  <c r="O40" i="16"/>
  <c r="AI48" i="17"/>
  <c r="N48" i="32" s="1"/>
  <c r="AN48" i="17"/>
  <c r="T48" i="17"/>
  <c r="AD36" i="17"/>
  <c r="AI36" i="18" s="1"/>
  <c r="P56" i="42"/>
  <c r="I34" i="16"/>
  <c r="D19" i="30"/>
  <c r="K40" i="18"/>
  <c r="K58" i="18"/>
  <c r="K53" i="18"/>
  <c r="AD16" i="17"/>
  <c r="N16" i="5" s="1"/>
  <c r="Y16" i="17"/>
  <c r="AN16" i="17"/>
  <c r="N16" i="40" s="1"/>
  <c r="X16" i="40" s="1"/>
  <c r="Y16" i="40" s="1"/>
  <c r="T16" i="17"/>
  <c r="U16" i="17" s="1"/>
  <c r="O16" i="6" s="1"/>
  <c r="O55" i="42"/>
  <c r="O18" i="42"/>
  <c r="AZ16" i="17"/>
  <c r="O52" i="17"/>
  <c r="AD52" i="17" s="1"/>
  <c r="N52" i="5" s="1"/>
  <c r="F25" i="42"/>
  <c r="O35" i="16"/>
  <c r="P35" i="16" s="1"/>
  <c r="I25" i="16"/>
  <c r="K43" i="46"/>
  <c r="I55" i="16"/>
  <c r="U34" i="18"/>
  <c r="R36" i="18"/>
  <c r="R46" i="18"/>
  <c r="D11" i="47"/>
  <c r="D47" i="38"/>
  <c r="P21" i="16"/>
  <c r="D20" i="44"/>
  <c r="D20" i="18"/>
  <c r="P43" i="16"/>
  <c r="O25" i="18"/>
  <c r="I21" i="47"/>
  <c r="J21" i="47" s="1"/>
  <c r="I40" i="47"/>
  <c r="K56" i="46"/>
  <c r="K23" i="18"/>
  <c r="K35" i="18"/>
  <c r="D10" i="35"/>
  <c r="F29" i="42"/>
  <c r="M17" i="42"/>
  <c r="L24" i="42"/>
  <c r="P39" i="42"/>
  <c r="P23" i="42"/>
  <c r="P32" i="42"/>
  <c r="O17" i="42"/>
  <c r="G50" i="42"/>
  <c r="E29" i="36"/>
  <c r="AS40" i="18"/>
  <c r="AT40" i="18" s="1"/>
  <c r="AV40" i="18"/>
  <c r="AW40" i="18" s="1"/>
  <c r="E36" i="36"/>
  <c r="F42" i="42"/>
  <c r="L13" i="42"/>
  <c r="AZ22" i="17"/>
  <c r="H22" i="42"/>
  <c r="O29" i="16"/>
  <c r="P29" i="16" s="1"/>
  <c r="I29" i="16"/>
  <c r="I39" i="16"/>
  <c r="O39" i="16"/>
  <c r="O30" i="16"/>
  <c r="M52" i="42"/>
  <c r="N40" i="42"/>
  <c r="AY38" i="17"/>
  <c r="T38" i="17"/>
  <c r="I38" i="24" s="1"/>
  <c r="O31" i="16"/>
  <c r="E13" i="36"/>
  <c r="K13" i="18"/>
  <c r="U13" i="18"/>
  <c r="G42" i="42"/>
  <c r="O50" i="16"/>
  <c r="P50" i="16" s="1"/>
  <c r="O45" i="17"/>
  <c r="AI45" i="17" s="1"/>
  <c r="AJ45" i="17" s="1"/>
  <c r="O45" i="32" s="1"/>
  <c r="AZ45" i="17"/>
  <c r="D41" i="35"/>
  <c r="D51" i="36"/>
  <c r="D55" i="38"/>
  <c r="K17" i="46"/>
  <c r="K50" i="46"/>
  <c r="AZ26" i="17"/>
  <c r="O42" i="17"/>
  <c r="AZ42" i="17"/>
  <c r="K19" i="46"/>
  <c r="K30" i="46"/>
  <c r="D9" i="19"/>
  <c r="D9" i="40"/>
  <c r="D9" i="32"/>
  <c r="K35" i="46"/>
  <c r="D14" i="27"/>
  <c r="G13" i="36"/>
  <c r="I13" i="47"/>
  <c r="K16" i="46"/>
  <c r="K32" i="46"/>
  <c r="G45" i="36"/>
  <c r="E23" i="36"/>
  <c r="E24" i="36"/>
  <c r="O13" i="18"/>
  <c r="E58" i="36"/>
  <c r="AV58" i="18"/>
  <c r="AW58" i="18" s="1"/>
  <c r="AS58" i="18"/>
  <c r="AT58" i="18" s="1"/>
  <c r="E48" i="36"/>
  <c r="AS38" i="18"/>
  <c r="AT38" i="18" s="1"/>
  <c r="AV38" i="18"/>
  <c r="AW38" i="18" s="1"/>
  <c r="E46" i="36"/>
  <c r="K46" i="18"/>
  <c r="O12" i="18"/>
  <c r="E16" i="36"/>
  <c r="K16" i="18"/>
  <c r="K21" i="18"/>
  <c r="E34" i="36"/>
  <c r="E22" i="36"/>
  <c r="U22" i="18"/>
  <c r="E11" i="36"/>
  <c r="K11" i="18"/>
  <c r="E17" i="36"/>
  <c r="E52" i="36"/>
  <c r="K52" i="18"/>
  <c r="AA21" i="18"/>
  <c r="AS39" i="18"/>
  <c r="AT39" i="18" s="1"/>
  <c r="AV39" i="18"/>
  <c r="AW39" i="18" s="1"/>
  <c r="K22" i="18"/>
  <c r="F11" i="47"/>
  <c r="G11" i="47" s="1"/>
  <c r="AN11" i="17"/>
  <c r="AO11" i="17" s="1"/>
  <c r="AI11" i="17"/>
  <c r="AJ11" i="18" s="1"/>
  <c r="T23" i="17"/>
  <c r="I23" i="29" s="1"/>
  <c r="AO16" i="17"/>
  <c r="O16" i="40" s="1"/>
  <c r="N16" i="1"/>
  <c r="S16" i="1" s="1"/>
  <c r="I11" i="44"/>
  <c r="Y26" i="17"/>
  <c r="AI26" i="17"/>
  <c r="AJ26" i="17" s="1"/>
  <c r="O26" i="32" s="1"/>
  <c r="AY26" i="17"/>
  <c r="AD26" i="17"/>
  <c r="N26" i="5" s="1"/>
  <c r="AN26" i="17"/>
  <c r="AO26" i="17" s="1"/>
  <c r="O26" i="40" s="1"/>
  <c r="T26" i="17"/>
  <c r="U26" i="17" s="1"/>
  <c r="O26" i="6" s="1"/>
  <c r="P31" i="16"/>
  <c r="I38" i="30"/>
  <c r="I38" i="27"/>
  <c r="N38" i="1"/>
  <c r="AG38" i="18"/>
  <c r="I38" i="26"/>
  <c r="T22" i="17"/>
  <c r="AI22" i="17"/>
  <c r="AJ22" i="18" s="1"/>
  <c r="Q22" i="16"/>
  <c r="R22" i="16" s="1"/>
  <c r="N23" i="1"/>
  <c r="S23" i="1" s="1"/>
  <c r="D41" i="31" l="1"/>
  <c r="D41" i="47"/>
  <c r="D41" i="16"/>
  <c r="D55" i="25"/>
  <c r="D31" i="39"/>
  <c r="D17" i="40"/>
  <c r="D39" i="44"/>
  <c r="D39" i="35"/>
  <c r="D51" i="18"/>
  <c r="D47" i="35"/>
  <c r="D13" i="31"/>
  <c r="D41" i="24"/>
  <c r="D41" i="26"/>
  <c r="D38" i="35"/>
  <c r="D41" i="33"/>
  <c r="D41" i="18"/>
  <c r="D41" i="5"/>
  <c r="D41" i="36"/>
  <c r="D41" i="46"/>
  <c r="D38" i="33"/>
  <c r="D41" i="40"/>
  <c r="D57" i="47"/>
  <c r="D11" i="31"/>
  <c r="D49" i="5"/>
  <c r="D57" i="5"/>
  <c r="D49" i="19"/>
  <c r="D49" i="42"/>
  <c r="D29" i="25"/>
  <c r="D11" i="39"/>
  <c r="D49" i="30"/>
  <c r="D42" i="29"/>
  <c r="D19" i="36"/>
  <c r="D33" i="47"/>
  <c r="D49" i="44"/>
  <c r="D57" i="44"/>
  <c r="D49" i="31"/>
  <c r="D25" i="21"/>
  <c r="D57" i="31"/>
  <c r="D25" i="5"/>
  <c r="D42" i="40"/>
  <c r="D49" i="46"/>
  <c r="D57" i="17"/>
  <c r="D49" i="6"/>
  <c r="D57" i="39"/>
  <c r="D19" i="32"/>
  <c r="D15" i="19"/>
  <c r="D55" i="16"/>
  <c r="D55" i="47"/>
  <c r="D51" i="6"/>
  <c r="D47" i="19"/>
  <c r="D47" i="30"/>
  <c r="D11" i="30"/>
  <c r="D19" i="18"/>
  <c r="D25" i="24"/>
  <c r="D49" i="26"/>
  <c r="D39" i="5"/>
  <c r="D57" i="24"/>
  <c r="D49" i="32"/>
  <c r="D57" i="42"/>
  <c r="D49" i="36"/>
  <c r="D49" i="17"/>
  <c r="D49" i="21"/>
  <c r="D39" i="36"/>
  <c r="D57" i="46"/>
  <c r="D49" i="39"/>
  <c r="D39" i="30"/>
  <c r="D29" i="42"/>
  <c r="D33" i="46"/>
  <c r="D49" i="29"/>
  <c r="D39" i="24"/>
  <c r="D55" i="24"/>
  <c r="D47" i="46"/>
  <c r="D47" i="36"/>
  <c r="D39" i="25"/>
  <c r="D47" i="29"/>
  <c r="D55" i="44"/>
  <c r="D55" i="6"/>
  <c r="D51" i="24"/>
  <c r="D51" i="35"/>
  <c r="D31" i="36"/>
  <c r="D39" i="33"/>
  <c r="D13" i="25"/>
  <c r="D51" i="28"/>
  <c r="D55" i="33"/>
  <c r="D55" i="39"/>
  <c r="D51" i="5"/>
  <c r="D47" i="33"/>
  <c r="D11" i="40"/>
  <c r="D49" i="35"/>
  <c r="D39" i="6"/>
  <c r="D39" i="47"/>
  <c r="D57" i="21"/>
  <c r="D57" i="18"/>
  <c r="D57" i="36"/>
  <c r="D49" i="33"/>
  <c r="D49" i="18"/>
  <c r="D49" i="25"/>
  <c r="D29" i="26"/>
  <c r="D11" i="35"/>
  <c r="D49" i="24"/>
  <c r="D36" i="28"/>
  <c r="D36" i="6"/>
  <c r="AA20" i="18"/>
  <c r="O50" i="18"/>
  <c r="X35" i="18"/>
  <c r="X52" i="18"/>
  <c r="R21" i="18"/>
  <c r="X21" i="18"/>
  <c r="R29" i="18"/>
  <c r="X13" i="18"/>
  <c r="Y45" i="16"/>
  <c r="Y26" i="16"/>
  <c r="X15" i="18"/>
  <c r="R22" i="18"/>
  <c r="X26" i="18"/>
  <c r="Z26" i="16"/>
  <c r="AA26" i="16" s="1"/>
  <c r="R52" i="18"/>
  <c r="R17" i="18"/>
  <c r="X17" i="18"/>
  <c r="X24" i="18"/>
  <c r="X31" i="18"/>
  <c r="R38" i="18"/>
  <c r="R42" i="18"/>
  <c r="R41" i="18"/>
  <c r="Y32" i="16"/>
  <c r="R43" i="18"/>
  <c r="Y50" i="16"/>
  <c r="O59" i="18"/>
  <c r="Y53" i="16"/>
  <c r="X38" i="18"/>
  <c r="X42" i="18"/>
  <c r="X56" i="18"/>
  <c r="AA27" i="18"/>
  <c r="AA40" i="18"/>
  <c r="AA41" i="18"/>
  <c r="AA39" i="18"/>
  <c r="AA58" i="18"/>
  <c r="AA11" i="18"/>
  <c r="AA56" i="18"/>
  <c r="X19" i="18"/>
  <c r="X34" i="18"/>
  <c r="AA51" i="18"/>
  <c r="AA14" i="18"/>
  <c r="AA18" i="18"/>
  <c r="AA32" i="18"/>
  <c r="AA45" i="18"/>
  <c r="AA50" i="18"/>
  <c r="U58" i="18"/>
  <c r="AA43" i="18"/>
  <c r="AA35" i="18"/>
  <c r="AA49" i="18"/>
  <c r="AA52" i="18"/>
  <c r="AA29" i="18"/>
  <c r="U42" i="18"/>
  <c r="U11" i="18"/>
  <c r="U27" i="18"/>
  <c r="AA13" i="18"/>
  <c r="AA59" i="18"/>
  <c r="R35" i="47"/>
  <c r="S35" i="47" s="1"/>
  <c r="F27" i="47"/>
  <c r="G27" i="47" s="1"/>
  <c r="I22" i="28"/>
  <c r="N26" i="32"/>
  <c r="X26" i="32" s="1"/>
  <c r="Y26" i="32" s="1"/>
  <c r="Y22" i="17"/>
  <c r="Z22" i="16" s="1"/>
  <c r="AA22" i="16" s="1"/>
  <c r="AD22" i="17"/>
  <c r="N22" i="5" s="1"/>
  <c r="S22" i="5" s="1"/>
  <c r="P22" i="35" s="1"/>
  <c r="I22" i="29"/>
  <c r="I22" i="25"/>
  <c r="N22" i="1"/>
  <c r="X22" i="1" s="1"/>
  <c r="L22" i="35" s="1"/>
  <c r="AY22" i="17"/>
  <c r="AZ11" i="17"/>
  <c r="AO38" i="17"/>
  <c r="N38" i="40"/>
  <c r="X38" i="40" s="1"/>
  <c r="E14" i="36"/>
  <c r="O14" i="18"/>
  <c r="R19" i="18"/>
  <c r="N11" i="40"/>
  <c r="S11" i="40" s="1"/>
  <c r="U50" i="18"/>
  <c r="U18" i="18"/>
  <c r="U32" i="18"/>
  <c r="K14" i="18"/>
  <c r="R55" i="18"/>
  <c r="O54" i="17"/>
  <c r="AZ54" i="17"/>
  <c r="U21" i="18"/>
  <c r="K50" i="18"/>
  <c r="I38" i="39"/>
  <c r="AG16" i="18"/>
  <c r="I16" i="25"/>
  <c r="N48" i="40"/>
  <c r="X48" i="40" s="1"/>
  <c r="Y48" i="40" s="1"/>
  <c r="AO48" i="17"/>
  <c r="O48" i="40" s="1"/>
  <c r="M22" i="42"/>
  <c r="I22" i="24"/>
  <c r="O38" i="16"/>
  <c r="I38" i="16"/>
  <c r="O41" i="16"/>
  <c r="I41" i="16"/>
  <c r="E40" i="36"/>
  <c r="U40" i="18"/>
  <c r="K41" i="18"/>
  <c r="E41" i="36"/>
  <c r="E39" i="36"/>
  <c r="O39" i="18"/>
  <c r="O40" i="18"/>
  <c r="X40" i="18"/>
  <c r="D38" i="46"/>
  <c r="D38" i="19"/>
  <c r="D38" i="5"/>
  <c r="D41" i="30"/>
  <c r="D41" i="25"/>
  <c r="D41" i="21"/>
  <c r="D41" i="39"/>
  <c r="D41" i="28"/>
  <c r="D41" i="38"/>
  <c r="D41" i="6"/>
  <c r="D41" i="17"/>
  <c r="D41" i="44"/>
  <c r="E20" i="36"/>
  <c r="U20" i="18"/>
  <c r="D20" i="46"/>
  <c r="D20" i="42"/>
  <c r="D20" i="36"/>
  <c r="O22" i="46"/>
  <c r="Y22" i="46" s="1"/>
  <c r="Z22" i="46" s="1"/>
  <c r="I38" i="25"/>
  <c r="I16" i="30"/>
  <c r="P53" i="16"/>
  <c r="F25" i="47"/>
  <c r="G25" i="47" s="1"/>
  <c r="H45" i="36"/>
  <c r="J13" i="47"/>
  <c r="D41" i="29"/>
  <c r="D41" i="27"/>
  <c r="J40" i="47"/>
  <c r="D20" i="24"/>
  <c r="P46" i="16"/>
  <c r="K49" i="18"/>
  <c r="O49" i="18"/>
  <c r="F32" i="47"/>
  <c r="Y23" i="17"/>
  <c r="AH23" i="18" s="1"/>
  <c r="AY23" i="17"/>
  <c r="BC23" i="17" s="1"/>
  <c r="D41" i="42"/>
  <c r="D41" i="19"/>
  <c r="Y27" i="16"/>
  <c r="P32" i="16"/>
  <c r="P45" i="16"/>
  <c r="AI16" i="17"/>
  <c r="AJ16" i="17" s="1"/>
  <c r="O16" i="32" s="1"/>
  <c r="AY16" i="17"/>
  <c r="Y25" i="16"/>
  <c r="AZ25" i="17"/>
  <c r="O25" i="17"/>
  <c r="E59" i="36"/>
  <c r="K59" i="18"/>
  <c r="AS59" i="18"/>
  <c r="AT59" i="18" s="1"/>
  <c r="AV59" i="18"/>
  <c r="AW59" i="18" s="1"/>
  <c r="D13" i="18"/>
  <c r="D13" i="6"/>
  <c r="D13" i="29"/>
  <c r="D13" i="39"/>
  <c r="D17" i="30"/>
  <c r="D17" i="19"/>
  <c r="D17" i="25"/>
  <c r="D23" i="44"/>
  <c r="D23" i="24"/>
  <c r="D23" i="36"/>
  <c r="D23" i="18"/>
  <c r="D27" i="36"/>
  <c r="D27" i="35"/>
  <c r="D31" i="18"/>
  <c r="D31" i="47"/>
  <c r="D39" i="16"/>
  <c r="D39" i="40"/>
  <c r="D39" i="18"/>
  <c r="D39" i="31"/>
  <c r="D39" i="42"/>
  <c r="D39" i="26"/>
  <c r="D39" i="21"/>
  <c r="D39" i="29"/>
  <c r="D39" i="39"/>
  <c r="D39" i="32"/>
  <c r="D39" i="46"/>
  <c r="D39" i="17"/>
  <c r="D39" i="28"/>
  <c r="D39" i="27"/>
  <c r="D47" i="5"/>
  <c r="D47" i="26"/>
  <c r="D47" i="16"/>
  <c r="D47" i="47"/>
  <c r="D47" i="31"/>
  <c r="D47" i="44"/>
  <c r="D51" i="33"/>
  <c r="D51" i="47"/>
  <c r="D51" i="40"/>
  <c r="D51" i="26"/>
  <c r="D51" i="30"/>
  <c r="D55" i="30"/>
  <c r="D55" i="46"/>
  <c r="D55" i="26"/>
  <c r="D55" i="31"/>
  <c r="D55" i="29"/>
  <c r="Y17" i="16"/>
  <c r="R48" i="18"/>
  <c r="Y29" i="16"/>
  <c r="R11" i="18"/>
  <c r="U14" i="18"/>
  <c r="R24" i="18"/>
  <c r="E30" i="36"/>
  <c r="K30" i="18"/>
  <c r="O36" i="18"/>
  <c r="R45" i="18"/>
  <c r="AA46" i="18"/>
  <c r="K48" i="18"/>
  <c r="X48" i="18"/>
  <c r="X49" i="18"/>
  <c r="X50" i="18"/>
  <c r="AA55" i="18"/>
  <c r="X41" i="18"/>
  <c r="R53" i="18"/>
  <c r="O56" i="18"/>
  <c r="X46" i="18"/>
  <c r="AA48" i="18"/>
  <c r="U49" i="18"/>
  <c r="O54" i="18"/>
  <c r="AA53" i="18"/>
  <c r="I51" i="16"/>
  <c r="S26" i="32"/>
  <c r="R26" i="35" s="1"/>
  <c r="AG23" i="18"/>
  <c r="I23" i="26"/>
  <c r="I23" i="44"/>
  <c r="I23" i="25"/>
  <c r="I23" i="39"/>
  <c r="Y42" i="17"/>
  <c r="O42" i="21" s="1"/>
  <c r="AD42" i="17"/>
  <c r="N26" i="40"/>
  <c r="S26" i="40" s="1"/>
  <c r="T26" i="40" s="1"/>
  <c r="I23" i="27"/>
  <c r="N22" i="6"/>
  <c r="S22" i="6" s="1"/>
  <c r="G22" i="35" s="1"/>
  <c r="O22" i="21"/>
  <c r="AH22" i="18"/>
  <c r="I22" i="21"/>
  <c r="I22" i="27"/>
  <c r="S16" i="40"/>
  <c r="T16" i="40" s="1"/>
  <c r="I11" i="29"/>
  <c r="AN23" i="17"/>
  <c r="AD11" i="17"/>
  <c r="AI11" i="18" s="1"/>
  <c r="U46" i="18"/>
  <c r="O58" i="18"/>
  <c r="K39" i="18"/>
  <c r="K25" i="18"/>
  <c r="AA16" i="18"/>
  <c r="O41" i="18"/>
  <c r="O42" i="18"/>
  <c r="D42" i="33"/>
  <c r="Y55" i="16"/>
  <c r="I14" i="16"/>
  <c r="I18" i="16"/>
  <c r="I32" i="16"/>
  <c r="O18" i="18"/>
  <c r="J36" i="47"/>
  <c r="AI23" i="17"/>
  <c r="AJ23" i="18" s="1"/>
  <c r="O16" i="46"/>
  <c r="T16" i="46" s="1"/>
  <c r="U16" i="46" s="1"/>
  <c r="O16" i="21"/>
  <c r="AJ45" i="18"/>
  <c r="I38" i="38"/>
  <c r="I26" i="38"/>
  <c r="I16" i="44"/>
  <c r="AD23" i="17"/>
  <c r="AE23" i="17" s="1"/>
  <c r="O23" i="5" s="1"/>
  <c r="Y11" i="17"/>
  <c r="O11" i="46" s="1"/>
  <c r="Y11" i="46" s="1"/>
  <c r="Z11" i="46" s="1"/>
  <c r="AY11" i="17"/>
  <c r="O31" i="17"/>
  <c r="Q31" i="16" s="1"/>
  <c r="R31" i="16" s="1"/>
  <c r="BC16" i="17"/>
  <c r="AW16" i="17" s="1"/>
  <c r="AT16" i="17" s="1"/>
  <c r="AU16" i="17" s="1"/>
  <c r="K38" i="18"/>
  <c r="I26" i="16"/>
  <c r="D22" i="30"/>
  <c r="U39" i="18"/>
  <c r="P21" i="36"/>
  <c r="Q21" i="36" s="1"/>
  <c r="AA25" i="18"/>
  <c r="X39" i="18"/>
  <c r="M49" i="36"/>
  <c r="N49" i="36" s="1"/>
  <c r="I19" i="16"/>
  <c r="I46" i="16"/>
  <c r="K18" i="18"/>
  <c r="K32" i="18"/>
  <c r="U36" i="18"/>
  <c r="K43" i="18"/>
  <c r="K45" i="18"/>
  <c r="X45" i="18"/>
  <c r="AA12" i="18"/>
  <c r="AA22" i="18"/>
  <c r="AA38" i="18"/>
  <c r="AA42" i="18"/>
  <c r="U41" i="18"/>
  <c r="I53" i="16"/>
  <c r="X20" i="18"/>
  <c r="S36" i="47"/>
  <c r="D50" i="30"/>
  <c r="D50" i="35"/>
  <c r="D38" i="6"/>
  <c r="D13" i="47"/>
  <c r="D31" i="33"/>
  <c r="D31" i="30"/>
  <c r="D17" i="36"/>
  <c r="D17" i="32"/>
  <c r="D23" i="47"/>
  <c r="D38" i="40"/>
  <c r="D23" i="5"/>
  <c r="D13" i="32"/>
  <c r="D13" i="40"/>
  <c r="D13" i="26"/>
  <c r="D13" i="28"/>
  <c r="D13" i="46"/>
  <c r="D13" i="19"/>
  <c r="D13" i="24"/>
  <c r="D13" i="30"/>
  <c r="D13" i="27"/>
  <c r="D13" i="21"/>
  <c r="D13" i="38"/>
  <c r="D13" i="16"/>
  <c r="D13" i="33"/>
  <c r="D13" i="17"/>
  <c r="D13" i="35"/>
  <c r="D17" i="26"/>
  <c r="D17" i="35"/>
  <c r="D17" i="39"/>
  <c r="D17" i="47"/>
  <c r="D17" i="29"/>
  <c r="D17" i="46"/>
  <c r="D17" i="44"/>
  <c r="D17" i="27"/>
  <c r="D17" i="38"/>
  <c r="D17" i="21"/>
  <c r="D17" i="18"/>
  <c r="D17" i="33"/>
  <c r="D17" i="31"/>
  <c r="D17" i="6"/>
  <c r="D17" i="28"/>
  <c r="D17" i="17"/>
  <c r="D17" i="5"/>
  <c r="D23" i="40"/>
  <c r="D23" i="17"/>
  <c r="D23" i="28"/>
  <c r="D23" i="46"/>
  <c r="D23" i="19"/>
  <c r="D23" i="31"/>
  <c r="D23" i="32"/>
  <c r="D23" i="29"/>
  <c r="D23" i="6"/>
  <c r="D23" i="26"/>
  <c r="D23" i="38"/>
  <c r="D23" i="35"/>
  <c r="D23" i="16"/>
  <c r="D23" i="21"/>
  <c r="D23" i="25"/>
  <c r="D23" i="33"/>
  <c r="D27" i="40"/>
  <c r="D27" i="47"/>
  <c r="D27" i="21"/>
  <c r="D31" i="21"/>
  <c r="D31" i="6"/>
  <c r="D31" i="5"/>
  <c r="D31" i="25"/>
  <c r="D31" i="16"/>
  <c r="D31" i="40"/>
  <c r="D31" i="28"/>
  <c r="D31" i="42"/>
  <c r="D31" i="32"/>
  <c r="D31" i="24"/>
  <c r="D31" i="17"/>
  <c r="D31" i="44"/>
  <c r="D38" i="36"/>
  <c r="D38" i="32"/>
  <c r="D38" i="30"/>
  <c r="D38" i="16"/>
  <c r="D38" i="24"/>
  <c r="D38" i="47"/>
  <c r="D38" i="17"/>
  <c r="D38" i="25"/>
  <c r="D38" i="38"/>
  <c r="D38" i="42"/>
  <c r="D38" i="28"/>
  <c r="D38" i="18"/>
  <c r="D38" i="44"/>
  <c r="D42" i="24"/>
  <c r="D42" i="44"/>
  <c r="D42" i="28"/>
  <c r="D42" i="21"/>
  <c r="D42" i="6"/>
  <c r="D42" i="26"/>
  <c r="D42" i="36"/>
  <c r="D42" i="35"/>
  <c r="D42" i="30"/>
  <c r="D42" i="47"/>
  <c r="D42" i="18"/>
  <c r="D42" i="42"/>
  <c r="D42" i="32"/>
  <c r="D42" i="19"/>
  <c r="D42" i="27"/>
  <c r="D23" i="27"/>
  <c r="D42" i="17"/>
  <c r="D31" i="38"/>
  <c r="D27" i="39"/>
  <c r="D42" i="5"/>
  <c r="D17" i="24"/>
  <c r="D17" i="42"/>
  <c r="D38" i="21"/>
  <c r="D31" i="26"/>
  <c r="D23" i="39"/>
  <c r="D13" i="36"/>
  <c r="D23" i="30"/>
  <c r="D13" i="5"/>
  <c r="D38" i="39"/>
  <c r="D44" i="35"/>
  <c r="D44" i="25"/>
  <c r="D44" i="16"/>
  <c r="D44" i="47"/>
  <c r="D51" i="38"/>
  <c r="D51" i="39"/>
  <c r="D51" i="16"/>
  <c r="D59" i="27"/>
  <c r="D59" i="16"/>
  <c r="D55" i="35"/>
  <c r="D55" i="21"/>
  <c r="D55" i="40"/>
  <c r="D51" i="44"/>
  <c r="D51" i="42"/>
  <c r="D51" i="19"/>
  <c r="D47" i="39"/>
  <c r="D47" i="6"/>
  <c r="D47" i="17"/>
  <c r="D47" i="27"/>
  <c r="D47" i="42"/>
  <c r="D44" i="40"/>
  <c r="D55" i="28"/>
  <c r="D44" i="42"/>
  <c r="D47" i="18"/>
  <c r="D44" i="28"/>
  <c r="BC26" i="17"/>
  <c r="AW26" i="17" s="1"/>
  <c r="AT26" i="17" s="1"/>
  <c r="AU26" i="17" s="1"/>
  <c r="AA36" i="18"/>
  <c r="Q45" i="16"/>
  <c r="R45" i="16" s="1"/>
  <c r="Y36" i="17"/>
  <c r="N36" i="6" s="1"/>
  <c r="X55" i="18"/>
  <c r="R51" i="18"/>
  <c r="I26" i="29"/>
  <c r="AI26" i="18"/>
  <c r="P30" i="16"/>
  <c r="T36" i="17"/>
  <c r="I36" i="26" s="1"/>
  <c r="AZ36" i="17"/>
  <c r="O26" i="18"/>
  <c r="K27" i="18"/>
  <c r="Z26" i="17"/>
  <c r="O26" i="21"/>
  <c r="I45" i="16"/>
  <c r="AN36" i="17"/>
  <c r="N36" i="40" s="1"/>
  <c r="S36" i="40" s="1"/>
  <c r="T36" i="40" s="1"/>
  <c r="AI36" i="17"/>
  <c r="AJ26" i="18"/>
  <c r="AY45" i="17"/>
  <c r="BC45" i="17" s="1"/>
  <c r="AW45" i="17" s="1"/>
  <c r="AT45" i="17" s="1"/>
  <c r="AU45" i="17" s="1"/>
  <c r="N45" i="32"/>
  <c r="I26" i="27"/>
  <c r="AD45" i="17"/>
  <c r="AI45" i="18" s="1"/>
  <c r="I16" i="24"/>
  <c r="H26" i="42"/>
  <c r="I26" i="44"/>
  <c r="O15" i="16"/>
  <c r="P15" i="16" s="1"/>
  <c r="I15" i="16"/>
  <c r="Y16" i="16"/>
  <c r="Y30" i="16"/>
  <c r="N26" i="1"/>
  <c r="Y45" i="17"/>
  <c r="O45" i="21" s="1"/>
  <c r="T45" i="17"/>
  <c r="N45" i="1" s="1"/>
  <c r="N36" i="5"/>
  <c r="S36" i="5" s="1"/>
  <c r="P36" i="35" s="1"/>
  <c r="AE36" i="17"/>
  <c r="O36" i="5" s="1"/>
  <c r="G26" i="42"/>
  <c r="I26" i="28"/>
  <c r="I26" i="26"/>
  <c r="BC38" i="17"/>
  <c r="AW38" i="17" s="1"/>
  <c r="AT38" i="17" s="1"/>
  <c r="P20" i="16"/>
  <c r="N36" i="42"/>
  <c r="P26" i="46"/>
  <c r="AG26" i="18"/>
  <c r="AN45" i="17"/>
  <c r="Q36" i="16"/>
  <c r="R36" i="16" s="1"/>
  <c r="P36" i="16"/>
  <c r="Y11" i="16"/>
  <c r="I16" i="16"/>
  <c r="O16" i="16"/>
  <c r="O23" i="16"/>
  <c r="I23" i="16"/>
  <c r="Y24" i="16"/>
  <c r="Y34" i="16"/>
  <c r="O48" i="16"/>
  <c r="I48" i="16"/>
  <c r="U23" i="17"/>
  <c r="I23" i="30"/>
  <c r="I23" i="38"/>
  <c r="X51" i="18"/>
  <c r="Q38" i="16"/>
  <c r="E12" i="36"/>
  <c r="K12" i="18"/>
  <c r="AS41" i="18"/>
  <c r="AT41" i="18" s="1"/>
  <c r="AV41" i="18"/>
  <c r="AW41" i="18" s="1"/>
  <c r="F25" i="24"/>
  <c r="M25" i="42" s="1"/>
  <c r="R35" i="18"/>
  <c r="P18" i="36"/>
  <c r="Q18" i="36" s="1"/>
  <c r="P41" i="36"/>
  <c r="P38" i="36"/>
  <c r="P13" i="36"/>
  <c r="Q13" i="36" s="1"/>
  <c r="P23" i="36"/>
  <c r="Q23" i="36" s="1"/>
  <c r="Y26" i="36"/>
  <c r="Y13" i="36"/>
  <c r="Y27" i="36"/>
  <c r="Y40" i="36"/>
  <c r="L56" i="47"/>
  <c r="M56" i="47" s="1"/>
  <c r="L36" i="47"/>
  <c r="M36" i="47" s="1"/>
  <c r="AA14" i="47"/>
  <c r="AB14" i="47" s="1"/>
  <c r="S34" i="47"/>
  <c r="X11" i="18"/>
  <c r="X14" i="18"/>
  <c r="X18" i="18"/>
  <c r="AA19" i="18"/>
  <c r="K26" i="18"/>
  <c r="Q49" i="36"/>
  <c r="P43" i="36"/>
  <c r="Q43" i="36" s="1"/>
  <c r="F25" i="28"/>
  <c r="G25" i="42" s="1"/>
  <c r="F25" i="38"/>
  <c r="O25" i="42" s="1"/>
  <c r="I39" i="47"/>
  <c r="J39" i="47" s="1"/>
  <c r="O35" i="47"/>
  <c r="P35" i="47" s="1"/>
  <c r="F25" i="27"/>
  <c r="N25" i="42" s="1"/>
  <c r="F25" i="44"/>
  <c r="H25" i="42" s="1"/>
  <c r="L25" i="42"/>
  <c r="P25" i="42"/>
  <c r="F25" i="39"/>
  <c r="D10" i="25"/>
  <c r="D10" i="30"/>
  <c r="D10" i="21"/>
  <c r="D14" i="42"/>
  <c r="D14" i="46"/>
  <c r="D14" i="29"/>
  <c r="D14" i="18"/>
  <c r="D14" i="21"/>
  <c r="D18" i="18"/>
  <c r="D18" i="31"/>
  <c r="D24" i="5"/>
  <c r="D24" i="28"/>
  <c r="D24" i="6"/>
  <c r="D32" i="40"/>
  <c r="D32" i="5"/>
  <c r="D32" i="38"/>
  <c r="D35" i="32"/>
  <c r="D35" i="35"/>
  <c r="D45" i="16"/>
  <c r="D45" i="47"/>
  <c r="D45" i="30"/>
  <c r="D52" i="28"/>
  <c r="D52" i="24"/>
  <c r="D52" i="29"/>
  <c r="D56" i="35"/>
  <c r="D56" i="19"/>
  <c r="D56" i="33"/>
  <c r="D56" i="29"/>
  <c r="D30" i="19"/>
  <c r="D30" i="38"/>
  <c r="D30" i="25"/>
  <c r="D34" i="18"/>
  <c r="D34" i="28"/>
  <c r="D37" i="17"/>
  <c r="D37" i="27"/>
  <c r="D37" i="32"/>
  <c r="D37" i="42"/>
  <c r="D43" i="38"/>
  <c r="D43" i="17"/>
  <c r="D50" i="25"/>
  <c r="D50" i="31"/>
  <c r="D50" i="21"/>
  <c r="D50" i="40"/>
  <c r="D50" i="16"/>
  <c r="D50" i="18"/>
  <c r="D50" i="5"/>
  <c r="D50" i="29"/>
  <c r="D50" i="36"/>
  <c r="D58" i="39"/>
  <c r="D58" i="17"/>
  <c r="D58" i="5"/>
  <c r="D58" i="19"/>
  <c r="D58" i="25"/>
  <c r="D50" i="17"/>
  <c r="D58" i="46"/>
  <c r="D37" i="25"/>
  <c r="D30" i="17"/>
  <c r="D22" i="19"/>
  <c r="D37" i="44"/>
  <c r="D50" i="44"/>
  <c r="D58" i="18"/>
  <c r="D50" i="32"/>
  <c r="D40" i="47"/>
  <c r="D34" i="44"/>
  <c r="D12" i="27"/>
  <c r="D43" i="28"/>
  <c r="D21" i="36"/>
  <c r="D43" i="18"/>
  <c r="D21" i="5"/>
  <c r="D21" i="21"/>
  <c r="D22" i="28"/>
  <c r="D22" i="44"/>
  <c r="D22" i="47"/>
  <c r="D46" i="36"/>
  <c r="D46" i="40"/>
  <c r="D54" i="35"/>
  <c r="D54" i="17"/>
  <c r="D21" i="32"/>
  <c r="D21" i="6"/>
  <c r="D21" i="28"/>
  <c r="D21" i="47"/>
  <c r="D21" i="18"/>
  <c r="D21" i="33"/>
  <c r="D21" i="24"/>
  <c r="D21" i="44"/>
  <c r="D21" i="46"/>
  <c r="D21" i="31"/>
  <c r="D21" i="29"/>
  <c r="D21" i="16"/>
  <c r="D54" i="38"/>
  <c r="D37" i="47"/>
  <c r="D50" i="42"/>
  <c r="D30" i="46"/>
  <c r="D46" i="32"/>
  <c r="D21" i="27"/>
  <c r="D21" i="30"/>
  <c r="D21" i="42"/>
  <c r="D21" i="26"/>
  <c r="D21" i="38"/>
  <c r="D21" i="40"/>
  <c r="D40" i="44"/>
  <c r="K36" i="46"/>
  <c r="H22" i="36"/>
  <c r="D12" i="31"/>
  <c r="D12" i="24"/>
  <c r="D12" i="5"/>
  <c r="D12" i="16"/>
  <c r="D16" i="24"/>
  <c r="D16" i="29"/>
  <c r="D16" i="31"/>
  <c r="D22" i="24"/>
  <c r="D22" i="33"/>
  <c r="D22" i="26"/>
  <c r="D22" i="32"/>
  <c r="D22" i="40"/>
  <c r="D22" i="35"/>
  <c r="D22" i="36"/>
  <c r="D22" i="25"/>
  <c r="D22" i="16"/>
  <c r="D22" i="27"/>
  <c r="D22" i="42"/>
  <c r="D22" i="31"/>
  <c r="D22" i="39"/>
  <c r="D22" i="46"/>
  <c r="D22" i="21"/>
  <c r="D26" i="30"/>
  <c r="D26" i="6"/>
  <c r="D26" i="42"/>
  <c r="D26" i="5"/>
  <c r="D30" i="42"/>
  <c r="D30" i="29"/>
  <c r="D30" i="18"/>
  <c r="D30" i="16"/>
  <c r="D30" i="31"/>
  <c r="D30" i="39"/>
  <c r="D30" i="33"/>
  <c r="D30" i="5"/>
  <c r="D30" i="24"/>
  <c r="D30" i="44"/>
  <c r="D30" i="40"/>
  <c r="D30" i="47"/>
  <c r="D30" i="21"/>
  <c r="D30" i="6"/>
  <c r="D30" i="28"/>
  <c r="D34" i="40"/>
  <c r="D34" i="26"/>
  <c r="D34" i="36"/>
  <c r="D34" i="38"/>
  <c r="D34" i="6"/>
  <c r="D34" i="17"/>
  <c r="D34" i="16"/>
  <c r="D34" i="46"/>
  <c r="D34" i="39"/>
  <c r="D34" i="25"/>
  <c r="D34" i="33"/>
  <c r="D34" i="19"/>
  <c r="D34" i="29"/>
  <c r="D34" i="31"/>
  <c r="D34" i="35"/>
  <c r="D34" i="32"/>
  <c r="D37" i="30"/>
  <c r="D37" i="36"/>
  <c r="D37" i="31"/>
  <c r="D37" i="18"/>
  <c r="D37" i="40"/>
  <c r="D37" i="6"/>
  <c r="D37" i="24"/>
  <c r="D37" i="5"/>
  <c r="D37" i="46"/>
  <c r="D37" i="28"/>
  <c r="D37" i="39"/>
  <c r="D37" i="38"/>
  <c r="D37" i="33"/>
  <c r="D40" i="17"/>
  <c r="D40" i="33"/>
  <c r="D40" i="35"/>
  <c r="D40" i="21"/>
  <c r="D40" i="6"/>
  <c r="D40" i="24"/>
  <c r="D40" i="26"/>
  <c r="D40" i="36"/>
  <c r="D43" i="30"/>
  <c r="D43" i="35"/>
  <c r="D43" i="31"/>
  <c r="D43" i="19"/>
  <c r="D43" i="46"/>
  <c r="D43" i="21"/>
  <c r="D43" i="29"/>
  <c r="D43" i="24"/>
  <c r="D43" i="42"/>
  <c r="D46" i="27"/>
  <c r="D46" i="21"/>
  <c r="D46" i="19"/>
  <c r="D46" i="28"/>
  <c r="D46" i="46"/>
  <c r="D46" i="25"/>
  <c r="D46" i="35"/>
  <c r="D46" i="33"/>
  <c r="D46" i="6"/>
  <c r="D46" i="31"/>
  <c r="D46" i="47"/>
  <c r="D46" i="39"/>
  <c r="D46" i="16"/>
  <c r="D46" i="18"/>
  <c r="D46" i="17"/>
  <c r="D46" i="42"/>
  <c r="D46" i="29"/>
  <c r="D46" i="24"/>
  <c r="D46" i="38"/>
  <c r="D43" i="40"/>
  <c r="D28" i="16"/>
  <c r="D14" i="47"/>
  <c r="D9" i="5"/>
  <c r="D9" i="16"/>
  <c r="D10" i="47"/>
  <c r="D24" i="47"/>
  <c r="D50" i="26"/>
  <c r="D50" i="6"/>
  <c r="D50" i="27"/>
  <c r="D37" i="29"/>
  <c r="D37" i="35"/>
  <c r="D43" i="16"/>
  <c r="D54" i="31"/>
  <c r="D50" i="19"/>
  <c r="D50" i="33"/>
  <c r="D40" i="30"/>
  <c r="D14" i="16"/>
  <c r="D14" i="30"/>
  <c r="D14" i="25"/>
  <c r="D10" i="5"/>
  <c r="D10" i="6"/>
  <c r="D37" i="21"/>
  <c r="D34" i="27"/>
  <c r="D34" i="24"/>
  <c r="D30" i="27"/>
  <c r="D26" i="44"/>
  <c r="D22" i="38"/>
  <c r="D22" i="17"/>
  <c r="D12" i="6"/>
  <c r="D30" i="36"/>
  <c r="D54" i="19"/>
  <c r="D46" i="44"/>
  <c r="D43" i="6"/>
  <c r="D43" i="47"/>
  <c r="D32" i="36"/>
  <c r="D12" i="28"/>
  <c r="D34" i="30"/>
  <c r="D40" i="39"/>
  <c r="D10" i="29"/>
  <c r="D10" i="24"/>
  <c r="D10" i="46"/>
  <c r="D10" i="17"/>
  <c r="D10" i="28"/>
  <c r="D10" i="16"/>
  <c r="D10" i="36"/>
  <c r="D10" i="38"/>
  <c r="D10" i="33"/>
  <c r="D10" i="26"/>
  <c r="D10" i="42"/>
  <c r="D10" i="39"/>
  <c r="D14" i="31"/>
  <c r="D14" i="28"/>
  <c r="D14" i="36"/>
  <c r="D14" i="33"/>
  <c r="D14" i="24"/>
  <c r="D14" i="38"/>
  <c r="D18" i="19"/>
  <c r="D18" i="36"/>
  <c r="D18" i="24"/>
  <c r="D18" i="35"/>
  <c r="D18" i="39"/>
  <c r="D18" i="47"/>
  <c r="D18" i="32"/>
  <c r="D18" i="38"/>
  <c r="D18" i="28"/>
  <c r="D18" i="30"/>
  <c r="D18" i="21"/>
  <c r="D18" i="25"/>
  <c r="D18" i="6"/>
  <c r="D18" i="44"/>
  <c r="D18" i="16"/>
  <c r="D18" i="5"/>
  <c r="D18" i="17"/>
  <c r="D18" i="40"/>
  <c r="D18" i="33"/>
  <c r="D24" i="31"/>
  <c r="D24" i="39"/>
  <c r="D24" i="21"/>
  <c r="D24" i="44"/>
  <c r="D24" i="18"/>
  <c r="D24" i="16"/>
  <c r="D24" i="24"/>
  <c r="D24" i="17"/>
  <c r="D24" i="33"/>
  <c r="D24" i="32"/>
  <c r="D24" i="30"/>
  <c r="D24" i="27"/>
  <c r="D24" i="19"/>
  <c r="D24" i="38"/>
  <c r="D24" i="35"/>
  <c r="D24" i="26"/>
  <c r="D24" i="40"/>
  <c r="D28" i="21"/>
  <c r="D28" i="36"/>
  <c r="D28" i="42"/>
  <c r="D28" i="39"/>
  <c r="D28" i="25"/>
  <c r="D28" i="32"/>
  <c r="D32" i="39"/>
  <c r="D32" i="21"/>
  <c r="D32" i="32"/>
  <c r="D32" i="25"/>
  <c r="D35" i="24"/>
  <c r="D35" i="19"/>
  <c r="D35" i="28"/>
  <c r="D35" i="36"/>
  <c r="D35" i="39"/>
  <c r="D45" i="36"/>
  <c r="D45" i="21"/>
  <c r="D45" i="26"/>
  <c r="D45" i="38"/>
  <c r="D45" i="32"/>
  <c r="D45" i="39"/>
  <c r="D48" i="17"/>
  <c r="D48" i="29"/>
  <c r="D48" i="24"/>
  <c r="D48" i="28"/>
  <c r="D52" i="32"/>
  <c r="D52" i="19"/>
  <c r="D52" i="6"/>
  <c r="D52" i="36"/>
  <c r="D52" i="26"/>
  <c r="D16" i="44"/>
  <c r="D9" i="46"/>
  <c r="D9" i="6"/>
  <c r="D34" i="47"/>
  <c r="D50" i="46"/>
  <c r="D50" i="28"/>
  <c r="D50" i="39"/>
  <c r="D50" i="47"/>
  <c r="D37" i="19"/>
  <c r="D45" i="25"/>
  <c r="D43" i="44"/>
  <c r="D43" i="26"/>
  <c r="D54" i="44"/>
  <c r="D50" i="38"/>
  <c r="D50" i="24"/>
  <c r="D14" i="39"/>
  <c r="D14" i="6"/>
  <c r="D14" i="26"/>
  <c r="D14" i="35"/>
  <c r="D10" i="18"/>
  <c r="D10" i="27"/>
  <c r="D48" i="19"/>
  <c r="D37" i="16"/>
  <c r="D34" i="21"/>
  <c r="D34" i="5"/>
  <c r="D30" i="26"/>
  <c r="D30" i="35"/>
  <c r="D22" i="29"/>
  <c r="D22" i="5"/>
  <c r="D12" i="26"/>
  <c r="D30" i="32"/>
  <c r="D46" i="26"/>
  <c r="D46" i="30"/>
  <c r="D43" i="27"/>
  <c r="D24" i="29"/>
  <c r="D10" i="40"/>
  <c r="D30" i="30"/>
  <c r="D12" i="46"/>
  <c r="D10" i="44"/>
  <c r="D16" i="30"/>
  <c r="D22" i="18"/>
  <c r="D18" i="29"/>
  <c r="D18" i="42"/>
  <c r="D55" i="36"/>
  <c r="D55" i="18"/>
  <c r="D55" i="32"/>
  <c r="D55" i="42"/>
  <c r="D55" i="5"/>
  <c r="D55" i="19"/>
  <c r="D55" i="17"/>
  <c r="D59" i="42"/>
  <c r="D59" i="33"/>
  <c r="D59" i="32"/>
  <c r="D59" i="38"/>
  <c r="D57" i="25"/>
  <c r="D57" i="6"/>
  <c r="D57" i="27"/>
  <c r="D57" i="40"/>
  <c r="D57" i="16"/>
  <c r="D57" i="28"/>
  <c r="D57" i="38"/>
  <c r="D57" i="33"/>
  <c r="D57" i="29"/>
  <c r="D57" i="30"/>
  <c r="D53" i="21"/>
  <c r="D11" i="6"/>
  <c r="D11" i="28"/>
  <c r="D11" i="38"/>
  <c r="D11" i="29"/>
  <c r="D11" i="36"/>
  <c r="D11" i="46"/>
  <c r="D11" i="32"/>
  <c r="D11" i="16"/>
  <c r="D11" i="33"/>
  <c r="D11" i="5"/>
  <c r="D11" i="17"/>
  <c r="D11" i="25"/>
  <c r="D11" i="24"/>
  <c r="D11" i="42"/>
  <c r="D11" i="18"/>
  <c r="D11" i="26"/>
  <c r="D11" i="21"/>
  <c r="D11" i="44"/>
  <c r="D11" i="27"/>
  <c r="D15" i="24"/>
  <c r="D15" i="18"/>
  <c r="D15" i="32"/>
  <c r="D15" i="6"/>
  <c r="D15" i="26"/>
  <c r="D15" i="29"/>
  <c r="D15" i="36"/>
  <c r="D15" i="25"/>
  <c r="D15" i="33"/>
  <c r="D15" i="5"/>
  <c r="D15" i="35"/>
  <c r="D15" i="39"/>
  <c r="D15" i="44"/>
  <c r="D15" i="38"/>
  <c r="D15" i="42"/>
  <c r="D15" i="16"/>
  <c r="D15" i="27"/>
  <c r="D15" i="46"/>
  <c r="D15" i="31"/>
  <c r="D15" i="17"/>
  <c r="D15" i="30"/>
  <c r="D15" i="28"/>
  <c r="D15" i="40"/>
  <c r="D15" i="47"/>
  <c r="D19" i="47"/>
  <c r="D19" i="29"/>
  <c r="D19" i="31"/>
  <c r="D19" i="33"/>
  <c r="D19" i="26"/>
  <c r="D19" i="35"/>
  <c r="D19" i="19"/>
  <c r="D19" i="28"/>
  <c r="D19" i="44"/>
  <c r="D19" i="42"/>
  <c r="D19" i="5"/>
  <c r="D19" i="27"/>
  <c r="D19" i="39"/>
  <c r="D19" i="6"/>
  <c r="D19" i="46"/>
  <c r="D19" i="21"/>
  <c r="D19" i="16"/>
  <c r="D19" i="17"/>
  <c r="D19" i="25"/>
  <c r="D19" i="24"/>
  <c r="D19" i="40"/>
  <c r="D25" i="17"/>
  <c r="D25" i="40"/>
  <c r="D25" i="39"/>
  <c r="D25" i="42"/>
  <c r="D25" i="26"/>
  <c r="D25" i="30"/>
  <c r="D25" i="6"/>
  <c r="D25" i="28"/>
  <c r="D25" i="47"/>
  <c r="D25" i="25"/>
  <c r="D25" i="16"/>
  <c r="D25" i="29"/>
  <c r="D53" i="36"/>
  <c r="D53" i="29"/>
  <c r="D53" i="44"/>
  <c r="D53" i="25"/>
  <c r="D53" i="26"/>
  <c r="D53" i="19"/>
  <c r="D53" i="31"/>
  <c r="D53" i="6"/>
  <c r="D53" i="5"/>
  <c r="D53" i="28"/>
  <c r="D53" i="42"/>
  <c r="D53" i="39"/>
  <c r="D53" i="18"/>
  <c r="D53" i="17"/>
  <c r="D53" i="47"/>
  <c r="D53" i="33"/>
  <c r="D53" i="40"/>
  <c r="D53" i="32"/>
  <c r="D53" i="46"/>
  <c r="D53" i="24"/>
  <c r="D53" i="16"/>
  <c r="D53" i="38"/>
  <c r="D53" i="35"/>
  <c r="D53" i="30"/>
  <c r="D56" i="44"/>
  <c r="D56" i="16"/>
  <c r="D56" i="18"/>
  <c r="D56" i="32"/>
  <c r="D56" i="47"/>
  <c r="D56" i="26"/>
  <c r="D56" i="21"/>
  <c r="D56" i="27"/>
  <c r="D56" i="36"/>
  <c r="D56" i="30"/>
  <c r="D56" i="25"/>
  <c r="D56" i="5"/>
  <c r="D56" i="31"/>
  <c r="D56" i="28"/>
  <c r="D56" i="17"/>
  <c r="D56" i="39"/>
  <c r="D20" i="6"/>
  <c r="D20" i="39"/>
  <c r="D20" i="40"/>
  <c r="D20" i="16"/>
  <c r="D20" i="30"/>
  <c r="D20" i="28"/>
  <c r="D20" i="29"/>
  <c r="D20" i="25"/>
  <c r="D20" i="17"/>
  <c r="D20" i="21"/>
  <c r="D20" i="19"/>
  <c r="D20" i="26"/>
  <c r="D20" i="35"/>
  <c r="D20" i="33"/>
  <c r="D20" i="47"/>
  <c r="D20" i="32"/>
  <c r="D20" i="27"/>
  <c r="D20" i="5"/>
  <c r="D20" i="31"/>
  <c r="D20" i="38"/>
  <c r="D12" i="17"/>
  <c r="D12" i="32"/>
  <c r="D12" i="18"/>
  <c r="D12" i="40"/>
  <c r="D12" i="21"/>
  <c r="D12" i="39"/>
  <c r="D12" i="38"/>
  <c r="D12" i="35"/>
  <c r="D12" i="19"/>
  <c r="D32" i="47"/>
  <c r="D12" i="42"/>
  <c r="D12" i="30"/>
  <c r="D32" i="46"/>
  <c r="D28" i="17"/>
  <c r="D32" i="26"/>
  <c r="D28" i="24"/>
  <c r="D59" i="35"/>
  <c r="D12" i="33"/>
  <c r="D12" i="36"/>
  <c r="D12" i="29"/>
  <c r="D12" i="47"/>
  <c r="D28" i="33"/>
  <c r="D28" i="44"/>
  <c r="D28" i="47"/>
  <c r="D28" i="18"/>
  <c r="D28" i="35"/>
  <c r="D28" i="27"/>
  <c r="D28" i="28"/>
  <c r="D28" i="46"/>
  <c r="D28" i="31"/>
  <c r="D28" i="6"/>
  <c r="D28" i="5"/>
  <c r="D28" i="30"/>
  <c r="D28" i="38"/>
  <c r="D28" i="19"/>
  <c r="D28" i="40"/>
  <c r="D32" i="19"/>
  <c r="D32" i="6"/>
  <c r="D32" i="28"/>
  <c r="D32" i="30"/>
  <c r="D32" i="18"/>
  <c r="D32" i="29"/>
  <c r="D32" i="33"/>
  <c r="D32" i="31"/>
  <c r="D32" i="44"/>
  <c r="D32" i="24"/>
  <c r="D32" i="42"/>
  <c r="D32" i="27"/>
  <c r="D32" i="17"/>
  <c r="D32" i="16"/>
  <c r="D59" i="47"/>
  <c r="D59" i="24"/>
  <c r="D59" i="19"/>
  <c r="D59" i="5"/>
  <c r="D59" i="6"/>
  <c r="D59" i="30"/>
  <c r="D59" i="28"/>
  <c r="D59" i="18"/>
  <c r="D59" i="25"/>
  <c r="D59" i="26"/>
  <c r="D59" i="21"/>
  <c r="D59" i="17"/>
  <c r="D59" i="29"/>
  <c r="D59" i="39"/>
  <c r="D59" i="31"/>
  <c r="D59" i="44"/>
  <c r="D59" i="40"/>
  <c r="D59" i="36"/>
  <c r="D59" i="46"/>
  <c r="D40" i="32"/>
  <c r="D40" i="27"/>
  <c r="D40" i="19"/>
  <c r="D40" i="38"/>
  <c r="D40" i="18"/>
  <c r="D40" i="28"/>
  <c r="D40" i="25"/>
  <c r="D40" i="31"/>
  <c r="D40" i="29"/>
  <c r="D40" i="42"/>
  <c r="D40" i="40"/>
  <c r="D40" i="46"/>
  <c r="D40" i="5"/>
  <c r="D57" i="26"/>
  <c r="D57" i="19"/>
  <c r="D18" i="46"/>
  <c r="D18" i="26"/>
  <c r="D18" i="27"/>
  <c r="D24" i="46"/>
  <c r="D24" i="25"/>
  <c r="D24" i="36"/>
  <c r="D31" i="31"/>
  <c r="D31" i="35"/>
  <c r="D38" i="27"/>
  <c r="D38" i="31"/>
  <c r="D38" i="26"/>
  <c r="D44" i="5"/>
  <c r="D44" i="17"/>
  <c r="D44" i="31"/>
  <c r="D44" i="36"/>
  <c r="D44" i="19"/>
  <c r="D44" i="24"/>
  <c r="D44" i="32"/>
  <c r="D44" i="18"/>
  <c r="D44" i="39"/>
  <c r="D44" i="26"/>
  <c r="D44" i="38"/>
  <c r="D44" i="30"/>
  <c r="D51" i="31"/>
  <c r="D51" i="32"/>
  <c r="D51" i="25"/>
  <c r="D51" i="46"/>
  <c r="D51" i="29"/>
  <c r="D51" i="17"/>
  <c r="D51" i="21"/>
  <c r="X38" i="1"/>
  <c r="L38" i="35" s="1"/>
  <c r="S38" i="1"/>
  <c r="E38" i="35" s="1"/>
  <c r="Y52" i="17"/>
  <c r="O52" i="21" s="1"/>
  <c r="AY52" i="17"/>
  <c r="AI52" i="17"/>
  <c r="Q52" i="16"/>
  <c r="R52" i="16" s="1"/>
  <c r="AN52" i="17"/>
  <c r="T52" i="17"/>
  <c r="Z38" i="16"/>
  <c r="N38" i="6"/>
  <c r="S38" i="6" s="1"/>
  <c r="G38" i="35" s="1"/>
  <c r="S22" i="1"/>
  <c r="E22" i="35" s="1"/>
  <c r="N23" i="32"/>
  <c r="AI42" i="18"/>
  <c r="N42" i="5"/>
  <c r="X42" i="5" s="1"/>
  <c r="M26" i="42"/>
  <c r="I26" i="24"/>
  <c r="Y14" i="16"/>
  <c r="O32" i="17"/>
  <c r="AZ32" i="17"/>
  <c r="E15" i="36"/>
  <c r="K15" i="18"/>
  <c r="X16" i="18"/>
  <c r="O16" i="18"/>
  <c r="R16" i="18"/>
  <c r="U17" i="18"/>
  <c r="AA17" i="18"/>
  <c r="E19" i="36"/>
  <c r="K19" i="18"/>
  <c r="O19" i="18"/>
  <c r="U19" i="18"/>
  <c r="O23" i="18"/>
  <c r="X23" i="18"/>
  <c r="U24" i="18"/>
  <c r="AA24" i="18"/>
  <c r="AA26" i="18"/>
  <c r="U26" i="18"/>
  <c r="U30" i="18"/>
  <c r="AA30" i="18"/>
  <c r="O31" i="18"/>
  <c r="K31" i="18"/>
  <c r="F32" i="21"/>
  <c r="O32" i="18"/>
  <c r="R32" i="18"/>
  <c r="N23" i="5"/>
  <c r="X23" i="5" s="1"/>
  <c r="Y23" i="5" s="1"/>
  <c r="S45" i="32"/>
  <c r="R45" i="35" s="1"/>
  <c r="X45" i="32"/>
  <c r="Y45" i="32" s="1"/>
  <c r="X16" i="1"/>
  <c r="Y16" i="1" s="1"/>
  <c r="M16" i="35" s="1"/>
  <c r="AJ23" i="17"/>
  <c r="O23" i="32" s="1"/>
  <c r="P26" i="42"/>
  <c r="I26" i="39"/>
  <c r="N16" i="42"/>
  <c r="I16" i="27"/>
  <c r="M23" i="42"/>
  <c r="I23" i="24"/>
  <c r="D16" i="27"/>
  <c r="D16" i="36"/>
  <c r="D16" i="33"/>
  <c r="D16" i="28"/>
  <c r="D16" i="47"/>
  <c r="D16" i="40"/>
  <c r="D16" i="32"/>
  <c r="D16" i="5"/>
  <c r="D16" i="35"/>
  <c r="D16" i="38"/>
  <c r="D16" i="25"/>
  <c r="D16" i="46"/>
  <c r="D16" i="39"/>
  <c r="D26" i="24"/>
  <c r="D26" i="26"/>
  <c r="D26" i="19"/>
  <c r="D26" i="27"/>
  <c r="D26" i="28"/>
  <c r="D26" i="18"/>
  <c r="D26" i="17"/>
  <c r="D26" i="33"/>
  <c r="D26" i="40"/>
  <c r="D26" i="16"/>
  <c r="D26" i="32"/>
  <c r="D26" i="46"/>
  <c r="D26" i="39"/>
  <c r="D29" i="29"/>
  <c r="D29" i="40"/>
  <c r="D29" i="28"/>
  <c r="D29" i="6"/>
  <c r="D29" i="47"/>
  <c r="D29" i="36"/>
  <c r="D29" i="19"/>
  <c r="D29" i="46"/>
  <c r="D29" i="35"/>
  <c r="D29" i="27"/>
  <c r="D33" i="36"/>
  <c r="D33" i="5"/>
  <c r="D33" i="31"/>
  <c r="D33" i="26"/>
  <c r="D33" i="25"/>
  <c r="D33" i="27"/>
  <c r="D33" i="44"/>
  <c r="D35" i="26"/>
  <c r="D35" i="29"/>
  <c r="D35" i="33"/>
  <c r="D35" i="16"/>
  <c r="D35" i="38"/>
  <c r="D35" i="18"/>
  <c r="D35" i="30"/>
  <c r="D35" i="25"/>
  <c r="D35" i="31"/>
  <c r="D35" i="47"/>
  <c r="D35" i="17"/>
  <c r="D45" i="17"/>
  <c r="D45" i="24"/>
  <c r="D45" i="44"/>
  <c r="D45" i="31"/>
  <c r="D45" i="33"/>
  <c r="D45" i="19"/>
  <c r="D45" i="6"/>
  <c r="D45" i="35"/>
  <c r="D45" i="27"/>
  <c r="D45" i="29"/>
  <c r="I22" i="38"/>
  <c r="I22" i="26"/>
  <c r="O16" i="1"/>
  <c r="D58" i="44"/>
  <c r="D58" i="30"/>
  <c r="D29" i="16"/>
  <c r="D52" i="16"/>
  <c r="D48" i="26"/>
  <c r="D48" i="6"/>
  <c r="D45" i="28"/>
  <c r="D45" i="5"/>
  <c r="D26" i="25"/>
  <c r="D26" i="36"/>
  <c r="D26" i="35"/>
  <c r="D16" i="26"/>
  <c r="D16" i="19"/>
  <c r="D26" i="29"/>
  <c r="D35" i="40"/>
  <c r="D48" i="42"/>
  <c r="D35" i="21"/>
  <c r="D16" i="17"/>
  <c r="D16" i="18"/>
  <c r="D52" i="27"/>
  <c r="D29" i="39"/>
  <c r="D35" i="46"/>
  <c r="D33" i="29"/>
  <c r="I45" i="28"/>
  <c r="O45" i="18"/>
  <c r="D48" i="36"/>
  <c r="D48" i="30"/>
  <c r="D48" i="47"/>
  <c r="D48" i="25"/>
  <c r="D48" i="32"/>
  <c r="D48" i="46"/>
  <c r="D48" i="31"/>
  <c r="D48" i="27"/>
  <c r="D48" i="38"/>
  <c r="D48" i="40"/>
  <c r="D48" i="5"/>
  <c r="D48" i="33"/>
  <c r="D48" i="21"/>
  <c r="D48" i="35"/>
  <c r="D52" i="38"/>
  <c r="D52" i="18"/>
  <c r="D52" i="31"/>
  <c r="D52" i="47"/>
  <c r="D52" i="35"/>
  <c r="D52" i="46"/>
  <c r="D52" i="33"/>
  <c r="D52" i="25"/>
  <c r="D52" i="5"/>
  <c r="D52" i="30"/>
  <c r="D52" i="42"/>
  <c r="D52" i="44"/>
  <c r="D52" i="17"/>
  <c r="D58" i="32"/>
  <c r="D58" i="28"/>
  <c r="D58" i="26"/>
  <c r="D58" i="31"/>
  <c r="D58" i="35"/>
  <c r="D58" i="27"/>
  <c r="D58" i="33"/>
  <c r="D58" i="47"/>
  <c r="D58" i="36"/>
  <c r="D58" i="24"/>
  <c r="D58" i="29"/>
  <c r="D58" i="40"/>
  <c r="D58" i="16"/>
  <c r="I22" i="44"/>
  <c r="I22" i="30"/>
  <c r="I22" i="39"/>
  <c r="P16" i="46"/>
  <c r="H13" i="36"/>
  <c r="D58" i="42"/>
  <c r="D58" i="38"/>
  <c r="D33" i="35"/>
  <c r="D52" i="39"/>
  <c r="D48" i="16"/>
  <c r="D48" i="39"/>
  <c r="D45" i="42"/>
  <c r="D45" i="40"/>
  <c r="D26" i="38"/>
  <c r="D26" i="47"/>
  <c r="D26" i="31"/>
  <c r="D35" i="27"/>
  <c r="D16" i="42"/>
  <c r="D52" i="40"/>
  <c r="D35" i="5"/>
  <c r="D16" i="6"/>
  <c r="D45" i="18"/>
  <c r="D16" i="16"/>
  <c r="D48" i="18"/>
  <c r="D45" i="46"/>
  <c r="D35" i="6"/>
  <c r="D29" i="24"/>
  <c r="D35" i="44"/>
  <c r="D33" i="40"/>
  <c r="D33" i="16"/>
  <c r="O53" i="18"/>
  <c r="E56" i="36"/>
  <c r="U56" i="18"/>
  <c r="R27" i="18"/>
  <c r="R30" i="18"/>
  <c r="U31" i="18"/>
  <c r="X32" i="18"/>
  <c r="K36" i="18"/>
  <c r="X36" i="18"/>
  <c r="X43" i="18"/>
  <c r="R54" i="18"/>
  <c r="J15" i="36"/>
  <c r="V42" i="36"/>
  <c r="W42" i="36" s="1"/>
  <c r="R53" i="47"/>
  <c r="S53" i="47" s="1"/>
  <c r="R56" i="47"/>
  <c r="S56" i="47" s="1"/>
  <c r="R52" i="47"/>
  <c r="S52" i="47" s="1"/>
  <c r="R19" i="47"/>
  <c r="S19" i="47" s="1"/>
  <c r="X30" i="47"/>
  <c r="Y30" i="47" s="1"/>
  <c r="R56" i="18"/>
  <c r="O20" i="18"/>
  <c r="K2" i="18"/>
  <c r="P59" i="36"/>
  <c r="Q59" i="36" s="1"/>
  <c r="P36" i="36"/>
  <c r="Q36" i="36" s="1"/>
  <c r="P20" i="36"/>
  <c r="Q20" i="36" s="1"/>
  <c r="P24" i="36"/>
  <c r="Q24" i="36" s="1"/>
  <c r="P48" i="36"/>
  <c r="Q48" i="36" s="1"/>
  <c r="P52" i="36"/>
  <c r="Q52" i="36" s="1"/>
  <c r="P30" i="36"/>
  <c r="P50" i="36"/>
  <c r="Q50" i="36" s="1"/>
  <c r="P40" i="36"/>
  <c r="Q40" i="36" s="1"/>
  <c r="P46" i="36"/>
  <c r="Q46" i="36" s="1"/>
  <c r="Y29" i="36"/>
  <c r="Y24" i="36"/>
  <c r="Y58" i="36"/>
  <c r="Y56" i="36"/>
  <c r="Y14" i="36"/>
  <c r="L40" i="47"/>
  <c r="M40" i="47" s="1"/>
  <c r="L19" i="47"/>
  <c r="M19" i="47" s="1"/>
  <c r="L29" i="47"/>
  <c r="M29" i="47" s="1"/>
  <c r="AA53" i="47"/>
  <c r="AB53" i="47" s="1"/>
  <c r="AA35" i="47"/>
  <c r="AB35" i="47" s="1"/>
  <c r="AA46" i="47"/>
  <c r="AB46" i="47" s="1"/>
  <c r="AA39" i="47"/>
  <c r="AB39" i="47" s="1"/>
  <c r="K54" i="18"/>
  <c r="AA54" i="18"/>
  <c r="P55" i="36"/>
  <c r="Q55" i="36" s="1"/>
  <c r="P17" i="36"/>
  <c r="Q17" i="36" s="1"/>
  <c r="P29" i="36"/>
  <c r="Q29" i="36" s="1"/>
  <c r="P35" i="36"/>
  <c r="Q35" i="36" s="1"/>
  <c r="T23" i="1"/>
  <c r="F23" i="35" s="1"/>
  <c r="E23" i="35"/>
  <c r="S26" i="5"/>
  <c r="T26" i="5" s="1"/>
  <c r="Q26" i="35" s="1"/>
  <c r="X26" i="5"/>
  <c r="Y26" i="5" s="1"/>
  <c r="E16" i="35"/>
  <c r="T16" i="1"/>
  <c r="F16" i="35" s="1"/>
  <c r="L36" i="42"/>
  <c r="P14" i="16"/>
  <c r="O45" i="42"/>
  <c r="Q42" i="16"/>
  <c r="Z34" i="16"/>
  <c r="AA34" i="16" s="1"/>
  <c r="N34" i="6"/>
  <c r="Z34" i="17"/>
  <c r="Y19" i="16"/>
  <c r="AD34" i="17"/>
  <c r="N34" i="5" s="1"/>
  <c r="AN34" i="17"/>
  <c r="AO34" i="17" s="1"/>
  <c r="O34" i="40" s="1"/>
  <c r="O30" i="18"/>
  <c r="R34" i="18"/>
  <c r="I26" i="30"/>
  <c r="I38" i="29"/>
  <c r="T42" i="17"/>
  <c r="P25" i="16"/>
  <c r="F38" i="47"/>
  <c r="G38" i="47" s="1"/>
  <c r="F36" i="47"/>
  <c r="G36" i="47" s="1"/>
  <c r="F13" i="47"/>
  <c r="G13" i="47" s="1"/>
  <c r="F46" i="47"/>
  <c r="G46" i="47" s="1"/>
  <c r="F30" i="47"/>
  <c r="G30" i="47" s="1"/>
  <c r="F53" i="47"/>
  <c r="G53" i="47" s="1"/>
  <c r="F42" i="47"/>
  <c r="G42" i="47" s="1"/>
  <c r="F24" i="47"/>
  <c r="G24" i="47" s="1"/>
  <c r="F59" i="47"/>
  <c r="G59" i="47" s="1"/>
  <c r="F21" i="47"/>
  <c r="G21" i="47" s="1"/>
  <c r="F45" i="47"/>
  <c r="G45" i="47" s="1"/>
  <c r="F26" i="47"/>
  <c r="G26" i="47" s="1"/>
  <c r="F52" i="47"/>
  <c r="G52" i="47" s="1"/>
  <c r="F50" i="47"/>
  <c r="G50" i="47" s="1"/>
  <c r="F40" i="47"/>
  <c r="G40" i="47" s="1"/>
  <c r="F54" i="47"/>
  <c r="G54" i="47" s="1"/>
  <c r="F12" i="47"/>
  <c r="G12" i="47" s="1"/>
  <c r="F15" i="47"/>
  <c r="G15" i="47" s="1"/>
  <c r="F19" i="47"/>
  <c r="G19" i="47" s="1"/>
  <c r="F31" i="47"/>
  <c r="G31" i="47" s="1"/>
  <c r="F20" i="47"/>
  <c r="G20" i="47" s="1"/>
  <c r="F49" i="47"/>
  <c r="G49" i="47" s="1"/>
  <c r="F16" i="47"/>
  <c r="G16" i="47" s="1"/>
  <c r="F22" i="47"/>
  <c r="G22" i="47" s="1"/>
  <c r="F39" i="47"/>
  <c r="G39" i="47" s="1"/>
  <c r="F23" i="47"/>
  <c r="G23" i="47" s="1"/>
  <c r="F51" i="47"/>
  <c r="G51" i="47" s="1"/>
  <c r="O26" i="1"/>
  <c r="I26" i="25"/>
  <c r="AG45" i="18"/>
  <c r="AN42" i="17"/>
  <c r="I16" i="29"/>
  <c r="F35" i="47"/>
  <c r="G35" i="47" s="1"/>
  <c r="F56" i="47"/>
  <c r="G56" i="47" s="1"/>
  <c r="I32" i="42"/>
  <c r="AA31" i="18"/>
  <c r="AH16" i="18"/>
  <c r="Z16" i="16"/>
  <c r="AA16" i="16" s="1"/>
  <c r="Z16" i="17"/>
  <c r="N16" i="6"/>
  <c r="P48" i="16"/>
  <c r="O17" i="16"/>
  <c r="I17" i="16"/>
  <c r="P34" i="16"/>
  <c r="Q34" i="16"/>
  <c r="R34" i="16" s="1"/>
  <c r="O27" i="18"/>
  <c r="F34" i="21"/>
  <c r="O34" i="18"/>
  <c r="X23" i="1"/>
  <c r="AH26" i="18"/>
  <c r="I23" i="28"/>
  <c r="AY42" i="17"/>
  <c r="BC42" i="17" s="1"/>
  <c r="AW42" i="17" s="1"/>
  <c r="AT42" i="17" s="1"/>
  <c r="AK42" i="18" s="1"/>
  <c r="I16" i="39"/>
  <c r="I16" i="28"/>
  <c r="P11" i="16"/>
  <c r="Q11" i="16"/>
  <c r="R11" i="16" s="1"/>
  <c r="S56" i="36"/>
  <c r="T56" i="36" s="1"/>
  <c r="S38" i="36"/>
  <c r="T38" i="36" s="1"/>
  <c r="S24" i="36"/>
  <c r="T24" i="36" s="1"/>
  <c r="S25" i="36"/>
  <c r="T25" i="36" s="1"/>
  <c r="S30" i="36"/>
  <c r="T30" i="36" s="1"/>
  <c r="S12" i="36"/>
  <c r="S50" i="36"/>
  <c r="T50" i="36" s="1"/>
  <c r="S18" i="36"/>
  <c r="T18" i="36" s="1"/>
  <c r="S51" i="36"/>
  <c r="T51" i="36" s="1"/>
  <c r="S49" i="36"/>
  <c r="T49" i="36" s="1"/>
  <c r="S13" i="36"/>
  <c r="T13" i="36" s="1"/>
  <c r="U40" i="47"/>
  <c r="V40" i="47" s="1"/>
  <c r="U16" i="47"/>
  <c r="V16" i="47" s="1"/>
  <c r="U53" i="47"/>
  <c r="V53" i="47" s="1"/>
  <c r="U42" i="47"/>
  <c r="V42" i="47" s="1"/>
  <c r="U26" i="47"/>
  <c r="V26" i="47" s="1"/>
  <c r="U23" i="47"/>
  <c r="V23" i="47" s="1"/>
  <c r="U21" i="47"/>
  <c r="V21" i="47" s="1"/>
  <c r="U20" i="47"/>
  <c r="V20" i="47" s="1"/>
  <c r="U15" i="47"/>
  <c r="V15" i="47" s="1"/>
  <c r="U11" i="47"/>
  <c r="V11" i="47" s="1"/>
  <c r="U38" i="47"/>
  <c r="V38" i="47" s="1"/>
  <c r="U27" i="47"/>
  <c r="V27" i="47" s="1"/>
  <c r="U17" i="47"/>
  <c r="V17" i="47" s="1"/>
  <c r="U45" i="47"/>
  <c r="V45" i="47" s="1"/>
  <c r="U41" i="47"/>
  <c r="V41" i="47" s="1"/>
  <c r="U31" i="47"/>
  <c r="V31" i="47" s="1"/>
  <c r="U19" i="47"/>
  <c r="V19" i="47" s="1"/>
  <c r="U12" i="47"/>
  <c r="V12" i="47" s="1"/>
  <c r="U22" i="47"/>
  <c r="V22" i="47" s="1"/>
  <c r="I26" i="21"/>
  <c r="O26" i="46"/>
  <c r="AO22" i="17"/>
  <c r="AE26" i="17"/>
  <c r="O26" i="5" s="1"/>
  <c r="Q26" i="16"/>
  <c r="R26" i="16" s="1"/>
  <c r="AI42" i="17"/>
  <c r="F18" i="47"/>
  <c r="G18" i="47" s="1"/>
  <c r="AZ34" i="17"/>
  <c r="P26" i="16"/>
  <c r="N26" i="6"/>
  <c r="N22" i="32"/>
  <c r="I45" i="26"/>
  <c r="AG22" i="18"/>
  <c r="I38" i="44"/>
  <c r="I38" i="28"/>
  <c r="I16" i="38"/>
  <c r="I16" i="26"/>
  <c r="N11" i="32"/>
  <c r="S11" i="32" s="1"/>
  <c r="R11" i="35" s="1"/>
  <c r="O34" i="46"/>
  <c r="F29" i="47"/>
  <c r="G29" i="47" s="1"/>
  <c r="F48" i="47"/>
  <c r="G48" i="47" s="1"/>
  <c r="F17" i="47"/>
  <c r="G17" i="47" s="1"/>
  <c r="X27" i="18"/>
  <c r="X30" i="18"/>
  <c r="Q54" i="16"/>
  <c r="R54" i="16" s="1"/>
  <c r="I38" i="21"/>
  <c r="P19" i="16"/>
  <c r="AI34" i="17"/>
  <c r="AJ34" i="18" s="1"/>
  <c r="Y23" i="16"/>
  <c r="Z23" i="16"/>
  <c r="AA23" i="16" s="1"/>
  <c r="O27" i="16"/>
  <c r="I27" i="16"/>
  <c r="U55" i="18"/>
  <c r="K55" i="18"/>
  <c r="O55" i="18"/>
  <c r="H17" i="36"/>
  <c r="U25" i="18"/>
  <c r="U15" i="18"/>
  <c r="P16" i="47"/>
  <c r="M50" i="36"/>
  <c r="N50" i="36" s="1"/>
  <c r="M51" i="36"/>
  <c r="N51" i="36" s="1"/>
  <c r="O15" i="47"/>
  <c r="P15" i="47" s="1"/>
  <c r="O52" i="47"/>
  <c r="P52" i="47" s="1"/>
  <c r="Q38" i="36"/>
  <c r="R32" i="47"/>
  <c r="S32" i="47" s="1"/>
  <c r="Q41" i="36"/>
  <c r="Q30" i="36"/>
  <c r="D27" i="38"/>
  <c r="D27" i="29"/>
  <c r="D27" i="25"/>
  <c r="D27" i="31"/>
  <c r="D54" i="29"/>
  <c r="D54" i="39"/>
  <c r="D54" i="28"/>
  <c r="D27" i="42"/>
  <c r="D27" i="44"/>
  <c r="D54" i="24"/>
  <c r="D54" i="46"/>
  <c r="D27" i="16"/>
  <c r="D27" i="27"/>
  <c r="D27" i="46"/>
  <c r="D27" i="19"/>
  <c r="D54" i="33"/>
  <c r="D14" i="40"/>
  <c r="D14" i="5"/>
  <c r="D25" i="32"/>
  <c r="D25" i="19"/>
  <c r="D25" i="38"/>
  <c r="D25" i="35"/>
  <c r="D25" i="31"/>
  <c r="D25" i="46"/>
  <c r="D25" i="44"/>
  <c r="D25" i="36"/>
  <c r="D25" i="18"/>
  <c r="D25" i="27"/>
  <c r="D33" i="33"/>
  <c r="D33" i="42"/>
  <c r="D33" i="19"/>
  <c r="D33" i="17"/>
  <c r="D33" i="32"/>
  <c r="D33" i="39"/>
  <c r="D33" i="18"/>
  <c r="D33" i="28"/>
  <c r="D33" i="21"/>
  <c r="D33" i="24"/>
  <c r="D33" i="38"/>
  <c r="D33" i="6"/>
  <c r="D43" i="36"/>
  <c r="D43" i="25"/>
  <c r="D43" i="39"/>
  <c r="D43" i="5"/>
  <c r="D43" i="33"/>
  <c r="D52" i="21"/>
  <c r="D54" i="21"/>
  <c r="D27" i="5"/>
  <c r="D54" i="16"/>
  <c r="D54" i="5"/>
  <c r="D54" i="25"/>
  <c r="D27" i="18"/>
  <c r="D27" i="33"/>
  <c r="D27" i="6"/>
  <c r="D27" i="30"/>
  <c r="D54" i="36"/>
  <c r="D42" i="46"/>
  <c r="D42" i="25"/>
  <c r="D42" i="16"/>
  <c r="D58" i="6"/>
  <c r="D58" i="21"/>
  <c r="D54" i="6"/>
  <c r="D27" i="17"/>
  <c r="D54" i="32"/>
  <c r="D54" i="40"/>
  <c r="D54" i="30"/>
  <c r="D54" i="47"/>
  <c r="D27" i="24"/>
  <c r="D27" i="26"/>
  <c r="D54" i="42"/>
  <c r="D54" i="27"/>
  <c r="D54" i="18"/>
  <c r="D54" i="26"/>
  <c r="D27" i="28"/>
  <c r="D42" i="31"/>
  <c r="D12" i="44"/>
  <c r="D42" i="38"/>
  <c r="D31" i="27"/>
  <c r="D31" i="46"/>
  <c r="D27" i="32"/>
  <c r="D31" i="29"/>
  <c r="D29" i="17"/>
  <c r="D29" i="30"/>
  <c r="D29" i="5"/>
  <c r="D29" i="38"/>
  <c r="D29" i="18"/>
  <c r="D29" i="32"/>
  <c r="D29" i="44"/>
  <c r="D29" i="33"/>
  <c r="D47" i="25"/>
  <c r="D47" i="28"/>
  <c r="D47" i="32"/>
  <c r="D47" i="24"/>
  <c r="D47" i="40"/>
  <c r="D56" i="38"/>
  <c r="D56" i="24"/>
  <c r="D56" i="6"/>
  <c r="D56" i="42"/>
  <c r="D56" i="46"/>
  <c r="AA15" i="18"/>
  <c r="V17" i="36"/>
  <c r="W17" i="36" s="1"/>
  <c r="V36" i="36"/>
  <c r="W36" i="36" s="1"/>
  <c r="V11" i="36"/>
  <c r="W11" i="36" s="1"/>
  <c r="V46" i="36"/>
  <c r="W46" i="36" s="1"/>
  <c r="V30" i="36"/>
  <c r="W30" i="36" s="1"/>
  <c r="V41" i="36"/>
  <c r="W41" i="36" s="1"/>
  <c r="V21" i="36"/>
  <c r="W21" i="36" s="1"/>
  <c r="V38" i="36"/>
  <c r="W38" i="36" s="1"/>
  <c r="V58" i="36"/>
  <c r="W58" i="36" s="1"/>
  <c r="V54" i="36"/>
  <c r="W54" i="36" s="1"/>
  <c r="V29" i="36"/>
  <c r="W29" i="36" s="1"/>
  <c r="V26" i="36"/>
  <c r="W26" i="36" s="1"/>
  <c r="V27" i="36"/>
  <c r="W27" i="36" s="1"/>
  <c r="V20" i="36"/>
  <c r="W20" i="36" s="1"/>
  <c r="V49" i="36"/>
  <c r="W49" i="36" s="1"/>
  <c r="V50" i="36"/>
  <c r="W50" i="36" s="1"/>
  <c r="V24" i="36"/>
  <c r="W24" i="36" s="1"/>
  <c r="V53" i="36"/>
  <c r="W53" i="36" s="1"/>
  <c r="S15" i="36"/>
  <c r="S35" i="36"/>
  <c r="T35" i="36" s="1"/>
  <c r="S43" i="36"/>
  <c r="T43" i="36" s="1"/>
  <c r="S11" i="36"/>
  <c r="T11" i="36" s="1"/>
  <c r="S54" i="36"/>
  <c r="T54" i="36" s="1"/>
  <c r="S29" i="36"/>
  <c r="T29" i="36" s="1"/>
  <c r="S39" i="36"/>
  <c r="T39" i="36" s="1"/>
  <c r="S40" i="36"/>
  <c r="T40" i="36" s="1"/>
  <c r="S48" i="36"/>
  <c r="T48" i="36" s="1"/>
  <c r="S45" i="36"/>
  <c r="T45" i="36" s="1"/>
  <c r="S21" i="36"/>
  <c r="T21" i="36" s="1"/>
  <c r="S34" i="36"/>
  <c r="T34" i="36" s="1"/>
  <c r="S23" i="36"/>
  <c r="T23" i="36" s="1"/>
  <c r="S22" i="36"/>
  <c r="T22" i="36" s="1"/>
  <c r="S31" i="36"/>
  <c r="T31" i="36" s="1"/>
  <c r="S59" i="36"/>
  <c r="T59" i="36" s="1"/>
  <c r="S14" i="36"/>
  <c r="S26" i="36"/>
  <c r="T26" i="36" s="1"/>
  <c r="S41" i="36"/>
  <c r="T41" i="36" s="1"/>
  <c r="S55" i="36"/>
  <c r="T55" i="36" s="1"/>
  <c r="T4" i="18"/>
  <c r="R58" i="47"/>
  <c r="S58" i="47" s="1"/>
  <c r="R15" i="47"/>
  <c r="S15" i="47" s="1"/>
  <c r="R39" i="47"/>
  <c r="S39" i="47" s="1"/>
  <c r="R41" i="47"/>
  <c r="S41" i="47" s="1"/>
  <c r="R46" i="47"/>
  <c r="S46" i="47" s="1"/>
  <c r="R49" i="47"/>
  <c r="S49" i="47" s="1"/>
  <c r="R59" i="47"/>
  <c r="S59" i="47" s="1"/>
  <c r="R11" i="47"/>
  <c r="S11" i="47" s="1"/>
  <c r="R12" i="47"/>
  <c r="S12" i="47" s="1"/>
  <c r="R16" i="47"/>
  <c r="S16" i="47" s="1"/>
  <c r="R26" i="47"/>
  <c r="S26" i="47" s="1"/>
  <c r="R27" i="47"/>
  <c r="S27" i="47" s="1"/>
  <c r="R40" i="47"/>
  <c r="S40" i="47" s="1"/>
  <c r="R51" i="47"/>
  <c r="S51" i="47" s="1"/>
  <c r="U14" i="47"/>
  <c r="V14" i="47" s="1"/>
  <c r="U18" i="47"/>
  <c r="V18" i="47" s="1"/>
  <c r="U24" i="47"/>
  <c r="V24" i="47" s="1"/>
  <c r="U25" i="47"/>
  <c r="V25" i="47" s="1"/>
  <c r="U29" i="47"/>
  <c r="V29" i="47" s="1"/>
  <c r="U30" i="47"/>
  <c r="V30" i="47" s="1"/>
  <c r="U49" i="47"/>
  <c r="V49" i="47" s="1"/>
  <c r="U50" i="47"/>
  <c r="V50" i="47" s="1"/>
  <c r="U51" i="47"/>
  <c r="V51" i="47" s="1"/>
  <c r="U52" i="47"/>
  <c r="V52" i="47" s="1"/>
  <c r="U59" i="47"/>
  <c r="V59" i="47" s="1"/>
  <c r="U13" i="47"/>
  <c r="V13" i="47" s="1"/>
  <c r="U35" i="47"/>
  <c r="V35" i="47" s="1"/>
  <c r="U39" i="47"/>
  <c r="V39" i="47" s="1"/>
  <c r="U43" i="47"/>
  <c r="V43" i="47" s="1"/>
  <c r="U55" i="47"/>
  <c r="V55" i="47" s="1"/>
  <c r="U56" i="47"/>
  <c r="V56" i="47" s="1"/>
  <c r="X14" i="47"/>
  <c r="Y14" i="47" s="1"/>
  <c r="X17" i="47"/>
  <c r="Y17" i="47" s="1"/>
  <c r="X21" i="47"/>
  <c r="Y21" i="47" s="1"/>
  <c r="X40" i="47"/>
  <c r="Y40" i="47" s="1"/>
  <c r="X52" i="47"/>
  <c r="Y52" i="47" s="1"/>
  <c r="X59" i="47"/>
  <c r="Y59" i="47" s="1"/>
  <c r="X19" i="47"/>
  <c r="Y19" i="47" s="1"/>
  <c r="X23" i="47"/>
  <c r="Y23" i="47" s="1"/>
  <c r="X24" i="47"/>
  <c r="Y24" i="47" s="1"/>
  <c r="X49" i="47"/>
  <c r="Y49" i="47" s="1"/>
  <c r="X11" i="47"/>
  <c r="Y11" i="47" s="1"/>
  <c r="X25" i="47"/>
  <c r="Y25" i="47" s="1"/>
  <c r="X43" i="47"/>
  <c r="Y43" i="47" s="1"/>
  <c r="X51" i="47"/>
  <c r="Y51" i="47" s="1"/>
  <c r="AA26" i="47"/>
  <c r="AB26" i="47" s="1"/>
  <c r="AA30" i="47"/>
  <c r="AB30" i="47" s="1"/>
  <c r="AA40" i="47"/>
  <c r="AB40" i="47" s="1"/>
  <c r="AA51" i="47"/>
  <c r="AB51" i="47" s="1"/>
  <c r="X22" i="40"/>
  <c r="S22" i="40"/>
  <c r="AJ48" i="18"/>
  <c r="AJ48" i="17"/>
  <c r="O48" i="32" s="1"/>
  <c r="S52" i="5"/>
  <c r="P52" i="35" s="1"/>
  <c r="X52" i="5"/>
  <c r="S23" i="5"/>
  <c r="P23" i="35" s="1"/>
  <c r="S16" i="5"/>
  <c r="X16" i="5"/>
  <c r="Y16" i="5" s="1"/>
  <c r="AI23" i="18"/>
  <c r="AE16" i="17"/>
  <c r="O16" i="5" s="1"/>
  <c r="AI52" i="18"/>
  <c r="AI16" i="18"/>
  <c r="AI31" i="17"/>
  <c r="AD31" i="17"/>
  <c r="AY31" i="17"/>
  <c r="BC31" i="17" s="1"/>
  <c r="AW31" i="17" s="1"/>
  <c r="AT31" i="17" s="1"/>
  <c r="AU31" i="17" s="1"/>
  <c r="X36" i="40"/>
  <c r="Y36" i="40" s="1"/>
  <c r="I11" i="38"/>
  <c r="I11" i="30"/>
  <c r="AG11" i="18"/>
  <c r="I11" i="26"/>
  <c r="I11" i="24"/>
  <c r="I11" i="28"/>
  <c r="I11" i="25"/>
  <c r="I11" i="39"/>
  <c r="I11" i="27"/>
  <c r="N11" i="1"/>
  <c r="Q25" i="16"/>
  <c r="R25" i="16" s="1"/>
  <c r="Y25" i="17"/>
  <c r="AY25" i="17"/>
  <c r="BC25" i="17" s="1"/>
  <c r="AI25" i="17"/>
  <c r="AD25" i="17"/>
  <c r="AN25" i="17"/>
  <c r="T25" i="17"/>
  <c r="I48" i="30"/>
  <c r="U48" i="17"/>
  <c r="N48" i="1"/>
  <c r="AG48" i="18"/>
  <c r="I48" i="28"/>
  <c r="I48" i="39"/>
  <c r="I48" i="25"/>
  <c r="I48" i="27"/>
  <c r="I48" i="24"/>
  <c r="I48" i="26"/>
  <c r="I48" i="44"/>
  <c r="I48" i="38"/>
  <c r="I48" i="29"/>
  <c r="O19" i="17"/>
  <c r="Q19" i="16" s="1"/>
  <c r="R19" i="16" s="1"/>
  <c r="AZ19" i="17"/>
  <c r="AZ40" i="17"/>
  <c r="O40" i="17"/>
  <c r="I36" i="25"/>
  <c r="O46" i="17"/>
  <c r="AZ46" i="17"/>
  <c r="AZ49" i="17"/>
  <c r="O49" i="17"/>
  <c r="AZ53" i="17"/>
  <c r="O53" i="17"/>
  <c r="O58" i="17"/>
  <c r="AZ58" i="17"/>
  <c r="O35" i="17"/>
  <c r="AZ35" i="17"/>
  <c r="O39" i="17"/>
  <c r="AZ39" i="17"/>
  <c r="AH38" i="18"/>
  <c r="O38" i="46"/>
  <c r="O30" i="17"/>
  <c r="AZ30" i="17"/>
  <c r="AZ55" i="17"/>
  <c r="O55" i="17"/>
  <c r="S48" i="32"/>
  <c r="X48" i="32"/>
  <c r="Y48" i="32" s="1"/>
  <c r="AZ15" i="17"/>
  <c r="O15" i="17"/>
  <c r="AZ24" i="17"/>
  <c r="O24" i="17"/>
  <c r="AZ18" i="17"/>
  <c r="O18" i="17"/>
  <c r="O13" i="17"/>
  <c r="AZ13" i="17"/>
  <c r="AZ29" i="17"/>
  <c r="O29" i="17"/>
  <c r="O41" i="17"/>
  <c r="AZ41" i="17"/>
  <c r="O17" i="17"/>
  <c r="AZ17" i="17"/>
  <c r="O14" i="17"/>
  <c r="AI14" i="17" s="1"/>
  <c r="AZ14" i="17"/>
  <c r="Y48" i="17"/>
  <c r="O48" i="21" s="1"/>
  <c r="AD48" i="17"/>
  <c r="AY48" i="17"/>
  <c r="BC48" i="17" s="1"/>
  <c r="AW48" i="17" s="1"/>
  <c r="AT48" i="17" s="1"/>
  <c r="AU48" i="17" s="1"/>
  <c r="AZ50" i="17"/>
  <c r="O50" i="17"/>
  <c r="Y59" i="36"/>
  <c r="Y35" i="36"/>
  <c r="Y18" i="36"/>
  <c r="Z18" i="36" s="1"/>
  <c r="Y39" i="36"/>
  <c r="Y30" i="36"/>
  <c r="Y20" i="36"/>
  <c r="Y48" i="36"/>
  <c r="Y25" i="36"/>
  <c r="Y43" i="36"/>
  <c r="Y32" i="36"/>
  <c r="Y49" i="36"/>
  <c r="Y31" i="36"/>
  <c r="Y15" i="36"/>
  <c r="Y45" i="36"/>
  <c r="Z45" i="36" s="1"/>
  <c r="Y34" i="36"/>
  <c r="Y51" i="36"/>
  <c r="Y19" i="36"/>
  <c r="Y38" i="36"/>
  <c r="Y23" i="36"/>
  <c r="Y55" i="36"/>
  <c r="Z55" i="36" s="1"/>
  <c r="Y12" i="36"/>
  <c r="Y54" i="36"/>
  <c r="Y22" i="36"/>
  <c r="Y50" i="36"/>
  <c r="Y17" i="36"/>
  <c r="Z17" i="36" s="1"/>
  <c r="L59" i="47"/>
  <c r="M59" i="47" s="1"/>
  <c r="L53" i="47"/>
  <c r="M53" i="47" s="1"/>
  <c r="L52" i="47"/>
  <c r="M52" i="47" s="1"/>
  <c r="L51" i="47"/>
  <c r="M51" i="47" s="1"/>
  <c r="L50" i="47"/>
  <c r="M50" i="47" s="1"/>
  <c r="L49" i="47"/>
  <c r="M49" i="47" s="1"/>
  <c r="L39" i="47"/>
  <c r="M39" i="47" s="1"/>
  <c r="L38" i="47"/>
  <c r="M38" i="47" s="1"/>
  <c r="L48" i="47"/>
  <c r="M48" i="47" s="1"/>
  <c r="L46" i="47"/>
  <c r="M46" i="47" s="1"/>
  <c r="L43" i="47"/>
  <c r="M43" i="47" s="1"/>
  <c r="L35" i="47"/>
  <c r="M35" i="47" s="1"/>
  <c r="L31" i="47"/>
  <c r="M31" i="47" s="1"/>
  <c r="L16" i="47"/>
  <c r="M16" i="47" s="1"/>
  <c r="L15" i="47"/>
  <c r="M15" i="47" s="1"/>
  <c r="L14" i="47"/>
  <c r="M14" i="47" s="1"/>
  <c r="L12" i="47"/>
  <c r="M12" i="47" s="1"/>
  <c r="L55" i="47"/>
  <c r="M55" i="47" s="1"/>
  <c r="L54" i="47"/>
  <c r="M54" i="47" s="1"/>
  <c r="L42" i="47"/>
  <c r="M42" i="47" s="1"/>
  <c r="L41" i="47"/>
  <c r="M41" i="47" s="1"/>
  <c r="L30" i="47"/>
  <c r="M30" i="47" s="1"/>
  <c r="L27" i="47"/>
  <c r="M27" i="47" s="1"/>
  <c r="L26" i="47"/>
  <c r="M26" i="47" s="1"/>
  <c r="L25" i="47"/>
  <c r="M25" i="47" s="1"/>
  <c r="L23" i="47"/>
  <c r="M23" i="47" s="1"/>
  <c r="L22" i="47"/>
  <c r="M22" i="47" s="1"/>
  <c r="L11" i="47"/>
  <c r="M11" i="47" s="1"/>
  <c r="AA59" i="47"/>
  <c r="AB59" i="47" s="1"/>
  <c r="AA55" i="47"/>
  <c r="AB55" i="47" s="1"/>
  <c r="AA45" i="47"/>
  <c r="AB45" i="47" s="1"/>
  <c r="AA41" i="47"/>
  <c r="AB41" i="47" s="1"/>
  <c r="AA29" i="47"/>
  <c r="AB29" i="47" s="1"/>
  <c r="AA25" i="47"/>
  <c r="AB25" i="47" s="1"/>
  <c r="AA18" i="47"/>
  <c r="AB18" i="47" s="1"/>
  <c r="AA16" i="47"/>
  <c r="AB16" i="47" s="1"/>
  <c r="AA56" i="47"/>
  <c r="AB56" i="47" s="1"/>
  <c r="AA52" i="47"/>
  <c r="AB52" i="47" s="1"/>
  <c r="AA38" i="47"/>
  <c r="AB38" i="47" s="1"/>
  <c r="AA36" i="47"/>
  <c r="AB36" i="47" s="1"/>
  <c r="AA27" i="47"/>
  <c r="AB27" i="47" s="1"/>
  <c r="AA19" i="47"/>
  <c r="AB19" i="47" s="1"/>
  <c r="U32" i="47"/>
  <c r="V32" i="47" s="1"/>
  <c r="I26" i="47"/>
  <c r="J26" i="47" s="1"/>
  <c r="I17" i="47"/>
  <c r="J17" i="47" s="1"/>
  <c r="I53" i="47"/>
  <c r="J53" i="47" s="1"/>
  <c r="L13" i="47"/>
  <c r="M13" i="47" s="1"/>
  <c r="L17" i="47"/>
  <c r="M17" i="47" s="1"/>
  <c r="L18" i="47"/>
  <c r="M18" i="47" s="1"/>
  <c r="L20" i="47"/>
  <c r="M20" i="47" s="1"/>
  <c r="AA20" i="47"/>
  <c r="AB20" i="47" s="1"/>
  <c r="AA23" i="47"/>
  <c r="AB23" i="47" s="1"/>
  <c r="AA31" i="47"/>
  <c r="AB31" i="47" s="1"/>
  <c r="L45" i="47"/>
  <c r="M45" i="47" s="1"/>
  <c r="AA48" i="47"/>
  <c r="AB48" i="47" s="1"/>
  <c r="Y41" i="36"/>
  <c r="Z41" i="36" s="1"/>
  <c r="Y53" i="36"/>
  <c r="Y46" i="36"/>
  <c r="Y36" i="36"/>
  <c r="Z36" i="36" s="1"/>
  <c r="Y42" i="36"/>
  <c r="Z42" i="36" s="1"/>
  <c r="J41" i="36"/>
  <c r="K41" i="36" s="1"/>
  <c r="J39" i="36"/>
  <c r="K39" i="36" s="1"/>
  <c r="M20" i="36"/>
  <c r="N20" i="36" s="1"/>
  <c r="M12" i="36"/>
  <c r="M24" i="36"/>
  <c r="N24" i="36" s="1"/>
  <c r="M36" i="36"/>
  <c r="N36" i="36" s="1"/>
  <c r="M31" i="36"/>
  <c r="N31" i="36" s="1"/>
  <c r="M56" i="36"/>
  <c r="N56" i="36" s="1"/>
  <c r="I42" i="47"/>
  <c r="J42" i="47" s="1"/>
  <c r="O56" i="47"/>
  <c r="P56" i="47" s="1"/>
  <c r="O59" i="47"/>
  <c r="P59" i="47" s="1"/>
  <c r="O51" i="47"/>
  <c r="P51" i="47" s="1"/>
  <c r="O30" i="47"/>
  <c r="P30" i="47" s="1"/>
  <c r="O23" i="47"/>
  <c r="P23" i="47" s="1"/>
  <c r="O22" i="47"/>
  <c r="P22" i="47" s="1"/>
  <c r="O53" i="47"/>
  <c r="P53" i="47" s="1"/>
  <c r="O26" i="47"/>
  <c r="P26" i="47" s="1"/>
  <c r="AK26" i="18"/>
  <c r="I46" i="47"/>
  <c r="J46" i="47" s="1"/>
  <c r="I23" i="47"/>
  <c r="J23" i="47" s="1"/>
  <c r="U58" i="47"/>
  <c r="V58" i="47" s="1"/>
  <c r="O17" i="47"/>
  <c r="P17" i="47" s="1"/>
  <c r="O18" i="47"/>
  <c r="P18" i="47" s="1"/>
  <c r="L21" i="47"/>
  <c r="M21" i="47" s="1"/>
  <c r="AA21" i="47"/>
  <c r="AB21" i="47" s="1"/>
  <c r="L24" i="47"/>
  <c r="M24" i="47" s="1"/>
  <c r="O48" i="47"/>
  <c r="P48" i="47" s="1"/>
  <c r="AA49" i="47"/>
  <c r="AB49" i="47" s="1"/>
  <c r="AA54" i="47"/>
  <c r="AB54" i="47" s="1"/>
  <c r="J56" i="36"/>
  <c r="K56" i="36" s="1"/>
  <c r="Y16" i="36"/>
  <c r="Z16" i="36" s="1"/>
  <c r="Y11" i="36"/>
  <c r="Y21" i="36"/>
  <c r="Z29" i="36" s="1"/>
  <c r="Y52" i="36"/>
  <c r="Z52" i="36" s="1"/>
  <c r="M46" i="36"/>
  <c r="N46" i="36" s="1"/>
  <c r="S46" i="36"/>
  <c r="T46" i="36" s="1"/>
  <c r="S17" i="36"/>
  <c r="T17" i="36" s="1"/>
  <c r="S32" i="36"/>
  <c r="T32" i="36" s="1"/>
  <c r="S16" i="36"/>
  <c r="T16" i="36" s="1"/>
  <c r="S58" i="36"/>
  <c r="T58" i="36" s="1"/>
  <c r="S36" i="36"/>
  <c r="T36" i="36" s="1"/>
  <c r="S27" i="36"/>
  <c r="T27" i="36" s="1"/>
  <c r="S20" i="36"/>
  <c r="T20" i="36" s="1"/>
  <c r="S52" i="36"/>
  <c r="T52" i="36" s="1"/>
  <c r="S53" i="36"/>
  <c r="T53" i="36" s="1"/>
  <c r="S19" i="36"/>
  <c r="S42" i="36"/>
  <c r="T42" i="36" s="1"/>
  <c r="F55" i="47"/>
  <c r="G55" i="47" s="1"/>
  <c r="F43" i="47"/>
  <c r="G43" i="47" s="1"/>
  <c r="F41" i="47"/>
  <c r="G41" i="47" s="1"/>
  <c r="U54" i="47"/>
  <c r="V54" i="47" s="1"/>
  <c r="U48" i="47"/>
  <c r="V48" i="47" s="1"/>
  <c r="U46" i="47"/>
  <c r="V46" i="47" s="1"/>
  <c r="U36" i="47"/>
  <c r="V36" i="47" s="1"/>
  <c r="AU42" i="17"/>
  <c r="BC22" i="17"/>
  <c r="AW22" i="17" s="1"/>
  <c r="AT22" i="17" s="1"/>
  <c r="AU22" i="17" s="1"/>
  <c r="AW23" i="17"/>
  <c r="AT23" i="17" s="1"/>
  <c r="AU23" i="17" s="1"/>
  <c r="AZ27" i="17"/>
  <c r="O27" i="17"/>
  <c r="AN19" i="17"/>
  <c r="AY19" i="17"/>
  <c r="AZ12" i="17"/>
  <c r="O12" i="17"/>
  <c r="AZ51" i="17"/>
  <c r="O51" i="17"/>
  <c r="O59" i="17"/>
  <c r="AZ59" i="17"/>
  <c r="O21" i="17"/>
  <c r="AZ21" i="17"/>
  <c r="AZ43" i="17"/>
  <c r="O43" i="17"/>
  <c r="AY34" i="17"/>
  <c r="T34" i="17"/>
  <c r="AI38" i="17"/>
  <c r="AD38" i="17"/>
  <c r="AZ56" i="17"/>
  <c r="O56" i="17"/>
  <c r="O20" i="17"/>
  <c r="AZ20" i="17"/>
  <c r="K26" i="19"/>
  <c r="U16" i="35"/>
  <c r="O19" i="47"/>
  <c r="P19" i="47" s="1"/>
  <c r="O29" i="47"/>
  <c r="P29" i="47" s="1"/>
  <c r="O38" i="47"/>
  <c r="P38" i="47" s="1"/>
  <c r="O55" i="47"/>
  <c r="P55" i="47" s="1"/>
  <c r="O11" i="47"/>
  <c r="P11" i="47" s="1"/>
  <c r="O13" i="47"/>
  <c r="P13" i="47" s="1"/>
  <c r="O14" i="47"/>
  <c r="P14" i="47" s="1"/>
  <c r="O21" i="47"/>
  <c r="P21" i="47" s="1"/>
  <c r="O25" i="47"/>
  <c r="P25" i="47" s="1"/>
  <c r="O31" i="47"/>
  <c r="P31" i="47" s="1"/>
  <c r="O41" i="47"/>
  <c r="P41" i="47" s="1"/>
  <c r="O49" i="47"/>
  <c r="P49" i="47" s="1"/>
  <c r="O50" i="47"/>
  <c r="P50" i="47" s="1"/>
  <c r="O54" i="47"/>
  <c r="P54" i="47" s="1"/>
  <c r="O12" i="47"/>
  <c r="P12" i="47" s="1"/>
  <c r="O45" i="47"/>
  <c r="P45" i="47" s="1"/>
  <c r="O20" i="47"/>
  <c r="P20" i="47" s="1"/>
  <c r="O24" i="47"/>
  <c r="P24" i="47" s="1"/>
  <c r="O27" i="47"/>
  <c r="P27" i="47" s="1"/>
  <c r="O36" i="47"/>
  <c r="P36" i="47" s="1"/>
  <c r="O39" i="47"/>
  <c r="P39" i="47" s="1"/>
  <c r="O40" i="47"/>
  <c r="P40" i="47" s="1"/>
  <c r="O42" i="47"/>
  <c r="P42" i="47" s="1"/>
  <c r="O43" i="47"/>
  <c r="P43" i="47" s="1"/>
  <c r="O46" i="47"/>
  <c r="P46" i="47" s="1"/>
  <c r="R13" i="47"/>
  <c r="S13" i="47" s="1"/>
  <c r="R17" i="47"/>
  <c r="S17" i="47" s="1"/>
  <c r="R22" i="47"/>
  <c r="S22" i="47" s="1"/>
  <c r="R25" i="47"/>
  <c r="S25" i="47" s="1"/>
  <c r="R29" i="47"/>
  <c r="S29" i="47" s="1"/>
  <c r="R31" i="47"/>
  <c r="S31" i="47" s="1"/>
  <c r="R42" i="47"/>
  <c r="S42" i="47" s="1"/>
  <c r="R45" i="47"/>
  <c r="S45" i="47" s="1"/>
  <c r="R50" i="47"/>
  <c r="S50" i="47" s="1"/>
  <c r="R14" i="47"/>
  <c r="S14" i="47" s="1"/>
  <c r="R18" i="47"/>
  <c r="S18" i="47" s="1"/>
  <c r="R20" i="47"/>
  <c r="S20" i="47" s="1"/>
  <c r="R21" i="47"/>
  <c r="S21" i="47" s="1"/>
  <c r="R23" i="47"/>
  <c r="S23" i="47" s="1"/>
  <c r="R24" i="47"/>
  <c r="S24" i="47" s="1"/>
  <c r="R30" i="47"/>
  <c r="S30" i="47" s="1"/>
  <c r="R38" i="47"/>
  <c r="S38" i="47" s="1"/>
  <c r="R43" i="47"/>
  <c r="S43" i="47" s="1"/>
  <c r="R48" i="47"/>
  <c r="S48" i="47" s="1"/>
  <c r="R54" i="47"/>
  <c r="S54" i="47" s="1"/>
  <c r="R55" i="47"/>
  <c r="S55" i="47" s="1"/>
  <c r="X13" i="47"/>
  <c r="Y13" i="47" s="1"/>
  <c r="X15" i="47"/>
  <c r="Y15" i="47" s="1"/>
  <c r="X18" i="47"/>
  <c r="Y18" i="47" s="1"/>
  <c r="X35" i="47"/>
  <c r="Y35" i="47" s="1"/>
  <c r="X42" i="47"/>
  <c r="Y42" i="47" s="1"/>
  <c r="X46" i="47"/>
  <c r="Y46" i="47" s="1"/>
  <c r="X48" i="47"/>
  <c r="Y48" i="47" s="1"/>
  <c r="X50" i="47"/>
  <c r="Y50" i="47" s="1"/>
  <c r="X53" i="47"/>
  <c r="Y53" i="47" s="1"/>
  <c r="X54" i="47"/>
  <c r="Y54" i="47" s="1"/>
  <c r="X56" i="47"/>
  <c r="Y56" i="47" s="1"/>
  <c r="X12" i="47"/>
  <c r="Y12" i="47" s="1"/>
  <c r="X16" i="47"/>
  <c r="Y16" i="47" s="1"/>
  <c r="X20" i="47"/>
  <c r="Y20" i="47" s="1"/>
  <c r="X22" i="47"/>
  <c r="Y22" i="47" s="1"/>
  <c r="X26" i="47"/>
  <c r="Y26" i="47" s="1"/>
  <c r="X27" i="47"/>
  <c r="Y27" i="47" s="1"/>
  <c r="X29" i="47"/>
  <c r="Y29" i="47" s="1"/>
  <c r="X31" i="47"/>
  <c r="Y31" i="47" s="1"/>
  <c r="X36" i="47"/>
  <c r="Y36" i="47" s="1"/>
  <c r="X38" i="47"/>
  <c r="Y38" i="47" s="1"/>
  <c r="X39" i="47"/>
  <c r="Y39" i="47" s="1"/>
  <c r="X41" i="47"/>
  <c r="Y41" i="47" s="1"/>
  <c r="X45" i="47"/>
  <c r="Y45" i="47" s="1"/>
  <c r="X55" i="47"/>
  <c r="Y55" i="47" s="1"/>
  <c r="U34" i="47"/>
  <c r="V34" i="47" s="1"/>
  <c r="O32" i="47"/>
  <c r="P32" i="47" s="1"/>
  <c r="M13" i="36"/>
  <c r="N13" i="36" s="1"/>
  <c r="M11" i="36"/>
  <c r="N11" i="36" s="1"/>
  <c r="M52" i="36"/>
  <c r="N52" i="36" s="1"/>
  <c r="M54" i="36"/>
  <c r="N54" i="36" s="1"/>
  <c r="M21" i="36"/>
  <c r="N21" i="36" s="1"/>
  <c r="M53" i="36"/>
  <c r="N53" i="36" s="1"/>
  <c r="O58" i="47"/>
  <c r="P58" i="47" s="1"/>
  <c r="M48" i="36"/>
  <c r="N48" i="36" s="1"/>
  <c r="M14" i="36"/>
  <c r="N14" i="36" s="1"/>
  <c r="M26" i="36"/>
  <c r="N26" i="36" s="1"/>
  <c r="M32" i="36"/>
  <c r="N32" i="36" s="1"/>
  <c r="M19" i="36"/>
  <c r="M17" i="36"/>
  <c r="N17" i="36" s="1"/>
  <c r="M43" i="36"/>
  <c r="N43" i="36" s="1"/>
  <c r="M55" i="36"/>
  <c r="N55" i="36" s="1"/>
  <c r="M22" i="36"/>
  <c r="N22" i="36" s="1"/>
  <c r="M38" i="36"/>
  <c r="N38" i="36" s="1"/>
  <c r="M58" i="36"/>
  <c r="N58" i="36" s="1"/>
  <c r="M25" i="36"/>
  <c r="N25" i="36" s="1"/>
  <c r="M15" i="36"/>
  <c r="M18" i="36"/>
  <c r="N18" i="36" s="1"/>
  <c r="M40" i="36"/>
  <c r="N40" i="36" s="1"/>
  <c r="M34" i="36"/>
  <c r="N34" i="36" s="1"/>
  <c r="O34" i="47"/>
  <c r="P34" i="47" s="1"/>
  <c r="M27" i="36"/>
  <c r="N27" i="36" s="1"/>
  <c r="M35" i="36"/>
  <c r="N35" i="36" s="1"/>
  <c r="M29" i="36"/>
  <c r="N29" i="36" s="1"/>
  <c r="M41" i="36"/>
  <c r="N41" i="36" s="1"/>
  <c r="M42" i="36"/>
  <c r="N42" i="36" s="1"/>
  <c r="M23" i="36"/>
  <c r="N23" i="36" s="1"/>
  <c r="M45" i="36"/>
  <c r="N45" i="36" s="1"/>
  <c r="M16" i="36"/>
  <c r="N16" i="36" s="1"/>
  <c r="M30" i="36"/>
  <c r="N30" i="36" s="1"/>
  <c r="M39" i="36"/>
  <c r="N39" i="36" s="1"/>
  <c r="M59" i="36"/>
  <c r="N59" i="36" s="1"/>
  <c r="V14" i="36"/>
  <c r="V51" i="36"/>
  <c r="W51" i="36" s="1"/>
  <c r="V18" i="36"/>
  <c r="W18" i="36" s="1"/>
  <c r="V12" i="36"/>
  <c r="W12" i="36" s="1"/>
  <c r="V48" i="36"/>
  <c r="W48" i="36" s="1"/>
  <c r="V35" i="36"/>
  <c r="W35" i="36" s="1"/>
  <c r="V59" i="36"/>
  <c r="W59" i="36" s="1"/>
  <c r="V43" i="36"/>
  <c r="W43" i="36" s="1"/>
  <c r="V55" i="36"/>
  <c r="W55" i="36" s="1"/>
  <c r="V22" i="36"/>
  <c r="W22" i="36" s="1"/>
  <c r="V31" i="36"/>
  <c r="W31" i="36" s="1"/>
  <c r="V40" i="36"/>
  <c r="W40" i="36" s="1"/>
  <c r="V19" i="36"/>
  <c r="V32" i="36"/>
  <c r="W32" i="36" s="1"/>
  <c r="V25" i="36"/>
  <c r="W25" i="36" s="1"/>
  <c r="V56" i="36"/>
  <c r="W56" i="36" s="1"/>
  <c r="V13" i="36"/>
  <c r="W13" i="36" s="1"/>
  <c r="V39" i="36"/>
  <c r="W39" i="36" s="1"/>
  <c r="V16" i="36"/>
  <c r="W16" i="36" s="1"/>
  <c r="V45" i="36"/>
  <c r="W45" i="36" s="1"/>
  <c r="V15" i="36"/>
  <c r="V23" i="36"/>
  <c r="W23" i="36" s="1"/>
  <c r="V34" i="36"/>
  <c r="W34" i="36" s="1"/>
  <c r="V52" i="36"/>
  <c r="W52" i="36" s="1"/>
  <c r="P45" i="36"/>
  <c r="Q45" i="36" s="1"/>
  <c r="P54" i="36"/>
  <c r="Q54" i="36" s="1"/>
  <c r="P14" i="36"/>
  <c r="Q14" i="36" s="1"/>
  <c r="P11" i="36"/>
  <c r="Q11" i="36" s="1"/>
  <c r="P15" i="36"/>
  <c r="P22" i="36"/>
  <c r="Q22" i="36" s="1"/>
  <c r="P31" i="36"/>
  <c r="Q31" i="36" s="1"/>
  <c r="P39" i="36"/>
  <c r="Q39" i="36" s="1"/>
  <c r="P53" i="36"/>
  <c r="Q53" i="36" s="1"/>
  <c r="P25" i="36"/>
  <c r="Q25" i="36" s="1"/>
  <c r="P51" i="36"/>
  <c r="Q51" i="36" s="1"/>
  <c r="P12" i="36"/>
  <c r="P16" i="36"/>
  <c r="Q16" i="36" s="1"/>
  <c r="P32" i="36"/>
  <c r="Q32" i="36" s="1"/>
  <c r="P19" i="36"/>
  <c r="Q19" i="36" s="1"/>
  <c r="P27" i="36"/>
  <c r="Q27" i="36" s="1"/>
  <c r="P34" i="36"/>
  <c r="Q34" i="36" s="1"/>
  <c r="P42" i="36"/>
  <c r="Q42" i="36" s="1"/>
  <c r="P58" i="36"/>
  <c r="Q58" i="36" s="1"/>
  <c r="P26" i="36"/>
  <c r="Q26" i="36" s="1"/>
  <c r="P56" i="36"/>
  <c r="Q56" i="36" s="1"/>
  <c r="I54" i="47"/>
  <c r="J54" i="47" s="1"/>
  <c r="I18" i="47"/>
  <c r="J18" i="47" s="1"/>
  <c r="I31" i="47"/>
  <c r="J31" i="47" s="1"/>
  <c r="I30" i="47"/>
  <c r="J30" i="47" s="1"/>
  <c r="I50" i="47"/>
  <c r="J50" i="47" s="1"/>
  <c r="I16" i="47"/>
  <c r="J16" i="47" s="1"/>
  <c r="I43" i="47"/>
  <c r="J43" i="47" s="1"/>
  <c r="I51" i="47"/>
  <c r="J51" i="47" s="1"/>
  <c r="I14" i="47"/>
  <c r="J14" i="47" s="1"/>
  <c r="I29" i="47"/>
  <c r="J29" i="47" s="1"/>
  <c r="I59" i="47"/>
  <c r="J59" i="47" s="1"/>
  <c r="I55" i="47"/>
  <c r="J55" i="47" s="1"/>
  <c r="I35" i="47"/>
  <c r="J35" i="47" s="1"/>
  <c r="I24" i="47"/>
  <c r="J24" i="47" s="1"/>
  <c r="I11" i="47"/>
  <c r="J11" i="47" s="1"/>
  <c r="I22" i="47"/>
  <c r="J22" i="47" s="1"/>
  <c r="I56" i="47"/>
  <c r="J56" i="47" s="1"/>
  <c r="I45" i="47"/>
  <c r="J45" i="47" s="1"/>
  <c r="I41" i="47"/>
  <c r="J41" i="47" s="1"/>
  <c r="I49" i="47"/>
  <c r="J49" i="47" s="1"/>
  <c r="I38" i="47"/>
  <c r="J38" i="47" s="1"/>
  <c r="I12" i="47"/>
  <c r="J12" i="47" s="1"/>
  <c r="I20" i="47"/>
  <c r="J20" i="47" s="1"/>
  <c r="I25" i="47"/>
  <c r="J25" i="47" s="1"/>
  <c r="I52" i="47"/>
  <c r="J52" i="47" s="1"/>
  <c r="I27" i="47"/>
  <c r="J27" i="47" s="1"/>
  <c r="I15" i="47"/>
  <c r="J15" i="47" s="1"/>
  <c r="I48" i="47"/>
  <c r="J48" i="47" s="1"/>
  <c r="I19" i="47"/>
  <c r="J19" i="47" s="1"/>
  <c r="AA11" i="47"/>
  <c r="AB11" i="47" s="1"/>
  <c r="AA12" i="47"/>
  <c r="AB12" i="47" s="1"/>
  <c r="AA13" i="47"/>
  <c r="AB13" i="47" s="1"/>
  <c r="AA15" i="47"/>
  <c r="AB15" i="47" s="1"/>
  <c r="AA17" i="47"/>
  <c r="AB17" i="47" s="1"/>
  <c r="AA22" i="47"/>
  <c r="AB22" i="47" s="1"/>
  <c r="AA24" i="47"/>
  <c r="AB24" i="47" s="1"/>
  <c r="AA42" i="47"/>
  <c r="AB42" i="47" s="1"/>
  <c r="AA43" i="47"/>
  <c r="AB43" i="47" s="1"/>
  <c r="AA50" i="47"/>
  <c r="AB50" i="47" s="1"/>
  <c r="J50" i="36"/>
  <c r="K50" i="36" s="1"/>
  <c r="J32" i="36"/>
  <c r="K32" i="36" s="1"/>
  <c r="J51" i="36"/>
  <c r="K51" i="36" s="1"/>
  <c r="J25" i="36"/>
  <c r="K25" i="36" s="1"/>
  <c r="J22" i="36"/>
  <c r="K22" i="36" s="1"/>
  <c r="J34" i="36"/>
  <c r="K34" i="36" s="1"/>
  <c r="J12" i="36"/>
  <c r="K12" i="36" s="1"/>
  <c r="J29" i="36"/>
  <c r="K29" i="36" s="1"/>
  <c r="J11" i="36"/>
  <c r="K11" i="36" s="1"/>
  <c r="J36" i="36"/>
  <c r="K36" i="36" s="1"/>
  <c r="J45" i="36"/>
  <c r="K45" i="36" s="1"/>
  <c r="J24" i="36"/>
  <c r="K24" i="36" s="1"/>
  <c r="J46" i="36"/>
  <c r="K46" i="36" s="1"/>
  <c r="J18" i="36"/>
  <c r="K18" i="36" s="1"/>
  <c r="J21" i="36"/>
  <c r="K21" i="36" s="1"/>
  <c r="J20" i="36"/>
  <c r="K20" i="36" s="1"/>
  <c r="J59" i="36"/>
  <c r="K59" i="36" s="1"/>
  <c r="J58" i="36"/>
  <c r="K58" i="36" s="1"/>
  <c r="J27" i="36"/>
  <c r="K27" i="36" s="1"/>
  <c r="J40" i="36"/>
  <c r="K40" i="36" s="1"/>
  <c r="J26" i="36"/>
  <c r="K26" i="36" s="1"/>
  <c r="J14" i="36"/>
  <c r="K14" i="36" s="1"/>
  <c r="J13" i="36"/>
  <c r="K13" i="36" s="1"/>
  <c r="J49" i="36"/>
  <c r="K49" i="36" s="1"/>
  <c r="J30" i="36"/>
  <c r="J17" i="36"/>
  <c r="K17" i="36" s="1"/>
  <c r="J43" i="36"/>
  <c r="K43" i="36" s="1"/>
  <c r="J31" i="36"/>
  <c r="K31" i="36" s="1"/>
  <c r="J48" i="36"/>
  <c r="K48" i="36" s="1"/>
  <c r="J55" i="36"/>
  <c r="K55" i="36" s="1"/>
  <c r="J23" i="36"/>
  <c r="K23" i="36" s="1"/>
  <c r="J53" i="36"/>
  <c r="K53" i="36" s="1"/>
  <c r="J52" i="36"/>
  <c r="K52" i="36" s="1"/>
  <c r="J38" i="36"/>
  <c r="K38" i="36" s="1"/>
  <c r="J16" i="36"/>
  <c r="K16" i="36" s="1"/>
  <c r="J54" i="36"/>
  <c r="K54" i="36" s="1"/>
  <c r="J42" i="36"/>
  <c r="K42" i="36" s="1"/>
  <c r="G58" i="36"/>
  <c r="H58" i="36" s="1"/>
  <c r="G32" i="36"/>
  <c r="H32" i="36" s="1"/>
  <c r="G16" i="36"/>
  <c r="H16" i="36" s="1"/>
  <c r="G40" i="36"/>
  <c r="H40" i="36" s="1"/>
  <c r="G53" i="36"/>
  <c r="H53" i="36" s="1"/>
  <c r="G42" i="36"/>
  <c r="H42" i="36" s="1"/>
  <c r="G30" i="36"/>
  <c r="G31" i="36"/>
  <c r="H31" i="36" s="1"/>
  <c r="G24" i="36"/>
  <c r="H24" i="36" s="1"/>
  <c r="G27" i="36"/>
  <c r="H27" i="36" s="1"/>
  <c r="G52" i="36"/>
  <c r="H52" i="36" s="1"/>
  <c r="G36" i="36"/>
  <c r="H36" i="36" s="1"/>
  <c r="G14" i="36"/>
  <c r="H14" i="36" s="1"/>
  <c r="G26" i="36"/>
  <c r="H26" i="36" s="1"/>
  <c r="G38" i="36"/>
  <c r="H38" i="36" s="1"/>
  <c r="G46" i="36"/>
  <c r="H46" i="36" s="1"/>
  <c r="G51" i="36"/>
  <c r="H51" i="36" s="1"/>
  <c r="G43" i="36"/>
  <c r="H43" i="36" s="1"/>
  <c r="G19" i="36"/>
  <c r="G39" i="36"/>
  <c r="H39" i="36" s="1"/>
  <c r="G25" i="36"/>
  <c r="H25" i="36" s="1"/>
  <c r="G29" i="36"/>
  <c r="H29" i="36" s="1"/>
  <c r="G11" i="36"/>
  <c r="H11" i="36" s="1"/>
  <c r="G23" i="36"/>
  <c r="H23" i="36" s="1"/>
  <c r="G18" i="36"/>
  <c r="H18" i="36" s="1"/>
  <c r="G48" i="36"/>
  <c r="H48" i="36" s="1"/>
  <c r="G15" i="36"/>
  <c r="G55" i="36"/>
  <c r="H55" i="36" s="1"/>
  <c r="G12" i="36"/>
  <c r="G49" i="36"/>
  <c r="H49" i="36" s="1"/>
  <c r="G54" i="36"/>
  <c r="H54" i="36" s="1"/>
  <c r="G59" i="36"/>
  <c r="H59" i="36" s="1"/>
  <c r="G35" i="36"/>
  <c r="H35" i="36" s="1"/>
  <c r="G21" i="36"/>
  <c r="H21" i="36" s="1"/>
  <c r="J35" i="36"/>
  <c r="K35" i="36" s="1"/>
  <c r="G20" i="36"/>
  <c r="H20" i="36" s="1"/>
  <c r="G34" i="36"/>
  <c r="H34" i="36" s="1"/>
  <c r="G50" i="36"/>
  <c r="H50" i="36" s="1"/>
  <c r="G41" i="36"/>
  <c r="H41" i="36" s="1"/>
  <c r="G56" i="36"/>
  <c r="H56" i="36" s="1"/>
  <c r="N4" i="18"/>
  <c r="L32" i="47"/>
  <c r="M32" i="47" s="1"/>
  <c r="L58" i="47"/>
  <c r="M58" i="47" s="1"/>
  <c r="L34" i="47"/>
  <c r="M34" i="47" s="1"/>
  <c r="J19" i="36"/>
  <c r="S38" i="40" l="1"/>
  <c r="T26" i="32"/>
  <c r="S26" i="35" s="1"/>
  <c r="T19" i="17"/>
  <c r="X22" i="5"/>
  <c r="AI22" i="18"/>
  <c r="I45" i="30"/>
  <c r="O42" i="46"/>
  <c r="Y16" i="46"/>
  <c r="Z16" i="46" s="1"/>
  <c r="K16" i="19"/>
  <c r="Q16" i="19" s="1"/>
  <c r="T16" i="35" s="1"/>
  <c r="AD19" i="17"/>
  <c r="N19" i="5" s="1"/>
  <c r="X22" i="6"/>
  <c r="N22" i="35" s="1"/>
  <c r="X36" i="5"/>
  <c r="Y36" i="5" s="1"/>
  <c r="T36" i="5"/>
  <c r="Q36" i="35" s="1"/>
  <c r="Z23" i="17"/>
  <c r="O23" i="46"/>
  <c r="I45" i="39"/>
  <c r="I45" i="44"/>
  <c r="I45" i="38"/>
  <c r="AK45" i="18"/>
  <c r="I36" i="24"/>
  <c r="I45" i="27"/>
  <c r="I36" i="38"/>
  <c r="I45" i="25"/>
  <c r="U45" i="17"/>
  <c r="O45" i="1" s="1"/>
  <c r="Z11" i="16"/>
  <c r="AA11" i="16" s="1"/>
  <c r="X11" i="40"/>
  <c r="S48" i="40"/>
  <c r="T48" i="40" s="1"/>
  <c r="N45" i="5"/>
  <c r="X45" i="5" s="1"/>
  <c r="Y45" i="5" s="1"/>
  <c r="AE45" i="17"/>
  <c r="O45" i="5" s="1"/>
  <c r="I45" i="24"/>
  <c r="Z45" i="17"/>
  <c r="AD54" i="17"/>
  <c r="AI54" i="17"/>
  <c r="AY54" i="17"/>
  <c r="BC54" i="17" s="1"/>
  <c r="AW54" i="17" s="1"/>
  <c r="AT54" i="17" s="1"/>
  <c r="AN54" i="17"/>
  <c r="T54" i="17"/>
  <c r="Y54" i="17"/>
  <c r="I36" i="30"/>
  <c r="I36" i="27"/>
  <c r="AJ16" i="18"/>
  <c r="K30" i="36"/>
  <c r="W14" i="36"/>
  <c r="AK16" i="18"/>
  <c r="N36" i="1"/>
  <c r="I36" i="28"/>
  <c r="I36" i="29"/>
  <c r="X26" i="40"/>
  <c r="Y26" i="40" s="1"/>
  <c r="T14" i="36"/>
  <c r="L16" i="35"/>
  <c r="N16" i="32"/>
  <c r="X16" i="32" s="1"/>
  <c r="Y16" i="32" s="1"/>
  <c r="O23" i="21"/>
  <c r="N23" i="6"/>
  <c r="AJ34" i="17"/>
  <c r="O34" i="32" s="1"/>
  <c r="I36" i="44"/>
  <c r="N42" i="6"/>
  <c r="S42" i="6" s="1"/>
  <c r="G42" i="35" s="1"/>
  <c r="H30" i="36"/>
  <c r="Q48" i="16"/>
  <c r="R48" i="16" s="1"/>
  <c r="I36" i="39"/>
  <c r="AG36" i="18"/>
  <c r="T22" i="46"/>
  <c r="U22" i="46" s="1"/>
  <c r="Z14" i="36"/>
  <c r="N11" i="5"/>
  <c r="N19" i="36"/>
  <c r="Z35" i="36"/>
  <c r="AN31" i="17"/>
  <c r="T31" i="17"/>
  <c r="S42" i="5"/>
  <c r="P42" i="35" s="1"/>
  <c r="S16" i="32"/>
  <c r="R16" i="35" s="1"/>
  <c r="I42" i="21"/>
  <c r="N23" i="40"/>
  <c r="AO23" i="17"/>
  <c r="O23" i="40" s="1"/>
  <c r="H19" i="36"/>
  <c r="K45" i="19"/>
  <c r="O25" i="21"/>
  <c r="I25" i="21"/>
  <c r="Y31" i="17"/>
  <c r="O31" i="21" s="1"/>
  <c r="P26" i="35"/>
  <c r="X38" i="6"/>
  <c r="N38" i="35" s="1"/>
  <c r="AO36" i="17"/>
  <c r="O36" i="40" s="1"/>
  <c r="Z42" i="16"/>
  <c r="AH42" i="18"/>
  <c r="N11" i="6"/>
  <c r="I11" i="21"/>
  <c r="O11" i="21"/>
  <c r="AH11" i="18"/>
  <c r="O36" i="21"/>
  <c r="Z36" i="17"/>
  <c r="Z34" i="36"/>
  <c r="Z36" i="16"/>
  <c r="AA36" i="16" s="1"/>
  <c r="N36" i="32"/>
  <c r="AJ36" i="17"/>
  <c r="O36" i="32" s="1"/>
  <c r="AJ36" i="18"/>
  <c r="U36" i="17"/>
  <c r="O36" i="46"/>
  <c r="Y36" i="46" s="1"/>
  <c r="Z36" i="46" s="1"/>
  <c r="O45" i="46"/>
  <c r="T45" i="46" s="1"/>
  <c r="U45" i="46" s="1"/>
  <c r="AH36" i="18"/>
  <c r="Z45" i="16"/>
  <c r="AA45" i="16" s="1"/>
  <c r="I36" i="21"/>
  <c r="AU38" i="17"/>
  <c r="AK38" i="18"/>
  <c r="K38" i="19"/>
  <c r="Q38" i="19" s="1"/>
  <c r="T38" i="35" s="1"/>
  <c r="K15" i="36"/>
  <c r="P16" i="16"/>
  <c r="Q16" i="16"/>
  <c r="R16" i="16" s="1"/>
  <c r="K31" i="19"/>
  <c r="N31" i="19" s="1"/>
  <c r="I31" i="35" s="1"/>
  <c r="N34" i="32"/>
  <c r="X34" i="32" s="1"/>
  <c r="Y34" i="32" s="1"/>
  <c r="T11" i="46"/>
  <c r="U11" i="46" s="1"/>
  <c r="AO45" i="17"/>
  <c r="O45" i="40" s="1"/>
  <c r="N45" i="40"/>
  <c r="I45" i="29"/>
  <c r="N45" i="6"/>
  <c r="AH45" i="18"/>
  <c r="S26" i="1"/>
  <c r="X26" i="1"/>
  <c r="H12" i="36"/>
  <c r="Q12" i="36"/>
  <c r="N12" i="36"/>
  <c r="T23" i="5"/>
  <c r="Q23" i="35" s="1"/>
  <c r="T15" i="36"/>
  <c r="T12" i="36"/>
  <c r="P23" i="46"/>
  <c r="O23" i="1"/>
  <c r="O23" i="6"/>
  <c r="Q23" i="16"/>
  <c r="R23" i="16" s="1"/>
  <c r="P23" i="16"/>
  <c r="Y45" i="46"/>
  <c r="Z45" i="46" s="1"/>
  <c r="I52" i="39"/>
  <c r="I52" i="25"/>
  <c r="I52" i="24"/>
  <c r="I52" i="27"/>
  <c r="AG52" i="18"/>
  <c r="I52" i="30"/>
  <c r="I52" i="44"/>
  <c r="I52" i="29"/>
  <c r="I52" i="28"/>
  <c r="N52" i="1"/>
  <c r="I52" i="38"/>
  <c r="I52" i="26"/>
  <c r="BC52" i="17"/>
  <c r="AW52" i="17" s="1"/>
  <c r="AT52" i="17" s="1"/>
  <c r="H15" i="36"/>
  <c r="Q15" i="36"/>
  <c r="K42" i="19"/>
  <c r="N42" i="19" s="1"/>
  <c r="I42" i="35" s="1"/>
  <c r="I16" i="21"/>
  <c r="N52" i="40"/>
  <c r="AO52" i="17"/>
  <c r="K19" i="36"/>
  <c r="T19" i="36"/>
  <c r="Z58" i="36"/>
  <c r="Z22" i="36"/>
  <c r="Z32" i="36"/>
  <c r="T32" i="17"/>
  <c r="AN32" i="17"/>
  <c r="AI32" i="17"/>
  <c r="Y32" i="17"/>
  <c r="Q32" i="16"/>
  <c r="R32" i="16" s="1"/>
  <c r="AY32" i="17"/>
  <c r="BA32" i="17" s="1"/>
  <c r="BC32" i="17" s="1"/>
  <c r="AW32" i="17" s="1"/>
  <c r="AT32" i="17" s="1"/>
  <c r="AD32" i="17"/>
  <c r="O45" i="6"/>
  <c r="P45" i="46"/>
  <c r="I23" i="21"/>
  <c r="X11" i="32"/>
  <c r="N34" i="40"/>
  <c r="X34" i="40" s="1"/>
  <c r="Y34" i="40" s="1"/>
  <c r="Z52" i="16"/>
  <c r="AA52" i="16" s="1"/>
  <c r="N52" i="6"/>
  <c r="I52" i="21"/>
  <c r="O52" i="46"/>
  <c r="AH52" i="18"/>
  <c r="W15" i="36"/>
  <c r="W19" i="36"/>
  <c r="N15" i="36"/>
  <c r="Z15" i="36"/>
  <c r="T45" i="32"/>
  <c r="S45" i="35" s="1"/>
  <c r="I45" i="21"/>
  <c r="X23" i="32"/>
  <c r="Y23" i="32" s="1"/>
  <c r="S23" i="32"/>
  <c r="AJ52" i="18"/>
  <c r="N52" i="32"/>
  <c r="L23" i="35"/>
  <c r="Y23" i="1"/>
  <c r="M23" i="35" s="1"/>
  <c r="I34" i="21"/>
  <c r="S16" i="6"/>
  <c r="G16" i="35" s="1"/>
  <c r="X16" i="6"/>
  <c r="N16" i="35" s="1"/>
  <c r="S26" i="6"/>
  <c r="G26" i="35" s="1"/>
  <c r="X26" i="6"/>
  <c r="N26" i="35" s="1"/>
  <c r="P17" i="16"/>
  <c r="I42" i="39"/>
  <c r="I42" i="24"/>
  <c r="I42" i="30"/>
  <c r="I42" i="26"/>
  <c r="AG42" i="18"/>
  <c r="N42" i="1"/>
  <c r="I42" i="29"/>
  <c r="I42" i="28"/>
  <c r="I42" i="38"/>
  <c r="I42" i="44"/>
  <c r="I42" i="25"/>
  <c r="X42" i="6"/>
  <c r="N42" i="35" s="1"/>
  <c r="Y23" i="46"/>
  <c r="Z23" i="46" s="1"/>
  <c r="T23" i="46"/>
  <c r="U23" i="46" s="1"/>
  <c r="Y26" i="46"/>
  <c r="Z26" i="46" s="1"/>
  <c r="T26" i="46"/>
  <c r="U26" i="46" s="1"/>
  <c r="N42" i="40"/>
  <c r="AO42" i="17"/>
  <c r="X34" i="6"/>
  <c r="S34" i="6"/>
  <c r="G34" i="35" s="1"/>
  <c r="P27" i="16"/>
  <c r="Y34" i="46"/>
  <c r="Z34" i="46" s="1"/>
  <c r="T34" i="46"/>
  <c r="U34" i="46" s="1"/>
  <c r="AJ42" i="18"/>
  <c r="N42" i="32"/>
  <c r="X36" i="6"/>
  <c r="N36" i="35" s="1"/>
  <c r="S36" i="6"/>
  <c r="G36" i="35" s="1"/>
  <c r="S45" i="1"/>
  <c r="X45" i="1"/>
  <c r="AW25" i="17"/>
  <c r="AT25" i="17" s="1"/>
  <c r="K25" i="19" s="1"/>
  <c r="N25" i="19" s="1"/>
  <c r="I25" i="35" s="1"/>
  <c r="X22" i="32"/>
  <c r="S22" i="32"/>
  <c r="R22" i="35" s="1"/>
  <c r="I42" i="27"/>
  <c r="AE34" i="17"/>
  <c r="O34" i="5" s="1"/>
  <c r="AI34" i="18"/>
  <c r="Y42" i="46"/>
  <c r="Z42" i="46" s="1"/>
  <c r="T42" i="46"/>
  <c r="U42" i="46" s="1"/>
  <c r="Z38" i="36"/>
  <c r="K48" i="19"/>
  <c r="N48" i="19" s="1"/>
  <c r="I48" i="35" s="1"/>
  <c r="AK31" i="18"/>
  <c r="T16" i="32"/>
  <c r="S16" i="35" s="1"/>
  <c r="X34" i="5"/>
  <c r="Y34" i="5" s="1"/>
  <c r="S34" i="5"/>
  <c r="S45" i="5"/>
  <c r="P16" i="35"/>
  <c r="T16" i="5"/>
  <c r="Q16" i="35" s="1"/>
  <c r="AD14" i="17"/>
  <c r="T14" i="17"/>
  <c r="AN14" i="17"/>
  <c r="Q14" i="16"/>
  <c r="R14" i="16" s="1"/>
  <c r="AY14" i="17"/>
  <c r="BC14" i="17" s="1"/>
  <c r="AW14" i="17" s="1"/>
  <c r="AT14" i="17" s="1"/>
  <c r="Q41" i="16"/>
  <c r="AN41" i="17"/>
  <c r="Y41" i="17"/>
  <c r="O41" i="21" s="1"/>
  <c r="AY41" i="17"/>
  <c r="AD41" i="17"/>
  <c r="AI41" i="17"/>
  <c r="T41" i="17"/>
  <c r="AI13" i="17"/>
  <c r="AN13" i="17"/>
  <c r="AY13" i="17"/>
  <c r="BC13" i="17" s="1"/>
  <c r="AW13" i="17" s="1"/>
  <c r="AT13" i="17" s="1"/>
  <c r="AD13" i="17"/>
  <c r="Y13" i="17"/>
  <c r="O13" i="21" s="1"/>
  <c r="T13" i="17"/>
  <c r="Q13" i="16"/>
  <c r="R13" i="16" s="1"/>
  <c r="Y38" i="46"/>
  <c r="Z38" i="46" s="1"/>
  <c r="T38" i="46"/>
  <c r="U38" i="46" s="1"/>
  <c r="AD35" i="17"/>
  <c r="AN35" i="17"/>
  <c r="T35" i="17"/>
  <c r="Y35" i="17"/>
  <c r="O35" i="21" s="1"/>
  <c r="AY35" i="17"/>
  <c r="BC35" i="17" s="1"/>
  <c r="AW35" i="17" s="1"/>
  <c r="AT35" i="17" s="1"/>
  <c r="Q35" i="16"/>
  <c r="R35" i="16" s="1"/>
  <c r="AI35" i="17"/>
  <c r="T49" i="17"/>
  <c r="AN49" i="17"/>
  <c r="Q49" i="16"/>
  <c r="R49" i="16" s="1"/>
  <c r="AI49" i="17"/>
  <c r="Y49" i="17"/>
  <c r="O49" i="21" s="1"/>
  <c r="AY49" i="17"/>
  <c r="AD49" i="17"/>
  <c r="AY40" i="17"/>
  <c r="BC40" i="17" s="1"/>
  <c r="AD40" i="17"/>
  <c r="T40" i="17"/>
  <c r="AI40" i="17"/>
  <c r="Q40" i="16"/>
  <c r="AN40" i="17"/>
  <c r="Y40" i="17"/>
  <c r="O40" i="21" s="1"/>
  <c r="S48" i="1"/>
  <c r="X48" i="1"/>
  <c r="AJ25" i="18"/>
  <c r="N25" i="32"/>
  <c r="S11" i="1"/>
  <c r="E11" i="35" s="1"/>
  <c r="X11" i="1"/>
  <c r="L11" i="35" s="1"/>
  <c r="N31" i="40"/>
  <c r="AO31" i="17"/>
  <c r="O31" i="40" s="1"/>
  <c r="I31" i="44"/>
  <c r="Y14" i="17"/>
  <c r="Z14" i="16" s="1"/>
  <c r="AA14" i="16" s="1"/>
  <c r="AI50" i="17"/>
  <c r="AN50" i="17"/>
  <c r="AD50" i="17"/>
  <c r="T50" i="17"/>
  <c r="Q50" i="16"/>
  <c r="R50" i="16" s="1"/>
  <c r="Y50" i="17"/>
  <c r="O50" i="21" s="1"/>
  <c r="AY50" i="17"/>
  <c r="AE48" i="17"/>
  <c r="O48" i="5" s="1"/>
  <c r="N48" i="5"/>
  <c r="AI48" i="18"/>
  <c r="T17" i="17"/>
  <c r="AY17" i="17"/>
  <c r="BC17" i="17" s="1"/>
  <c r="AW17" i="17" s="1"/>
  <c r="AT17" i="17" s="1"/>
  <c r="AD17" i="17"/>
  <c r="Q17" i="16"/>
  <c r="R17" i="16" s="1"/>
  <c r="AI17" i="17"/>
  <c r="AN17" i="17"/>
  <c r="Y17" i="17"/>
  <c r="O17" i="21" s="1"/>
  <c r="AI29" i="17"/>
  <c r="AN29" i="17"/>
  <c r="Q29" i="16"/>
  <c r="R29" i="16" s="1"/>
  <c r="Y29" i="17"/>
  <c r="O29" i="21" s="1"/>
  <c r="T29" i="17"/>
  <c r="AY29" i="17"/>
  <c r="AD29" i="17"/>
  <c r="Y18" i="17"/>
  <c r="O18" i="21" s="1"/>
  <c r="AD18" i="17"/>
  <c r="T18" i="17"/>
  <c r="Q18" i="16"/>
  <c r="R18" i="16" s="1"/>
  <c r="AI18" i="17"/>
  <c r="AY18" i="17"/>
  <c r="BC18" i="17" s="1"/>
  <c r="AN18" i="17"/>
  <c r="AY15" i="17"/>
  <c r="BC15" i="17" s="1"/>
  <c r="AW15" i="17" s="1"/>
  <c r="AT15" i="17" s="1"/>
  <c r="AU15" i="17" s="1"/>
  <c r="AD15" i="17"/>
  <c r="AN15" i="17"/>
  <c r="AI15" i="17"/>
  <c r="T15" i="17"/>
  <c r="Y15" i="17"/>
  <c r="O15" i="21" s="1"/>
  <c r="Q15" i="16"/>
  <c r="R15" i="16" s="1"/>
  <c r="AD30" i="17"/>
  <c r="AY30" i="17"/>
  <c r="BC30" i="17" s="1"/>
  <c r="AW30" i="17" s="1"/>
  <c r="AT30" i="17" s="1"/>
  <c r="AI30" i="17"/>
  <c r="Y30" i="17"/>
  <c r="O30" i="21" s="1"/>
  <c r="AN30" i="17"/>
  <c r="Q30" i="16"/>
  <c r="R30" i="16" s="1"/>
  <c r="T30" i="17"/>
  <c r="AY58" i="17"/>
  <c r="Y58" i="17"/>
  <c r="AN58" i="17"/>
  <c r="AD58" i="17"/>
  <c r="AI58" i="17"/>
  <c r="T58" i="17"/>
  <c r="Q58" i="16"/>
  <c r="I25" i="24"/>
  <c r="I25" i="39"/>
  <c r="I25" i="44"/>
  <c r="I25" i="28"/>
  <c r="AG25" i="18"/>
  <c r="I25" i="30"/>
  <c r="I25" i="26"/>
  <c r="I25" i="29"/>
  <c r="I25" i="27"/>
  <c r="I25" i="38"/>
  <c r="I25" i="25"/>
  <c r="N25" i="1"/>
  <c r="N31" i="32"/>
  <c r="AJ31" i="17"/>
  <c r="O31" i="32" s="1"/>
  <c r="AJ31" i="18"/>
  <c r="Z48" i="17"/>
  <c r="Z48" i="16"/>
  <c r="AA48" i="16" s="1"/>
  <c r="O48" i="46"/>
  <c r="I48" i="21"/>
  <c r="N48" i="6"/>
  <c r="AH48" i="18"/>
  <c r="T48" i="32"/>
  <c r="S48" i="35" s="1"/>
  <c r="R48" i="35"/>
  <c r="AD55" i="17"/>
  <c r="Q55" i="16"/>
  <c r="R55" i="16" s="1"/>
  <c r="AN55" i="17"/>
  <c r="T55" i="17"/>
  <c r="AY55" i="17"/>
  <c r="BC55" i="17" s="1"/>
  <c r="AW55" i="17" s="1"/>
  <c r="AT55" i="17" s="1"/>
  <c r="AI55" i="17"/>
  <c r="Y55" i="17"/>
  <c r="O55" i="21" s="1"/>
  <c r="T53" i="17"/>
  <c r="AD53" i="17"/>
  <c r="AY53" i="17"/>
  <c r="BC53" i="17" s="1"/>
  <c r="AW53" i="17" s="1"/>
  <c r="AT53" i="17" s="1"/>
  <c r="Q53" i="16"/>
  <c r="R53" i="16" s="1"/>
  <c r="Y53" i="17"/>
  <c r="O53" i="21" s="1"/>
  <c r="AI53" i="17"/>
  <c r="AN53" i="17"/>
  <c r="P48" i="46"/>
  <c r="O48" i="6"/>
  <c r="O48" i="1"/>
  <c r="AO25" i="17"/>
  <c r="N25" i="40"/>
  <c r="Z25" i="16"/>
  <c r="AA25" i="16" s="1"/>
  <c r="N25" i="6"/>
  <c r="AH25" i="18"/>
  <c r="O25" i="46"/>
  <c r="AH31" i="18"/>
  <c r="AK48" i="18"/>
  <c r="AN24" i="17"/>
  <c r="Y24" i="17"/>
  <c r="AD24" i="17"/>
  <c r="AY24" i="17"/>
  <c r="BC24" i="17" s="1"/>
  <c r="AW24" i="17" s="1"/>
  <c r="AT24" i="17" s="1"/>
  <c r="Q24" i="16"/>
  <c r="R24" i="16" s="1"/>
  <c r="T24" i="17"/>
  <c r="AI24" i="17"/>
  <c r="AD39" i="17"/>
  <c r="AY39" i="17"/>
  <c r="AN39" i="17"/>
  <c r="T39" i="17"/>
  <c r="Y39" i="17"/>
  <c r="O39" i="21" s="1"/>
  <c r="AI39" i="17"/>
  <c r="Q39" i="16"/>
  <c r="AI46" i="17"/>
  <c r="AN46" i="17"/>
  <c r="AD46" i="17"/>
  <c r="AY46" i="17"/>
  <c r="BC46" i="17" s="1"/>
  <c r="AW46" i="17" s="1"/>
  <c r="AT46" i="17" s="1"/>
  <c r="Q46" i="16"/>
  <c r="R46" i="16" s="1"/>
  <c r="Y46" i="17"/>
  <c r="O46" i="21" s="1"/>
  <c r="T46" i="17"/>
  <c r="X36" i="1"/>
  <c r="S36" i="1"/>
  <c r="Y19" i="17"/>
  <c r="O19" i="21" s="1"/>
  <c r="AI19" i="17"/>
  <c r="AI25" i="18"/>
  <c r="N25" i="5"/>
  <c r="N31" i="5"/>
  <c r="AE31" i="17"/>
  <c r="O31" i="5" s="1"/>
  <c r="AI31" i="18"/>
  <c r="K23" i="19"/>
  <c r="N23" i="19" s="1"/>
  <c r="I23" i="35" s="1"/>
  <c r="Z43" i="36"/>
  <c r="Z21" i="36"/>
  <c r="Z12" i="36"/>
  <c r="Z20" i="36"/>
  <c r="Z40" i="36"/>
  <c r="Z53" i="36"/>
  <c r="Z49" i="36"/>
  <c r="Z25" i="36"/>
  <c r="Z24" i="36"/>
  <c r="Z39" i="36"/>
  <c r="Z51" i="36"/>
  <c r="Z13" i="36"/>
  <c r="Z23" i="36"/>
  <c r="Z11" i="36"/>
  <c r="Z54" i="36"/>
  <c r="Z50" i="36"/>
  <c r="Z56" i="36"/>
  <c r="Z48" i="36"/>
  <c r="Z26" i="36"/>
  <c r="Z46" i="36"/>
  <c r="Z19" i="36"/>
  <c r="Z31" i="36"/>
  <c r="Z30" i="36"/>
  <c r="Z59" i="36"/>
  <c r="Z27" i="36"/>
  <c r="N16" i="19"/>
  <c r="J16" i="35" s="1"/>
  <c r="AK22" i="18"/>
  <c r="K22" i="19"/>
  <c r="N22" i="19" s="1"/>
  <c r="I22" i="35" s="1"/>
  <c r="AI20" i="17"/>
  <c r="AJ20" i="18" s="1"/>
  <c r="AY20" i="17"/>
  <c r="T20" i="17"/>
  <c r="AD20" i="17"/>
  <c r="AI20" i="18" s="1"/>
  <c r="Y20" i="17"/>
  <c r="AN20" i="17"/>
  <c r="Q20" i="16"/>
  <c r="R20" i="16" s="1"/>
  <c r="AJ38" i="18"/>
  <c r="N38" i="32"/>
  <c r="T51" i="17"/>
  <c r="Q51" i="16"/>
  <c r="R51" i="16" s="1"/>
  <c r="Y51" i="17"/>
  <c r="O51" i="21" s="1"/>
  <c r="AI51" i="17"/>
  <c r="AY51" i="17"/>
  <c r="AN51" i="17"/>
  <c r="AD51" i="17"/>
  <c r="BC19" i="17"/>
  <c r="AW19" i="17" s="1"/>
  <c r="AT19" i="17" s="1"/>
  <c r="AU19" i="17" s="1"/>
  <c r="I19" i="30"/>
  <c r="I19" i="38"/>
  <c r="I19" i="44"/>
  <c r="I19" i="24"/>
  <c r="I19" i="25"/>
  <c r="I19" i="29"/>
  <c r="U19" i="17"/>
  <c r="I19" i="27"/>
  <c r="AG19" i="18"/>
  <c r="N19" i="1"/>
  <c r="I19" i="28"/>
  <c r="I19" i="26"/>
  <c r="I19" i="39"/>
  <c r="BC11" i="17"/>
  <c r="AW11" i="17" s="1"/>
  <c r="AT11" i="17" s="1"/>
  <c r="AU11" i="17" s="1"/>
  <c r="AN56" i="17"/>
  <c r="AI56" i="17"/>
  <c r="Q56" i="16"/>
  <c r="R56" i="16" s="1"/>
  <c r="T56" i="17"/>
  <c r="Y56" i="17"/>
  <c r="O56" i="21" s="1"/>
  <c r="AD56" i="17"/>
  <c r="AY56" i="17"/>
  <c r="I34" i="30"/>
  <c r="I34" i="28"/>
  <c r="I34" i="26"/>
  <c r="I34" i="39"/>
  <c r="I34" i="24"/>
  <c r="I34" i="44"/>
  <c r="AG34" i="18"/>
  <c r="U34" i="17"/>
  <c r="N34" i="1"/>
  <c r="I34" i="29"/>
  <c r="I34" i="38"/>
  <c r="I34" i="27"/>
  <c r="I34" i="25"/>
  <c r="T43" i="17"/>
  <c r="Q43" i="16"/>
  <c r="R43" i="16" s="1"/>
  <c r="AN43" i="17"/>
  <c r="AY43" i="17"/>
  <c r="AI43" i="17"/>
  <c r="AD43" i="17"/>
  <c r="Y43" i="17"/>
  <c r="O43" i="21" s="1"/>
  <c r="AI21" i="17"/>
  <c r="AJ21" i="18" s="1"/>
  <c r="AD21" i="17"/>
  <c r="AI21" i="18" s="1"/>
  <c r="AN21" i="17"/>
  <c r="Q21" i="16"/>
  <c r="R21" i="16" s="1"/>
  <c r="T21" i="17"/>
  <c r="AY21" i="17"/>
  <c r="Y21" i="17"/>
  <c r="AE19" i="17"/>
  <c r="O19" i="5" s="1"/>
  <c r="AI19" i="18"/>
  <c r="AD27" i="17"/>
  <c r="Y27" i="17"/>
  <c r="O27" i="21" s="1"/>
  <c r="AY27" i="17"/>
  <c r="T27" i="17"/>
  <c r="Q27" i="16"/>
  <c r="R27" i="16" s="1"/>
  <c r="AN27" i="17"/>
  <c r="AI27" i="17"/>
  <c r="BA34" i="17"/>
  <c r="BC34" i="17" s="1"/>
  <c r="BC36" i="17"/>
  <c r="AW36" i="17" s="1"/>
  <c r="AT36" i="17" s="1"/>
  <c r="AU36" i="17" s="1"/>
  <c r="Y12" i="17"/>
  <c r="O12" i="21" s="1"/>
  <c r="Q12" i="16"/>
  <c r="R12" i="16" s="1"/>
  <c r="AY12" i="17"/>
  <c r="AN12" i="17"/>
  <c r="AI12" i="17"/>
  <c r="T12" i="17"/>
  <c r="AD12" i="17"/>
  <c r="N38" i="5"/>
  <c r="AI38" i="18"/>
  <c r="AJ14" i="17"/>
  <c r="O14" i="32" s="1"/>
  <c r="AJ14" i="18"/>
  <c r="N14" i="32"/>
  <c r="Y59" i="17"/>
  <c r="O59" i="21" s="1"/>
  <c r="T59" i="17"/>
  <c r="AD59" i="17"/>
  <c r="AI59" i="17"/>
  <c r="AN59" i="17"/>
  <c r="AY59" i="17"/>
  <c r="Q59" i="16"/>
  <c r="N19" i="40"/>
  <c r="AO19" i="17"/>
  <c r="O19" i="40" s="1"/>
  <c r="AK23" i="18"/>
  <c r="N45" i="19"/>
  <c r="I45" i="35" s="1"/>
  <c r="Q45" i="19"/>
  <c r="T45" i="35" s="1"/>
  <c r="Q26" i="19"/>
  <c r="T26" i="35" s="1"/>
  <c r="N26" i="19"/>
  <c r="I26" i="35" s="1"/>
  <c r="AW18" i="17" l="1"/>
  <c r="AT18" i="17" s="1"/>
  <c r="AU18" i="17" s="1"/>
  <c r="I31" i="30"/>
  <c r="U31" i="17"/>
  <c r="N31" i="6"/>
  <c r="S31" i="6" s="1"/>
  <c r="G31" i="35" s="1"/>
  <c r="O31" i="46"/>
  <c r="S34" i="40"/>
  <c r="T34" i="40" s="1"/>
  <c r="T36" i="46"/>
  <c r="U36" i="46" s="1"/>
  <c r="I31" i="24"/>
  <c r="AO54" i="17"/>
  <c r="N54" i="40"/>
  <c r="S11" i="5"/>
  <c r="P11" i="35" s="1"/>
  <c r="X11" i="5"/>
  <c r="I31" i="38"/>
  <c r="I31" i="27"/>
  <c r="I31" i="26"/>
  <c r="O54" i="21"/>
  <c r="AH54" i="18"/>
  <c r="I54" i="21"/>
  <c r="Z54" i="16"/>
  <c r="AA54" i="16" s="1"/>
  <c r="N54" i="6"/>
  <c r="O54" i="46"/>
  <c r="AJ54" i="18"/>
  <c r="N54" i="32"/>
  <c r="S23" i="6"/>
  <c r="G23" i="35" s="1"/>
  <c r="X23" i="6"/>
  <c r="N23" i="35" s="1"/>
  <c r="AU54" i="17"/>
  <c r="AK54" i="18"/>
  <c r="K54" i="19"/>
  <c r="I31" i="25"/>
  <c r="I31" i="39"/>
  <c r="I54" i="26"/>
  <c r="AG54" i="18"/>
  <c r="N54" i="1"/>
  <c r="I54" i="27"/>
  <c r="I54" i="39"/>
  <c r="I54" i="30"/>
  <c r="I54" i="44"/>
  <c r="I54" i="28"/>
  <c r="I54" i="29"/>
  <c r="I54" i="38"/>
  <c r="I54" i="25"/>
  <c r="I54" i="24"/>
  <c r="N54" i="5"/>
  <c r="AI54" i="18"/>
  <c r="I31" i="21"/>
  <c r="S34" i="32"/>
  <c r="R34" i="35" s="1"/>
  <c r="AH14" i="18"/>
  <c r="O14" i="21"/>
  <c r="I31" i="28"/>
  <c r="N31" i="1"/>
  <c r="S31" i="1" s="1"/>
  <c r="S23" i="40"/>
  <c r="T23" i="40" s="1"/>
  <c r="X23" i="40"/>
  <c r="Y23" i="40" s="1"/>
  <c r="I24" i="21"/>
  <c r="O24" i="21"/>
  <c r="Z31" i="16"/>
  <c r="AA31" i="16" s="1"/>
  <c r="Z31" i="17"/>
  <c r="I31" i="29"/>
  <c r="AG31" i="18"/>
  <c r="S11" i="6"/>
  <c r="G11" i="35" s="1"/>
  <c r="X11" i="6"/>
  <c r="N11" i="35" s="1"/>
  <c r="X36" i="32"/>
  <c r="Y36" i="32" s="1"/>
  <c r="S36" i="32"/>
  <c r="P36" i="46"/>
  <c r="O36" i="1"/>
  <c r="O36" i="6"/>
  <c r="Q31" i="19"/>
  <c r="T31" i="35" s="1"/>
  <c r="N38" i="19"/>
  <c r="I38" i="35" s="1"/>
  <c r="Y26" i="1"/>
  <c r="M26" i="35" s="1"/>
  <c r="L26" i="35"/>
  <c r="T26" i="1"/>
  <c r="F26" i="35" s="1"/>
  <c r="E26" i="35"/>
  <c r="N14" i="6"/>
  <c r="X14" i="6" s="1"/>
  <c r="N14" i="35" s="1"/>
  <c r="S45" i="6"/>
  <c r="G45" i="35" s="1"/>
  <c r="X45" i="6"/>
  <c r="N45" i="35" s="1"/>
  <c r="S45" i="40"/>
  <c r="T45" i="40" s="1"/>
  <c r="X45" i="40"/>
  <c r="Y45" i="40" s="1"/>
  <c r="AU52" i="17"/>
  <c r="AK52" i="18"/>
  <c r="K52" i="19"/>
  <c r="R23" i="35"/>
  <c r="T23" i="32"/>
  <c r="S23" i="35" s="1"/>
  <c r="AI32" i="18"/>
  <c r="AE32" i="17"/>
  <c r="O32" i="5" s="1"/>
  <c r="N32" i="5"/>
  <c r="Q48" i="19"/>
  <c r="T48" i="35" s="1"/>
  <c r="Q25" i="19"/>
  <c r="T25" i="35" s="1"/>
  <c r="AW40" i="17"/>
  <c r="AT40" i="17" s="1"/>
  <c r="AU40" i="17" s="1"/>
  <c r="Q42" i="19"/>
  <c r="T42" i="35" s="1"/>
  <c r="S52" i="32"/>
  <c r="R52" i="35" s="1"/>
  <c r="X52" i="32"/>
  <c r="X52" i="6"/>
  <c r="N52" i="35" s="1"/>
  <c r="S52" i="6"/>
  <c r="G52" i="35" s="1"/>
  <c r="AG32" i="18"/>
  <c r="I32" i="38"/>
  <c r="I32" i="30"/>
  <c r="N32" i="1"/>
  <c r="U32" i="17"/>
  <c r="I32" i="26"/>
  <c r="I32" i="39"/>
  <c r="I32" i="24"/>
  <c r="I32" i="27"/>
  <c r="I32" i="25"/>
  <c r="I32" i="28"/>
  <c r="I32" i="44"/>
  <c r="I32" i="29"/>
  <c r="S52" i="1"/>
  <c r="E52" i="35" s="1"/>
  <c r="X52" i="1"/>
  <c r="L52" i="35" s="1"/>
  <c r="T52" i="46"/>
  <c r="U52" i="46" s="1"/>
  <c r="Y52" i="46"/>
  <c r="Z52" i="46" s="1"/>
  <c r="AJ32" i="17"/>
  <c r="O32" i="32" s="1"/>
  <c r="N32" i="32"/>
  <c r="AJ32" i="18"/>
  <c r="X52" i="40"/>
  <c r="S52" i="40"/>
  <c r="K32" i="19"/>
  <c r="AK32" i="18"/>
  <c r="AU32" i="17"/>
  <c r="N32" i="40"/>
  <c r="AO32" i="17"/>
  <c r="O32" i="40" s="1"/>
  <c r="AU25" i="17"/>
  <c r="AH32" i="18"/>
  <c r="Z32" i="17"/>
  <c r="Z32" i="16"/>
  <c r="AA32" i="16" s="1"/>
  <c r="N32" i="6"/>
  <c r="O32" i="46"/>
  <c r="I32" i="21"/>
  <c r="O14" i="46"/>
  <c r="Y14" i="46" s="1"/>
  <c r="Z14" i="46" s="1"/>
  <c r="Y45" i="1"/>
  <c r="M45" i="35" s="1"/>
  <c r="L45" i="35"/>
  <c r="X42" i="40"/>
  <c r="S42" i="40"/>
  <c r="Z14" i="17"/>
  <c r="AK25" i="18"/>
  <c r="E45" i="35"/>
  <c r="T45" i="1"/>
  <c r="F45" i="35" s="1"/>
  <c r="Y34" i="6"/>
  <c r="O34" i="35" s="1"/>
  <c r="N34" i="35"/>
  <c r="S42" i="32"/>
  <c r="R42" i="35" s="1"/>
  <c r="X42" i="32"/>
  <c r="I14" i="21"/>
  <c r="X42" i="1"/>
  <c r="L42" i="35" s="1"/>
  <c r="S42" i="1"/>
  <c r="E42" i="35" s="1"/>
  <c r="P34" i="35"/>
  <c r="T34" i="5"/>
  <c r="Q34" i="35" s="1"/>
  <c r="P45" i="35"/>
  <c r="T45" i="5"/>
  <c r="Q45" i="35" s="1"/>
  <c r="O19" i="46"/>
  <c r="I19" i="21"/>
  <c r="AH19" i="18"/>
  <c r="N19" i="6"/>
  <c r="Z19" i="17"/>
  <c r="Z19" i="16"/>
  <c r="AA19" i="16" s="1"/>
  <c r="N46" i="32"/>
  <c r="AJ46" i="18"/>
  <c r="AJ46" i="17"/>
  <c r="O46" i="32" s="1"/>
  <c r="I39" i="39"/>
  <c r="I39" i="26"/>
  <c r="I39" i="25"/>
  <c r="AG39" i="18"/>
  <c r="I39" i="24"/>
  <c r="I39" i="44"/>
  <c r="I39" i="29"/>
  <c r="I39" i="38"/>
  <c r="I39" i="30"/>
  <c r="N39" i="1"/>
  <c r="I39" i="27"/>
  <c r="I39" i="28"/>
  <c r="I24" i="27"/>
  <c r="I24" i="44"/>
  <c r="I24" i="30"/>
  <c r="I24" i="38"/>
  <c r="I24" i="39"/>
  <c r="I24" i="26"/>
  <c r="I24" i="25"/>
  <c r="I24" i="28"/>
  <c r="U24" i="17"/>
  <c r="AG24" i="18"/>
  <c r="N24" i="1"/>
  <c r="I24" i="24"/>
  <c r="I24" i="29"/>
  <c r="AH24" i="18"/>
  <c r="Z24" i="17"/>
  <c r="O24" i="46"/>
  <c r="Z24" i="16"/>
  <c r="AA24" i="16" s="1"/>
  <c r="N24" i="6"/>
  <c r="Y31" i="46"/>
  <c r="Z31" i="46" s="1"/>
  <c r="T31" i="46"/>
  <c r="U31" i="46" s="1"/>
  <c r="AO53" i="17"/>
  <c r="N53" i="40"/>
  <c r="K53" i="19"/>
  <c r="AU53" i="17"/>
  <c r="AK53" i="18"/>
  <c r="AU55" i="17"/>
  <c r="AK55" i="18"/>
  <c r="K55" i="19"/>
  <c r="N55" i="5"/>
  <c r="AE55" i="17"/>
  <c r="O55" i="5" s="1"/>
  <c r="AI55" i="18"/>
  <c r="AJ58" i="17"/>
  <c r="O58" i="32" s="1"/>
  <c r="N58" i="32"/>
  <c r="AJ58" i="18"/>
  <c r="BA58" i="17"/>
  <c r="BC58" i="17" s="1"/>
  <c r="N30" i="40"/>
  <c r="AO30" i="17"/>
  <c r="O30" i="40" s="1"/>
  <c r="AI30" i="18"/>
  <c r="AE30" i="17"/>
  <c r="O30" i="5" s="1"/>
  <c r="N30" i="5"/>
  <c r="I15" i="27"/>
  <c r="I15" i="29"/>
  <c r="I15" i="25"/>
  <c r="I15" i="38"/>
  <c r="AG15" i="18"/>
  <c r="I15" i="44"/>
  <c r="I15" i="39"/>
  <c r="U15" i="17"/>
  <c r="I15" i="30"/>
  <c r="I15" i="26"/>
  <c r="I15" i="24"/>
  <c r="I15" i="28"/>
  <c r="N15" i="1"/>
  <c r="AE29" i="17"/>
  <c r="N29" i="5"/>
  <c r="AI29" i="18"/>
  <c r="AH50" i="18"/>
  <c r="N50" i="6"/>
  <c r="O50" i="46"/>
  <c r="Z50" i="17"/>
  <c r="I50" i="21"/>
  <c r="Z50" i="16"/>
  <c r="AA50" i="16" s="1"/>
  <c r="AO50" i="17"/>
  <c r="O50" i="40" s="1"/>
  <c r="N50" i="40"/>
  <c r="S31" i="40"/>
  <c r="T31" i="40" s="1"/>
  <c r="X31" i="40"/>
  <c r="Y31" i="40" s="1"/>
  <c r="N40" i="40"/>
  <c r="AO40" i="17"/>
  <c r="N40" i="5"/>
  <c r="AI40" i="18"/>
  <c r="BC49" i="17"/>
  <c r="AW49" i="17" s="1"/>
  <c r="AT49" i="17" s="1"/>
  <c r="AO49" i="17"/>
  <c r="O49" i="40" s="1"/>
  <c r="N49" i="40"/>
  <c r="AU35" i="17"/>
  <c r="AK35" i="18"/>
  <c r="K35" i="19"/>
  <c r="AE35" i="17"/>
  <c r="O35" i="5" s="1"/>
  <c r="AI35" i="18"/>
  <c r="N35" i="5"/>
  <c r="I13" i="26"/>
  <c r="I13" i="39"/>
  <c r="N13" i="1"/>
  <c r="I13" i="38"/>
  <c r="U13" i="17"/>
  <c r="I13" i="28"/>
  <c r="I13" i="25"/>
  <c r="I13" i="30"/>
  <c r="I13" i="27"/>
  <c r="I13" i="44"/>
  <c r="AG13" i="18"/>
  <c r="I13" i="24"/>
  <c r="I13" i="29"/>
  <c r="N13" i="40"/>
  <c r="AO13" i="17"/>
  <c r="O13" i="40" s="1"/>
  <c r="N41" i="5"/>
  <c r="AI41" i="18"/>
  <c r="AO14" i="17"/>
  <c r="O14" i="40" s="1"/>
  <c r="N14" i="40"/>
  <c r="AK15" i="18"/>
  <c r="X25" i="5"/>
  <c r="S25" i="5"/>
  <c r="P25" i="35" s="1"/>
  <c r="E36" i="35"/>
  <c r="T36" i="1"/>
  <c r="F36" i="35" s="1"/>
  <c r="AU46" i="17"/>
  <c r="AK46" i="18"/>
  <c r="K46" i="19"/>
  <c r="AO39" i="17"/>
  <c r="N39" i="40"/>
  <c r="N24" i="40"/>
  <c r="AO24" i="17"/>
  <c r="O24" i="40" s="1"/>
  <c r="S25" i="6"/>
  <c r="G25" i="35" s="1"/>
  <c r="X25" i="6"/>
  <c r="N25" i="35" s="1"/>
  <c r="AJ53" i="18"/>
  <c r="N53" i="32"/>
  <c r="N53" i="5"/>
  <c r="AI53" i="18"/>
  <c r="I55" i="25"/>
  <c r="I55" i="39"/>
  <c r="I55" i="28"/>
  <c r="I55" i="38"/>
  <c r="I55" i="29"/>
  <c r="I55" i="26"/>
  <c r="N55" i="1"/>
  <c r="I55" i="44"/>
  <c r="U55" i="17"/>
  <c r="I55" i="27"/>
  <c r="AG55" i="18"/>
  <c r="I55" i="30"/>
  <c r="I55" i="24"/>
  <c r="S48" i="6"/>
  <c r="G48" i="35" s="1"/>
  <c r="X48" i="6"/>
  <c r="N48" i="35" s="1"/>
  <c r="X25" i="1"/>
  <c r="L25" i="35" s="1"/>
  <c r="S25" i="1"/>
  <c r="E25" i="35" s="1"/>
  <c r="N58" i="5"/>
  <c r="AE58" i="17"/>
  <c r="O58" i="5" s="1"/>
  <c r="AI58" i="18"/>
  <c r="Z30" i="17"/>
  <c r="N30" i="6"/>
  <c r="AH30" i="18"/>
  <c r="I30" i="21"/>
  <c r="Z30" i="16"/>
  <c r="AA30" i="16" s="1"/>
  <c r="O30" i="46"/>
  <c r="AJ15" i="17"/>
  <c r="O15" i="32" s="1"/>
  <c r="N15" i="32"/>
  <c r="AJ15" i="18"/>
  <c r="N18" i="40"/>
  <c r="AO18" i="17"/>
  <c r="O18" i="40" s="1"/>
  <c r="AG18" i="18"/>
  <c r="I18" i="44"/>
  <c r="I18" i="26"/>
  <c r="I18" i="28"/>
  <c r="I18" i="39"/>
  <c r="I18" i="27"/>
  <c r="I18" i="24"/>
  <c r="I18" i="25"/>
  <c r="N18" i="1"/>
  <c r="I18" i="30"/>
  <c r="U18" i="17"/>
  <c r="I18" i="38"/>
  <c r="I18" i="29"/>
  <c r="BC29" i="17"/>
  <c r="AW29" i="17" s="1"/>
  <c r="AT29" i="17" s="1"/>
  <c r="AO29" i="17"/>
  <c r="N29" i="40"/>
  <c r="Z17" i="17"/>
  <c r="N17" i="6"/>
  <c r="I17" i="21"/>
  <c r="Z17" i="16"/>
  <c r="AA17" i="16" s="1"/>
  <c r="AH17" i="18"/>
  <c r="O17" i="46"/>
  <c r="AI17" i="18"/>
  <c r="N17" i="5"/>
  <c r="AE17" i="17"/>
  <c r="O17" i="5" s="1"/>
  <c r="T34" i="32"/>
  <c r="S34" i="35" s="1"/>
  <c r="X48" i="5"/>
  <c r="Y48" i="5" s="1"/>
  <c r="S48" i="5"/>
  <c r="N50" i="32"/>
  <c r="AJ50" i="18"/>
  <c r="AJ50" i="17"/>
  <c r="O50" i="32" s="1"/>
  <c r="Y48" i="1"/>
  <c r="M48" i="35" s="1"/>
  <c r="L48" i="35"/>
  <c r="Z49" i="17"/>
  <c r="AH49" i="18"/>
  <c r="Z49" i="16"/>
  <c r="AA49" i="16" s="1"/>
  <c r="O49" i="46"/>
  <c r="N49" i="6"/>
  <c r="I49" i="21"/>
  <c r="N49" i="1"/>
  <c r="I49" i="27"/>
  <c r="AG49" i="18"/>
  <c r="I49" i="24"/>
  <c r="I49" i="39"/>
  <c r="I49" i="25"/>
  <c r="I49" i="44"/>
  <c r="U49" i="17"/>
  <c r="I49" i="28"/>
  <c r="I49" i="29"/>
  <c r="I49" i="30"/>
  <c r="I49" i="26"/>
  <c r="I49" i="38"/>
  <c r="O35" i="46"/>
  <c r="Z35" i="17"/>
  <c r="AH35" i="18"/>
  <c r="Z35" i="16"/>
  <c r="AA35" i="16" s="1"/>
  <c r="N35" i="6"/>
  <c r="I35" i="21"/>
  <c r="O13" i="46"/>
  <c r="Z13" i="17"/>
  <c r="AH13" i="18"/>
  <c r="Z13" i="16"/>
  <c r="AA13" i="16" s="1"/>
  <c r="N13" i="6"/>
  <c r="I13" i="21"/>
  <c r="N13" i="32"/>
  <c r="AJ13" i="18"/>
  <c r="AJ13" i="17"/>
  <c r="O13" i="32" s="1"/>
  <c r="BC41" i="17"/>
  <c r="AW41" i="17" s="1"/>
  <c r="AT41" i="17" s="1"/>
  <c r="I14" i="30"/>
  <c r="U14" i="17"/>
  <c r="N14" i="1"/>
  <c r="I14" i="38"/>
  <c r="I14" i="44"/>
  <c r="I14" i="28"/>
  <c r="AG14" i="18"/>
  <c r="I14" i="25"/>
  <c r="I14" i="27"/>
  <c r="I14" i="39"/>
  <c r="I14" i="29"/>
  <c r="I14" i="26"/>
  <c r="I14" i="24"/>
  <c r="K15" i="19"/>
  <c r="Q15" i="19" s="1"/>
  <c r="T15" i="35" s="1"/>
  <c r="S31" i="5"/>
  <c r="X31" i="5"/>
  <c r="Y31" i="5" s="1"/>
  <c r="L36" i="35"/>
  <c r="Y36" i="1"/>
  <c r="M36" i="35" s="1"/>
  <c r="I46" i="44"/>
  <c r="I46" i="39"/>
  <c r="I46" i="25"/>
  <c r="I46" i="24"/>
  <c r="I46" i="38"/>
  <c r="I46" i="28"/>
  <c r="N46" i="1"/>
  <c r="U46" i="17"/>
  <c r="I46" i="30"/>
  <c r="I46" i="26"/>
  <c r="I46" i="29"/>
  <c r="I46" i="27"/>
  <c r="AG46" i="18"/>
  <c r="N46" i="5"/>
  <c r="AE46" i="17"/>
  <c r="O46" i="5" s="1"/>
  <c r="AI46" i="18"/>
  <c r="N39" i="32"/>
  <c r="AJ39" i="18"/>
  <c r="BC39" i="17"/>
  <c r="AW39" i="17" s="1"/>
  <c r="AT39" i="17" s="1"/>
  <c r="AU24" i="17"/>
  <c r="K24" i="19"/>
  <c r="AK24" i="18"/>
  <c r="I53" i="21"/>
  <c r="AH53" i="18"/>
  <c r="O53" i="46"/>
  <c r="Z53" i="16"/>
  <c r="AA53" i="16" s="1"/>
  <c r="N53" i="6"/>
  <c r="I53" i="38"/>
  <c r="I53" i="44"/>
  <c r="I53" i="24"/>
  <c r="AG53" i="18"/>
  <c r="I53" i="25"/>
  <c r="I53" i="26"/>
  <c r="I53" i="30"/>
  <c r="I53" i="28"/>
  <c r="N53" i="1"/>
  <c r="I53" i="27"/>
  <c r="I53" i="39"/>
  <c r="I53" i="29"/>
  <c r="Z55" i="16"/>
  <c r="AA55" i="16" s="1"/>
  <c r="O55" i="46"/>
  <c r="Z55" i="17"/>
  <c r="I55" i="21"/>
  <c r="N55" i="6"/>
  <c r="AH55" i="18"/>
  <c r="N55" i="40"/>
  <c r="AO55" i="17"/>
  <c r="O55" i="40" s="1"/>
  <c r="S31" i="32"/>
  <c r="X31" i="32"/>
  <c r="Y31" i="32" s="1"/>
  <c r="AO58" i="17"/>
  <c r="O58" i="40" s="1"/>
  <c r="N58" i="40"/>
  <c r="I30" i="24"/>
  <c r="I30" i="25"/>
  <c r="I30" i="30"/>
  <c r="I30" i="29"/>
  <c r="I30" i="44"/>
  <c r="I30" i="38"/>
  <c r="I30" i="27"/>
  <c r="I30" i="39"/>
  <c r="I30" i="26"/>
  <c r="AG30" i="18"/>
  <c r="I30" i="28"/>
  <c r="N30" i="1"/>
  <c r="U30" i="17"/>
  <c r="AJ30" i="17"/>
  <c r="O30" i="32" s="1"/>
  <c r="N30" i="32"/>
  <c r="AJ30" i="18"/>
  <c r="N15" i="40"/>
  <c r="AO15" i="17"/>
  <c r="O15" i="40" s="1"/>
  <c r="N18" i="5"/>
  <c r="AI18" i="18"/>
  <c r="AE18" i="17"/>
  <c r="O18" i="5" s="1"/>
  <c r="I29" i="39"/>
  <c r="I29" i="29"/>
  <c r="AG29" i="18"/>
  <c r="I29" i="26"/>
  <c r="I29" i="30"/>
  <c r="I29" i="38"/>
  <c r="I29" i="25"/>
  <c r="I29" i="44"/>
  <c r="I29" i="28"/>
  <c r="N29" i="1"/>
  <c r="I29" i="27"/>
  <c r="I29" i="24"/>
  <c r="AJ29" i="17"/>
  <c r="N29" i="32"/>
  <c r="AJ29" i="18"/>
  <c r="N17" i="40"/>
  <c r="AO17" i="17"/>
  <c r="O17" i="40" s="1"/>
  <c r="K17" i="19"/>
  <c r="AK17" i="18"/>
  <c r="AU17" i="17"/>
  <c r="I50" i="24"/>
  <c r="I50" i="27"/>
  <c r="I50" i="38"/>
  <c r="I50" i="28"/>
  <c r="I50" i="29"/>
  <c r="U50" i="17"/>
  <c r="I50" i="26"/>
  <c r="N50" i="1"/>
  <c r="AG50" i="18"/>
  <c r="I50" i="44"/>
  <c r="I50" i="39"/>
  <c r="I50" i="30"/>
  <c r="I50" i="25"/>
  <c r="O31" i="1"/>
  <c r="O31" i="6"/>
  <c r="P31" i="46"/>
  <c r="X31" i="1"/>
  <c r="E48" i="35"/>
  <c r="T48" i="1"/>
  <c r="F48" i="35" s="1"/>
  <c r="AJ40" i="18"/>
  <c r="N40" i="32"/>
  <c r="AJ49" i="17"/>
  <c r="O49" i="32" s="1"/>
  <c r="N49" i="32"/>
  <c r="AJ49" i="18"/>
  <c r="AJ35" i="17"/>
  <c r="O35" i="32" s="1"/>
  <c r="N35" i="32"/>
  <c r="AJ35" i="18"/>
  <c r="I35" i="24"/>
  <c r="I35" i="44"/>
  <c r="I35" i="30"/>
  <c r="I35" i="39"/>
  <c r="I35" i="28"/>
  <c r="I35" i="38"/>
  <c r="I35" i="26"/>
  <c r="I35" i="29"/>
  <c r="I35" i="25"/>
  <c r="AG35" i="18"/>
  <c r="U35" i="17"/>
  <c r="I35" i="27"/>
  <c r="N35" i="1"/>
  <c r="N13" i="5"/>
  <c r="AE13" i="17"/>
  <c r="O13" i="5" s="1"/>
  <c r="AI13" i="18"/>
  <c r="I41" i="25"/>
  <c r="I41" i="24"/>
  <c r="I41" i="27"/>
  <c r="I41" i="39"/>
  <c r="I41" i="29"/>
  <c r="I41" i="44"/>
  <c r="I41" i="38"/>
  <c r="N41" i="1"/>
  <c r="I41" i="30"/>
  <c r="I41" i="28"/>
  <c r="AG41" i="18"/>
  <c r="I41" i="26"/>
  <c r="I41" i="21"/>
  <c r="AH41" i="18"/>
  <c r="O41" i="46"/>
  <c r="N41" i="6"/>
  <c r="Z41" i="16"/>
  <c r="AU14" i="17"/>
  <c r="K14" i="19"/>
  <c r="AK14" i="18"/>
  <c r="AE14" i="17"/>
  <c r="O14" i="5" s="1"/>
  <c r="N14" i="5"/>
  <c r="AI14" i="18"/>
  <c r="AJ19" i="18"/>
  <c r="AJ19" i="17"/>
  <c r="O19" i="32" s="1"/>
  <c r="N19" i="32"/>
  <c r="AH46" i="18"/>
  <c r="I46" i="21"/>
  <c r="Z46" i="17"/>
  <c r="Z46" i="16"/>
  <c r="AA46" i="16" s="1"/>
  <c r="N46" i="6"/>
  <c r="O46" i="46"/>
  <c r="N46" i="40"/>
  <c r="AO46" i="17"/>
  <c r="O46" i="40" s="1"/>
  <c r="Z39" i="16"/>
  <c r="I39" i="21"/>
  <c r="AH39" i="18"/>
  <c r="O39" i="46"/>
  <c r="N39" i="6"/>
  <c r="AI39" i="18"/>
  <c r="N39" i="5"/>
  <c r="N24" i="32"/>
  <c r="AJ24" i="18"/>
  <c r="AJ24" i="17"/>
  <c r="O24" i="32" s="1"/>
  <c r="AE24" i="17"/>
  <c r="O24" i="5" s="1"/>
  <c r="AI24" i="18"/>
  <c r="N24" i="5"/>
  <c r="T25" i="46"/>
  <c r="U25" i="46" s="1"/>
  <c r="Y25" i="46"/>
  <c r="Z25" i="46" s="1"/>
  <c r="S25" i="40"/>
  <c r="X25" i="40"/>
  <c r="AJ55" i="17"/>
  <c r="O55" i="32" s="1"/>
  <c r="N55" i="32"/>
  <c r="AJ55" i="18"/>
  <c r="Y48" i="46"/>
  <c r="Z48" i="46" s="1"/>
  <c r="T48" i="46"/>
  <c r="U48" i="46" s="1"/>
  <c r="I58" i="27"/>
  <c r="I58" i="30"/>
  <c r="I58" i="28"/>
  <c r="I58" i="38"/>
  <c r="I58" i="29"/>
  <c r="I58" i="26"/>
  <c r="I58" i="24"/>
  <c r="I58" i="25"/>
  <c r="AG58" i="18"/>
  <c r="U58" i="17"/>
  <c r="I58" i="44"/>
  <c r="I58" i="39"/>
  <c r="N58" i="1"/>
  <c r="Z58" i="17"/>
  <c r="I58" i="21"/>
  <c r="Z58" i="16"/>
  <c r="N58" i="6"/>
  <c r="O58" i="46"/>
  <c r="AH58" i="18"/>
  <c r="AU30" i="17"/>
  <c r="K30" i="19"/>
  <c r="AK30" i="18"/>
  <c r="Z15" i="16"/>
  <c r="AA15" i="16" s="1"/>
  <c r="N15" i="6"/>
  <c r="Z15" i="17"/>
  <c r="O15" i="46"/>
  <c r="AH15" i="18"/>
  <c r="I15" i="21"/>
  <c r="N15" i="5"/>
  <c r="AI15" i="18"/>
  <c r="AE15" i="17"/>
  <c r="O15" i="5" s="1"/>
  <c r="N18" i="32"/>
  <c r="AJ18" i="18"/>
  <c r="AJ18" i="17"/>
  <c r="O18" i="32" s="1"/>
  <c r="AH18" i="18"/>
  <c r="O18" i="46"/>
  <c r="N18" i="6"/>
  <c r="Z18" i="16"/>
  <c r="AA18" i="16" s="1"/>
  <c r="I18" i="21"/>
  <c r="Z18" i="17"/>
  <c r="I29" i="21"/>
  <c r="Z29" i="17"/>
  <c r="Z29" i="16"/>
  <c r="AA29" i="16" s="1"/>
  <c r="O29" i="46"/>
  <c r="AH29" i="18"/>
  <c r="N29" i="6"/>
  <c r="AJ17" i="18"/>
  <c r="AJ17" i="17"/>
  <c r="O17" i="32" s="1"/>
  <c r="N17" i="32"/>
  <c r="I17" i="25"/>
  <c r="I17" i="24"/>
  <c r="N17" i="1"/>
  <c r="I17" i="26"/>
  <c r="U17" i="17"/>
  <c r="I17" i="27"/>
  <c r="AG17" i="18"/>
  <c r="I17" i="29"/>
  <c r="I17" i="38"/>
  <c r="I17" i="28"/>
  <c r="I17" i="39"/>
  <c r="I17" i="30"/>
  <c r="I17" i="44"/>
  <c r="BC50" i="17"/>
  <c r="AW50" i="17" s="1"/>
  <c r="AT50" i="17" s="1"/>
  <c r="N50" i="5"/>
  <c r="AI50" i="18"/>
  <c r="AE50" i="17"/>
  <c r="O50" i="5" s="1"/>
  <c r="X25" i="32"/>
  <c r="S25" i="32"/>
  <c r="R25" i="35" s="1"/>
  <c r="N40" i="6"/>
  <c r="AH40" i="18"/>
  <c r="O40" i="46"/>
  <c r="I40" i="21"/>
  <c r="Z40" i="16"/>
  <c r="N40" i="1"/>
  <c r="I40" i="26"/>
  <c r="I40" i="27"/>
  <c r="I40" i="30"/>
  <c r="I40" i="25"/>
  <c r="I40" i="28"/>
  <c r="I40" i="44"/>
  <c r="I40" i="24"/>
  <c r="I40" i="39"/>
  <c r="AG40" i="18"/>
  <c r="I40" i="29"/>
  <c r="I40" i="38"/>
  <c r="AE49" i="17"/>
  <c r="O49" i="5" s="1"/>
  <c r="N49" i="5"/>
  <c r="AI49" i="18"/>
  <c r="AO35" i="17"/>
  <c r="O35" i="40" s="1"/>
  <c r="N35" i="40"/>
  <c r="AU13" i="17"/>
  <c r="K13" i="19"/>
  <c r="AK13" i="18"/>
  <c r="AJ41" i="18"/>
  <c r="N41" i="32"/>
  <c r="AO41" i="17"/>
  <c r="N41" i="40"/>
  <c r="Q23" i="19"/>
  <c r="T23" i="35" s="1"/>
  <c r="I16" i="35"/>
  <c r="Q22" i="19"/>
  <c r="T22" i="35" s="1"/>
  <c r="K11" i="19"/>
  <c r="AK11" i="18"/>
  <c r="AK19" i="18"/>
  <c r="K19" i="19"/>
  <c r="AK36" i="18"/>
  <c r="K36" i="19"/>
  <c r="X19" i="40"/>
  <c r="Y19" i="40" s="1"/>
  <c r="S19" i="40"/>
  <c r="T19" i="40" s="1"/>
  <c r="N59" i="32"/>
  <c r="AJ59" i="17"/>
  <c r="O59" i="32" s="1"/>
  <c r="AJ59" i="18"/>
  <c r="X38" i="5"/>
  <c r="S38" i="5"/>
  <c r="P38" i="35" s="1"/>
  <c r="AO12" i="17"/>
  <c r="N12" i="40"/>
  <c r="AW34" i="17"/>
  <c r="AT34" i="17" s="1"/>
  <c r="AU34" i="17" s="1"/>
  <c r="N27" i="40"/>
  <c r="AO27" i="17"/>
  <c r="O27" i="40" s="1"/>
  <c r="Z27" i="17"/>
  <c r="O27" i="46"/>
  <c r="AH27" i="18"/>
  <c r="N27" i="6"/>
  <c r="Z27" i="16"/>
  <c r="AA27" i="16" s="1"/>
  <c r="I27" i="21"/>
  <c r="O43" i="46"/>
  <c r="N43" i="6"/>
  <c r="AH43" i="18"/>
  <c r="I43" i="21"/>
  <c r="Z43" i="17"/>
  <c r="Z43" i="16"/>
  <c r="AA43" i="16" s="1"/>
  <c r="N43" i="40"/>
  <c r="AO43" i="17"/>
  <c r="O43" i="40" s="1"/>
  <c r="I56" i="30"/>
  <c r="I56" i="29"/>
  <c r="I56" i="24"/>
  <c r="I56" i="44"/>
  <c r="N56" i="1"/>
  <c r="I56" i="38"/>
  <c r="U56" i="17"/>
  <c r="I56" i="39"/>
  <c r="I56" i="26"/>
  <c r="I56" i="28"/>
  <c r="I56" i="27"/>
  <c r="I56" i="25"/>
  <c r="AG56" i="18"/>
  <c r="BC51" i="17"/>
  <c r="AW51" i="17" s="1"/>
  <c r="AT51" i="17" s="1"/>
  <c r="AU51" i="17" s="1"/>
  <c r="N51" i="1"/>
  <c r="I51" i="29"/>
  <c r="I51" i="30"/>
  <c r="AG51" i="18"/>
  <c r="I51" i="26"/>
  <c r="I51" i="39"/>
  <c r="I51" i="44"/>
  <c r="I51" i="27"/>
  <c r="U51" i="17"/>
  <c r="I51" i="24"/>
  <c r="I51" i="25"/>
  <c r="I51" i="28"/>
  <c r="I51" i="38"/>
  <c r="N20" i="1"/>
  <c r="AG20" i="18"/>
  <c r="AI59" i="18"/>
  <c r="AE59" i="17"/>
  <c r="O59" i="5" s="1"/>
  <c r="N59" i="5"/>
  <c r="AK18" i="18"/>
  <c r="K18" i="19"/>
  <c r="N12" i="5"/>
  <c r="AI12" i="18"/>
  <c r="BC12" i="17"/>
  <c r="AW12" i="17" s="1"/>
  <c r="AT12" i="17" s="1"/>
  <c r="AU12" i="17" s="1"/>
  <c r="AE27" i="17"/>
  <c r="O27" i="5" s="1"/>
  <c r="AI27" i="18"/>
  <c r="N27" i="5"/>
  <c r="N21" i="6"/>
  <c r="O21" i="46"/>
  <c r="Z21" i="16"/>
  <c r="AA21" i="16" s="1"/>
  <c r="AH21" i="18"/>
  <c r="AE43" i="17"/>
  <c r="O43" i="5" s="1"/>
  <c r="N43" i="5"/>
  <c r="AI43" i="18"/>
  <c r="BC56" i="17"/>
  <c r="AW56" i="17" s="1"/>
  <c r="AT56" i="17" s="1"/>
  <c r="AU56" i="17" s="1"/>
  <c r="X19" i="1"/>
  <c r="S19" i="1"/>
  <c r="O19" i="6"/>
  <c r="P19" i="46"/>
  <c r="O19" i="1"/>
  <c r="AJ51" i="18"/>
  <c r="N51" i="32"/>
  <c r="AJ51" i="17"/>
  <c r="O51" i="32" s="1"/>
  <c r="BC59" i="17"/>
  <c r="I59" i="25"/>
  <c r="I59" i="29"/>
  <c r="I59" i="27"/>
  <c r="I59" i="30"/>
  <c r="I59" i="24"/>
  <c r="I59" i="26"/>
  <c r="I59" i="39"/>
  <c r="AG59" i="18"/>
  <c r="N59" i="1"/>
  <c r="I59" i="28"/>
  <c r="I59" i="38"/>
  <c r="U59" i="17"/>
  <c r="I59" i="44"/>
  <c r="X14" i="32"/>
  <c r="Y14" i="32" s="1"/>
  <c r="S14" i="32"/>
  <c r="I12" i="27"/>
  <c r="I12" i="29"/>
  <c r="I12" i="28"/>
  <c r="N12" i="1"/>
  <c r="I12" i="26"/>
  <c r="AG12" i="18"/>
  <c r="I12" i="44"/>
  <c r="I12" i="30"/>
  <c r="I12" i="39"/>
  <c r="I12" i="25"/>
  <c r="I12" i="38"/>
  <c r="I12" i="24"/>
  <c r="I27" i="24"/>
  <c r="I27" i="44"/>
  <c r="I27" i="39"/>
  <c r="I27" i="38"/>
  <c r="N27" i="1"/>
  <c r="AG27" i="18"/>
  <c r="I27" i="27"/>
  <c r="I27" i="25"/>
  <c r="I27" i="26"/>
  <c r="I27" i="29"/>
  <c r="I27" i="30"/>
  <c r="I27" i="28"/>
  <c r="U27" i="17"/>
  <c r="BC21" i="17"/>
  <c r="AW21" i="17" s="1"/>
  <c r="AT21" i="17" s="1"/>
  <c r="N43" i="32"/>
  <c r="AJ43" i="17"/>
  <c r="O43" i="32" s="1"/>
  <c r="AJ43" i="18"/>
  <c r="I43" i="26"/>
  <c r="N43" i="1"/>
  <c r="I43" i="28"/>
  <c r="I43" i="25"/>
  <c r="AG43" i="18"/>
  <c r="U43" i="17"/>
  <c r="I43" i="38"/>
  <c r="I43" i="29"/>
  <c r="I43" i="39"/>
  <c r="I43" i="24"/>
  <c r="I43" i="27"/>
  <c r="I43" i="30"/>
  <c r="I43" i="44"/>
  <c r="S34" i="1"/>
  <c r="X34" i="1"/>
  <c r="AE56" i="17"/>
  <c r="O56" i="5" s="1"/>
  <c r="AI56" i="18"/>
  <c r="N56" i="5"/>
  <c r="N56" i="32"/>
  <c r="AJ56" i="17"/>
  <c r="O56" i="32" s="1"/>
  <c r="AJ56" i="18"/>
  <c r="AI51" i="18"/>
  <c r="AE51" i="17"/>
  <c r="O51" i="5" s="1"/>
  <c r="N51" i="5"/>
  <c r="AH51" i="18"/>
  <c r="Z51" i="17"/>
  <c r="O51" i="46"/>
  <c r="N51" i="6"/>
  <c r="I51" i="21"/>
  <c r="Z51" i="16"/>
  <c r="AA51" i="16" s="1"/>
  <c r="S38" i="32"/>
  <c r="R38" i="35" s="1"/>
  <c r="X38" i="32"/>
  <c r="O20" i="46"/>
  <c r="N20" i="6"/>
  <c r="AH20" i="18"/>
  <c r="Z20" i="16"/>
  <c r="AA20" i="16" s="1"/>
  <c r="N59" i="40"/>
  <c r="AO59" i="17"/>
  <c r="O59" i="40" s="1"/>
  <c r="N59" i="6"/>
  <c r="I59" i="21"/>
  <c r="AH59" i="18"/>
  <c r="O59" i="46"/>
  <c r="Z59" i="16"/>
  <c r="Z59" i="17"/>
  <c r="N12" i="32"/>
  <c r="AJ12" i="18"/>
  <c r="Z12" i="16"/>
  <c r="AA12" i="16" s="1"/>
  <c r="AH12" i="18"/>
  <c r="O12" i="46"/>
  <c r="I12" i="21"/>
  <c r="N12" i="6"/>
  <c r="AJ27" i="17"/>
  <c r="O27" i="32" s="1"/>
  <c r="N27" i="32"/>
  <c r="AJ27" i="18"/>
  <c r="BC27" i="17"/>
  <c r="AW27" i="17" s="1"/>
  <c r="AT27" i="17" s="1"/>
  <c r="AU27" i="17" s="1"/>
  <c r="S19" i="5"/>
  <c r="X19" i="5"/>
  <c r="Y19" i="5" s="1"/>
  <c r="N21" i="1"/>
  <c r="AG21" i="18"/>
  <c r="BC43" i="17"/>
  <c r="AW43" i="17" s="1"/>
  <c r="AT43" i="17" s="1"/>
  <c r="AU43" i="17" s="1"/>
  <c r="P34" i="46"/>
  <c r="O34" i="6"/>
  <c r="O34" i="1"/>
  <c r="AH56" i="18"/>
  <c r="Z56" i="17"/>
  <c r="Z56" i="16"/>
  <c r="AA56" i="16" s="1"/>
  <c r="I56" i="21"/>
  <c r="N56" i="6"/>
  <c r="O56" i="46"/>
  <c r="AO56" i="17"/>
  <c r="O56" i="40" s="1"/>
  <c r="N56" i="40"/>
  <c r="AO51" i="17"/>
  <c r="O51" i="40" s="1"/>
  <c r="N51" i="40"/>
  <c r="S14" i="6" l="1"/>
  <c r="G14" i="35" s="1"/>
  <c r="X31" i="6"/>
  <c r="N31" i="35" s="1"/>
  <c r="N54" i="19"/>
  <c r="I54" i="35" s="1"/>
  <c r="Q54" i="19"/>
  <c r="T54" i="35" s="1"/>
  <c r="X54" i="6"/>
  <c r="N54" i="35" s="1"/>
  <c r="S54" i="6"/>
  <c r="G54" i="35" s="1"/>
  <c r="S54" i="32"/>
  <c r="R54" i="35" s="1"/>
  <c r="X54" i="32"/>
  <c r="AK40" i="18"/>
  <c r="S54" i="5"/>
  <c r="P54" i="35" s="1"/>
  <c r="X54" i="5"/>
  <c r="X54" i="40"/>
  <c r="S54" i="40"/>
  <c r="S54" i="1"/>
  <c r="E54" i="35" s="1"/>
  <c r="X54" i="1"/>
  <c r="L54" i="35" s="1"/>
  <c r="T54" i="46"/>
  <c r="U54" i="46" s="1"/>
  <c r="Y54" i="46"/>
  <c r="Z54" i="46" s="1"/>
  <c r="K40" i="19"/>
  <c r="N40" i="19" s="1"/>
  <c r="I40" i="35" s="1"/>
  <c r="R36" i="35"/>
  <c r="T36" i="32"/>
  <c r="S36" i="35" s="1"/>
  <c r="T14" i="46"/>
  <c r="U14" i="46" s="1"/>
  <c r="N32" i="19"/>
  <c r="I32" i="35" s="1"/>
  <c r="Q32" i="19"/>
  <c r="T32" i="35" s="1"/>
  <c r="X32" i="1"/>
  <c r="S32" i="1"/>
  <c r="N52" i="19"/>
  <c r="I52" i="35" s="1"/>
  <c r="Q52" i="19"/>
  <c r="T52" i="35" s="1"/>
  <c r="S32" i="6"/>
  <c r="G32" i="35" s="1"/>
  <c r="X32" i="6"/>
  <c r="P32" i="46"/>
  <c r="O32" i="6"/>
  <c r="O32" i="1"/>
  <c r="X32" i="32"/>
  <c r="Y32" i="32" s="1"/>
  <c r="S32" i="32"/>
  <c r="Y32" i="46"/>
  <c r="Z32" i="46" s="1"/>
  <c r="T32" i="46"/>
  <c r="U32" i="46" s="1"/>
  <c r="S32" i="40"/>
  <c r="T32" i="40" s="1"/>
  <c r="X32" i="40"/>
  <c r="Y32" i="40" s="1"/>
  <c r="X32" i="5"/>
  <c r="Y32" i="5" s="1"/>
  <c r="S32" i="5"/>
  <c r="N15" i="19"/>
  <c r="I15" i="35" s="1"/>
  <c r="K39" i="19"/>
  <c r="AU39" i="17"/>
  <c r="AK39" i="18"/>
  <c r="K29" i="19"/>
  <c r="AK29" i="18"/>
  <c r="AU29" i="17"/>
  <c r="AK50" i="18"/>
  <c r="K50" i="19"/>
  <c r="AU50" i="17"/>
  <c r="O17" i="6"/>
  <c r="P17" i="46"/>
  <c r="O17" i="1"/>
  <c r="S55" i="32"/>
  <c r="X55" i="32"/>
  <c r="Y55" i="32" s="1"/>
  <c r="Y46" i="46"/>
  <c r="Z46" i="46" s="1"/>
  <c r="T46" i="46"/>
  <c r="U46" i="46" s="1"/>
  <c r="X14" i="5"/>
  <c r="Y14" i="5" s="1"/>
  <c r="S14" i="5"/>
  <c r="Y41" i="46"/>
  <c r="Z41" i="46" s="1"/>
  <c r="T41" i="46"/>
  <c r="U41" i="46" s="1"/>
  <c r="X50" i="1"/>
  <c r="L50" i="35" s="1"/>
  <c r="S50" i="1"/>
  <c r="E50" i="35" s="1"/>
  <c r="S29" i="1"/>
  <c r="E29" i="35" s="1"/>
  <c r="X29" i="1"/>
  <c r="L29" i="35" s="1"/>
  <c r="Y55" i="46"/>
  <c r="Z55" i="46" s="1"/>
  <c r="T55" i="46"/>
  <c r="U55" i="46" s="1"/>
  <c r="O49" i="1"/>
  <c r="O49" i="6"/>
  <c r="P49" i="46"/>
  <c r="T48" i="5"/>
  <c r="Q48" i="35" s="1"/>
  <c r="P48" i="35"/>
  <c r="P18" i="46"/>
  <c r="O18" i="6"/>
  <c r="O18" i="1"/>
  <c r="S53" i="32"/>
  <c r="R53" i="35" s="1"/>
  <c r="X53" i="32"/>
  <c r="X14" i="40"/>
  <c r="Y14" i="40" s="1"/>
  <c r="S14" i="40"/>
  <c r="T14" i="40" s="1"/>
  <c r="S50" i="40"/>
  <c r="T50" i="40" s="1"/>
  <c r="X50" i="40"/>
  <c r="Y50" i="40" s="1"/>
  <c r="S30" i="5"/>
  <c r="X30" i="5"/>
  <c r="Y30" i="5" s="1"/>
  <c r="S41" i="32"/>
  <c r="R41" i="35" s="1"/>
  <c r="X41" i="32"/>
  <c r="X49" i="5"/>
  <c r="Y49" i="5" s="1"/>
  <c r="S49" i="5"/>
  <c r="S40" i="6"/>
  <c r="G40" i="35" s="1"/>
  <c r="X40" i="6"/>
  <c r="N40" i="35" s="1"/>
  <c r="Y15" i="46"/>
  <c r="Z15" i="46" s="1"/>
  <c r="T15" i="46"/>
  <c r="U15" i="46" s="1"/>
  <c r="X13" i="5"/>
  <c r="Y13" i="5" s="1"/>
  <c r="S13" i="5"/>
  <c r="S40" i="32"/>
  <c r="R40" i="35" s="1"/>
  <c r="X40" i="32"/>
  <c r="S15" i="40"/>
  <c r="T15" i="40" s="1"/>
  <c r="X15" i="40"/>
  <c r="Y15" i="40" s="1"/>
  <c r="X55" i="6"/>
  <c r="N55" i="35" s="1"/>
  <c r="S55" i="6"/>
  <c r="G55" i="35" s="1"/>
  <c r="X53" i="6"/>
  <c r="N53" i="35" s="1"/>
  <c r="S53" i="6"/>
  <c r="G53" i="35" s="1"/>
  <c r="Q24" i="19"/>
  <c r="T24" i="35" s="1"/>
  <c r="N24" i="19"/>
  <c r="I24" i="35" s="1"/>
  <c r="S46" i="5"/>
  <c r="X46" i="5"/>
  <c r="Y46" i="5" s="1"/>
  <c r="P31" i="35"/>
  <c r="T31" i="5"/>
  <c r="Q31" i="35" s="1"/>
  <c r="P14" i="46"/>
  <c r="O14" i="6"/>
  <c r="O14" i="1"/>
  <c r="AU41" i="17"/>
  <c r="K41" i="19"/>
  <c r="AK41" i="18"/>
  <c r="Y35" i="46"/>
  <c r="Z35" i="46" s="1"/>
  <c r="T35" i="46"/>
  <c r="U35" i="46" s="1"/>
  <c r="Y49" i="46"/>
  <c r="Z49" i="46" s="1"/>
  <c r="T49" i="46"/>
  <c r="U49" i="46" s="1"/>
  <c r="S29" i="40"/>
  <c r="X29" i="40"/>
  <c r="T30" i="46"/>
  <c r="U30" i="46" s="1"/>
  <c r="Y30" i="46"/>
  <c r="Z30" i="46" s="1"/>
  <c r="O55" i="1"/>
  <c r="O55" i="6"/>
  <c r="P55" i="46"/>
  <c r="X13" i="1"/>
  <c r="S13" i="1"/>
  <c r="X29" i="5"/>
  <c r="S29" i="5"/>
  <c r="P29" i="35" s="1"/>
  <c r="AW58" i="17"/>
  <c r="AT58" i="17" s="1"/>
  <c r="T24" i="46"/>
  <c r="U24" i="46" s="1"/>
  <c r="Y24" i="46"/>
  <c r="Z24" i="46" s="1"/>
  <c r="O24" i="1"/>
  <c r="O24" i="6"/>
  <c r="P24" i="46"/>
  <c r="S41" i="40"/>
  <c r="X41" i="40"/>
  <c r="Y40" i="46"/>
  <c r="Z40" i="46" s="1"/>
  <c r="T40" i="46"/>
  <c r="U40" i="46" s="1"/>
  <c r="Y29" i="46"/>
  <c r="Z29" i="46" s="1"/>
  <c r="T29" i="46"/>
  <c r="U29" i="46" s="1"/>
  <c r="Y18" i="46"/>
  <c r="Z18" i="46" s="1"/>
  <c r="T18" i="46"/>
  <c r="U18" i="46" s="1"/>
  <c r="X18" i="32"/>
  <c r="Y18" i="32" s="1"/>
  <c r="S18" i="32"/>
  <c r="X15" i="6"/>
  <c r="N15" i="35" s="1"/>
  <c r="S15" i="6"/>
  <c r="G15" i="35" s="1"/>
  <c r="S24" i="32"/>
  <c r="X24" i="32"/>
  <c r="Y24" i="32" s="1"/>
  <c r="X39" i="5"/>
  <c r="S39" i="5"/>
  <c r="P39" i="35" s="1"/>
  <c r="X46" i="40"/>
  <c r="Y46" i="40" s="1"/>
  <c r="S46" i="40"/>
  <c r="T46" i="40" s="1"/>
  <c r="Q14" i="19"/>
  <c r="T14" i="35" s="1"/>
  <c r="N14" i="19"/>
  <c r="I14" i="35" s="1"/>
  <c r="X41" i="6"/>
  <c r="N41" i="35" s="1"/>
  <c r="S41" i="6"/>
  <c r="G41" i="35" s="1"/>
  <c r="S49" i="32"/>
  <c r="X49" i="32"/>
  <c r="Y49" i="32" s="1"/>
  <c r="P50" i="46"/>
  <c r="O50" i="6"/>
  <c r="Q17" i="19"/>
  <c r="N17" i="19"/>
  <c r="X29" i="32"/>
  <c r="S29" i="32"/>
  <c r="R29" i="35" s="1"/>
  <c r="X18" i="5"/>
  <c r="Y18" i="5" s="1"/>
  <c r="S18" i="5"/>
  <c r="S30" i="32"/>
  <c r="X30" i="32"/>
  <c r="Y30" i="32" s="1"/>
  <c r="X55" i="40"/>
  <c r="Y55" i="40" s="1"/>
  <c r="S55" i="40"/>
  <c r="T55" i="40" s="1"/>
  <c r="Y53" i="46"/>
  <c r="Z53" i="46" s="1"/>
  <c r="T53" i="46"/>
  <c r="U53" i="46" s="1"/>
  <c r="O46" i="6"/>
  <c r="O46" i="1"/>
  <c r="P46" i="46"/>
  <c r="S14" i="1"/>
  <c r="X14" i="1"/>
  <c r="S13" i="6"/>
  <c r="G13" i="35" s="1"/>
  <c r="X13" i="6"/>
  <c r="N13" i="35" s="1"/>
  <c r="T13" i="46"/>
  <c r="U13" i="46" s="1"/>
  <c r="Y13" i="46"/>
  <c r="Z13" i="46" s="1"/>
  <c r="S50" i="32"/>
  <c r="X50" i="32"/>
  <c r="Y50" i="32" s="1"/>
  <c r="Y17" i="46"/>
  <c r="Z17" i="46" s="1"/>
  <c r="T17" i="46"/>
  <c r="U17" i="46" s="1"/>
  <c r="S17" i="6"/>
  <c r="G17" i="35" s="1"/>
  <c r="X17" i="6"/>
  <c r="N17" i="35" s="1"/>
  <c r="X18" i="1"/>
  <c r="S18" i="1"/>
  <c r="S18" i="40"/>
  <c r="T18" i="40" s="1"/>
  <c r="X18" i="40"/>
  <c r="Y18" i="40" s="1"/>
  <c r="S55" i="1"/>
  <c r="X55" i="1"/>
  <c r="S53" i="5"/>
  <c r="P53" i="35" s="1"/>
  <c r="X53" i="5"/>
  <c r="S24" i="40"/>
  <c r="T24" i="40" s="1"/>
  <c r="X24" i="40"/>
  <c r="Y24" i="40" s="1"/>
  <c r="S40" i="5"/>
  <c r="P40" i="35" s="1"/>
  <c r="X40" i="5"/>
  <c r="X58" i="32"/>
  <c r="Y58" i="32" s="1"/>
  <c r="S58" i="32"/>
  <c r="N55" i="19"/>
  <c r="I55" i="35" s="1"/>
  <c r="Q55" i="19"/>
  <c r="T55" i="35" s="1"/>
  <c r="S53" i="40"/>
  <c r="X53" i="40"/>
  <c r="S24" i="6"/>
  <c r="G24" i="35" s="1"/>
  <c r="X24" i="6"/>
  <c r="N24" i="35" s="1"/>
  <c r="X24" i="1"/>
  <c r="S24" i="1"/>
  <c r="S39" i="1"/>
  <c r="E39" i="35" s="1"/>
  <c r="X39" i="1"/>
  <c r="L39" i="35" s="1"/>
  <c r="N13" i="19"/>
  <c r="I13" i="35" s="1"/>
  <c r="Q13" i="19"/>
  <c r="T13" i="35" s="1"/>
  <c r="S40" i="1"/>
  <c r="E40" i="35" s="1"/>
  <c r="X40" i="1"/>
  <c r="L40" i="35" s="1"/>
  <c r="X17" i="32"/>
  <c r="Y17" i="32" s="1"/>
  <c r="S17" i="32"/>
  <c r="S35" i="32"/>
  <c r="X35" i="32"/>
  <c r="Y35" i="32" s="1"/>
  <c r="X46" i="1"/>
  <c r="S46" i="1"/>
  <c r="S49" i="6"/>
  <c r="G49" i="35" s="1"/>
  <c r="X49" i="6"/>
  <c r="N49" i="35" s="1"/>
  <c r="S58" i="5"/>
  <c r="X58" i="5"/>
  <c r="Y58" i="5" s="1"/>
  <c r="X39" i="40"/>
  <c r="S39" i="40"/>
  <c r="X41" i="5"/>
  <c r="S41" i="5"/>
  <c r="P41" i="35" s="1"/>
  <c r="X49" i="40"/>
  <c r="Y49" i="40" s="1"/>
  <c r="S49" i="40"/>
  <c r="T49" i="40" s="1"/>
  <c r="X30" i="40"/>
  <c r="Y30" i="40" s="1"/>
  <c r="S30" i="40"/>
  <c r="T30" i="40" s="1"/>
  <c r="T19" i="46"/>
  <c r="U19" i="46" s="1"/>
  <c r="Y19" i="46"/>
  <c r="Z19" i="46" s="1"/>
  <c r="S29" i="6"/>
  <c r="G29" i="35" s="1"/>
  <c r="X29" i="6"/>
  <c r="N29" i="35" s="1"/>
  <c r="Y58" i="46"/>
  <c r="T58" i="46"/>
  <c r="S39" i="6"/>
  <c r="G39" i="35" s="1"/>
  <c r="X39" i="6"/>
  <c r="N39" i="35" s="1"/>
  <c r="S46" i="6"/>
  <c r="G46" i="35" s="1"/>
  <c r="X46" i="6"/>
  <c r="N46" i="35" s="1"/>
  <c r="O35" i="1"/>
  <c r="P35" i="46"/>
  <c r="O35" i="6"/>
  <c r="E31" i="35"/>
  <c r="T31" i="1"/>
  <c r="F31" i="35" s="1"/>
  <c r="X17" i="40"/>
  <c r="Y17" i="40" s="1"/>
  <c r="S17" i="40"/>
  <c r="T17" i="40" s="1"/>
  <c r="P30" i="46"/>
  <c r="O30" i="6"/>
  <c r="O30" i="1"/>
  <c r="X53" i="1"/>
  <c r="S53" i="1"/>
  <c r="S13" i="32"/>
  <c r="X13" i="32"/>
  <c r="Y13" i="32" s="1"/>
  <c r="X35" i="6"/>
  <c r="N35" i="35" s="1"/>
  <c r="S35" i="6"/>
  <c r="G35" i="35" s="1"/>
  <c r="X17" i="5"/>
  <c r="Y17" i="5" s="1"/>
  <c r="S17" i="5"/>
  <c r="X15" i="32"/>
  <c r="Y15" i="32" s="1"/>
  <c r="S15" i="32"/>
  <c r="X30" i="6"/>
  <c r="N30" i="35" s="1"/>
  <c r="S30" i="6"/>
  <c r="G30" i="35" s="1"/>
  <c r="N35" i="19"/>
  <c r="I35" i="35" s="1"/>
  <c r="Q35" i="19"/>
  <c r="T35" i="35" s="1"/>
  <c r="S40" i="40"/>
  <c r="X40" i="40"/>
  <c r="Y50" i="46"/>
  <c r="Z50" i="46" s="1"/>
  <c r="T50" i="46"/>
  <c r="U50" i="46" s="1"/>
  <c r="S15" i="1"/>
  <c r="X15" i="1"/>
  <c r="O15" i="6"/>
  <c r="P15" i="46"/>
  <c r="O15" i="1"/>
  <c r="X46" i="32"/>
  <c r="Y46" i="32" s="1"/>
  <c r="S46" i="32"/>
  <c r="X19" i="6"/>
  <c r="N19" i="35" s="1"/>
  <c r="S19" i="6"/>
  <c r="G19" i="35" s="1"/>
  <c r="S35" i="40"/>
  <c r="T35" i="40" s="1"/>
  <c r="X35" i="40"/>
  <c r="Y35" i="40" s="1"/>
  <c r="X50" i="5"/>
  <c r="Y50" i="5" s="1"/>
  <c r="S50" i="5"/>
  <c r="X17" i="1"/>
  <c r="S17" i="1"/>
  <c r="S18" i="6"/>
  <c r="G18" i="35" s="1"/>
  <c r="X18" i="6"/>
  <c r="N18" i="35" s="1"/>
  <c r="X15" i="5"/>
  <c r="Y15" i="5" s="1"/>
  <c r="S15" i="5"/>
  <c r="Q30" i="19"/>
  <c r="T30" i="35" s="1"/>
  <c r="N30" i="19"/>
  <c r="I30" i="35" s="1"/>
  <c r="S58" i="6"/>
  <c r="G58" i="35" s="1"/>
  <c r="X58" i="6"/>
  <c r="S58" i="1"/>
  <c r="E58" i="35" s="1"/>
  <c r="X58" i="1"/>
  <c r="L58" i="35" s="1"/>
  <c r="S24" i="5"/>
  <c r="X24" i="5"/>
  <c r="Y24" i="5" s="1"/>
  <c r="T39" i="46"/>
  <c r="U39" i="46" s="1"/>
  <c r="Y39" i="46"/>
  <c r="Z39" i="46" s="1"/>
  <c r="X19" i="32"/>
  <c r="Y19" i="32" s="1"/>
  <c r="S19" i="32"/>
  <c r="X41" i="1"/>
  <c r="L41" i="35" s="1"/>
  <c r="S41" i="1"/>
  <c r="E41" i="35" s="1"/>
  <c r="X35" i="1"/>
  <c r="S35" i="1"/>
  <c r="L31" i="35"/>
  <c r="Y31" i="1"/>
  <c r="M31" i="35" s="1"/>
  <c r="X30" i="1"/>
  <c r="S30" i="1"/>
  <c r="X58" i="40"/>
  <c r="Y58" i="40" s="1"/>
  <c r="S58" i="40"/>
  <c r="T58" i="40" s="1"/>
  <c r="T31" i="32"/>
  <c r="S31" i="35" s="1"/>
  <c r="R31" i="35"/>
  <c r="S39" i="32"/>
  <c r="R39" i="35" s="1"/>
  <c r="X39" i="32"/>
  <c r="S49" i="1"/>
  <c r="X49" i="1"/>
  <c r="Q46" i="19"/>
  <c r="T46" i="35" s="1"/>
  <c r="N46" i="19"/>
  <c r="I46" i="35" s="1"/>
  <c r="X13" i="40"/>
  <c r="Y13" i="40" s="1"/>
  <c r="S13" i="40"/>
  <c r="T13" i="40" s="1"/>
  <c r="O13" i="6"/>
  <c r="O13" i="1"/>
  <c r="P13" i="46"/>
  <c r="S35" i="5"/>
  <c r="X35" i="5"/>
  <c r="Y35" i="5" s="1"/>
  <c r="AU49" i="17"/>
  <c r="AK49" i="18"/>
  <c r="K49" i="19"/>
  <c r="X50" i="6"/>
  <c r="N50" i="35" s="1"/>
  <c r="S50" i="6"/>
  <c r="G50" i="35" s="1"/>
  <c r="S55" i="5"/>
  <c r="X55" i="5"/>
  <c r="Y55" i="5" s="1"/>
  <c r="Q53" i="19"/>
  <c r="T53" i="35" s="1"/>
  <c r="N53" i="19"/>
  <c r="I53" i="35" s="1"/>
  <c r="AK21" i="18"/>
  <c r="AU21" i="17"/>
  <c r="K27" i="19"/>
  <c r="AK27" i="18"/>
  <c r="K12" i="19"/>
  <c r="AK12" i="18"/>
  <c r="K56" i="19"/>
  <c r="AK56" i="18"/>
  <c r="K51" i="19"/>
  <c r="AK51" i="18"/>
  <c r="K43" i="19"/>
  <c r="AK43" i="18"/>
  <c r="S59" i="40"/>
  <c r="T59" i="40" s="1"/>
  <c r="X59" i="40"/>
  <c r="Y59" i="40" s="1"/>
  <c r="Y20" i="46"/>
  <c r="Z20" i="46" s="1"/>
  <c r="T20" i="46"/>
  <c r="U20" i="46" s="1"/>
  <c r="S56" i="5"/>
  <c r="X56" i="5"/>
  <c r="Y56" i="5" s="1"/>
  <c r="E34" i="35"/>
  <c r="T34" i="1"/>
  <c r="F34" i="35" s="1"/>
  <c r="S43" i="32"/>
  <c r="X43" i="32"/>
  <c r="Y43" i="32" s="1"/>
  <c r="X27" i="1"/>
  <c r="S27" i="1"/>
  <c r="BC20" i="17"/>
  <c r="AW20" i="17" s="1"/>
  <c r="AT20" i="17" s="1"/>
  <c r="T19" i="1"/>
  <c r="F19" i="35" s="1"/>
  <c r="E19" i="35"/>
  <c r="T21" i="46"/>
  <c r="U21" i="46" s="1"/>
  <c r="Y21" i="46"/>
  <c r="Z21" i="46" s="1"/>
  <c r="S43" i="6"/>
  <c r="G43" i="35" s="1"/>
  <c r="X43" i="6"/>
  <c r="N43" i="35" s="1"/>
  <c r="T27" i="46"/>
  <c r="U27" i="46" s="1"/>
  <c r="Y27" i="46"/>
  <c r="Z27" i="46" s="1"/>
  <c r="S12" i="40"/>
  <c r="X12" i="40"/>
  <c r="Q36" i="19"/>
  <c r="T36" i="35" s="1"/>
  <c r="N36" i="19"/>
  <c r="I36" i="35" s="1"/>
  <c r="Y56" i="46"/>
  <c r="Z56" i="46" s="1"/>
  <c r="T56" i="46"/>
  <c r="U56" i="46" s="1"/>
  <c r="P19" i="35"/>
  <c r="T19" i="5"/>
  <c r="Q19" i="35" s="1"/>
  <c r="Y12" i="46"/>
  <c r="Z12" i="46" s="1"/>
  <c r="T12" i="46"/>
  <c r="U12" i="46" s="1"/>
  <c r="X12" i="32"/>
  <c r="S12" i="32"/>
  <c r="R12" i="35" s="1"/>
  <c r="S51" i="6"/>
  <c r="G51" i="35" s="1"/>
  <c r="X51" i="6"/>
  <c r="N51" i="35" s="1"/>
  <c r="X51" i="5"/>
  <c r="Y51" i="5" s="1"/>
  <c r="S51" i="5"/>
  <c r="O27" i="6"/>
  <c r="P27" i="46"/>
  <c r="O27" i="1"/>
  <c r="O59" i="1"/>
  <c r="P59" i="46"/>
  <c r="O59" i="6"/>
  <c r="X59" i="1"/>
  <c r="S59" i="1"/>
  <c r="AW59" i="17"/>
  <c r="AT59" i="17" s="1"/>
  <c r="AU59" i="17" s="1"/>
  <c r="Y19" i="1"/>
  <c r="M19" i="35" s="1"/>
  <c r="L19" i="35"/>
  <c r="X21" i="6"/>
  <c r="N21" i="35" s="1"/>
  <c r="S21" i="6"/>
  <c r="G21" i="35" s="1"/>
  <c r="X51" i="1"/>
  <c r="S51" i="1"/>
  <c r="X56" i="1"/>
  <c r="S56" i="1"/>
  <c r="Y43" i="46"/>
  <c r="Z43" i="46" s="1"/>
  <c r="T43" i="46"/>
  <c r="U43" i="46" s="1"/>
  <c r="X59" i="32"/>
  <c r="Y59" i="32" s="1"/>
  <c r="S59" i="32"/>
  <c r="S51" i="40"/>
  <c r="T51" i="40" s="1"/>
  <c r="X51" i="40"/>
  <c r="Y51" i="40" s="1"/>
  <c r="S56" i="6"/>
  <c r="G56" i="35" s="1"/>
  <c r="X56" i="6"/>
  <c r="N56" i="35" s="1"/>
  <c r="S21" i="1"/>
  <c r="E21" i="35" s="1"/>
  <c r="X21" i="1"/>
  <c r="L21" i="35" s="1"/>
  <c r="X27" i="32"/>
  <c r="Y27" i="32" s="1"/>
  <c r="S27" i="32"/>
  <c r="X59" i="6"/>
  <c r="N59" i="35" s="1"/>
  <c r="S59" i="6"/>
  <c r="G59" i="35" s="1"/>
  <c r="T51" i="46"/>
  <c r="U51" i="46" s="1"/>
  <c r="Y51" i="46"/>
  <c r="Z51" i="46" s="1"/>
  <c r="O43" i="6"/>
  <c r="P43" i="46"/>
  <c r="O43" i="1"/>
  <c r="T14" i="32"/>
  <c r="S14" i="35" s="1"/>
  <c r="R14" i="35"/>
  <c r="S27" i="5"/>
  <c r="X27" i="5"/>
  <c r="Y27" i="5" s="1"/>
  <c r="X20" i="1"/>
  <c r="L20" i="35" s="1"/>
  <c r="S20" i="1"/>
  <c r="E20" i="35" s="1"/>
  <c r="O56" i="1"/>
  <c r="P56" i="46"/>
  <c r="O56" i="6"/>
  <c r="S27" i="6"/>
  <c r="G27" i="35" s="1"/>
  <c r="X27" i="6"/>
  <c r="N27" i="35" s="1"/>
  <c r="X56" i="40"/>
  <c r="Y56" i="40" s="1"/>
  <c r="S56" i="40"/>
  <c r="T56" i="40" s="1"/>
  <c r="S12" i="6"/>
  <c r="G12" i="35" s="1"/>
  <c r="X12" i="6"/>
  <c r="N12" i="35" s="1"/>
  <c r="T59" i="46"/>
  <c r="U59" i="46" s="1"/>
  <c r="Y59" i="46"/>
  <c r="Z59" i="46" s="1"/>
  <c r="X20" i="6"/>
  <c r="N20" i="35" s="1"/>
  <c r="S20" i="6"/>
  <c r="G20" i="35" s="1"/>
  <c r="S56" i="32"/>
  <c r="X56" i="32"/>
  <c r="Y56" i="32" s="1"/>
  <c r="L34" i="35"/>
  <c r="Y34" i="1"/>
  <c r="M34" i="35" s="1"/>
  <c r="X43" i="1"/>
  <c r="S43" i="1"/>
  <c r="S12" i="1"/>
  <c r="E12" i="35" s="1"/>
  <c r="X12" i="1"/>
  <c r="L12" i="35" s="1"/>
  <c r="X51" i="32"/>
  <c r="Y51" i="32" s="1"/>
  <c r="S51" i="32"/>
  <c r="S43" i="5"/>
  <c r="X43" i="5"/>
  <c r="Y43" i="5" s="1"/>
  <c r="X12" i="5"/>
  <c r="S12" i="5"/>
  <c r="P12" i="35" s="1"/>
  <c r="Q18" i="19"/>
  <c r="N18" i="19"/>
  <c r="S59" i="5"/>
  <c r="X59" i="5"/>
  <c r="Y59" i="5" s="1"/>
  <c r="O51" i="1"/>
  <c r="O51" i="6"/>
  <c r="P51" i="46"/>
  <c r="X43" i="40"/>
  <c r="Y43" i="40" s="1"/>
  <c r="S43" i="40"/>
  <c r="T43" i="40" s="1"/>
  <c r="S27" i="40"/>
  <c r="T27" i="40" s="1"/>
  <c r="X27" i="40"/>
  <c r="Y27" i="40" s="1"/>
  <c r="K34" i="19"/>
  <c r="AK34" i="18"/>
  <c r="N19" i="19"/>
  <c r="Q19" i="19"/>
  <c r="Q11" i="19"/>
  <c r="T11" i="35" s="1"/>
  <c r="N11" i="19"/>
  <c r="I11" i="35" s="1"/>
  <c r="Q40" i="19" l="1"/>
  <c r="T40" i="35" s="1"/>
  <c r="N32" i="35"/>
  <c r="Y32" i="6"/>
  <c r="O32" i="35" s="1"/>
  <c r="E32" i="35"/>
  <c r="T32" i="1"/>
  <c r="F32" i="35" s="1"/>
  <c r="T32" i="5"/>
  <c r="Q32" i="35" s="1"/>
  <c r="P32" i="35"/>
  <c r="T32" i="32"/>
  <c r="S32" i="35" s="1"/>
  <c r="R32" i="35"/>
  <c r="L32" i="35"/>
  <c r="Y32" i="1"/>
  <c r="M32" i="35" s="1"/>
  <c r="T18" i="5"/>
  <c r="Q18" i="35" s="1"/>
  <c r="P18" i="35"/>
  <c r="Y55" i="1"/>
  <c r="M55" i="35" s="1"/>
  <c r="L55" i="35"/>
  <c r="Y14" i="1"/>
  <c r="M14" i="35" s="1"/>
  <c r="L14" i="35"/>
  <c r="U17" i="35"/>
  <c r="T17" i="35"/>
  <c r="AU58" i="17"/>
  <c r="K58" i="19"/>
  <c r="AK58" i="18"/>
  <c r="L13" i="35"/>
  <c r="Y13" i="1"/>
  <c r="M13" i="35" s="1"/>
  <c r="P46" i="35"/>
  <c r="T46" i="5"/>
  <c r="Q46" i="35" s="1"/>
  <c r="P30" i="35"/>
  <c r="T30" i="5"/>
  <c r="Q30" i="35" s="1"/>
  <c r="R55" i="35"/>
  <c r="T55" i="32"/>
  <c r="S55" i="35" s="1"/>
  <c r="E15" i="35"/>
  <c r="T15" i="1"/>
  <c r="F15" i="35" s="1"/>
  <c r="R50" i="35"/>
  <c r="T50" i="32"/>
  <c r="S50" i="35" s="1"/>
  <c r="J17" i="35"/>
  <c r="I17" i="35"/>
  <c r="R18" i="35"/>
  <c r="T18" i="32"/>
  <c r="S18" i="35" s="1"/>
  <c r="T13" i="1"/>
  <c r="F13" i="35" s="1"/>
  <c r="E13" i="35"/>
  <c r="P13" i="35"/>
  <c r="T13" i="5"/>
  <c r="Q13" i="35" s="1"/>
  <c r="T30" i="1"/>
  <c r="F30" i="35" s="1"/>
  <c r="E30" i="35"/>
  <c r="P50" i="35"/>
  <c r="T50" i="5"/>
  <c r="Q50" i="35" s="1"/>
  <c r="T58" i="5"/>
  <c r="Q58" i="35" s="1"/>
  <c r="P58" i="35"/>
  <c r="E24" i="35"/>
  <c r="T24" i="1"/>
  <c r="F24" i="35" s="1"/>
  <c r="T18" i="1"/>
  <c r="F18" i="35" s="1"/>
  <c r="E18" i="35"/>
  <c r="T55" i="5"/>
  <c r="Q55" i="35" s="1"/>
  <c r="P55" i="35"/>
  <c r="Y30" i="1"/>
  <c r="M30" i="35" s="1"/>
  <c r="L30" i="35"/>
  <c r="P24" i="35"/>
  <c r="T24" i="5"/>
  <c r="Q24" i="35" s="1"/>
  <c r="T13" i="32"/>
  <c r="S13" i="35" s="1"/>
  <c r="R13" i="35"/>
  <c r="Y53" i="1"/>
  <c r="M53" i="35" s="1"/>
  <c r="L53" i="35"/>
  <c r="E46" i="35"/>
  <c r="T46" i="1"/>
  <c r="F46" i="35" s="1"/>
  <c r="R35" i="35"/>
  <c r="T35" i="32"/>
  <c r="S35" i="35" s="1"/>
  <c r="L24" i="35"/>
  <c r="Y24" i="1"/>
  <c r="M24" i="35" s="1"/>
  <c r="T55" i="1"/>
  <c r="F55" i="35" s="1"/>
  <c r="E55" i="35"/>
  <c r="Y18" i="1"/>
  <c r="M18" i="35" s="1"/>
  <c r="L18" i="35"/>
  <c r="T14" i="1"/>
  <c r="F14" i="35" s="1"/>
  <c r="E14" i="35"/>
  <c r="P49" i="35"/>
  <c r="T49" i="5"/>
  <c r="Q49" i="35" s="1"/>
  <c r="P14" i="35"/>
  <c r="T14" i="5"/>
  <c r="Q14" i="35" s="1"/>
  <c r="Q50" i="19"/>
  <c r="T50" i="35" s="1"/>
  <c r="N50" i="19"/>
  <c r="I50" i="35" s="1"/>
  <c r="Q29" i="19"/>
  <c r="T29" i="35" s="1"/>
  <c r="N29" i="19"/>
  <c r="I29" i="35" s="1"/>
  <c r="T49" i="1"/>
  <c r="F49" i="35" s="1"/>
  <c r="E49" i="35"/>
  <c r="L35" i="35"/>
  <c r="Y35" i="1"/>
  <c r="M35" i="35" s="1"/>
  <c r="L17" i="35"/>
  <c r="Y17" i="1"/>
  <c r="M17" i="35" s="1"/>
  <c r="P17" i="35"/>
  <c r="T17" i="5"/>
  <c r="Q17" i="35" s="1"/>
  <c r="E53" i="35"/>
  <c r="T53" i="1"/>
  <c r="F53" i="35" s="1"/>
  <c r="R58" i="35"/>
  <c r="T58" i="32"/>
  <c r="S58" i="35" s="1"/>
  <c r="N49" i="19"/>
  <c r="I49" i="35" s="1"/>
  <c r="Q49" i="19"/>
  <c r="T49" i="35" s="1"/>
  <c r="T35" i="5"/>
  <c r="Q35" i="35" s="1"/>
  <c r="P35" i="35"/>
  <c r="Y49" i="1"/>
  <c r="M49" i="35" s="1"/>
  <c r="L49" i="35"/>
  <c r="E35" i="35"/>
  <c r="T35" i="1"/>
  <c r="F35" i="35" s="1"/>
  <c r="R19" i="35"/>
  <c r="T19" i="32"/>
  <c r="S19" i="35" s="1"/>
  <c r="N58" i="35"/>
  <c r="Y58" i="6"/>
  <c r="O58" i="35" s="1"/>
  <c r="P15" i="35"/>
  <c r="T15" i="5"/>
  <c r="Q15" i="35" s="1"/>
  <c r="T17" i="1"/>
  <c r="F17" i="35" s="1"/>
  <c r="E17" i="35"/>
  <c r="R46" i="35"/>
  <c r="T46" i="32"/>
  <c r="S46" i="35" s="1"/>
  <c r="L15" i="35"/>
  <c r="Y15" i="1"/>
  <c r="M15" i="35" s="1"/>
  <c r="T15" i="32"/>
  <c r="S15" i="35" s="1"/>
  <c r="R15" i="35"/>
  <c r="Y46" i="1"/>
  <c r="M46" i="35" s="1"/>
  <c r="L46" i="35"/>
  <c r="R17" i="35"/>
  <c r="T17" i="32"/>
  <c r="S17" i="35" s="1"/>
  <c r="T30" i="32"/>
  <c r="S30" i="35" s="1"/>
  <c r="R30" i="35"/>
  <c r="R49" i="35"/>
  <c r="T49" i="32"/>
  <c r="S49" i="35" s="1"/>
  <c r="T24" i="32"/>
  <c r="S24" i="35" s="1"/>
  <c r="R24" i="35"/>
  <c r="N41" i="19"/>
  <c r="I41" i="35" s="1"/>
  <c r="Q41" i="19"/>
  <c r="T41" i="35" s="1"/>
  <c r="N39" i="19"/>
  <c r="I39" i="35" s="1"/>
  <c r="Q39" i="19"/>
  <c r="T39" i="35" s="1"/>
  <c r="AK20" i="18"/>
  <c r="AU20" i="17"/>
  <c r="J18" i="35"/>
  <c r="I18" i="35"/>
  <c r="T51" i="32"/>
  <c r="S51" i="35" s="1"/>
  <c r="R51" i="35"/>
  <c r="Y59" i="1"/>
  <c r="M59" i="35" s="1"/>
  <c r="L59" i="35"/>
  <c r="P51" i="35"/>
  <c r="T51" i="5"/>
  <c r="Q51" i="35" s="1"/>
  <c r="L27" i="35"/>
  <c r="Y27" i="1"/>
  <c r="M27" i="35" s="1"/>
  <c r="T19" i="35"/>
  <c r="U19" i="35"/>
  <c r="J19" i="35"/>
  <c r="I19" i="35"/>
  <c r="T18" i="35"/>
  <c r="U18" i="35"/>
  <c r="T27" i="32"/>
  <c r="S27" i="35" s="1"/>
  <c r="R27" i="35"/>
  <c r="T56" i="1"/>
  <c r="F56" i="35" s="1"/>
  <c r="E56" i="35"/>
  <c r="T51" i="1"/>
  <c r="F51" i="35" s="1"/>
  <c r="E51" i="35"/>
  <c r="Q43" i="19"/>
  <c r="T43" i="35" s="1"/>
  <c r="N43" i="19"/>
  <c r="I43" i="35" s="1"/>
  <c r="Q56" i="19"/>
  <c r="T56" i="35" s="1"/>
  <c r="N56" i="19"/>
  <c r="I56" i="35" s="1"/>
  <c r="N12" i="19"/>
  <c r="I12" i="35" s="1"/>
  <c r="Q12" i="19"/>
  <c r="T12" i="35" s="1"/>
  <c r="N34" i="19"/>
  <c r="I34" i="35" s="1"/>
  <c r="Q34" i="19"/>
  <c r="T34" i="35" s="1"/>
  <c r="T43" i="1"/>
  <c r="F43" i="35" s="1"/>
  <c r="E43" i="35"/>
  <c r="T27" i="5"/>
  <c r="Q27" i="35" s="1"/>
  <c r="P27" i="35"/>
  <c r="L56" i="35"/>
  <c r="Y56" i="1"/>
  <c r="M56" i="35" s="1"/>
  <c r="L51" i="35"/>
  <c r="Y51" i="1"/>
  <c r="M51" i="35" s="1"/>
  <c r="K59" i="19"/>
  <c r="AK59" i="18"/>
  <c r="T43" i="32"/>
  <c r="S43" i="35" s="1"/>
  <c r="R43" i="35"/>
  <c r="P56" i="35"/>
  <c r="T56" i="5"/>
  <c r="Q56" i="35" s="1"/>
  <c r="N51" i="19"/>
  <c r="I51" i="35" s="1"/>
  <c r="Q51" i="19"/>
  <c r="T51" i="35" s="1"/>
  <c r="T59" i="5"/>
  <c r="Q59" i="35" s="1"/>
  <c r="P59" i="35"/>
  <c r="P43" i="35"/>
  <c r="T43" i="5"/>
  <c r="Q43" i="35" s="1"/>
  <c r="Y43" i="1"/>
  <c r="M43" i="35" s="1"/>
  <c r="L43" i="35"/>
  <c r="R56" i="35"/>
  <c r="T56" i="32"/>
  <c r="S56" i="35" s="1"/>
  <c r="T59" i="32"/>
  <c r="S59" i="35" s="1"/>
  <c r="R59" i="35"/>
  <c r="E59" i="35"/>
  <c r="T59" i="1"/>
  <c r="F59" i="35" s="1"/>
  <c r="T27" i="1"/>
  <c r="F27" i="35" s="1"/>
  <c r="E27" i="35"/>
  <c r="Q27" i="19"/>
  <c r="T27" i="35" s="1"/>
  <c r="N27" i="19"/>
  <c r="I27" i="35" s="1"/>
  <c r="N58" i="19" l="1"/>
  <c r="I58" i="35" s="1"/>
  <c r="Q58" i="19"/>
  <c r="T58" i="35" s="1"/>
  <c r="Q59" i="19"/>
  <c r="T59" i="35" s="1"/>
  <c r="N59" i="19"/>
  <c r="I59" i="35" s="1"/>
</calcChain>
</file>

<file path=xl/comments1.xml><?xml version="1.0" encoding="utf-8"?>
<comments xmlns="http://schemas.openxmlformats.org/spreadsheetml/2006/main">
  <authors>
    <author>Jeremy Baldwin</author>
  </authors>
  <commentList>
    <comment ref="N4" authorId="0">
      <text>
        <r>
          <rPr>
            <b/>
            <sz val="9"/>
            <color indexed="81"/>
            <rFont val="Tahoma"/>
            <family val="2"/>
          </rPr>
          <t>Spot rate plus 5% plus 1 Euro for waiving the embroidery increase in 2014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9" authorId="0">
      <text>
        <r>
          <rPr>
            <b/>
            <sz val="9"/>
            <color indexed="81"/>
            <rFont val="Tahoma"/>
            <family val="2"/>
          </rPr>
          <t>Exchange comparisons have €1.00 cresting premium removed from Euro</t>
        </r>
      </text>
    </comment>
    <comment ref="X9" authorId="0">
      <text>
        <r>
          <rPr>
            <b/>
            <sz val="9"/>
            <color indexed="81"/>
            <rFont val="Tahoma"/>
            <family val="2"/>
          </rPr>
          <t>Exchange comparisons have €1.00 cresting premium removed from Euro</t>
        </r>
      </text>
    </comment>
  </commentList>
</comments>
</file>

<file path=xl/comments2.xml><?xml version="1.0" encoding="utf-8"?>
<comments xmlns="http://schemas.openxmlformats.org/spreadsheetml/2006/main">
  <authors>
    <author>Jeremy Baldwin</author>
  </authors>
  <commentList>
    <comment ref="J11" authorId="0">
      <text>
        <r>
          <rPr>
            <b/>
            <sz val="9"/>
            <color indexed="81"/>
            <rFont val="Tahoma"/>
            <family val="2"/>
          </rPr>
          <t>Includes Silver Poly Bag = additional $1.90</t>
        </r>
      </text>
    </comment>
    <comment ref="J12" authorId="0">
      <text>
        <r>
          <rPr>
            <b/>
            <sz val="9"/>
            <color indexed="81"/>
            <rFont val="Tahoma"/>
            <family val="2"/>
          </rPr>
          <t>Includes Silver Poly Bag = additional $1.90</t>
        </r>
      </text>
    </comment>
    <comment ref="J17" authorId="0">
      <text>
        <r>
          <rPr>
            <b/>
            <sz val="9"/>
            <color indexed="81"/>
            <rFont val="Tahoma"/>
            <family val="2"/>
          </rPr>
          <t>Solid colours $34.88
Check colour $36.88</t>
        </r>
      </text>
    </comment>
    <comment ref="J23" authorId="0">
      <text>
        <r>
          <rPr>
            <b/>
            <sz val="9"/>
            <color indexed="81"/>
            <rFont val="Tahoma"/>
            <family val="2"/>
          </rPr>
          <t>Added $0.50 for 50% additional insulation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4" authorId="0">
      <text>
        <r>
          <rPr>
            <b/>
            <sz val="9"/>
            <color indexed="81"/>
            <rFont val="Tahoma"/>
            <family val="2"/>
          </rPr>
          <t>Added $0.50 for 50% additional insulation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5" authorId="0">
      <text>
        <r>
          <rPr>
            <b/>
            <sz val="9"/>
            <color indexed="81"/>
            <rFont val="Tahoma"/>
            <family val="2"/>
          </rPr>
          <t>incl. collar logo</t>
        </r>
      </text>
    </comment>
    <comment ref="G30" authorId="0">
      <text>
        <r>
          <rPr>
            <b/>
            <sz val="9"/>
            <color indexed="81"/>
            <rFont val="Tahoma"/>
            <family val="2"/>
          </rPr>
          <t>Cost of new pouch + printed card + tissue paper to protect arm logo = $1.90 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0" authorId="0">
      <text>
        <r>
          <rPr>
            <b/>
            <sz val="9"/>
            <color indexed="81"/>
            <rFont val="Tahoma"/>
            <family val="2"/>
          </rPr>
          <t>Cost of new pouch + printed card + tissue paper to protect arm logo = $1.90 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31" authorId="0">
      <text>
        <r>
          <rPr>
            <b/>
            <sz val="9"/>
            <color indexed="81"/>
            <rFont val="Tahoma"/>
            <family val="2"/>
          </rPr>
          <t>Cost of new pouch + printed card + tissue paper to protect arm logo = $1.90 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1" authorId="0">
      <text>
        <r>
          <rPr>
            <b/>
            <sz val="9"/>
            <color indexed="81"/>
            <rFont val="Tahoma"/>
            <family val="2"/>
          </rPr>
          <t>Cost with Poly Bag. Add $1.50 for zippered bag</t>
        </r>
      </text>
    </comment>
    <comment ref="G32" authorId="0">
      <text>
        <r>
          <rPr>
            <b/>
            <sz val="9"/>
            <color indexed="81"/>
            <rFont val="Tahoma"/>
            <family val="2"/>
          </rPr>
          <t>Cost of new pouch + printed card + tissue paper to protect arm logo = $1.90 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32" authorId="0">
      <text>
        <r>
          <rPr>
            <b/>
            <sz val="9"/>
            <color indexed="81"/>
            <rFont val="Tahoma"/>
            <family val="2"/>
          </rPr>
          <t>Cost of new pouch + printed card + tissue paper to protect arm logo = $1.90 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G50" authorId="0">
      <text>
        <r>
          <rPr>
            <b/>
            <sz val="9"/>
            <color indexed="81"/>
            <rFont val="Tahoma"/>
            <family val="2"/>
          </rPr>
          <t>Cost of new pouch + printed card + tissue paper to protect arm logo = $1.90 pc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50" authorId="0">
      <text>
        <r>
          <rPr>
            <b/>
            <sz val="9"/>
            <color indexed="81"/>
            <rFont val="Tahoma"/>
            <family val="2"/>
          </rPr>
          <t>Cost with Poly Bag. Add $1.50 for zippered bag</t>
        </r>
      </text>
    </comment>
    <comment ref="J54" authorId="0">
      <text>
        <r>
          <rPr>
            <b/>
            <sz val="9"/>
            <color indexed="81"/>
            <rFont val="Tahoma"/>
            <family val="2"/>
          </rPr>
          <t>Heather = $22.18
Solid = $20.78
Average = $21.48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Jeremy Baldwin</author>
  </authors>
  <commentList>
    <comment ref="S4" authorId="0">
      <text>
        <r>
          <rPr>
            <b/>
            <sz val="9"/>
            <color indexed="81"/>
            <rFont val="Tahoma"/>
            <family val="2"/>
          </rPr>
          <t>Margins based on $1.23 Cost conversion as that is nearer to reality at time of ordering product.</t>
        </r>
      </text>
    </comment>
    <comment ref="X4" authorId="0">
      <text>
        <r>
          <rPr>
            <b/>
            <sz val="9"/>
            <color indexed="81"/>
            <rFont val="Tahoma"/>
            <family val="2"/>
          </rPr>
          <t>Margins based on $1.23 Cost conversion as that is nearer to reality at time of ordering product.</t>
        </r>
      </text>
    </comment>
  </commentList>
</comments>
</file>

<file path=xl/comments4.xml><?xml version="1.0" encoding="utf-8"?>
<comments xmlns="http://schemas.openxmlformats.org/spreadsheetml/2006/main">
  <authors>
    <author>Jeremy Baldwin</author>
  </authors>
  <commentList>
    <comment ref="R4" authorId="0">
      <text>
        <r>
          <rPr>
            <b/>
            <sz val="9"/>
            <color indexed="81"/>
            <rFont val="Tahoma"/>
            <family val="2"/>
          </rPr>
          <t>Margins based on $1.18 Cost conversion as that is nearer to reality at time of paying for product in January '15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>Margins based on $1.18 Cost conversion as that is nearer to reality at time of paying for product in January '15</t>
        </r>
      </text>
    </comment>
  </commentList>
</comments>
</file>

<file path=xl/comments5.xml><?xml version="1.0" encoding="utf-8"?>
<comments xmlns="http://schemas.openxmlformats.org/spreadsheetml/2006/main">
  <authors>
    <author>Jeremy Baldwin</author>
  </authors>
  <commentList>
    <comment ref="R4" authorId="0">
      <text>
        <r>
          <rPr>
            <b/>
            <sz val="9"/>
            <color indexed="81"/>
            <rFont val="Tahoma"/>
            <family val="2"/>
          </rPr>
          <t xml:space="preserve">Margins based on SKr 8.10 Cost conversion as that is nearer to reality at time of paying for product in Jan'15 </t>
        </r>
      </text>
    </comment>
    <comment ref="S4" authorId="0">
      <text>
        <r>
          <rPr>
            <b/>
            <sz val="9"/>
            <color indexed="81"/>
            <rFont val="Tahoma"/>
            <family val="2"/>
          </rPr>
          <t xml:space="preserve">$8.25 nearer to exchange rate at time of setting pricing 20/5/15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 xml:space="preserve">Margins based on SKr 8.10 Cost conversion as that is nearer to reality at time of paying for product in Jan'15 </t>
        </r>
      </text>
    </comment>
    <comment ref="X4" authorId="0">
      <text>
        <r>
          <rPr>
            <b/>
            <sz val="9"/>
            <color indexed="81"/>
            <rFont val="Tahoma"/>
            <family val="2"/>
          </rPr>
          <t xml:space="preserve">$8.25 nearer to exchange rate at time of setting pricing 20/5/15
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6.xml><?xml version="1.0" encoding="utf-8"?>
<comments xmlns="http://schemas.openxmlformats.org/spreadsheetml/2006/main">
  <authors>
    <author>Jeremy Baldwin</author>
  </authors>
  <commentList>
    <comment ref="R4" authorId="0">
      <text>
        <r>
          <rPr>
            <b/>
            <sz val="9"/>
            <color indexed="81"/>
            <rFont val="Tahoma"/>
            <family val="2"/>
          </rPr>
          <t xml:space="preserve">Margins based on DKr 6.40 Cost conversion as that is nearer to reality at time of paying for product in Jan'15 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 xml:space="preserve">Margins based on DKr 6.40 Cost conversion as that is nearer to reality at time of paying for product in Jan'15 </t>
        </r>
      </text>
    </comment>
  </commentList>
</comments>
</file>

<file path=xl/comments7.xml><?xml version="1.0" encoding="utf-8"?>
<comments xmlns="http://schemas.openxmlformats.org/spreadsheetml/2006/main">
  <authors>
    <author>Jeremy Baldwin</author>
  </authors>
  <commentList>
    <comment ref="R4" authorId="0">
      <text>
        <r>
          <rPr>
            <b/>
            <sz val="9"/>
            <color indexed="81"/>
            <rFont val="Tahoma"/>
            <family val="2"/>
          </rPr>
          <t xml:space="preserve">Margins based on NoK 7.60 Cost conversion as that is nearer to reality at time of paying for product in Jan'15 </t>
        </r>
      </text>
    </comment>
    <comment ref="W4" authorId="0">
      <text>
        <r>
          <rPr>
            <b/>
            <sz val="9"/>
            <color indexed="81"/>
            <rFont val="Tahoma"/>
            <family val="2"/>
          </rPr>
          <t xml:space="preserve">Margins based on NoK 7.60 Cost conversion as that is nearer to reality at time of paying for product in Jan'15 </t>
        </r>
      </text>
    </comment>
  </commentList>
</comments>
</file>

<file path=xl/comments8.xml><?xml version="1.0" encoding="utf-8"?>
<comments xmlns="http://schemas.openxmlformats.org/spreadsheetml/2006/main">
  <authors>
    <author>Jeremy Baldwin</author>
  </authors>
  <commentList>
    <comment ref="I8" authorId="0">
      <text>
        <r>
          <rPr>
            <b/>
            <sz val="9"/>
            <color indexed="81"/>
            <rFont val="Tahoma"/>
            <family val="2"/>
          </rPr>
          <t>Pro Shop = 6% Line, 5% settlement, 7% rebate if volumes met
Others = 5% Line, 5% settlement, 5% rebate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<sst xmlns="http://schemas.openxmlformats.org/spreadsheetml/2006/main" count="1716" uniqueCount="911">
  <si>
    <t>US $ Trade Price</t>
  </si>
  <si>
    <t>(incl VAT)</t>
  </si>
  <si>
    <t>Retailers</t>
  </si>
  <si>
    <t>VAT rate</t>
  </si>
  <si>
    <t>Std cost</t>
  </si>
  <si>
    <t>%</t>
  </si>
  <si>
    <t xml:space="preserve">Vendor </t>
  </si>
  <si>
    <t>Freight</t>
  </si>
  <si>
    <t>Std Cst</t>
  </si>
  <si>
    <t xml:space="preserve">Price </t>
  </si>
  <si>
    <t>Duty</t>
  </si>
  <si>
    <t>inc. freight</t>
  </si>
  <si>
    <t>FOB</t>
  </si>
  <si>
    <t>Costs</t>
  </si>
  <si>
    <t>&amp; duty</t>
  </si>
  <si>
    <t>£</t>
  </si>
  <si>
    <t>Ins</t>
  </si>
  <si>
    <t>Name</t>
  </si>
  <si>
    <t>Value</t>
  </si>
  <si>
    <t>Year</t>
  </si>
  <si>
    <t>CurYr</t>
  </si>
  <si>
    <t>NxtYr</t>
  </si>
  <si>
    <t>£'s</t>
  </si>
  <si>
    <t>PRODUCT DESCRIPTION</t>
  </si>
  <si>
    <t>Margin %</t>
  </si>
  <si>
    <t>UK TRADE PRICING</t>
  </si>
  <si>
    <t>€'s</t>
  </si>
  <si>
    <t>SWEDISH TRADE PRICING</t>
  </si>
  <si>
    <t>SKr's</t>
  </si>
  <si>
    <t>Euro Trade Prices</t>
  </si>
  <si>
    <t>Swedish Trade Price</t>
  </si>
  <si>
    <t>$</t>
  </si>
  <si>
    <t>Disc</t>
  </si>
  <si>
    <t>Royalty</t>
  </si>
  <si>
    <t>Var</t>
  </si>
  <si>
    <t>VAR</t>
  </si>
  <si>
    <t>Margin - Gross</t>
  </si>
  <si>
    <t>Labour</t>
  </si>
  <si>
    <t>Overheads</t>
  </si>
  <si>
    <t>Packaging</t>
  </si>
  <si>
    <t>Product</t>
  </si>
  <si>
    <t>Max avg</t>
  </si>
  <si>
    <t>prog disc</t>
  </si>
  <si>
    <t>UK £ SRP</t>
  </si>
  <si>
    <t>Danish Trade Prices</t>
  </si>
  <si>
    <t>Dkr's</t>
  </si>
  <si>
    <t>UK</t>
  </si>
  <si>
    <t>SWISS</t>
  </si>
  <si>
    <t>Swiss Trade Prices</t>
  </si>
  <si>
    <t>SFr's</t>
  </si>
  <si>
    <t>EUROLAND</t>
  </si>
  <si>
    <t>SWEDEN</t>
  </si>
  <si>
    <t>DENMARK</t>
  </si>
  <si>
    <t>Euro</t>
  </si>
  <si>
    <t>€</t>
  </si>
  <si>
    <t>S. AFRICA</t>
  </si>
  <si>
    <t>R</t>
  </si>
  <si>
    <t>RAND</t>
  </si>
  <si>
    <t>LANDED</t>
  </si>
  <si>
    <t>S AFRICA TRADE PRICING</t>
  </si>
  <si>
    <t>S Africa Trade Prices</t>
  </si>
  <si>
    <t>EEC</t>
  </si>
  <si>
    <t>S Africa</t>
  </si>
  <si>
    <t>STD COST</t>
  </si>
  <si>
    <t xml:space="preserve">Euro = </t>
  </si>
  <si>
    <t xml:space="preserve">£ = </t>
  </si>
  <si>
    <t>£ =</t>
  </si>
  <si>
    <t>Actual</t>
  </si>
  <si>
    <t>to £</t>
  </si>
  <si>
    <t>SKr</t>
  </si>
  <si>
    <t>DKr to</t>
  </si>
  <si>
    <t>SFr to</t>
  </si>
  <si>
    <t>U.K.</t>
  </si>
  <si>
    <t>EURO</t>
  </si>
  <si>
    <t>Women's</t>
  </si>
  <si>
    <t>DISCOUNT</t>
  </si>
  <si>
    <t>MARGIN %</t>
  </si>
  <si>
    <t>Margin - Net</t>
  </si>
  <si>
    <t>50% + VAT</t>
  </si>
  <si>
    <t>TRADE</t>
  </si>
  <si>
    <t>NET</t>
  </si>
  <si>
    <t>Crown Sports</t>
  </si>
  <si>
    <t>Direct Golf</t>
  </si>
  <si>
    <t>Marriott</t>
  </si>
  <si>
    <t>Sports Direct</t>
  </si>
  <si>
    <t>The Club Company</t>
  </si>
  <si>
    <t>DISC</t>
  </si>
  <si>
    <t>NET MARGIN</t>
  </si>
  <si>
    <t>DISTRIBUTOR PRICING</t>
  </si>
  <si>
    <t>Blue highlight N/A in USA</t>
  </si>
  <si>
    <t>US ACTUAL TRADE PRICING</t>
  </si>
  <si>
    <t>DKr</t>
  </si>
  <si>
    <t>SWEDISH</t>
  </si>
  <si>
    <t>DANISH</t>
  </si>
  <si>
    <t>EURO TRADE PRICING</t>
  </si>
  <si>
    <t>Trade Prices</t>
  </si>
  <si>
    <t>WOMEN'S</t>
  </si>
  <si>
    <t>DANISH TRADE PRICING</t>
  </si>
  <si>
    <t>SWISS TRADE PRICING</t>
  </si>
  <si>
    <t>Month</t>
  </si>
  <si>
    <t>Trousers</t>
  </si>
  <si>
    <t>Shirts</t>
  </si>
  <si>
    <t>Pullovers</t>
  </si>
  <si>
    <t>Trade +</t>
  </si>
  <si>
    <t>Swedish</t>
  </si>
  <si>
    <t>USA</t>
  </si>
  <si>
    <t>$'S</t>
  </si>
  <si>
    <t>Supplier</t>
  </si>
  <si>
    <t>SFr</t>
  </si>
  <si>
    <t>US</t>
  </si>
  <si>
    <t>SPOT RATE AS OF</t>
  </si>
  <si>
    <t>GROSS MARGIN</t>
  </si>
  <si>
    <t>Exchange Rate</t>
  </si>
  <si>
    <t>to UK</t>
  </si>
  <si>
    <t>Spot Rate Conversion</t>
  </si>
  <si>
    <t>MID LAYER - PULLOVERS</t>
  </si>
  <si>
    <t>MID LAYER - SHIRTS</t>
  </si>
  <si>
    <t>OUTER LAYER - TROUSERS</t>
  </si>
  <si>
    <t>DISTRIBUTORS PRICING - DOLLARS</t>
  </si>
  <si>
    <t>PRICING</t>
  </si>
  <si>
    <t>EURO DISTRIBUTORS - EUROS</t>
  </si>
  <si>
    <t>MARGINS SUMMARY</t>
  </si>
  <si>
    <r>
      <t xml:space="preserve">COMMON  DATA  FOR </t>
    </r>
    <r>
      <rPr>
        <b/>
        <u/>
        <sz val="18"/>
        <color indexed="10"/>
        <rFont val="Segoe UI"/>
        <family val="2"/>
      </rPr>
      <t>PRICING FILE</t>
    </r>
  </si>
  <si>
    <t>American Golf &amp; SW Golf (onlinegolf)</t>
  </si>
  <si>
    <t>NORWAY</t>
  </si>
  <si>
    <t xml:space="preserve">Burhill Group </t>
  </si>
  <si>
    <t>Decathlon</t>
  </si>
  <si>
    <t>Hongyi Ind</t>
  </si>
  <si>
    <t>S AFRICA</t>
  </si>
  <si>
    <t>FOB costs</t>
  </si>
  <si>
    <t>Var vs</t>
  </si>
  <si>
    <t>Last month</t>
  </si>
  <si>
    <t>Shiners Zone</t>
  </si>
  <si>
    <t>NKr's</t>
  </si>
  <si>
    <t>NKr</t>
  </si>
  <si>
    <t>Norwegian Trade Prices</t>
  </si>
  <si>
    <t>NORWEGIAN TRADE PRICING</t>
  </si>
  <si>
    <t>SRP</t>
  </si>
  <si>
    <t>GERMANY</t>
  </si>
  <si>
    <t>IRELAND</t>
  </si>
  <si>
    <t>NKr to</t>
  </si>
  <si>
    <t>American</t>
  </si>
  <si>
    <t>Golf</t>
  </si>
  <si>
    <t>Crown</t>
  </si>
  <si>
    <t>Sports</t>
  </si>
  <si>
    <t>Direct</t>
  </si>
  <si>
    <t>Doug</t>
  </si>
  <si>
    <t>McLelland</t>
  </si>
  <si>
    <t>Burhill</t>
  </si>
  <si>
    <t>The Club</t>
  </si>
  <si>
    <t>Company</t>
  </si>
  <si>
    <t>McGuirks</t>
  </si>
  <si>
    <t>vs</t>
  </si>
  <si>
    <t>LstYr</t>
  </si>
  <si>
    <t>May '13</t>
  </si>
  <si>
    <t>SRPs</t>
  </si>
  <si>
    <t>SWITZERLAND</t>
  </si>
  <si>
    <t>JUNIORS</t>
  </si>
  <si>
    <t>Juniors</t>
  </si>
  <si>
    <t>EUR-BE-64</t>
  </si>
  <si>
    <t>R to</t>
  </si>
  <si>
    <t>US $</t>
  </si>
  <si>
    <t>TransSA</t>
  </si>
  <si>
    <t>TransNK</t>
  </si>
  <si>
    <t>TransSK</t>
  </si>
  <si>
    <t>TransDK</t>
  </si>
  <si>
    <t>TransEU</t>
  </si>
  <si>
    <t>TransSFr</t>
  </si>
  <si>
    <t>2014 Shoes =6%, Gloves = 12%, Rainwear, Socks, Accs = 12%, Apparel 10%</t>
  </si>
  <si>
    <t>2014 Shoes =7%, Gloves = 13%, Rainwear, Socks, Accs = 12%, Apparel 10%</t>
  </si>
  <si>
    <t>Used for Pricing</t>
  </si>
  <si>
    <t>Rainwear</t>
  </si>
  <si>
    <t>Apparel</t>
  </si>
  <si>
    <t>BUSINESS PLAN RATES</t>
  </si>
  <si>
    <t>£ Sterling : US Dollar</t>
  </si>
  <si>
    <t>US Dollar : Swedish Kroner</t>
  </si>
  <si>
    <t>US Dollar : Danish Kroner</t>
  </si>
  <si>
    <t>US Dollar : Norwegian Kroner</t>
  </si>
  <si>
    <t>£ Sterling : Swiss Franc Estimate</t>
  </si>
  <si>
    <t>US Dollar : South African Rand</t>
  </si>
  <si>
    <t>€ Euro : US Dollar</t>
  </si>
  <si>
    <t>vs.</t>
  </si>
  <si>
    <t>DW SPORTS</t>
  </si>
  <si>
    <t>DW</t>
  </si>
  <si>
    <t>Mar '14</t>
  </si>
  <si>
    <t>Mar '13</t>
  </si>
  <si>
    <t>Gross Margin</t>
  </si>
  <si>
    <t>Net Margin</t>
  </si>
  <si>
    <t>Mar '15</t>
  </si>
  <si>
    <t>EUR-BE-112</t>
  </si>
  <si>
    <t>Dragon (China)</t>
  </si>
  <si>
    <t>Fitwear</t>
  </si>
  <si>
    <t>DJ Tour XP Rain Jacket</t>
  </si>
  <si>
    <t>DJ Tour XP Rain Shirt</t>
  </si>
  <si>
    <t>DJ Tour XP Rain Trousers</t>
  </si>
  <si>
    <t>FJ HydroLite Rain Jacket</t>
  </si>
  <si>
    <t>FJ HydroLite Rain Shirt</t>
  </si>
  <si>
    <t>FJ HydroLite Rain Shirt - S/S</t>
  </si>
  <si>
    <t>FJ HydroLite Rain Trousers</t>
  </si>
  <si>
    <t>FJ Perf Hybrid Jacket</t>
  </si>
  <si>
    <t>FJ Perf Hybrid Vest</t>
  </si>
  <si>
    <t>FJ Perf Softshell Jacket</t>
  </si>
  <si>
    <t>FJ Perf Softshell Vest</t>
  </si>
  <si>
    <t>FJ Base Layer Leggings</t>
  </si>
  <si>
    <t>Drop Needle Pullover</t>
  </si>
  <si>
    <t>FJ Brushed Chill-Out 1/2 zip</t>
  </si>
  <si>
    <t>FJ Track Jacket</t>
  </si>
  <si>
    <t>FJ Perf Shirt - L/S ThermaCool</t>
  </si>
  <si>
    <t>FJ Corduroy Trouser</t>
  </si>
  <si>
    <t>Womens FJ HydroLite Rain Jacket</t>
  </si>
  <si>
    <t>Womens FJ HydroLite Rain Trousers</t>
  </si>
  <si>
    <t>Womens FJ Brushed Chill-Out</t>
  </si>
  <si>
    <t>EUR-OW-34</t>
  </si>
  <si>
    <t>Dragon</t>
  </si>
  <si>
    <t>EUR-OW-46</t>
  </si>
  <si>
    <t>EUR-OW-38</t>
  </si>
  <si>
    <t>EUR-OW-39</t>
  </si>
  <si>
    <t>EUR-BE-13</t>
  </si>
  <si>
    <t>EUR-BE-14</t>
  </si>
  <si>
    <t>EUR-BE-17</t>
  </si>
  <si>
    <t>EUR-BE-42</t>
  </si>
  <si>
    <t>EUR-BE-54</t>
  </si>
  <si>
    <t>EUR-BE-49</t>
  </si>
  <si>
    <t>Universal</t>
  </si>
  <si>
    <t>EUR-BE-85</t>
  </si>
  <si>
    <t>EUR-F13-26</t>
  </si>
  <si>
    <t>EUR-OW-43</t>
  </si>
  <si>
    <t>EUR-OW-49</t>
  </si>
  <si>
    <t>EUR-BE-15</t>
  </si>
  <si>
    <t>EUR-OW-48</t>
  </si>
  <si>
    <t>Autumn '14 FOB</t>
  </si>
  <si>
    <t>Spring '15</t>
  </si>
  <si>
    <t>Autumn '14</t>
  </si>
  <si>
    <t>Sept '14</t>
  </si>
  <si>
    <t>FJ Perf Autumn Plaid Trouser (Athletic Fit)</t>
  </si>
  <si>
    <t>UK PRICE</t>
  </si>
  <si>
    <t xml:space="preserve">4% = </t>
  </si>
  <si>
    <t>Add 1 euro</t>
  </si>
  <si>
    <t>EURO RECOMMENDATION</t>
  </si>
  <si>
    <t>Use 1.25 +</t>
  </si>
  <si>
    <t>Use todays 1.23 +</t>
  </si>
  <si>
    <t>RANGE = SPOT +</t>
  </si>
  <si>
    <t>Done</t>
  </si>
  <si>
    <t>Max Line discount</t>
  </si>
  <si>
    <t>+ Settlement</t>
  </si>
  <si>
    <t>DONE</t>
  </si>
  <si>
    <t>Womens Softshell Jacket</t>
  </si>
  <si>
    <t>EUR-OW-47</t>
  </si>
  <si>
    <t>Doug McClelland / Kingswood / Left Handed Golf / Internet Golf Store</t>
  </si>
  <si>
    <t>Sept '15</t>
  </si>
  <si>
    <t>DJ Select Rain Jacket</t>
  </si>
  <si>
    <t>DJ Select Rain Trousers</t>
  </si>
  <si>
    <t>CLOSE OUT</t>
  </si>
  <si>
    <t>NEW / CARRY OVER CODES</t>
  </si>
  <si>
    <t>FJ Perf Wind Shell Mid Layer</t>
  </si>
  <si>
    <t>FJ Seamless Thermal Base Layer Mock</t>
  </si>
  <si>
    <t>FJ Thermal Base Layer Mock</t>
  </si>
  <si>
    <t>FJ Thermal Base Layer Crew</t>
  </si>
  <si>
    <t>Womens Thermal Base Layer Mock</t>
  </si>
  <si>
    <t>Womens Thermal Base Layer Crew</t>
  </si>
  <si>
    <t>Womens Quilted Jacket</t>
  </si>
  <si>
    <t>Womens Hybrid Vest</t>
  </si>
  <si>
    <t>Womens Quilted Vest</t>
  </si>
  <si>
    <t>Lisle Stripe w/self collar</t>
  </si>
  <si>
    <t>Stretch Pique Ribbon Placket (Athletic fit)</t>
  </si>
  <si>
    <t>Birdseye Pique w/Button Down Collar (Athletic fit)</t>
  </si>
  <si>
    <t>Stretch Pique Brother w/self collar</t>
  </si>
  <si>
    <t>Stretch Pique Pieced Chest Stripe w/self collar (Athletic fit)</t>
  </si>
  <si>
    <t>EUR-F15-01</t>
  </si>
  <si>
    <t>EUR-F15-03</t>
  </si>
  <si>
    <t>EUR-F15-07</t>
  </si>
  <si>
    <t>EUR-F15-10</t>
  </si>
  <si>
    <t>EUR-F15-14</t>
  </si>
  <si>
    <t>EUR-OW-79</t>
  </si>
  <si>
    <t>EUR-OW-80</t>
  </si>
  <si>
    <t>EUR-OW-75</t>
  </si>
  <si>
    <t>EUR-OW-76</t>
  </si>
  <si>
    <t>EUR-OW-61</t>
  </si>
  <si>
    <t>EUR-OW-85</t>
  </si>
  <si>
    <t>EUR-OW-62</t>
  </si>
  <si>
    <t>EUR-OW-74</t>
  </si>
  <si>
    <t>EUR-OW-86</t>
  </si>
  <si>
    <t>EUR-OW-87</t>
  </si>
  <si>
    <t>EUR-OW-67</t>
  </si>
  <si>
    <t>EUR-BE-120</t>
  </si>
  <si>
    <t>EUR-BE-121</t>
  </si>
  <si>
    <t>EUR-OW-83</t>
  </si>
  <si>
    <t>EUR-OW-84</t>
  </si>
  <si>
    <t>EUR-BE-16</t>
  </si>
  <si>
    <t>EUR-BE-123</t>
  </si>
  <si>
    <t>Junior FJ Textured Chill-Out 1/4 zip</t>
  </si>
  <si>
    <t>Autumn '15 FOB</t>
  </si>
  <si>
    <t>Honstar (China)</t>
  </si>
  <si>
    <t>Texcare</t>
  </si>
  <si>
    <t>FJ Perf Thermal Fleece</t>
  </si>
  <si>
    <t>Feb '15</t>
  </si>
  <si>
    <t>May '15</t>
  </si>
  <si>
    <t>FJ StaDry Rain Jacket (TGI only)</t>
  </si>
  <si>
    <t>FJ StaDry Rain Shirt (TGI only)</t>
  </si>
  <si>
    <t>n/a</t>
  </si>
  <si>
    <t>Irish Euro Trade Prices</t>
  </si>
  <si>
    <t>IRISH EURO TRADE PRICING</t>
  </si>
  <si>
    <t>Xchange Rate</t>
  </si>
  <si>
    <t>Jun '15</t>
  </si>
  <si>
    <t>Mar '16</t>
  </si>
  <si>
    <t>2016 CONTRACT PRICING DISCOUNTS</t>
  </si>
  <si>
    <t>2016 CONTRACT PRICING</t>
  </si>
  <si>
    <t>Mar  '14</t>
  </si>
  <si>
    <t>Mar'15</t>
  </si>
  <si>
    <t>Mar'16</t>
  </si>
  <si>
    <t>FRANCE/SPAIN/FINLAND</t>
  </si>
  <si>
    <t>vs 2015</t>
  </si>
  <si>
    <t>$1.50</t>
  </si>
  <si>
    <t xml:space="preserve">Cost @ </t>
  </si>
  <si>
    <t>Cost @</t>
  </si>
  <si>
    <t>$1.08</t>
  </si>
  <si>
    <t>SKr 8.65</t>
  </si>
  <si>
    <t>DKK 6.95</t>
  </si>
  <si>
    <t>NoK 7.85</t>
  </si>
  <si>
    <t>$1.56</t>
  </si>
  <si>
    <t>$1.18</t>
  </si>
  <si>
    <t>SKr 8.10</t>
  </si>
  <si>
    <t>DKK 6.40</t>
  </si>
  <si>
    <t>NoK 7.60</t>
  </si>
  <si>
    <t>TRADE PRICE COMPARISON TO U.K.PRICES AT SPOT RATE EXCHANGE RATES</t>
  </si>
  <si>
    <t>PLAN RATE</t>
  </si>
  <si>
    <t>to the £</t>
  </si>
  <si>
    <t>to the Euro</t>
  </si>
  <si>
    <t>BUSINESS PLAN RATE</t>
  </si>
  <si>
    <t xml:space="preserve">US $ SPOT RATE CONVERSION AS OF </t>
  </si>
  <si>
    <t>to US</t>
  </si>
  <si>
    <t>EXCHANGE RATES</t>
  </si>
  <si>
    <t>RED CELLS = CHEAPER THAN THE UK BASED ON THE SPOT RATE</t>
  </si>
  <si>
    <t>US DOLLAR SPOT RATES</t>
  </si>
  <si>
    <t>Date</t>
  </si>
  <si>
    <t>SFR</t>
  </si>
  <si>
    <t>SEK</t>
  </si>
  <si>
    <t>DKK</t>
  </si>
  <si>
    <t>NOK</t>
  </si>
  <si>
    <t>SA</t>
  </si>
  <si>
    <t>U.K. SPOT RATES</t>
  </si>
  <si>
    <t>Euro to DKR</t>
  </si>
  <si>
    <t>SKr to the NoK</t>
  </si>
  <si>
    <t>US PLAN $</t>
  </si>
  <si>
    <t>vs Jun 15</t>
  </si>
  <si>
    <t>Euro to SFR</t>
  </si>
  <si>
    <t>RED CELLS = CHEAPER THAN THE USA BASED ON THE SPOT RATE</t>
  </si>
  <si>
    <t>21 May '15</t>
  </si>
  <si>
    <t>22 May '15</t>
  </si>
  <si>
    <t>Sept '16</t>
  </si>
  <si>
    <t>US Trade + 10%</t>
  </si>
  <si>
    <t>if brought</t>
  </si>
  <si>
    <t>in direct</t>
  </si>
  <si>
    <t>ex factory</t>
  </si>
  <si>
    <t>shipped</t>
  </si>
  <si>
    <t>ex St Ives</t>
  </si>
  <si>
    <t>(+ $1.00)</t>
  </si>
  <si>
    <t>Added Product categories to ITMA Form Data sheet</t>
  </si>
  <si>
    <t>Version</t>
  </si>
  <si>
    <t>Change</t>
  </si>
  <si>
    <t>2015/16 STANDARD COSTS</t>
  </si>
  <si>
    <t>Added ProSports two new shirts - line 59 and 78</t>
  </si>
  <si>
    <t>v15</t>
  </si>
  <si>
    <t>v16</t>
  </si>
  <si>
    <t>Added two new additional codes to ProSports shirts - line 59 and 78</t>
  </si>
  <si>
    <t>v17</t>
  </si>
  <si>
    <t>Revised FOB price, Std Cost &amp; Transfer pricing for the Seamless Base Layer 94470/1/2</t>
  </si>
  <si>
    <t>v18</t>
  </si>
  <si>
    <t>Revised FOB price, Std Cost &amp; Transfer pricing for the Bedford Tousers and Bedford Shorts</t>
  </si>
  <si>
    <t>v19</t>
  </si>
  <si>
    <t>Revised McGuirk 2015 &amp; 2016 contract pricing</t>
  </si>
  <si>
    <t>JAN '16</t>
  </si>
  <si>
    <t>v20</t>
  </si>
  <si>
    <t>Added Irish RRPs</t>
  </si>
  <si>
    <t>Jan '16</t>
  </si>
  <si>
    <t>v21</t>
  </si>
  <si>
    <t>MAR '16</t>
  </si>
  <si>
    <t>94316/7</t>
  </si>
  <si>
    <t>96893/4 : 94460/1/3</t>
  </si>
  <si>
    <t>95295/6/7/8</t>
  </si>
  <si>
    <t>95281/82/89/99</t>
  </si>
  <si>
    <t>95590/1/2/3/4</t>
  </si>
  <si>
    <t>95565/6/7/8</t>
  </si>
  <si>
    <t>95575/6</t>
  </si>
  <si>
    <t>95005/6</t>
  </si>
  <si>
    <t>95950/1/2</t>
  </si>
  <si>
    <t>95923/4</t>
  </si>
  <si>
    <t>95932/3</t>
  </si>
  <si>
    <t xml:space="preserve">95960/1/2 </t>
  </si>
  <si>
    <t>94470/1/2</t>
  </si>
  <si>
    <t>92553/4/5</t>
  </si>
  <si>
    <t>91478/9</t>
  </si>
  <si>
    <t>91484/5</t>
  </si>
  <si>
    <t>91476/7</t>
  </si>
  <si>
    <t>91482/3</t>
  </si>
  <si>
    <t>91480/81</t>
  </si>
  <si>
    <t>95782/3</t>
  </si>
  <si>
    <t>94456/7/8/9</t>
  </si>
  <si>
    <t>95770/1</t>
  </si>
  <si>
    <t>95775/6</t>
  </si>
  <si>
    <t>NEW</t>
  </si>
  <si>
    <t>CARRY OVER</t>
  </si>
  <si>
    <t>Revised contract pricing making all Outerwear 10% and not 12% - AG to be 13%; Added January '16 &amp; March '16 Irish pricing</t>
  </si>
  <si>
    <t>2016 Exchange Conversion</t>
  </si>
  <si>
    <t>2015 Exchange Conversion</t>
  </si>
  <si>
    <t>v22</t>
  </si>
  <si>
    <t>Revised Bedford Trousers FOB price from $24.50 to $24.00 and Bedford Shorts FOB from $19.50 to $19.18</t>
  </si>
  <si>
    <t>v23</t>
  </si>
  <si>
    <t>Revised Windshirt, S/S Windshirt &amp; Wind Shell Mid Layer discounts to 12% and reduced contract price for McLelland &amp; McGuirk 2015 &amp; 2016 contract pricing</t>
  </si>
  <si>
    <t>v24</t>
  </si>
  <si>
    <t>Added new ProSports women's shirt 95886</t>
  </si>
  <si>
    <t>Added FOB cost for all 3 ProSports shirts</t>
  </si>
  <si>
    <t>v25</t>
  </si>
  <si>
    <t>Amended file to include Autumn '15 specific styles only</t>
  </si>
  <si>
    <t>v26</t>
  </si>
  <si>
    <t>Revised Business Plan FX rates</t>
  </si>
  <si>
    <t>v27</t>
  </si>
  <si>
    <t>Revised standard costs due to change in plan rate to $1.45 : £1.00</t>
  </si>
  <si>
    <t>Sept  '14</t>
  </si>
  <si>
    <t>Sept '14'</t>
  </si>
  <si>
    <t>26 Apr '16</t>
  </si>
  <si>
    <t>v28</t>
  </si>
  <si>
    <t>Revised Norwegian pricing</t>
  </si>
  <si>
    <t>NoK 8.45</t>
  </si>
  <si>
    <t>v30</t>
  </si>
  <si>
    <t>Changed McGuirk's pricing to a £ sterling price based on UK price less his contract price discount</t>
  </si>
  <si>
    <r>
      <t>McGuirks (</t>
    </r>
    <r>
      <rPr>
        <b/>
        <sz val="24"/>
        <color indexed="12"/>
        <rFont val="Segoe UI"/>
        <family val="2"/>
      </rPr>
      <t>Sterling</t>
    </r>
    <r>
      <rPr>
        <b/>
        <sz val="24"/>
        <rFont val="Segoe UI"/>
        <family val="2"/>
      </rPr>
      <t>)</t>
    </r>
  </si>
  <si>
    <t>July '16</t>
  </si>
  <si>
    <t>52012/29</t>
  </si>
  <si>
    <t>52043/75 ; 52101</t>
  </si>
  <si>
    <t>FJ Icon Black</t>
  </si>
  <si>
    <t>57002/4/5</t>
  </si>
  <si>
    <t>FJ Professional</t>
  </si>
  <si>
    <t>DNA 2.0 w/Boa</t>
  </si>
  <si>
    <t>53383/85/87/88</t>
  </si>
  <si>
    <t>DNA 2.0</t>
  </si>
  <si>
    <t>53610/73/78/80/86</t>
  </si>
  <si>
    <t>DryJoys Tour</t>
  </si>
  <si>
    <t>PRO SL Boa</t>
  </si>
  <si>
    <t>53533/84/94</t>
  </si>
  <si>
    <t>PRO SL</t>
  </si>
  <si>
    <t>DryJoys Casual Boa</t>
  </si>
  <si>
    <t>53646/57/88</t>
  </si>
  <si>
    <t>DryJoys Casual</t>
  </si>
  <si>
    <t>HyperFlex Boa</t>
  </si>
  <si>
    <t>51004/06</t>
  </si>
  <si>
    <t>51022/46</t>
  </si>
  <si>
    <t>HyperFlex</t>
  </si>
  <si>
    <t>62800/1/2</t>
  </si>
  <si>
    <t>HyperFlex Trainer (Internal Use only)</t>
  </si>
  <si>
    <t>FreeStyle Boa</t>
  </si>
  <si>
    <t>57330/1/2/3</t>
  </si>
  <si>
    <t>FreeStyle</t>
  </si>
  <si>
    <t>57250/1/2/3/4</t>
  </si>
  <si>
    <t>VersaLuxe</t>
  </si>
  <si>
    <t>54159/60</t>
  </si>
  <si>
    <t>Contour FIT w/Boa</t>
  </si>
  <si>
    <t>54152/53/54/55</t>
  </si>
  <si>
    <t>Contour FIT</t>
  </si>
  <si>
    <t>54189/71</t>
  </si>
  <si>
    <t>Contour w/Boa</t>
  </si>
  <si>
    <t>54018; 54130/48/93</t>
  </si>
  <si>
    <t>Contour</t>
  </si>
  <si>
    <t>54035/6</t>
  </si>
  <si>
    <t>Contour (Foremost styles)</t>
  </si>
  <si>
    <t>54211/22; 54216/63</t>
  </si>
  <si>
    <t>54204/44</t>
  </si>
  <si>
    <t>Contour Casual</t>
  </si>
  <si>
    <t>58107/14/15</t>
  </si>
  <si>
    <t>Energize w/Boa</t>
  </si>
  <si>
    <t>Energize</t>
  </si>
  <si>
    <t>HydroLite 2.0 w/Boa</t>
  </si>
  <si>
    <t>50052/54/55/62/63/64</t>
  </si>
  <si>
    <t>HydroLite 2.0</t>
  </si>
  <si>
    <t xml:space="preserve">53390 (Sept '15) </t>
  </si>
  <si>
    <t>FJ Boot</t>
  </si>
  <si>
    <t>57863/4/5</t>
  </si>
  <si>
    <t>AWD XL</t>
  </si>
  <si>
    <t>57866/7/8</t>
  </si>
  <si>
    <t>AWD XL Casual</t>
  </si>
  <si>
    <t>58025/26/27</t>
  </si>
  <si>
    <t>FJ Superlites XP</t>
  </si>
  <si>
    <t>58016/8/9</t>
  </si>
  <si>
    <t>58118 (S Afr)</t>
  </si>
  <si>
    <t>FJ Superlites CT</t>
  </si>
  <si>
    <t>45300/1</t>
  </si>
  <si>
    <t>GreenJoys</t>
  </si>
  <si>
    <t>Junior DNA / HyperFlex</t>
  </si>
  <si>
    <t>48203/11</t>
  </si>
  <si>
    <t>Junior Girls</t>
  </si>
  <si>
    <t>FirstJoys</t>
  </si>
  <si>
    <t>MYJOYS - Premier FJ Icon</t>
  </si>
  <si>
    <t>MYJOYS - FJ Icon w/Boa</t>
  </si>
  <si>
    <t>52080    ;    52010/40 ; 52180</t>
  </si>
  <si>
    <t>MYJOYS - FJ Icon</t>
  </si>
  <si>
    <t>MYJOYS - D.N.A. w/Boa</t>
  </si>
  <si>
    <t>MYJOYS - D.N.A.</t>
  </si>
  <si>
    <t>MYJOYS - Premier FJ Professional</t>
  </si>
  <si>
    <t>52530     ;    52270 ; 52300 ; 52390</t>
  </si>
  <si>
    <t>MYJOYS - FJ Professional</t>
  </si>
  <si>
    <t>MYJOYS - DryJoys Tour</t>
  </si>
  <si>
    <t>MYJOYS - Contour</t>
  </si>
  <si>
    <t>MYJOYS - Contour Casual</t>
  </si>
  <si>
    <t>Shoes - Women's</t>
  </si>
  <si>
    <t>Aspire Boa</t>
  </si>
  <si>
    <t>98895/97</t>
  </si>
  <si>
    <t>Aspire</t>
  </si>
  <si>
    <t>DNA Boa</t>
  </si>
  <si>
    <t>94805/6</t>
  </si>
  <si>
    <t>DNA</t>
  </si>
  <si>
    <t>91650/1</t>
  </si>
  <si>
    <t>Tailored Collection</t>
  </si>
  <si>
    <t>emBody Boa</t>
  </si>
  <si>
    <t>96000/1; 96100/1/3</t>
  </si>
  <si>
    <t>emBody</t>
  </si>
  <si>
    <t>emPower Boa</t>
  </si>
  <si>
    <t>98000/1/2/3</t>
  </si>
  <si>
    <t>emPower</t>
  </si>
  <si>
    <t>97705/06/07/08/09/10/11</t>
  </si>
  <si>
    <t>Casual Collection</t>
  </si>
  <si>
    <t>96109/96110</t>
  </si>
  <si>
    <t>emBody FJ Boot (AW '16)</t>
  </si>
  <si>
    <t>98305/18</t>
  </si>
  <si>
    <t>emBody FJ Boot (AW '15)</t>
  </si>
  <si>
    <t>93906/7/8</t>
  </si>
  <si>
    <t>eMerge Spiked</t>
  </si>
  <si>
    <t>93903/5</t>
  </si>
  <si>
    <t>eMerge Spikeless</t>
  </si>
  <si>
    <t>95700/2/3</t>
  </si>
  <si>
    <t>enJoy</t>
  </si>
  <si>
    <t>99640/70</t>
  </si>
  <si>
    <t>MYJOYS - DryJoys BOA</t>
  </si>
  <si>
    <t>99630/60</t>
  </si>
  <si>
    <t>MYJOYS - DryJoys</t>
  </si>
  <si>
    <t>MYJOYS - LoPro</t>
  </si>
  <si>
    <t>MYJOYS - LoPro Casual</t>
  </si>
  <si>
    <t>SMU/PPP</t>
  </si>
  <si>
    <t>52604/16</t>
  </si>
  <si>
    <t>2015 AQL (AG spec)</t>
  </si>
  <si>
    <t>HydroLite SL (GolfStore)</t>
  </si>
  <si>
    <t>SoftJoys (Decathlon)</t>
  </si>
  <si>
    <t>eMerge (Decathlon)</t>
  </si>
  <si>
    <t>53834/5</t>
  </si>
  <si>
    <t>SoftJoys SD (Sports Direct - Mens)</t>
  </si>
  <si>
    <t>53836/7</t>
  </si>
  <si>
    <t>SoftJoys (Sports Direct - Mens)</t>
  </si>
  <si>
    <t>GLOVES</t>
  </si>
  <si>
    <t>Gloves</t>
  </si>
  <si>
    <t>Pure Touch</t>
  </si>
  <si>
    <t>6641E/2E/4E; 6650E</t>
  </si>
  <si>
    <t>StaSof Star (Tour Only)</t>
  </si>
  <si>
    <t>66747E/48E/49E</t>
  </si>
  <si>
    <t>StaSof</t>
  </si>
  <si>
    <t>FJ Spectrum</t>
  </si>
  <si>
    <t>6620E/1E/2E</t>
  </si>
  <si>
    <t>SciFlex Tour Star (Tour Only)</t>
  </si>
  <si>
    <t>68007E/12E; 67032E/48E</t>
  </si>
  <si>
    <t>SciFlex Tour</t>
  </si>
  <si>
    <t>SciFlex Tour - Assorted 1/2 doz</t>
  </si>
  <si>
    <t>64508/15</t>
  </si>
  <si>
    <t>StaCool</t>
  </si>
  <si>
    <t>CabrettaSof</t>
  </si>
  <si>
    <t>SofJoy (AG SMU)</t>
  </si>
  <si>
    <t>64815E/16E/18E/20E/22E/24E/53E/60E/70E</t>
  </si>
  <si>
    <t>GTxtreme</t>
  </si>
  <si>
    <t>64821E/50E</t>
  </si>
  <si>
    <t>GTxtreme - Fashion1/2 doz</t>
  </si>
  <si>
    <t>66820E; 67882E</t>
  </si>
  <si>
    <t>66241E/58E/70E/79E; 67860E/88E; 67901E/02E</t>
  </si>
  <si>
    <t xml:space="preserve">WeatherSof </t>
  </si>
  <si>
    <t>WeatherSof - Fashion 1/2 doz</t>
  </si>
  <si>
    <t>WeatherSof - 2-glove</t>
  </si>
  <si>
    <t>66432E</t>
  </si>
  <si>
    <t>WeatherSof - 3-glove (1 x 3-Fer)</t>
  </si>
  <si>
    <t>WeatherSof - 3-glove (Pk = 6 x 3-Fers)</t>
  </si>
  <si>
    <t>67495E</t>
  </si>
  <si>
    <t>WeatherSof - Pair</t>
  </si>
  <si>
    <t>RainGrip Xtreme</t>
  </si>
  <si>
    <t>RainGrip Xtreme - Pair</t>
  </si>
  <si>
    <t>66556/66558/66569/67279</t>
  </si>
  <si>
    <t>2016 RainGrip (3s)</t>
  </si>
  <si>
    <t>66504/20; 67241</t>
  </si>
  <si>
    <t>RainGrip</t>
  </si>
  <si>
    <t>66566/67280</t>
  </si>
  <si>
    <t>2016 RainGrip Pair (3prs)</t>
  </si>
  <si>
    <t>66550; 67267</t>
  </si>
  <si>
    <t>RainGrip - Pair</t>
  </si>
  <si>
    <t>66540E</t>
  </si>
  <si>
    <t>RainGrip Bonus Pack</t>
  </si>
  <si>
    <t>66967/66979</t>
  </si>
  <si>
    <t>2016 WinterSof Pair (3prs)</t>
  </si>
  <si>
    <t>WinterSof - Pair</t>
  </si>
  <si>
    <t>WinterSof - Assorted 3 Pair Pack</t>
  </si>
  <si>
    <t xml:space="preserve">67729E/31E/35E </t>
  </si>
  <si>
    <t>FJ Attitudes</t>
  </si>
  <si>
    <t>67749E</t>
  </si>
  <si>
    <t>FJ Attitudes - Assorted Pairs Pack</t>
  </si>
  <si>
    <t>67120E</t>
  </si>
  <si>
    <t>67109E</t>
  </si>
  <si>
    <t>StaCooler (Traditional &amp; Fashion)</t>
  </si>
  <si>
    <t>StaCooler (Fashion)</t>
  </si>
  <si>
    <t>65932E/39E/50E</t>
  </si>
  <si>
    <t>FootJoy Junior</t>
  </si>
  <si>
    <t>Qmark/ Cresting Options</t>
  </si>
  <si>
    <t>Ball marker upcharge</t>
  </si>
  <si>
    <t>66747Q</t>
  </si>
  <si>
    <t>Q Mark StaSof</t>
  </si>
  <si>
    <t>68007Q</t>
  </si>
  <si>
    <t>Q Mark SciFlex Tour</t>
  </si>
  <si>
    <t>Q Mark CabrettaSof</t>
  </si>
  <si>
    <t>64815Q/16Q/18Q/22Q/53Q</t>
  </si>
  <si>
    <t>Q Mark GTxtreme</t>
  </si>
  <si>
    <t>Q Mark WeatherSof</t>
  </si>
  <si>
    <t>68011R/29R</t>
  </si>
  <si>
    <t>Ryder Cup SciFlex</t>
  </si>
  <si>
    <t>66370R/88R : 67905R/13R</t>
  </si>
  <si>
    <t>Ryder Cup WeatherSof</t>
  </si>
  <si>
    <t>QM12</t>
  </si>
  <si>
    <t>Ball Markers (per doz)</t>
  </si>
  <si>
    <t>Crested envelope (eaches - add charge)</t>
  </si>
  <si>
    <t>Q66747</t>
  </si>
  <si>
    <t>Q Mark Sta Sof - WITHOUT Ball Markers</t>
  </si>
  <si>
    <t>68108E</t>
  </si>
  <si>
    <t>Q Mark Sci-Flex Tour - WITHOUT Ball Markers</t>
  </si>
  <si>
    <t>Q68828; Q67692; Q67693</t>
  </si>
  <si>
    <t>Q Mark CabrettaSof - WITHOUT Ball Markers</t>
  </si>
  <si>
    <t>Q64815/16/18/22/53</t>
  </si>
  <si>
    <t>Q Mark GTxtreme - WITHOUT Ball Markers</t>
  </si>
  <si>
    <t>Q Mark WSof - WITHOUT Ball Markers</t>
  </si>
  <si>
    <t>SOCKS</t>
  </si>
  <si>
    <t>Men's</t>
  </si>
  <si>
    <t>18203H/12H</t>
  </si>
  <si>
    <t>Compression Tour - High Crew - 1/2 Doz</t>
  </si>
  <si>
    <t>18504H/13H</t>
  </si>
  <si>
    <t>Compression Tour - Sport - 1/2 Doz</t>
  </si>
  <si>
    <t>17000H</t>
  </si>
  <si>
    <t>TechSof Tour Thermal - Crew - 1/2 Doz</t>
  </si>
  <si>
    <t>17213H</t>
  </si>
  <si>
    <t>TechSof Tour - Crew - 1/2 Doz</t>
  </si>
  <si>
    <t>17305H/6H</t>
  </si>
  <si>
    <t>TechSof Tour - Quarter - 1/2 Doz</t>
  </si>
  <si>
    <t>17401H</t>
  </si>
  <si>
    <t>TechSof Tour - Sport - 1/2 Doz</t>
  </si>
  <si>
    <t>16008H/16H/24H/32H/41H</t>
  </si>
  <si>
    <t>ProDry - Crew - 1/2 Doz</t>
  </si>
  <si>
    <t>16219H/27H</t>
  </si>
  <si>
    <t>ProDry - Quarter - 1/2 Doz</t>
  </si>
  <si>
    <t>16704H/12H</t>
  </si>
  <si>
    <t>ProDry - Sport - 1/2 Doz</t>
  </si>
  <si>
    <t>16620H/22H</t>
  </si>
  <si>
    <t>ProDry - Roll-Tab - 1/2 Doz</t>
  </si>
  <si>
    <t>16503H</t>
  </si>
  <si>
    <t>Lightweight ProDry - Crew - 1/2 Doz</t>
  </si>
  <si>
    <t>16608H/14H</t>
  </si>
  <si>
    <t>Lightweight ProDry - Sport - 1/2 Doz</t>
  </si>
  <si>
    <t>16068H</t>
  </si>
  <si>
    <t>ProDry - Crew - Solid Colour Collection - 1/2 Doz</t>
  </si>
  <si>
    <t>ProDry - Crew - Fashion Colour Collection - 1/2 Doz</t>
  </si>
  <si>
    <t>16020D/54D/60D/66D</t>
  </si>
  <si>
    <t>ProDry - Crew - Fashion Colour Collection - Doz</t>
  </si>
  <si>
    <t>ProDry - Sport - Fashion Colour Collection - 1/2 Doz</t>
  </si>
  <si>
    <t>16658D/59D/60D/61D</t>
  </si>
  <si>
    <t>ProDry - Sport - Fashion Colour Collection - Doz</t>
  </si>
  <si>
    <t>ProDry - Sport - White Fashion Asst - 3 Dozen</t>
  </si>
  <si>
    <t>ProDry - Sport - Black Fashion Asst - Dozen</t>
  </si>
  <si>
    <t>16021P</t>
  </si>
  <si>
    <t>ProDry - Fashion Sport - 4 Dozen</t>
  </si>
  <si>
    <t>16523D/49D</t>
  </si>
  <si>
    <t>ProDry - Crew - 2 pr Value Pack (6 x 2 pr banded)</t>
  </si>
  <si>
    <t>16317D/24D/31D</t>
  </si>
  <si>
    <t>ComfortSof - Crew - (4 x 3 pr banded)</t>
  </si>
  <si>
    <t>15241D/33D</t>
  </si>
  <si>
    <t>ComfortSof - Sport - (4 x 3 pr banded)</t>
  </si>
  <si>
    <t>15240D/14044D</t>
  </si>
  <si>
    <t>ComfortSof Sport Unisex - (6 x 2 pr banded)</t>
  </si>
  <si>
    <t>2015 Xmas Sock Pack UK (2 dz - 8 x 3pr)</t>
  </si>
  <si>
    <t>2015 Xmas Sock Pack Southern (2 dz - 8 x 3pr)</t>
  </si>
  <si>
    <t>19105H/08H</t>
  </si>
  <si>
    <t>19508H/14H</t>
  </si>
  <si>
    <t>LTWT ProDry - Crew - 1/2 Doz</t>
  </si>
  <si>
    <t>19519H/26H/34H/41H</t>
  </si>
  <si>
    <t>LTWT ProDry - Pom Pom - 1/2 Doz</t>
  </si>
  <si>
    <t>16812H</t>
  </si>
  <si>
    <t>LTWT ProDry - Roll-Tab - 1/2 Doz</t>
  </si>
  <si>
    <t>19221H/39H</t>
  </si>
  <si>
    <t>LTWT ProDry - Quarter - 1/2 Doz</t>
  </si>
  <si>
    <t>19316H</t>
  </si>
  <si>
    <t>LTWT ProDry - Sportlet - 1/2 Doz</t>
  </si>
  <si>
    <t>19342H/66H</t>
  </si>
  <si>
    <t>LTWT ProDry - Striped Sportlet - 1/2 Doz</t>
  </si>
  <si>
    <t>LTWT ProDry - GolfLeisure Asst Sportlet - Doz</t>
  </si>
  <si>
    <t>19311P</t>
  </si>
  <si>
    <t>LTWT ProDry - Assorted Argyle - Doz</t>
  </si>
  <si>
    <t>19761P</t>
  </si>
  <si>
    <t>LTWT ProDry - Asst Fashion - 3 Dozen</t>
  </si>
  <si>
    <t>14048D/63D</t>
  </si>
  <si>
    <t>ComfortSof - Sportlet - (4 x 3 pr banded)</t>
  </si>
  <si>
    <t>14322D</t>
  </si>
  <si>
    <t>ComfortSof - Low Cut - (4 x 3 pr banded)</t>
  </si>
  <si>
    <t>19712P</t>
  </si>
  <si>
    <t>ComfortSof - Spinner - 4 doz</t>
  </si>
  <si>
    <t xml:space="preserve">Junior </t>
  </si>
  <si>
    <t>15017H</t>
  </si>
  <si>
    <t>ProDry - Crew Assorted - 1/2 Doz</t>
  </si>
  <si>
    <t>15514H</t>
  </si>
  <si>
    <t>ProDry - LowCut Assorted - 1/2 Doz</t>
  </si>
  <si>
    <t>Crested Socks</t>
  </si>
  <si>
    <t>12633/41/59/67/74/81</t>
  </si>
  <si>
    <t>ProDry - Crew Crested - Doz</t>
  </si>
  <si>
    <t>12505/12</t>
  </si>
  <si>
    <t>ProDry - Quarter Crested - Doz</t>
  </si>
  <si>
    <t>12551/68</t>
  </si>
  <si>
    <t>ProDry - Sport Crested - Doz</t>
  </si>
  <si>
    <t>LTWT ProDry - Quarter Crested - Doz</t>
  </si>
  <si>
    <t>12901/19/27</t>
  </si>
  <si>
    <t>LTWT ProDry - Sportlet Crested - Doz</t>
  </si>
  <si>
    <t>Ryder Cup ProDry - Men's Crew - 1/2 Doz</t>
  </si>
  <si>
    <t>Ryder Cup ProDry - Men's Sport - 1/2 Doz</t>
  </si>
  <si>
    <t>Ryder Cup LTWT ProDry - Women's Sportlet - 1/2 Doz</t>
  </si>
  <si>
    <t>FJ Canvas Shoe Care Kit</t>
  </si>
  <si>
    <t>Shoe Care Kit</t>
  </si>
  <si>
    <t>3301/02/03/04/05</t>
  </si>
  <si>
    <t>Polish - pack of 6</t>
  </si>
  <si>
    <t>Tour Lock Lite Spike (Bowl/400)</t>
  </si>
  <si>
    <t>Tour Lock Tornado (Clamshell)</t>
  </si>
  <si>
    <t>Tour Lock Pulsar (Clamshell)</t>
  </si>
  <si>
    <t>PINS Stealth (Clamshell)</t>
  </si>
  <si>
    <t>PINS Pulsar (Clamshell)</t>
  </si>
  <si>
    <t>FTS Cyclone Black/gold Clamshell (18)</t>
  </si>
  <si>
    <t>FTS Pulsar Black/white Clamshell (18)</t>
  </si>
  <si>
    <t>FTS Pulsar Black/white Box (18)</t>
  </si>
  <si>
    <t>FTS Lite Spikes (Pack of 18)</t>
  </si>
  <si>
    <t>Fashion Shoe Laces Pre-pack</t>
  </si>
  <si>
    <t>33910/51/28</t>
  </si>
  <si>
    <t>Waxed Laces - pack of 24</t>
  </si>
  <si>
    <t>32151/44 ; 32201/27</t>
  </si>
  <si>
    <t>Round Branded Laces - pack of 24</t>
  </si>
  <si>
    <t>33250S/M/L/XL ; 33260S/M</t>
  </si>
  <si>
    <t>Shoe Trees Std. - Men's &amp; Ladies</t>
  </si>
  <si>
    <t>33449/56/64/72    ; 33522/30/48</t>
  </si>
  <si>
    <t>Cedar Shoe Trees Std. - Men's &amp; Ladies</t>
  </si>
  <si>
    <t>FJ Deluxe Shoe Bag</t>
  </si>
  <si>
    <t>FJ Canvas Shoe Bag</t>
  </si>
  <si>
    <t>FJ Nylon Shoe Bag</t>
  </si>
  <si>
    <t>FJ Sport Locker Duffel</t>
  </si>
  <si>
    <t>FJ Canvas Duffel Bag</t>
  </si>
  <si>
    <t>Winter Headwear (Assorted) - dozen</t>
  </si>
  <si>
    <t>Winter Headwear (Black) - 1/2 dozen</t>
  </si>
  <si>
    <t>DryJoys Bucket Hats - 1/2 dozen</t>
  </si>
  <si>
    <t>DryJoys Baseball Caps - 1/2 dozen</t>
  </si>
  <si>
    <t>FJ Headband - 1/2 dozen</t>
  </si>
  <si>
    <t>Winter Mitts - pair</t>
  </si>
  <si>
    <t>Umbrella Double Canopy</t>
  </si>
  <si>
    <t>TB2SF10-FJ</t>
  </si>
  <si>
    <t>FJ Tour Bag (not for resale)</t>
  </si>
  <si>
    <t>FJ Leather Croc / Snake Belt &amp; Buckle</t>
  </si>
  <si>
    <t>FJ Leather Smooth Belt &amp; Buckle</t>
  </si>
  <si>
    <t xml:space="preserve">FJ Canvas Fashion Collection Belts - 1/2 Doz </t>
  </si>
  <si>
    <t>69343/4/5</t>
  </si>
  <si>
    <t>FJ Leather Belt Croc / Snake Strap (Single)</t>
  </si>
  <si>
    <t>69332/33</t>
  </si>
  <si>
    <t>FJ Leather Belt Smooth Strap (Single)</t>
  </si>
  <si>
    <t>37015/6</t>
  </si>
  <si>
    <t>FJ Belt Buckle (Single)</t>
  </si>
  <si>
    <t>FJ Windshirt</t>
  </si>
  <si>
    <t>FJ Windshirt - S/S</t>
  </si>
  <si>
    <t>95421/22</t>
  </si>
  <si>
    <t>95390/91/92/88</t>
  </si>
  <si>
    <t>FJ Lambswool Lined 1/2 Zip (Midweight)</t>
  </si>
  <si>
    <t>95425/6/7/8/9</t>
  </si>
  <si>
    <t>FJ Lambswool 1/2 Zip (Midweight)</t>
  </si>
  <si>
    <t>95411/2/3/5/6; 95417</t>
  </si>
  <si>
    <t>95370/1/2/3/4/9/85/86</t>
  </si>
  <si>
    <t>FJ Lambswool V-Neck Pullover (Midweight)</t>
  </si>
  <si>
    <t>95380/1/2</t>
  </si>
  <si>
    <t>FJ Lambswool Slipover (Midweight)</t>
  </si>
  <si>
    <t>92586/7</t>
  </si>
  <si>
    <t>FJ Spun Poly Vest</t>
  </si>
  <si>
    <t>92573/4/5</t>
  </si>
  <si>
    <t>92556/7/8</t>
  </si>
  <si>
    <t>FJ Textured Chill-Out 1/4 zip</t>
  </si>
  <si>
    <t>92583/4/5</t>
  </si>
  <si>
    <t>FJ Mixed Texture Sport Chill-Out 1/2 Zip</t>
  </si>
  <si>
    <t>92588/9 ; 92578/9</t>
  </si>
  <si>
    <t>FJ Chill-Out w/Chest Piping</t>
  </si>
  <si>
    <t>92580/1/2</t>
  </si>
  <si>
    <t>FJ Jersey Knit Track Jacket</t>
  </si>
  <si>
    <t>95200/1/2</t>
  </si>
  <si>
    <t>FJ Drop Needle Pullover 1/2 zip</t>
  </si>
  <si>
    <t>92576/7</t>
  </si>
  <si>
    <t>92533/34/35</t>
  </si>
  <si>
    <t>FJ Sport Chill Out</t>
  </si>
  <si>
    <t>92534AG</t>
  </si>
  <si>
    <t>FJ Sport Chill Out - American Golf</t>
  </si>
  <si>
    <t>91634/5</t>
  </si>
  <si>
    <t>Lisle Tonal Print w/ Self Collar (T)</t>
  </si>
  <si>
    <t>91636/7/8/9</t>
  </si>
  <si>
    <t>Lisle Stripe w/ Self Collar (A)</t>
  </si>
  <si>
    <t>91605/6/7</t>
  </si>
  <si>
    <t>Jacquard Check w/ Button Down Collar (A)</t>
  </si>
  <si>
    <t>91647/8/9</t>
  </si>
  <si>
    <t>Raglan Chest Stripe w/ Self Collar (A)</t>
  </si>
  <si>
    <t>91628/9/30</t>
  </si>
  <si>
    <t>Pique Chest/Back Stripes (A)</t>
  </si>
  <si>
    <t>91643/4/5/6</t>
  </si>
  <si>
    <t>Smooth Pique Double Chest Stripe (T)</t>
  </si>
  <si>
    <t>91756/7/8/9</t>
  </si>
  <si>
    <t>Lisle Engineered Stripe w/Striped Self Collar (A)</t>
  </si>
  <si>
    <t>91608/9/10</t>
  </si>
  <si>
    <t>Birdseye Colorblock Pique w/ Self Collar (A)</t>
  </si>
  <si>
    <t>91656/57/58/69</t>
  </si>
  <si>
    <t>91735/6/7/8/9 ; 49</t>
  </si>
  <si>
    <t>Pique Chest Stripe w/ Self Collar (T)</t>
  </si>
  <si>
    <t>91622/3/4</t>
  </si>
  <si>
    <t>Lisle Stripe w/ Contrast Top &amp; Knit Collar (A)</t>
  </si>
  <si>
    <t>91836/7/8 ; 91667/8</t>
  </si>
  <si>
    <t>Smooth Pique w/ Houndstooth Woven Collar &amp; Pocket Trim (A)</t>
  </si>
  <si>
    <t>91615/6/7</t>
  </si>
  <si>
    <t>Lisle Multi-Stripe w/ Self Collar (T)</t>
  </si>
  <si>
    <t>91625/6/7</t>
  </si>
  <si>
    <t>SuperDry Textured Sleeve Stripe w/ Self Fabric Reversible Collar (T)</t>
  </si>
  <si>
    <t>91631/2/3</t>
  </si>
  <si>
    <t>Pique Pin Dot Print w/ Self Collar (A)</t>
  </si>
  <si>
    <t>91640/1/2</t>
  </si>
  <si>
    <t>Raglan Jacquard w/ Solid Sleeves (T)</t>
  </si>
  <si>
    <t>91618/19/20/21</t>
  </si>
  <si>
    <t>Pieced Back Pique w/ Knit Collar (A)</t>
  </si>
  <si>
    <t>91611/2/3/4</t>
  </si>
  <si>
    <t>Smooth Pique Solid w/ Knit Collar (T)</t>
  </si>
  <si>
    <t>91664/5/6</t>
  </si>
  <si>
    <t>Lisle Solid Brother w/ Self Collar (A)</t>
  </si>
  <si>
    <t>91720/21/22/24/29</t>
  </si>
  <si>
    <t>Stretch Lisle w/neck tape trim (A)</t>
  </si>
  <si>
    <t>91788/89/90/91/92/93/94/95/96</t>
  </si>
  <si>
    <t>Stretch Pique (T)</t>
  </si>
  <si>
    <t>91790AG</t>
  </si>
  <si>
    <t>Stretch Pique (T) - American Golf</t>
  </si>
  <si>
    <t>91817/18/19/20/22/23/24/25/26</t>
  </si>
  <si>
    <t>Stretch Pique (A)</t>
  </si>
  <si>
    <t>91824AG</t>
  </si>
  <si>
    <t>Stretch Pique (A) - American Golf</t>
  </si>
  <si>
    <t>91659/60/61/62/63</t>
  </si>
  <si>
    <t>Performance T-Shirt</t>
  </si>
  <si>
    <t>91670/2</t>
  </si>
  <si>
    <t>Smooth Pique Double Chest Stripe (T) - Prosports</t>
  </si>
  <si>
    <t>92200/01/03/05</t>
  </si>
  <si>
    <t>FJ Trouser (Regular Fit)</t>
  </si>
  <si>
    <t>92290/1/2/3</t>
  </si>
  <si>
    <t>FJ Trouser (Athletic Fit)</t>
  </si>
  <si>
    <t xml:space="preserve">92315/6 </t>
  </si>
  <si>
    <t>92206/7/8/9</t>
  </si>
  <si>
    <t>FJ Trouser (Slim Fit)</t>
  </si>
  <si>
    <t>92340/1/2/3</t>
  </si>
  <si>
    <t>FJ Bedford Trouser (Slim Fit)</t>
  </si>
  <si>
    <t>92235/36/64/65</t>
  </si>
  <si>
    <t>FJ WRT Xtreme Trouser (Athletic Fit)</t>
  </si>
  <si>
    <t>92338/9</t>
  </si>
  <si>
    <t>FJ Madras Shorts</t>
  </si>
  <si>
    <t>92344/5/6 ;  92347/8/9</t>
  </si>
  <si>
    <t>FJ Bedford Shorts</t>
  </si>
  <si>
    <t>92250/51/52/53/58</t>
  </si>
  <si>
    <t>FJ Solid Colour Shorts</t>
  </si>
  <si>
    <t>95890/1/2/3/4</t>
  </si>
  <si>
    <t>Womens FJ Lambswool V-Neck (Midweight)</t>
  </si>
  <si>
    <t>95864/7/9</t>
  </si>
  <si>
    <t>Womens FJ Full Zip Chill-Out (Knit mid layer)</t>
  </si>
  <si>
    <t>95865/6</t>
  </si>
  <si>
    <t>Womens FJ Full Zip Chill-Out Vest (knit mid layer)</t>
  </si>
  <si>
    <t>95883/85/86</t>
  </si>
  <si>
    <t>95816/21/22/23/80/81/82</t>
  </si>
  <si>
    <t>Womens FJ Stretch Pique w/reversible collar</t>
  </si>
  <si>
    <t>95816AG</t>
  </si>
  <si>
    <t>Womens FJ Stretch Pique w/reversible collar - American Golf</t>
  </si>
  <si>
    <t>95870/1/2/4/5/6</t>
  </si>
  <si>
    <t>Womens FJ Stretch Lisle Sleeveless</t>
  </si>
  <si>
    <t>Womens FJ Stretch Pique w/reversible collar - ProSports</t>
  </si>
  <si>
    <t>91671/3</t>
  </si>
  <si>
    <t>Women's Smooth Pique Double Chest Stripe - Prosports</t>
  </si>
  <si>
    <t>92750/1/2</t>
  </si>
  <si>
    <t>FJ Junior FJ Chill-Out w/ Chest Piping 1/4 Zip</t>
  </si>
  <si>
    <t>92753/4</t>
  </si>
  <si>
    <t>FJ Junior FJ Solid Colour Chill-Out 1/4 zip</t>
  </si>
  <si>
    <t>92735/6</t>
  </si>
  <si>
    <t>FJ Junior Birdseye Colorblock Pique w/ Self Collar</t>
  </si>
  <si>
    <t>92737/8/9</t>
  </si>
  <si>
    <t>FJ Junior Smooth Pique Double Chest Stripe</t>
  </si>
  <si>
    <t>92740/1/2/3/4</t>
  </si>
  <si>
    <t>FJ Junior Stretch Pique w/neck tape trim</t>
  </si>
  <si>
    <t>92730/1</t>
  </si>
  <si>
    <t>FJ Junior Shorts</t>
  </si>
  <si>
    <t>60003/37/60/94; 60128/51; 60241/74; 65706/44/51/68/75/82/91/99; 64814E; 65702E</t>
  </si>
  <si>
    <t>68828/34/18; 67692;93</t>
  </si>
  <si>
    <t>68723/46; 67667</t>
  </si>
  <si>
    <t>66294; 67800</t>
  </si>
  <si>
    <t>66409E/13E; 67478E</t>
  </si>
  <si>
    <t>66432/53; 67496</t>
  </si>
  <si>
    <t>66538/49; 67270</t>
  </si>
  <si>
    <t>66560; 67288</t>
  </si>
  <si>
    <t>66965; 67402</t>
  </si>
  <si>
    <t>68828Q/34Q; 67692Q/93Q</t>
  </si>
  <si>
    <t>66241Q/58Q/70Q; 67860Q/90Q; 67901Q</t>
  </si>
  <si>
    <t xml:space="preserve">66306E/14E/22E; 67911E/27E/36E </t>
  </si>
  <si>
    <t>Price Band 4 - Avg (2017 = ; 2016 = 5; 2015 = 6; 2014 = 5)</t>
  </si>
  <si>
    <t>Price Band 3 - Avg (2017 = ; 2016 = 8; 2015 = 7; 2014 = 4)</t>
  </si>
  <si>
    <t>Price Band 2 - Avg (2017 = ; 2016 = 7; 2015 = 6; 2014 = 5)</t>
  </si>
  <si>
    <t>Price Band 1 - Avg (2017 = ; 2016 = 2; 2015 = 3; 2014 = 3)</t>
  </si>
  <si>
    <t>Pique Colour Block w/ Collar; Armhole &amp; Pocket Trim (A)</t>
  </si>
  <si>
    <t>New</t>
  </si>
  <si>
    <t>cover</t>
  </si>
  <si>
    <t>desc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</si>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</sst>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2">
    <numFmt numFmtId="164" formatCode="General_)"/>
    <numFmt numFmtId="165" formatCode="dd\-mmm\-yy_)"/>
    <numFmt numFmtId="166" formatCode="0.000"/>
    <numFmt numFmtId="167" formatCode="0.0000"/>
    <numFmt numFmtId="168" formatCode="0.00000"/>
    <numFmt numFmtId="169" formatCode="0.0%"/>
    <numFmt numFmtId="170" formatCode="0.00_)"/>
    <numFmt numFmtId="171" formatCode="&quot;£&quot;#,##0.00"/>
    <numFmt numFmtId="172" formatCode="#,##0.00\ [$kr-41D]"/>
    <numFmt numFmtId="173" formatCode="[$$-409]#,##0.00"/>
    <numFmt numFmtId="174" formatCode="[$$-409]#,##0.00000"/>
    <numFmt numFmtId="175" formatCode="[$R-436]\ #,##0.00"/>
    <numFmt numFmtId="176" formatCode="0.000000"/>
    <numFmt numFmtId="177" formatCode="#,##0.00\ &quot;€&quot;"/>
    <numFmt numFmtId="178" formatCode="[$€-2]\ #,##0.0000"/>
    <numFmt numFmtId="179" formatCode="#,##0.00\ [$€-1]"/>
    <numFmt numFmtId="180" formatCode="#,##0.0000\ [$kr-41D]"/>
    <numFmt numFmtId="181" formatCode="dd/mm/yyyy;@"/>
    <numFmt numFmtId="182" formatCode="[$SKK]\ #,##0.00"/>
    <numFmt numFmtId="183" formatCode="[$DKK]\ #,##0.00"/>
    <numFmt numFmtId="184" formatCode="[$NOK]\ #,##0.00"/>
    <numFmt numFmtId="185" formatCode="[$€-1809]#,##0.00"/>
  </numFmts>
  <fonts count="85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Segoe UI"/>
      <family val="2"/>
    </font>
    <font>
      <b/>
      <sz val="12"/>
      <name val="Segoe UI"/>
      <family val="2"/>
    </font>
    <font>
      <sz val="10"/>
      <color indexed="12"/>
      <name val="Segoe UI"/>
      <family val="2"/>
    </font>
    <font>
      <sz val="10"/>
      <name val="Segoe UI"/>
      <family val="2"/>
    </font>
    <font>
      <b/>
      <sz val="10"/>
      <color indexed="17"/>
      <name val="Segoe UI"/>
      <family val="2"/>
    </font>
    <font>
      <b/>
      <sz val="10"/>
      <color indexed="12"/>
      <name val="Segoe UI"/>
      <family val="2"/>
    </font>
    <font>
      <b/>
      <u/>
      <sz val="12"/>
      <name val="Segoe UI"/>
      <family val="2"/>
    </font>
    <font>
      <sz val="8"/>
      <name val="Segoe UI"/>
      <family val="2"/>
    </font>
    <font>
      <sz val="12"/>
      <name val="Segoe UI"/>
      <family val="2"/>
    </font>
    <font>
      <b/>
      <sz val="12"/>
      <color indexed="12"/>
      <name val="Segoe UI"/>
      <family val="2"/>
    </font>
    <font>
      <b/>
      <sz val="11"/>
      <name val="Segoe UI"/>
      <family val="2"/>
    </font>
    <font>
      <b/>
      <sz val="12"/>
      <color indexed="10"/>
      <name val="Segoe UI"/>
      <family val="2"/>
    </font>
    <font>
      <b/>
      <sz val="16"/>
      <name val="Segoe UI"/>
      <family val="2"/>
    </font>
    <font>
      <b/>
      <sz val="8"/>
      <color indexed="10"/>
      <name val="Segoe UI"/>
      <family val="2"/>
    </font>
    <font>
      <b/>
      <u/>
      <sz val="16"/>
      <name val="Segoe UI"/>
      <family val="2"/>
    </font>
    <font>
      <b/>
      <sz val="10"/>
      <color indexed="10"/>
      <name val="Segoe UI"/>
      <family val="2"/>
    </font>
    <font>
      <b/>
      <u/>
      <sz val="11"/>
      <name val="Segoe UI"/>
      <family val="2"/>
    </font>
    <font>
      <sz val="11"/>
      <name val="Segoe UI"/>
      <family val="2"/>
    </font>
    <font>
      <b/>
      <sz val="11"/>
      <color indexed="10"/>
      <name val="Segoe UI"/>
      <family val="2"/>
    </font>
    <font>
      <b/>
      <u/>
      <sz val="13"/>
      <name val="Segoe UI"/>
      <family val="2"/>
    </font>
    <font>
      <b/>
      <sz val="11"/>
      <color indexed="13"/>
      <name val="Segoe UI"/>
      <family val="2"/>
    </font>
    <font>
      <b/>
      <u/>
      <sz val="10"/>
      <name val="Segoe UI"/>
      <family val="2"/>
    </font>
    <font>
      <b/>
      <sz val="8"/>
      <name val="Segoe UI"/>
      <family val="2"/>
    </font>
    <font>
      <b/>
      <sz val="16"/>
      <color indexed="56"/>
      <name val="Segoe UI"/>
      <family val="2"/>
    </font>
    <font>
      <b/>
      <sz val="16"/>
      <color indexed="12"/>
      <name val="Segoe UI"/>
      <family val="2"/>
    </font>
    <font>
      <b/>
      <sz val="11"/>
      <color indexed="9"/>
      <name val="Segoe UI"/>
      <family val="2"/>
    </font>
    <font>
      <sz val="10"/>
      <color indexed="10"/>
      <name val="Segoe UI"/>
      <family val="2"/>
    </font>
    <font>
      <sz val="9"/>
      <name val="Segoe UI"/>
      <family val="2"/>
    </font>
    <font>
      <b/>
      <sz val="9"/>
      <name val="Segoe UI"/>
      <family val="2"/>
    </font>
    <font>
      <b/>
      <sz val="10"/>
      <color indexed="13"/>
      <name val="Segoe UI"/>
      <family val="2"/>
    </font>
    <font>
      <b/>
      <sz val="10"/>
      <color indexed="9"/>
      <name val="Segoe UI"/>
      <family val="2"/>
    </font>
    <font>
      <b/>
      <sz val="10"/>
      <color indexed="51"/>
      <name val="Segoe UI"/>
      <family val="2"/>
    </font>
    <font>
      <sz val="9"/>
      <color indexed="10"/>
      <name val="Segoe UI"/>
      <family val="2"/>
    </font>
    <font>
      <sz val="11"/>
      <color indexed="10"/>
      <name val="Segoe UI"/>
      <family val="2"/>
    </font>
    <font>
      <b/>
      <u/>
      <sz val="10"/>
      <color indexed="17"/>
      <name val="Segoe UI"/>
      <family val="2"/>
    </font>
    <font>
      <u/>
      <sz val="11"/>
      <color indexed="10"/>
      <name val="Segoe UI"/>
      <family val="2"/>
    </font>
    <font>
      <b/>
      <sz val="24"/>
      <name val="Segoe UI"/>
      <family val="2"/>
    </font>
    <font>
      <b/>
      <sz val="14"/>
      <name val="Segoe UI"/>
      <family val="2"/>
    </font>
    <font>
      <b/>
      <sz val="24"/>
      <color indexed="12"/>
      <name val="Segoe UI"/>
      <family val="2"/>
    </font>
    <font>
      <sz val="24"/>
      <name val="Segoe UI"/>
      <family val="2"/>
    </font>
    <font>
      <b/>
      <u/>
      <sz val="18"/>
      <name val="Segoe UI"/>
      <family val="2"/>
    </font>
    <font>
      <b/>
      <u/>
      <sz val="18"/>
      <color indexed="10"/>
      <name val="Segoe UI"/>
      <family val="2"/>
    </font>
    <font>
      <b/>
      <i/>
      <u/>
      <sz val="12"/>
      <name val="Segoe UI"/>
      <family val="2"/>
    </font>
    <font>
      <i/>
      <sz val="12"/>
      <color indexed="10"/>
      <name val="Segoe UI"/>
      <family val="2"/>
    </font>
    <font>
      <sz val="12"/>
      <color rgb="FF0000FF"/>
      <name val="Segoe UI"/>
      <family val="2"/>
    </font>
    <font>
      <sz val="10"/>
      <color rgb="FF0000FF"/>
      <name val="Segoe UI"/>
      <family val="2"/>
    </font>
    <font>
      <i/>
      <sz val="12"/>
      <name val="Segoe UI"/>
      <family val="2"/>
    </font>
    <font>
      <b/>
      <sz val="10"/>
      <color rgb="FFFF0000"/>
      <name val="Segoe UI"/>
      <family val="2"/>
    </font>
    <font>
      <sz val="10"/>
      <color rgb="FFFF0000"/>
      <name val="Segoe UI"/>
      <family val="2"/>
    </font>
    <font>
      <sz val="10"/>
      <color theme="1"/>
      <name val="Segoe UI"/>
      <family val="2"/>
    </font>
    <font>
      <sz val="12"/>
      <color rgb="FFFF0000"/>
      <name val="Segoe UI"/>
      <family val="2"/>
    </font>
    <font>
      <b/>
      <sz val="12"/>
      <color rgb="FFFF0000"/>
      <name val="Segoe UI"/>
      <family val="2"/>
    </font>
    <font>
      <b/>
      <sz val="8"/>
      <color rgb="FFFF0000"/>
      <name val="Segoe UI"/>
      <family val="2"/>
    </font>
    <font>
      <b/>
      <u/>
      <sz val="12"/>
      <color rgb="FFFF0000"/>
      <name val="Segoe UI"/>
      <family val="2"/>
    </font>
    <font>
      <b/>
      <sz val="11"/>
      <color rgb="FFFF0000"/>
      <name val="Segoe UI"/>
      <family val="2"/>
    </font>
    <font>
      <b/>
      <sz val="10"/>
      <color rgb="FF0000FF"/>
      <name val="Segoe UI"/>
      <family val="2"/>
    </font>
    <font>
      <i/>
      <sz val="12"/>
      <color rgb="FF0000FF"/>
      <name val="Segoe UI"/>
      <family val="2"/>
    </font>
    <font>
      <i/>
      <sz val="9"/>
      <name val="Segoe UI"/>
      <family val="2"/>
    </font>
    <font>
      <b/>
      <sz val="10"/>
      <color rgb="FF00B050"/>
      <name val="Segoe UI"/>
      <family val="2"/>
    </font>
    <font>
      <i/>
      <sz val="10"/>
      <color rgb="FF0000FF"/>
      <name val="Segoe UI"/>
      <family val="2"/>
    </font>
    <font>
      <b/>
      <sz val="10"/>
      <color rgb="FF0000FF"/>
      <name val="Arial"/>
      <family val="2"/>
    </font>
    <font>
      <b/>
      <sz val="10"/>
      <color theme="0"/>
      <name val="Segoe UI"/>
      <family val="2"/>
    </font>
    <font>
      <b/>
      <sz val="10"/>
      <color indexed="56"/>
      <name val="Segoe UI"/>
      <family val="2"/>
    </font>
    <font>
      <b/>
      <sz val="22"/>
      <name val="Segoe UI"/>
      <family val="2"/>
    </font>
    <font>
      <sz val="22"/>
      <name val="Segoe UI"/>
      <family val="2"/>
    </font>
    <font>
      <b/>
      <sz val="12"/>
      <color rgb="FF0000FF"/>
      <name val="Segoe UI"/>
      <family val="2"/>
    </font>
    <font>
      <sz val="10"/>
      <color rgb="FFFF0000"/>
      <name val="Arial"/>
      <family val="2"/>
    </font>
    <font>
      <b/>
      <sz val="16"/>
      <color rgb="FFFF0000"/>
      <name val="Segoe UI"/>
      <family val="2"/>
    </font>
    <font>
      <b/>
      <u/>
      <sz val="11"/>
      <color rgb="FFFF0000"/>
      <name val="Segoe UI"/>
      <family val="2"/>
    </font>
    <font>
      <sz val="11"/>
      <color rgb="FFFF0000"/>
      <name val="Segoe UI"/>
      <family val="2"/>
    </font>
    <font>
      <b/>
      <sz val="10"/>
      <color rgb="FFFF0000"/>
      <name val="Arial"/>
      <family val="2"/>
    </font>
    <font>
      <sz val="9"/>
      <color rgb="FFFF0000"/>
      <name val="Segoe UI"/>
      <family val="2"/>
    </font>
    <font>
      <sz val="12"/>
      <color theme="0"/>
      <name val="Segoe UI"/>
      <family val="2"/>
    </font>
    <font>
      <b/>
      <sz val="16"/>
      <color theme="0"/>
      <name val="Segoe UI"/>
      <family val="2"/>
    </font>
    <font>
      <b/>
      <u/>
      <sz val="11"/>
      <color theme="0"/>
      <name val="Segoe UI"/>
      <family val="2"/>
    </font>
    <font>
      <sz val="11"/>
      <color theme="0"/>
      <name val="Segoe UI"/>
      <family val="2"/>
    </font>
    <font>
      <sz val="8"/>
      <color rgb="FFFF0000"/>
      <name val="Segoe UI"/>
      <family val="2"/>
    </font>
    <font>
      <b/>
      <u/>
      <sz val="10"/>
      <name val="Arial"/>
      <family val="2"/>
    </font>
    <font>
      <sz val="10"/>
      <color rgb="FF0000FF"/>
      <name val="Arial"/>
      <family val="2"/>
    </font>
    <font>
      <b/>
      <sz val="16"/>
      <color rgb="FF0000FF"/>
      <name val="Segoe UI"/>
      <family val="2"/>
    </font>
  </fonts>
  <fills count="20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thin">
        <color indexed="64"/>
      </bottom>
      <diagonal/>
    </border>
    <border>
      <left/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1" fillId="0" borderId="0"/>
  </cellStyleXfs>
  <cellXfs count="651">
    <xf numFmtId="0" fontId="0" fillId="0" borderId="0" xfId="0"/>
    <xf numFmtId="0" fontId="5" fillId="0" borderId="0" xfId="0" applyFont="1" applyAlignment="1">
      <alignment horizontal="left"/>
    </xf>
    <xf numFmtId="0" fontId="8" fillId="0" borderId="0" xfId="0" applyFont="1" applyAlignment="1">
      <alignment horizontal="center"/>
    </xf>
    <xf numFmtId="0" fontId="8" fillId="0" borderId="0" xfId="0" applyFont="1"/>
    <xf numFmtId="165" fontId="6" fillId="0" borderId="1" xfId="0" applyNumberFormat="1" applyFont="1" applyBorder="1" applyAlignment="1" applyProtection="1">
      <alignment horizontal="center"/>
    </xf>
    <xf numFmtId="165" fontId="6" fillId="0" borderId="2" xfId="0" applyNumberFormat="1" applyFont="1" applyBorder="1" applyAlignment="1" applyProtection="1">
      <alignment horizontal="center"/>
    </xf>
    <xf numFmtId="0" fontId="5" fillId="0" borderId="3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5" fillId="0" borderId="1" xfId="0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6" fillId="0" borderId="0" xfId="0" applyFont="1" applyAlignment="1">
      <alignment vertical="center"/>
    </xf>
    <xf numFmtId="0" fontId="6" fillId="0" borderId="0" xfId="0" applyFont="1" applyFill="1" applyAlignment="1">
      <alignment horizontal="left"/>
    </xf>
    <xf numFmtId="0" fontId="12" fillId="0" borderId="0" xfId="0" applyFont="1" applyAlignment="1">
      <alignment horizontal="left" vertical="center"/>
    </xf>
    <xf numFmtId="0" fontId="13" fillId="0" borderId="0" xfId="0" applyFont="1" applyFill="1" applyAlignment="1">
      <alignment horizontal="left"/>
    </xf>
    <xf numFmtId="2" fontId="7" fillId="0" borderId="0" xfId="0" applyNumberFormat="1" applyFont="1" applyAlignment="1">
      <alignment horizontal="center"/>
    </xf>
    <xf numFmtId="2" fontId="8" fillId="0" borderId="0" xfId="0" applyNumberFormat="1" applyFont="1" applyAlignment="1">
      <alignment horizontal="center"/>
    </xf>
    <xf numFmtId="0" fontId="6" fillId="0" borderId="0" xfId="0" applyFont="1" applyAlignment="1">
      <alignment horizontal="left" vertical="center"/>
    </xf>
    <xf numFmtId="0" fontId="13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Fill="1" applyAlignment="1">
      <alignment horizontal="left" vertical="center"/>
    </xf>
    <xf numFmtId="0" fontId="8" fillId="0" borderId="0" xfId="0" applyFont="1" applyAlignment="1"/>
    <xf numFmtId="0" fontId="13" fillId="0" borderId="0" xfId="0" applyFont="1" applyFill="1" applyAlignment="1">
      <alignment horizontal="center"/>
    </xf>
    <xf numFmtId="0" fontId="13" fillId="0" borderId="0" xfId="0" applyFont="1" applyAlignment="1">
      <alignment horizontal="center"/>
    </xf>
    <xf numFmtId="0" fontId="8" fillId="0" borderId="0" xfId="0" applyFont="1" applyFill="1"/>
    <xf numFmtId="0" fontId="13" fillId="0" borderId="0" xfId="0" applyFont="1"/>
    <xf numFmtId="0" fontId="8" fillId="0" borderId="7" xfId="0" applyFont="1" applyBorder="1"/>
    <xf numFmtId="0" fontId="8" fillId="0" borderId="8" xfId="0" applyFont="1" applyBorder="1"/>
    <xf numFmtId="0" fontId="8" fillId="4" borderId="8" xfId="0" applyFont="1" applyFill="1" applyBorder="1"/>
    <xf numFmtId="0" fontId="8" fillId="0" borderId="0" xfId="0" applyFont="1" applyFill="1" applyBorder="1"/>
    <xf numFmtId="165" fontId="6" fillId="0" borderId="4" xfId="0" applyNumberFormat="1" applyFont="1" applyBorder="1" applyAlignment="1" applyProtection="1">
      <alignment horizontal="center"/>
    </xf>
    <xf numFmtId="0" fontId="11" fillId="0" borderId="0" xfId="0" applyFont="1" applyAlignment="1">
      <alignment horizontal="center"/>
    </xf>
    <xf numFmtId="0" fontId="11" fillId="0" borderId="7" xfId="0" applyFont="1" applyBorder="1" applyAlignment="1">
      <alignment horizontal="center"/>
    </xf>
    <xf numFmtId="2" fontId="5" fillId="0" borderId="9" xfId="0" applyNumberFormat="1" applyFont="1" applyFill="1" applyBorder="1" applyAlignment="1">
      <alignment horizontal="center"/>
    </xf>
    <xf numFmtId="2" fontId="6" fillId="0" borderId="0" xfId="0" applyNumberFormat="1" applyFont="1"/>
    <xf numFmtId="0" fontId="11" fillId="0" borderId="9" xfId="0" applyFont="1" applyBorder="1" applyAlignment="1"/>
    <xf numFmtId="0" fontId="5" fillId="0" borderId="9" xfId="0" applyFont="1" applyBorder="1" applyAlignment="1">
      <alignment horizontal="center"/>
    </xf>
    <xf numFmtId="0" fontId="11" fillId="4" borderId="8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8" xfId="0" applyFont="1" applyBorder="1" applyAlignment="1">
      <alignment horizontal="center"/>
    </xf>
    <xf numFmtId="0" fontId="15" fillId="0" borderId="8" xfId="0" applyFont="1" applyBorder="1" applyAlignment="1">
      <alignment horizontal="center"/>
    </xf>
    <xf numFmtId="0" fontId="8" fillId="0" borderId="9" xfId="0" applyFont="1" applyBorder="1"/>
    <xf numFmtId="0" fontId="13" fillId="0" borderId="8" xfId="0" applyFont="1" applyBorder="1"/>
    <xf numFmtId="0" fontId="5" fillId="0" borderId="0" xfId="0" applyFont="1" applyAlignment="1">
      <alignment horizontal="center"/>
    </xf>
    <xf numFmtId="173" fontId="13" fillId="0" borderId="8" xfId="0" applyNumberFormat="1" applyFont="1" applyFill="1" applyBorder="1" applyAlignment="1">
      <alignment horizontal="center"/>
    </xf>
    <xf numFmtId="4" fontId="13" fillId="0" borderId="8" xfId="0" applyNumberFormat="1" applyFont="1" applyFill="1" applyBorder="1" applyAlignment="1">
      <alignment horizontal="center"/>
    </xf>
    <xf numFmtId="2" fontId="13" fillId="0" borderId="8" xfId="0" applyNumberFormat="1" applyFont="1" applyBorder="1" applyAlignment="1">
      <alignment horizontal="center"/>
    </xf>
    <xf numFmtId="0" fontId="5" fillId="0" borderId="0" xfId="0" applyFont="1" applyFill="1" applyAlignment="1">
      <alignment horizontal="center"/>
    </xf>
    <xf numFmtId="0" fontId="8" fillId="0" borderId="0" xfId="0" applyFont="1" applyBorder="1"/>
    <xf numFmtId="0" fontId="16" fillId="0" borderId="0" xfId="0" applyFont="1" applyFill="1" applyAlignment="1">
      <alignment horizontal="left"/>
    </xf>
    <xf numFmtId="169" fontId="8" fillId="0" borderId="0" xfId="1" applyNumberFormat="1" applyFont="1" applyAlignment="1">
      <alignment horizontal="center"/>
    </xf>
    <xf numFmtId="164" fontId="17" fillId="0" borderId="0" xfId="0" applyNumberFormat="1" applyFont="1" applyFill="1" applyBorder="1" applyAlignment="1" applyProtection="1">
      <alignment horizontal="center"/>
    </xf>
    <xf numFmtId="0" fontId="18" fillId="0" borderId="0" xfId="0" applyFont="1" applyFill="1" applyAlignment="1">
      <alignment horizontal="left"/>
    </xf>
    <xf numFmtId="164" fontId="17" fillId="0" borderId="0" xfId="0" applyNumberFormat="1" applyFont="1" applyBorder="1" applyAlignment="1" applyProtection="1">
      <alignment horizontal="center"/>
    </xf>
    <xf numFmtId="169" fontId="8" fillId="0" borderId="0" xfId="0" applyNumberFormat="1" applyFont="1"/>
    <xf numFmtId="164" fontId="19" fillId="0" borderId="0" xfId="0" applyNumberFormat="1" applyFont="1" applyBorder="1" applyAlignment="1" applyProtection="1"/>
    <xf numFmtId="0" fontId="12" fillId="0" borderId="0" xfId="0" applyFont="1"/>
    <xf numFmtId="169" fontId="5" fillId="0" borderId="0" xfId="0" applyNumberFormat="1" applyFont="1" applyAlignment="1">
      <alignment horizontal="center"/>
    </xf>
    <xf numFmtId="165" fontId="17" fillId="0" borderId="0" xfId="0" applyNumberFormat="1" applyFont="1" applyBorder="1" applyAlignment="1" applyProtection="1">
      <alignment horizontal="center"/>
    </xf>
    <xf numFmtId="169" fontId="5" fillId="0" borderId="3" xfId="0" applyNumberFormat="1" applyFont="1" applyBorder="1" applyAlignment="1">
      <alignment horizontal="center"/>
    </xf>
    <xf numFmtId="0" fontId="20" fillId="0" borderId="3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69" fontId="15" fillId="0" borderId="1" xfId="0" applyNumberFormat="1" applyFont="1" applyBorder="1" applyAlignment="1">
      <alignment horizontal="center"/>
    </xf>
    <xf numFmtId="169" fontId="5" fillId="0" borderId="6" xfId="0" applyNumberFormat="1" applyFont="1" applyBorder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21" fillId="0" borderId="0" xfId="0" applyFont="1" applyAlignment="1">
      <alignment horizontal="left"/>
    </xf>
    <xf numFmtId="0" fontId="15" fillId="0" borderId="1" xfId="0" applyFont="1" applyBorder="1" applyAlignment="1">
      <alignment horizontal="center"/>
    </xf>
    <xf numFmtId="169" fontId="22" fillId="0" borderId="0" xfId="0" applyNumberFormat="1" applyFont="1"/>
    <xf numFmtId="0" fontId="23" fillId="0" borderId="1" xfId="0" applyFont="1" applyFill="1" applyBorder="1" applyAlignment="1">
      <alignment horizontal="center"/>
    </xf>
    <xf numFmtId="0" fontId="24" fillId="0" borderId="0" xfId="0" applyFont="1" applyAlignment="1">
      <alignment vertical="center"/>
    </xf>
    <xf numFmtId="9" fontId="23" fillId="0" borderId="0" xfId="1" applyFont="1" applyFill="1" applyBorder="1" applyAlignment="1">
      <alignment horizontal="center"/>
    </xf>
    <xf numFmtId="164" fontId="21" fillId="0" borderId="0" xfId="0" applyNumberFormat="1" applyFont="1" applyFill="1" applyAlignment="1" applyProtection="1">
      <alignment horizontal="left"/>
    </xf>
    <xf numFmtId="2" fontId="5" fillId="0" borderId="0" xfId="0" applyNumberFormat="1" applyFont="1" applyFill="1" applyAlignment="1">
      <alignment horizontal="center"/>
    </xf>
    <xf numFmtId="169" fontId="12" fillId="0" borderId="0" xfId="1" applyNumberFormat="1" applyFont="1" applyFill="1" applyAlignment="1">
      <alignment horizontal="center"/>
    </xf>
    <xf numFmtId="169" fontId="5" fillId="0" borderId="0" xfId="1" applyNumberFormat="1" applyFont="1" applyFill="1" applyAlignment="1">
      <alignment horizontal="center"/>
    </xf>
    <xf numFmtId="169" fontId="8" fillId="0" borderId="0" xfId="0" applyNumberFormat="1" applyFont="1" applyAlignment="1">
      <alignment horizontal="center"/>
    </xf>
    <xf numFmtId="169" fontId="8" fillId="0" borderId="0" xfId="0" applyNumberFormat="1" applyFont="1" applyFill="1" applyAlignment="1">
      <alignment horizontal="center"/>
    </xf>
    <xf numFmtId="9" fontId="8" fillId="0" borderId="0" xfId="1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164" fontId="22" fillId="0" borderId="0" xfId="0" applyNumberFormat="1" applyFont="1" applyFill="1" applyAlignment="1" applyProtection="1">
      <alignment horizontal="left"/>
    </xf>
    <xf numFmtId="169" fontId="12" fillId="0" borderId="0" xfId="1" applyNumberFormat="1" applyFont="1" applyAlignment="1">
      <alignment horizontal="center"/>
    </xf>
    <xf numFmtId="169" fontId="12" fillId="0" borderId="0" xfId="0" applyNumberFormat="1" applyFont="1" applyAlignment="1">
      <alignment horizontal="center"/>
    </xf>
    <xf numFmtId="9" fontId="8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169" fontId="5" fillId="0" borderId="0" xfId="0" applyNumberFormat="1" applyFont="1" applyFill="1" applyAlignment="1">
      <alignment horizontal="center"/>
    </xf>
    <xf numFmtId="2" fontId="8" fillId="0" borderId="0" xfId="0" applyNumberFormat="1" applyFont="1" applyFill="1" applyAlignment="1">
      <alignment horizontal="left"/>
    </xf>
    <xf numFmtId="3" fontId="8" fillId="0" borderId="0" xfId="0" applyNumberFormat="1" applyFont="1" applyFill="1" applyAlignment="1">
      <alignment horizontal="center"/>
    </xf>
    <xf numFmtId="0" fontId="22" fillId="0" borderId="0" xfId="0" applyFont="1" applyAlignment="1">
      <alignment horizontal="center"/>
    </xf>
    <xf numFmtId="0" fontId="22" fillId="0" borderId="0" xfId="0" applyFont="1" applyFill="1" applyAlignment="1">
      <alignment horizontal="center"/>
    </xf>
    <xf numFmtId="169" fontId="8" fillId="0" borderId="0" xfId="0" applyNumberFormat="1" applyFont="1" applyFill="1"/>
    <xf numFmtId="169" fontId="5" fillId="0" borderId="0" xfId="0" applyNumberFormat="1" applyFont="1" applyFill="1"/>
    <xf numFmtId="169" fontId="5" fillId="0" borderId="0" xfId="0" applyNumberFormat="1" applyFont="1"/>
    <xf numFmtId="165" fontId="6" fillId="0" borderId="0" xfId="0" applyNumberFormat="1" applyFont="1" applyBorder="1" applyAlignment="1" applyProtection="1">
      <alignment horizontal="center"/>
    </xf>
    <xf numFmtId="0" fontId="15" fillId="0" borderId="0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69" fontId="5" fillId="0" borderId="1" xfId="0" applyNumberFormat="1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5" fontId="5" fillId="0" borderId="0" xfId="0" applyNumberFormat="1" applyFont="1" applyBorder="1" applyAlignment="1" applyProtection="1">
      <alignment horizontal="center"/>
    </xf>
    <xf numFmtId="0" fontId="26" fillId="0" borderId="0" xfId="0" applyFont="1" applyAlignment="1">
      <alignment horizontal="left"/>
    </xf>
    <xf numFmtId="2" fontId="8" fillId="0" borderId="0" xfId="1" applyNumberFormat="1" applyFont="1" applyAlignment="1">
      <alignment horizontal="center"/>
    </xf>
    <xf numFmtId="169" fontId="5" fillId="0" borderId="0" xfId="1" applyNumberFormat="1" applyFont="1" applyAlignment="1">
      <alignment horizontal="center"/>
    </xf>
    <xf numFmtId="169" fontId="8" fillId="0" borderId="0" xfId="0" applyNumberFormat="1" applyFont="1" applyFill="1" applyAlignment="1" applyProtection="1">
      <alignment horizontal="center"/>
    </xf>
    <xf numFmtId="169" fontId="5" fillId="0" borderId="0" xfId="0" applyNumberFormat="1" applyFont="1" applyFill="1" applyAlignment="1" applyProtection="1">
      <alignment horizontal="center"/>
    </xf>
    <xf numFmtId="169" fontId="8" fillId="0" borderId="0" xfId="1" applyNumberFormat="1" applyFont="1" applyFill="1" applyAlignment="1">
      <alignment horizontal="center"/>
    </xf>
    <xf numFmtId="2" fontId="8" fillId="0" borderId="0" xfId="1" applyNumberFormat="1" applyFont="1" applyFill="1" applyAlignment="1">
      <alignment horizontal="center"/>
    </xf>
    <xf numFmtId="164" fontId="28" fillId="0" borderId="0" xfId="0" applyNumberFormat="1" applyFont="1" applyBorder="1" applyAlignment="1" applyProtection="1">
      <alignment horizontal="center"/>
    </xf>
    <xf numFmtId="165" fontId="29" fillId="0" borderId="0" xfId="0" applyNumberFormat="1" applyFont="1" applyBorder="1" applyAlignment="1" applyProtection="1">
      <alignment horizontal="center"/>
    </xf>
    <xf numFmtId="172" fontId="9" fillId="0" borderId="0" xfId="0" applyNumberFormat="1" applyFont="1" applyFill="1" applyAlignment="1">
      <alignment horizontal="center"/>
    </xf>
    <xf numFmtId="1" fontId="5" fillId="0" borderId="0" xfId="0" applyNumberFormat="1" applyFont="1" applyFill="1" applyAlignment="1">
      <alignment horizontal="center"/>
    </xf>
    <xf numFmtId="169" fontId="15" fillId="0" borderId="0" xfId="0" applyNumberFormat="1" applyFont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22" fillId="0" borderId="0" xfId="0" applyFont="1"/>
    <xf numFmtId="0" fontId="15" fillId="0" borderId="0" xfId="0" applyFont="1" applyAlignment="1">
      <alignment horizontal="center"/>
    </xf>
    <xf numFmtId="0" fontId="15" fillId="0" borderId="0" xfId="0" applyFont="1"/>
    <xf numFmtId="171" fontId="15" fillId="0" borderId="0" xfId="0" applyNumberFormat="1" applyFont="1" applyAlignment="1">
      <alignment horizontal="center"/>
    </xf>
    <xf numFmtId="0" fontId="5" fillId="0" borderId="0" xfId="0" applyFont="1"/>
    <xf numFmtId="164" fontId="19" fillId="4" borderId="0" xfId="0" applyNumberFormat="1" applyFont="1" applyFill="1" applyBorder="1" applyAlignment="1" applyProtection="1"/>
    <xf numFmtId="165" fontId="6" fillId="4" borderId="0" xfId="0" applyNumberFormat="1" applyFont="1" applyFill="1" applyBorder="1" applyAlignment="1" applyProtection="1">
      <alignment horizontal="center"/>
    </xf>
    <xf numFmtId="0" fontId="11" fillId="4" borderId="0" xfId="0" applyFont="1" applyFill="1" applyAlignment="1">
      <alignment horizontal="left"/>
    </xf>
    <xf numFmtId="0" fontId="6" fillId="4" borderId="0" xfId="0" applyFont="1" applyFill="1" applyAlignment="1">
      <alignment horizontal="left"/>
    </xf>
    <xf numFmtId="0" fontId="13" fillId="4" borderId="0" xfId="0" applyFont="1" applyFill="1" applyAlignment="1">
      <alignment horizontal="left"/>
    </xf>
    <xf numFmtId="2" fontId="8" fillId="0" borderId="0" xfId="0" applyNumberFormat="1" applyFont="1" applyFill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173" fontId="8" fillId="0" borderId="0" xfId="0" applyNumberFormat="1" applyFont="1" applyAlignment="1">
      <alignment horizontal="center"/>
    </xf>
    <xf numFmtId="0" fontId="5" fillId="0" borderId="0" xfId="0" applyFont="1" applyFill="1"/>
    <xf numFmtId="0" fontId="10" fillId="0" borderId="0" xfId="0" applyFont="1"/>
    <xf numFmtId="9" fontId="8" fillId="0" borderId="0" xfId="0" applyNumberFormat="1" applyFont="1"/>
    <xf numFmtId="0" fontId="8" fillId="6" borderId="2" xfId="0" applyFont="1" applyFill="1" applyBorder="1" applyAlignment="1">
      <alignment horizontal="center"/>
    </xf>
    <xf numFmtId="0" fontId="5" fillId="2" borderId="2" xfId="0" applyFont="1" applyFill="1" applyBorder="1"/>
    <xf numFmtId="0" fontId="5" fillId="2" borderId="2" xfId="0" applyFont="1" applyFill="1" applyBorder="1" applyAlignment="1">
      <alignment horizontal="center"/>
    </xf>
    <xf numFmtId="165" fontId="6" fillId="0" borderId="12" xfId="0" applyNumberFormat="1" applyFont="1" applyBorder="1" applyAlignment="1" applyProtection="1">
      <alignment horizontal="center"/>
    </xf>
    <xf numFmtId="2" fontId="5" fillId="2" borderId="0" xfId="0" applyNumberFormat="1" applyFont="1" applyFill="1" applyAlignment="1">
      <alignment horizontal="center"/>
    </xf>
    <xf numFmtId="2" fontId="8" fillId="0" borderId="0" xfId="0" applyNumberFormat="1" applyFont="1"/>
    <xf numFmtId="0" fontId="22" fillId="0" borderId="0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32" fillId="0" borderId="0" xfId="0" applyFont="1" applyBorder="1"/>
    <xf numFmtId="164" fontId="17" fillId="0" borderId="7" xfId="0" applyNumberFormat="1" applyFont="1" applyBorder="1" applyAlignment="1" applyProtection="1">
      <alignment horizontal="center"/>
    </xf>
    <xf numFmtId="164" fontId="17" fillId="0" borderId="14" xfId="0" applyNumberFormat="1" applyFont="1" applyFill="1" applyBorder="1" applyAlignment="1" applyProtection="1">
      <alignment horizontal="center"/>
    </xf>
    <xf numFmtId="164" fontId="5" fillId="0" borderId="0" xfId="0" applyNumberFormat="1" applyFont="1" applyFill="1" applyBorder="1" applyAlignment="1" applyProtection="1">
      <alignment horizontal="center"/>
    </xf>
    <xf numFmtId="164" fontId="22" fillId="0" borderId="0" xfId="0" applyNumberFormat="1" applyFont="1" applyBorder="1" applyAlignment="1" applyProtection="1">
      <alignment horizontal="left"/>
    </xf>
    <xf numFmtId="164" fontId="33" fillId="0" borderId="0" xfId="0" applyNumberFormat="1" applyFont="1" applyBorder="1" applyAlignment="1" applyProtection="1">
      <alignment horizontal="center"/>
    </xf>
    <xf numFmtId="164" fontId="15" fillId="0" borderId="0" xfId="0" applyNumberFormat="1" applyFont="1" applyBorder="1" applyAlignment="1" applyProtection="1">
      <alignment horizontal="center"/>
    </xf>
    <xf numFmtId="2" fontId="15" fillId="0" borderId="0" xfId="0" applyNumberFormat="1" applyFont="1" applyBorder="1" applyAlignment="1" applyProtection="1">
      <alignment horizontal="center"/>
    </xf>
    <xf numFmtId="164" fontId="15" fillId="0" borderId="0" xfId="0" applyNumberFormat="1" applyFont="1" applyFill="1" applyBorder="1" applyAlignment="1" applyProtection="1">
      <alignment horizontal="center"/>
    </xf>
    <xf numFmtId="2" fontId="20" fillId="0" borderId="0" xfId="0" applyNumberFormat="1" applyFont="1" applyFill="1" applyAlignment="1">
      <alignment horizontal="center"/>
    </xf>
    <xf numFmtId="169" fontId="37" fillId="0" borderId="0" xfId="1" applyNumberFormat="1" applyFont="1" applyFill="1" applyBorder="1" applyAlignment="1">
      <alignment horizontal="center"/>
    </xf>
    <xf numFmtId="165" fontId="17" fillId="0" borderId="7" xfId="0" applyNumberFormat="1" applyFont="1" applyBorder="1" applyAlignment="1" applyProtection="1">
      <alignment horizontal="center"/>
    </xf>
    <xf numFmtId="1" fontId="31" fillId="0" borderId="0" xfId="0" applyNumberFormat="1" applyFont="1" applyFill="1" applyAlignment="1">
      <alignment horizontal="center"/>
    </xf>
    <xf numFmtId="2" fontId="15" fillId="0" borderId="0" xfId="0" applyNumberFormat="1" applyFont="1" applyFill="1" applyBorder="1" applyAlignment="1" applyProtection="1">
      <alignment horizontal="center"/>
    </xf>
    <xf numFmtId="0" fontId="15" fillId="0" borderId="0" xfId="0" applyFont="1" applyFill="1" applyBorder="1" applyAlignment="1">
      <alignment horizontal="center"/>
    </xf>
    <xf numFmtId="0" fontId="15" fillId="0" borderId="0" xfId="0" applyFont="1" applyFill="1" applyAlignment="1">
      <alignment horizontal="center"/>
    </xf>
    <xf numFmtId="0" fontId="15" fillId="0" borderId="0" xfId="0" applyFont="1" applyFill="1" applyAlignment="1"/>
    <xf numFmtId="2" fontId="5" fillId="0" borderId="0" xfId="1" applyNumberFormat="1" applyFont="1" applyFill="1" applyBorder="1" applyAlignment="1" applyProtection="1">
      <alignment horizontal="center"/>
      <protection locked="0"/>
    </xf>
    <xf numFmtId="0" fontId="31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9" fontId="15" fillId="0" borderId="0" xfId="1" applyFont="1" applyFill="1" applyBorder="1" applyAlignment="1" applyProtection="1"/>
    <xf numFmtId="0" fontId="21" fillId="0" borderId="0" xfId="0" applyFont="1" applyFill="1" applyBorder="1" applyAlignment="1">
      <alignment horizontal="left"/>
    </xf>
    <xf numFmtId="0" fontId="8" fillId="0" borderId="0" xfId="0" applyFont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0" fontId="31" fillId="0" borderId="0" xfId="0" applyFont="1" applyFill="1"/>
    <xf numFmtId="0" fontId="22" fillId="0" borderId="0" xfId="0" applyFont="1" applyFill="1" applyAlignment="1">
      <alignment horizontal="left"/>
    </xf>
    <xf numFmtId="2" fontId="39" fillId="0" borderId="0" xfId="0" applyNumberFormat="1" applyFont="1" applyFill="1" applyAlignment="1">
      <alignment horizontal="center"/>
    </xf>
    <xf numFmtId="0" fontId="40" fillId="0" borderId="0" xfId="0" applyFont="1" applyFill="1" applyAlignment="1">
      <alignment horizontal="left"/>
    </xf>
    <xf numFmtId="0" fontId="39" fillId="0" borderId="0" xfId="0" applyFont="1" applyFill="1" applyAlignment="1">
      <alignment horizontal="center"/>
    </xf>
    <xf numFmtId="2" fontId="40" fillId="0" borderId="0" xfId="0" applyNumberFormat="1" applyFont="1" applyFill="1" applyAlignment="1">
      <alignment horizontal="center"/>
    </xf>
    <xf numFmtId="0" fontId="5" fillId="0" borderId="0" xfId="0" applyFont="1" applyFill="1" applyAlignment="1">
      <alignment horizontal="left"/>
    </xf>
    <xf numFmtId="2" fontId="8" fillId="0" borderId="0" xfId="0" applyNumberFormat="1" applyFont="1" applyBorder="1" applyAlignment="1">
      <alignment horizontal="left"/>
    </xf>
    <xf numFmtId="170" fontId="22" fillId="0" borderId="0" xfId="0" applyNumberFormat="1" applyFont="1" applyFill="1" applyBorder="1" applyAlignment="1" applyProtection="1">
      <alignment horizontal="center"/>
    </xf>
    <xf numFmtId="2" fontId="22" fillId="0" borderId="0" xfId="0" applyNumberFormat="1" applyFont="1" applyFill="1" applyBorder="1" applyAlignment="1">
      <alignment horizontal="center"/>
    </xf>
    <xf numFmtId="169" fontId="22" fillId="0" borderId="0" xfId="0" applyNumberFormat="1" applyFont="1" applyFill="1" applyBorder="1" applyAlignment="1" applyProtection="1">
      <alignment horizontal="center"/>
      <protection locked="0"/>
    </xf>
    <xf numFmtId="2" fontId="22" fillId="0" borderId="9" xfId="0" applyNumberFormat="1" applyFont="1" applyFill="1" applyBorder="1" applyAlignment="1">
      <alignment horizontal="center"/>
    </xf>
    <xf numFmtId="2" fontId="8" fillId="0" borderId="7" xfId="0" applyNumberFormat="1" applyFont="1" applyFill="1" applyBorder="1" applyAlignment="1">
      <alignment horizontal="center"/>
    </xf>
    <xf numFmtId="169" fontId="31" fillId="0" borderId="9" xfId="1" applyNumberFormat="1" applyFont="1" applyFill="1" applyBorder="1" applyAlignment="1">
      <alignment horizontal="center"/>
    </xf>
    <xf numFmtId="0" fontId="8" fillId="0" borderId="0" xfId="0" applyFont="1" applyFill="1" applyAlignment="1">
      <alignment horizontal="left"/>
    </xf>
    <xf numFmtId="2" fontId="8" fillId="0" borderId="0" xfId="1" applyNumberFormat="1" applyFont="1" applyFill="1" applyBorder="1" applyAlignment="1" applyProtection="1">
      <alignment horizontal="center"/>
      <protection locked="0"/>
    </xf>
    <xf numFmtId="170" fontId="8" fillId="0" borderId="0" xfId="0" applyNumberFormat="1" applyFont="1" applyFill="1" applyBorder="1" applyAlignment="1" applyProtection="1">
      <alignment horizontal="center"/>
    </xf>
    <xf numFmtId="169" fontId="8" fillId="0" borderId="0" xfId="0" applyNumberFormat="1" applyFont="1" applyFill="1" applyBorder="1" applyAlignment="1" applyProtection="1">
      <alignment horizontal="center"/>
      <protection locked="0"/>
    </xf>
    <xf numFmtId="2" fontId="8" fillId="0" borderId="9" xfId="0" applyNumberFormat="1" applyFont="1" applyFill="1" applyBorder="1" applyAlignment="1">
      <alignment horizontal="center"/>
    </xf>
    <xf numFmtId="2" fontId="20" fillId="0" borderId="0" xfId="0" applyNumberFormat="1" applyFont="1" applyFill="1" applyBorder="1" applyAlignment="1">
      <alignment horizontal="center"/>
    </xf>
    <xf numFmtId="169" fontId="8" fillId="0" borderId="9" xfId="1" applyNumberFormat="1" applyFont="1" applyFill="1" applyBorder="1" applyAlignment="1">
      <alignment horizontal="center"/>
    </xf>
    <xf numFmtId="0" fontId="7" fillId="0" borderId="0" xfId="0" applyFont="1" applyFill="1" applyAlignment="1">
      <alignment horizontal="left"/>
    </xf>
    <xf numFmtId="0" fontId="8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8" fillId="0" borderId="0" xfId="1" applyNumberFormat="1" applyFont="1" applyFill="1" applyBorder="1" applyAlignment="1" applyProtection="1">
      <alignment horizontal="center"/>
      <protection locked="0"/>
    </xf>
    <xf numFmtId="169" fontId="8" fillId="0" borderId="0" xfId="1" applyNumberFormat="1" applyFont="1" applyFill="1" applyBorder="1" applyAlignment="1">
      <alignment horizontal="center"/>
    </xf>
    <xf numFmtId="0" fontId="10" fillId="0" borderId="0" xfId="0" applyFont="1" applyFill="1" applyBorder="1" applyAlignment="1">
      <alignment horizontal="left"/>
    </xf>
    <xf numFmtId="0" fontId="5" fillId="0" borderId="0" xfId="0" applyFont="1" applyFill="1" applyAlignment="1">
      <alignment horizontal="left" vertical="center"/>
    </xf>
    <xf numFmtId="0" fontId="26" fillId="0" borderId="0" xfId="0" applyFont="1" applyFill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42" fillId="0" borderId="0" xfId="0" applyFont="1" applyBorder="1" applyAlignment="1">
      <alignment horizontal="center"/>
    </xf>
    <xf numFmtId="165" fontId="6" fillId="0" borderId="2" xfId="0" applyNumberFormat="1" applyFont="1" applyBorder="1" applyAlignment="1" applyProtection="1">
      <alignment horizontal="left"/>
    </xf>
    <xf numFmtId="0" fontId="6" fillId="0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left"/>
    </xf>
    <xf numFmtId="4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Border="1" applyAlignment="1">
      <alignment horizontal="center"/>
    </xf>
    <xf numFmtId="169" fontId="8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0" fontId="13" fillId="0" borderId="0" xfId="0" applyFont="1" applyBorder="1" applyAlignment="1">
      <alignment horizontal="center"/>
    </xf>
    <xf numFmtId="169" fontId="8" fillId="0" borderId="0" xfId="1" applyNumberFormat="1" applyFont="1" applyBorder="1" applyAlignment="1">
      <alignment horizontal="center"/>
    </xf>
    <xf numFmtId="0" fontId="13" fillId="0" borderId="0" xfId="0" applyFont="1" applyFill="1" applyBorder="1" applyAlignment="1">
      <alignment horizontal="left"/>
    </xf>
    <xf numFmtId="0" fontId="13" fillId="0" borderId="0" xfId="0" applyFont="1" applyBorder="1" applyAlignment="1">
      <alignment horizontal="left"/>
    </xf>
    <xf numFmtId="9" fontId="8" fillId="0" borderId="0" xfId="0" applyNumberFormat="1" applyFont="1" applyFill="1" applyBorder="1" applyAlignment="1">
      <alignment horizontal="center"/>
    </xf>
    <xf numFmtId="169" fontId="7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45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0" fontId="13" fillId="0" borderId="0" xfId="0" applyFont="1" applyAlignment="1">
      <alignment horizontal="centerContinuous"/>
    </xf>
    <xf numFmtId="166" fontId="13" fillId="0" borderId="0" xfId="0" applyNumberFormat="1" applyFont="1" applyAlignment="1">
      <alignment horizontal="centerContinuous"/>
    </xf>
    <xf numFmtId="166" fontId="11" fillId="0" borderId="0" xfId="0" applyNumberFormat="1" applyFont="1" applyAlignment="1">
      <alignment horizontal="center"/>
    </xf>
    <xf numFmtId="0" fontId="47" fillId="0" borderId="0" xfId="0" applyFont="1"/>
    <xf numFmtId="166" fontId="47" fillId="0" borderId="0" xfId="0" applyNumberFormat="1" applyFont="1"/>
    <xf numFmtId="0" fontId="48" fillId="0" borderId="0" xfId="0" applyFont="1" applyAlignment="1">
      <alignment horizontal="center"/>
    </xf>
    <xf numFmtId="1" fontId="14" fillId="0" borderId="0" xfId="0" applyNumberFormat="1" applyFont="1" applyAlignment="1" applyProtection="1">
      <alignment horizontal="center"/>
      <protection locked="0"/>
    </xf>
    <xf numFmtId="166" fontId="8" fillId="0" borderId="0" xfId="0" applyNumberFormat="1" applyFont="1"/>
    <xf numFmtId="4" fontId="8" fillId="0" borderId="0" xfId="0" applyNumberFormat="1" applyFont="1" applyFill="1" applyAlignment="1">
      <alignment horizontal="center"/>
    </xf>
    <xf numFmtId="4" fontId="7" fillId="0" borderId="0" xfId="0" applyNumberFormat="1" applyFont="1" applyFill="1" applyAlignment="1">
      <alignment horizontal="center"/>
    </xf>
    <xf numFmtId="0" fontId="49" fillId="0" borderId="0" xfId="0" applyFont="1" applyFill="1" applyAlignment="1">
      <alignment horizontal="left"/>
    </xf>
    <xf numFmtId="9" fontId="15" fillId="0" borderId="0" xfId="1" applyFont="1" applyFill="1" applyBorder="1" applyAlignment="1" applyProtection="1">
      <alignment horizontal="center"/>
    </xf>
    <xf numFmtId="2" fontId="5" fillId="13" borderId="0" xfId="0" applyNumberFormat="1" applyFont="1" applyFill="1" applyBorder="1" applyAlignment="1">
      <alignment horizontal="center"/>
    </xf>
    <xf numFmtId="0" fontId="51" fillId="0" borderId="0" xfId="0" applyFont="1" applyFill="1" applyAlignment="1">
      <alignment horizontal="left"/>
    </xf>
    <xf numFmtId="0" fontId="50" fillId="0" borderId="0" xfId="0" applyFont="1" applyAlignment="1">
      <alignment horizontal="left"/>
    </xf>
    <xf numFmtId="0" fontId="50" fillId="0" borderId="0" xfId="0" applyFont="1" applyFill="1" applyAlignment="1">
      <alignment horizontal="left"/>
    </xf>
    <xf numFmtId="2" fontId="33" fillId="0" borderId="0" xfId="1" applyNumberFormat="1" applyFont="1" applyFill="1" applyBorder="1" applyAlignment="1" applyProtection="1">
      <alignment horizontal="center"/>
      <protection locked="0"/>
    </xf>
    <xf numFmtId="0" fontId="33" fillId="0" borderId="0" xfId="0" applyFont="1" applyAlignment="1">
      <alignment horizontal="center"/>
    </xf>
    <xf numFmtId="173" fontId="6" fillId="12" borderId="0" xfId="0" quotePrefix="1" applyNumberFormat="1" applyFont="1" applyFill="1" applyAlignment="1">
      <alignment horizontal="left"/>
    </xf>
    <xf numFmtId="172" fontId="6" fillId="12" borderId="0" xfId="0" applyNumberFormat="1" applyFont="1" applyFill="1" applyAlignment="1">
      <alignment horizontal="center"/>
    </xf>
    <xf numFmtId="175" fontId="6" fillId="12" borderId="0" xfId="0" applyNumberFormat="1" applyFont="1" applyFill="1" applyAlignment="1">
      <alignment horizontal="left"/>
    </xf>
    <xf numFmtId="169" fontId="12" fillId="13" borderId="0" xfId="1" applyNumberFormat="1" applyFont="1" applyFill="1" applyAlignment="1">
      <alignment horizontal="center"/>
    </xf>
    <xf numFmtId="2" fontId="5" fillId="13" borderId="0" xfId="0" applyNumberFormat="1" applyFont="1" applyFill="1" applyAlignment="1">
      <alignment horizontal="center"/>
    </xf>
    <xf numFmtId="169" fontId="8" fillId="0" borderId="0" xfId="1" applyNumberFormat="1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>
      <alignment horizontal="center"/>
    </xf>
    <xf numFmtId="14" fontId="6" fillId="0" borderId="0" xfId="0" applyNumberFormat="1" applyFont="1" applyFill="1" applyBorder="1" applyAlignment="1"/>
    <xf numFmtId="169" fontId="6" fillId="0" borderId="0" xfId="1" applyNumberFormat="1" applyFont="1" applyFill="1" applyBorder="1" applyAlignment="1">
      <alignment horizontal="center"/>
    </xf>
    <xf numFmtId="174" fontId="6" fillId="12" borderId="0" xfId="0" applyNumberFormat="1" applyFont="1" applyFill="1" applyBorder="1" applyAlignment="1">
      <alignment horizontal="center"/>
    </xf>
    <xf numFmtId="168" fontId="6" fillId="12" borderId="0" xfId="0" applyNumberFormat="1" applyFont="1" applyFill="1" applyBorder="1" applyAlignment="1">
      <alignment horizontal="center"/>
    </xf>
    <xf numFmtId="167" fontId="6" fillId="12" borderId="0" xfId="0" applyNumberFormat="1" applyFont="1" applyFill="1" applyBorder="1" applyAlignment="1">
      <alignment horizontal="center"/>
    </xf>
    <xf numFmtId="0" fontId="6" fillId="0" borderId="0" xfId="0" applyFont="1" applyFill="1" applyAlignment="1">
      <alignment horizontal="right"/>
    </xf>
    <xf numFmtId="2" fontId="53" fillId="0" borderId="0" xfId="0" applyNumberFormat="1" applyFont="1" applyFill="1" applyAlignment="1">
      <alignment horizontal="center"/>
    </xf>
    <xf numFmtId="0" fontId="49" fillId="0" borderId="0" xfId="0" applyFont="1" applyFill="1"/>
    <xf numFmtId="0" fontId="5" fillId="0" borderId="1" xfId="0" applyFont="1" applyBorder="1" applyAlignment="1">
      <alignment horizontal="center"/>
    </xf>
    <xf numFmtId="0" fontId="27" fillId="0" borderId="0" xfId="0" applyFont="1" applyFill="1" applyAlignment="1">
      <alignment horizontal="center"/>
    </xf>
    <xf numFmtId="0" fontId="6" fillId="0" borderId="0" xfId="0" applyFont="1" applyFill="1" applyBorder="1" applyAlignment="1">
      <alignment horizontal="right"/>
    </xf>
    <xf numFmtId="176" fontId="6" fillId="12" borderId="0" xfId="0" applyNumberFormat="1" applyFont="1" applyFill="1" applyBorder="1" applyAlignment="1">
      <alignment horizontal="center"/>
    </xf>
    <xf numFmtId="2" fontId="8" fillId="0" borderId="7" xfId="0" applyNumberFormat="1" applyFont="1" applyFill="1" applyBorder="1" applyAlignment="1">
      <alignment horizontal="right"/>
    </xf>
    <xf numFmtId="0" fontId="6" fillId="15" borderId="3" xfId="0" applyFont="1" applyFill="1" applyBorder="1" applyAlignment="1">
      <alignment horizontal="center"/>
    </xf>
    <xf numFmtId="0" fontId="6" fillId="15" borderId="6" xfId="0" applyFont="1" applyFill="1" applyBorder="1" applyAlignment="1">
      <alignment horizontal="center"/>
    </xf>
    <xf numFmtId="0" fontId="13" fillId="15" borderId="3" xfId="0" applyFont="1" applyFill="1" applyBorder="1" applyAlignment="1">
      <alignment horizontal="center"/>
    </xf>
    <xf numFmtId="0" fontId="13" fillId="15" borderId="5" xfId="0" applyFont="1" applyFill="1" applyBorder="1" applyAlignment="1">
      <alignment horizontal="center"/>
    </xf>
    <xf numFmtId="2" fontId="13" fillId="15" borderId="5" xfId="0" applyNumberFormat="1" applyFont="1" applyFill="1" applyBorder="1" applyAlignment="1">
      <alignment horizontal="center"/>
    </xf>
    <xf numFmtId="169" fontId="54" fillId="0" borderId="0" xfId="0" applyNumberFormat="1" applyFont="1" applyFill="1" applyBorder="1" applyAlignment="1">
      <alignment horizontal="center"/>
    </xf>
    <xf numFmtId="9" fontId="13" fillId="15" borderId="5" xfId="0" applyNumberFormat="1" applyFont="1" applyFill="1" applyBorder="1" applyAlignment="1">
      <alignment horizontal="center"/>
    </xf>
    <xf numFmtId="169" fontId="5" fillId="0" borderId="3" xfId="0" applyNumberFormat="1" applyFont="1" applyFill="1" applyBorder="1" applyAlignment="1">
      <alignment horizontal="center"/>
    </xf>
    <xf numFmtId="169" fontId="5" fillId="0" borderId="6" xfId="0" applyNumberFormat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69" fontId="57" fillId="0" borderId="0" xfId="1" applyNumberFormat="1" applyFont="1" applyFill="1" applyAlignment="1">
      <alignment horizontal="left"/>
    </xf>
    <xf numFmtId="0" fontId="6" fillId="0" borderId="0" xfId="0" applyFont="1" applyAlignment="1">
      <alignment horizontal="center"/>
    </xf>
    <xf numFmtId="0" fontId="52" fillId="0" borderId="1" xfId="0" applyFont="1" applyBorder="1" applyAlignment="1">
      <alignment horizontal="center"/>
    </xf>
    <xf numFmtId="1" fontId="5" fillId="0" borderId="1" xfId="0" applyNumberFormat="1" applyFont="1" applyFill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56" fillId="0" borderId="0" xfId="0" applyFont="1" applyFill="1" applyBorder="1" applyAlignment="1">
      <alignment horizontal="left"/>
    </xf>
    <xf numFmtId="2" fontId="56" fillId="0" borderId="0" xfId="0" applyNumberFormat="1" applyFont="1" applyFill="1" applyAlignment="1">
      <alignment horizontal="right"/>
    </xf>
    <xf numFmtId="0" fontId="58" fillId="0" borderId="0" xfId="0" applyFont="1" applyAlignment="1">
      <alignment horizontal="center"/>
    </xf>
    <xf numFmtId="0" fontId="59" fillId="0" borderId="0" xfId="0" applyFont="1" applyAlignment="1">
      <alignment horizontal="center"/>
    </xf>
    <xf numFmtId="0" fontId="55" fillId="0" borderId="0" xfId="0" applyFont="1" applyAlignment="1">
      <alignment horizontal="center"/>
    </xf>
    <xf numFmtId="0" fontId="55" fillId="0" borderId="0" xfId="0" applyFont="1" applyFill="1" applyBorder="1"/>
    <xf numFmtId="0" fontId="55" fillId="0" borderId="0" xfId="0" applyFont="1"/>
    <xf numFmtId="2" fontId="56" fillId="0" borderId="0" xfId="0" applyNumberFormat="1" applyFont="1" applyFill="1" applyAlignment="1">
      <alignment horizontal="center"/>
    </xf>
    <xf numFmtId="0" fontId="53" fillId="0" borderId="0" xfId="0" applyFont="1" applyBorder="1"/>
    <xf numFmtId="0" fontId="53" fillId="0" borderId="0" xfId="0" applyFont="1"/>
    <xf numFmtId="169" fontId="53" fillId="0" borderId="0" xfId="0" applyNumberFormat="1" applyFont="1" applyAlignment="1">
      <alignment horizontal="center"/>
    </xf>
    <xf numFmtId="0" fontId="0" fillId="0" borderId="0" xfId="0" applyFill="1"/>
    <xf numFmtId="2" fontId="13" fillId="0" borderId="5" xfId="0" applyNumberFormat="1" applyFont="1" applyFill="1" applyBorder="1" applyAlignment="1">
      <alignment horizontal="center"/>
    </xf>
    <xf numFmtId="9" fontId="13" fillId="0" borderId="5" xfId="0" applyNumberFormat="1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42" fillId="0" borderId="0" xfId="0" applyFont="1" applyBorder="1" applyAlignment="1">
      <alignment horizontal="center"/>
    </xf>
    <xf numFmtId="0" fontId="1" fillId="0" borderId="0" xfId="0" applyFont="1"/>
    <xf numFmtId="0" fontId="49" fillId="0" borderId="0" xfId="0" applyFont="1" applyFill="1" applyBorder="1" applyAlignment="1">
      <alignment horizontal="left"/>
    </xf>
    <xf numFmtId="0" fontId="61" fillId="0" borderId="0" xfId="0" applyFont="1" applyFill="1" applyAlignment="1">
      <alignment horizontal="left"/>
    </xf>
    <xf numFmtId="0" fontId="60" fillId="0" borderId="1" xfId="0" applyFont="1" applyFill="1" applyBorder="1" applyAlignment="1">
      <alignment horizontal="center"/>
    </xf>
    <xf numFmtId="0" fontId="5" fillId="0" borderId="6" xfId="0" quotePrefix="1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16" fillId="0" borderId="0" xfId="0" applyFont="1" applyFill="1" applyAlignment="1">
      <alignment horizontal="center"/>
    </xf>
    <xf numFmtId="0" fontId="22" fillId="0" borderId="0" xfId="0" applyFont="1" applyAlignment="1">
      <alignment horizontal="left"/>
    </xf>
    <xf numFmtId="169" fontId="60" fillId="0" borderId="0" xfId="0" applyNumberFormat="1" applyFont="1" applyAlignment="1">
      <alignment horizontal="center"/>
    </xf>
    <xf numFmtId="2" fontId="60" fillId="0" borderId="0" xfId="0" applyNumberFormat="1" applyFont="1" applyFill="1" applyAlignment="1">
      <alignment horizontal="center"/>
    </xf>
    <xf numFmtId="0" fontId="50" fillId="0" borderId="0" xfId="0" applyFont="1"/>
    <xf numFmtId="0" fontId="6" fillId="0" borderId="0" xfId="0" applyFont="1" applyFill="1" applyAlignment="1">
      <alignment horizontal="center"/>
    </xf>
    <xf numFmtId="0" fontId="33" fillId="0" borderId="0" xfId="0" applyFont="1" applyBorder="1" applyAlignment="1">
      <alignment horizontal="center"/>
    </xf>
    <xf numFmtId="2" fontId="33" fillId="0" borderId="0" xfId="0" applyNumberFormat="1" applyFont="1" applyFill="1" applyBorder="1" applyAlignment="1" applyProtection="1">
      <alignment horizontal="center"/>
    </xf>
    <xf numFmtId="0" fontId="62" fillId="0" borderId="0" xfId="0" applyFont="1" applyFill="1" applyAlignment="1">
      <alignment horizontal="left" vertical="center"/>
    </xf>
    <xf numFmtId="0" fontId="63" fillId="0" borderId="0" xfId="0" applyFont="1" applyAlignment="1">
      <alignment horizontal="left"/>
    </xf>
    <xf numFmtId="0" fontId="60" fillId="0" borderId="0" xfId="0" applyFont="1" applyAlignment="1">
      <alignment horizontal="left"/>
    </xf>
    <xf numFmtId="4" fontId="5" fillId="0" borderId="0" xfId="0" applyNumberFormat="1" applyFont="1" applyFill="1" applyAlignment="1">
      <alignment horizontal="center"/>
    </xf>
    <xf numFmtId="0" fontId="60" fillId="0" borderId="0" xfId="0" applyFont="1"/>
    <xf numFmtId="0" fontId="60" fillId="0" borderId="0" xfId="0" applyFont="1" applyFill="1"/>
    <xf numFmtId="4" fontId="60" fillId="0" borderId="0" xfId="0" applyNumberFormat="1" applyFont="1" applyFill="1" applyAlignment="1">
      <alignment horizontal="center"/>
    </xf>
    <xf numFmtId="3" fontId="60" fillId="0" borderId="0" xfId="0" applyNumberFormat="1" applyFont="1" applyFill="1" applyAlignment="1">
      <alignment horizontal="center"/>
    </xf>
    <xf numFmtId="0" fontId="50" fillId="0" borderId="0" xfId="0" applyFont="1" applyFill="1"/>
    <xf numFmtId="166" fontId="5" fillId="0" borderId="9" xfId="0" applyNumberFormat="1" applyFont="1" applyFill="1" applyBorder="1" applyAlignment="1">
      <alignment horizontal="center"/>
    </xf>
    <xf numFmtId="2" fontId="60" fillId="0" borderId="9" xfId="0" applyNumberFormat="1" applyFont="1" applyFill="1" applyBorder="1" applyAlignment="1">
      <alignment horizontal="center"/>
    </xf>
    <xf numFmtId="4" fontId="5" fillId="0" borderId="7" xfId="0" applyNumberFormat="1" applyFont="1" applyBorder="1" applyAlignment="1">
      <alignment horizontal="center"/>
    </xf>
    <xf numFmtId="169" fontId="8" fillId="0" borderId="9" xfId="0" applyNumberFormat="1" applyFont="1" applyBorder="1" applyAlignment="1">
      <alignment horizontal="center"/>
    </xf>
    <xf numFmtId="169" fontId="8" fillId="0" borderId="9" xfId="0" applyNumberFormat="1" applyFont="1" applyFill="1" applyBorder="1" applyAlignment="1">
      <alignment horizontal="center"/>
    </xf>
    <xf numFmtId="169" fontId="50" fillId="0" borderId="0" xfId="0" applyNumberFormat="1" applyFont="1" applyFill="1" applyBorder="1" applyAlignment="1">
      <alignment horizontal="center"/>
    </xf>
    <xf numFmtId="165" fontId="5" fillId="0" borderId="4" xfId="0" applyNumberFormat="1" applyFont="1" applyBorder="1" applyAlignment="1" applyProtection="1">
      <alignment horizontal="center"/>
    </xf>
    <xf numFmtId="0" fontId="5" fillId="0" borderId="0" xfId="0" applyFont="1" applyAlignment="1">
      <alignment vertical="center"/>
    </xf>
    <xf numFmtId="0" fontId="8" fillId="0" borderId="0" xfId="0" applyFont="1" applyFill="1" applyAlignment="1">
      <alignment horizontal="left" vertical="center"/>
    </xf>
    <xf numFmtId="0" fontId="64" fillId="0" borderId="0" xfId="0" applyFont="1" applyFill="1" applyAlignment="1">
      <alignment horizontal="left"/>
    </xf>
    <xf numFmtId="0" fontId="50" fillId="0" borderId="0" xfId="0" applyFont="1" applyFill="1" applyAlignment="1">
      <alignment horizontal="left" vertical="center"/>
    </xf>
    <xf numFmtId="0" fontId="50" fillId="0" borderId="0" xfId="0" applyFont="1" applyFill="1" applyBorder="1" applyAlignment="1">
      <alignment horizontal="left"/>
    </xf>
    <xf numFmtId="177" fontId="60" fillId="0" borderId="0" xfId="0" applyNumberFormat="1" applyFont="1" applyAlignment="1">
      <alignment horizontal="center"/>
    </xf>
    <xf numFmtId="0" fontId="11" fillId="0" borderId="0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3" fontId="50" fillId="0" borderId="0" xfId="0" applyNumberFormat="1" applyFont="1" applyFill="1" applyAlignment="1">
      <alignment horizontal="center"/>
    </xf>
    <xf numFmtId="2" fontId="6" fillId="0" borderId="0" xfId="0" applyNumberFormat="1" applyFont="1" applyFill="1" applyBorder="1" applyAlignment="1">
      <alignment horizontal="right"/>
    </xf>
    <xf numFmtId="0" fontId="8" fillId="0" borderId="7" xfId="0" applyFont="1" applyFill="1" applyBorder="1"/>
    <xf numFmtId="0" fontId="22" fillId="0" borderId="7" xfId="0" applyFont="1" applyFill="1" applyBorder="1"/>
    <xf numFmtId="0" fontId="11" fillId="0" borderId="0" xfId="0" applyFont="1" applyBorder="1" applyAlignment="1"/>
    <xf numFmtId="0" fontId="6" fillId="0" borderId="0" xfId="0" applyFont="1" applyBorder="1" applyAlignment="1">
      <alignment horizontal="center"/>
    </xf>
    <xf numFmtId="175" fontId="5" fillId="0" borderId="0" xfId="0" applyNumberFormat="1" applyFont="1" applyFill="1" applyBorder="1" applyAlignment="1">
      <alignment horizontal="center"/>
    </xf>
    <xf numFmtId="3" fontId="5" fillId="0" borderId="7" xfId="0" applyNumberFormat="1" applyFont="1" applyFill="1" applyBorder="1" applyAlignment="1">
      <alignment horizontal="center"/>
    </xf>
    <xf numFmtId="0" fontId="52" fillId="0" borderId="0" xfId="0" applyFont="1" applyFill="1" applyBorder="1"/>
    <xf numFmtId="0" fontId="33" fillId="16" borderId="0" xfId="0" applyFont="1" applyFill="1" applyAlignment="1">
      <alignment horizontal="right"/>
    </xf>
    <xf numFmtId="0" fontId="52" fillId="0" borderId="0" xfId="0" applyFont="1" applyBorder="1"/>
    <xf numFmtId="9" fontId="52" fillId="12" borderId="0" xfId="0" applyNumberFormat="1" applyFont="1" applyFill="1" applyBorder="1" applyAlignment="1">
      <alignment horizontal="center"/>
    </xf>
    <xf numFmtId="0" fontId="17" fillId="0" borderId="12" xfId="0" applyFont="1" applyBorder="1" applyAlignment="1"/>
    <xf numFmtId="0" fontId="13" fillId="0" borderId="12" xfId="0" applyFont="1" applyBorder="1" applyAlignment="1">
      <alignment horizontal="center"/>
    </xf>
    <xf numFmtId="0" fontId="6" fillId="0" borderId="3" xfId="0" applyFont="1" applyFill="1" applyBorder="1" applyAlignment="1">
      <alignment horizontal="center"/>
    </xf>
    <xf numFmtId="0" fontId="6" fillId="0" borderId="6" xfId="0" applyFont="1" applyFill="1" applyBorder="1" applyAlignment="1">
      <alignment horizontal="center"/>
    </xf>
    <xf numFmtId="0" fontId="13" fillId="0" borderId="3" xfId="0" applyFont="1" applyFill="1" applyBorder="1" applyAlignment="1">
      <alignment horizontal="center"/>
    </xf>
    <xf numFmtId="0" fontId="13" fillId="0" borderId="5" xfId="0" applyFont="1" applyFill="1" applyBorder="1" applyAlignment="1">
      <alignment horizontal="center"/>
    </xf>
    <xf numFmtId="0" fontId="13" fillId="0" borderId="12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4" fontId="50" fillId="0" borderId="0" xfId="0" applyNumberFormat="1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21" fillId="0" borderId="0" xfId="0" applyFont="1" applyBorder="1"/>
    <xf numFmtId="0" fontId="60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right"/>
    </xf>
    <xf numFmtId="176" fontId="8" fillId="0" borderId="0" xfId="0" applyNumberFormat="1" applyFont="1" applyBorder="1" applyAlignment="1">
      <alignment horizontal="center"/>
    </xf>
    <xf numFmtId="176" fontId="5" fillId="0" borderId="0" xfId="0" applyNumberFormat="1" applyFont="1" applyBorder="1" applyAlignment="1">
      <alignment horizontal="center"/>
    </xf>
    <xf numFmtId="0" fontId="60" fillId="0" borderId="0" xfId="0" applyFont="1" applyFill="1" applyBorder="1" applyAlignment="1">
      <alignment horizontal="right"/>
    </xf>
    <xf numFmtId="0" fontId="60" fillId="0" borderId="0" xfId="0" applyFont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50" fillId="0" borderId="0" xfId="0" applyFont="1" applyBorder="1" applyAlignment="1">
      <alignment horizontal="center"/>
    </xf>
    <xf numFmtId="3" fontId="52" fillId="0" borderId="0" xfId="0" applyNumberFormat="1" applyFont="1" applyFill="1" applyAlignment="1">
      <alignment horizontal="center"/>
    </xf>
    <xf numFmtId="0" fontId="5" fillId="0" borderId="4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17" fillId="0" borderId="12" xfId="0" applyFont="1" applyFill="1" applyBorder="1" applyAlignment="1"/>
    <xf numFmtId="2" fontId="8" fillId="0" borderId="0" xfId="0" applyNumberFormat="1" applyFont="1" applyBorder="1" applyAlignment="1">
      <alignment horizontal="center"/>
    </xf>
    <xf numFmtId="2" fontId="5" fillId="0" borderId="0" xfId="0" applyNumberFormat="1" applyFont="1" applyBorder="1" applyAlignment="1">
      <alignment horizontal="center"/>
    </xf>
    <xf numFmtId="0" fontId="5" fillId="0" borderId="0" xfId="0" applyFont="1" applyBorder="1"/>
    <xf numFmtId="169" fontId="12" fillId="0" borderId="0" xfId="1" applyNumberFormat="1" applyFont="1" applyFill="1" applyBorder="1" applyAlignment="1">
      <alignment horizontal="center"/>
    </xf>
    <xf numFmtId="164" fontId="21" fillId="0" borderId="0" xfId="0" applyNumberFormat="1" applyFont="1" applyFill="1" applyBorder="1" applyAlignment="1" applyProtection="1">
      <alignment horizontal="left"/>
    </xf>
    <xf numFmtId="169" fontId="5" fillId="0" borderId="0" xfId="1" applyNumberFormat="1" applyFont="1" applyFill="1" applyBorder="1" applyAlignment="1">
      <alignment horizontal="center"/>
    </xf>
    <xf numFmtId="2" fontId="12" fillId="0" borderId="0" xfId="0" applyNumberFormat="1" applyFont="1" applyBorder="1" applyAlignment="1">
      <alignment horizontal="center"/>
    </xf>
    <xf numFmtId="169" fontId="8" fillId="0" borderId="0" xfId="0" applyNumberFormat="1" applyFont="1" applyBorder="1" applyAlignment="1">
      <alignment horizontal="center"/>
    </xf>
    <xf numFmtId="49" fontId="8" fillId="0" borderId="0" xfId="0" applyNumberFormat="1" applyFont="1" applyBorder="1" applyAlignment="1">
      <alignment horizontal="center"/>
    </xf>
    <xf numFmtId="2" fontId="9" fillId="0" borderId="3" xfId="0" applyNumberFormat="1" applyFont="1" applyFill="1" applyBorder="1" applyAlignment="1">
      <alignment horizontal="center"/>
    </xf>
    <xf numFmtId="0" fontId="60" fillId="0" borderId="0" xfId="0" applyFont="1" applyFill="1" applyAlignment="1">
      <alignment horizontal="center"/>
    </xf>
    <xf numFmtId="0" fontId="20" fillId="0" borderId="0" xfId="0" applyFont="1" applyFill="1" applyBorder="1" applyAlignment="1">
      <alignment horizontal="center"/>
    </xf>
    <xf numFmtId="0" fontId="53" fillId="0" borderId="0" xfId="0" applyFont="1" applyFill="1" applyAlignment="1">
      <alignment horizontal="left"/>
    </xf>
    <xf numFmtId="2" fontId="33" fillId="0" borderId="0" xfId="1" applyNumberFormat="1" applyFont="1" applyFill="1" applyBorder="1" applyAlignment="1" applyProtection="1">
      <protection locked="0"/>
    </xf>
    <xf numFmtId="170" fontId="8" fillId="0" borderId="0" xfId="0" applyNumberFormat="1" applyFont="1" applyFill="1" applyBorder="1" applyAlignment="1" applyProtection="1"/>
    <xf numFmtId="2" fontId="8" fillId="0" borderId="18" xfId="0" applyNumberFormat="1" applyFont="1" applyFill="1" applyBorder="1" applyAlignment="1">
      <alignment horizontal="center"/>
    </xf>
    <xf numFmtId="2" fontId="20" fillId="0" borderId="12" xfId="0" applyNumberFormat="1" applyFont="1" applyFill="1" applyBorder="1" applyAlignment="1">
      <alignment horizontal="center"/>
    </xf>
    <xf numFmtId="2" fontId="8" fillId="0" borderId="12" xfId="0" applyNumberFormat="1" applyFont="1" applyFill="1" applyBorder="1" applyAlignment="1">
      <alignment horizontal="center"/>
    </xf>
    <xf numFmtId="2" fontId="8" fillId="13" borderId="0" xfId="0" applyNumberFormat="1" applyFont="1" applyFill="1" applyAlignment="1">
      <alignment horizontal="center"/>
    </xf>
    <xf numFmtId="2" fontId="8" fillId="13" borderId="0" xfId="0" applyNumberFormat="1" applyFont="1" applyFill="1" applyBorder="1" applyAlignment="1">
      <alignment horizontal="center"/>
    </xf>
    <xf numFmtId="9" fontId="6" fillId="0" borderId="9" xfId="0" applyNumberFormat="1" applyFont="1" applyFill="1" applyBorder="1" applyAlignment="1">
      <alignment horizontal="center"/>
    </xf>
    <xf numFmtId="177" fontId="8" fillId="0" borderId="0" xfId="0" applyNumberFormat="1" applyFont="1" applyFill="1" applyAlignment="1">
      <alignment horizontal="center"/>
    </xf>
    <xf numFmtId="177" fontId="60" fillId="0" borderId="0" xfId="0" applyNumberFormat="1" applyFont="1" applyFill="1" applyAlignment="1">
      <alignment horizontal="center"/>
    </xf>
    <xf numFmtId="164" fontId="26" fillId="0" borderId="0" xfId="0" applyNumberFormat="1" applyFont="1" applyBorder="1" applyAlignment="1" applyProtection="1"/>
    <xf numFmtId="165" fontId="67" fillId="0" borderId="0" xfId="0" applyNumberFormat="1" applyFont="1" applyBorder="1" applyAlignment="1" applyProtection="1">
      <alignment horizontal="center"/>
    </xf>
    <xf numFmtId="0" fontId="55" fillId="0" borderId="0" xfId="0" applyFont="1" applyFill="1" applyAlignment="1">
      <alignment horizontal="left"/>
    </xf>
    <xf numFmtId="2" fontId="22" fillId="0" borderId="0" xfId="0" applyNumberFormat="1" applyFont="1" applyAlignment="1">
      <alignment horizontal="center"/>
    </xf>
    <xf numFmtId="0" fontId="8" fillId="0" borderId="0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9" fontId="0" fillId="0" borderId="0" xfId="0" applyNumberFormat="1" applyAlignment="1">
      <alignment horizontal="center"/>
    </xf>
    <xf numFmtId="164" fontId="5" fillId="0" borderId="0" xfId="0" applyNumberFormat="1" applyFont="1" applyBorder="1" applyAlignment="1" applyProtection="1">
      <alignment horizontal="center"/>
    </xf>
    <xf numFmtId="164" fontId="26" fillId="0" borderId="0" xfId="0" applyNumberFormat="1" applyFont="1" applyFill="1" applyAlignment="1" applyProtection="1">
      <alignment horizontal="left"/>
    </xf>
    <xf numFmtId="178" fontId="6" fillId="12" borderId="0" xfId="0" quotePrefix="1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center"/>
    </xf>
    <xf numFmtId="2" fontId="50" fillId="0" borderId="0" xfId="0" applyNumberFormat="1" applyFont="1"/>
    <xf numFmtId="2" fontId="50" fillId="0" borderId="0" xfId="0" applyNumberFormat="1" applyFont="1" applyFill="1"/>
    <xf numFmtId="177" fontId="60" fillId="0" borderId="0" xfId="0" applyNumberFormat="1" applyFont="1" applyFill="1" applyBorder="1" applyAlignment="1">
      <alignment horizontal="center"/>
    </xf>
    <xf numFmtId="3" fontId="52" fillId="12" borderId="0" xfId="0" applyNumberFormat="1" applyFont="1" applyFill="1" applyAlignment="1">
      <alignment horizontal="center"/>
    </xf>
    <xf numFmtId="0" fontId="52" fillId="0" borderId="0" xfId="0" applyFont="1" applyAlignment="1">
      <alignment horizontal="center"/>
    </xf>
    <xf numFmtId="169" fontId="5" fillId="0" borderId="0" xfId="1" quotePrefix="1" applyNumberFormat="1" applyFont="1" applyFill="1" applyAlignment="1">
      <alignment horizontal="center"/>
    </xf>
    <xf numFmtId="0" fontId="65" fillId="0" borderId="0" xfId="0" applyFont="1" applyFill="1" applyAlignment="1">
      <alignment horizontal="center"/>
    </xf>
    <xf numFmtId="0" fontId="42" fillId="0" borderId="0" xfId="0" applyFont="1" applyBorder="1" applyAlignment="1">
      <alignment horizontal="center"/>
    </xf>
    <xf numFmtId="0" fontId="53" fillId="0" borderId="0" xfId="0" applyFont="1" applyFill="1" applyAlignment="1">
      <alignment horizontal="left" vertical="center"/>
    </xf>
    <xf numFmtId="0" fontId="6" fillId="18" borderId="0" xfId="0" applyFont="1" applyFill="1" applyAlignment="1">
      <alignment horizontal="left"/>
    </xf>
    <xf numFmtId="0" fontId="55" fillId="0" borderId="0" xfId="0" applyFont="1" applyFill="1" applyBorder="1" applyAlignment="1">
      <alignment horizontal="left"/>
    </xf>
    <xf numFmtId="0" fontId="51" fillId="18" borderId="0" xfId="0" applyFont="1" applyFill="1" applyBorder="1" applyAlignment="1">
      <alignment horizontal="left"/>
    </xf>
    <xf numFmtId="0" fontId="50" fillId="12" borderId="0" xfId="0" applyFont="1" applyFill="1" applyAlignment="1">
      <alignment horizontal="left" vertical="center"/>
    </xf>
    <xf numFmtId="0" fontId="8" fillId="12" borderId="0" xfId="0" applyFont="1" applyFill="1" applyAlignment="1">
      <alignment horizontal="left" vertical="center"/>
    </xf>
    <xf numFmtId="2" fontId="50" fillId="0" borderId="0" xfId="0" applyNumberFormat="1" applyFont="1" applyFill="1" applyAlignment="1">
      <alignment horizontal="left"/>
    </xf>
    <xf numFmtId="0" fontId="5" fillId="0" borderId="1" xfId="0" applyFont="1" applyBorder="1" applyAlignment="1">
      <alignment horizontal="center"/>
    </xf>
    <xf numFmtId="165" fontId="56" fillId="0" borderId="1" xfId="0" applyNumberFormat="1" applyFont="1" applyBorder="1" applyAlignment="1" applyProtection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" fontId="8" fillId="0" borderId="0" xfId="0" applyNumberFormat="1" applyFont="1" applyFill="1" applyAlignment="1">
      <alignment horizontal="left"/>
    </xf>
    <xf numFmtId="1" fontId="52" fillId="0" borderId="0" xfId="0" applyNumberFormat="1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3" fontId="60" fillId="0" borderId="0" xfId="0" applyNumberFormat="1" applyFont="1" applyAlignment="1">
      <alignment horizontal="center"/>
    </xf>
    <xf numFmtId="0" fontId="55" fillId="0" borderId="0" xfId="0" applyFont="1" applyFill="1" applyAlignment="1">
      <alignment horizontal="center"/>
    </xf>
    <xf numFmtId="166" fontId="52" fillId="0" borderId="1" xfId="0" applyNumberFormat="1" applyFont="1" applyFill="1" applyBorder="1" applyAlignment="1">
      <alignment horizontal="center"/>
    </xf>
    <xf numFmtId="1" fontId="53" fillId="0" borderId="0" xfId="0" applyNumberFormat="1" applyFont="1" applyFill="1" applyAlignment="1">
      <alignment horizontal="left"/>
    </xf>
    <xf numFmtId="0" fontId="71" fillId="0" borderId="0" xfId="0" applyFont="1"/>
    <xf numFmtId="169" fontId="53" fillId="0" borderId="0" xfId="0" applyNumberFormat="1" applyFont="1" applyFill="1"/>
    <xf numFmtId="164" fontId="72" fillId="0" borderId="0" xfId="0" applyNumberFormat="1" applyFont="1" applyBorder="1" applyAlignment="1" applyProtection="1">
      <alignment horizontal="center"/>
    </xf>
    <xf numFmtId="0" fontId="52" fillId="0" borderId="1" xfId="0" applyFont="1" applyFill="1" applyBorder="1" applyAlignment="1">
      <alignment horizontal="center"/>
    </xf>
    <xf numFmtId="164" fontId="73" fillId="0" borderId="0" xfId="0" applyNumberFormat="1" applyFont="1" applyFill="1" applyAlignment="1" applyProtection="1">
      <alignment horizontal="left"/>
    </xf>
    <xf numFmtId="169" fontId="52" fillId="0" borderId="0" xfId="0" applyNumberFormat="1" applyFont="1" applyFill="1" applyAlignment="1" applyProtection="1">
      <alignment horizontal="center"/>
    </xf>
    <xf numFmtId="169" fontId="52" fillId="0" borderId="0" xfId="0" applyNumberFormat="1" applyFont="1" applyFill="1" applyAlignment="1">
      <alignment horizontal="center"/>
    </xf>
    <xf numFmtId="0" fontId="74" fillId="0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75" fillId="0" borderId="0" xfId="0" applyFont="1" applyFill="1" applyAlignment="1">
      <alignment horizontal="center"/>
    </xf>
    <xf numFmtId="3" fontId="75" fillId="0" borderId="0" xfId="0" applyNumberFormat="1" applyFont="1" applyAlignment="1">
      <alignment horizontal="center"/>
    </xf>
    <xf numFmtId="1" fontId="52" fillId="18" borderId="0" xfId="0" applyNumberFormat="1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15" fillId="0" borderId="0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2" fontId="52" fillId="0" borderId="0" xfId="0" applyNumberFormat="1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52" fillId="0" borderId="0" xfId="0" applyFont="1" applyFill="1" applyAlignment="1">
      <alignment horizontal="center"/>
    </xf>
    <xf numFmtId="14" fontId="57" fillId="0" borderId="0" xfId="0" applyNumberFormat="1" applyFont="1" applyFill="1"/>
    <xf numFmtId="0" fontId="57" fillId="0" borderId="0" xfId="0" applyFont="1" applyFill="1"/>
    <xf numFmtId="4" fontId="52" fillId="0" borderId="0" xfId="0" applyNumberFormat="1" applyFont="1" applyFill="1" applyAlignment="1">
      <alignment horizontal="center"/>
    </xf>
    <xf numFmtId="0" fontId="53" fillId="0" borderId="0" xfId="0" applyFont="1" applyFill="1"/>
    <xf numFmtId="4" fontId="53" fillId="0" borderId="0" xfId="0" applyNumberFormat="1" applyFont="1" applyFill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0" fontId="8" fillId="0" borderId="9" xfId="0" applyFont="1" applyFill="1" applyBorder="1"/>
    <xf numFmtId="2" fontId="8" fillId="0" borderId="0" xfId="0" applyNumberFormat="1" applyFont="1" applyFill="1" applyBorder="1" applyAlignment="1">
      <alignment horizontal="right"/>
    </xf>
    <xf numFmtId="1" fontId="5" fillId="0" borderId="0" xfId="0" applyNumberFormat="1" applyFont="1" applyBorder="1" applyAlignment="1">
      <alignment horizontal="center"/>
    </xf>
    <xf numFmtId="0" fontId="59" fillId="0" borderId="1" xfId="0" applyFont="1" applyBorder="1" applyAlignment="1">
      <alignment horizontal="center"/>
    </xf>
    <xf numFmtId="9" fontId="59" fillId="0" borderId="0" xfId="1" applyFont="1" applyFill="1" applyBorder="1" applyAlignment="1">
      <alignment horizontal="center"/>
    </xf>
    <xf numFmtId="2" fontId="52" fillId="0" borderId="0" xfId="0" applyNumberFormat="1" applyFont="1" applyFill="1" applyBorder="1" applyAlignment="1">
      <alignment horizontal="center"/>
    </xf>
    <xf numFmtId="169" fontId="52" fillId="0" borderId="0" xfId="0" applyNumberFormat="1" applyFont="1" applyAlignment="1">
      <alignment horizontal="center"/>
    </xf>
    <xf numFmtId="2" fontId="5" fillId="0" borderId="3" xfId="0" applyNumberFormat="1" applyFont="1" applyFill="1" applyBorder="1" applyAlignment="1">
      <alignment horizontal="center"/>
    </xf>
    <xf numFmtId="49" fontId="5" fillId="0" borderId="0" xfId="0" applyNumberFormat="1" applyFont="1" applyBorder="1" applyAlignment="1">
      <alignment horizontal="center"/>
    </xf>
    <xf numFmtId="14" fontId="27" fillId="0" borderId="0" xfId="0" applyNumberFormat="1" applyFont="1" applyFill="1"/>
    <xf numFmtId="177" fontId="5" fillId="0" borderId="0" xfId="0" applyNumberFormat="1" applyFont="1" applyAlignment="1">
      <alignment horizontal="center"/>
    </xf>
    <xf numFmtId="0" fontId="27" fillId="0" borderId="0" xfId="0" applyFont="1" applyFill="1"/>
    <xf numFmtId="0" fontId="52" fillId="0" borderId="0" xfId="0" applyFont="1" applyFill="1"/>
    <xf numFmtId="2" fontId="9" fillId="0" borderId="19" xfId="0" applyNumberFormat="1" applyFont="1" applyFill="1" applyBorder="1" applyAlignment="1">
      <alignment horizontal="center"/>
    </xf>
    <xf numFmtId="2" fontId="5" fillId="0" borderId="19" xfId="0" applyNumberFormat="1" applyFont="1" applyFill="1" applyBorder="1" applyAlignment="1">
      <alignment horizontal="center"/>
    </xf>
    <xf numFmtId="2" fontId="52" fillId="0" borderId="19" xfId="0" applyNumberFormat="1" applyFont="1" applyFill="1" applyBorder="1" applyAlignment="1">
      <alignment horizontal="center"/>
    </xf>
    <xf numFmtId="0" fontId="32" fillId="0" borderId="0" xfId="0" applyFont="1" applyFill="1"/>
    <xf numFmtId="0" fontId="59" fillId="0" borderId="1" xfId="0" applyFont="1" applyFill="1" applyBorder="1" applyAlignment="1">
      <alignment horizontal="center"/>
    </xf>
    <xf numFmtId="0" fontId="8" fillId="6" borderId="1" xfId="0" applyFont="1" applyFill="1" applyBorder="1" applyAlignment="1">
      <alignment horizontal="center"/>
    </xf>
    <xf numFmtId="0" fontId="8" fillId="6" borderId="10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/>
    </xf>
    <xf numFmtId="0" fontId="8" fillId="2" borderId="4" xfId="0" applyFont="1" applyFill="1" applyBorder="1"/>
    <xf numFmtId="0" fontId="8" fillId="6" borderId="11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8" fillId="2" borderId="13" xfId="0" applyFont="1" applyFill="1" applyBorder="1"/>
    <xf numFmtId="0" fontId="5" fillId="2" borderId="1" xfId="0" applyFont="1" applyFill="1" applyBorder="1" applyAlignment="1">
      <alignment horizontal="center"/>
    </xf>
    <xf numFmtId="0" fontId="20" fillId="0" borderId="0" xfId="0" applyFont="1" applyFill="1" applyAlignment="1">
      <alignment horizontal="left"/>
    </xf>
    <xf numFmtId="169" fontId="7" fillId="0" borderId="0" xfId="1" applyNumberFormat="1" applyFont="1" applyAlignment="1">
      <alignment horizontal="center"/>
    </xf>
    <xf numFmtId="169" fontId="7" fillId="0" borderId="0" xfId="0" applyNumberFormat="1" applyFont="1" applyAlignment="1">
      <alignment horizontal="center"/>
    </xf>
    <xf numFmtId="0" fontId="13" fillId="12" borderId="0" xfId="0" applyFont="1" applyFill="1" applyAlignment="1">
      <alignment horizontal="left"/>
    </xf>
    <xf numFmtId="0" fontId="52" fillId="0" borderId="0" xfId="0" applyFont="1" applyFill="1" applyAlignment="1">
      <alignment horizontal="left" vertical="center"/>
    </xf>
    <xf numFmtId="0" fontId="56" fillId="0" borderId="0" xfId="0" applyFont="1" applyFill="1" applyAlignment="1">
      <alignment horizontal="left"/>
    </xf>
    <xf numFmtId="179" fontId="56" fillId="0" borderId="0" xfId="0" applyNumberFormat="1" applyFont="1" applyFill="1" applyAlignment="1">
      <alignment horizontal="center"/>
    </xf>
    <xf numFmtId="179" fontId="6" fillId="0" borderId="0" xfId="0" applyNumberFormat="1" applyFont="1" applyFill="1" applyAlignment="1">
      <alignment horizontal="center"/>
    </xf>
    <xf numFmtId="0" fontId="53" fillId="0" borderId="0" xfId="0" applyFont="1" applyAlignment="1">
      <alignment horizontal="center"/>
    </xf>
    <xf numFmtId="0" fontId="6" fillId="12" borderId="0" xfId="0" applyFont="1" applyFill="1" applyAlignment="1">
      <alignment horizontal="left"/>
    </xf>
    <xf numFmtId="0" fontId="59" fillId="0" borderId="0" xfId="0" applyFont="1" applyAlignment="1">
      <alignment horizontal="left"/>
    </xf>
    <xf numFmtId="0" fontId="6" fillId="0" borderId="0" xfId="0" applyFont="1" applyFill="1" applyBorder="1"/>
    <xf numFmtId="180" fontId="6" fillId="12" borderId="0" xfId="0" applyNumberFormat="1" applyFont="1" applyFill="1" applyAlignment="1">
      <alignment horizontal="center"/>
    </xf>
    <xf numFmtId="0" fontId="15" fillId="0" borderId="0" xfId="0" applyFont="1" applyAlignment="1">
      <alignment horizontal="right"/>
    </xf>
    <xf numFmtId="173" fontId="15" fillId="0" borderId="0" xfId="0" applyNumberFormat="1" applyFont="1" applyFill="1" applyAlignment="1">
      <alignment horizontal="center"/>
    </xf>
    <xf numFmtId="173" fontId="15" fillId="13" borderId="0" xfId="0" applyNumberFormat="1" applyFont="1" applyFill="1" applyAlignment="1">
      <alignment horizontal="center"/>
    </xf>
    <xf numFmtId="173" fontId="15" fillId="0" borderId="0" xfId="0" applyNumberFormat="1" applyFont="1" applyFill="1" applyBorder="1" applyAlignment="1">
      <alignment horizontal="center"/>
    </xf>
    <xf numFmtId="173" fontId="15" fillId="13" borderId="0" xfId="0" applyNumberFormat="1" applyFont="1" applyFill="1" applyBorder="1" applyAlignment="1">
      <alignment horizontal="center"/>
    </xf>
    <xf numFmtId="173" fontId="21" fillId="0" borderId="0" xfId="0" applyNumberFormat="1" applyFont="1" applyFill="1" applyAlignment="1">
      <alignment horizontal="left"/>
    </xf>
    <xf numFmtId="165" fontId="6" fillId="0" borderId="0" xfId="0" applyNumberFormat="1" applyFont="1" applyFill="1" applyBorder="1" applyAlignment="1" applyProtection="1">
      <alignment horizontal="center"/>
    </xf>
    <xf numFmtId="0" fontId="21" fillId="0" borderId="0" xfId="0" applyFont="1" applyFill="1" applyAlignment="1">
      <alignment horizontal="center"/>
    </xf>
    <xf numFmtId="173" fontId="22" fillId="0" borderId="0" xfId="0" applyNumberFormat="1" applyFont="1" applyFill="1"/>
    <xf numFmtId="14" fontId="5" fillId="0" borderId="0" xfId="0" applyNumberFormat="1" applyFont="1" applyFill="1" applyBorder="1" applyAlignment="1">
      <alignment horizontal="center"/>
    </xf>
    <xf numFmtId="2" fontId="15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/>
    <xf numFmtId="0" fontId="22" fillId="0" borderId="0" xfId="0" applyFont="1" applyFill="1" applyBorder="1"/>
    <xf numFmtId="0" fontId="15" fillId="0" borderId="21" xfId="0" applyFont="1" applyFill="1" applyBorder="1" applyAlignment="1">
      <alignment horizontal="center"/>
    </xf>
    <xf numFmtId="168" fontId="15" fillId="0" borderId="21" xfId="0" applyNumberFormat="1" applyFont="1" applyFill="1" applyBorder="1" applyAlignment="1">
      <alignment horizontal="center"/>
    </xf>
    <xf numFmtId="2" fontId="15" fillId="0" borderId="20" xfId="0" applyNumberFormat="1" applyFont="1" applyFill="1" applyBorder="1" applyAlignment="1">
      <alignment horizontal="center"/>
    </xf>
    <xf numFmtId="167" fontId="15" fillId="0" borderId="21" xfId="0" applyNumberFormat="1" applyFont="1" applyFill="1" applyBorder="1" applyAlignment="1">
      <alignment horizontal="center"/>
    </xf>
    <xf numFmtId="169" fontId="22" fillId="0" borderId="0" xfId="1" applyNumberFormat="1" applyFont="1" applyAlignment="1">
      <alignment horizontal="center"/>
    </xf>
    <xf numFmtId="0" fontId="5" fillId="19" borderId="0" xfId="0" applyFont="1" applyFill="1"/>
    <xf numFmtId="0" fontId="8" fillId="19" borderId="0" xfId="0" applyFont="1" applyFill="1"/>
    <xf numFmtId="166" fontId="21" fillId="0" borderId="0" xfId="0" applyNumberFormat="1" applyFont="1"/>
    <xf numFmtId="181" fontId="5" fillId="0" borderId="0" xfId="0" applyNumberFormat="1" applyFont="1" applyAlignment="1">
      <alignment horizontal="center"/>
    </xf>
    <xf numFmtId="181" fontId="5" fillId="0" borderId="0" xfId="0" applyNumberFormat="1" applyFont="1"/>
    <xf numFmtId="0" fontId="8" fillId="0" borderId="22" xfId="0" applyFont="1" applyBorder="1"/>
    <xf numFmtId="168" fontId="15" fillId="0" borderId="23" xfId="0" applyNumberFormat="1" applyFont="1" applyBorder="1" applyAlignment="1">
      <alignment horizontal="center"/>
    </xf>
    <xf numFmtId="0" fontId="22" fillId="0" borderId="22" xfId="0" applyFont="1" applyBorder="1"/>
    <xf numFmtId="0" fontId="15" fillId="0" borderId="22" xfId="0" applyFont="1" applyBorder="1" applyAlignment="1">
      <alignment horizontal="center"/>
    </xf>
    <xf numFmtId="167" fontId="15" fillId="0" borderId="22" xfId="0" applyNumberFormat="1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168" fontId="15" fillId="0" borderId="16" xfId="0" applyNumberFormat="1" applyFont="1" applyBorder="1" applyAlignment="1">
      <alignment horizontal="center"/>
    </xf>
    <xf numFmtId="173" fontId="53" fillId="0" borderId="0" xfId="0" applyNumberFormat="1" applyFont="1" applyAlignment="1">
      <alignment horizontal="center"/>
    </xf>
    <xf numFmtId="0" fontId="5" fillId="0" borderId="1" xfId="0" applyFont="1" applyFill="1" applyBorder="1" applyAlignment="1">
      <alignment horizontal="center"/>
    </xf>
    <xf numFmtId="182" fontId="53" fillId="0" borderId="0" xfId="0" applyNumberFormat="1" applyFont="1"/>
    <xf numFmtId="183" fontId="53" fillId="0" borderId="0" xfId="0" applyNumberFormat="1" applyFont="1"/>
    <xf numFmtId="184" fontId="76" fillId="0" borderId="0" xfId="0" applyNumberFormat="1" applyFont="1"/>
    <xf numFmtId="185" fontId="50" fillId="0" borderId="0" xfId="0" applyNumberFormat="1" applyFont="1" applyFill="1" applyAlignment="1">
      <alignment horizontal="center"/>
    </xf>
    <xf numFmtId="14" fontId="8" fillId="0" borderId="0" xfId="0" applyNumberFormat="1" applyFont="1" applyFill="1"/>
    <xf numFmtId="0" fontId="77" fillId="0" borderId="0" xfId="0" applyFont="1" applyFill="1" applyAlignment="1">
      <alignment horizontal="center"/>
    </xf>
    <xf numFmtId="164" fontId="78" fillId="0" borderId="0" xfId="0" applyNumberFormat="1" applyFont="1" applyBorder="1" applyAlignment="1" applyProtection="1">
      <alignment horizontal="center"/>
    </xf>
    <xf numFmtId="165" fontId="78" fillId="0" borderId="0" xfId="0" applyNumberFormat="1" applyFont="1" applyBorder="1" applyAlignment="1" applyProtection="1">
      <alignment horizontal="center"/>
    </xf>
    <xf numFmtId="0" fontId="79" fillId="0" borderId="0" xfId="0" applyFont="1" applyAlignment="1">
      <alignment horizontal="left"/>
    </xf>
    <xf numFmtId="164" fontId="79" fillId="0" borderId="0" xfId="0" applyNumberFormat="1" applyFont="1" applyFill="1" applyAlignment="1" applyProtection="1">
      <alignment horizontal="left"/>
    </xf>
    <xf numFmtId="164" fontId="80" fillId="0" borderId="0" xfId="0" applyNumberFormat="1" applyFont="1" applyFill="1" applyAlignment="1" applyProtection="1">
      <alignment horizontal="left"/>
    </xf>
    <xf numFmtId="0" fontId="80" fillId="0" borderId="0" xfId="0" applyFont="1" applyFill="1" applyAlignment="1">
      <alignment horizontal="center"/>
    </xf>
    <xf numFmtId="0" fontId="80" fillId="0" borderId="0" xfId="0" applyFont="1" applyAlignment="1">
      <alignment horizontal="center"/>
    </xf>
    <xf numFmtId="15" fontId="53" fillId="0" borderId="0" xfId="0" applyNumberFormat="1" applyFont="1" applyFill="1"/>
    <xf numFmtId="168" fontId="5" fillId="0" borderId="0" xfId="0" applyNumberFormat="1" applyFont="1"/>
    <xf numFmtId="14" fontId="5" fillId="0" borderId="0" xfId="0" applyNumberFormat="1" applyFont="1"/>
    <xf numFmtId="0" fontId="13" fillId="14" borderId="0" xfId="0" applyFont="1" applyFill="1" applyAlignment="1">
      <alignment horizontal="left"/>
    </xf>
    <xf numFmtId="0" fontId="49" fillId="14" borderId="0" xfId="0" applyFont="1" applyFill="1" applyAlignment="1">
      <alignment horizontal="left"/>
    </xf>
    <xf numFmtId="1" fontId="22" fillId="0" borderId="0" xfId="0" applyNumberFormat="1" applyFont="1" applyFill="1" applyAlignment="1">
      <alignment horizontal="center"/>
    </xf>
    <xf numFmtId="168" fontId="5" fillId="0" borderId="0" xfId="0" applyNumberFormat="1" applyFont="1" applyFill="1"/>
    <xf numFmtId="0" fontId="5" fillId="0" borderId="10" xfId="0" applyFont="1" applyBorder="1" applyAlignment="1"/>
    <xf numFmtId="0" fontId="5" fillId="0" borderId="4" xfId="0" applyFont="1" applyBorder="1" applyAlignment="1"/>
    <xf numFmtId="169" fontId="53" fillId="0" borderId="0" xfId="0" applyNumberFormat="1" applyFont="1" applyFill="1" applyAlignment="1">
      <alignment horizontal="center"/>
    </xf>
    <xf numFmtId="169" fontId="81" fillId="0" borderId="0" xfId="1" applyNumberFormat="1" applyFont="1" applyFill="1" applyAlignment="1">
      <alignment horizontal="center"/>
    </xf>
    <xf numFmtId="0" fontId="15" fillId="0" borderId="10" xfId="0" applyFont="1" applyBorder="1" applyAlignment="1"/>
    <xf numFmtId="0" fontId="15" fillId="0" borderId="4" xfId="0" applyFont="1" applyBorder="1" applyAlignment="1"/>
    <xf numFmtId="173" fontId="8" fillId="0" borderId="0" xfId="0" applyNumberFormat="1" applyFont="1"/>
    <xf numFmtId="173" fontId="8" fillId="0" borderId="0" xfId="1" applyNumberFormat="1" applyFont="1" applyFill="1" applyAlignment="1">
      <alignment horizontal="center"/>
    </xf>
    <xf numFmtId="1" fontId="5" fillId="12" borderId="0" xfId="0" applyNumberFormat="1" applyFont="1" applyFill="1" applyAlignment="1">
      <alignment horizontal="center"/>
    </xf>
    <xf numFmtId="0" fontId="82" fillId="0" borderId="0" xfId="0" applyFont="1"/>
    <xf numFmtId="0" fontId="8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2" fillId="0" borderId="0" xfId="0" applyFont="1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5" fillId="0" borderId="4" xfId="0" applyFont="1" applyBorder="1" applyAlignment="1">
      <alignment horizontal="center"/>
    </xf>
    <xf numFmtId="4" fontId="60" fillId="0" borderId="0" xfId="0" applyNumberFormat="1" applyFont="1" applyFill="1" applyBorder="1" applyAlignment="1">
      <alignment horizontal="center"/>
    </xf>
    <xf numFmtId="1" fontId="8" fillId="0" borderId="0" xfId="0" applyNumberFormat="1" applyFont="1"/>
    <xf numFmtId="0" fontId="42" fillId="0" borderId="0" xfId="0" applyFont="1" applyBorder="1" applyAlignment="1">
      <alignment horizontal="center"/>
    </xf>
    <xf numFmtId="179" fontId="70" fillId="0" borderId="0" xfId="0" applyNumberFormat="1" applyFont="1" applyFill="1" applyAlignment="1">
      <alignment horizontal="center"/>
    </xf>
    <xf numFmtId="2" fontId="5" fillId="12" borderId="0" xfId="0" applyNumberFormat="1" applyFont="1" applyFill="1" applyAlignment="1">
      <alignment horizontal="center"/>
    </xf>
    <xf numFmtId="2" fontId="53" fillId="0" borderId="0" xfId="0" applyNumberFormat="1" applyFont="1" applyAlignment="1">
      <alignment horizontal="center"/>
    </xf>
    <xf numFmtId="165" fontId="70" fillId="0" borderId="1" xfId="0" applyNumberFormat="1" applyFont="1" applyBorder="1" applyAlignment="1" applyProtection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2" fontId="56" fillId="0" borderId="0" xfId="0" applyNumberFormat="1" applyFont="1" applyFill="1" applyBorder="1" applyAlignment="1">
      <alignment horizontal="center"/>
    </xf>
    <xf numFmtId="0" fontId="56" fillId="0" borderId="0" xfId="0" applyFont="1" applyFill="1" applyBorder="1" applyAlignment="1">
      <alignment horizontal="center"/>
    </xf>
    <xf numFmtId="0" fontId="49" fillId="0" borderId="0" xfId="0" applyFont="1" applyAlignment="1">
      <alignment horizontal="center"/>
    </xf>
    <xf numFmtId="0" fontId="84" fillId="0" borderId="12" xfId="0" applyFont="1" applyBorder="1" applyAlignment="1"/>
    <xf numFmtId="0" fontId="70" fillId="12" borderId="3" xfId="0" applyFont="1" applyFill="1" applyBorder="1" applyAlignment="1">
      <alignment horizontal="center"/>
    </xf>
    <xf numFmtId="0" fontId="70" fillId="12" borderId="6" xfId="0" applyFont="1" applyFill="1" applyBorder="1" applyAlignment="1">
      <alignment horizontal="center"/>
    </xf>
    <xf numFmtId="0" fontId="70" fillId="12" borderId="5" xfId="0" applyFont="1" applyFill="1" applyBorder="1" applyAlignment="1">
      <alignment horizontal="center"/>
    </xf>
    <xf numFmtId="0" fontId="49" fillId="15" borderId="5" xfId="0" applyFont="1" applyFill="1" applyBorder="1" applyAlignment="1">
      <alignment horizontal="center"/>
    </xf>
    <xf numFmtId="2" fontId="49" fillId="15" borderId="5" xfId="0" applyNumberFormat="1" applyFont="1" applyFill="1" applyBorder="1" applyAlignment="1">
      <alignment horizontal="center"/>
    </xf>
    <xf numFmtId="0" fontId="83" fillId="0" borderId="0" xfId="0" applyFont="1"/>
    <xf numFmtId="0" fontId="72" fillId="0" borderId="12" xfId="0" applyFont="1" applyBorder="1" applyAlignment="1"/>
    <xf numFmtId="0" fontId="56" fillId="12" borderId="3" xfId="0" applyFont="1" applyFill="1" applyBorder="1" applyAlignment="1">
      <alignment horizontal="center"/>
    </xf>
    <xf numFmtId="0" fontId="56" fillId="12" borderId="6" xfId="0" applyFont="1" applyFill="1" applyBorder="1" applyAlignment="1">
      <alignment horizontal="center"/>
    </xf>
    <xf numFmtId="0" fontId="56" fillId="12" borderId="5" xfId="0" applyFont="1" applyFill="1" applyBorder="1" applyAlignment="1">
      <alignment horizontal="center"/>
    </xf>
    <xf numFmtId="0" fontId="55" fillId="15" borderId="5" xfId="0" applyFont="1" applyFill="1" applyBorder="1" applyAlignment="1">
      <alignment horizontal="center"/>
    </xf>
    <xf numFmtId="2" fontId="55" fillId="15" borderId="5" xfId="0" applyNumberFormat="1" applyFont="1" applyFill="1" applyBorder="1" applyAlignment="1">
      <alignment horizontal="center"/>
    </xf>
    <xf numFmtId="9" fontId="55" fillId="15" borderId="5" xfId="0" applyNumberFormat="1" applyFont="1" applyFill="1" applyBorder="1" applyAlignment="1">
      <alignment horizontal="center"/>
    </xf>
    <xf numFmtId="9" fontId="49" fillId="15" borderId="5" xfId="0" applyNumberFormat="1" applyFont="1" applyFill="1" applyBorder="1" applyAlignment="1">
      <alignment horizontal="center"/>
    </xf>
    <xf numFmtId="9" fontId="8" fillId="12" borderId="0" xfId="0" applyNumberFormat="1" applyFont="1" applyFill="1" applyBorder="1" applyAlignment="1">
      <alignment horizontal="center"/>
    </xf>
    <xf numFmtId="0" fontId="6" fillId="12" borderId="0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17" fontId="52" fillId="0" borderId="1" xfId="0" applyNumberFormat="1" applyFont="1" applyFill="1" applyBorder="1" applyAlignment="1">
      <alignment horizontal="center"/>
    </xf>
    <xf numFmtId="179" fontId="56" fillId="12" borderId="0" xfId="0" applyNumberFormat="1" applyFont="1" applyFill="1" applyAlignment="1">
      <alignment horizontal="center"/>
    </xf>
    <xf numFmtId="14" fontId="15" fillId="0" borderId="0" xfId="0" applyNumberFormat="1" applyFont="1" applyFill="1" applyBorder="1" applyAlignment="1">
      <alignment horizontal="center"/>
    </xf>
    <xf numFmtId="0" fontId="11" fillId="0" borderId="7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6" fillId="0" borderId="0" xfId="0" applyFont="1" applyFill="1" applyBorder="1" applyAlignment="1">
      <alignment horizontal="right"/>
    </xf>
    <xf numFmtId="0" fontId="15" fillId="0" borderId="15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6" xfId="0" applyFont="1" applyBorder="1" applyAlignment="1">
      <alignment horizontal="center"/>
    </xf>
    <xf numFmtId="0" fontId="6" fillId="0" borderId="17" xfId="0" applyFont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16" xfId="0" applyFont="1" applyFill="1" applyBorder="1" applyAlignment="1">
      <alignment horizontal="center"/>
    </xf>
    <xf numFmtId="0" fontId="6" fillId="0" borderId="17" xfId="0" applyFont="1" applyFill="1" applyBorder="1" applyAlignment="1">
      <alignment horizontal="center"/>
    </xf>
    <xf numFmtId="0" fontId="6" fillId="10" borderId="1" xfId="0" applyFont="1" applyFill="1" applyBorder="1" applyAlignment="1">
      <alignment horizontal="center"/>
    </xf>
    <xf numFmtId="0" fontId="6" fillId="9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" fillId="0" borderId="10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34" fillId="11" borderId="10" xfId="0" applyFont="1" applyFill="1" applyBorder="1" applyAlignment="1">
      <alignment horizontal="center"/>
    </xf>
    <xf numFmtId="0" fontId="34" fillId="11" borderId="2" xfId="0" applyFont="1" applyFill="1" applyBorder="1" applyAlignment="1">
      <alignment horizontal="center"/>
    </xf>
    <xf numFmtId="0" fontId="34" fillId="11" borderId="4" xfId="0" applyFont="1" applyFill="1" applyBorder="1" applyAlignment="1">
      <alignment horizontal="center"/>
    </xf>
    <xf numFmtId="0" fontId="36" fillId="8" borderId="10" xfId="0" applyFont="1" applyFill="1" applyBorder="1" applyAlignment="1">
      <alignment horizontal="center"/>
    </xf>
    <xf numFmtId="0" fontId="36" fillId="8" borderId="2" xfId="0" applyFont="1" applyFill="1" applyBorder="1" applyAlignment="1">
      <alignment horizontal="center"/>
    </xf>
    <xf numFmtId="0" fontId="36" fillId="8" borderId="4" xfId="0" applyFont="1" applyFill="1" applyBorder="1" applyAlignment="1">
      <alignment horizontal="center"/>
    </xf>
    <xf numFmtId="0" fontId="35" fillId="7" borderId="10" xfId="0" applyFont="1" applyFill="1" applyBorder="1" applyAlignment="1">
      <alignment horizontal="center"/>
    </xf>
    <xf numFmtId="0" fontId="35" fillId="7" borderId="2" xfId="0" applyFont="1" applyFill="1" applyBorder="1" applyAlignment="1">
      <alignment horizontal="center"/>
    </xf>
    <xf numFmtId="0" fontId="35" fillId="7" borderId="4" xfId="0" applyFont="1" applyFill="1" applyBorder="1" applyAlignment="1">
      <alignment horizontal="center"/>
    </xf>
    <xf numFmtId="0" fontId="66" fillId="17" borderId="10" xfId="0" applyFont="1" applyFill="1" applyBorder="1" applyAlignment="1">
      <alignment horizontal="center"/>
    </xf>
    <xf numFmtId="0" fontId="66" fillId="17" borderId="2" xfId="0" applyFont="1" applyFill="1" applyBorder="1" applyAlignment="1">
      <alignment horizontal="center"/>
    </xf>
    <xf numFmtId="0" fontId="66" fillId="17" borderId="4" xfId="0" applyFont="1" applyFill="1" applyBorder="1" applyAlignment="1">
      <alignment horizontal="center"/>
    </xf>
    <xf numFmtId="0" fontId="5" fillId="5" borderId="10" xfId="0" applyFont="1" applyFill="1" applyBorder="1" applyAlignment="1">
      <alignment horizontal="center"/>
    </xf>
    <xf numFmtId="0" fontId="5" fillId="5" borderId="2" xfId="0" applyFont="1" applyFill="1" applyBorder="1" applyAlignment="1">
      <alignment horizontal="center"/>
    </xf>
    <xf numFmtId="0" fontId="5" fillId="5" borderId="4" xfId="0" applyFont="1" applyFill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5" fillId="0" borderId="10" xfId="0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25" fillId="11" borderId="10" xfId="0" applyFont="1" applyFill="1" applyBorder="1" applyAlignment="1">
      <alignment horizontal="center"/>
    </xf>
    <xf numFmtId="0" fontId="25" fillId="11" borderId="2" xfId="0" applyFont="1" applyFill="1" applyBorder="1" applyAlignment="1">
      <alignment horizontal="center"/>
    </xf>
    <xf numFmtId="0" fontId="25" fillId="11" borderId="4" xfId="0" applyFont="1" applyFill="1" applyBorder="1" applyAlignment="1">
      <alignment horizontal="center"/>
    </xf>
    <xf numFmtId="0" fontId="30" fillId="7" borderId="10" xfId="0" applyFont="1" applyFill="1" applyBorder="1" applyAlignment="1">
      <alignment horizontal="center"/>
    </xf>
    <xf numFmtId="0" fontId="30" fillId="7" borderId="2" xfId="0" applyFont="1" applyFill="1" applyBorder="1" applyAlignment="1">
      <alignment horizontal="center"/>
    </xf>
    <xf numFmtId="0" fontId="30" fillId="7" borderId="4" xfId="0" applyFont="1" applyFill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30" fillId="17" borderId="10" xfId="0" applyFont="1" applyFill="1" applyBorder="1" applyAlignment="1">
      <alignment horizontal="center"/>
    </xf>
    <xf numFmtId="0" fontId="30" fillId="17" borderId="2" xfId="0" applyFont="1" applyFill="1" applyBorder="1" applyAlignment="1">
      <alignment horizontal="center"/>
    </xf>
    <xf numFmtId="0" fontId="30" fillId="17" borderId="4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5" fillId="10" borderId="2" xfId="0" applyFont="1" applyFill="1" applyBorder="1" applyAlignment="1">
      <alignment horizontal="center"/>
    </xf>
    <xf numFmtId="0" fontId="5" fillId="10" borderId="4" xfId="0" applyFont="1" applyFill="1" applyBorder="1" applyAlignment="1">
      <alignment horizontal="center"/>
    </xf>
    <xf numFmtId="0" fontId="5" fillId="3" borderId="10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41" fillId="0" borderId="0" xfId="0" applyFont="1" applyAlignment="1">
      <alignment horizontal="center" vertical="center"/>
    </xf>
    <xf numFmtId="0" fontId="44" fillId="0" borderId="0" xfId="0" applyFont="1" applyAlignment="1">
      <alignment horizontal="center" vertical="center"/>
    </xf>
    <xf numFmtId="0" fontId="42" fillId="0" borderId="0" xfId="0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9" fillId="0" borderId="0" xfId="0" applyFont="1" applyAlignment="1">
      <alignment horizontal="center" vertical="center"/>
    </xf>
  </cellXfs>
  <cellStyles count="3">
    <cellStyle name="Normal" xfId="0" builtinId="0"/>
    <cellStyle name="Normal 2" xfId="2"/>
    <cellStyle name="Percent" xfId="1" builtinId="5"/>
  </cellStyles>
  <dxfs count="1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FF00"/>
      <color rgb="FF0000FF"/>
      <color rgb="FF00FFFF"/>
      <color rgb="FFBC8EDE"/>
      <color rgb="FF008000"/>
      <color rgb="FF9A57C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5</xdr:row>
      <xdr:rowOff>38100</xdr:rowOff>
    </xdr:from>
    <xdr:to>
      <xdr:col>3</xdr:col>
      <xdr:colOff>0</xdr:colOff>
      <xdr:row>6</xdr:row>
      <xdr:rowOff>0</xdr:rowOff>
    </xdr:to>
    <xdr:sp macro="" textlink="">
      <xdr:nvSpPr>
        <xdr:cNvPr id="1124" name="ColorPalette" hidden="1"/>
        <xdr:cNvSpPr txBox="1">
          <a:spLocks noChangeArrowheads="1"/>
        </xdr:cNvSpPr>
      </xdr:nvSpPr>
      <xdr:spPr bwMode="auto">
        <a:xfrm>
          <a:off x="3514725" y="1552575"/>
          <a:ext cx="0" cy="200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pPr algn="l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&lt;root/&gt;</a:t>
          </a: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5</xdr:row>
      <xdr:rowOff>0</xdr:rowOff>
    </xdr:from>
    <xdr:to>
      <xdr:col>2</xdr:col>
      <xdr:colOff>219075</xdr:colOff>
      <xdr:row>5</xdr:row>
      <xdr:rowOff>0</xdr:rowOff>
    </xdr:to>
    <xdr:sp macro="" textlink="">
      <xdr:nvSpPr>
        <xdr:cNvPr id="14341" name="ColorPalette" hidden="1"/>
        <xdr:cNvSpPr txBox="1">
          <a:spLocks noChangeArrowheads="1"/>
        </xdr:cNvSpPr>
      </xdr:nvSpPr>
      <xdr:spPr bwMode="auto">
        <a:xfrm>
          <a:off x="1266825" y="1200150"/>
          <a:ext cx="638175" cy="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GB" sz="1000" b="0" i="0" u="none" strike="noStrike" baseline="0">
              <a:solidFill>
                <a:srgbClr val="000000"/>
              </a:solidFill>
              <a:latin typeface="Arial"/>
              <a:cs typeface="Arial"/>
            </a:rPr>
            <a:t>&lt;root/&gt;</a:t>
          </a: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l" rtl="0">
            <a:defRPr sz="1000"/>
          </a:pPr>
          <a:endParaRPr lang="en-GB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"/>
  <sheetViews>
    <sheetView workbookViewId="0">
      <selection activeCell="C18" sqref="C18"/>
    </sheetView>
  </sheetViews>
  <sheetFormatPr defaultRowHeight="13.2" x14ac:dyDescent="0.25"/>
  <cols>
    <col min="1" max="1" width="12.109375" style="553" customWidth="1"/>
    <col min="2" max="2" width="8" style="550" customWidth="1"/>
    <col min="3" max="3" width="132.88671875" customWidth="1"/>
  </cols>
  <sheetData>
    <row r="1" spans="1:3" x14ac:dyDescent="0.25">
      <c r="A1" s="551" t="s">
        <v>334</v>
      </c>
      <c r="B1" s="549" t="s">
        <v>358</v>
      </c>
      <c r="C1" s="548" t="s">
        <v>359</v>
      </c>
    </row>
    <row r="2" spans="1:3" x14ac:dyDescent="0.25">
      <c r="A2" s="552">
        <v>42256</v>
      </c>
      <c r="B2" s="386" t="s">
        <v>362</v>
      </c>
      <c r="C2" s="285" t="s">
        <v>357</v>
      </c>
    </row>
    <row r="3" spans="1:3" x14ac:dyDescent="0.25">
      <c r="C3" s="285" t="s">
        <v>361</v>
      </c>
    </row>
    <row r="4" spans="1:3" x14ac:dyDescent="0.25">
      <c r="A4" s="552">
        <v>42268</v>
      </c>
      <c r="B4" s="550" t="s">
        <v>363</v>
      </c>
      <c r="C4" t="s">
        <v>364</v>
      </c>
    </row>
    <row r="5" spans="1:3" x14ac:dyDescent="0.25">
      <c r="A5" s="552">
        <v>42277</v>
      </c>
      <c r="B5" s="550" t="s">
        <v>365</v>
      </c>
      <c r="C5" t="s">
        <v>366</v>
      </c>
    </row>
    <row r="6" spans="1:3" x14ac:dyDescent="0.25">
      <c r="A6" s="552">
        <v>42284</v>
      </c>
      <c r="B6" s="550" t="s">
        <v>367</v>
      </c>
      <c r="C6" t="s">
        <v>368</v>
      </c>
    </row>
    <row r="7" spans="1:3" x14ac:dyDescent="0.25">
      <c r="A7" s="552">
        <v>42291</v>
      </c>
      <c r="B7" s="550" t="s">
        <v>369</v>
      </c>
      <c r="C7" t="s">
        <v>370</v>
      </c>
    </row>
    <row r="8" spans="1:3" x14ac:dyDescent="0.25">
      <c r="A8" s="552">
        <v>42293</v>
      </c>
      <c r="B8" s="550" t="s">
        <v>372</v>
      </c>
      <c r="C8" t="s">
        <v>373</v>
      </c>
    </row>
    <row r="9" spans="1:3" x14ac:dyDescent="0.25">
      <c r="A9" s="552">
        <v>42300</v>
      </c>
      <c r="B9" s="550" t="s">
        <v>375</v>
      </c>
      <c r="C9" s="285" t="s">
        <v>402</v>
      </c>
    </row>
    <row r="10" spans="1:3" x14ac:dyDescent="0.25">
      <c r="A10" s="552">
        <v>42305</v>
      </c>
      <c r="B10" s="550" t="s">
        <v>405</v>
      </c>
      <c r="C10" s="285" t="s">
        <v>406</v>
      </c>
    </row>
    <row r="11" spans="1:3" x14ac:dyDescent="0.25">
      <c r="A11" s="552">
        <v>42310</v>
      </c>
      <c r="B11" s="550" t="s">
        <v>407</v>
      </c>
      <c r="C11" t="s">
        <v>408</v>
      </c>
    </row>
    <row r="12" spans="1:3" x14ac:dyDescent="0.25">
      <c r="A12" s="552">
        <v>42313</v>
      </c>
      <c r="B12" s="550" t="s">
        <v>409</v>
      </c>
      <c r="C12" t="s">
        <v>410</v>
      </c>
    </row>
    <row r="13" spans="1:3" x14ac:dyDescent="0.25">
      <c r="A13" s="552">
        <v>42326</v>
      </c>
      <c r="B13" s="550" t="s">
        <v>409</v>
      </c>
      <c r="C13" t="s">
        <v>411</v>
      </c>
    </row>
    <row r="14" spans="1:3" x14ac:dyDescent="0.25">
      <c r="A14" s="552">
        <v>42328</v>
      </c>
      <c r="B14" s="550" t="s">
        <v>412</v>
      </c>
      <c r="C14" t="s">
        <v>413</v>
      </c>
    </row>
    <row r="15" spans="1:3" x14ac:dyDescent="0.25">
      <c r="A15" s="552">
        <v>42341</v>
      </c>
      <c r="B15" s="386" t="s">
        <v>414</v>
      </c>
      <c r="C15" s="285" t="s">
        <v>415</v>
      </c>
    </row>
    <row r="16" spans="1:3" x14ac:dyDescent="0.25">
      <c r="A16" s="552">
        <v>42381</v>
      </c>
      <c r="B16" s="550" t="s">
        <v>416</v>
      </c>
      <c r="C16" s="285" t="s">
        <v>417</v>
      </c>
    </row>
    <row r="17" spans="1:3" x14ac:dyDescent="0.25">
      <c r="A17" s="552">
        <v>42475</v>
      </c>
      <c r="B17" s="550" t="s">
        <v>421</v>
      </c>
      <c r="C17" s="285" t="s">
        <v>422</v>
      </c>
    </row>
    <row r="18" spans="1:3" x14ac:dyDescent="0.25">
      <c r="A18" s="552">
        <v>42558</v>
      </c>
      <c r="B18" s="386" t="s">
        <v>424</v>
      </c>
      <c r="C18" s="285" t="s">
        <v>425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X2313"/>
  <sheetViews>
    <sheetView tabSelected="1" zoomScale="80" zoomScaleNormal="80" zoomScalePageLayoutView="80" workbookViewId="0">
      <pane xSplit="3" ySplit="2" topLeftCell="D298" activePane="bottomRight" state="frozen"/>
      <selection pane="topRight" activeCell="D1" sqref="D1"/>
      <selection pane="bottomLeft" activeCell="A8" sqref="A8"/>
      <selection pane="bottomRight" activeCell="C303" sqref="C303"/>
    </sheetView>
  </sheetViews>
  <sheetFormatPr defaultColWidth="8.88671875" defaultRowHeight="19.2" x14ac:dyDescent="0.45"/>
  <cols>
    <col min="1" max="1" width="43" style="292" bestFit="1" customWidth="1"/>
    <col min="2" max="2" width="32.88671875" style="292" customWidth="1"/>
    <col min="3" max="3" width="80.6640625" style="24" customWidth="1"/>
    <col min="4" max="4" width="9.6640625" style="278" customWidth="1"/>
    <col min="5" max="16384" width="8.88671875" style="3"/>
  </cols>
  <sheetData>
    <row r="1" spans="1:4" x14ac:dyDescent="0.45">
      <c r="A1" s="292" t="s">
        <v>907</v>
      </c>
      <c r="B1" s="292" t="s">
        <v>908</v>
      </c>
      <c r="C1" s="24" t="s">
        <v>909</v>
      </c>
      <c r="D1" s="278" t="s">
        <v>910</v>
      </c>
    </row>
    <row r="2" spans="1:4" s="25" customFormat="1" x14ac:dyDescent="0.45">
      <c r="A2" s="318">
        <v>95000</v>
      </c>
      <c r="B2" s="316"/>
      <c r="C2" s="226" t="s">
        <v>250</v>
      </c>
      <c r="D2" s="560">
        <v>126</v>
      </c>
    </row>
    <row r="3" spans="1:4" s="25" customFormat="1" x14ac:dyDescent="0.45">
      <c r="A3" s="318">
        <v>95001</v>
      </c>
      <c r="B3" s="316"/>
      <c r="C3" s="226" t="s">
        <v>251</v>
      </c>
      <c r="D3" s="560">
        <v>89.55</v>
      </c>
    </row>
    <row r="4" spans="1:4" s="25" customFormat="1" x14ac:dyDescent="0.45">
      <c r="A4" s="318" t="s">
        <v>379</v>
      </c>
      <c r="B4" s="316">
        <v>95290</v>
      </c>
      <c r="C4" s="15" t="s">
        <v>192</v>
      </c>
      <c r="D4" s="560">
        <v>93.15</v>
      </c>
    </row>
    <row r="5" spans="1:4" s="25" customFormat="1" x14ac:dyDescent="0.45">
      <c r="A5" s="318" t="s">
        <v>380</v>
      </c>
      <c r="B5" s="316"/>
      <c r="C5" s="15" t="s">
        <v>193</v>
      </c>
      <c r="D5" s="560">
        <v>84.06</v>
      </c>
    </row>
    <row r="6" spans="1:4" s="25" customFormat="1" x14ac:dyDescent="0.45">
      <c r="A6" s="318"/>
      <c r="B6" s="316">
        <v>95065</v>
      </c>
      <c r="C6" s="15" t="s">
        <v>194</v>
      </c>
      <c r="D6" s="560">
        <v>74.430000000000007</v>
      </c>
    </row>
    <row r="7" spans="1:4" s="25" customFormat="1" x14ac:dyDescent="0.45">
      <c r="A7" s="318" t="s">
        <v>381</v>
      </c>
      <c r="B7" s="316"/>
      <c r="C7" s="15" t="s">
        <v>195</v>
      </c>
      <c r="D7" s="560">
        <v>62.46</v>
      </c>
    </row>
    <row r="8" spans="1:4" s="25" customFormat="1" x14ac:dyDescent="0.45">
      <c r="A8" s="318" t="s">
        <v>382</v>
      </c>
      <c r="B8" s="316"/>
      <c r="C8" s="15" t="s">
        <v>196</v>
      </c>
      <c r="D8" s="560">
        <v>59.58</v>
      </c>
    </row>
    <row r="9" spans="1:4" s="25" customFormat="1" x14ac:dyDescent="0.45">
      <c r="A9" s="318" t="s">
        <v>383</v>
      </c>
      <c r="B9" s="316"/>
      <c r="C9" s="15" t="s">
        <v>197</v>
      </c>
      <c r="D9" s="560">
        <v>54.81</v>
      </c>
    </row>
    <row r="10" spans="1:4" s="25" customFormat="1" x14ac:dyDescent="0.45">
      <c r="A10" s="318"/>
      <c r="B10" s="316">
        <v>95646</v>
      </c>
      <c r="C10" s="15" t="s">
        <v>198</v>
      </c>
      <c r="D10" s="560">
        <v>41.31</v>
      </c>
    </row>
    <row r="11" spans="1:4" s="25" customFormat="1" x14ac:dyDescent="0.45">
      <c r="A11" s="318" t="s">
        <v>384</v>
      </c>
      <c r="B11" s="316"/>
      <c r="C11" s="226" t="s">
        <v>297</v>
      </c>
      <c r="D11" s="560" t="e">
        <v>#VALUE!</v>
      </c>
    </row>
    <row r="12" spans="1:4" s="25" customFormat="1" x14ac:dyDescent="0.45">
      <c r="A12" s="318">
        <v>95007</v>
      </c>
      <c r="B12" s="316"/>
      <c r="C12" s="226" t="s">
        <v>298</v>
      </c>
      <c r="D12" s="560" t="e">
        <v>#VALUE!</v>
      </c>
    </row>
    <row r="13" spans="1:4" s="25" customFormat="1" x14ac:dyDescent="0.45">
      <c r="A13" s="318" t="s">
        <v>385</v>
      </c>
      <c r="B13" s="316"/>
      <c r="C13" s="226" t="s">
        <v>294</v>
      </c>
      <c r="D13" s="560">
        <v>53.55</v>
      </c>
    </row>
    <row r="14" spans="1:4" s="25" customFormat="1" x14ac:dyDescent="0.45">
      <c r="A14" s="318" t="s">
        <v>386</v>
      </c>
      <c r="B14" s="316"/>
      <c r="C14" s="15" t="s">
        <v>199</v>
      </c>
      <c r="D14" s="560">
        <v>49.5</v>
      </c>
    </row>
    <row r="15" spans="1:4" s="25" customFormat="1" x14ac:dyDescent="0.45">
      <c r="A15" s="318" t="s">
        <v>387</v>
      </c>
      <c r="B15" s="316"/>
      <c r="C15" s="15" t="s">
        <v>200</v>
      </c>
      <c r="D15" s="560">
        <v>45</v>
      </c>
    </row>
    <row r="16" spans="1:4" s="25" customFormat="1" x14ac:dyDescent="0.45">
      <c r="A16" s="318" t="s">
        <v>388</v>
      </c>
      <c r="B16" s="316"/>
      <c r="C16" s="226" t="s">
        <v>254</v>
      </c>
      <c r="D16" s="560">
        <v>40.5</v>
      </c>
    </row>
    <row r="17" spans="1:4" s="25" customFormat="1" hidden="1" x14ac:dyDescent="0.45">
      <c r="A17" s="318"/>
      <c r="B17" s="316"/>
      <c r="C17" s="383" t="s">
        <v>201</v>
      </c>
      <c r="D17" s="560">
        <v>45.72</v>
      </c>
    </row>
    <row r="18" spans="1:4" s="25" customFormat="1" hidden="1" x14ac:dyDescent="0.45">
      <c r="A18" s="318"/>
      <c r="B18" s="316"/>
      <c r="C18" s="383" t="s">
        <v>202</v>
      </c>
      <c r="D18" s="560">
        <v>39.24</v>
      </c>
    </row>
    <row r="19" spans="1:4" s="25" customFormat="1" x14ac:dyDescent="0.45">
      <c r="A19" s="318" t="s">
        <v>389</v>
      </c>
      <c r="B19" s="316"/>
      <c r="C19" s="226" t="s">
        <v>255</v>
      </c>
      <c r="D19" s="560">
        <v>24.75</v>
      </c>
    </row>
    <row r="20" spans="1:4" s="25" customFormat="1" hidden="1" x14ac:dyDescent="0.45">
      <c r="A20" s="318"/>
      <c r="B20" s="316"/>
      <c r="C20" s="383" t="s">
        <v>257</v>
      </c>
      <c r="D20" s="560">
        <v>17.91</v>
      </c>
    </row>
    <row r="21" spans="1:4" s="25" customFormat="1" x14ac:dyDescent="0.45">
      <c r="A21" s="318"/>
      <c r="B21" s="316" t="s">
        <v>378</v>
      </c>
      <c r="C21" s="15" t="s">
        <v>256</v>
      </c>
      <c r="D21" s="560">
        <v>18.63</v>
      </c>
    </row>
    <row r="22" spans="1:4" s="25" customFormat="1" hidden="1" x14ac:dyDescent="0.45">
      <c r="A22" s="316"/>
      <c r="B22" s="316"/>
      <c r="C22" s="383" t="s">
        <v>203</v>
      </c>
      <c r="D22" s="560">
        <v>15.66</v>
      </c>
    </row>
    <row r="23" spans="1:4" s="25" customFormat="1" hidden="1" x14ac:dyDescent="0.45">
      <c r="A23" s="316"/>
      <c r="B23" s="316"/>
      <c r="C23" s="383" t="s">
        <v>204</v>
      </c>
      <c r="D23" s="560">
        <v>29.07</v>
      </c>
    </row>
    <row r="24" spans="1:4" s="25" customFormat="1" x14ac:dyDescent="0.45">
      <c r="A24" s="318" t="s">
        <v>390</v>
      </c>
      <c r="B24" s="316"/>
      <c r="C24" s="15" t="s">
        <v>205</v>
      </c>
      <c r="D24" s="560">
        <v>28.71</v>
      </c>
    </row>
    <row r="25" spans="1:4" s="25" customFormat="1" hidden="1" x14ac:dyDescent="0.45">
      <c r="A25" s="318"/>
      <c r="B25" s="316"/>
      <c r="C25" s="383" t="s">
        <v>206</v>
      </c>
      <c r="D25" s="560">
        <v>29.07</v>
      </c>
    </row>
    <row r="26" spans="1:4" s="25" customFormat="1" x14ac:dyDescent="0.45">
      <c r="A26" s="318" t="s">
        <v>391</v>
      </c>
      <c r="B26" s="316"/>
      <c r="C26" s="248" t="s">
        <v>263</v>
      </c>
      <c r="D26" s="560">
        <v>24.66</v>
      </c>
    </row>
    <row r="27" spans="1:4" s="25" customFormat="1" x14ac:dyDescent="0.45">
      <c r="A27" s="318" t="s">
        <v>392</v>
      </c>
      <c r="B27" s="316"/>
      <c r="C27" s="248" t="s">
        <v>265</v>
      </c>
      <c r="D27" s="560">
        <v>24.66</v>
      </c>
    </row>
    <row r="28" spans="1:4" s="25" customFormat="1" x14ac:dyDescent="0.45">
      <c r="A28" s="318" t="s">
        <v>393</v>
      </c>
      <c r="B28" s="316"/>
      <c r="C28" s="248" t="s">
        <v>267</v>
      </c>
      <c r="D28" s="560">
        <v>22.14</v>
      </c>
    </row>
    <row r="29" spans="1:4" s="25" customFormat="1" x14ac:dyDescent="0.45">
      <c r="A29" s="318" t="s">
        <v>394</v>
      </c>
      <c r="B29" s="316"/>
      <c r="C29" s="248" t="s">
        <v>266</v>
      </c>
      <c r="D29" s="560">
        <v>22.14</v>
      </c>
    </row>
    <row r="30" spans="1:4" s="25" customFormat="1" x14ac:dyDescent="0.45">
      <c r="A30" s="318" t="s">
        <v>395</v>
      </c>
      <c r="B30" s="316"/>
      <c r="C30" s="248" t="s">
        <v>264</v>
      </c>
      <c r="D30" s="560">
        <v>19.71</v>
      </c>
    </row>
    <row r="31" spans="1:4" s="25" customFormat="1" hidden="1" x14ac:dyDescent="0.45">
      <c r="A31" s="318"/>
      <c r="B31" s="316"/>
      <c r="C31" s="383" t="s">
        <v>207</v>
      </c>
      <c r="D31" s="560">
        <v>26.1</v>
      </c>
    </row>
    <row r="32" spans="1:4" s="25" customFormat="1" hidden="1" x14ac:dyDescent="0.45">
      <c r="A32" s="318"/>
      <c r="B32" s="316"/>
      <c r="C32" s="402" t="s">
        <v>234</v>
      </c>
      <c r="D32" s="560">
        <v>31.5</v>
      </c>
    </row>
    <row r="33" spans="1:4" s="25" customFormat="1" x14ac:dyDescent="0.45">
      <c r="A33" s="318"/>
      <c r="B33" s="316"/>
      <c r="C33" s="209" t="s">
        <v>208</v>
      </c>
      <c r="D33" s="560">
        <v>27.72</v>
      </c>
    </row>
    <row r="34" spans="1:4" s="25" customFormat="1" x14ac:dyDescent="0.45">
      <c r="A34" s="318" t="s">
        <v>396</v>
      </c>
      <c r="B34" s="316">
        <v>95797</v>
      </c>
      <c r="C34" s="15" t="s">
        <v>209</v>
      </c>
      <c r="D34" s="560">
        <v>62.46</v>
      </c>
    </row>
    <row r="35" spans="1:4" s="25" customFormat="1" x14ac:dyDescent="0.45">
      <c r="A35" s="318"/>
      <c r="B35" s="316" t="s">
        <v>377</v>
      </c>
      <c r="C35" s="15" t="s">
        <v>210</v>
      </c>
      <c r="D35" s="560">
        <v>41.31</v>
      </c>
    </row>
    <row r="36" spans="1:4" s="25" customFormat="1" x14ac:dyDescent="0.45">
      <c r="A36" s="318" t="s">
        <v>397</v>
      </c>
      <c r="B36" s="316"/>
      <c r="C36" s="226" t="s">
        <v>258</v>
      </c>
      <c r="D36" s="560">
        <v>18.63</v>
      </c>
    </row>
    <row r="37" spans="1:4" s="25" customFormat="1" hidden="1" x14ac:dyDescent="0.45">
      <c r="A37" s="318"/>
      <c r="B37" s="316"/>
      <c r="C37" s="383" t="s">
        <v>259</v>
      </c>
      <c r="D37" s="560">
        <v>17.91</v>
      </c>
    </row>
    <row r="38" spans="1:4" s="25" customFormat="1" x14ac:dyDescent="0.45">
      <c r="A38" s="318" t="s">
        <v>398</v>
      </c>
      <c r="B38" s="316"/>
      <c r="C38" s="226" t="s">
        <v>260</v>
      </c>
      <c r="D38" s="560">
        <v>40.5</v>
      </c>
    </row>
    <row r="39" spans="1:4" s="25" customFormat="1" hidden="1" x14ac:dyDescent="0.45">
      <c r="A39" s="318"/>
      <c r="B39" s="316"/>
      <c r="C39" s="383" t="s">
        <v>246</v>
      </c>
      <c r="D39" s="560">
        <v>40.5</v>
      </c>
    </row>
    <row r="40" spans="1:4" s="25" customFormat="1" x14ac:dyDescent="0.45">
      <c r="A40" s="318" t="s">
        <v>399</v>
      </c>
      <c r="B40" s="316"/>
      <c r="C40" s="226" t="s">
        <v>262</v>
      </c>
      <c r="D40" s="560">
        <v>36</v>
      </c>
    </row>
    <row r="41" spans="1:4" s="25" customFormat="1" hidden="1" x14ac:dyDescent="0.45">
      <c r="A41" s="318"/>
      <c r="B41" s="316"/>
      <c r="C41" s="383" t="s">
        <v>261</v>
      </c>
      <c r="D41" s="560">
        <v>36</v>
      </c>
    </row>
    <row r="42" spans="1:4" s="25" customFormat="1" hidden="1" x14ac:dyDescent="0.45">
      <c r="A42" s="318"/>
      <c r="B42" s="316"/>
      <c r="C42" s="383" t="s">
        <v>211</v>
      </c>
      <c r="D42" s="560">
        <v>22.95</v>
      </c>
    </row>
    <row r="43" spans="1:4" s="25" customFormat="1" hidden="1" x14ac:dyDescent="0.45">
      <c r="A43" s="318"/>
      <c r="B43" s="316"/>
      <c r="C43" s="383" t="s">
        <v>290</v>
      </c>
      <c r="D43" s="560">
        <v>18.899999999999999</v>
      </c>
    </row>
    <row r="44" spans="1:4" x14ac:dyDescent="0.45">
      <c r="A44" s="168" t="s">
        <v>428</v>
      </c>
      <c r="B44" s="168" t="s">
        <v>429</v>
      </c>
      <c r="C44" s="23" t="s">
        <v>430</v>
      </c>
      <c r="D44" s="278">
        <v>139.5</v>
      </c>
    </row>
    <row r="45" spans="1:4" x14ac:dyDescent="0.45">
      <c r="A45" s="168" t="s">
        <v>431</v>
      </c>
      <c r="B45" s="168"/>
      <c r="C45" s="23" t="s">
        <v>432</v>
      </c>
      <c r="D45" s="278">
        <v>67.430000000000007</v>
      </c>
    </row>
    <row r="46" spans="1:4" x14ac:dyDescent="0.45">
      <c r="A46" s="168">
        <v>53394</v>
      </c>
      <c r="B46" s="168"/>
      <c r="C46" s="23" t="s">
        <v>433</v>
      </c>
      <c r="D46" s="278">
        <v>87.51</v>
      </c>
    </row>
    <row r="47" spans="1:4" x14ac:dyDescent="0.45">
      <c r="A47" s="168" t="s">
        <v>434</v>
      </c>
      <c r="B47" s="168"/>
      <c r="C47" s="23" t="s">
        <v>435</v>
      </c>
      <c r="D47" s="278">
        <v>78.959999999999994</v>
      </c>
    </row>
    <row r="48" spans="1:4" x14ac:dyDescent="0.45">
      <c r="A48" s="168" t="s">
        <v>436</v>
      </c>
      <c r="B48" s="168"/>
      <c r="C48" s="23" t="s">
        <v>437</v>
      </c>
      <c r="D48" s="278">
        <v>71.61</v>
      </c>
    </row>
    <row r="49" spans="1:4" x14ac:dyDescent="0.45">
      <c r="A49" s="168">
        <v>53534</v>
      </c>
      <c r="B49" s="168"/>
      <c r="C49" s="23" t="s">
        <v>438</v>
      </c>
      <c r="D49" s="278">
        <v>73.47</v>
      </c>
    </row>
    <row r="50" spans="1:4" x14ac:dyDescent="0.45">
      <c r="A50" s="168" t="s">
        <v>439</v>
      </c>
      <c r="B50" s="168"/>
      <c r="C50" s="23" t="s">
        <v>440</v>
      </c>
      <c r="D50" s="278">
        <v>65.84</v>
      </c>
    </row>
    <row r="51" spans="1:4" x14ac:dyDescent="0.45">
      <c r="A51" s="168">
        <v>53619</v>
      </c>
      <c r="B51" s="168"/>
      <c r="C51" s="23" t="s">
        <v>441</v>
      </c>
      <c r="D51" s="278">
        <v>73.47</v>
      </c>
    </row>
    <row r="52" spans="1:4" x14ac:dyDescent="0.45">
      <c r="A52" s="168" t="s">
        <v>442</v>
      </c>
      <c r="B52" s="168"/>
      <c r="C52" s="23" t="s">
        <v>443</v>
      </c>
      <c r="D52" s="278">
        <v>65.84</v>
      </c>
    </row>
    <row r="53" spans="1:4" x14ac:dyDescent="0.45">
      <c r="A53" s="168">
        <v>51008</v>
      </c>
      <c r="B53" s="168">
        <v>51078</v>
      </c>
      <c r="C53" s="23" t="s">
        <v>444</v>
      </c>
      <c r="D53" s="278">
        <v>77.19</v>
      </c>
    </row>
    <row r="54" spans="1:4" x14ac:dyDescent="0.45">
      <c r="A54" s="168" t="s">
        <v>445</v>
      </c>
      <c r="B54" s="168" t="s">
        <v>446</v>
      </c>
      <c r="C54" s="23" t="s">
        <v>447</v>
      </c>
      <c r="D54" s="278">
        <v>68.63</v>
      </c>
    </row>
    <row r="55" spans="1:4" x14ac:dyDescent="0.45">
      <c r="A55" s="168" t="s">
        <v>448</v>
      </c>
      <c r="B55" s="168"/>
      <c r="C55" s="23" t="s">
        <v>449</v>
      </c>
      <c r="D55" s="278">
        <v>50</v>
      </c>
    </row>
    <row r="56" spans="1:4" x14ac:dyDescent="0.45">
      <c r="A56" s="168">
        <v>57334</v>
      </c>
      <c r="B56" s="168"/>
      <c r="C56" s="23" t="s">
        <v>450</v>
      </c>
      <c r="D56" s="278">
        <v>77.19</v>
      </c>
    </row>
    <row r="57" spans="1:4" x14ac:dyDescent="0.45">
      <c r="A57" s="168" t="s">
        <v>451</v>
      </c>
      <c r="B57" s="168"/>
      <c r="C57" s="23" t="s">
        <v>452</v>
      </c>
      <c r="D57" s="278">
        <v>68.63</v>
      </c>
    </row>
    <row r="58" spans="1:4" x14ac:dyDescent="0.45">
      <c r="A58" s="168" t="s">
        <v>453</v>
      </c>
      <c r="B58" s="168"/>
      <c r="C58" s="23" t="s">
        <v>454</v>
      </c>
      <c r="D58" s="278">
        <v>68.63</v>
      </c>
    </row>
    <row r="59" spans="1:4" x14ac:dyDescent="0.45">
      <c r="A59" s="168" t="s">
        <v>455</v>
      </c>
      <c r="B59" s="168"/>
      <c r="C59" s="23" t="s">
        <v>456</v>
      </c>
      <c r="D59" s="278">
        <v>66.959999999999994</v>
      </c>
    </row>
    <row r="60" spans="1:4" x14ac:dyDescent="0.45">
      <c r="A60" s="168" t="s">
        <v>457</v>
      </c>
      <c r="B60" s="168"/>
      <c r="C60" s="23" t="s">
        <v>458</v>
      </c>
      <c r="D60" s="278">
        <v>57.2</v>
      </c>
    </row>
    <row r="61" spans="1:4" x14ac:dyDescent="0.45">
      <c r="A61" s="168"/>
      <c r="B61" s="168" t="s">
        <v>459</v>
      </c>
      <c r="C61" s="23" t="s">
        <v>460</v>
      </c>
      <c r="D61" s="278">
        <v>66.959999999999994</v>
      </c>
    </row>
    <row r="62" spans="1:4" x14ac:dyDescent="0.45">
      <c r="A62" s="168">
        <v>54170</v>
      </c>
      <c r="B62" s="168" t="s">
        <v>461</v>
      </c>
      <c r="C62" s="23" t="s">
        <v>462</v>
      </c>
      <c r="D62" s="278">
        <v>57.2</v>
      </c>
    </row>
    <row r="63" spans="1:4" x14ac:dyDescent="0.45">
      <c r="A63" s="168" t="s">
        <v>463</v>
      </c>
      <c r="B63" s="168"/>
      <c r="C63" s="23" t="s">
        <v>464</v>
      </c>
      <c r="D63" s="278">
        <v>46.41</v>
      </c>
    </row>
    <row r="64" spans="1:4" x14ac:dyDescent="0.45">
      <c r="A64" s="168" t="s">
        <v>465</v>
      </c>
      <c r="B64" s="168" t="s">
        <v>466</v>
      </c>
      <c r="C64" s="23" t="s">
        <v>467</v>
      </c>
      <c r="D64" s="278">
        <v>50.69</v>
      </c>
    </row>
    <row r="65" spans="1:4" x14ac:dyDescent="0.45">
      <c r="A65" s="168" t="s">
        <v>468</v>
      </c>
      <c r="B65" s="168"/>
      <c r="C65" s="23" t="s">
        <v>469</v>
      </c>
      <c r="D65" s="278">
        <v>51.8</v>
      </c>
    </row>
    <row r="66" spans="1:4" x14ac:dyDescent="0.45">
      <c r="A66" s="168">
        <v>58116</v>
      </c>
      <c r="B66" s="168"/>
      <c r="C66" s="23" t="s">
        <v>470</v>
      </c>
      <c r="D66" s="278">
        <v>45.11</v>
      </c>
    </row>
    <row r="67" spans="1:4" x14ac:dyDescent="0.45">
      <c r="A67" s="168">
        <v>50061</v>
      </c>
      <c r="B67" s="168"/>
      <c r="C67" s="23" t="s">
        <v>471</v>
      </c>
      <c r="D67" s="278">
        <v>51.8</v>
      </c>
    </row>
    <row r="68" spans="1:4" x14ac:dyDescent="0.45">
      <c r="A68" s="168" t="s">
        <v>472</v>
      </c>
      <c r="B68" s="168"/>
      <c r="C68" s="23" t="s">
        <v>473</v>
      </c>
      <c r="D68" s="278">
        <v>45.11</v>
      </c>
    </row>
    <row r="69" spans="1:4" x14ac:dyDescent="0.45">
      <c r="A69" s="168" t="s">
        <v>474</v>
      </c>
      <c r="B69" s="168">
        <v>53998</v>
      </c>
      <c r="C69" s="23" t="s">
        <v>475</v>
      </c>
      <c r="D69" s="278">
        <v>43.8</v>
      </c>
    </row>
    <row r="70" spans="1:4" x14ac:dyDescent="0.45">
      <c r="A70" s="168" t="s">
        <v>476</v>
      </c>
      <c r="B70" s="168"/>
      <c r="C70" s="23" t="s">
        <v>477</v>
      </c>
      <c r="D70" s="278">
        <v>38.04</v>
      </c>
    </row>
    <row r="71" spans="1:4" x14ac:dyDescent="0.45">
      <c r="A71" s="168" t="s">
        <v>478</v>
      </c>
      <c r="B71" s="168"/>
      <c r="C71" s="23" t="s">
        <v>479</v>
      </c>
      <c r="D71" s="278">
        <v>34.32</v>
      </c>
    </row>
    <row r="72" spans="1:4" x14ac:dyDescent="0.45">
      <c r="A72" s="168" t="s">
        <v>480</v>
      </c>
      <c r="B72" s="168"/>
      <c r="C72" s="23" t="s">
        <v>481</v>
      </c>
      <c r="D72" s="278">
        <v>35.340000000000003</v>
      </c>
    </row>
    <row r="73" spans="1:4" x14ac:dyDescent="0.45">
      <c r="A73" s="168" t="s">
        <v>482</v>
      </c>
      <c r="B73" s="168" t="s">
        <v>483</v>
      </c>
      <c r="C73" s="23" t="s">
        <v>484</v>
      </c>
      <c r="D73" s="278">
        <v>35.340000000000003</v>
      </c>
    </row>
    <row r="74" spans="1:4" x14ac:dyDescent="0.45">
      <c r="A74" s="168" t="s">
        <v>485</v>
      </c>
      <c r="B74" s="168"/>
      <c r="C74" s="23" t="s">
        <v>486</v>
      </c>
      <c r="D74" s="278">
        <v>26.97</v>
      </c>
    </row>
    <row r="75" spans="1:4" x14ac:dyDescent="0.45">
      <c r="A75" s="168">
        <v>45099</v>
      </c>
      <c r="B75" s="168">
        <v>45023</v>
      </c>
      <c r="C75" s="23" t="s">
        <v>487</v>
      </c>
      <c r="D75" s="278">
        <v>25.11</v>
      </c>
    </row>
    <row r="76" spans="1:4" x14ac:dyDescent="0.45">
      <c r="A76" s="168"/>
      <c r="B76" s="168" t="s">
        <v>488</v>
      </c>
      <c r="C76" s="23" t="s">
        <v>489</v>
      </c>
      <c r="D76" s="278">
        <v>22.97</v>
      </c>
    </row>
    <row r="77" spans="1:4" x14ac:dyDescent="0.45">
      <c r="A77" s="168"/>
      <c r="B77" s="168">
        <v>12450</v>
      </c>
      <c r="C77" s="23" t="s">
        <v>490</v>
      </c>
      <c r="D77" s="278">
        <v>139.5</v>
      </c>
    </row>
    <row r="78" spans="1:4" x14ac:dyDescent="0.45">
      <c r="A78" s="168"/>
      <c r="B78" s="168">
        <v>52100</v>
      </c>
      <c r="C78" s="23" t="s">
        <v>491</v>
      </c>
      <c r="D78" s="278">
        <v>162</v>
      </c>
    </row>
    <row r="79" spans="1:4" x14ac:dyDescent="0.45">
      <c r="A79" s="168">
        <v>52042</v>
      </c>
      <c r="B79" s="168">
        <v>52090</v>
      </c>
      <c r="C79" s="23" t="s">
        <v>492</v>
      </c>
      <c r="D79" s="278">
        <v>142</v>
      </c>
    </row>
    <row r="80" spans="1:4" x14ac:dyDescent="0.45">
      <c r="A80" s="168">
        <v>52041</v>
      </c>
      <c r="B80" s="168" t="s">
        <v>493</v>
      </c>
      <c r="C80" s="23" t="s">
        <v>494</v>
      </c>
      <c r="D80" s="278">
        <v>135</v>
      </c>
    </row>
    <row r="81" spans="1:4" x14ac:dyDescent="0.45">
      <c r="A81" s="168">
        <v>52002</v>
      </c>
      <c r="B81" s="168"/>
      <c r="C81" s="23" t="s">
        <v>495</v>
      </c>
      <c r="D81" s="278">
        <v>114</v>
      </c>
    </row>
    <row r="82" spans="1:4" x14ac:dyDescent="0.45">
      <c r="A82" s="168">
        <v>52001</v>
      </c>
      <c r="B82" s="168"/>
      <c r="C82" s="23" t="s">
        <v>496</v>
      </c>
      <c r="D82" s="278">
        <v>106</v>
      </c>
    </row>
    <row r="83" spans="1:4" x14ac:dyDescent="0.45">
      <c r="A83" s="168"/>
      <c r="B83" s="168">
        <v>52550</v>
      </c>
      <c r="C83" s="23" t="s">
        <v>497</v>
      </c>
      <c r="D83" s="278">
        <v>128</v>
      </c>
    </row>
    <row r="84" spans="1:4" x14ac:dyDescent="0.45">
      <c r="A84" s="168"/>
      <c r="B84" s="168" t="s">
        <v>498</v>
      </c>
      <c r="C84" s="23" t="s">
        <v>499</v>
      </c>
      <c r="D84" s="278">
        <v>111</v>
      </c>
    </row>
    <row r="85" spans="1:4" x14ac:dyDescent="0.45">
      <c r="A85" s="168"/>
      <c r="B85" s="168">
        <v>53780</v>
      </c>
      <c r="C85" s="23" t="s">
        <v>500</v>
      </c>
      <c r="D85" s="278">
        <v>96</v>
      </c>
    </row>
    <row r="86" spans="1:4" x14ac:dyDescent="0.45">
      <c r="A86" s="168">
        <v>54287</v>
      </c>
      <c r="B86" s="168"/>
      <c r="C86" s="23" t="s">
        <v>501</v>
      </c>
      <c r="D86" s="278">
        <v>84</v>
      </c>
    </row>
    <row r="87" spans="1:4" x14ac:dyDescent="0.45">
      <c r="A87" s="168">
        <v>54271</v>
      </c>
      <c r="B87" s="168"/>
      <c r="C87" s="23" t="s">
        <v>502</v>
      </c>
      <c r="D87" s="278">
        <v>84</v>
      </c>
    </row>
    <row r="88" spans="1:4" x14ac:dyDescent="0.45">
      <c r="A88" s="168"/>
      <c r="B88" s="168"/>
      <c r="C88" s="23" t="s">
        <v>503</v>
      </c>
      <c r="D88" s="278">
        <v>0</v>
      </c>
    </row>
    <row r="89" spans="1:4" x14ac:dyDescent="0.45">
      <c r="A89" s="168">
        <v>98898</v>
      </c>
      <c r="B89" s="168"/>
      <c r="C89" s="23" t="s">
        <v>504</v>
      </c>
      <c r="D89" s="278">
        <v>78.12</v>
      </c>
    </row>
    <row r="90" spans="1:4" x14ac:dyDescent="0.45">
      <c r="A90" s="168" t="s">
        <v>505</v>
      </c>
      <c r="B90" s="168"/>
      <c r="C90" s="23" t="s">
        <v>506</v>
      </c>
      <c r="D90" s="278">
        <v>71.61</v>
      </c>
    </row>
    <row r="91" spans="1:4" x14ac:dyDescent="0.45">
      <c r="A91" s="168">
        <v>94820</v>
      </c>
      <c r="B91" s="168"/>
      <c r="C91" s="23" t="s">
        <v>507</v>
      </c>
      <c r="D91" s="278">
        <v>78.12</v>
      </c>
    </row>
    <row r="92" spans="1:4" x14ac:dyDescent="0.45">
      <c r="A92" s="168" t="s">
        <v>508</v>
      </c>
      <c r="B92" s="168"/>
      <c r="C92" s="23" t="s">
        <v>509</v>
      </c>
      <c r="D92" s="278">
        <v>71.61</v>
      </c>
    </row>
    <row r="93" spans="1:4" x14ac:dyDescent="0.45">
      <c r="A93" s="168" t="s">
        <v>510</v>
      </c>
      <c r="B93" s="168"/>
      <c r="C93" s="23" t="s">
        <v>511</v>
      </c>
      <c r="D93" s="278">
        <v>61.38</v>
      </c>
    </row>
    <row r="94" spans="1:4" x14ac:dyDescent="0.45">
      <c r="A94" s="168">
        <v>96104</v>
      </c>
      <c r="B94" s="168"/>
      <c r="C94" s="23" t="s">
        <v>512</v>
      </c>
      <c r="D94" s="278">
        <v>58.13</v>
      </c>
    </row>
    <row r="95" spans="1:4" x14ac:dyDescent="0.45">
      <c r="A95" s="168" t="s">
        <v>513</v>
      </c>
      <c r="B95" s="168"/>
      <c r="C95" s="23" t="s">
        <v>514</v>
      </c>
      <c r="D95" s="278">
        <v>53.48</v>
      </c>
    </row>
    <row r="96" spans="1:4" x14ac:dyDescent="0.45">
      <c r="A96" s="168">
        <v>98004</v>
      </c>
      <c r="B96" s="168"/>
      <c r="C96" s="23" t="s">
        <v>515</v>
      </c>
      <c r="D96" s="278">
        <v>50.69</v>
      </c>
    </row>
    <row r="97" spans="1:4" x14ac:dyDescent="0.45">
      <c r="A97" s="168" t="s">
        <v>516</v>
      </c>
      <c r="B97" s="168"/>
      <c r="C97" s="23" t="s">
        <v>517</v>
      </c>
      <c r="D97" s="278">
        <v>46.04</v>
      </c>
    </row>
    <row r="98" spans="1:4" x14ac:dyDescent="0.45">
      <c r="A98" s="168" t="s">
        <v>518</v>
      </c>
      <c r="B98" s="168"/>
      <c r="C98" s="23" t="s">
        <v>519</v>
      </c>
      <c r="D98" s="278">
        <v>44.18</v>
      </c>
    </row>
    <row r="99" spans="1:4" x14ac:dyDescent="0.45">
      <c r="A99" s="168" t="s">
        <v>520</v>
      </c>
      <c r="B99" s="168"/>
      <c r="C99" s="23" t="s">
        <v>521</v>
      </c>
      <c r="D99" s="278">
        <v>46.04</v>
      </c>
    </row>
    <row r="100" spans="1:4" x14ac:dyDescent="0.45">
      <c r="A100" s="168"/>
      <c r="B100" s="168" t="s">
        <v>522</v>
      </c>
      <c r="C100" s="23" t="s">
        <v>523</v>
      </c>
      <c r="D100" s="278">
        <v>44.31</v>
      </c>
    </row>
    <row r="101" spans="1:4" x14ac:dyDescent="0.45">
      <c r="A101" s="168" t="s">
        <v>524</v>
      </c>
      <c r="B101" s="168"/>
      <c r="C101" s="23" t="s">
        <v>525</v>
      </c>
      <c r="D101" s="278">
        <v>34.409999999999997</v>
      </c>
    </row>
    <row r="102" spans="1:4" x14ac:dyDescent="0.45">
      <c r="A102" s="168" t="s">
        <v>526</v>
      </c>
      <c r="B102" s="168"/>
      <c r="C102" s="23" t="s">
        <v>527</v>
      </c>
      <c r="D102" s="278">
        <v>31.62</v>
      </c>
    </row>
    <row r="103" spans="1:4" x14ac:dyDescent="0.45">
      <c r="A103" s="168" t="s">
        <v>528</v>
      </c>
      <c r="B103" s="168"/>
      <c r="C103" s="23" t="s">
        <v>529</v>
      </c>
      <c r="D103" s="278">
        <v>29.3</v>
      </c>
    </row>
    <row r="104" spans="1:4" x14ac:dyDescent="0.45">
      <c r="A104" s="168"/>
      <c r="B104" s="168" t="s">
        <v>530</v>
      </c>
      <c r="C104" s="23" t="s">
        <v>531</v>
      </c>
      <c r="D104" s="278">
        <v>97.5</v>
      </c>
    </row>
    <row r="105" spans="1:4" x14ac:dyDescent="0.45">
      <c r="A105" s="168"/>
      <c r="B105" s="168" t="s">
        <v>532</v>
      </c>
      <c r="C105" s="23" t="s">
        <v>533</v>
      </c>
      <c r="D105" s="278">
        <v>91.5</v>
      </c>
    </row>
    <row r="106" spans="1:4" x14ac:dyDescent="0.45">
      <c r="A106" s="168"/>
      <c r="B106" s="168">
        <v>97330</v>
      </c>
      <c r="C106" s="23" t="s">
        <v>534</v>
      </c>
      <c r="D106" s="278">
        <v>73.900000000000006</v>
      </c>
    </row>
    <row r="107" spans="1:4" x14ac:dyDescent="0.45">
      <c r="A107" s="168">
        <v>99643</v>
      </c>
      <c r="B107" s="168"/>
      <c r="C107" s="23" t="s">
        <v>535</v>
      </c>
      <c r="D107" s="278">
        <v>73.900000000000006</v>
      </c>
    </row>
    <row r="108" spans="1:4" x14ac:dyDescent="0.45">
      <c r="A108" s="168"/>
      <c r="B108" s="168"/>
      <c r="C108" s="23" t="s">
        <v>536</v>
      </c>
      <c r="D108" s="278">
        <v>0</v>
      </c>
    </row>
    <row r="109" spans="1:4" x14ac:dyDescent="0.45">
      <c r="A109" s="168"/>
      <c r="B109" s="168" t="s">
        <v>537</v>
      </c>
      <c r="C109" s="23" t="s">
        <v>538</v>
      </c>
      <c r="D109" s="278" t="e">
        <v>#VALUE!</v>
      </c>
    </row>
    <row r="110" spans="1:4" x14ac:dyDescent="0.45">
      <c r="A110" s="168">
        <v>50016</v>
      </c>
      <c r="B110" s="168"/>
      <c r="C110" s="23" t="s">
        <v>539</v>
      </c>
      <c r="D110" s="278" t="e">
        <v>#VALUE!</v>
      </c>
    </row>
    <row r="111" spans="1:4" x14ac:dyDescent="0.45">
      <c r="A111" s="168"/>
      <c r="B111" s="168">
        <v>53956</v>
      </c>
      <c r="C111" s="23" t="s">
        <v>540</v>
      </c>
      <c r="D111" s="278" t="e">
        <v>#VALUE!</v>
      </c>
    </row>
    <row r="112" spans="1:4" x14ac:dyDescent="0.45">
      <c r="A112" s="168">
        <v>93912</v>
      </c>
      <c r="B112" s="168"/>
      <c r="C112" s="23" t="s">
        <v>541</v>
      </c>
      <c r="D112" s="278" t="e">
        <v>#VALUE!</v>
      </c>
    </row>
    <row r="113" spans="1:4" x14ac:dyDescent="0.45">
      <c r="A113" s="168" t="s">
        <v>542</v>
      </c>
      <c r="B113" s="168"/>
      <c r="C113" s="23" t="s">
        <v>543</v>
      </c>
      <c r="D113" s="278" t="e">
        <v>#VALUE!</v>
      </c>
    </row>
    <row r="114" spans="1:4" x14ac:dyDescent="0.45">
      <c r="A114" s="168" t="s">
        <v>544</v>
      </c>
      <c r="B114" s="168"/>
      <c r="C114" s="23" t="s">
        <v>545</v>
      </c>
      <c r="D114" s="278" t="e">
        <v>#VALUE!</v>
      </c>
    </row>
    <row r="115" spans="1:4" x14ac:dyDescent="0.45">
      <c r="A115" s="168" t="s">
        <v>546</v>
      </c>
      <c r="B115" s="168" t="s">
        <v>546</v>
      </c>
      <c r="C115" s="23" t="s">
        <v>547</v>
      </c>
      <c r="D115" s="278">
        <v>0</v>
      </c>
    </row>
    <row r="116" spans="1:4" x14ac:dyDescent="0.45">
      <c r="A116" s="168"/>
      <c r="B116" s="168">
        <v>64011</v>
      </c>
      <c r="C116" s="23" t="s">
        <v>548</v>
      </c>
      <c r="D116" s="278">
        <v>10.89</v>
      </c>
    </row>
    <row r="117" spans="1:4" x14ac:dyDescent="0.45">
      <c r="A117" s="168" t="s">
        <v>549</v>
      </c>
      <c r="B117" s="168"/>
      <c r="C117" s="23" t="s">
        <v>550</v>
      </c>
      <c r="D117" s="278">
        <v>0</v>
      </c>
    </row>
    <row r="118" spans="1:4" x14ac:dyDescent="0.45">
      <c r="A118" s="168" t="s">
        <v>551</v>
      </c>
      <c r="B118" s="168"/>
      <c r="C118" s="23" t="s">
        <v>552</v>
      </c>
      <c r="D118" s="278">
        <v>9.5</v>
      </c>
    </row>
    <row r="119" spans="1:4" x14ac:dyDescent="0.45">
      <c r="A119" s="168"/>
      <c r="B119" s="168" t="s">
        <v>890</v>
      </c>
      <c r="C119" s="23" t="s">
        <v>553</v>
      </c>
      <c r="D119" s="278">
        <v>8.24</v>
      </c>
    </row>
    <row r="120" spans="1:4" x14ac:dyDescent="0.45">
      <c r="A120" s="168"/>
      <c r="B120" s="168" t="s">
        <v>554</v>
      </c>
      <c r="C120" s="23" t="s">
        <v>555</v>
      </c>
      <c r="D120" s="278">
        <v>0</v>
      </c>
    </row>
    <row r="121" spans="1:4" x14ac:dyDescent="0.45">
      <c r="A121" s="168"/>
      <c r="B121" s="168" t="s">
        <v>556</v>
      </c>
      <c r="C121" s="23" t="s">
        <v>557</v>
      </c>
      <c r="D121" s="278">
        <v>7.7</v>
      </c>
    </row>
    <row r="122" spans="1:4" x14ac:dyDescent="0.45">
      <c r="A122" s="168"/>
      <c r="B122" s="168">
        <v>68026</v>
      </c>
      <c r="C122" s="23" t="s">
        <v>558</v>
      </c>
      <c r="D122" s="278">
        <v>46.17</v>
      </c>
    </row>
    <row r="123" spans="1:4" x14ac:dyDescent="0.45">
      <c r="A123" s="168"/>
      <c r="B123" s="168" t="s">
        <v>559</v>
      </c>
      <c r="C123" s="23" t="s">
        <v>560</v>
      </c>
      <c r="D123" s="278">
        <v>6.8</v>
      </c>
    </row>
    <row r="124" spans="1:4" x14ac:dyDescent="0.45">
      <c r="A124" s="168"/>
      <c r="B124" s="168" t="s">
        <v>891</v>
      </c>
      <c r="C124" s="23" t="s">
        <v>561</v>
      </c>
      <c r="D124" s="278">
        <v>6.89</v>
      </c>
    </row>
    <row r="125" spans="1:4" x14ac:dyDescent="0.45">
      <c r="A125" s="168"/>
      <c r="B125" s="168" t="s">
        <v>892</v>
      </c>
      <c r="C125" s="23" t="s">
        <v>562</v>
      </c>
      <c r="D125" s="278" t="e">
        <v>#VALUE!</v>
      </c>
    </row>
    <row r="126" spans="1:4" x14ac:dyDescent="0.45">
      <c r="A126" s="168" t="s">
        <v>563</v>
      </c>
      <c r="B126" s="168"/>
      <c r="C126" s="23" t="s">
        <v>564</v>
      </c>
      <c r="D126" s="278">
        <v>6.3</v>
      </c>
    </row>
    <row r="127" spans="1:4" x14ac:dyDescent="0.45">
      <c r="A127" s="168" t="s">
        <v>565</v>
      </c>
      <c r="B127" s="168"/>
      <c r="C127" s="23" t="s">
        <v>566</v>
      </c>
      <c r="D127" s="278">
        <v>37.799999999999997</v>
      </c>
    </row>
    <row r="128" spans="1:4" x14ac:dyDescent="0.45">
      <c r="A128" s="168" t="s">
        <v>567</v>
      </c>
      <c r="B128" s="168" t="s">
        <v>568</v>
      </c>
      <c r="C128" s="23" t="s">
        <v>569</v>
      </c>
      <c r="D128" s="278">
        <v>4.46</v>
      </c>
    </row>
    <row r="129" spans="1:4" x14ac:dyDescent="0.45">
      <c r="A129" s="168"/>
      <c r="B129" s="168" t="s">
        <v>893</v>
      </c>
      <c r="C129" s="23" t="s">
        <v>570</v>
      </c>
      <c r="D129" s="278">
        <v>26.73</v>
      </c>
    </row>
    <row r="130" spans="1:4" x14ac:dyDescent="0.45">
      <c r="A130" s="168"/>
      <c r="B130" s="168" t="s">
        <v>894</v>
      </c>
      <c r="C130" s="23" t="s">
        <v>571</v>
      </c>
      <c r="D130" s="278">
        <v>7.43</v>
      </c>
    </row>
    <row r="131" spans="1:4" x14ac:dyDescent="0.45">
      <c r="A131" s="168"/>
      <c r="B131" s="168" t="s">
        <v>572</v>
      </c>
      <c r="C131" s="23" t="s">
        <v>573</v>
      </c>
      <c r="D131" s="278">
        <v>10.67</v>
      </c>
    </row>
    <row r="132" spans="1:4" x14ac:dyDescent="0.45">
      <c r="A132" s="168"/>
      <c r="B132" s="168" t="s">
        <v>895</v>
      </c>
      <c r="C132" s="23" t="s">
        <v>574</v>
      </c>
      <c r="D132" s="278">
        <v>63.81</v>
      </c>
    </row>
    <row r="133" spans="1:4" x14ac:dyDescent="0.45">
      <c r="A133" s="168"/>
      <c r="B133" s="168" t="s">
        <v>575</v>
      </c>
      <c r="C133" s="23" t="s">
        <v>576</v>
      </c>
      <c r="D133" s="278">
        <v>8.42</v>
      </c>
    </row>
    <row r="134" spans="1:4" x14ac:dyDescent="0.45">
      <c r="A134" s="168"/>
      <c r="B134" s="168" t="s">
        <v>896</v>
      </c>
      <c r="C134" s="23" t="s">
        <v>577</v>
      </c>
      <c r="D134" s="278">
        <v>7.7</v>
      </c>
    </row>
    <row r="135" spans="1:4" x14ac:dyDescent="0.45">
      <c r="A135" s="168"/>
      <c r="B135" s="168" t="s">
        <v>897</v>
      </c>
      <c r="C135" s="23" t="s">
        <v>578</v>
      </c>
      <c r="D135" s="278">
        <v>13.23</v>
      </c>
    </row>
    <row r="136" spans="1:4" x14ac:dyDescent="0.45">
      <c r="A136" s="168" t="s">
        <v>579</v>
      </c>
      <c r="B136" s="168"/>
      <c r="C136" s="23" t="s">
        <v>580</v>
      </c>
      <c r="D136" s="278">
        <v>16.07</v>
      </c>
    </row>
    <row r="137" spans="1:4" x14ac:dyDescent="0.45">
      <c r="A137" s="168"/>
      <c r="B137" s="168" t="s">
        <v>581</v>
      </c>
      <c r="C137" s="23" t="s">
        <v>582</v>
      </c>
      <c r="D137" s="278">
        <v>5.36</v>
      </c>
    </row>
    <row r="138" spans="1:4" x14ac:dyDescent="0.45">
      <c r="A138" s="168" t="s">
        <v>583</v>
      </c>
      <c r="B138" s="168"/>
      <c r="C138" s="23" t="s">
        <v>584</v>
      </c>
      <c r="D138" s="278">
        <v>25.38</v>
      </c>
    </row>
    <row r="139" spans="1:4" x14ac:dyDescent="0.45">
      <c r="A139" s="168"/>
      <c r="B139" s="168" t="s">
        <v>585</v>
      </c>
      <c r="C139" s="23" t="s">
        <v>586</v>
      </c>
      <c r="D139" s="278">
        <v>8.4600000000000009</v>
      </c>
    </row>
    <row r="140" spans="1:4" x14ac:dyDescent="0.45">
      <c r="A140" s="168"/>
      <c r="B140" s="168" t="s">
        <v>587</v>
      </c>
      <c r="C140" s="23" t="s">
        <v>588</v>
      </c>
      <c r="D140" s="278">
        <v>10</v>
      </c>
    </row>
    <row r="141" spans="1:4" x14ac:dyDescent="0.45">
      <c r="A141" s="168" t="s">
        <v>589</v>
      </c>
      <c r="B141" s="168"/>
      <c r="C141" s="23" t="s">
        <v>590</v>
      </c>
      <c r="D141" s="278">
        <v>31.19</v>
      </c>
    </row>
    <row r="142" spans="1:4" x14ac:dyDescent="0.45">
      <c r="A142" s="168"/>
      <c r="B142" s="168" t="s">
        <v>898</v>
      </c>
      <c r="C142" s="23" t="s">
        <v>591</v>
      </c>
      <c r="D142" s="278">
        <v>10.4</v>
      </c>
    </row>
    <row r="143" spans="1:4" x14ac:dyDescent="0.45">
      <c r="A143" s="168"/>
      <c r="B143" s="168">
        <v>66966</v>
      </c>
      <c r="C143" s="23" t="s">
        <v>592</v>
      </c>
      <c r="D143" s="278">
        <v>31.14</v>
      </c>
    </row>
    <row r="144" spans="1:4" x14ac:dyDescent="0.45">
      <c r="A144" s="168" t="s">
        <v>593</v>
      </c>
      <c r="B144" s="168"/>
      <c r="C144" s="23" t="s">
        <v>594</v>
      </c>
      <c r="D144" s="278">
        <v>6.84</v>
      </c>
    </row>
    <row r="145" spans="1:4" x14ac:dyDescent="0.45">
      <c r="A145" s="168" t="s">
        <v>595</v>
      </c>
      <c r="B145" s="168"/>
      <c r="C145" s="23" t="s">
        <v>596</v>
      </c>
      <c r="D145" s="278">
        <v>38.21</v>
      </c>
    </row>
    <row r="146" spans="1:4" x14ac:dyDescent="0.45">
      <c r="A146" s="168" t="s">
        <v>597</v>
      </c>
      <c r="B146" s="168" t="s">
        <v>598</v>
      </c>
      <c r="C146" s="23" t="s">
        <v>599</v>
      </c>
      <c r="D146" s="278">
        <v>6.48</v>
      </c>
    </row>
    <row r="147" spans="1:4" x14ac:dyDescent="0.45">
      <c r="A147" s="168"/>
      <c r="B147" s="168">
        <v>67115</v>
      </c>
      <c r="C147" s="23" t="s">
        <v>600</v>
      </c>
      <c r="D147" s="278">
        <v>38.880000000000003</v>
      </c>
    </row>
    <row r="148" spans="1:4" x14ac:dyDescent="0.45">
      <c r="A148" s="168" t="s">
        <v>601</v>
      </c>
      <c r="B148" s="168"/>
      <c r="C148" s="23" t="s">
        <v>602</v>
      </c>
      <c r="D148" s="278">
        <v>3.92</v>
      </c>
    </row>
    <row r="149" spans="1:4" x14ac:dyDescent="0.45">
      <c r="A149" s="168"/>
      <c r="B149" s="168"/>
      <c r="C149" s="23" t="s">
        <v>603</v>
      </c>
      <c r="D149" s="278">
        <v>0</v>
      </c>
    </row>
    <row r="150" spans="1:4" x14ac:dyDescent="0.45">
      <c r="A150" s="168"/>
      <c r="B150" s="168"/>
      <c r="C150" s="23" t="s">
        <v>604</v>
      </c>
      <c r="D150" s="278" t="e">
        <v>#VALUE!</v>
      </c>
    </row>
    <row r="151" spans="1:4" x14ac:dyDescent="0.45">
      <c r="A151" s="168" t="s">
        <v>605</v>
      </c>
      <c r="B151" s="168"/>
      <c r="C151" s="23" t="s">
        <v>606</v>
      </c>
      <c r="D151" s="278">
        <v>10.220000000000001</v>
      </c>
    </row>
    <row r="152" spans="1:4" x14ac:dyDescent="0.45">
      <c r="A152" s="168"/>
      <c r="B152" s="168" t="s">
        <v>607</v>
      </c>
      <c r="C152" s="23" t="s">
        <v>608</v>
      </c>
      <c r="D152" s="278">
        <v>8.42</v>
      </c>
    </row>
    <row r="153" spans="1:4" x14ac:dyDescent="0.45">
      <c r="A153" s="168" t="s">
        <v>899</v>
      </c>
      <c r="B153" s="168" t="s">
        <v>899</v>
      </c>
      <c r="C153" s="23" t="s">
        <v>609</v>
      </c>
      <c r="D153" s="278">
        <v>7.61</v>
      </c>
    </row>
    <row r="154" spans="1:4" x14ac:dyDescent="0.45">
      <c r="A154" s="168" t="s">
        <v>610</v>
      </c>
      <c r="B154" s="168"/>
      <c r="C154" s="23" t="s">
        <v>611</v>
      </c>
      <c r="D154" s="278">
        <v>7.02</v>
      </c>
    </row>
    <row r="155" spans="1:4" x14ac:dyDescent="0.45">
      <c r="A155" s="168"/>
      <c r="B155" s="168" t="s">
        <v>900</v>
      </c>
      <c r="C155" s="23" t="s">
        <v>612</v>
      </c>
      <c r="D155" s="278">
        <v>5.18</v>
      </c>
    </row>
    <row r="156" spans="1:4" x14ac:dyDescent="0.45">
      <c r="A156" s="168"/>
      <c r="B156" s="168" t="s">
        <v>613</v>
      </c>
      <c r="C156" s="23" t="s">
        <v>614</v>
      </c>
      <c r="D156" s="278">
        <v>9.86</v>
      </c>
    </row>
    <row r="157" spans="1:4" x14ac:dyDescent="0.45">
      <c r="A157" s="168"/>
      <c r="B157" s="168" t="s">
        <v>615</v>
      </c>
      <c r="C157" s="23" t="s">
        <v>616</v>
      </c>
      <c r="D157" s="278">
        <v>6.26</v>
      </c>
    </row>
    <row r="158" spans="1:4" x14ac:dyDescent="0.45">
      <c r="A158" s="168"/>
      <c r="B158" s="168" t="s">
        <v>617</v>
      </c>
      <c r="C158" s="23" t="s">
        <v>618</v>
      </c>
      <c r="D158" s="278">
        <v>9.9</v>
      </c>
    </row>
    <row r="159" spans="1:4" x14ac:dyDescent="0.45">
      <c r="A159" s="168"/>
      <c r="B159" s="168"/>
      <c r="C159" s="23" t="s">
        <v>619</v>
      </c>
      <c r="D159" s="278" t="e">
        <v>#VALUE!</v>
      </c>
    </row>
    <row r="160" spans="1:4" x14ac:dyDescent="0.45">
      <c r="A160" s="168" t="s">
        <v>620</v>
      </c>
      <c r="B160" s="168"/>
      <c r="C160" s="23" t="s">
        <v>621</v>
      </c>
      <c r="D160" s="278" t="e">
        <v>#VALUE!</v>
      </c>
    </row>
    <row r="161" spans="1:4" x14ac:dyDescent="0.45">
      <c r="A161" s="168"/>
      <c r="B161" s="168" t="s">
        <v>622</v>
      </c>
      <c r="C161" s="23" t="s">
        <v>623</v>
      </c>
      <c r="D161" s="278" t="e">
        <v>#VALUE!</v>
      </c>
    </row>
    <row r="162" spans="1:4" x14ac:dyDescent="0.45">
      <c r="A162" s="168"/>
      <c r="B162" s="168" t="s">
        <v>624</v>
      </c>
      <c r="C162" s="23" t="s">
        <v>625</v>
      </c>
      <c r="D162" s="278" t="e">
        <v>#VALUE!</v>
      </c>
    </row>
    <row r="163" spans="1:4" x14ac:dyDescent="0.45">
      <c r="A163" s="168" t="s">
        <v>626</v>
      </c>
      <c r="B163" s="168"/>
      <c r="C163" s="23" t="s">
        <v>627</v>
      </c>
      <c r="D163" s="278" t="e">
        <v>#VALUE!</v>
      </c>
    </row>
    <row r="164" spans="1:4" x14ac:dyDescent="0.45">
      <c r="A164" s="168"/>
      <c r="B164" s="168" t="s">
        <v>901</v>
      </c>
      <c r="C164" s="23" t="s">
        <v>628</v>
      </c>
      <c r="D164" s="278" t="e">
        <v>#VALUE!</v>
      </c>
    </row>
    <row r="165" spans="1:4" x14ac:dyDescent="0.45">
      <c r="A165" s="168" t="s">
        <v>629</v>
      </c>
      <c r="B165" s="168" t="s">
        <v>629</v>
      </c>
      <c r="C165" s="23" t="s">
        <v>630</v>
      </c>
      <c r="D165" s="278">
        <v>0</v>
      </c>
    </row>
    <row r="166" spans="1:4" x14ac:dyDescent="0.45">
      <c r="A166" s="168"/>
      <c r="B166" s="168" t="s">
        <v>631</v>
      </c>
      <c r="C166" s="23" t="s">
        <v>632</v>
      </c>
      <c r="D166" s="278">
        <v>35.64</v>
      </c>
    </row>
    <row r="167" spans="1:4" x14ac:dyDescent="0.45">
      <c r="A167" s="168"/>
      <c r="B167" s="168" t="s">
        <v>633</v>
      </c>
      <c r="C167" s="23" t="s">
        <v>634</v>
      </c>
      <c r="D167" s="278">
        <v>33</v>
      </c>
    </row>
    <row r="168" spans="1:4" x14ac:dyDescent="0.45">
      <c r="A168" s="168" t="s">
        <v>635</v>
      </c>
      <c r="B168" s="168"/>
      <c r="C168" s="23" t="s">
        <v>636</v>
      </c>
      <c r="D168" s="278">
        <v>30.8</v>
      </c>
    </row>
    <row r="169" spans="1:4" x14ac:dyDescent="0.45">
      <c r="A169" s="168" t="s">
        <v>637</v>
      </c>
      <c r="B169" s="168"/>
      <c r="C169" s="23" t="s">
        <v>638</v>
      </c>
      <c r="D169" s="278">
        <v>30.8</v>
      </c>
    </row>
    <row r="170" spans="1:4" x14ac:dyDescent="0.45">
      <c r="A170" s="168" t="s">
        <v>639</v>
      </c>
      <c r="B170" s="168"/>
      <c r="C170" s="23" t="s">
        <v>640</v>
      </c>
      <c r="D170" s="278">
        <v>27.02</v>
      </c>
    </row>
    <row r="171" spans="1:4" x14ac:dyDescent="0.45">
      <c r="A171" s="168" t="s">
        <v>641</v>
      </c>
      <c r="B171" s="168"/>
      <c r="C171" s="23" t="s">
        <v>642</v>
      </c>
      <c r="D171" s="278">
        <v>27.02</v>
      </c>
    </row>
    <row r="172" spans="1:4" x14ac:dyDescent="0.45">
      <c r="A172" s="168"/>
      <c r="B172" s="168" t="s">
        <v>643</v>
      </c>
      <c r="C172" s="23" t="s">
        <v>644</v>
      </c>
      <c r="D172" s="278">
        <v>23.06</v>
      </c>
    </row>
    <row r="173" spans="1:4" x14ac:dyDescent="0.45">
      <c r="A173" s="168"/>
      <c r="B173" s="168" t="s">
        <v>645</v>
      </c>
      <c r="C173" s="23" t="s">
        <v>646</v>
      </c>
      <c r="D173" s="278">
        <v>20.149999999999999</v>
      </c>
    </row>
    <row r="174" spans="1:4" x14ac:dyDescent="0.45">
      <c r="A174" s="168"/>
      <c r="B174" s="168" t="s">
        <v>647</v>
      </c>
      <c r="C174" s="23" t="s">
        <v>648</v>
      </c>
      <c r="D174" s="278">
        <v>20.149999999999999</v>
      </c>
    </row>
    <row r="175" spans="1:4" x14ac:dyDescent="0.45">
      <c r="A175" s="168" t="s">
        <v>649</v>
      </c>
      <c r="B175" s="168"/>
      <c r="C175" s="23" t="s">
        <v>650</v>
      </c>
      <c r="D175" s="278">
        <v>20.149999999999999</v>
      </c>
    </row>
    <row r="176" spans="1:4" x14ac:dyDescent="0.45">
      <c r="A176" s="168"/>
      <c r="B176" s="168" t="s">
        <v>651</v>
      </c>
      <c r="C176" s="23" t="s">
        <v>652</v>
      </c>
      <c r="D176" s="278">
        <v>20.149999999999999</v>
      </c>
    </row>
    <row r="177" spans="1:4" x14ac:dyDescent="0.45">
      <c r="A177" s="168"/>
      <c r="B177" s="168" t="s">
        <v>653</v>
      </c>
      <c r="C177" s="23" t="s">
        <v>654</v>
      </c>
      <c r="D177" s="278">
        <v>17.600000000000001</v>
      </c>
    </row>
    <row r="178" spans="1:4" x14ac:dyDescent="0.45">
      <c r="A178" s="168" t="s">
        <v>655</v>
      </c>
      <c r="B178" s="168"/>
      <c r="C178" s="23" t="s">
        <v>656</v>
      </c>
      <c r="D178" s="278">
        <v>22.53</v>
      </c>
    </row>
    <row r="179" spans="1:4" x14ac:dyDescent="0.45">
      <c r="A179" s="168"/>
      <c r="B179" s="168"/>
      <c r="C179" s="23" t="s">
        <v>657</v>
      </c>
      <c r="D179" s="278">
        <v>22.53</v>
      </c>
    </row>
    <row r="180" spans="1:4" x14ac:dyDescent="0.45">
      <c r="A180" s="168" t="s">
        <v>658</v>
      </c>
      <c r="B180" s="168"/>
      <c r="C180" s="23" t="s">
        <v>659</v>
      </c>
      <c r="D180" s="278">
        <v>48.58</v>
      </c>
    </row>
    <row r="181" spans="1:4" x14ac:dyDescent="0.45">
      <c r="A181" s="168"/>
      <c r="B181" s="168"/>
      <c r="C181" s="23" t="s">
        <v>660</v>
      </c>
      <c r="D181" s="278">
        <v>22.53</v>
      </c>
    </row>
    <row r="182" spans="1:4" x14ac:dyDescent="0.45">
      <c r="A182" s="168" t="s">
        <v>661</v>
      </c>
      <c r="B182" s="168"/>
      <c r="C182" s="23" t="s">
        <v>662</v>
      </c>
      <c r="D182" s="278">
        <v>42.42</v>
      </c>
    </row>
    <row r="183" spans="1:4" x14ac:dyDescent="0.45">
      <c r="A183" s="168"/>
      <c r="B183" s="168"/>
      <c r="C183" s="23" t="s">
        <v>663</v>
      </c>
      <c r="D183" s="278">
        <v>105.6</v>
      </c>
    </row>
    <row r="184" spans="1:4" x14ac:dyDescent="0.45">
      <c r="A184" s="168"/>
      <c r="B184" s="168"/>
      <c r="C184" s="23" t="s">
        <v>664</v>
      </c>
      <c r="D184" s="278">
        <v>146.08000000000001</v>
      </c>
    </row>
    <row r="185" spans="1:4" x14ac:dyDescent="0.45">
      <c r="A185" s="168"/>
      <c r="B185" s="168" t="s">
        <v>665</v>
      </c>
      <c r="C185" s="23" t="s">
        <v>666</v>
      </c>
      <c r="D185" s="278">
        <v>146.08000000000001</v>
      </c>
    </row>
    <row r="186" spans="1:4" x14ac:dyDescent="0.45">
      <c r="A186" s="168"/>
      <c r="B186" s="168" t="s">
        <v>667</v>
      </c>
      <c r="C186" s="23" t="s">
        <v>668</v>
      </c>
      <c r="D186" s="278">
        <v>34.94</v>
      </c>
    </row>
    <row r="187" spans="1:4" x14ac:dyDescent="0.45">
      <c r="A187" s="168"/>
      <c r="B187" s="168" t="s">
        <v>669</v>
      </c>
      <c r="C187" s="23" t="s">
        <v>670</v>
      </c>
      <c r="D187" s="278">
        <v>23.32</v>
      </c>
    </row>
    <row r="188" spans="1:4" x14ac:dyDescent="0.45">
      <c r="A188" s="168"/>
      <c r="B188" s="168" t="s">
        <v>671</v>
      </c>
      <c r="C188" s="23" t="s">
        <v>672</v>
      </c>
      <c r="D188" s="278">
        <v>18.57</v>
      </c>
    </row>
    <row r="189" spans="1:4" x14ac:dyDescent="0.45">
      <c r="A189" s="168" t="s">
        <v>673</v>
      </c>
      <c r="B189" s="168"/>
      <c r="C189" s="23" t="s">
        <v>674</v>
      </c>
      <c r="D189" s="278">
        <v>13.2</v>
      </c>
    </row>
    <row r="190" spans="1:4" x14ac:dyDescent="0.45">
      <c r="A190" s="168">
        <v>1014</v>
      </c>
      <c r="B190" s="168"/>
      <c r="C190" s="23" t="s">
        <v>675</v>
      </c>
      <c r="D190" s="278">
        <v>65</v>
      </c>
    </row>
    <row r="191" spans="1:4" x14ac:dyDescent="0.45">
      <c r="A191" s="168">
        <v>1015</v>
      </c>
      <c r="B191" s="168"/>
      <c r="C191" s="23" t="s">
        <v>676</v>
      </c>
      <c r="D191" s="278">
        <v>96</v>
      </c>
    </row>
    <row r="192" spans="1:4" x14ac:dyDescent="0.45">
      <c r="A192" s="168"/>
      <c r="B192" s="168"/>
      <c r="C192" s="23" t="s">
        <v>74</v>
      </c>
      <c r="D192" s="278">
        <v>0</v>
      </c>
    </row>
    <row r="193" spans="1:4" x14ac:dyDescent="0.45">
      <c r="A193" s="168"/>
      <c r="B193" s="168" t="s">
        <v>677</v>
      </c>
      <c r="C193" s="23" t="s">
        <v>642</v>
      </c>
      <c r="D193" s="278">
        <v>27.02</v>
      </c>
    </row>
    <row r="194" spans="1:4" x14ac:dyDescent="0.45">
      <c r="A194" s="168"/>
      <c r="B194" s="168" t="s">
        <v>678</v>
      </c>
      <c r="C194" s="23" t="s">
        <v>679</v>
      </c>
      <c r="D194" s="278">
        <v>20.239999999999998</v>
      </c>
    </row>
    <row r="195" spans="1:4" x14ac:dyDescent="0.45">
      <c r="A195" s="168"/>
      <c r="B195" s="168" t="s">
        <v>680</v>
      </c>
      <c r="C195" s="23" t="s">
        <v>681</v>
      </c>
      <c r="D195" s="278">
        <v>17.600000000000001</v>
      </c>
    </row>
    <row r="196" spans="1:4" x14ac:dyDescent="0.45">
      <c r="A196" s="168" t="s">
        <v>682</v>
      </c>
      <c r="B196" s="168"/>
      <c r="C196" s="23" t="s">
        <v>683</v>
      </c>
      <c r="D196" s="278">
        <v>17.600000000000001</v>
      </c>
    </row>
    <row r="197" spans="1:4" x14ac:dyDescent="0.45">
      <c r="A197" s="168"/>
      <c r="B197" s="168" t="s">
        <v>684</v>
      </c>
      <c r="C197" s="23" t="s">
        <v>685</v>
      </c>
      <c r="D197" s="278">
        <v>17.600000000000001</v>
      </c>
    </row>
    <row r="198" spans="1:4" x14ac:dyDescent="0.45">
      <c r="A198" s="168"/>
      <c r="B198" s="168" t="s">
        <v>686</v>
      </c>
      <c r="C198" s="23" t="s">
        <v>687</v>
      </c>
      <c r="D198" s="278">
        <v>17.600000000000001</v>
      </c>
    </row>
    <row r="199" spans="1:4" x14ac:dyDescent="0.45">
      <c r="A199" s="168"/>
      <c r="B199" s="168" t="s">
        <v>688</v>
      </c>
      <c r="C199" s="23" t="s">
        <v>689</v>
      </c>
      <c r="D199" s="278">
        <v>17.600000000000001</v>
      </c>
    </row>
    <row r="200" spans="1:4" x14ac:dyDescent="0.45">
      <c r="A200" s="168"/>
      <c r="B200" s="168"/>
      <c r="C200" s="23" t="s">
        <v>690</v>
      </c>
      <c r="D200" s="278">
        <v>35.380000000000003</v>
      </c>
    </row>
    <row r="201" spans="1:4" x14ac:dyDescent="0.45">
      <c r="A201" s="168"/>
      <c r="B201" s="168" t="s">
        <v>691</v>
      </c>
      <c r="C201" s="23" t="s">
        <v>692</v>
      </c>
      <c r="D201" s="278">
        <v>35.380000000000003</v>
      </c>
    </row>
    <row r="202" spans="1:4" x14ac:dyDescent="0.45">
      <c r="A202" s="168" t="s">
        <v>693</v>
      </c>
      <c r="B202" s="168"/>
      <c r="C202" s="23" t="s">
        <v>694</v>
      </c>
      <c r="D202" s="278">
        <v>105.6</v>
      </c>
    </row>
    <row r="203" spans="1:4" x14ac:dyDescent="0.45">
      <c r="A203" s="168"/>
      <c r="B203" s="168" t="s">
        <v>695</v>
      </c>
      <c r="C203" s="23" t="s">
        <v>696</v>
      </c>
      <c r="D203" s="278">
        <v>18.57</v>
      </c>
    </row>
    <row r="204" spans="1:4" x14ac:dyDescent="0.45">
      <c r="A204" s="168"/>
      <c r="B204" s="168" t="s">
        <v>697</v>
      </c>
      <c r="C204" s="23" t="s">
        <v>698</v>
      </c>
      <c r="D204" s="278">
        <v>18.57</v>
      </c>
    </row>
    <row r="205" spans="1:4" x14ac:dyDescent="0.45">
      <c r="A205" s="168" t="s">
        <v>699</v>
      </c>
      <c r="B205" s="168"/>
      <c r="C205" s="23" t="s">
        <v>700</v>
      </c>
      <c r="D205" s="278">
        <v>112.64</v>
      </c>
    </row>
    <row r="206" spans="1:4" x14ac:dyDescent="0.45">
      <c r="A206" s="168"/>
      <c r="B206" s="168"/>
      <c r="C206" s="23" t="s">
        <v>701</v>
      </c>
      <c r="D206" s="278">
        <v>0</v>
      </c>
    </row>
    <row r="207" spans="1:4" x14ac:dyDescent="0.45">
      <c r="A207" s="168"/>
      <c r="B207" s="168" t="s">
        <v>702</v>
      </c>
      <c r="C207" s="23" t="s">
        <v>703</v>
      </c>
      <c r="D207" s="278">
        <v>16.72</v>
      </c>
    </row>
    <row r="208" spans="1:4" x14ac:dyDescent="0.45">
      <c r="A208" s="168"/>
      <c r="B208" s="168" t="s">
        <v>704</v>
      </c>
      <c r="C208" s="23" t="s">
        <v>705</v>
      </c>
      <c r="D208" s="278">
        <v>16.190000000000001</v>
      </c>
    </row>
    <row r="209" spans="1:4" x14ac:dyDescent="0.45">
      <c r="A209" s="168"/>
      <c r="B209" s="168"/>
      <c r="C209" s="23" t="s">
        <v>706</v>
      </c>
      <c r="D209" s="278">
        <v>0</v>
      </c>
    </row>
    <row r="210" spans="1:4" x14ac:dyDescent="0.45">
      <c r="A210" s="168"/>
      <c r="B210" s="168" t="s">
        <v>707</v>
      </c>
      <c r="C210" s="23" t="s">
        <v>708</v>
      </c>
      <c r="D210" s="278">
        <v>64.239999999999995</v>
      </c>
    </row>
    <row r="211" spans="1:4" x14ac:dyDescent="0.45">
      <c r="A211" s="168"/>
      <c r="B211" s="168" t="s">
        <v>709</v>
      </c>
      <c r="C211" s="23" t="s">
        <v>710</v>
      </c>
      <c r="D211" s="278">
        <v>58.52</v>
      </c>
    </row>
    <row r="212" spans="1:4" x14ac:dyDescent="0.45">
      <c r="A212" s="168"/>
      <c r="B212" s="168" t="s">
        <v>711</v>
      </c>
      <c r="C212" s="23" t="s">
        <v>712</v>
      </c>
      <c r="D212" s="278">
        <v>58.52</v>
      </c>
    </row>
    <row r="213" spans="1:4" x14ac:dyDescent="0.45">
      <c r="A213" s="168"/>
      <c r="B213" s="168">
        <v>12808</v>
      </c>
      <c r="C213" s="23" t="s">
        <v>713</v>
      </c>
      <c r="D213" s="278">
        <v>53.24</v>
      </c>
    </row>
    <row r="214" spans="1:4" x14ac:dyDescent="0.45">
      <c r="A214" s="168"/>
      <c r="B214" s="168" t="s">
        <v>714</v>
      </c>
      <c r="C214" s="23" t="s">
        <v>715</v>
      </c>
      <c r="D214" s="278">
        <v>53.24</v>
      </c>
    </row>
    <row r="215" spans="1:4" x14ac:dyDescent="0.45">
      <c r="A215" s="168"/>
      <c r="B215" s="168"/>
      <c r="C215" s="23" t="s">
        <v>716</v>
      </c>
      <c r="D215" s="278" t="e">
        <v>#VALUE!</v>
      </c>
    </row>
    <row r="216" spans="1:4" x14ac:dyDescent="0.45">
      <c r="A216" s="168"/>
      <c r="B216" s="168"/>
      <c r="C216" s="23" t="s">
        <v>717</v>
      </c>
      <c r="D216" s="278" t="e">
        <v>#VALUE!</v>
      </c>
    </row>
    <row r="217" spans="1:4" x14ac:dyDescent="0.45">
      <c r="A217" s="168"/>
      <c r="B217" s="168"/>
      <c r="C217" s="23" t="s">
        <v>718</v>
      </c>
      <c r="D217" s="278" t="e">
        <v>#VALUE!</v>
      </c>
    </row>
    <row r="218" spans="1:4" x14ac:dyDescent="0.45">
      <c r="A218" s="168">
        <v>34611</v>
      </c>
      <c r="B218" s="168"/>
      <c r="C218" s="23" t="s">
        <v>719</v>
      </c>
      <c r="D218" s="278">
        <v>8.98</v>
      </c>
    </row>
    <row r="219" spans="1:4" x14ac:dyDescent="0.45">
      <c r="A219" s="168"/>
      <c r="B219" s="168">
        <v>34610</v>
      </c>
      <c r="C219" s="23" t="s">
        <v>720</v>
      </c>
      <c r="D219" s="278">
        <v>8.98</v>
      </c>
    </row>
    <row r="220" spans="1:4" x14ac:dyDescent="0.45">
      <c r="A220" s="168"/>
      <c r="B220" s="168" t="s">
        <v>721</v>
      </c>
      <c r="C220" s="23" t="s">
        <v>722</v>
      </c>
      <c r="D220" s="278">
        <v>8.18</v>
      </c>
    </row>
    <row r="221" spans="1:4" x14ac:dyDescent="0.45">
      <c r="A221" s="168">
        <v>33576</v>
      </c>
      <c r="B221" s="168"/>
      <c r="C221" s="23" t="s">
        <v>723</v>
      </c>
      <c r="D221" s="278">
        <v>96.8</v>
      </c>
    </row>
    <row r="222" spans="1:4" x14ac:dyDescent="0.45">
      <c r="A222" s="168">
        <v>33577</v>
      </c>
      <c r="B222" s="168"/>
      <c r="C222" s="23" t="s">
        <v>724</v>
      </c>
      <c r="D222" s="278">
        <v>5.98</v>
      </c>
    </row>
    <row r="223" spans="1:4" x14ac:dyDescent="0.45">
      <c r="A223" s="168">
        <v>33578</v>
      </c>
      <c r="B223" s="168"/>
      <c r="C223" s="23" t="s">
        <v>725</v>
      </c>
      <c r="D223" s="278">
        <v>5.98</v>
      </c>
    </row>
    <row r="224" spans="1:4" x14ac:dyDescent="0.45">
      <c r="A224" s="168"/>
      <c r="B224" s="168">
        <v>33574</v>
      </c>
      <c r="C224" s="23" t="s">
        <v>726</v>
      </c>
      <c r="D224" s="278">
        <v>5.98</v>
      </c>
    </row>
    <row r="225" spans="1:4" x14ac:dyDescent="0.45">
      <c r="A225" s="168"/>
      <c r="B225" s="168">
        <v>33575</v>
      </c>
      <c r="C225" s="23" t="s">
        <v>727</v>
      </c>
      <c r="D225" s="278">
        <v>5.98</v>
      </c>
    </row>
    <row r="226" spans="1:4" x14ac:dyDescent="0.45">
      <c r="A226" s="168"/>
      <c r="B226" s="168">
        <v>33572</v>
      </c>
      <c r="C226" s="23" t="s">
        <v>728</v>
      </c>
      <c r="D226" s="278">
        <v>5.98</v>
      </c>
    </row>
    <row r="227" spans="1:4" x14ac:dyDescent="0.45">
      <c r="A227" s="168"/>
      <c r="B227" s="168">
        <v>33573</v>
      </c>
      <c r="C227" s="23" t="s">
        <v>729</v>
      </c>
      <c r="D227" s="278">
        <v>5.98</v>
      </c>
    </row>
    <row r="228" spans="1:4" x14ac:dyDescent="0.45">
      <c r="A228" s="168"/>
      <c r="B228" s="168">
        <v>34427</v>
      </c>
      <c r="C228" s="23" t="s">
        <v>730</v>
      </c>
      <c r="D228" s="278">
        <v>5.98</v>
      </c>
    </row>
    <row r="229" spans="1:4" x14ac:dyDescent="0.45">
      <c r="A229" s="168"/>
      <c r="B229" s="168">
        <v>34797</v>
      </c>
      <c r="C229" s="23" t="s">
        <v>731</v>
      </c>
      <c r="D229" s="278">
        <v>5.0199999999999996</v>
      </c>
    </row>
    <row r="230" spans="1:4" x14ac:dyDescent="0.45">
      <c r="A230" s="168"/>
      <c r="B230" s="168"/>
      <c r="C230" s="23" t="s">
        <v>732</v>
      </c>
      <c r="D230" s="278">
        <v>0</v>
      </c>
    </row>
    <row r="231" spans="1:4" x14ac:dyDescent="0.45">
      <c r="A231" s="168"/>
      <c r="B231" s="168" t="s">
        <v>733</v>
      </c>
      <c r="C231" s="23" t="s">
        <v>734</v>
      </c>
      <c r="D231" s="278">
        <v>13.99</v>
      </c>
    </row>
    <row r="232" spans="1:4" x14ac:dyDescent="0.45">
      <c r="A232" s="168"/>
      <c r="B232" s="168" t="s">
        <v>735</v>
      </c>
      <c r="C232" s="23" t="s">
        <v>736</v>
      </c>
      <c r="D232" s="278">
        <v>13.99</v>
      </c>
    </row>
    <row r="233" spans="1:4" x14ac:dyDescent="0.45">
      <c r="A233" s="168"/>
      <c r="B233" s="168" t="s">
        <v>737</v>
      </c>
      <c r="C233" s="23" t="s">
        <v>738</v>
      </c>
      <c r="D233" s="278">
        <v>9.77</v>
      </c>
    </row>
    <row r="234" spans="1:4" x14ac:dyDescent="0.45">
      <c r="A234" s="168"/>
      <c r="B234" s="168" t="s">
        <v>739</v>
      </c>
      <c r="C234" s="23" t="s">
        <v>740</v>
      </c>
      <c r="D234" s="278">
        <v>13.55</v>
      </c>
    </row>
    <row r="235" spans="1:4" x14ac:dyDescent="0.45">
      <c r="A235" s="168"/>
      <c r="B235" s="168">
        <v>31665</v>
      </c>
      <c r="C235" s="23" t="s">
        <v>741</v>
      </c>
      <c r="D235" s="278">
        <v>13.55</v>
      </c>
    </row>
    <row r="236" spans="1:4" x14ac:dyDescent="0.45">
      <c r="A236" s="168">
        <v>31603</v>
      </c>
      <c r="B236" s="168"/>
      <c r="C236" s="23" t="s">
        <v>742</v>
      </c>
      <c r="D236" s="278">
        <v>18.48</v>
      </c>
    </row>
    <row r="237" spans="1:4" x14ac:dyDescent="0.45">
      <c r="A237" s="168"/>
      <c r="B237" s="168">
        <v>31672</v>
      </c>
      <c r="C237" s="23" t="s">
        <v>743</v>
      </c>
      <c r="D237" s="278">
        <v>9.24</v>
      </c>
    </row>
    <row r="238" spans="1:4" x14ac:dyDescent="0.45">
      <c r="A238" s="168"/>
      <c r="B238" s="168">
        <v>31647</v>
      </c>
      <c r="C238" s="23" t="s">
        <v>744</v>
      </c>
      <c r="D238" s="278">
        <v>30.36</v>
      </c>
    </row>
    <row r="239" spans="1:4" x14ac:dyDescent="0.45">
      <c r="A239" s="168">
        <v>31600</v>
      </c>
      <c r="B239" s="168"/>
      <c r="C239" s="23" t="s">
        <v>745</v>
      </c>
      <c r="D239" s="278">
        <v>30.8</v>
      </c>
    </row>
    <row r="240" spans="1:4" x14ac:dyDescent="0.45">
      <c r="A240" s="168"/>
      <c r="B240" s="168">
        <v>35735</v>
      </c>
      <c r="C240" s="23" t="s">
        <v>746</v>
      </c>
      <c r="D240" s="278">
        <v>82.72</v>
      </c>
    </row>
    <row r="241" spans="1:4" x14ac:dyDescent="0.45">
      <c r="A241" s="168"/>
      <c r="B241" s="168">
        <v>35736</v>
      </c>
      <c r="C241" s="23" t="s">
        <v>747</v>
      </c>
      <c r="D241" s="278">
        <v>41.18</v>
      </c>
    </row>
    <row r="242" spans="1:4" x14ac:dyDescent="0.45">
      <c r="A242" s="168"/>
      <c r="B242" s="168">
        <v>35809</v>
      </c>
      <c r="C242" s="23" t="s">
        <v>748</v>
      </c>
      <c r="D242" s="278">
        <v>60.1</v>
      </c>
    </row>
    <row r="243" spans="1:4" x14ac:dyDescent="0.45">
      <c r="A243" s="168"/>
      <c r="B243" s="168">
        <v>35798</v>
      </c>
      <c r="C243" s="23" t="s">
        <v>749</v>
      </c>
      <c r="D243" s="278">
        <v>51.92</v>
      </c>
    </row>
    <row r="244" spans="1:4" x14ac:dyDescent="0.45">
      <c r="A244" s="168"/>
      <c r="B244" s="168">
        <v>35692</v>
      </c>
      <c r="C244" s="23" t="s">
        <v>750</v>
      </c>
      <c r="D244" s="278">
        <v>22.18</v>
      </c>
    </row>
    <row r="245" spans="1:4" x14ac:dyDescent="0.45">
      <c r="A245" s="168"/>
      <c r="B245" s="168">
        <v>35712</v>
      </c>
      <c r="C245" s="23" t="s">
        <v>751</v>
      </c>
      <c r="D245" s="278">
        <v>11.7</v>
      </c>
    </row>
    <row r="246" spans="1:4" x14ac:dyDescent="0.45">
      <c r="A246" s="168"/>
      <c r="B246" s="168">
        <v>5762</v>
      </c>
      <c r="C246" s="23" t="s">
        <v>752</v>
      </c>
      <c r="D246" s="278">
        <v>20.68</v>
      </c>
    </row>
    <row r="247" spans="1:4" x14ac:dyDescent="0.45">
      <c r="A247" s="168"/>
      <c r="B247" s="168" t="s">
        <v>753</v>
      </c>
      <c r="C247" s="23" t="s">
        <v>754</v>
      </c>
      <c r="D247" s="278" t="e">
        <v>#VALUE!</v>
      </c>
    </row>
    <row r="248" spans="1:4" x14ac:dyDescent="0.45">
      <c r="A248" s="168"/>
      <c r="B248" s="168"/>
      <c r="C248" s="23" t="s">
        <v>755</v>
      </c>
      <c r="D248" s="278">
        <v>16.72</v>
      </c>
    </row>
    <row r="249" spans="1:4" x14ac:dyDescent="0.45">
      <c r="A249" s="168"/>
      <c r="B249" s="168"/>
      <c r="C249" s="23" t="s">
        <v>756</v>
      </c>
      <c r="D249" s="278">
        <v>16.72</v>
      </c>
    </row>
    <row r="250" spans="1:4" x14ac:dyDescent="0.45">
      <c r="A250" s="168"/>
      <c r="B250" s="168"/>
      <c r="C250" s="23" t="s">
        <v>757</v>
      </c>
      <c r="D250" s="278">
        <v>16.72</v>
      </c>
    </row>
    <row r="251" spans="1:4" x14ac:dyDescent="0.45">
      <c r="A251" s="168" t="s">
        <v>758</v>
      </c>
      <c r="B251" s="168"/>
      <c r="C251" s="23" t="s">
        <v>759</v>
      </c>
      <c r="D251" s="278">
        <v>16.72</v>
      </c>
    </row>
    <row r="252" spans="1:4" x14ac:dyDescent="0.45">
      <c r="A252" s="168"/>
      <c r="B252" s="168" t="s">
        <v>760</v>
      </c>
      <c r="C252" s="23" t="s">
        <v>761</v>
      </c>
      <c r="D252" s="278">
        <v>14.08</v>
      </c>
    </row>
    <row r="253" spans="1:4" x14ac:dyDescent="0.45">
      <c r="A253" s="168" t="s">
        <v>762</v>
      </c>
      <c r="B253" s="168">
        <v>37014</v>
      </c>
      <c r="C253" s="23" t="s">
        <v>763</v>
      </c>
      <c r="D253" s="278">
        <v>7.74</v>
      </c>
    </row>
    <row r="254" spans="1:4" x14ac:dyDescent="0.45">
      <c r="A254" s="168">
        <v>95096</v>
      </c>
      <c r="B254" s="168">
        <v>95094</v>
      </c>
      <c r="C254" s="23" t="s">
        <v>764</v>
      </c>
      <c r="D254" s="278">
        <v>27.81</v>
      </c>
    </row>
    <row r="255" spans="1:4" x14ac:dyDescent="0.45">
      <c r="A255" s="168">
        <v>95087</v>
      </c>
      <c r="B255" s="168">
        <v>95085</v>
      </c>
      <c r="C255" s="23" t="s">
        <v>765</v>
      </c>
      <c r="D255" s="278">
        <v>24.3</v>
      </c>
    </row>
    <row r="256" spans="1:4" x14ac:dyDescent="0.45">
      <c r="A256" s="168" t="s">
        <v>115</v>
      </c>
      <c r="B256" s="168"/>
      <c r="C256" s="23" t="s">
        <v>102</v>
      </c>
    </row>
    <row r="257" spans="1:4" x14ac:dyDescent="0.45">
      <c r="A257" s="168" t="s">
        <v>766</v>
      </c>
      <c r="B257" s="168" t="s">
        <v>767</v>
      </c>
      <c r="C257" s="23" t="s">
        <v>768</v>
      </c>
      <c r="D257" s="278">
        <v>42.75</v>
      </c>
    </row>
    <row r="258" spans="1:4" x14ac:dyDescent="0.45">
      <c r="A258" s="168" t="s">
        <v>769</v>
      </c>
      <c r="B258" s="168"/>
      <c r="C258" s="23" t="s">
        <v>770</v>
      </c>
      <c r="D258" s="278">
        <v>33.75</v>
      </c>
    </row>
    <row r="259" spans="1:4" x14ac:dyDescent="0.45">
      <c r="A259" s="168" t="s">
        <v>771</v>
      </c>
      <c r="B259" s="168" t="s">
        <v>772</v>
      </c>
      <c r="C259" s="23" t="s">
        <v>773</v>
      </c>
      <c r="D259" s="278">
        <v>31.5</v>
      </c>
    </row>
    <row r="260" spans="1:4" x14ac:dyDescent="0.45">
      <c r="A260" s="168"/>
      <c r="B260" s="168" t="s">
        <v>774</v>
      </c>
      <c r="C260" s="23" t="s">
        <v>775</v>
      </c>
      <c r="D260" s="278">
        <v>28.35</v>
      </c>
    </row>
    <row r="261" spans="1:4" x14ac:dyDescent="0.45">
      <c r="A261" s="168" t="s">
        <v>776</v>
      </c>
      <c r="B261" s="168"/>
      <c r="C261" s="23" t="s">
        <v>777</v>
      </c>
      <c r="D261" s="278">
        <v>25.2</v>
      </c>
    </row>
    <row r="262" spans="1:4" x14ac:dyDescent="0.45">
      <c r="A262" s="168" t="s">
        <v>778</v>
      </c>
      <c r="B262" s="168" t="s">
        <v>779</v>
      </c>
      <c r="C262" s="23" t="s">
        <v>780</v>
      </c>
      <c r="D262" s="278">
        <v>30.150000000000002</v>
      </c>
    </row>
    <row r="263" spans="1:4" x14ac:dyDescent="0.45">
      <c r="A263" s="168" t="s">
        <v>781</v>
      </c>
      <c r="B263" s="168"/>
      <c r="C263" s="23" t="s">
        <v>782</v>
      </c>
      <c r="D263" s="278">
        <v>30.150000000000002</v>
      </c>
    </row>
    <row r="264" spans="1:4" x14ac:dyDescent="0.45">
      <c r="A264" s="168" t="s">
        <v>783</v>
      </c>
      <c r="B264" s="168"/>
      <c r="C264" s="23" t="s">
        <v>784</v>
      </c>
      <c r="D264" s="278">
        <v>30.150000000000002</v>
      </c>
    </row>
    <row r="265" spans="1:4" x14ac:dyDescent="0.45">
      <c r="A265" s="168" t="s">
        <v>785</v>
      </c>
      <c r="B265" s="168"/>
      <c r="C265" s="23" t="s">
        <v>786</v>
      </c>
      <c r="D265" s="278">
        <v>30.150000000000002</v>
      </c>
    </row>
    <row r="266" spans="1:4" x14ac:dyDescent="0.45">
      <c r="A266" s="168"/>
      <c r="B266" s="168" t="s">
        <v>787</v>
      </c>
      <c r="C266" s="23" t="s">
        <v>788</v>
      </c>
      <c r="D266" s="278">
        <v>30.150000000000002</v>
      </c>
    </row>
    <row r="267" spans="1:4" x14ac:dyDescent="0.45">
      <c r="A267" s="168" t="s">
        <v>789</v>
      </c>
      <c r="B267" s="168" t="s">
        <v>790</v>
      </c>
      <c r="C267" s="23" t="s">
        <v>791</v>
      </c>
      <c r="D267" s="278">
        <v>28.35</v>
      </c>
    </row>
    <row r="268" spans="1:4" x14ac:dyDescent="0.45">
      <c r="A268" s="168" t="s">
        <v>792</v>
      </c>
      <c r="B268" s="168"/>
      <c r="C268" s="23" t="s">
        <v>793</v>
      </c>
      <c r="D268" s="278" t="s">
        <v>299</v>
      </c>
    </row>
    <row r="269" spans="1:4" x14ac:dyDescent="0.45">
      <c r="A269" s="168" t="s">
        <v>116</v>
      </c>
      <c r="B269" s="168"/>
      <c r="C269" s="23" t="s">
        <v>101</v>
      </c>
    </row>
    <row r="270" spans="1:4" x14ac:dyDescent="0.45">
      <c r="A270" s="168"/>
      <c r="B270" s="168"/>
      <c r="C270" s="23" t="s">
        <v>902</v>
      </c>
    </row>
    <row r="271" spans="1:4" x14ac:dyDescent="0.45">
      <c r="A271" s="168"/>
      <c r="B271" s="168"/>
      <c r="C271" s="23" t="s">
        <v>903</v>
      </c>
    </row>
    <row r="272" spans="1:4" x14ac:dyDescent="0.45">
      <c r="A272" s="168"/>
      <c r="B272" s="168"/>
      <c r="C272" s="23" t="s">
        <v>904</v>
      </c>
    </row>
    <row r="273" spans="1:4" x14ac:dyDescent="0.45">
      <c r="A273" s="168"/>
      <c r="B273" s="168"/>
      <c r="C273" s="23" t="s">
        <v>905</v>
      </c>
    </row>
    <row r="274" spans="1:4" x14ac:dyDescent="0.45">
      <c r="A274" s="168" t="s">
        <v>794</v>
      </c>
      <c r="B274" s="168"/>
      <c r="C274" s="23" t="s">
        <v>795</v>
      </c>
      <c r="D274" s="278">
        <v>25.650000000000002</v>
      </c>
    </row>
    <row r="275" spans="1:4" x14ac:dyDescent="0.45">
      <c r="A275" s="168" t="s">
        <v>796</v>
      </c>
      <c r="B275" s="168"/>
      <c r="C275" s="23" t="s">
        <v>797</v>
      </c>
      <c r="D275" s="278">
        <v>25.650000000000002</v>
      </c>
    </row>
    <row r="276" spans="1:4" x14ac:dyDescent="0.45">
      <c r="A276" s="168" t="s">
        <v>798</v>
      </c>
      <c r="B276" s="168"/>
      <c r="C276" s="23" t="s">
        <v>799</v>
      </c>
      <c r="D276" s="278">
        <v>25.650000000000002</v>
      </c>
    </row>
    <row r="277" spans="1:4" x14ac:dyDescent="0.45">
      <c r="A277" s="168" t="s">
        <v>800</v>
      </c>
      <c r="B277" s="168"/>
      <c r="C277" s="23" t="s">
        <v>801</v>
      </c>
      <c r="D277" s="278">
        <v>25.650000000000002</v>
      </c>
    </row>
    <row r="278" spans="1:4" x14ac:dyDescent="0.45">
      <c r="A278" s="168" t="s">
        <v>802</v>
      </c>
      <c r="B278" s="168"/>
      <c r="C278" s="23" t="s">
        <v>803</v>
      </c>
      <c r="D278" s="278">
        <v>25.650000000000002</v>
      </c>
    </row>
    <row r="279" spans="1:4" x14ac:dyDescent="0.45">
      <c r="A279" s="168" t="s">
        <v>804</v>
      </c>
      <c r="B279" s="168"/>
      <c r="C279" s="23" t="s">
        <v>805</v>
      </c>
      <c r="D279" s="278">
        <v>23.400000000000002</v>
      </c>
    </row>
    <row r="280" spans="1:4" x14ac:dyDescent="0.45">
      <c r="A280" s="168" t="s">
        <v>806</v>
      </c>
      <c r="B280" s="168"/>
      <c r="C280" s="23" t="s">
        <v>807</v>
      </c>
      <c r="D280" s="278">
        <v>23.400000000000002</v>
      </c>
    </row>
    <row r="281" spans="1:4" x14ac:dyDescent="0.45">
      <c r="A281" s="168" t="s">
        <v>808</v>
      </c>
      <c r="B281" s="168"/>
      <c r="C281" s="23" t="s">
        <v>809</v>
      </c>
      <c r="D281" s="278">
        <v>23.400000000000002</v>
      </c>
    </row>
    <row r="282" spans="1:4" x14ac:dyDescent="0.45">
      <c r="A282" s="168" t="s">
        <v>810</v>
      </c>
      <c r="B282" s="168"/>
      <c r="C282" s="23" t="s">
        <v>906</v>
      </c>
      <c r="D282" s="278">
        <v>23.400000000000002</v>
      </c>
    </row>
    <row r="283" spans="1:4" x14ac:dyDescent="0.45">
      <c r="A283" s="168" t="s">
        <v>811</v>
      </c>
      <c r="B283" s="168"/>
      <c r="C283" s="23" t="s">
        <v>812</v>
      </c>
      <c r="D283" s="278">
        <v>23.400000000000002</v>
      </c>
    </row>
    <row r="284" spans="1:4" x14ac:dyDescent="0.45">
      <c r="A284" s="168" t="s">
        <v>813</v>
      </c>
      <c r="B284" s="168"/>
      <c r="C284" s="23" t="s">
        <v>814</v>
      </c>
      <c r="D284" s="278">
        <v>23.400000000000002</v>
      </c>
    </row>
    <row r="285" spans="1:4" x14ac:dyDescent="0.45">
      <c r="A285" s="168" t="s">
        <v>815</v>
      </c>
      <c r="B285" s="168"/>
      <c r="C285" s="23" t="s">
        <v>816</v>
      </c>
      <c r="D285" s="278">
        <v>23.400000000000002</v>
      </c>
    </row>
    <row r="286" spans="1:4" x14ac:dyDescent="0.45">
      <c r="A286" s="168" t="s">
        <v>817</v>
      </c>
      <c r="B286" s="168"/>
      <c r="C286" s="23" t="s">
        <v>818</v>
      </c>
      <c r="D286" s="278">
        <v>23.400000000000002</v>
      </c>
    </row>
    <row r="287" spans="1:4" x14ac:dyDescent="0.45">
      <c r="A287" s="168" t="s">
        <v>819</v>
      </c>
      <c r="B287" s="168"/>
      <c r="C287" s="23" t="s">
        <v>820</v>
      </c>
      <c r="D287" s="278">
        <v>20.7</v>
      </c>
    </row>
    <row r="288" spans="1:4" x14ac:dyDescent="0.45">
      <c r="A288" s="168" t="s">
        <v>821</v>
      </c>
      <c r="B288" s="168"/>
      <c r="C288" s="23" t="s">
        <v>822</v>
      </c>
      <c r="D288" s="278">
        <v>20.7</v>
      </c>
    </row>
    <row r="289" spans="1:4" x14ac:dyDescent="0.45">
      <c r="A289" s="168" t="s">
        <v>823</v>
      </c>
      <c r="B289" s="168"/>
      <c r="C289" s="23" t="s">
        <v>824</v>
      </c>
      <c r="D289" s="278">
        <v>20.7</v>
      </c>
    </row>
    <row r="290" spans="1:4" x14ac:dyDescent="0.45">
      <c r="A290" s="168" t="s">
        <v>825</v>
      </c>
      <c r="B290" s="168"/>
      <c r="C290" s="23" t="s">
        <v>826</v>
      </c>
      <c r="D290" s="278">
        <v>20.7</v>
      </c>
    </row>
    <row r="291" spans="1:4" x14ac:dyDescent="0.45">
      <c r="A291" s="168" t="s">
        <v>827</v>
      </c>
      <c r="B291" s="168"/>
      <c r="C291" s="23" t="s">
        <v>828</v>
      </c>
      <c r="D291" s="278">
        <v>20.7</v>
      </c>
    </row>
    <row r="292" spans="1:4" x14ac:dyDescent="0.45">
      <c r="A292" s="168" t="s">
        <v>829</v>
      </c>
      <c r="B292" s="168"/>
      <c r="C292" s="23" t="s">
        <v>830</v>
      </c>
      <c r="D292" s="278">
        <v>20.7</v>
      </c>
    </row>
    <row r="293" spans="1:4" x14ac:dyDescent="0.45">
      <c r="A293" s="168"/>
      <c r="B293" s="168" t="s">
        <v>831</v>
      </c>
      <c r="C293" s="23" t="s">
        <v>832</v>
      </c>
      <c r="D293" s="278">
        <v>20.7</v>
      </c>
    </row>
    <row r="294" spans="1:4" x14ac:dyDescent="0.45">
      <c r="A294" s="168"/>
      <c r="B294" s="168" t="s">
        <v>833</v>
      </c>
      <c r="C294" s="23" t="s">
        <v>834</v>
      </c>
      <c r="D294" s="278">
        <v>17.55</v>
      </c>
    </row>
    <row r="295" spans="1:4" x14ac:dyDescent="0.45">
      <c r="A295" s="168" t="s">
        <v>835</v>
      </c>
      <c r="B295" s="168"/>
      <c r="C295" s="23" t="s">
        <v>836</v>
      </c>
      <c r="D295" s="278" t="s">
        <v>299</v>
      </c>
    </row>
    <row r="296" spans="1:4" x14ac:dyDescent="0.45">
      <c r="A296" s="168"/>
      <c r="B296" s="168" t="s">
        <v>837</v>
      </c>
      <c r="C296" s="23" t="s">
        <v>838</v>
      </c>
      <c r="D296" s="278">
        <v>17.55</v>
      </c>
    </row>
    <row r="297" spans="1:4" x14ac:dyDescent="0.45">
      <c r="A297" s="168" t="s">
        <v>839</v>
      </c>
      <c r="B297" s="168"/>
      <c r="C297" s="23" t="s">
        <v>840</v>
      </c>
      <c r="D297" s="278" t="s">
        <v>299</v>
      </c>
    </row>
    <row r="298" spans="1:4" x14ac:dyDescent="0.45">
      <c r="A298" s="168" t="s">
        <v>841</v>
      </c>
      <c r="B298" s="168"/>
      <c r="C298" s="23" t="s">
        <v>842</v>
      </c>
      <c r="D298" s="278">
        <v>10.35</v>
      </c>
    </row>
    <row r="299" spans="1:4" x14ac:dyDescent="0.45">
      <c r="A299" s="168" t="s">
        <v>843</v>
      </c>
      <c r="B299" s="168"/>
      <c r="C299" s="23" t="s">
        <v>844</v>
      </c>
      <c r="D299" s="278">
        <v>0</v>
      </c>
    </row>
    <row r="300" spans="1:4" x14ac:dyDescent="0.45">
      <c r="A300" s="168" t="s">
        <v>117</v>
      </c>
      <c r="B300" s="168"/>
      <c r="C300" s="23" t="s">
        <v>100</v>
      </c>
    </row>
    <row r="301" spans="1:4" x14ac:dyDescent="0.45">
      <c r="A301" s="168"/>
      <c r="B301" s="168" t="s">
        <v>845</v>
      </c>
      <c r="C301" s="23" t="s">
        <v>846</v>
      </c>
      <c r="D301" s="278">
        <v>26.1</v>
      </c>
    </row>
    <row r="302" spans="1:4" x14ac:dyDescent="0.45">
      <c r="A302" s="168">
        <v>92309</v>
      </c>
      <c r="B302" s="168" t="s">
        <v>847</v>
      </c>
      <c r="C302" s="23" t="s">
        <v>848</v>
      </c>
      <c r="D302" s="278">
        <v>26.1</v>
      </c>
    </row>
    <row r="303" spans="1:4" x14ac:dyDescent="0.45">
      <c r="A303" s="168" t="s">
        <v>849</v>
      </c>
      <c r="B303" s="168" t="s">
        <v>850</v>
      </c>
      <c r="C303" s="23" t="s">
        <v>851</v>
      </c>
      <c r="D303" s="278">
        <v>26.1</v>
      </c>
    </row>
    <row r="304" spans="1:4" x14ac:dyDescent="0.45">
      <c r="A304" s="168" t="s">
        <v>852</v>
      </c>
      <c r="B304" s="168"/>
      <c r="C304" s="23" t="s">
        <v>853</v>
      </c>
      <c r="D304" s="278">
        <v>33.75</v>
      </c>
    </row>
    <row r="305" spans="1:4" x14ac:dyDescent="0.45">
      <c r="A305" s="168"/>
      <c r="B305" s="168" t="s">
        <v>854</v>
      </c>
      <c r="C305" s="23" t="s">
        <v>855</v>
      </c>
      <c r="D305" s="278">
        <v>35.1</v>
      </c>
    </row>
    <row r="306" spans="1:4" x14ac:dyDescent="0.45">
      <c r="A306" s="168" t="s">
        <v>856</v>
      </c>
      <c r="B306" s="168"/>
      <c r="C306" s="23" t="s">
        <v>857</v>
      </c>
      <c r="D306" s="278">
        <v>25.650000000000002</v>
      </c>
    </row>
    <row r="307" spans="1:4" x14ac:dyDescent="0.45">
      <c r="A307" s="168" t="s">
        <v>858</v>
      </c>
      <c r="B307" s="168"/>
      <c r="C307" s="23" t="s">
        <v>859</v>
      </c>
      <c r="D307" s="278">
        <v>25.650000000000002</v>
      </c>
    </row>
    <row r="308" spans="1:4" x14ac:dyDescent="0.45">
      <c r="A308" s="168"/>
      <c r="B308" s="168" t="s">
        <v>860</v>
      </c>
      <c r="C308" s="23" t="s">
        <v>861</v>
      </c>
      <c r="D308" s="278">
        <v>22.5</v>
      </c>
    </row>
    <row r="309" spans="1:4" x14ac:dyDescent="0.45">
      <c r="A309" s="168" t="s">
        <v>96</v>
      </c>
      <c r="B309" s="168"/>
      <c r="C309" s="23" t="s">
        <v>74</v>
      </c>
    </row>
    <row r="310" spans="1:4" x14ac:dyDescent="0.45">
      <c r="A310" s="168" t="s">
        <v>862</v>
      </c>
      <c r="B310" s="168"/>
      <c r="C310" s="23" t="s">
        <v>863</v>
      </c>
      <c r="D310" s="278">
        <v>30.6</v>
      </c>
    </row>
    <row r="311" spans="1:4" x14ac:dyDescent="0.45">
      <c r="A311" s="168"/>
      <c r="B311" s="168" t="s">
        <v>864</v>
      </c>
      <c r="C311" s="23" t="s">
        <v>865</v>
      </c>
      <c r="D311" s="278">
        <v>25.650000000000002</v>
      </c>
    </row>
    <row r="312" spans="1:4" x14ac:dyDescent="0.45">
      <c r="A312" s="168">
        <v>95857</v>
      </c>
      <c r="B312" s="168" t="s">
        <v>866</v>
      </c>
      <c r="C312" s="23" t="s">
        <v>867</v>
      </c>
      <c r="D312" s="278">
        <v>23.400000000000002</v>
      </c>
    </row>
    <row r="313" spans="1:4" x14ac:dyDescent="0.45">
      <c r="A313" s="168" t="s">
        <v>868</v>
      </c>
      <c r="B313" s="168" t="s">
        <v>869</v>
      </c>
      <c r="C313" s="23" t="s">
        <v>870</v>
      </c>
      <c r="D313" s="278">
        <v>17.55</v>
      </c>
    </row>
    <row r="314" spans="1:4" x14ac:dyDescent="0.45">
      <c r="A314" s="168" t="s">
        <v>871</v>
      </c>
      <c r="B314" s="168"/>
      <c r="C314" s="23" t="s">
        <v>872</v>
      </c>
      <c r="D314" s="278" t="s">
        <v>299</v>
      </c>
    </row>
    <row r="315" spans="1:4" x14ac:dyDescent="0.45">
      <c r="A315" s="168">
        <v>95877</v>
      </c>
      <c r="B315" s="168" t="s">
        <v>873</v>
      </c>
      <c r="C315" s="23" t="s">
        <v>874</v>
      </c>
      <c r="D315" s="278">
        <v>14.85</v>
      </c>
    </row>
    <row r="316" spans="1:4" x14ac:dyDescent="0.45">
      <c r="A316" s="168">
        <v>95886</v>
      </c>
      <c r="B316" s="168"/>
      <c r="C316" s="23" t="s">
        <v>875</v>
      </c>
      <c r="D316" s="278">
        <v>0</v>
      </c>
    </row>
    <row r="317" spans="1:4" x14ac:dyDescent="0.45">
      <c r="A317" s="168" t="s">
        <v>876</v>
      </c>
      <c r="B317" s="168"/>
      <c r="C317" s="23" t="s">
        <v>877</v>
      </c>
      <c r="D317" s="278">
        <v>0</v>
      </c>
    </row>
    <row r="318" spans="1:4" x14ac:dyDescent="0.45">
      <c r="A318" s="168" t="s">
        <v>157</v>
      </c>
      <c r="B318" s="168"/>
      <c r="C318" s="23" t="s">
        <v>158</v>
      </c>
    </row>
    <row r="319" spans="1:4" x14ac:dyDescent="0.45">
      <c r="A319" s="168" t="s">
        <v>878</v>
      </c>
      <c r="B319" s="168"/>
      <c r="C319" s="23" t="s">
        <v>879</v>
      </c>
      <c r="D319" s="278">
        <v>19.98</v>
      </c>
    </row>
    <row r="320" spans="1:4" x14ac:dyDescent="0.45">
      <c r="A320" s="168" t="s">
        <v>880</v>
      </c>
      <c r="B320" s="168"/>
      <c r="C320" s="23" t="s">
        <v>881</v>
      </c>
      <c r="D320" s="278">
        <v>19.53</v>
      </c>
    </row>
    <row r="321" spans="1:4" x14ac:dyDescent="0.45">
      <c r="A321" s="168" t="s">
        <v>882</v>
      </c>
      <c r="B321" s="168"/>
      <c r="C321" s="23" t="s">
        <v>883</v>
      </c>
      <c r="D321" s="278">
        <v>17.100000000000001</v>
      </c>
    </row>
    <row r="322" spans="1:4" x14ac:dyDescent="0.45">
      <c r="A322" s="168" t="s">
        <v>884</v>
      </c>
      <c r="B322" s="168"/>
      <c r="C322" s="23" t="s">
        <v>885</v>
      </c>
      <c r="D322" s="278">
        <v>17.100000000000001</v>
      </c>
    </row>
    <row r="323" spans="1:4" x14ac:dyDescent="0.45">
      <c r="A323" s="168"/>
      <c r="B323" s="168" t="s">
        <v>886</v>
      </c>
      <c r="C323" s="23" t="s">
        <v>887</v>
      </c>
      <c r="D323" s="278">
        <v>13.05</v>
      </c>
    </row>
    <row r="324" spans="1:4" x14ac:dyDescent="0.45">
      <c r="A324" s="168"/>
      <c r="B324" s="168" t="s">
        <v>888</v>
      </c>
      <c r="C324" s="23" t="s">
        <v>889</v>
      </c>
      <c r="D324" s="278">
        <v>15.3</v>
      </c>
    </row>
    <row r="325" spans="1:4" x14ac:dyDescent="0.45">
      <c r="A325" s="168"/>
      <c r="B325" s="168"/>
      <c r="C325" s="23"/>
    </row>
    <row r="326" spans="1:4" x14ac:dyDescent="0.45">
      <c r="A326" s="168"/>
      <c r="B326" s="168"/>
      <c r="C326" s="23"/>
    </row>
    <row r="327" spans="1:4" x14ac:dyDescent="0.45">
      <c r="A327" s="168"/>
      <c r="B327" s="168"/>
      <c r="C327" s="23"/>
    </row>
    <row r="328" spans="1:4" x14ac:dyDescent="0.45">
      <c r="A328" s="168"/>
      <c r="B328" s="168"/>
      <c r="C328" s="23"/>
    </row>
    <row r="329" spans="1:4" x14ac:dyDescent="0.45">
      <c r="A329" s="168"/>
      <c r="B329" s="168"/>
      <c r="C329" s="23"/>
    </row>
    <row r="330" spans="1:4" x14ac:dyDescent="0.45">
      <c r="A330" s="168"/>
      <c r="B330" s="168"/>
      <c r="C330" s="23"/>
    </row>
    <row r="331" spans="1:4" x14ac:dyDescent="0.45">
      <c r="A331" s="168"/>
      <c r="B331" s="168"/>
      <c r="C331" s="23"/>
    </row>
    <row r="332" spans="1:4" x14ac:dyDescent="0.45">
      <c r="A332" s="168"/>
      <c r="B332" s="168"/>
      <c r="C332" s="23"/>
    </row>
    <row r="333" spans="1:4" x14ac:dyDescent="0.45">
      <c r="A333" s="168"/>
      <c r="B333" s="168"/>
      <c r="C333" s="23"/>
    </row>
    <row r="334" spans="1:4" x14ac:dyDescent="0.45">
      <c r="A334" s="168"/>
      <c r="B334" s="168"/>
      <c r="C334" s="23"/>
    </row>
    <row r="335" spans="1:4" x14ac:dyDescent="0.45">
      <c r="A335" s="168"/>
      <c r="B335" s="168"/>
      <c r="C335" s="23"/>
    </row>
    <row r="336" spans="1:4" x14ac:dyDescent="0.45">
      <c r="A336" s="168"/>
      <c r="B336" s="168"/>
      <c r="C336" s="23"/>
    </row>
    <row r="337" spans="1:3" x14ac:dyDescent="0.45">
      <c r="A337" s="168"/>
      <c r="B337" s="168"/>
      <c r="C337" s="23"/>
    </row>
    <row r="338" spans="1:3" x14ac:dyDescent="0.45">
      <c r="A338" s="168"/>
      <c r="B338" s="168"/>
      <c r="C338" s="23"/>
    </row>
    <row r="339" spans="1:3" x14ac:dyDescent="0.45">
      <c r="A339" s="168"/>
      <c r="B339" s="168"/>
      <c r="C339" s="23"/>
    </row>
    <row r="340" spans="1:3" x14ac:dyDescent="0.45">
      <c r="A340" s="168"/>
      <c r="B340" s="168"/>
      <c r="C340" s="23"/>
    </row>
    <row r="341" spans="1:3" x14ac:dyDescent="0.45">
      <c r="A341" s="168"/>
      <c r="B341" s="168"/>
      <c r="C341" s="23"/>
    </row>
    <row r="342" spans="1:3" x14ac:dyDescent="0.45">
      <c r="A342" s="168"/>
      <c r="B342" s="168"/>
      <c r="C342" s="23"/>
    </row>
    <row r="343" spans="1:3" x14ac:dyDescent="0.45">
      <c r="A343" s="168"/>
      <c r="B343" s="168"/>
      <c r="C343" s="23"/>
    </row>
    <row r="344" spans="1:3" x14ac:dyDescent="0.45">
      <c r="A344" s="168"/>
      <c r="B344" s="168"/>
      <c r="C344" s="23"/>
    </row>
    <row r="345" spans="1:3" x14ac:dyDescent="0.45">
      <c r="A345" s="168"/>
      <c r="B345" s="168"/>
      <c r="C345" s="23"/>
    </row>
    <row r="346" spans="1:3" x14ac:dyDescent="0.45">
      <c r="A346" s="168"/>
      <c r="B346" s="168"/>
      <c r="C346" s="23"/>
    </row>
    <row r="347" spans="1:3" x14ac:dyDescent="0.45">
      <c r="A347" s="168"/>
      <c r="B347" s="168"/>
      <c r="C347" s="23"/>
    </row>
    <row r="348" spans="1:3" x14ac:dyDescent="0.45">
      <c r="A348" s="168"/>
      <c r="B348" s="168"/>
      <c r="C348" s="23"/>
    </row>
    <row r="349" spans="1:3" x14ac:dyDescent="0.45">
      <c r="A349" s="168"/>
      <c r="B349" s="168"/>
      <c r="C349" s="23"/>
    </row>
    <row r="350" spans="1:3" x14ac:dyDescent="0.45">
      <c r="A350" s="168"/>
      <c r="B350" s="168"/>
      <c r="C350" s="23"/>
    </row>
    <row r="351" spans="1:3" x14ac:dyDescent="0.45">
      <c r="A351" s="168"/>
      <c r="B351" s="168"/>
      <c r="C351" s="23"/>
    </row>
    <row r="352" spans="1:3" x14ac:dyDescent="0.45">
      <c r="A352" s="168"/>
      <c r="B352" s="168"/>
      <c r="C352" s="23"/>
    </row>
    <row r="353" spans="1:3" x14ac:dyDescent="0.45">
      <c r="A353" s="168"/>
      <c r="B353" s="168"/>
      <c r="C353" s="23"/>
    </row>
    <row r="354" spans="1:3" x14ac:dyDescent="0.45">
      <c r="A354" s="168"/>
      <c r="B354" s="168"/>
      <c r="C354" s="23"/>
    </row>
    <row r="355" spans="1:3" x14ac:dyDescent="0.45">
      <c r="A355" s="168"/>
      <c r="B355" s="168"/>
      <c r="C355" s="23"/>
    </row>
    <row r="356" spans="1:3" x14ac:dyDescent="0.45">
      <c r="A356" s="168"/>
      <c r="B356" s="168"/>
      <c r="C356" s="23"/>
    </row>
    <row r="357" spans="1:3" x14ac:dyDescent="0.45">
      <c r="A357" s="168"/>
      <c r="B357" s="168"/>
      <c r="C357" s="23"/>
    </row>
    <row r="358" spans="1:3" x14ac:dyDescent="0.45">
      <c r="A358" s="168"/>
      <c r="B358" s="168"/>
      <c r="C358" s="23"/>
    </row>
    <row r="359" spans="1:3" x14ac:dyDescent="0.45">
      <c r="A359" s="168"/>
      <c r="B359" s="168"/>
      <c r="C359" s="23"/>
    </row>
    <row r="360" spans="1:3" x14ac:dyDescent="0.45">
      <c r="A360" s="168"/>
      <c r="B360" s="168"/>
      <c r="C360" s="23"/>
    </row>
    <row r="361" spans="1:3" x14ac:dyDescent="0.45">
      <c r="A361" s="168"/>
      <c r="B361" s="168"/>
      <c r="C361" s="23"/>
    </row>
    <row r="362" spans="1:3" x14ac:dyDescent="0.45">
      <c r="A362" s="168"/>
      <c r="B362" s="168"/>
      <c r="C362" s="23"/>
    </row>
    <row r="363" spans="1:3" x14ac:dyDescent="0.45">
      <c r="A363" s="168"/>
      <c r="B363" s="168"/>
      <c r="C363" s="23"/>
    </row>
    <row r="364" spans="1:3" x14ac:dyDescent="0.45">
      <c r="A364" s="168"/>
      <c r="B364" s="168"/>
      <c r="C364" s="23"/>
    </row>
    <row r="365" spans="1:3" x14ac:dyDescent="0.45">
      <c r="A365" s="168"/>
      <c r="B365" s="168"/>
      <c r="C365" s="23"/>
    </row>
    <row r="366" spans="1:3" x14ac:dyDescent="0.45">
      <c r="A366" s="168"/>
      <c r="B366" s="168"/>
      <c r="C366" s="23"/>
    </row>
    <row r="367" spans="1:3" x14ac:dyDescent="0.45">
      <c r="A367" s="168"/>
      <c r="B367" s="168"/>
      <c r="C367" s="23"/>
    </row>
    <row r="368" spans="1:3" x14ac:dyDescent="0.45">
      <c r="A368" s="168"/>
      <c r="B368" s="168"/>
      <c r="C368" s="23"/>
    </row>
    <row r="369" spans="1:3" x14ac:dyDescent="0.45">
      <c r="A369" s="168"/>
      <c r="B369" s="168"/>
      <c r="C369" s="23"/>
    </row>
    <row r="370" spans="1:3" x14ac:dyDescent="0.45">
      <c r="A370" s="168"/>
      <c r="B370" s="168"/>
      <c r="C370" s="23"/>
    </row>
    <row r="371" spans="1:3" x14ac:dyDescent="0.45">
      <c r="A371" s="168"/>
      <c r="B371" s="168"/>
      <c r="C371" s="23"/>
    </row>
    <row r="372" spans="1:3" x14ac:dyDescent="0.45">
      <c r="A372" s="168"/>
      <c r="B372" s="168"/>
      <c r="C372" s="23"/>
    </row>
    <row r="373" spans="1:3" x14ac:dyDescent="0.45">
      <c r="A373" s="168"/>
      <c r="B373" s="168"/>
      <c r="C373" s="23"/>
    </row>
    <row r="374" spans="1:3" x14ac:dyDescent="0.45">
      <c r="A374" s="168"/>
      <c r="B374" s="168"/>
      <c r="C374" s="23"/>
    </row>
    <row r="375" spans="1:3" x14ac:dyDescent="0.45">
      <c r="A375" s="168"/>
      <c r="B375" s="168"/>
      <c r="C375" s="23"/>
    </row>
    <row r="376" spans="1:3" x14ac:dyDescent="0.45">
      <c r="A376" s="168"/>
      <c r="B376" s="168"/>
      <c r="C376" s="23"/>
    </row>
    <row r="377" spans="1:3" x14ac:dyDescent="0.45">
      <c r="A377" s="168"/>
      <c r="B377" s="168"/>
      <c r="C377" s="23"/>
    </row>
    <row r="378" spans="1:3" x14ac:dyDescent="0.45">
      <c r="A378" s="168"/>
      <c r="B378" s="168"/>
      <c r="C378" s="23"/>
    </row>
    <row r="379" spans="1:3" x14ac:dyDescent="0.45">
      <c r="A379" s="168"/>
      <c r="B379" s="168"/>
      <c r="C379" s="23"/>
    </row>
    <row r="380" spans="1:3" x14ac:dyDescent="0.45">
      <c r="A380" s="168"/>
      <c r="B380" s="168"/>
      <c r="C380" s="23"/>
    </row>
    <row r="381" spans="1:3" x14ac:dyDescent="0.45">
      <c r="A381" s="168"/>
      <c r="B381" s="168"/>
      <c r="C381" s="23"/>
    </row>
    <row r="382" spans="1:3" x14ac:dyDescent="0.45">
      <c r="A382" s="168"/>
      <c r="B382" s="168"/>
      <c r="C382" s="23"/>
    </row>
    <row r="383" spans="1:3" x14ac:dyDescent="0.45">
      <c r="A383" s="168"/>
      <c r="B383" s="168"/>
      <c r="C383" s="23"/>
    </row>
    <row r="384" spans="1:3" x14ac:dyDescent="0.45">
      <c r="A384" s="168"/>
      <c r="B384" s="168"/>
      <c r="C384" s="23"/>
    </row>
    <row r="385" spans="1:3" x14ac:dyDescent="0.45">
      <c r="A385" s="168"/>
      <c r="B385" s="168"/>
      <c r="C385" s="23"/>
    </row>
    <row r="386" spans="1:3" x14ac:dyDescent="0.45">
      <c r="A386" s="168"/>
      <c r="B386" s="168"/>
      <c r="C386" s="23"/>
    </row>
    <row r="387" spans="1:3" x14ac:dyDescent="0.45">
      <c r="A387" s="168"/>
      <c r="B387" s="168"/>
      <c r="C387" s="23"/>
    </row>
    <row r="388" spans="1:3" x14ac:dyDescent="0.45">
      <c r="A388" s="168"/>
      <c r="B388" s="168"/>
      <c r="C388" s="23"/>
    </row>
    <row r="389" spans="1:3" x14ac:dyDescent="0.45">
      <c r="A389" s="168"/>
      <c r="B389" s="168"/>
      <c r="C389" s="23"/>
    </row>
    <row r="390" spans="1:3" x14ac:dyDescent="0.45">
      <c r="A390" s="168"/>
      <c r="B390" s="168"/>
      <c r="C390" s="23"/>
    </row>
    <row r="391" spans="1:3" x14ac:dyDescent="0.45">
      <c r="A391" s="168"/>
      <c r="B391" s="168"/>
      <c r="C391" s="23"/>
    </row>
    <row r="392" spans="1:3" x14ac:dyDescent="0.45">
      <c r="A392" s="168"/>
      <c r="B392" s="168"/>
      <c r="C392" s="23"/>
    </row>
    <row r="393" spans="1:3" x14ac:dyDescent="0.45">
      <c r="A393" s="168"/>
      <c r="B393" s="168"/>
      <c r="C393" s="23"/>
    </row>
    <row r="394" spans="1:3" x14ac:dyDescent="0.45">
      <c r="A394" s="168"/>
      <c r="B394" s="168"/>
      <c r="C394" s="23"/>
    </row>
    <row r="395" spans="1:3" x14ac:dyDescent="0.45">
      <c r="A395" s="168"/>
      <c r="B395" s="168"/>
      <c r="C395" s="23"/>
    </row>
    <row r="396" spans="1:3" x14ac:dyDescent="0.45">
      <c r="A396" s="168"/>
      <c r="B396" s="168"/>
      <c r="C396" s="23"/>
    </row>
    <row r="397" spans="1:3" x14ac:dyDescent="0.45">
      <c r="A397" s="168"/>
      <c r="B397" s="168"/>
      <c r="C397" s="23"/>
    </row>
    <row r="398" spans="1:3" x14ac:dyDescent="0.45">
      <c r="A398" s="168"/>
      <c r="B398" s="168"/>
      <c r="C398" s="23"/>
    </row>
    <row r="399" spans="1:3" x14ac:dyDescent="0.45">
      <c r="A399" s="168"/>
      <c r="B399" s="168"/>
      <c r="C399" s="23"/>
    </row>
    <row r="400" spans="1:3" x14ac:dyDescent="0.45">
      <c r="A400" s="168"/>
      <c r="B400" s="168"/>
      <c r="C400" s="23"/>
    </row>
    <row r="401" spans="1:3" x14ac:dyDescent="0.45">
      <c r="A401" s="168"/>
      <c r="B401" s="168"/>
      <c r="C401" s="23"/>
    </row>
    <row r="402" spans="1:3" x14ac:dyDescent="0.45">
      <c r="A402" s="168"/>
      <c r="B402" s="168"/>
      <c r="C402" s="23"/>
    </row>
    <row r="403" spans="1:3" x14ac:dyDescent="0.45">
      <c r="A403" s="168"/>
      <c r="B403" s="168"/>
      <c r="C403" s="23"/>
    </row>
    <row r="404" spans="1:3" x14ac:dyDescent="0.45">
      <c r="A404" s="168"/>
      <c r="B404" s="168"/>
      <c r="C404" s="23"/>
    </row>
    <row r="405" spans="1:3" x14ac:dyDescent="0.45">
      <c r="A405" s="168"/>
      <c r="B405" s="168"/>
      <c r="C405" s="23"/>
    </row>
    <row r="406" spans="1:3" x14ac:dyDescent="0.45">
      <c r="A406" s="168"/>
      <c r="B406" s="168"/>
      <c r="C406" s="23"/>
    </row>
    <row r="407" spans="1:3" x14ac:dyDescent="0.45">
      <c r="A407" s="168"/>
      <c r="B407" s="168"/>
      <c r="C407" s="23"/>
    </row>
    <row r="408" spans="1:3" x14ac:dyDescent="0.45">
      <c r="A408" s="168"/>
      <c r="B408" s="168"/>
      <c r="C408" s="23"/>
    </row>
    <row r="409" spans="1:3" x14ac:dyDescent="0.45">
      <c r="A409" s="168"/>
      <c r="B409" s="168"/>
      <c r="C409" s="23"/>
    </row>
    <row r="410" spans="1:3" x14ac:dyDescent="0.45">
      <c r="A410" s="168"/>
      <c r="B410" s="168"/>
      <c r="C410" s="23"/>
    </row>
    <row r="411" spans="1:3" x14ac:dyDescent="0.45">
      <c r="A411" s="168"/>
      <c r="B411" s="168"/>
      <c r="C411" s="23"/>
    </row>
    <row r="412" spans="1:3" x14ac:dyDescent="0.45">
      <c r="A412" s="168"/>
      <c r="B412" s="168"/>
      <c r="C412" s="23"/>
    </row>
    <row r="413" spans="1:3" x14ac:dyDescent="0.45">
      <c r="A413" s="168"/>
      <c r="B413" s="168"/>
      <c r="C413" s="23"/>
    </row>
    <row r="414" spans="1:3" x14ac:dyDescent="0.45">
      <c r="A414" s="168"/>
      <c r="B414" s="168"/>
      <c r="C414" s="23"/>
    </row>
    <row r="415" spans="1:3" x14ac:dyDescent="0.45">
      <c r="A415" s="168"/>
      <c r="B415" s="168"/>
      <c r="C415" s="23"/>
    </row>
    <row r="416" spans="1:3" x14ac:dyDescent="0.45">
      <c r="A416" s="168"/>
      <c r="B416" s="168"/>
      <c r="C416" s="23"/>
    </row>
    <row r="417" spans="1:3" x14ac:dyDescent="0.45">
      <c r="A417" s="168"/>
      <c r="B417" s="168"/>
      <c r="C417" s="23"/>
    </row>
    <row r="418" spans="1:3" x14ac:dyDescent="0.45">
      <c r="A418" s="168"/>
      <c r="B418" s="168"/>
      <c r="C418" s="23"/>
    </row>
    <row r="419" spans="1:3" x14ac:dyDescent="0.45">
      <c r="A419" s="168"/>
      <c r="B419" s="168"/>
      <c r="C419" s="23"/>
    </row>
    <row r="420" spans="1:3" x14ac:dyDescent="0.45">
      <c r="A420" s="168"/>
      <c r="B420" s="168"/>
      <c r="C420" s="23"/>
    </row>
    <row r="421" spans="1:3" x14ac:dyDescent="0.45">
      <c r="A421" s="168"/>
      <c r="B421" s="168"/>
      <c r="C421" s="23"/>
    </row>
    <row r="422" spans="1:3" x14ac:dyDescent="0.45">
      <c r="A422" s="168"/>
      <c r="B422" s="168"/>
      <c r="C422" s="23"/>
    </row>
    <row r="423" spans="1:3" x14ac:dyDescent="0.45">
      <c r="A423" s="168"/>
      <c r="B423" s="168"/>
      <c r="C423" s="23"/>
    </row>
    <row r="424" spans="1:3" x14ac:dyDescent="0.45">
      <c r="A424" s="168"/>
      <c r="B424" s="168"/>
      <c r="C424" s="23"/>
    </row>
    <row r="425" spans="1:3" x14ac:dyDescent="0.45">
      <c r="A425" s="168"/>
      <c r="B425" s="168"/>
      <c r="C425" s="23"/>
    </row>
    <row r="426" spans="1:3" x14ac:dyDescent="0.45">
      <c r="A426" s="168"/>
      <c r="B426" s="168"/>
      <c r="C426" s="23"/>
    </row>
    <row r="427" spans="1:3" x14ac:dyDescent="0.45">
      <c r="A427" s="168"/>
      <c r="B427" s="168"/>
      <c r="C427" s="23"/>
    </row>
    <row r="428" spans="1:3" x14ac:dyDescent="0.45">
      <c r="A428" s="168"/>
      <c r="B428" s="168"/>
      <c r="C428" s="23"/>
    </row>
    <row r="429" spans="1:3" x14ac:dyDescent="0.45">
      <c r="A429" s="168"/>
      <c r="B429" s="168"/>
      <c r="C429" s="23"/>
    </row>
    <row r="430" spans="1:3" x14ac:dyDescent="0.45">
      <c r="A430" s="168"/>
      <c r="B430" s="168"/>
      <c r="C430" s="23"/>
    </row>
    <row r="431" spans="1:3" x14ac:dyDescent="0.45">
      <c r="A431" s="168"/>
      <c r="B431" s="168"/>
      <c r="C431" s="23"/>
    </row>
    <row r="432" spans="1:3" x14ac:dyDescent="0.45">
      <c r="A432" s="168"/>
      <c r="B432" s="168"/>
      <c r="C432" s="23"/>
    </row>
    <row r="433" spans="1:3" x14ac:dyDescent="0.45">
      <c r="A433" s="168"/>
      <c r="B433" s="168"/>
      <c r="C433" s="23"/>
    </row>
    <row r="434" spans="1:3" x14ac:dyDescent="0.45">
      <c r="A434" s="168"/>
      <c r="B434" s="168"/>
      <c r="C434" s="23"/>
    </row>
    <row r="435" spans="1:3" x14ac:dyDescent="0.45">
      <c r="A435" s="168"/>
      <c r="B435" s="168"/>
      <c r="C435" s="23"/>
    </row>
    <row r="436" spans="1:3" x14ac:dyDescent="0.45">
      <c r="A436" s="168"/>
      <c r="B436" s="168"/>
      <c r="C436" s="23"/>
    </row>
    <row r="437" spans="1:3" x14ac:dyDescent="0.45">
      <c r="A437" s="168"/>
      <c r="B437" s="168"/>
      <c r="C437" s="23"/>
    </row>
    <row r="438" spans="1:3" x14ac:dyDescent="0.45">
      <c r="A438" s="168"/>
      <c r="B438" s="168"/>
      <c r="C438" s="23"/>
    </row>
    <row r="439" spans="1:3" x14ac:dyDescent="0.45">
      <c r="A439" s="168"/>
      <c r="B439" s="168"/>
      <c r="C439" s="23"/>
    </row>
    <row r="440" spans="1:3" x14ac:dyDescent="0.45">
      <c r="A440" s="168"/>
      <c r="B440" s="168"/>
      <c r="C440" s="23"/>
    </row>
    <row r="441" spans="1:3" x14ac:dyDescent="0.45">
      <c r="A441" s="168"/>
      <c r="B441" s="168"/>
      <c r="C441" s="23"/>
    </row>
    <row r="442" spans="1:3" x14ac:dyDescent="0.45">
      <c r="A442" s="168"/>
      <c r="B442" s="168"/>
      <c r="C442" s="23"/>
    </row>
    <row r="443" spans="1:3" x14ac:dyDescent="0.45">
      <c r="A443" s="168"/>
      <c r="B443" s="168"/>
      <c r="C443" s="23"/>
    </row>
    <row r="444" spans="1:3" x14ac:dyDescent="0.45">
      <c r="A444" s="168"/>
      <c r="B444" s="168"/>
      <c r="C444" s="23"/>
    </row>
    <row r="445" spans="1:3" x14ac:dyDescent="0.45">
      <c r="A445" s="168"/>
      <c r="B445" s="168"/>
      <c r="C445" s="23"/>
    </row>
    <row r="446" spans="1:3" x14ac:dyDescent="0.45">
      <c r="A446" s="168"/>
      <c r="B446" s="168"/>
      <c r="C446" s="23"/>
    </row>
    <row r="447" spans="1:3" x14ac:dyDescent="0.45">
      <c r="A447" s="168"/>
      <c r="B447" s="168"/>
      <c r="C447" s="23"/>
    </row>
    <row r="448" spans="1:3" x14ac:dyDescent="0.45">
      <c r="A448" s="168"/>
      <c r="B448" s="168"/>
      <c r="C448" s="23"/>
    </row>
    <row r="449" spans="1:3" x14ac:dyDescent="0.45">
      <c r="A449" s="168"/>
      <c r="B449" s="168"/>
      <c r="C449" s="23"/>
    </row>
    <row r="450" spans="1:3" x14ac:dyDescent="0.45">
      <c r="A450" s="168"/>
      <c r="B450" s="168"/>
      <c r="C450" s="23"/>
    </row>
    <row r="451" spans="1:3" x14ac:dyDescent="0.45">
      <c r="A451" s="168"/>
      <c r="B451" s="168"/>
      <c r="C451" s="23"/>
    </row>
    <row r="452" spans="1:3" x14ac:dyDescent="0.45">
      <c r="A452" s="168"/>
      <c r="B452" s="168"/>
      <c r="C452" s="23"/>
    </row>
    <row r="453" spans="1:3" x14ac:dyDescent="0.45">
      <c r="A453" s="168"/>
      <c r="B453" s="168"/>
      <c r="C453" s="23"/>
    </row>
    <row r="454" spans="1:3" x14ac:dyDescent="0.45">
      <c r="A454" s="168"/>
      <c r="B454" s="168"/>
      <c r="C454" s="23"/>
    </row>
    <row r="455" spans="1:3" x14ac:dyDescent="0.45">
      <c r="A455" s="168"/>
      <c r="B455" s="168"/>
      <c r="C455" s="23"/>
    </row>
    <row r="456" spans="1:3" x14ac:dyDescent="0.45">
      <c r="A456" s="168"/>
      <c r="B456" s="168"/>
      <c r="C456" s="23"/>
    </row>
    <row r="457" spans="1:3" x14ac:dyDescent="0.45">
      <c r="A457" s="168"/>
      <c r="B457" s="168"/>
      <c r="C457" s="23"/>
    </row>
    <row r="458" spans="1:3" x14ac:dyDescent="0.45">
      <c r="A458" s="168"/>
      <c r="B458" s="168"/>
      <c r="C458" s="23"/>
    </row>
    <row r="459" spans="1:3" x14ac:dyDescent="0.45">
      <c r="A459" s="168"/>
      <c r="B459" s="168"/>
      <c r="C459" s="23"/>
    </row>
    <row r="460" spans="1:3" x14ac:dyDescent="0.45">
      <c r="A460" s="168"/>
      <c r="B460" s="168"/>
      <c r="C460" s="23"/>
    </row>
    <row r="461" spans="1:3" x14ac:dyDescent="0.45">
      <c r="A461" s="168"/>
      <c r="B461" s="168"/>
      <c r="C461" s="23"/>
    </row>
    <row r="462" spans="1:3" x14ac:dyDescent="0.45">
      <c r="A462" s="168"/>
      <c r="B462" s="168"/>
      <c r="C462" s="23"/>
    </row>
    <row r="463" spans="1:3" x14ac:dyDescent="0.45">
      <c r="A463" s="168"/>
      <c r="B463" s="168"/>
      <c r="C463" s="23"/>
    </row>
    <row r="464" spans="1:3" x14ac:dyDescent="0.45">
      <c r="A464" s="168"/>
      <c r="B464" s="168"/>
      <c r="C464" s="23"/>
    </row>
    <row r="465" spans="1:3" x14ac:dyDescent="0.45">
      <c r="A465" s="168"/>
      <c r="B465" s="168"/>
      <c r="C465" s="23"/>
    </row>
    <row r="466" spans="1:3" x14ac:dyDescent="0.45">
      <c r="A466" s="168"/>
      <c r="B466" s="168"/>
      <c r="C466" s="23"/>
    </row>
    <row r="467" spans="1:3" x14ac:dyDescent="0.45">
      <c r="A467" s="168"/>
      <c r="B467" s="168"/>
      <c r="C467" s="23"/>
    </row>
    <row r="468" spans="1:3" x14ac:dyDescent="0.45">
      <c r="A468" s="168"/>
      <c r="B468" s="168"/>
      <c r="C468" s="23"/>
    </row>
    <row r="469" spans="1:3" x14ac:dyDescent="0.45">
      <c r="A469" s="168"/>
      <c r="B469" s="168"/>
      <c r="C469" s="23"/>
    </row>
    <row r="470" spans="1:3" x14ac:dyDescent="0.45">
      <c r="A470" s="168"/>
      <c r="B470" s="168"/>
      <c r="C470" s="23"/>
    </row>
    <row r="471" spans="1:3" x14ac:dyDescent="0.45">
      <c r="A471" s="168"/>
      <c r="B471" s="168"/>
      <c r="C471" s="23"/>
    </row>
    <row r="472" spans="1:3" x14ac:dyDescent="0.45">
      <c r="A472" s="168"/>
      <c r="B472" s="168"/>
      <c r="C472" s="23"/>
    </row>
    <row r="473" spans="1:3" x14ac:dyDescent="0.45">
      <c r="A473" s="168"/>
      <c r="B473" s="168"/>
      <c r="C473" s="23"/>
    </row>
    <row r="474" spans="1:3" x14ac:dyDescent="0.45">
      <c r="A474" s="168"/>
      <c r="B474" s="168"/>
      <c r="C474" s="23"/>
    </row>
    <row r="475" spans="1:3" x14ac:dyDescent="0.45">
      <c r="A475" s="168"/>
      <c r="B475" s="168"/>
      <c r="C475" s="23"/>
    </row>
    <row r="476" spans="1:3" x14ac:dyDescent="0.45">
      <c r="A476" s="168"/>
      <c r="B476" s="168"/>
      <c r="C476" s="23"/>
    </row>
    <row r="477" spans="1:3" x14ac:dyDescent="0.45">
      <c r="A477" s="168"/>
      <c r="B477" s="168"/>
      <c r="C477" s="23"/>
    </row>
    <row r="478" spans="1:3" x14ac:dyDescent="0.45">
      <c r="A478" s="168"/>
      <c r="B478" s="168"/>
      <c r="C478" s="23"/>
    </row>
    <row r="479" spans="1:3" x14ac:dyDescent="0.45">
      <c r="A479" s="168"/>
      <c r="B479" s="168"/>
      <c r="C479" s="23"/>
    </row>
    <row r="480" spans="1:3" x14ac:dyDescent="0.45">
      <c r="A480" s="168"/>
      <c r="B480" s="168"/>
      <c r="C480" s="23"/>
    </row>
    <row r="481" spans="1:3" x14ac:dyDescent="0.45">
      <c r="A481" s="168"/>
      <c r="B481" s="168"/>
      <c r="C481" s="23"/>
    </row>
    <row r="482" spans="1:3" x14ac:dyDescent="0.45">
      <c r="A482" s="168"/>
      <c r="B482" s="168"/>
      <c r="C482" s="23"/>
    </row>
    <row r="483" spans="1:3" x14ac:dyDescent="0.45">
      <c r="A483" s="168"/>
      <c r="B483" s="168"/>
      <c r="C483" s="23"/>
    </row>
    <row r="484" spans="1:3" x14ac:dyDescent="0.45">
      <c r="A484" s="168"/>
      <c r="B484" s="168"/>
      <c r="C484" s="23"/>
    </row>
    <row r="485" spans="1:3" x14ac:dyDescent="0.45">
      <c r="A485" s="168"/>
      <c r="B485" s="168"/>
      <c r="C485" s="23"/>
    </row>
    <row r="486" spans="1:3" x14ac:dyDescent="0.45">
      <c r="A486" s="168"/>
      <c r="B486" s="168"/>
      <c r="C486" s="23"/>
    </row>
    <row r="487" spans="1:3" x14ac:dyDescent="0.45">
      <c r="A487" s="168"/>
      <c r="B487" s="168"/>
      <c r="C487" s="23"/>
    </row>
    <row r="488" spans="1:3" x14ac:dyDescent="0.45">
      <c r="A488" s="168"/>
      <c r="B488" s="168"/>
      <c r="C488" s="23"/>
    </row>
    <row r="489" spans="1:3" x14ac:dyDescent="0.45">
      <c r="A489" s="168"/>
      <c r="B489" s="168"/>
      <c r="C489" s="23"/>
    </row>
    <row r="490" spans="1:3" x14ac:dyDescent="0.45">
      <c r="A490" s="168"/>
      <c r="B490" s="168"/>
      <c r="C490" s="23"/>
    </row>
    <row r="491" spans="1:3" x14ac:dyDescent="0.45">
      <c r="A491" s="168"/>
      <c r="B491" s="168"/>
      <c r="C491" s="23"/>
    </row>
    <row r="492" spans="1:3" x14ac:dyDescent="0.45">
      <c r="A492" s="168"/>
      <c r="B492" s="168"/>
      <c r="C492" s="23"/>
    </row>
    <row r="493" spans="1:3" x14ac:dyDescent="0.45">
      <c r="A493" s="168"/>
      <c r="B493" s="168"/>
      <c r="C493" s="23"/>
    </row>
    <row r="494" spans="1:3" x14ac:dyDescent="0.45">
      <c r="A494" s="168"/>
      <c r="B494" s="168"/>
      <c r="C494" s="23"/>
    </row>
    <row r="495" spans="1:3" x14ac:dyDescent="0.45">
      <c r="A495" s="168"/>
      <c r="B495" s="168"/>
      <c r="C495" s="23"/>
    </row>
    <row r="496" spans="1:3" x14ac:dyDescent="0.45">
      <c r="A496" s="168"/>
      <c r="B496" s="168"/>
      <c r="C496" s="23"/>
    </row>
    <row r="497" spans="1:3" x14ac:dyDescent="0.45">
      <c r="A497" s="168"/>
      <c r="B497" s="168"/>
      <c r="C497" s="23"/>
    </row>
    <row r="498" spans="1:3" x14ac:dyDescent="0.45">
      <c r="A498" s="168"/>
      <c r="B498" s="168"/>
      <c r="C498" s="23"/>
    </row>
    <row r="499" spans="1:3" x14ac:dyDescent="0.45">
      <c r="A499" s="168"/>
      <c r="B499" s="168"/>
      <c r="C499" s="23"/>
    </row>
    <row r="500" spans="1:3" x14ac:dyDescent="0.45">
      <c r="A500" s="168"/>
      <c r="B500" s="168"/>
      <c r="C500" s="23"/>
    </row>
    <row r="501" spans="1:3" x14ac:dyDescent="0.45">
      <c r="A501" s="168"/>
      <c r="B501" s="168"/>
      <c r="C501" s="23"/>
    </row>
    <row r="502" spans="1:3" x14ac:dyDescent="0.45">
      <c r="A502" s="168"/>
      <c r="B502" s="168"/>
      <c r="C502" s="23"/>
    </row>
    <row r="503" spans="1:3" x14ac:dyDescent="0.45">
      <c r="A503" s="168"/>
      <c r="B503" s="168"/>
      <c r="C503" s="23"/>
    </row>
    <row r="504" spans="1:3" x14ac:dyDescent="0.45">
      <c r="A504" s="168"/>
      <c r="B504" s="168"/>
      <c r="C504" s="23"/>
    </row>
    <row r="505" spans="1:3" x14ac:dyDescent="0.45">
      <c r="A505" s="168"/>
      <c r="B505" s="168"/>
      <c r="C505" s="23"/>
    </row>
    <row r="506" spans="1:3" x14ac:dyDescent="0.45">
      <c r="A506" s="168"/>
      <c r="B506" s="168"/>
      <c r="C506" s="23"/>
    </row>
    <row r="507" spans="1:3" x14ac:dyDescent="0.45">
      <c r="A507" s="168"/>
      <c r="B507" s="168"/>
      <c r="C507" s="23"/>
    </row>
    <row r="508" spans="1:3" x14ac:dyDescent="0.45">
      <c r="A508" s="168"/>
      <c r="B508" s="168"/>
      <c r="C508" s="23"/>
    </row>
    <row r="509" spans="1:3" x14ac:dyDescent="0.45">
      <c r="A509" s="168"/>
      <c r="B509" s="168"/>
      <c r="C509" s="23"/>
    </row>
    <row r="510" spans="1:3" x14ac:dyDescent="0.45">
      <c r="A510" s="168"/>
      <c r="B510" s="168"/>
      <c r="C510" s="23"/>
    </row>
    <row r="511" spans="1:3" x14ac:dyDescent="0.45">
      <c r="A511" s="168"/>
      <c r="B511" s="168"/>
      <c r="C511" s="23"/>
    </row>
    <row r="512" spans="1:3" x14ac:dyDescent="0.45">
      <c r="A512" s="168"/>
      <c r="B512" s="168"/>
      <c r="C512" s="23"/>
    </row>
    <row r="513" spans="1:3" x14ac:dyDescent="0.45">
      <c r="A513" s="168"/>
      <c r="B513" s="168"/>
      <c r="C513" s="23"/>
    </row>
    <row r="514" spans="1:3" x14ac:dyDescent="0.45">
      <c r="A514" s="168"/>
      <c r="B514" s="168"/>
      <c r="C514" s="23"/>
    </row>
    <row r="515" spans="1:3" x14ac:dyDescent="0.45">
      <c r="A515" s="168"/>
      <c r="B515" s="168"/>
      <c r="C515" s="23"/>
    </row>
    <row r="516" spans="1:3" x14ac:dyDescent="0.45">
      <c r="A516" s="168"/>
      <c r="B516" s="168"/>
      <c r="C516" s="23"/>
    </row>
    <row r="517" spans="1:3" x14ac:dyDescent="0.45">
      <c r="A517" s="168"/>
      <c r="B517" s="168"/>
      <c r="C517" s="23"/>
    </row>
    <row r="518" spans="1:3" x14ac:dyDescent="0.45">
      <c r="A518" s="168"/>
      <c r="B518" s="168"/>
      <c r="C518" s="23"/>
    </row>
    <row r="519" spans="1:3" x14ac:dyDescent="0.45">
      <c r="A519" s="168"/>
      <c r="B519" s="168"/>
      <c r="C519" s="23"/>
    </row>
    <row r="520" spans="1:3" x14ac:dyDescent="0.45">
      <c r="A520" s="168"/>
      <c r="B520" s="168"/>
      <c r="C520" s="23"/>
    </row>
    <row r="521" spans="1:3" x14ac:dyDescent="0.45">
      <c r="A521" s="168"/>
      <c r="B521" s="168"/>
      <c r="C521" s="23"/>
    </row>
    <row r="522" spans="1:3" x14ac:dyDescent="0.45">
      <c r="A522" s="168"/>
      <c r="B522" s="168"/>
      <c r="C522" s="23"/>
    </row>
    <row r="523" spans="1:3" x14ac:dyDescent="0.45">
      <c r="A523" s="168"/>
      <c r="B523" s="168"/>
      <c r="C523" s="23"/>
    </row>
    <row r="524" spans="1:3" x14ac:dyDescent="0.45">
      <c r="A524" s="168"/>
      <c r="B524" s="168"/>
      <c r="C524" s="23"/>
    </row>
    <row r="525" spans="1:3" x14ac:dyDescent="0.45">
      <c r="A525" s="168"/>
      <c r="B525" s="168"/>
      <c r="C525" s="23"/>
    </row>
    <row r="526" spans="1:3" x14ac:dyDescent="0.45">
      <c r="A526" s="168"/>
      <c r="B526" s="168"/>
      <c r="C526" s="23"/>
    </row>
    <row r="527" spans="1:3" x14ac:dyDescent="0.45">
      <c r="A527" s="168"/>
      <c r="B527" s="168"/>
      <c r="C527" s="23"/>
    </row>
    <row r="528" spans="1:3" x14ac:dyDescent="0.45">
      <c r="A528" s="168"/>
      <c r="B528" s="168"/>
      <c r="C528" s="23"/>
    </row>
    <row r="529" spans="1:3" x14ac:dyDescent="0.45">
      <c r="A529" s="168"/>
      <c r="B529" s="168"/>
      <c r="C529" s="23"/>
    </row>
    <row r="530" spans="1:3" x14ac:dyDescent="0.45">
      <c r="A530" s="168"/>
      <c r="B530" s="168"/>
      <c r="C530" s="23"/>
    </row>
    <row r="531" spans="1:3" x14ac:dyDescent="0.45">
      <c r="A531" s="168"/>
      <c r="B531" s="168"/>
      <c r="C531" s="23"/>
    </row>
    <row r="532" spans="1:3" x14ac:dyDescent="0.45">
      <c r="A532" s="168"/>
      <c r="B532" s="168"/>
      <c r="C532" s="23"/>
    </row>
    <row r="533" spans="1:3" x14ac:dyDescent="0.45">
      <c r="A533" s="168"/>
      <c r="B533" s="168"/>
      <c r="C533" s="23"/>
    </row>
    <row r="534" spans="1:3" x14ac:dyDescent="0.45">
      <c r="A534" s="168"/>
      <c r="B534" s="168"/>
      <c r="C534" s="23"/>
    </row>
    <row r="535" spans="1:3" x14ac:dyDescent="0.45">
      <c r="A535" s="168"/>
      <c r="B535" s="168"/>
      <c r="C535" s="23"/>
    </row>
    <row r="536" spans="1:3" x14ac:dyDescent="0.45">
      <c r="A536" s="168"/>
      <c r="B536" s="168"/>
      <c r="C536" s="23"/>
    </row>
    <row r="537" spans="1:3" x14ac:dyDescent="0.45">
      <c r="A537" s="168"/>
      <c r="B537" s="168"/>
      <c r="C537" s="23"/>
    </row>
    <row r="538" spans="1:3" x14ac:dyDescent="0.45">
      <c r="A538" s="168"/>
      <c r="B538" s="168"/>
      <c r="C538" s="23"/>
    </row>
    <row r="539" spans="1:3" x14ac:dyDescent="0.45">
      <c r="A539" s="168"/>
      <c r="B539" s="168"/>
      <c r="C539" s="23"/>
    </row>
    <row r="540" spans="1:3" x14ac:dyDescent="0.45">
      <c r="A540" s="168"/>
      <c r="B540" s="168"/>
      <c r="C540" s="23"/>
    </row>
    <row r="541" spans="1:3" x14ac:dyDescent="0.45">
      <c r="A541" s="168"/>
      <c r="B541" s="168"/>
      <c r="C541" s="23"/>
    </row>
    <row r="542" spans="1:3" x14ac:dyDescent="0.45">
      <c r="A542" s="168"/>
      <c r="B542" s="168"/>
      <c r="C542" s="23"/>
    </row>
    <row r="543" spans="1:3" x14ac:dyDescent="0.45">
      <c r="A543" s="168"/>
      <c r="B543" s="168"/>
      <c r="C543" s="23"/>
    </row>
    <row r="544" spans="1:3" x14ac:dyDescent="0.45">
      <c r="A544" s="168"/>
      <c r="B544" s="168"/>
      <c r="C544" s="23"/>
    </row>
    <row r="545" spans="1:3" x14ac:dyDescent="0.45">
      <c r="A545" s="168"/>
      <c r="B545" s="168"/>
      <c r="C545" s="23"/>
    </row>
    <row r="546" spans="1:3" x14ac:dyDescent="0.45">
      <c r="A546" s="168"/>
      <c r="B546" s="168"/>
      <c r="C546" s="23"/>
    </row>
    <row r="547" spans="1:3" x14ac:dyDescent="0.45">
      <c r="A547" s="168"/>
      <c r="B547" s="168"/>
      <c r="C547" s="23"/>
    </row>
    <row r="548" spans="1:3" x14ac:dyDescent="0.45">
      <c r="A548" s="168"/>
      <c r="B548" s="168"/>
      <c r="C548" s="23"/>
    </row>
    <row r="549" spans="1:3" x14ac:dyDescent="0.45">
      <c r="A549" s="168"/>
      <c r="B549" s="168"/>
      <c r="C549" s="23"/>
    </row>
    <row r="550" spans="1:3" x14ac:dyDescent="0.45">
      <c r="A550" s="168"/>
      <c r="B550" s="168"/>
      <c r="C550" s="23"/>
    </row>
    <row r="551" spans="1:3" x14ac:dyDescent="0.45">
      <c r="A551" s="168"/>
      <c r="B551" s="168"/>
      <c r="C551" s="23"/>
    </row>
    <row r="552" spans="1:3" x14ac:dyDescent="0.45">
      <c r="A552" s="168"/>
      <c r="B552" s="168"/>
      <c r="C552" s="23"/>
    </row>
    <row r="553" spans="1:3" x14ac:dyDescent="0.45">
      <c r="A553" s="168"/>
      <c r="B553" s="168"/>
      <c r="C553" s="23"/>
    </row>
    <row r="554" spans="1:3" x14ac:dyDescent="0.45">
      <c r="A554" s="168"/>
      <c r="B554" s="168"/>
      <c r="C554" s="23"/>
    </row>
    <row r="555" spans="1:3" x14ac:dyDescent="0.45">
      <c r="A555" s="168"/>
      <c r="B555" s="168"/>
      <c r="C555" s="23"/>
    </row>
    <row r="556" spans="1:3" x14ac:dyDescent="0.45">
      <c r="A556" s="168"/>
      <c r="B556" s="168"/>
      <c r="C556" s="23"/>
    </row>
    <row r="557" spans="1:3" x14ac:dyDescent="0.45">
      <c r="A557" s="168"/>
      <c r="B557" s="168"/>
      <c r="C557" s="23"/>
    </row>
    <row r="558" spans="1:3" x14ac:dyDescent="0.45">
      <c r="A558" s="168"/>
      <c r="B558" s="168"/>
      <c r="C558" s="23"/>
    </row>
    <row r="559" spans="1:3" x14ac:dyDescent="0.45">
      <c r="A559" s="168"/>
      <c r="B559" s="168"/>
      <c r="C559" s="23"/>
    </row>
    <row r="560" spans="1:3" x14ac:dyDescent="0.45">
      <c r="A560" s="168"/>
      <c r="B560" s="168"/>
      <c r="C560" s="23"/>
    </row>
    <row r="561" spans="1:3" x14ac:dyDescent="0.45">
      <c r="A561" s="168"/>
      <c r="B561" s="168"/>
      <c r="C561" s="23"/>
    </row>
    <row r="562" spans="1:3" x14ac:dyDescent="0.45">
      <c r="A562" s="168"/>
      <c r="B562" s="168"/>
      <c r="C562" s="23"/>
    </row>
    <row r="563" spans="1:3" x14ac:dyDescent="0.45">
      <c r="A563" s="168"/>
      <c r="B563" s="168"/>
      <c r="C563" s="23"/>
    </row>
    <row r="564" spans="1:3" x14ac:dyDescent="0.45">
      <c r="A564" s="168"/>
      <c r="B564" s="168"/>
      <c r="C564" s="23"/>
    </row>
    <row r="565" spans="1:3" x14ac:dyDescent="0.45">
      <c r="A565" s="168"/>
      <c r="B565" s="168"/>
      <c r="C565" s="23"/>
    </row>
    <row r="566" spans="1:3" x14ac:dyDescent="0.45">
      <c r="A566" s="168"/>
      <c r="B566" s="168"/>
      <c r="C566" s="23"/>
    </row>
    <row r="567" spans="1:3" x14ac:dyDescent="0.45">
      <c r="A567" s="168"/>
      <c r="B567" s="168"/>
      <c r="C567" s="23"/>
    </row>
    <row r="568" spans="1:3" x14ac:dyDescent="0.45">
      <c r="A568" s="168"/>
      <c r="B568" s="168"/>
      <c r="C568" s="23"/>
    </row>
    <row r="569" spans="1:3" x14ac:dyDescent="0.45">
      <c r="A569" s="168"/>
      <c r="B569" s="168"/>
      <c r="C569" s="23"/>
    </row>
    <row r="570" spans="1:3" x14ac:dyDescent="0.45">
      <c r="A570" s="168"/>
      <c r="B570" s="168"/>
      <c r="C570" s="23"/>
    </row>
    <row r="571" spans="1:3" x14ac:dyDescent="0.45">
      <c r="A571" s="168"/>
      <c r="B571" s="168"/>
      <c r="C571" s="23"/>
    </row>
    <row r="572" spans="1:3" x14ac:dyDescent="0.45">
      <c r="A572" s="168"/>
      <c r="B572" s="168"/>
      <c r="C572" s="23"/>
    </row>
    <row r="573" spans="1:3" x14ac:dyDescent="0.45">
      <c r="A573" s="168"/>
      <c r="B573" s="168"/>
      <c r="C573" s="23"/>
    </row>
    <row r="574" spans="1:3" x14ac:dyDescent="0.45">
      <c r="A574" s="168"/>
      <c r="B574" s="168"/>
      <c r="C574" s="23"/>
    </row>
    <row r="575" spans="1:3" x14ac:dyDescent="0.45">
      <c r="A575" s="168"/>
      <c r="B575" s="168"/>
      <c r="C575" s="23"/>
    </row>
    <row r="576" spans="1:3" x14ac:dyDescent="0.45">
      <c r="A576" s="168"/>
      <c r="B576" s="168"/>
      <c r="C576" s="23"/>
    </row>
    <row r="577" spans="1:3" x14ac:dyDescent="0.45">
      <c r="A577" s="168"/>
      <c r="B577" s="168"/>
      <c r="C577" s="23"/>
    </row>
    <row r="578" spans="1:3" x14ac:dyDescent="0.45">
      <c r="A578" s="168"/>
      <c r="B578" s="168"/>
      <c r="C578" s="23"/>
    </row>
    <row r="579" spans="1:3" x14ac:dyDescent="0.45">
      <c r="A579" s="168"/>
      <c r="B579" s="168"/>
      <c r="C579" s="23"/>
    </row>
    <row r="580" spans="1:3" x14ac:dyDescent="0.45">
      <c r="A580" s="168"/>
      <c r="B580" s="168"/>
      <c r="C580" s="23"/>
    </row>
    <row r="581" spans="1:3" x14ac:dyDescent="0.45">
      <c r="A581" s="168"/>
      <c r="B581" s="168"/>
      <c r="C581" s="23"/>
    </row>
    <row r="582" spans="1:3" x14ac:dyDescent="0.45">
      <c r="A582" s="168"/>
      <c r="B582" s="168"/>
      <c r="C582" s="23"/>
    </row>
    <row r="583" spans="1:3" x14ac:dyDescent="0.45">
      <c r="A583" s="168"/>
      <c r="B583" s="168"/>
      <c r="C583" s="23"/>
    </row>
    <row r="584" spans="1:3" x14ac:dyDescent="0.45">
      <c r="A584" s="168"/>
      <c r="B584" s="168"/>
      <c r="C584" s="23"/>
    </row>
    <row r="585" spans="1:3" x14ac:dyDescent="0.45">
      <c r="A585" s="168"/>
      <c r="B585" s="168"/>
      <c r="C585" s="23"/>
    </row>
    <row r="586" spans="1:3" x14ac:dyDescent="0.45">
      <c r="A586" s="168"/>
      <c r="B586" s="168"/>
      <c r="C586" s="23"/>
    </row>
    <row r="587" spans="1:3" x14ac:dyDescent="0.45">
      <c r="A587" s="168"/>
      <c r="B587" s="168"/>
      <c r="C587" s="23"/>
    </row>
    <row r="588" spans="1:3" x14ac:dyDescent="0.45">
      <c r="A588" s="168"/>
      <c r="B588" s="168"/>
      <c r="C588" s="23"/>
    </row>
    <row r="589" spans="1:3" x14ac:dyDescent="0.45">
      <c r="A589" s="168"/>
      <c r="B589" s="168"/>
      <c r="C589" s="23"/>
    </row>
    <row r="590" spans="1:3" x14ac:dyDescent="0.45">
      <c r="A590" s="168"/>
      <c r="B590" s="168"/>
      <c r="C590" s="23"/>
    </row>
    <row r="591" spans="1:3" x14ac:dyDescent="0.45">
      <c r="A591" s="168"/>
      <c r="B591" s="168"/>
      <c r="C591" s="23"/>
    </row>
    <row r="592" spans="1:3" x14ac:dyDescent="0.45">
      <c r="A592" s="168"/>
      <c r="B592" s="168"/>
      <c r="C592" s="23"/>
    </row>
    <row r="593" spans="1:3" x14ac:dyDescent="0.45">
      <c r="A593" s="168"/>
      <c r="B593" s="168"/>
      <c r="C593" s="23"/>
    </row>
    <row r="594" spans="1:3" x14ac:dyDescent="0.45">
      <c r="A594" s="168"/>
      <c r="B594" s="168"/>
      <c r="C594" s="23"/>
    </row>
    <row r="595" spans="1:3" x14ac:dyDescent="0.45">
      <c r="A595" s="168"/>
      <c r="B595" s="168"/>
      <c r="C595" s="23"/>
    </row>
    <row r="596" spans="1:3" x14ac:dyDescent="0.45">
      <c r="A596" s="168"/>
      <c r="B596" s="168"/>
      <c r="C596" s="23"/>
    </row>
    <row r="597" spans="1:3" x14ac:dyDescent="0.45">
      <c r="A597" s="168"/>
      <c r="B597" s="168"/>
      <c r="C597" s="23"/>
    </row>
    <row r="598" spans="1:3" x14ac:dyDescent="0.45">
      <c r="A598" s="168"/>
      <c r="B598" s="168"/>
      <c r="C598" s="23"/>
    </row>
    <row r="599" spans="1:3" x14ac:dyDescent="0.45">
      <c r="A599" s="168"/>
      <c r="B599" s="168"/>
      <c r="C599" s="23"/>
    </row>
    <row r="600" spans="1:3" x14ac:dyDescent="0.45">
      <c r="A600" s="168"/>
      <c r="B600" s="168"/>
      <c r="C600" s="23"/>
    </row>
    <row r="601" spans="1:3" x14ac:dyDescent="0.45">
      <c r="A601" s="168"/>
      <c r="B601" s="168"/>
      <c r="C601" s="23"/>
    </row>
    <row r="602" spans="1:3" x14ac:dyDescent="0.45">
      <c r="A602" s="168"/>
      <c r="B602" s="168"/>
      <c r="C602" s="23"/>
    </row>
    <row r="603" spans="1:3" x14ac:dyDescent="0.45">
      <c r="A603" s="168"/>
      <c r="B603" s="168"/>
      <c r="C603" s="23"/>
    </row>
    <row r="604" spans="1:3" x14ac:dyDescent="0.45">
      <c r="A604" s="168"/>
      <c r="B604" s="168"/>
      <c r="C604" s="23"/>
    </row>
    <row r="605" spans="1:3" x14ac:dyDescent="0.45">
      <c r="A605" s="168"/>
      <c r="B605" s="168"/>
      <c r="C605" s="23"/>
    </row>
    <row r="606" spans="1:3" x14ac:dyDescent="0.45">
      <c r="A606" s="168"/>
      <c r="B606" s="168"/>
      <c r="C606" s="23"/>
    </row>
    <row r="607" spans="1:3" x14ac:dyDescent="0.45">
      <c r="A607" s="168"/>
      <c r="B607" s="168"/>
      <c r="C607" s="23"/>
    </row>
    <row r="608" spans="1:3" x14ac:dyDescent="0.45">
      <c r="A608" s="168"/>
      <c r="B608" s="168"/>
      <c r="C608" s="23"/>
    </row>
    <row r="609" spans="1:3" x14ac:dyDescent="0.45">
      <c r="A609" s="168"/>
      <c r="B609" s="168"/>
      <c r="C609" s="23"/>
    </row>
    <row r="610" spans="1:3" x14ac:dyDescent="0.45">
      <c r="A610" s="168"/>
      <c r="B610" s="168"/>
      <c r="C610" s="23"/>
    </row>
    <row r="611" spans="1:3" x14ac:dyDescent="0.45">
      <c r="A611" s="168"/>
      <c r="B611" s="168"/>
      <c r="C611" s="23"/>
    </row>
    <row r="612" spans="1:3" x14ac:dyDescent="0.45">
      <c r="A612" s="168"/>
      <c r="B612" s="168"/>
      <c r="C612" s="23"/>
    </row>
    <row r="613" spans="1:3" x14ac:dyDescent="0.45">
      <c r="A613" s="168"/>
      <c r="B613" s="168"/>
      <c r="C613" s="23"/>
    </row>
    <row r="614" spans="1:3" x14ac:dyDescent="0.45">
      <c r="A614" s="168"/>
      <c r="B614" s="168"/>
      <c r="C614" s="23"/>
    </row>
    <row r="615" spans="1:3" x14ac:dyDescent="0.45">
      <c r="A615" s="168"/>
      <c r="B615" s="168"/>
      <c r="C615" s="23"/>
    </row>
    <row r="616" spans="1:3" x14ac:dyDescent="0.45">
      <c r="A616" s="168"/>
      <c r="B616" s="168"/>
      <c r="C616" s="23"/>
    </row>
    <row r="617" spans="1:3" x14ac:dyDescent="0.45">
      <c r="A617" s="168"/>
      <c r="B617" s="168"/>
      <c r="C617" s="23"/>
    </row>
    <row r="618" spans="1:3" x14ac:dyDescent="0.45">
      <c r="A618" s="168"/>
      <c r="B618" s="168"/>
      <c r="C618" s="23"/>
    </row>
    <row r="619" spans="1:3" x14ac:dyDescent="0.45">
      <c r="A619" s="168"/>
      <c r="B619" s="168"/>
      <c r="C619" s="23"/>
    </row>
    <row r="620" spans="1:3" x14ac:dyDescent="0.45">
      <c r="A620" s="168"/>
      <c r="B620" s="168"/>
      <c r="C620" s="23"/>
    </row>
    <row r="621" spans="1:3" x14ac:dyDescent="0.45">
      <c r="A621" s="168"/>
      <c r="B621" s="168"/>
      <c r="C621" s="23"/>
    </row>
    <row r="622" spans="1:3" x14ac:dyDescent="0.45">
      <c r="A622" s="168"/>
      <c r="B622" s="168"/>
      <c r="C622" s="23"/>
    </row>
    <row r="623" spans="1:3" x14ac:dyDescent="0.45">
      <c r="A623" s="168"/>
      <c r="B623" s="168"/>
      <c r="C623" s="23"/>
    </row>
    <row r="624" spans="1:3" x14ac:dyDescent="0.45">
      <c r="A624" s="168"/>
      <c r="B624" s="168"/>
      <c r="C624" s="23"/>
    </row>
    <row r="625" spans="1:3" x14ac:dyDescent="0.45">
      <c r="A625" s="168"/>
      <c r="B625" s="168"/>
      <c r="C625" s="23"/>
    </row>
    <row r="626" spans="1:3" x14ac:dyDescent="0.45">
      <c r="A626" s="168"/>
      <c r="B626" s="168"/>
      <c r="C626" s="23"/>
    </row>
    <row r="627" spans="1:3" x14ac:dyDescent="0.45">
      <c r="A627" s="168"/>
      <c r="B627" s="168"/>
      <c r="C627" s="23"/>
    </row>
    <row r="628" spans="1:3" x14ac:dyDescent="0.45">
      <c r="A628" s="168"/>
      <c r="B628" s="168"/>
      <c r="C628" s="23"/>
    </row>
    <row r="629" spans="1:3" x14ac:dyDescent="0.45">
      <c r="A629" s="168"/>
      <c r="B629" s="168"/>
      <c r="C629" s="23"/>
    </row>
    <row r="630" spans="1:3" x14ac:dyDescent="0.45">
      <c r="A630" s="168"/>
      <c r="B630" s="168"/>
      <c r="C630" s="23"/>
    </row>
    <row r="631" spans="1:3" x14ac:dyDescent="0.45">
      <c r="A631" s="168"/>
      <c r="B631" s="168"/>
      <c r="C631" s="23"/>
    </row>
    <row r="632" spans="1:3" x14ac:dyDescent="0.45">
      <c r="A632" s="168"/>
      <c r="B632" s="168"/>
      <c r="C632" s="23"/>
    </row>
    <row r="633" spans="1:3" x14ac:dyDescent="0.45">
      <c r="A633" s="168"/>
      <c r="B633" s="168"/>
      <c r="C633" s="23"/>
    </row>
    <row r="634" spans="1:3" x14ac:dyDescent="0.45">
      <c r="A634" s="168"/>
      <c r="B634" s="168"/>
      <c r="C634" s="23"/>
    </row>
    <row r="635" spans="1:3" x14ac:dyDescent="0.45">
      <c r="A635" s="168"/>
      <c r="B635" s="168"/>
      <c r="C635" s="23"/>
    </row>
    <row r="636" spans="1:3" x14ac:dyDescent="0.45">
      <c r="A636" s="168"/>
      <c r="B636" s="168"/>
      <c r="C636" s="23"/>
    </row>
    <row r="637" spans="1:3" x14ac:dyDescent="0.45">
      <c r="A637" s="168"/>
      <c r="B637" s="168"/>
      <c r="C637" s="23"/>
    </row>
    <row r="638" spans="1:3" x14ac:dyDescent="0.45">
      <c r="A638" s="168"/>
      <c r="B638" s="168"/>
      <c r="C638" s="23"/>
    </row>
    <row r="639" spans="1:3" x14ac:dyDescent="0.45">
      <c r="A639" s="168"/>
      <c r="B639" s="168"/>
      <c r="C639" s="23"/>
    </row>
    <row r="640" spans="1:3" x14ac:dyDescent="0.45">
      <c r="A640" s="168"/>
      <c r="B640" s="168"/>
      <c r="C640" s="23"/>
    </row>
    <row r="641" spans="1:3" x14ac:dyDescent="0.45">
      <c r="A641" s="168"/>
      <c r="B641" s="168"/>
      <c r="C641" s="23"/>
    </row>
    <row r="642" spans="1:3" x14ac:dyDescent="0.45">
      <c r="A642" s="168"/>
      <c r="B642" s="168"/>
      <c r="C642" s="23"/>
    </row>
    <row r="643" spans="1:3" x14ac:dyDescent="0.45">
      <c r="A643" s="168"/>
      <c r="B643" s="168"/>
      <c r="C643" s="23"/>
    </row>
    <row r="644" spans="1:3" x14ac:dyDescent="0.45">
      <c r="A644" s="168"/>
      <c r="B644" s="168"/>
      <c r="C644" s="23"/>
    </row>
    <row r="645" spans="1:3" x14ac:dyDescent="0.45">
      <c r="A645" s="168"/>
      <c r="B645" s="168"/>
      <c r="C645" s="23"/>
    </row>
    <row r="646" spans="1:3" x14ac:dyDescent="0.45">
      <c r="A646" s="168"/>
      <c r="B646" s="168"/>
      <c r="C646" s="23"/>
    </row>
    <row r="647" spans="1:3" x14ac:dyDescent="0.45">
      <c r="A647" s="168"/>
      <c r="B647" s="168"/>
      <c r="C647" s="23"/>
    </row>
    <row r="648" spans="1:3" x14ac:dyDescent="0.45">
      <c r="A648" s="168"/>
      <c r="B648" s="168"/>
      <c r="C648" s="23"/>
    </row>
    <row r="649" spans="1:3" x14ac:dyDescent="0.45">
      <c r="A649" s="168"/>
      <c r="B649" s="168"/>
      <c r="C649" s="23"/>
    </row>
    <row r="650" spans="1:3" x14ac:dyDescent="0.45">
      <c r="A650" s="168"/>
      <c r="B650" s="168"/>
      <c r="C650" s="23"/>
    </row>
    <row r="651" spans="1:3" x14ac:dyDescent="0.45">
      <c r="A651" s="168"/>
      <c r="B651" s="168"/>
      <c r="C651" s="23"/>
    </row>
    <row r="652" spans="1:3" x14ac:dyDescent="0.45">
      <c r="A652" s="168"/>
      <c r="B652" s="168"/>
      <c r="C652" s="23"/>
    </row>
    <row r="653" spans="1:3" x14ac:dyDescent="0.45">
      <c r="A653" s="168"/>
      <c r="B653" s="168"/>
      <c r="C653" s="23"/>
    </row>
    <row r="654" spans="1:3" x14ac:dyDescent="0.45">
      <c r="A654" s="168"/>
      <c r="B654" s="168"/>
      <c r="C654" s="23"/>
    </row>
    <row r="655" spans="1:3" x14ac:dyDescent="0.45">
      <c r="A655" s="168"/>
      <c r="B655" s="168"/>
      <c r="C655" s="23"/>
    </row>
    <row r="656" spans="1:3" x14ac:dyDescent="0.45">
      <c r="A656" s="168"/>
      <c r="B656" s="168"/>
      <c r="C656" s="23"/>
    </row>
    <row r="657" spans="1:3" x14ac:dyDescent="0.45">
      <c r="A657" s="168"/>
      <c r="B657" s="168"/>
      <c r="C657" s="23"/>
    </row>
    <row r="658" spans="1:3" x14ac:dyDescent="0.45">
      <c r="A658" s="168"/>
      <c r="B658" s="168"/>
      <c r="C658" s="23"/>
    </row>
    <row r="659" spans="1:3" x14ac:dyDescent="0.45">
      <c r="A659" s="168"/>
      <c r="B659" s="168"/>
      <c r="C659" s="23"/>
    </row>
    <row r="660" spans="1:3" x14ac:dyDescent="0.45">
      <c r="A660" s="168"/>
      <c r="B660" s="168"/>
      <c r="C660" s="23"/>
    </row>
    <row r="661" spans="1:3" x14ac:dyDescent="0.45">
      <c r="A661" s="168"/>
      <c r="B661" s="168"/>
      <c r="C661" s="23"/>
    </row>
    <row r="662" spans="1:3" x14ac:dyDescent="0.45">
      <c r="A662" s="168"/>
      <c r="B662" s="168"/>
      <c r="C662" s="23"/>
    </row>
    <row r="663" spans="1:3" x14ac:dyDescent="0.45">
      <c r="A663" s="168"/>
      <c r="B663" s="168"/>
      <c r="C663" s="23"/>
    </row>
    <row r="664" spans="1:3" x14ac:dyDescent="0.45">
      <c r="A664" s="168"/>
      <c r="B664" s="168"/>
      <c r="C664" s="23"/>
    </row>
    <row r="665" spans="1:3" x14ac:dyDescent="0.45">
      <c r="A665" s="168"/>
      <c r="B665" s="168"/>
      <c r="C665" s="23"/>
    </row>
    <row r="666" spans="1:3" x14ac:dyDescent="0.45">
      <c r="A666" s="168"/>
      <c r="B666" s="168"/>
      <c r="C666" s="23"/>
    </row>
    <row r="667" spans="1:3" x14ac:dyDescent="0.45">
      <c r="A667" s="168"/>
      <c r="B667" s="168"/>
      <c r="C667" s="23"/>
    </row>
    <row r="668" spans="1:3" x14ac:dyDescent="0.45">
      <c r="A668" s="168"/>
      <c r="B668" s="168"/>
      <c r="C668" s="23"/>
    </row>
    <row r="669" spans="1:3" x14ac:dyDescent="0.45">
      <c r="A669" s="168"/>
      <c r="B669" s="168"/>
      <c r="C669" s="23"/>
    </row>
    <row r="670" spans="1:3" x14ac:dyDescent="0.45">
      <c r="A670" s="168"/>
      <c r="B670" s="168"/>
      <c r="C670" s="23"/>
    </row>
    <row r="671" spans="1:3" x14ac:dyDescent="0.45">
      <c r="A671" s="168"/>
      <c r="B671" s="168"/>
      <c r="C671" s="23"/>
    </row>
    <row r="672" spans="1:3" x14ac:dyDescent="0.45">
      <c r="A672" s="168"/>
      <c r="B672" s="168"/>
      <c r="C672" s="23"/>
    </row>
    <row r="673" spans="1:3" x14ac:dyDescent="0.45">
      <c r="A673" s="168"/>
      <c r="B673" s="168"/>
      <c r="C673" s="23"/>
    </row>
    <row r="674" spans="1:3" x14ac:dyDescent="0.45">
      <c r="A674" s="168"/>
      <c r="B674" s="168"/>
      <c r="C674" s="23"/>
    </row>
    <row r="675" spans="1:3" x14ac:dyDescent="0.45">
      <c r="A675" s="168"/>
      <c r="B675" s="168"/>
      <c r="C675" s="23"/>
    </row>
    <row r="676" spans="1:3" x14ac:dyDescent="0.45">
      <c r="A676" s="168"/>
      <c r="B676" s="168"/>
      <c r="C676" s="23"/>
    </row>
    <row r="677" spans="1:3" x14ac:dyDescent="0.45">
      <c r="A677" s="168"/>
      <c r="B677" s="168"/>
      <c r="C677" s="23"/>
    </row>
    <row r="678" spans="1:3" x14ac:dyDescent="0.45">
      <c r="A678" s="168"/>
      <c r="B678" s="168"/>
      <c r="C678" s="23"/>
    </row>
    <row r="679" spans="1:3" x14ac:dyDescent="0.45">
      <c r="A679" s="168"/>
      <c r="B679" s="168"/>
      <c r="C679" s="23"/>
    </row>
    <row r="680" spans="1:3" x14ac:dyDescent="0.45">
      <c r="A680" s="168"/>
      <c r="B680" s="168"/>
      <c r="C680" s="23"/>
    </row>
    <row r="681" spans="1:3" x14ac:dyDescent="0.45">
      <c r="A681" s="168"/>
      <c r="B681" s="168"/>
      <c r="C681" s="23"/>
    </row>
    <row r="682" spans="1:3" x14ac:dyDescent="0.45">
      <c r="A682" s="168"/>
      <c r="B682" s="168"/>
      <c r="C682" s="23"/>
    </row>
    <row r="683" spans="1:3" x14ac:dyDescent="0.45">
      <c r="A683" s="168"/>
      <c r="B683" s="168"/>
      <c r="C683" s="23"/>
    </row>
    <row r="684" spans="1:3" x14ac:dyDescent="0.45">
      <c r="A684" s="168"/>
      <c r="B684" s="168"/>
      <c r="C684" s="23"/>
    </row>
    <row r="685" spans="1:3" x14ac:dyDescent="0.45">
      <c r="A685" s="168"/>
      <c r="B685" s="168"/>
      <c r="C685" s="23"/>
    </row>
    <row r="686" spans="1:3" x14ac:dyDescent="0.45">
      <c r="A686" s="168"/>
      <c r="B686" s="168"/>
      <c r="C686" s="23"/>
    </row>
    <row r="687" spans="1:3" x14ac:dyDescent="0.45">
      <c r="A687" s="168"/>
      <c r="B687" s="168"/>
      <c r="C687" s="23"/>
    </row>
    <row r="688" spans="1:3" x14ac:dyDescent="0.45">
      <c r="A688" s="168"/>
      <c r="B688" s="168"/>
      <c r="C688" s="23"/>
    </row>
    <row r="689" spans="1:3" x14ac:dyDescent="0.45">
      <c r="A689" s="168"/>
      <c r="B689" s="168"/>
      <c r="C689" s="23"/>
    </row>
    <row r="690" spans="1:3" x14ac:dyDescent="0.45">
      <c r="A690" s="168"/>
      <c r="B690" s="168"/>
      <c r="C690" s="23"/>
    </row>
    <row r="691" spans="1:3" x14ac:dyDescent="0.45">
      <c r="A691" s="168"/>
      <c r="B691" s="168"/>
      <c r="C691" s="23"/>
    </row>
    <row r="692" spans="1:3" x14ac:dyDescent="0.45">
      <c r="A692" s="168"/>
      <c r="B692" s="168"/>
      <c r="C692" s="23"/>
    </row>
    <row r="693" spans="1:3" x14ac:dyDescent="0.45">
      <c r="A693" s="168"/>
      <c r="B693" s="168"/>
      <c r="C693" s="23"/>
    </row>
    <row r="694" spans="1:3" x14ac:dyDescent="0.45">
      <c r="A694" s="168"/>
      <c r="B694" s="168"/>
      <c r="C694" s="23"/>
    </row>
    <row r="695" spans="1:3" x14ac:dyDescent="0.45">
      <c r="A695" s="168"/>
      <c r="B695" s="168"/>
      <c r="C695" s="23"/>
    </row>
    <row r="696" spans="1:3" x14ac:dyDescent="0.45">
      <c r="A696" s="168"/>
      <c r="B696" s="168"/>
      <c r="C696" s="23"/>
    </row>
    <row r="697" spans="1:3" x14ac:dyDescent="0.45">
      <c r="A697" s="168"/>
      <c r="B697" s="168"/>
      <c r="C697" s="23"/>
    </row>
    <row r="698" spans="1:3" x14ac:dyDescent="0.45">
      <c r="A698" s="168"/>
      <c r="B698" s="168"/>
      <c r="C698" s="23"/>
    </row>
    <row r="699" spans="1:3" x14ac:dyDescent="0.45">
      <c r="A699" s="168"/>
      <c r="B699" s="168"/>
      <c r="C699" s="23"/>
    </row>
    <row r="700" spans="1:3" x14ac:dyDescent="0.45">
      <c r="A700" s="168"/>
      <c r="B700" s="168"/>
      <c r="C700" s="23"/>
    </row>
    <row r="701" spans="1:3" x14ac:dyDescent="0.45">
      <c r="A701" s="168"/>
      <c r="B701" s="168"/>
      <c r="C701" s="23"/>
    </row>
    <row r="702" spans="1:3" x14ac:dyDescent="0.45">
      <c r="A702" s="168"/>
      <c r="B702" s="168"/>
      <c r="C702" s="23"/>
    </row>
    <row r="703" spans="1:3" x14ac:dyDescent="0.45">
      <c r="A703" s="168"/>
      <c r="B703" s="168"/>
      <c r="C703" s="23"/>
    </row>
    <row r="704" spans="1:3" x14ac:dyDescent="0.45">
      <c r="A704" s="168"/>
      <c r="B704" s="168"/>
      <c r="C704" s="23"/>
    </row>
    <row r="705" spans="1:3" x14ac:dyDescent="0.45">
      <c r="A705" s="168"/>
      <c r="B705" s="168"/>
      <c r="C705" s="23"/>
    </row>
    <row r="706" spans="1:3" x14ac:dyDescent="0.45">
      <c r="A706" s="168"/>
      <c r="B706" s="168"/>
      <c r="C706" s="23"/>
    </row>
    <row r="707" spans="1:3" x14ac:dyDescent="0.45">
      <c r="A707" s="168"/>
      <c r="B707" s="168"/>
      <c r="C707" s="23"/>
    </row>
    <row r="708" spans="1:3" x14ac:dyDescent="0.45">
      <c r="A708" s="168"/>
      <c r="B708" s="168"/>
      <c r="C708" s="23"/>
    </row>
    <row r="709" spans="1:3" x14ac:dyDescent="0.45">
      <c r="A709" s="168"/>
      <c r="B709" s="168"/>
      <c r="C709" s="23"/>
    </row>
    <row r="710" spans="1:3" x14ac:dyDescent="0.45">
      <c r="A710" s="168"/>
      <c r="B710" s="168"/>
      <c r="C710" s="23"/>
    </row>
    <row r="711" spans="1:3" x14ac:dyDescent="0.45">
      <c r="A711" s="168"/>
      <c r="B711" s="168"/>
      <c r="C711" s="23"/>
    </row>
    <row r="712" spans="1:3" x14ac:dyDescent="0.45">
      <c r="A712" s="168"/>
      <c r="B712" s="168"/>
      <c r="C712" s="23"/>
    </row>
    <row r="713" spans="1:3" x14ac:dyDescent="0.45">
      <c r="A713" s="168"/>
      <c r="B713" s="168"/>
      <c r="C713" s="23"/>
    </row>
    <row r="714" spans="1:3" x14ac:dyDescent="0.45">
      <c r="A714" s="168"/>
      <c r="B714" s="168"/>
      <c r="C714" s="23"/>
    </row>
    <row r="715" spans="1:3" x14ac:dyDescent="0.45">
      <c r="A715" s="168"/>
      <c r="B715" s="168"/>
      <c r="C715" s="23"/>
    </row>
    <row r="716" spans="1:3" x14ac:dyDescent="0.45">
      <c r="A716" s="168"/>
      <c r="B716" s="168"/>
      <c r="C716" s="23"/>
    </row>
    <row r="717" spans="1:3" x14ac:dyDescent="0.45">
      <c r="A717" s="168"/>
      <c r="B717" s="168"/>
      <c r="C717" s="23"/>
    </row>
    <row r="718" spans="1:3" x14ac:dyDescent="0.45">
      <c r="A718" s="168"/>
      <c r="B718" s="168"/>
      <c r="C718" s="23"/>
    </row>
    <row r="719" spans="1:3" x14ac:dyDescent="0.45">
      <c r="A719" s="168"/>
      <c r="B719" s="168"/>
      <c r="C719" s="23"/>
    </row>
    <row r="720" spans="1:3" x14ac:dyDescent="0.45">
      <c r="A720" s="168"/>
      <c r="B720" s="168"/>
      <c r="C720" s="23"/>
    </row>
    <row r="721" spans="1:3" x14ac:dyDescent="0.45">
      <c r="A721" s="168"/>
      <c r="B721" s="168"/>
      <c r="C721" s="23"/>
    </row>
    <row r="722" spans="1:3" x14ac:dyDescent="0.45">
      <c r="A722" s="168"/>
      <c r="B722" s="168"/>
      <c r="C722" s="23"/>
    </row>
    <row r="723" spans="1:3" x14ac:dyDescent="0.45">
      <c r="A723" s="168"/>
      <c r="B723" s="168"/>
      <c r="C723" s="23"/>
    </row>
    <row r="724" spans="1:3" x14ac:dyDescent="0.45">
      <c r="A724" s="168"/>
      <c r="B724" s="168"/>
      <c r="C724" s="23"/>
    </row>
    <row r="725" spans="1:3" x14ac:dyDescent="0.45">
      <c r="A725" s="168"/>
      <c r="B725" s="168"/>
      <c r="C725" s="23"/>
    </row>
    <row r="726" spans="1:3" x14ac:dyDescent="0.45">
      <c r="A726" s="168"/>
      <c r="B726" s="168"/>
      <c r="C726" s="23"/>
    </row>
    <row r="727" spans="1:3" x14ac:dyDescent="0.45">
      <c r="A727" s="168"/>
      <c r="B727" s="168"/>
      <c r="C727" s="23"/>
    </row>
    <row r="728" spans="1:3" x14ac:dyDescent="0.45">
      <c r="A728" s="168"/>
      <c r="B728" s="168"/>
      <c r="C728" s="23"/>
    </row>
    <row r="729" spans="1:3" x14ac:dyDescent="0.45">
      <c r="A729" s="168"/>
      <c r="B729" s="168"/>
      <c r="C729" s="23"/>
    </row>
    <row r="730" spans="1:3" x14ac:dyDescent="0.45">
      <c r="A730" s="168"/>
      <c r="B730" s="168"/>
      <c r="C730" s="23"/>
    </row>
    <row r="731" spans="1:3" x14ac:dyDescent="0.45">
      <c r="A731" s="168"/>
      <c r="B731" s="168"/>
      <c r="C731" s="23"/>
    </row>
    <row r="732" spans="1:3" x14ac:dyDescent="0.45">
      <c r="A732" s="168"/>
      <c r="B732" s="168"/>
      <c r="C732" s="23"/>
    </row>
    <row r="733" spans="1:3" x14ac:dyDescent="0.45">
      <c r="A733" s="168"/>
      <c r="B733" s="168"/>
      <c r="C733" s="23"/>
    </row>
    <row r="734" spans="1:3" x14ac:dyDescent="0.45">
      <c r="A734" s="168"/>
      <c r="B734" s="168"/>
      <c r="C734" s="23"/>
    </row>
    <row r="735" spans="1:3" x14ac:dyDescent="0.45">
      <c r="A735" s="168"/>
      <c r="B735" s="168"/>
      <c r="C735" s="23"/>
    </row>
    <row r="736" spans="1:3" x14ac:dyDescent="0.45">
      <c r="A736" s="168"/>
      <c r="B736" s="168"/>
      <c r="C736" s="23"/>
    </row>
    <row r="737" spans="1:3" x14ac:dyDescent="0.45">
      <c r="A737" s="168"/>
      <c r="B737" s="168"/>
      <c r="C737" s="23"/>
    </row>
    <row r="738" spans="1:3" x14ac:dyDescent="0.45">
      <c r="A738" s="168"/>
      <c r="B738" s="168"/>
      <c r="C738" s="23"/>
    </row>
    <row r="739" spans="1:3" x14ac:dyDescent="0.45">
      <c r="A739" s="168"/>
      <c r="B739" s="168"/>
      <c r="C739" s="23"/>
    </row>
    <row r="740" spans="1:3" x14ac:dyDescent="0.45">
      <c r="A740" s="168"/>
      <c r="B740" s="168"/>
      <c r="C740" s="23"/>
    </row>
    <row r="741" spans="1:3" x14ac:dyDescent="0.45">
      <c r="A741" s="168"/>
      <c r="B741" s="168"/>
      <c r="C741" s="23"/>
    </row>
    <row r="742" spans="1:3" x14ac:dyDescent="0.45">
      <c r="A742" s="168"/>
      <c r="B742" s="168"/>
      <c r="C742" s="23"/>
    </row>
    <row r="743" spans="1:3" x14ac:dyDescent="0.45">
      <c r="A743" s="168"/>
      <c r="B743" s="168"/>
      <c r="C743" s="23"/>
    </row>
    <row r="744" spans="1:3" x14ac:dyDescent="0.45">
      <c r="A744" s="168"/>
      <c r="B744" s="168"/>
      <c r="C744" s="23"/>
    </row>
    <row r="745" spans="1:3" x14ac:dyDescent="0.45">
      <c r="A745" s="168"/>
      <c r="B745" s="168"/>
      <c r="C745" s="23"/>
    </row>
    <row r="746" spans="1:3" x14ac:dyDescent="0.45">
      <c r="A746" s="168"/>
      <c r="B746" s="168"/>
      <c r="C746" s="23"/>
    </row>
    <row r="747" spans="1:3" x14ac:dyDescent="0.45">
      <c r="A747" s="168"/>
      <c r="B747" s="168"/>
      <c r="C747" s="23"/>
    </row>
    <row r="748" spans="1:3" x14ac:dyDescent="0.45">
      <c r="A748" s="168"/>
      <c r="B748" s="168"/>
      <c r="C748" s="23"/>
    </row>
    <row r="749" spans="1:3" x14ac:dyDescent="0.45">
      <c r="A749" s="168"/>
      <c r="B749" s="168"/>
      <c r="C749" s="23"/>
    </row>
    <row r="750" spans="1:3" x14ac:dyDescent="0.45">
      <c r="A750" s="168"/>
      <c r="B750" s="168"/>
      <c r="C750" s="23"/>
    </row>
    <row r="751" spans="1:3" x14ac:dyDescent="0.45">
      <c r="A751" s="168"/>
      <c r="B751" s="168"/>
      <c r="C751" s="23"/>
    </row>
    <row r="752" spans="1:3" x14ac:dyDescent="0.45">
      <c r="A752" s="168"/>
      <c r="B752" s="168"/>
      <c r="C752" s="23"/>
    </row>
    <row r="753" spans="1:3" x14ac:dyDescent="0.45">
      <c r="A753" s="168"/>
      <c r="B753" s="168"/>
      <c r="C753" s="23"/>
    </row>
    <row r="754" spans="1:3" x14ac:dyDescent="0.45">
      <c r="A754" s="168"/>
      <c r="B754" s="168"/>
      <c r="C754" s="23"/>
    </row>
    <row r="755" spans="1:3" x14ac:dyDescent="0.45">
      <c r="A755" s="168"/>
      <c r="B755" s="168"/>
      <c r="C755" s="23"/>
    </row>
    <row r="756" spans="1:3" x14ac:dyDescent="0.45">
      <c r="A756" s="168"/>
      <c r="B756" s="168"/>
      <c r="C756" s="23"/>
    </row>
    <row r="757" spans="1:3" x14ac:dyDescent="0.45">
      <c r="A757" s="168"/>
      <c r="B757" s="168"/>
      <c r="C757" s="23"/>
    </row>
    <row r="758" spans="1:3" x14ac:dyDescent="0.45">
      <c r="A758" s="168"/>
      <c r="B758" s="168"/>
      <c r="C758" s="23"/>
    </row>
    <row r="759" spans="1:3" x14ac:dyDescent="0.45">
      <c r="A759" s="168"/>
      <c r="B759" s="168"/>
      <c r="C759" s="23"/>
    </row>
    <row r="760" spans="1:3" x14ac:dyDescent="0.45">
      <c r="A760" s="168"/>
      <c r="B760" s="168"/>
      <c r="C760" s="23"/>
    </row>
    <row r="761" spans="1:3" x14ac:dyDescent="0.45">
      <c r="A761" s="168"/>
      <c r="B761" s="168"/>
      <c r="C761" s="23"/>
    </row>
    <row r="762" spans="1:3" x14ac:dyDescent="0.45">
      <c r="A762" s="168"/>
      <c r="B762" s="168"/>
      <c r="C762" s="23"/>
    </row>
    <row r="763" spans="1:3" x14ac:dyDescent="0.45">
      <c r="A763" s="168"/>
      <c r="B763" s="168"/>
      <c r="C763" s="23"/>
    </row>
    <row r="764" spans="1:3" x14ac:dyDescent="0.45">
      <c r="A764" s="168"/>
      <c r="B764" s="168"/>
      <c r="C764" s="23"/>
    </row>
    <row r="765" spans="1:3" x14ac:dyDescent="0.45">
      <c r="A765" s="168"/>
      <c r="B765" s="168"/>
      <c r="C765" s="23"/>
    </row>
    <row r="766" spans="1:3" x14ac:dyDescent="0.45">
      <c r="A766" s="168"/>
      <c r="B766" s="168"/>
      <c r="C766" s="23"/>
    </row>
    <row r="767" spans="1:3" x14ac:dyDescent="0.45">
      <c r="A767" s="168"/>
      <c r="B767" s="168"/>
      <c r="C767" s="23"/>
    </row>
    <row r="768" spans="1:3" x14ac:dyDescent="0.45">
      <c r="A768" s="168"/>
      <c r="B768" s="168"/>
      <c r="C768" s="23"/>
    </row>
    <row r="769" spans="1:3" x14ac:dyDescent="0.45">
      <c r="A769" s="168"/>
      <c r="B769" s="168"/>
      <c r="C769" s="23"/>
    </row>
    <row r="770" spans="1:3" x14ac:dyDescent="0.45">
      <c r="A770" s="168"/>
      <c r="B770" s="168"/>
      <c r="C770" s="23"/>
    </row>
    <row r="771" spans="1:3" x14ac:dyDescent="0.45">
      <c r="A771" s="168"/>
      <c r="B771" s="168"/>
      <c r="C771" s="23"/>
    </row>
    <row r="772" spans="1:3" x14ac:dyDescent="0.45">
      <c r="A772" s="168"/>
      <c r="B772" s="168"/>
      <c r="C772" s="23"/>
    </row>
    <row r="773" spans="1:3" x14ac:dyDescent="0.45">
      <c r="A773" s="168"/>
      <c r="B773" s="168"/>
      <c r="C773" s="23"/>
    </row>
    <row r="774" spans="1:3" x14ac:dyDescent="0.45">
      <c r="A774" s="168"/>
      <c r="B774" s="168"/>
      <c r="C774" s="23"/>
    </row>
    <row r="775" spans="1:3" x14ac:dyDescent="0.45">
      <c r="A775" s="168"/>
      <c r="B775" s="168"/>
      <c r="C775" s="23"/>
    </row>
    <row r="776" spans="1:3" x14ac:dyDescent="0.45">
      <c r="A776" s="168"/>
      <c r="B776" s="168"/>
      <c r="C776" s="23"/>
    </row>
    <row r="777" spans="1:3" x14ac:dyDescent="0.45">
      <c r="A777" s="168"/>
      <c r="B777" s="168"/>
      <c r="C777" s="23"/>
    </row>
    <row r="778" spans="1:3" x14ac:dyDescent="0.45">
      <c r="A778" s="168"/>
      <c r="B778" s="168"/>
      <c r="C778" s="23"/>
    </row>
    <row r="779" spans="1:3" x14ac:dyDescent="0.45">
      <c r="A779" s="168"/>
      <c r="B779" s="168"/>
      <c r="C779" s="23"/>
    </row>
    <row r="780" spans="1:3" x14ac:dyDescent="0.45">
      <c r="A780" s="168"/>
      <c r="B780" s="168"/>
      <c r="C780" s="23"/>
    </row>
    <row r="781" spans="1:3" x14ac:dyDescent="0.45">
      <c r="A781" s="168"/>
      <c r="B781" s="168"/>
      <c r="C781" s="23"/>
    </row>
    <row r="782" spans="1:3" x14ac:dyDescent="0.45">
      <c r="A782" s="168"/>
      <c r="B782" s="168"/>
      <c r="C782" s="23"/>
    </row>
    <row r="783" spans="1:3" x14ac:dyDescent="0.45">
      <c r="A783" s="168"/>
      <c r="B783" s="168"/>
      <c r="C783" s="23"/>
    </row>
    <row r="784" spans="1:3" x14ac:dyDescent="0.45">
      <c r="A784" s="168"/>
      <c r="B784" s="168"/>
      <c r="C784" s="23"/>
    </row>
    <row r="785" spans="1:3" x14ac:dyDescent="0.45">
      <c r="A785" s="168"/>
      <c r="B785" s="168"/>
      <c r="C785" s="23"/>
    </row>
    <row r="786" spans="1:3" x14ac:dyDescent="0.45">
      <c r="A786" s="168"/>
      <c r="B786" s="168"/>
      <c r="C786" s="23"/>
    </row>
    <row r="787" spans="1:3" x14ac:dyDescent="0.45">
      <c r="A787" s="168"/>
      <c r="B787" s="168"/>
      <c r="C787" s="23"/>
    </row>
    <row r="788" spans="1:3" x14ac:dyDescent="0.45">
      <c r="A788" s="168"/>
      <c r="B788" s="168"/>
      <c r="C788" s="23"/>
    </row>
    <row r="789" spans="1:3" x14ac:dyDescent="0.45">
      <c r="A789" s="168"/>
      <c r="B789" s="168"/>
      <c r="C789" s="23"/>
    </row>
    <row r="790" spans="1:3" x14ac:dyDescent="0.45">
      <c r="A790" s="168"/>
      <c r="B790" s="168"/>
      <c r="C790" s="23"/>
    </row>
    <row r="791" spans="1:3" x14ac:dyDescent="0.45">
      <c r="A791" s="168"/>
      <c r="B791" s="168"/>
      <c r="C791" s="23"/>
    </row>
    <row r="792" spans="1:3" x14ac:dyDescent="0.45">
      <c r="A792" s="168"/>
      <c r="B792" s="168"/>
      <c r="C792" s="23"/>
    </row>
    <row r="793" spans="1:3" x14ac:dyDescent="0.45">
      <c r="A793" s="168"/>
      <c r="B793" s="168"/>
      <c r="C793" s="23"/>
    </row>
    <row r="794" spans="1:3" x14ac:dyDescent="0.45">
      <c r="A794" s="168"/>
      <c r="B794" s="168"/>
      <c r="C794" s="23"/>
    </row>
    <row r="795" spans="1:3" x14ac:dyDescent="0.45">
      <c r="A795" s="168"/>
      <c r="B795" s="168"/>
      <c r="C795" s="23"/>
    </row>
    <row r="796" spans="1:3" x14ac:dyDescent="0.45">
      <c r="A796" s="168"/>
      <c r="B796" s="168"/>
      <c r="C796" s="23"/>
    </row>
    <row r="797" spans="1:3" x14ac:dyDescent="0.45">
      <c r="A797" s="168"/>
      <c r="B797" s="168"/>
      <c r="C797" s="23"/>
    </row>
    <row r="798" spans="1:3" x14ac:dyDescent="0.45">
      <c r="A798" s="168"/>
      <c r="B798" s="168"/>
      <c r="C798" s="23"/>
    </row>
    <row r="799" spans="1:3" x14ac:dyDescent="0.45">
      <c r="A799" s="168"/>
      <c r="B799" s="168"/>
      <c r="C799" s="23"/>
    </row>
    <row r="800" spans="1:3" x14ac:dyDescent="0.45">
      <c r="A800" s="168"/>
      <c r="B800" s="168"/>
      <c r="C800" s="23"/>
    </row>
    <row r="801" spans="1:3" x14ac:dyDescent="0.45">
      <c r="A801" s="168"/>
      <c r="B801" s="168"/>
      <c r="C801" s="23"/>
    </row>
    <row r="802" spans="1:3" x14ac:dyDescent="0.45">
      <c r="A802" s="168"/>
      <c r="B802" s="168"/>
      <c r="C802" s="23"/>
    </row>
    <row r="803" spans="1:3" x14ac:dyDescent="0.45">
      <c r="A803" s="168"/>
      <c r="B803" s="168"/>
      <c r="C803" s="23"/>
    </row>
    <row r="804" spans="1:3" x14ac:dyDescent="0.45">
      <c r="A804" s="168"/>
      <c r="B804" s="168"/>
      <c r="C804" s="23"/>
    </row>
    <row r="805" spans="1:3" x14ac:dyDescent="0.45">
      <c r="A805" s="168"/>
      <c r="B805" s="168"/>
      <c r="C805" s="23"/>
    </row>
    <row r="806" spans="1:3" x14ac:dyDescent="0.45">
      <c r="A806" s="168"/>
      <c r="B806" s="168"/>
      <c r="C806" s="23"/>
    </row>
    <row r="807" spans="1:3" x14ac:dyDescent="0.45">
      <c r="A807" s="168"/>
      <c r="B807" s="168"/>
      <c r="C807" s="23"/>
    </row>
    <row r="808" spans="1:3" x14ac:dyDescent="0.45">
      <c r="A808" s="168"/>
      <c r="B808" s="168"/>
      <c r="C808" s="23"/>
    </row>
    <row r="809" spans="1:3" x14ac:dyDescent="0.45">
      <c r="A809" s="168"/>
      <c r="B809" s="168"/>
      <c r="C809" s="23"/>
    </row>
    <row r="810" spans="1:3" x14ac:dyDescent="0.45">
      <c r="A810" s="168"/>
      <c r="B810" s="168"/>
      <c r="C810" s="23"/>
    </row>
    <row r="811" spans="1:3" x14ac:dyDescent="0.45">
      <c r="A811" s="168"/>
      <c r="B811" s="168"/>
      <c r="C811" s="23"/>
    </row>
    <row r="812" spans="1:3" x14ac:dyDescent="0.45">
      <c r="A812" s="168"/>
      <c r="B812" s="168"/>
      <c r="C812" s="23"/>
    </row>
    <row r="813" spans="1:3" x14ac:dyDescent="0.45">
      <c r="A813" s="168"/>
      <c r="B813" s="168"/>
      <c r="C813" s="23"/>
    </row>
    <row r="814" spans="1:3" x14ac:dyDescent="0.45">
      <c r="A814" s="168"/>
      <c r="B814" s="168"/>
      <c r="C814" s="23"/>
    </row>
    <row r="815" spans="1:3" x14ac:dyDescent="0.45">
      <c r="A815" s="168"/>
      <c r="B815" s="168"/>
      <c r="C815" s="23"/>
    </row>
    <row r="816" spans="1:3" x14ac:dyDescent="0.45">
      <c r="A816" s="168"/>
      <c r="B816" s="168"/>
      <c r="C816" s="23"/>
    </row>
    <row r="817" spans="1:3" x14ac:dyDescent="0.45">
      <c r="A817" s="168"/>
      <c r="B817" s="168"/>
      <c r="C817" s="23"/>
    </row>
    <row r="818" spans="1:3" x14ac:dyDescent="0.45">
      <c r="A818" s="168"/>
      <c r="B818" s="168"/>
      <c r="C818" s="23"/>
    </row>
    <row r="819" spans="1:3" x14ac:dyDescent="0.45">
      <c r="A819" s="168"/>
      <c r="B819" s="168"/>
      <c r="C819" s="23"/>
    </row>
    <row r="820" spans="1:3" x14ac:dyDescent="0.45">
      <c r="A820" s="168"/>
      <c r="B820" s="168"/>
      <c r="C820" s="23"/>
    </row>
    <row r="821" spans="1:3" x14ac:dyDescent="0.45">
      <c r="A821" s="168"/>
      <c r="B821" s="168"/>
      <c r="C821" s="23"/>
    </row>
    <row r="822" spans="1:3" x14ac:dyDescent="0.45">
      <c r="A822" s="168"/>
      <c r="B822" s="168"/>
      <c r="C822" s="23"/>
    </row>
    <row r="823" spans="1:3" x14ac:dyDescent="0.45">
      <c r="A823" s="168"/>
      <c r="B823" s="168"/>
      <c r="C823" s="23"/>
    </row>
    <row r="824" spans="1:3" x14ac:dyDescent="0.45">
      <c r="A824" s="168"/>
      <c r="B824" s="168"/>
      <c r="C824" s="23"/>
    </row>
    <row r="825" spans="1:3" x14ac:dyDescent="0.45">
      <c r="A825" s="168"/>
      <c r="B825" s="168"/>
      <c r="C825" s="23"/>
    </row>
    <row r="826" spans="1:3" x14ac:dyDescent="0.45">
      <c r="A826" s="168"/>
      <c r="B826" s="168"/>
      <c r="C826" s="23"/>
    </row>
    <row r="827" spans="1:3" x14ac:dyDescent="0.45">
      <c r="A827" s="168"/>
      <c r="B827" s="168"/>
      <c r="C827" s="23"/>
    </row>
    <row r="828" spans="1:3" x14ac:dyDescent="0.45">
      <c r="A828" s="168"/>
      <c r="B828" s="168"/>
      <c r="C828" s="23"/>
    </row>
    <row r="829" spans="1:3" x14ac:dyDescent="0.45">
      <c r="A829" s="168"/>
      <c r="B829" s="168"/>
      <c r="C829" s="23"/>
    </row>
    <row r="830" spans="1:3" x14ac:dyDescent="0.45">
      <c r="A830" s="168"/>
      <c r="B830" s="168"/>
      <c r="C830" s="23"/>
    </row>
    <row r="831" spans="1:3" x14ac:dyDescent="0.45">
      <c r="A831" s="168"/>
      <c r="B831" s="168"/>
      <c r="C831" s="23"/>
    </row>
    <row r="832" spans="1:3" x14ac:dyDescent="0.45">
      <c r="A832" s="168"/>
      <c r="B832" s="168"/>
      <c r="C832" s="23"/>
    </row>
    <row r="833" spans="1:3" x14ac:dyDescent="0.45">
      <c r="A833" s="168"/>
      <c r="B833" s="168"/>
      <c r="C833" s="23"/>
    </row>
    <row r="834" spans="1:3" x14ac:dyDescent="0.45">
      <c r="A834" s="168"/>
      <c r="B834" s="168"/>
      <c r="C834" s="23"/>
    </row>
    <row r="835" spans="1:3" x14ac:dyDescent="0.45">
      <c r="A835" s="168"/>
      <c r="B835" s="168"/>
      <c r="C835" s="23"/>
    </row>
    <row r="836" spans="1:3" x14ac:dyDescent="0.45">
      <c r="A836" s="168"/>
      <c r="B836" s="168"/>
      <c r="C836" s="23"/>
    </row>
    <row r="837" spans="1:3" x14ac:dyDescent="0.45">
      <c r="A837" s="168"/>
      <c r="B837" s="168"/>
      <c r="C837" s="23"/>
    </row>
    <row r="838" spans="1:3" x14ac:dyDescent="0.45">
      <c r="A838" s="168"/>
      <c r="B838" s="168"/>
      <c r="C838" s="23"/>
    </row>
    <row r="839" spans="1:3" x14ac:dyDescent="0.45">
      <c r="A839" s="168"/>
      <c r="B839" s="168"/>
      <c r="C839" s="23"/>
    </row>
    <row r="840" spans="1:3" x14ac:dyDescent="0.45">
      <c r="A840" s="168"/>
      <c r="B840" s="168"/>
      <c r="C840" s="23"/>
    </row>
    <row r="841" spans="1:3" x14ac:dyDescent="0.45">
      <c r="A841" s="168"/>
      <c r="B841" s="168"/>
      <c r="C841" s="23"/>
    </row>
    <row r="842" spans="1:3" x14ac:dyDescent="0.45">
      <c r="A842" s="168"/>
      <c r="B842" s="168"/>
      <c r="C842" s="23"/>
    </row>
    <row r="843" spans="1:3" x14ac:dyDescent="0.45">
      <c r="A843" s="168"/>
      <c r="B843" s="168"/>
      <c r="C843" s="23"/>
    </row>
    <row r="844" spans="1:3" x14ac:dyDescent="0.45">
      <c r="A844" s="168"/>
      <c r="B844" s="168"/>
      <c r="C844" s="23"/>
    </row>
    <row r="845" spans="1:3" x14ac:dyDescent="0.45">
      <c r="A845" s="168"/>
      <c r="B845" s="168"/>
      <c r="C845" s="23"/>
    </row>
    <row r="846" spans="1:3" x14ac:dyDescent="0.45">
      <c r="A846" s="168"/>
      <c r="B846" s="168"/>
      <c r="C846" s="23"/>
    </row>
    <row r="847" spans="1:3" x14ac:dyDescent="0.45">
      <c r="A847" s="168"/>
      <c r="B847" s="168"/>
      <c r="C847" s="23"/>
    </row>
    <row r="848" spans="1:3" x14ac:dyDescent="0.45">
      <c r="A848" s="168"/>
      <c r="B848" s="168"/>
      <c r="C848" s="23"/>
    </row>
    <row r="849" spans="1:3" x14ac:dyDescent="0.45">
      <c r="A849" s="168"/>
      <c r="B849" s="168"/>
      <c r="C849" s="23"/>
    </row>
    <row r="850" spans="1:3" x14ac:dyDescent="0.45">
      <c r="A850" s="168"/>
      <c r="B850" s="168"/>
      <c r="C850" s="23"/>
    </row>
    <row r="851" spans="1:3" x14ac:dyDescent="0.45">
      <c r="A851" s="168"/>
      <c r="B851" s="168"/>
      <c r="C851" s="23"/>
    </row>
    <row r="852" spans="1:3" x14ac:dyDescent="0.45">
      <c r="A852" s="168"/>
      <c r="B852" s="168"/>
      <c r="C852" s="23"/>
    </row>
    <row r="853" spans="1:3" x14ac:dyDescent="0.45">
      <c r="A853" s="168"/>
      <c r="B853" s="168"/>
      <c r="C853" s="23"/>
    </row>
    <row r="854" spans="1:3" x14ac:dyDescent="0.45">
      <c r="A854" s="168"/>
      <c r="B854" s="168"/>
      <c r="C854" s="23"/>
    </row>
    <row r="855" spans="1:3" x14ac:dyDescent="0.45">
      <c r="A855" s="168"/>
      <c r="B855" s="168"/>
      <c r="C855" s="23"/>
    </row>
    <row r="856" spans="1:3" x14ac:dyDescent="0.45">
      <c r="A856" s="168"/>
      <c r="B856" s="168"/>
      <c r="C856" s="23"/>
    </row>
    <row r="857" spans="1:3" x14ac:dyDescent="0.45">
      <c r="A857" s="168"/>
      <c r="B857" s="168"/>
      <c r="C857" s="23"/>
    </row>
    <row r="858" spans="1:3" x14ac:dyDescent="0.45">
      <c r="A858" s="168"/>
      <c r="B858" s="168"/>
      <c r="C858" s="23"/>
    </row>
    <row r="859" spans="1:3" x14ac:dyDescent="0.45">
      <c r="A859" s="168"/>
      <c r="B859" s="168"/>
      <c r="C859" s="23"/>
    </row>
    <row r="860" spans="1:3" x14ac:dyDescent="0.45">
      <c r="A860" s="168"/>
      <c r="B860" s="168"/>
      <c r="C860" s="23"/>
    </row>
    <row r="861" spans="1:3" x14ac:dyDescent="0.45">
      <c r="A861" s="168"/>
      <c r="B861" s="168"/>
      <c r="C861" s="23"/>
    </row>
    <row r="862" spans="1:3" x14ac:dyDescent="0.45">
      <c r="A862" s="168"/>
      <c r="B862" s="168"/>
      <c r="C862" s="23"/>
    </row>
    <row r="863" spans="1:3" x14ac:dyDescent="0.45">
      <c r="A863" s="168"/>
      <c r="B863" s="168"/>
      <c r="C863" s="23"/>
    </row>
    <row r="864" spans="1:3" x14ac:dyDescent="0.45">
      <c r="A864" s="168"/>
      <c r="B864" s="168"/>
      <c r="C864" s="23"/>
    </row>
    <row r="865" spans="1:3" x14ac:dyDescent="0.45">
      <c r="A865" s="168"/>
      <c r="B865" s="168"/>
      <c r="C865" s="23"/>
    </row>
    <row r="866" spans="1:3" x14ac:dyDescent="0.45">
      <c r="A866" s="168"/>
      <c r="B866" s="168"/>
      <c r="C866" s="23"/>
    </row>
    <row r="867" spans="1:3" x14ac:dyDescent="0.45">
      <c r="A867" s="168"/>
      <c r="B867" s="168"/>
      <c r="C867" s="23"/>
    </row>
    <row r="868" spans="1:3" x14ac:dyDescent="0.45">
      <c r="A868" s="168"/>
      <c r="B868" s="168"/>
      <c r="C868" s="23"/>
    </row>
    <row r="869" spans="1:3" x14ac:dyDescent="0.45">
      <c r="A869" s="168"/>
      <c r="B869" s="168"/>
      <c r="C869" s="23"/>
    </row>
    <row r="870" spans="1:3" x14ac:dyDescent="0.45">
      <c r="A870" s="168"/>
      <c r="B870" s="168"/>
      <c r="C870" s="23"/>
    </row>
    <row r="871" spans="1:3" x14ac:dyDescent="0.45">
      <c r="A871" s="168"/>
      <c r="B871" s="168"/>
      <c r="C871" s="23"/>
    </row>
    <row r="872" spans="1:3" x14ac:dyDescent="0.45">
      <c r="A872" s="168"/>
      <c r="B872" s="168"/>
      <c r="C872" s="23"/>
    </row>
    <row r="873" spans="1:3" x14ac:dyDescent="0.45">
      <c r="A873" s="168"/>
      <c r="B873" s="168"/>
      <c r="C873" s="23"/>
    </row>
    <row r="874" spans="1:3" x14ac:dyDescent="0.45">
      <c r="A874" s="168"/>
      <c r="B874" s="168"/>
      <c r="C874" s="23"/>
    </row>
    <row r="875" spans="1:3" x14ac:dyDescent="0.45">
      <c r="A875" s="168"/>
      <c r="B875" s="168"/>
      <c r="C875" s="23"/>
    </row>
    <row r="876" spans="1:3" x14ac:dyDescent="0.45">
      <c r="A876" s="168"/>
      <c r="B876" s="168"/>
      <c r="C876" s="23"/>
    </row>
    <row r="877" spans="1:3" x14ac:dyDescent="0.45">
      <c r="A877" s="168"/>
      <c r="B877" s="168"/>
      <c r="C877" s="23"/>
    </row>
    <row r="878" spans="1:3" x14ac:dyDescent="0.45">
      <c r="A878" s="168"/>
      <c r="B878" s="168"/>
      <c r="C878" s="23"/>
    </row>
    <row r="879" spans="1:3" x14ac:dyDescent="0.45">
      <c r="A879" s="168"/>
      <c r="B879" s="168"/>
      <c r="C879" s="23"/>
    </row>
    <row r="880" spans="1:3" x14ac:dyDescent="0.45">
      <c r="A880" s="168"/>
      <c r="B880" s="168"/>
      <c r="C880" s="23"/>
    </row>
    <row r="881" spans="1:3" x14ac:dyDescent="0.45">
      <c r="A881" s="168"/>
      <c r="B881" s="168"/>
      <c r="C881" s="23"/>
    </row>
    <row r="882" spans="1:3" x14ac:dyDescent="0.45">
      <c r="A882" s="168"/>
      <c r="B882" s="168"/>
      <c r="C882" s="23"/>
    </row>
    <row r="883" spans="1:3" x14ac:dyDescent="0.45">
      <c r="A883" s="168"/>
      <c r="B883" s="168"/>
      <c r="C883" s="23"/>
    </row>
    <row r="884" spans="1:3" x14ac:dyDescent="0.45">
      <c r="A884" s="168"/>
      <c r="B884" s="168"/>
      <c r="C884" s="23"/>
    </row>
    <row r="885" spans="1:3" x14ac:dyDescent="0.45">
      <c r="A885" s="168"/>
      <c r="B885" s="168"/>
      <c r="C885" s="23"/>
    </row>
    <row r="886" spans="1:3" x14ac:dyDescent="0.45">
      <c r="A886" s="168"/>
      <c r="B886" s="168"/>
      <c r="C886" s="23"/>
    </row>
    <row r="887" spans="1:3" x14ac:dyDescent="0.45">
      <c r="A887" s="168"/>
      <c r="B887" s="168"/>
      <c r="C887" s="23"/>
    </row>
    <row r="888" spans="1:3" x14ac:dyDescent="0.45">
      <c r="A888" s="168"/>
      <c r="B888" s="168"/>
      <c r="C888" s="23"/>
    </row>
    <row r="889" spans="1:3" x14ac:dyDescent="0.45">
      <c r="A889" s="168"/>
      <c r="B889" s="168"/>
      <c r="C889" s="23"/>
    </row>
    <row r="890" spans="1:3" x14ac:dyDescent="0.45">
      <c r="A890" s="168"/>
      <c r="B890" s="168"/>
      <c r="C890" s="23"/>
    </row>
    <row r="891" spans="1:3" x14ac:dyDescent="0.45">
      <c r="A891" s="168"/>
      <c r="B891" s="168"/>
      <c r="C891" s="23"/>
    </row>
    <row r="892" spans="1:3" x14ac:dyDescent="0.45">
      <c r="A892" s="168"/>
      <c r="B892" s="168"/>
      <c r="C892" s="23"/>
    </row>
    <row r="893" spans="1:3" x14ac:dyDescent="0.45">
      <c r="A893" s="168"/>
      <c r="B893" s="168"/>
      <c r="C893" s="23"/>
    </row>
    <row r="894" spans="1:3" x14ac:dyDescent="0.45">
      <c r="A894" s="168"/>
      <c r="B894" s="168"/>
      <c r="C894" s="23"/>
    </row>
    <row r="895" spans="1:3" x14ac:dyDescent="0.45">
      <c r="A895" s="168"/>
      <c r="B895" s="168"/>
      <c r="C895" s="23"/>
    </row>
    <row r="896" spans="1:3" x14ac:dyDescent="0.45">
      <c r="A896" s="168"/>
      <c r="B896" s="168"/>
      <c r="C896" s="23"/>
    </row>
    <row r="897" spans="1:3" x14ac:dyDescent="0.45">
      <c r="A897" s="168"/>
      <c r="B897" s="168"/>
      <c r="C897" s="23"/>
    </row>
    <row r="898" spans="1:3" x14ac:dyDescent="0.45">
      <c r="A898" s="168"/>
      <c r="B898" s="168"/>
      <c r="C898" s="23"/>
    </row>
    <row r="899" spans="1:3" x14ac:dyDescent="0.45">
      <c r="A899" s="168"/>
      <c r="B899" s="168"/>
      <c r="C899" s="23"/>
    </row>
    <row r="900" spans="1:3" x14ac:dyDescent="0.45">
      <c r="A900" s="168"/>
      <c r="B900" s="168"/>
      <c r="C900" s="23"/>
    </row>
    <row r="901" spans="1:3" x14ac:dyDescent="0.45">
      <c r="A901" s="168"/>
      <c r="B901" s="168"/>
      <c r="C901" s="23"/>
    </row>
    <row r="902" spans="1:3" x14ac:dyDescent="0.45">
      <c r="A902" s="168"/>
      <c r="B902" s="168"/>
      <c r="C902" s="23"/>
    </row>
    <row r="903" spans="1:3" x14ac:dyDescent="0.45">
      <c r="A903" s="168"/>
      <c r="B903" s="168"/>
      <c r="C903" s="23"/>
    </row>
    <row r="904" spans="1:3" x14ac:dyDescent="0.45">
      <c r="A904" s="168"/>
      <c r="B904" s="168"/>
      <c r="C904" s="23"/>
    </row>
    <row r="905" spans="1:3" x14ac:dyDescent="0.45">
      <c r="A905" s="168"/>
      <c r="B905" s="168"/>
      <c r="C905" s="23"/>
    </row>
    <row r="906" spans="1:3" x14ac:dyDescent="0.45">
      <c r="A906" s="168"/>
      <c r="B906" s="168"/>
      <c r="C906" s="23"/>
    </row>
    <row r="907" spans="1:3" x14ac:dyDescent="0.45">
      <c r="A907" s="168"/>
      <c r="B907" s="168"/>
      <c r="C907" s="23"/>
    </row>
    <row r="908" spans="1:3" x14ac:dyDescent="0.45">
      <c r="A908" s="168"/>
      <c r="B908" s="168"/>
      <c r="C908" s="23"/>
    </row>
    <row r="909" spans="1:3" x14ac:dyDescent="0.45">
      <c r="A909" s="168"/>
      <c r="B909" s="168"/>
      <c r="C909" s="23"/>
    </row>
    <row r="910" spans="1:3" x14ac:dyDescent="0.45">
      <c r="A910" s="168"/>
      <c r="B910" s="168"/>
      <c r="C910" s="23"/>
    </row>
    <row r="911" spans="1:3" x14ac:dyDescent="0.45">
      <c r="A911" s="168"/>
      <c r="B911" s="168"/>
      <c r="C911" s="23"/>
    </row>
    <row r="912" spans="1:3" x14ac:dyDescent="0.45">
      <c r="A912" s="168"/>
      <c r="B912" s="168"/>
      <c r="C912" s="23"/>
    </row>
    <row r="913" spans="1:3" x14ac:dyDescent="0.45">
      <c r="A913" s="168"/>
      <c r="B913" s="168"/>
      <c r="C913" s="23"/>
    </row>
    <row r="914" spans="1:3" x14ac:dyDescent="0.45">
      <c r="A914" s="168"/>
      <c r="B914" s="168"/>
      <c r="C914" s="23"/>
    </row>
    <row r="915" spans="1:3" x14ac:dyDescent="0.45">
      <c r="A915" s="168"/>
      <c r="B915" s="168"/>
      <c r="C915" s="23"/>
    </row>
    <row r="916" spans="1:3" x14ac:dyDescent="0.45">
      <c r="A916" s="168"/>
      <c r="B916" s="168"/>
      <c r="C916" s="23"/>
    </row>
    <row r="917" spans="1:3" x14ac:dyDescent="0.45">
      <c r="A917" s="168"/>
      <c r="B917" s="168"/>
      <c r="C917" s="23"/>
    </row>
    <row r="918" spans="1:3" x14ac:dyDescent="0.45">
      <c r="A918" s="168"/>
      <c r="B918" s="168"/>
      <c r="C918" s="23"/>
    </row>
    <row r="919" spans="1:3" x14ac:dyDescent="0.45">
      <c r="A919" s="168"/>
      <c r="B919" s="168"/>
      <c r="C919" s="23"/>
    </row>
    <row r="920" spans="1:3" x14ac:dyDescent="0.45">
      <c r="A920" s="168"/>
      <c r="B920" s="168"/>
      <c r="C920" s="23"/>
    </row>
    <row r="921" spans="1:3" x14ac:dyDescent="0.45">
      <c r="A921" s="168"/>
      <c r="B921" s="168"/>
      <c r="C921" s="23"/>
    </row>
    <row r="922" spans="1:3" x14ac:dyDescent="0.45">
      <c r="A922" s="168"/>
      <c r="B922" s="168"/>
      <c r="C922" s="23"/>
    </row>
    <row r="923" spans="1:3" x14ac:dyDescent="0.45">
      <c r="A923" s="168"/>
      <c r="B923" s="168"/>
      <c r="C923" s="23"/>
    </row>
    <row r="924" spans="1:3" x14ac:dyDescent="0.45">
      <c r="A924" s="168"/>
      <c r="B924" s="168"/>
      <c r="C924" s="23"/>
    </row>
    <row r="925" spans="1:3" x14ac:dyDescent="0.45">
      <c r="A925" s="168"/>
      <c r="B925" s="168"/>
      <c r="C925" s="23"/>
    </row>
    <row r="926" spans="1:3" x14ac:dyDescent="0.45">
      <c r="A926" s="168"/>
      <c r="B926" s="168"/>
      <c r="C926" s="23"/>
    </row>
    <row r="927" spans="1:3" x14ac:dyDescent="0.45">
      <c r="A927" s="168"/>
      <c r="B927" s="168"/>
      <c r="C927" s="23"/>
    </row>
    <row r="928" spans="1:3" x14ac:dyDescent="0.45">
      <c r="A928" s="168"/>
      <c r="B928" s="168"/>
      <c r="C928" s="23"/>
    </row>
    <row r="929" spans="1:3" x14ac:dyDescent="0.45">
      <c r="A929" s="168"/>
      <c r="B929" s="168"/>
      <c r="C929" s="23"/>
    </row>
    <row r="930" spans="1:3" x14ac:dyDescent="0.45">
      <c r="A930" s="168"/>
      <c r="B930" s="168"/>
      <c r="C930" s="23"/>
    </row>
    <row r="931" spans="1:3" x14ac:dyDescent="0.45">
      <c r="A931" s="168"/>
      <c r="B931" s="168"/>
      <c r="C931" s="23"/>
    </row>
    <row r="932" spans="1:3" x14ac:dyDescent="0.45">
      <c r="A932" s="168"/>
      <c r="B932" s="168"/>
      <c r="C932" s="23"/>
    </row>
    <row r="933" spans="1:3" x14ac:dyDescent="0.45">
      <c r="A933" s="168"/>
      <c r="B933" s="168"/>
      <c r="C933" s="23"/>
    </row>
    <row r="934" spans="1:3" x14ac:dyDescent="0.45">
      <c r="A934" s="168"/>
      <c r="B934" s="168"/>
      <c r="C934" s="23"/>
    </row>
    <row r="935" spans="1:3" x14ac:dyDescent="0.45">
      <c r="A935" s="168"/>
      <c r="B935" s="168"/>
      <c r="C935" s="23"/>
    </row>
    <row r="936" spans="1:3" x14ac:dyDescent="0.45">
      <c r="A936" s="168"/>
      <c r="B936" s="168"/>
      <c r="C936" s="23"/>
    </row>
    <row r="937" spans="1:3" x14ac:dyDescent="0.45">
      <c r="A937" s="168"/>
      <c r="B937" s="168"/>
      <c r="C937" s="23"/>
    </row>
    <row r="938" spans="1:3" x14ac:dyDescent="0.45">
      <c r="A938" s="168"/>
      <c r="B938" s="168"/>
      <c r="C938" s="23"/>
    </row>
    <row r="939" spans="1:3" x14ac:dyDescent="0.45">
      <c r="A939" s="168"/>
      <c r="B939" s="168"/>
      <c r="C939" s="23"/>
    </row>
    <row r="940" spans="1:3" x14ac:dyDescent="0.45">
      <c r="A940" s="168"/>
      <c r="B940" s="168"/>
      <c r="C940" s="23"/>
    </row>
    <row r="941" spans="1:3" x14ac:dyDescent="0.45">
      <c r="A941" s="168"/>
      <c r="B941" s="168"/>
      <c r="C941" s="23"/>
    </row>
    <row r="942" spans="1:3" x14ac:dyDescent="0.45">
      <c r="A942" s="168"/>
      <c r="B942" s="168"/>
      <c r="C942" s="23"/>
    </row>
    <row r="943" spans="1:3" x14ac:dyDescent="0.45">
      <c r="A943" s="168"/>
      <c r="B943" s="168"/>
      <c r="C943" s="23"/>
    </row>
    <row r="944" spans="1:3" x14ac:dyDescent="0.45">
      <c r="A944" s="168"/>
      <c r="B944" s="168"/>
      <c r="C944" s="23"/>
    </row>
    <row r="945" spans="1:3" x14ac:dyDescent="0.45">
      <c r="A945" s="168"/>
      <c r="B945" s="168"/>
      <c r="C945" s="23"/>
    </row>
    <row r="946" spans="1:3" x14ac:dyDescent="0.45">
      <c r="A946" s="168"/>
      <c r="B946" s="168"/>
      <c r="C946" s="23"/>
    </row>
    <row r="947" spans="1:3" x14ac:dyDescent="0.45">
      <c r="A947" s="168"/>
      <c r="B947" s="168"/>
      <c r="C947" s="23"/>
    </row>
    <row r="948" spans="1:3" x14ac:dyDescent="0.45">
      <c r="A948" s="168"/>
      <c r="B948" s="168"/>
      <c r="C948" s="23"/>
    </row>
    <row r="949" spans="1:3" x14ac:dyDescent="0.45">
      <c r="A949" s="168"/>
      <c r="B949" s="168"/>
      <c r="C949" s="23"/>
    </row>
    <row r="950" spans="1:3" x14ac:dyDescent="0.45">
      <c r="A950" s="168"/>
      <c r="B950" s="168"/>
      <c r="C950" s="23"/>
    </row>
    <row r="951" spans="1:3" x14ac:dyDescent="0.45">
      <c r="A951" s="168"/>
      <c r="B951" s="168"/>
      <c r="C951" s="23"/>
    </row>
    <row r="952" spans="1:3" x14ac:dyDescent="0.45">
      <c r="A952" s="168"/>
      <c r="B952" s="168"/>
      <c r="C952" s="23"/>
    </row>
    <row r="953" spans="1:3" x14ac:dyDescent="0.45">
      <c r="A953" s="168"/>
      <c r="B953" s="168"/>
      <c r="C953" s="23"/>
    </row>
    <row r="954" spans="1:3" x14ac:dyDescent="0.45">
      <c r="A954" s="168"/>
      <c r="B954" s="168"/>
      <c r="C954" s="23"/>
    </row>
    <row r="955" spans="1:3" x14ac:dyDescent="0.45">
      <c r="A955" s="168"/>
      <c r="B955" s="168"/>
      <c r="C955" s="23"/>
    </row>
    <row r="956" spans="1:3" x14ac:dyDescent="0.45">
      <c r="A956" s="168"/>
      <c r="B956" s="168"/>
      <c r="C956" s="23"/>
    </row>
    <row r="957" spans="1:3" x14ac:dyDescent="0.45">
      <c r="A957" s="168"/>
      <c r="B957" s="168"/>
      <c r="C957" s="23"/>
    </row>
    <row r="958" spans="1:3" x14ac:dyDescent="0.45">
      <c r="A958" s="168"/>
      <c r="B958" s="168"/>
      <c r="C958" s="23"/>
    </row>
    <row r="959" spans="1:3" x14ac:dyDescent="0.45">
      <c r="A959" s="168"/>
      <c r="B959" s="168"/>
      <c r="C959" s="23"/>
    </row>
    <row r="960" spans="1:3" x14ac:dyDescent="0.45">
      <c r="A960" s="168"/>
      <c r="B960" s="168"/>
      <c r="C960" s="23"/>
    </row>
    <row r="961" spans="1:3" x14ac:dyDescent="0.45">
      <c r="A961" s="168"/>
      <c r="B961" s="168"/>
      <c r="C961" s="23"/>
    </row>
    <row r="962" spans="1:3" x14ac:dyDescent="0.45">
      <c r="A962" s="168"/>
      <c r="B962" s="168"/>
      <c r="C962" s="23"/>
    </row>
    <row r="963" spans="1:3" x14ac:dyDescent="0.45">
      <c r="A963" s="168"/>
      <c r="B963" s="168"/>
      <c r="C963" s="23"/>
    </row>
    <row r="964" spans="1:3" x14ac:dyDescent="0.45">
      <c r="A964" s="168"/>
      <c r="B964" s="168"/>
      <c r="C964" s="23"/>
    </row>
    <row r="965" spans="1:3" x14ac:dyDescent="0.45">
      <c r="A965" s="168"/>
      <c r="B965" s="168"/>
      <c r="C965" s="23"/>
    </row>
    <row r="966" spans="1:3" x14ac:dyDescent="0.45">
      <c r="A966" s="168"/>
      <c r="B966" s="168"/>
      <c r="C966" s="23"/>
    </row>
    <row r="967" spans="1:3" x14ac:dyDescent="0.45">
      <c r="A967" s="168"/>
      <c r="B967" s="168"/>
      <c r="C967" s="23"/>
    </row>
    <row r="968" spans="1:3" x14ac:dyDescent="0.45">
      <c r="A968" s="168"/>
      <c r="B968" s="168"/>
      <c r="C968" s="23"/>
    </row>
    <row r="969" spans="1:3" x14ac:dyDescent="0.45">
      <c r="A969" s="168"/>
      <c r="B969" s="168"/>
      <c r="C969" s="23"/>
    </row>
    <row r="970" spans="1:3" x14ac:dyDescent="0.45">
      <c r="A970" s="168"/>
      <c r="B970" s="168"/>
      <c r="C970" s="23"/>
    </row>
    <row r="971" spans="1:3" x14ac:dyDescent="0.45">
      <c r="A971" s="168"/>
      <c r="B971" s="168"/>
      <c r="C971" s="23"/>
    </row>
    <row r="972" spans="1:3" x14ac:dyDescent="0.45">
      <c r="A972" s="168"/>
      <c r="B972" s="168"/>
      <c r="C972" s="23"/>
    </row>
    <row r="973" spans="1:3" x14ac:dyDescent="0.45">
      <c r="A973" s="168"/>
      <c r="B973" s="168"/>
      <c r="C973" s="23"/>
    </row>
    <row r="974" spans="1:3" x14ac:dyDescent="0.45">
      <c r="A974" s="168"/>
      <c r="B974" s="168"/>
      <c r="C974" s="23"/>
    </row>
    <row r="975" spans="1:3" x14ac:dyDescent="0.45">
      <c r="A975" s="168"/>
      <c r="B975" s="168"/>
      <c r="C975" s="23"/>
    </row>
    <row r="976" spans="1:3" x14ac:dyDescent="0.45">
      <c r="A976" s="168"/>
      <c r="B976" s="168"/>
      <c r="C976" s="23"/>
    </row>
    <row r="977" spans="1:3" x14ac:dyDescent="0.45">
      <c r="A977" s="168"/>
      <c r="B977" s="168"/>
      <c r="C977" s="23"/>
    </row>
    <row r="978" spans="1:3" x14ac:dyDescent="0.45">
      <c r="A978" s="168"/>
      <c r="B978" s="168"/>
      <c r="C978" s="23"/>
    </row>
    <row r="979" spans="1:3" x14ac:dyDescent="0.45">
      <c r="A979" s="168"/>
      <c r="B979" s="168"/>
      <c r="C979" s="23"/>
    </row>
    <row r="980" spans="1:3" x14ac:dyDescent="0.45">
      <c r="A980" s="168"/>
      <c r="B980" s="168"/>
      <c r="C980" s="23"/>
    </row>
    <row r="981" spans="1:3" x14ac:dyDescent="0.45">
      <c r="A981" s="168"/>
      <c r="B981" s="168"/>
      <c r="C981" s="23"/>
    </row>
    <row r="982" spans="1:3" x14ac:dyDescent="0.45">
      <c r="A982" s="168"/>
      <c r="B982" s="168"/>
      <c r="C982" s="23"/>
    </row>
    <row r="983" spans="1:3" x14ac:dyDescent="0.45">
      <c r="A983" s="168"/>
      <c r="B983" s="168"/>
      <c r="C983" s="23"/>
    </row>
    <row r="984" spans="1:3" x14ac:dyDescent="0.45">
      <c r="A984" s="168"/>
      <c r="B984" s="168"/>
      <c r="C984" s="23"/>
    </row>
    <row r="985" spans="1:3" x14ac:dyDescent="0.45">
      <c r="A985" s="168"/>
      <c r="B985" s="168"/>
      <c r="C985" s="23"/>
    </row>
    <row r="986" spans="1:3" x14ac:dyDescent="0.45">
      <c r="A986" s="168"/>
      <c r="B986" s="168"/>
      <c r="C986" s="23"/>
    </row>
    <row r="987" spans="1:3" x14ac:dyDescent="0.45">
      <c r="A987" s="168"/>
      <c r="B987" s="168"/>
      <c r="C987" s="23"/>
    </row>
    <row r="988" spans="1:3" x14ac:dyDescent="0.45">
      <c r="A988" s="168"/>
      <c r="B988" s="168"/>
      <c r="C988" s="23"/>
    </row>
    <row r="989" spans="1:3" x14ac:dyDescent="0.45">
      <c r="A989" s="168"/>
      <c r="B989" s="168"/>
      <c r="C989" s="23"/>
    </row>
    <row r="990" spans="1:3" x14ac:dyDescent="0.45">
      <c r="A990" s="168"/>
      <c r="B990" s="168"/>
      <c r="C990" s="23"/>
    </row>
    <row r="991" spans="1:3" x14ac:dyDescent="0.45">
      <c r="A991" s="168"/>
      <c r="B991" s="168"/>
      <c r="C991" s="23"/>
    </row>
    <row r="992" spans="1:3" x14ac:dyDescent="0.45">
      <c r="A992" s="168"/>
      <c r="B992" s="168"/>
      <c r="C992" s="23"/>
    </row>
    <row r="993" spans="1:3" x14ac:dyDescent="0.45">
      <c r="A993" s="168"/>
      <c r="B993" s="168"/>
      <c r="C993" s="23"/>
    </row>
    <row r="994" spans="1:3" x14ac:dyDescent="0.45">
      <c r="A994" s="168"/>
      <c r="B994" s="168"/>
      <c r="C994" s="23"/>
    </row>
    <row r="995" spans="1:3" x14ac:dyDescent="0.45">
      <c r="A995" s="168"/>
      <c r="B995" s="168"/>
      <c r="C995" s="23"/>
    </row>
    <row r="996" spans="1:3" x14ac:dyDescent="0.45">
      <c r="A996" s="168"/>
      <c r="B996" s="168"/>
      <c r="C996" s="23"/>
    </row>
    <row r="997" spans="1:3" x14ac:dyDescent="0.45">
      <c r="A997" s="168"/>
      <c r="B997" s="168"/>
      <c r="C997" s="23"/>
    </row>
    <row r="998" spans="1:3" x14ac:dyDescent="0.45">
      <c r="A998" s="168"/>
      <c r="B998" s="168"/>
      <c r="C998" s="23"/>
    </row>
    <row r="999" spans="1:3" x14ac:dyDescent="0.45">
      <c r="A999" s="168"/>
      <c r="B999" s="168"/>
      <c r="C999" s="23"/>
    </row>
    <row r="1000" spans="1:3" x14ac:dyDescent="0.45">
      <c r="A1000" s="168"/>
      <c r="B1000" s="168"/>
      <c r="C1000" s="23"/>
    </row>
    <row r="1001" spans="1:3" x14ac:dyDescent="0.45">
      <c r="A1001" s="168"/>
      <c r="B1001" s="168"/>
      <c r="C1001" s="23"/>
    </row>
    <row r="1002" spans="1:3" x14ac:dyDescent="0.45">
      <c r="A1002" s="168"/>
      <c r="B1002" s="168"/>
      <c r="C1002" s="23"/>
    </row>
    <row r="1003" spans="1:3" x14ac:dyDescent="0.45">
      <c r="A1003" s="168"/>
      <c r="B1003" s="168"/>
      <c r="C1003" s="23"/>
    </row>
    <row r="1004" spans="1:3" x14ac:dyDescent="0.45">
      <c r="A1004" s="168"/>
      <c r="B1004" s="168"/>
      <c r="C1004" s="23"/>
    </row>
    <row r="1005" spans="1:3" x14ac:dyDescent="0.45">
      <c r="A1005" s="168"/>
      <c r="B1005" s="168"/>
      <c r="C1005" s="23"/>
    </row>
    <row r="1006" spans="1:3" x14ac:dyDescent="0.45">
      <c r="A1006" s="168"/>
      <c r="B1006" s="168"/>
      <c r="C1006" s="23"/>
    </row>
    <row r="1007" spans="1:3" x14ac:dyDescent="0.45">
      <c r="A1007" s="168"/>
      <c r="B1007" s="168"/>
      <c r="C1007" s="23"/>
    </row>
    <row r="1008" spans="1:3" x14ac:dyDescent="0.45">
      <c r="A1008" s="168"/>
      <c r="B1008" s="168"/>
      <c r="C1008" s="23"/>
    </row>
    <row r="1009" spans="1:3" x14ac:dyDescent="0.45">
      <c r="A1009" s="168"/>
      <c r="B1009" s="168"/>
      <c r="C1009" s="23"/>
    </row>
    <row r="1010" spans="1:3" x14ac:dyDescent="0.45">
      <c r="A1010" s="168"/>
      <c r="B1010" s="168"/>
      <c r="C1010" s="23"/>
    </row>
    <row r="1011" spans="1:3" x14ac:dyDescent="0.45">
      <c r="A1011" s="168"/>
      <c r="B1011" s="168"/>
      <c r="C1011" s="23"/>
    </row>
    <row r="1012" spans="1:3" x14ac:dyDescent="0.45">
      <c r="A1012" s="168"/>
      <c r="B1012" s="168"/>
      <c r="C1012" s="23"/>
    </row>
    <row r="1013" spans="1:3" x14ac:dyDescent="0.45">
      <c r="A1013" s="168"/>
      <c r="B1013" s="168"/>
      <c r="C1013" s="23"/>
    </row>
    <row r="1014" spans="1:3" x14ac:dyDescent="0.45">
      <c r="A1014" s="168"/>
      <c r="B1014" s="168"/>
      <c r="C1014" s="23"/>
    </row>
    <row r="1015" spans="1:3" x14ac:dyDescent="0.45">
      <c r="A1015" s="168"/>
      <c r="B1015" s="168"/>
      <c r="C1015" s="23"/>
    </row>
    <row r="1016" spans="1:3" x14ac:dyDescent="0.45">
      <c r="A1016" s="168"/>
      <c r="B1016" s="168"/>
      <c r="C1016" s="23"/>
    </row>
    <row r="1017" spans="1:3" x14ac:dyDescent="0.45">
      <c r="A1017" s="168"/>
      <c r="B1017" s="168"/>
      <c r="C1017" s="23"/>
    </row>
    <row r="1018" spans="1:3" x14ac:dyDescent="0.45">
      <c r="A1018" s="168"/>
      <c r="B1018" s="168"/>
      <c r="C1018" s="23"/>
    </row>
    <row r="1019" spans="1:3" x14ac:dyDescent="0.45">
      <c r="A1019" s="168"/>
      <c r="B1019" s="168"/>
      <c r="C1019" s="23"/>
    </row>
    <row r="1020" spans="1:3" x14ac:dyDescent="0.45">
      <c r="A1020" s="168"/>
      <c r="B1020" s="168"/>
      <c r="C1020" s="23"/>
    </row>
    <row r="1021" spans="1:3" x14ac:dyDescent="0.45">
      <c r="A1021" s="168"/>
      <c r="B1021" s="168"/>
      <c r="C1021" s="23"/>
    </row>
    <row r="1022" spans="1:3" x14ac:dyDescent="0.45">
      <c r="A1022" s="168"/>
      <c r="B1022" s="168"/>
      <c r="C1022" s="23"/>
    </row>
    <row r="1023" spans="1:3" x14ac:dyDescent="0.45">
      <c r="A1023" s="168"/>
      <c r="B1023" s="168"/>
      <c r="C1023" s="23"/>
    </row>
    <row r="1024" spans="1:3" x14ac:dyDescent="0.45">
      <c r="A1024" s="168"/>
      <c r="B1024" s="168"/>
      <c r="C1024" s="23"/>
    </row>
    <row r="1025" spans="1:3" x14ac:dyDescent="0.45">
      <c r="A1025" s="168"/>
      <c r="B1025" s="168"/>
      <c r="C1025" s="23"/>
    </row>
    <row r="1026" spans="1:3" x14ac:dyDescent="0.45">
      <c r="A1026" s="168"/>
      <c r="B1026" s="168"/>
      <c r="C1026" s="23"/>
    </row>
    <row r="1027" spans="1:3" x14ac:dyDescent="0.45">
      <c r="A1027" s="168"/>
      <c r="B1027" s="168"/>
      <c r="C1027" s="23"/>
    </row>
    <row r="1028" spans="1:3" x14ac:dyDescent="0.45">
      <c r="A1028" s="168"/>
      <c r="B1028" s="168"/>
      <c r="C1028" s="23"/>
    </row>
    <row r="1029" spans="1:3" x14ac:dyDescent="0.45">
      <c r="A1029" s="168"/>
      <c r="B1029" s="168"/>
      <c r="C1029" s="23"/>
    </row>
    <row r="1030" spans="1:3" x14ac:dyDescent="0.45">
      <c r="A1030" s="168"/>
      <c r="B1030" s="168"/>
      <c r="C1030" s="23"/>
    </row>
    <row r="1031" spans="1:3" x14ac:dyDescent="0.45">
      <c r="A1031" s="168"/>
      <c r="B1031" s="168"/>
      <c r="C1031" s="23"/>
    </row>
    <row r="1032" spans="1:3" x14ac:dyDescent="0.45">
      <c r="A1032" s="168"/>
      <c r="B1032" s="168"/>
      <c r="C1032" s="23"/>
    </row>
    <row r="1033" spans="1:3" x14ac:dyDescent="0.45">
      <c r="A1033" s="168"/>
      <c r="B1033" s="168"/>
      <c r="C1033" s="23"/>
    </row>
    <row r="1034" spans="1:3" x14ac:dyDescent="0.45">
      <c r="A1034" s="168"/>
      <c r="B1034" s="168"/>
      <c r="C1034" s="23"/>
    </row>
    <row r="1035" spans="1:3" x14ac:dyDescent="0.45">
      <c r="A1035" s="168"/>
      <c r="B1035" s="168"/>
      <c r="C1035" s="23"/>
    </row>
    <row r="1036" spans="1:3" x14ac:dyDescent="0.45">
      <c r="A1036" s="168"/>
      <c r="B1036" s="168"/>
      <c r="C1036" s="23"/>
    </row>
    <row r="1037" spans="1:3" x14ac:dyDescent="0.45">
      <c r="A1037" s="168"/>
      <c r="B1037" s="168"/>
      <c r="C1037" s="23"/>
    </row>
    <row r="1038" spans="1:3" x14ac:dyDescent="0.45">
      <c r="A1038" s="168"/>
      <c r="B1038" s="168"/>
      <c r="C1038" s="23"/>
    </row>
    <row r="1039" spans="1:3" x14ac:dyDescent="0.45">
      <c r="A1039" s="168"/>
      <c r="B1039" s="168"/>
      <c r="C1039" s="23"/>
    </row>
    <row r="1040" spans="1:3" x14ac:dyDescent="0.45">
      <c r="A1040" s="168"/>
      <c r="B1040" s="168"/>
      <c r="C1040" s="23"/>
    </row>
    <row r="1041" spans="1:3" x14ac:dyDescent="0.45">
      <c r="A1041" s="168"/>
      <c r="B1041" s="168"/>
      <c r="C1041" s="23"/>
    </row>
    <row r="1042" spans="1:3" x14ac:dyDescent="0.45">
      <c r="A1042" s="168"/>
      <c r="B1042" s="168"/>
      <c r="C1042" s="23"/>
    </row>
    <row r="1043" spans="1:3" x14ac:dyDescent="0.45">
      <c r="A1043" s="168"/>
      <c r="B1043" s="168"/>
      <c r="C1043" s="23"/>
    </row>
    <row r="1044" spans="1:3" x14ac:dyDescent="0.45">
      <c r="A1044" s="168"/>
      <c r="B1044" s="168"/>
      <c r="C1044" s="23"/>
    </row>
    <row r="1045" spans="1:3" x14ac:dyDescent="0.45">
      <c r="A1045" s="168"/>
      <c r="B1045" s="168"/>
      <c r="C1045" s="23"/>
    </row>
    <row r="1046" spans="1:3" x14ac:dyDescent="0.45">
      <c r="A1046" s="168"/>
      <c r="B1046" s="168"/>
      <c r="C1046" s="23"/>
    </row>
    <row r="1047" spans="1:3" x14ac:dyDescent="0.45">
      <c r="A1047" s="168"/>
      <c r="B1047" s="168"/>
      <c r="C1047" s="23"/>
    </row>
    <row r="1048" spans="1:3" x14ac:dyDescent="0.45">
      <c r="A1048" s="168"/>
      <c r="B1048" s="168"/>
      <c r="C1048" s="23"/>
    </row>
    <row r="1049" spans="1:3" x14ac:dyDescent="0.45">
      <c r="A1049" s="168"/>
      <c r="B1049" s="168"/>
      <c r="C1049" s="23"/>
    </row>
    <row r="1050" spans="1:3" x14ac:dyDescent="0.45">
      <c r="A1050" s="168"/>
      <c r="B1050" s="168"/>
      <c r="C1050" s="23"/>
    </row>
    <row r="1051" spans="1:3" x14ac:dyDescent="0.45">
      <c r="A1051" s="168"/>
      <c r="B1051" s="168"/>
      <c r="C1051" s="23"/>
    </row>
    <row r="1052" spans="1:3" x14ac:dyDescent="0.45">
      <c r="A1052" s="168"/>
      <c r="B1052" s="168"/>
      <c r="C1052" s="23"/>
    </row>
    <row r="1053" spans="1:3" x14ac:dyDescent="0.45">
      <c r="A1053" s="168"/>
      <c r="B1053" s="168"/>
      <c r="C1053" s="23"/>
    </row>
    <row r="1054" spans="1:3" x14ac:dyDescent="0.45">
      <c r="A1054" s="168"/>
      <c r="B1054" s="168"/>
      <c r="C1054" s="23"/>
    </row>
    <row r="1055" spans="1:3" x14ac:dyDescent="0.45">
      <c r="A1055" s="168"/>
      <c r="B1055" s="168"/>
      <c r="C1055" s="23"/>
    </row>
    <row r="1056" spans="1:3" x14ac:dyDescent="0.45">
      <c r="A1056" s="168"/>
      <c r="B1056" s="168"/>
      <c r="C1056" s="23"/>
    </row>
    <row r="1057" spans="1:3" x14ac:dyDescent="0.45">
      <c r="A1057" s="168"/>
      <c r="B1057" s="168"/>
      <c r="C1057" s="23"/>
    </row>
    <row r="1058" spans="1:3" x14ac:dyDescent="0.45">
      <c r="A1058" s="168"/>
      <c r="B1058" s="168"/>
      <c r="C1058" s="23"/>
    </row>
    <row r="1059" spans="1:3" x14ac:dyDescent="0.45">
      <c r="A1059" s="168"/>
      <c r="B1059" s="168"/>
      <c r="C1059" s="23"/>
    </row>
    <row r="1060" spans="1:3" x14ac:dyDescent="0.45">
      <c r="A1060" s="168"/>
      <c r="B1060" s="168"/>
      <c r="C1060" s="23"/>
    </row>
    <row r="1061" spans="1:3" x14ac:dyDescent="0.45">
      <c r="A1061" s="168"/>
      <c r="B1061" s="168"/>
      <c r="C1061" s="23"/>
    </row>
    <row r="1062" spans="1:3" x14ac:dyDescent="0.45">
      <c r="A1062" s="168"/>
      <c r="B1062" s="168"/>
      <c r="C1062" s="23"/>
    </row>
    <row r="1063" spans="1:3" x14ac:dyDescent="0.45">
      <c r="A1063" s="168"/>
      <c r="B1063" s="168"/>
      <c r="C1063" s="23"/>
    </row>
    <row r="1064" spans="1:3" x14ac:dyDescent="0.45">
      <c r="A1064" s="168"/>
      <c r="B1064" s="168"/>
      <c r="C1064" s="23"/>
    </row>
    <row r="1065" spans="1:3" x14ac:dyDescent="0.45">
      <c r="A1065" s="168"/>
      <c r="B1065" s="168"/>
      <c r="C1065" s="23"/>
    </row>
    <row r="1066" spans="1:3" x14ac:dyDescent="0.45">
      <c r="A1066" s="168"/>
      <c r="B1066" s="168"/>
      <c r="C1066" s="23"/>
    </row>
    <row r="1067" spans="1:3" x14ac:dyDescent="0.45">
      <c r="A1067" s="168"/>
      <c r="B1067" s="168"/>
      <c r="C1067" s="23"/>
    </row>
    <row r="1068" spans="1:3" x14ac:dyDescent="0.45">
      <c r="A1068" s="168"/>
      <c r="B1068" s="168"/>
      <c r="C1068" s="23"/>
    </row>
    <row r="1069" spans="1:3" x14ac:dyDescent="0.45">
      <c r="A1069" s="168"/>
      <c r="B1069" s="168"/>
      <c r="C1069" s="23"/>
    </row>
    <row r="1070" spans="1:3" x14ac:dyDescent="0.45">
      <c r="A1070" s="168"/>
      <c r="B1070" s="168"/>
      <c r="C1070" s="23"/>
    </row>
    <row r="1071" spans="1:3" x14ac:dyDescent="0.45">
      <c r="A1071" s="168"/>
      <c r="B1071" s="168"/>
      <c r="C1071" s="23"/>
    </row>
    <row r="1072" spans="1:3" x14ac:dyDescent="0.45">
      <c r="A1072" s="168"/>
      <c r="B1072" s="168"/>
      <c r="C1072" s="23"/>
    </row>
    <row r="1073" spans="1:3" x14ac:dyDescent="0.45">
      <c r="A1073" s="168"/>
      <c r="B1073" s="168"/>
      <c r="C1073" s="23"/>
    </row>
    <row r="1074" spans="1:3" x14ac:dyDescent="0.45">
      <c r="A1074" s="168"/>
      <c r="B1074" s="168"/>
      <c r="C1074" s="23"/>
    </row>
    <row r="1075" spans="1:3" x14ac:dyDescent="0.45">
      <c r="A1075" s="168"/>
      <c r="B1075" s="168"/>
      <c r="C1075" s="23"/>
    </row>
    <row r="1076" spans="1:3" x14ac:dyDescent="0.45">
      <c r="A1076" s="168"/>
      <c r="B1076" s="168"/>
      <c r="C1076" s="23"/>
    </row>
    <row r="1077" spans="1:3" x14ac:dyDescent="0.45">
      <c r="A1077" s="168"/>
      <c r="B1077" s="168"/>
      <c r="C1077" s="23"/>
    </row>
    <row r="1078" spans="1:3" x14ac:dyDescent="0.45">
      <c r="A1078" s="168"/>
      <c r="B1078" s="168"/>
      <c r="C1078" s="23"/>
    </row>
    <row r="1079" spans="1:3" x14ac:dyDescent="0.45">
      <c r="A1079" s="168"/>
      <c r="B1079" s="168"/>
      <c r="C1079" s="23"/>
    </row>
    <row r="1080" spans="1:3" x14ac:dyDescent="0.45">
      <c r="A1080" s="168"/>
      <c r="B1080" s="168"/>
      <c r="C1080" s="23"/>
    </row>
    <row r="1081" spans="1:3" x14ac:dyDescent="0.45">
      <c r="A1081" s="168"/>
      <c r="B1081" s="168"/>
      <c r="C1081" s="23"/>
    </row>
    <row r="1082" spans="1:3" x14ac:dyDescent="0.45">
      <c r="A1082" s="168"/>
      <c r="B1082" s="168"/>
      <c r="C1082" s="23"/>
    </row>
    <row r="1083" spans="1:3" x14ac:dyDescent="0.45">
      <c r="A1083" s="168"/>
      <c r="B1083" s="168"/>
      <c r="C1083" s="23"/>
    </row>
    <row r="1084" spans="1:3" x14ac:dyDescent="0.45">
      <c r="A1084" s="168"/>
      <c r="B1084" s="168"/>
      <c r="C1084" s="23"/>
    </row>
    <row r="1085" spans="1:3" x14ac:dyDescent="0.45">
      <c r="A1085" s="168"/>
      <c r="B1085" s="168"/>
      <c r="C1085" s="23"/>
    </row>
    <row r="1086" spans="1:3" x14ac:dyDescent="0.45">
      <c r="A1086" s="168"/>
      <c r="B1086" s="168"/>
      <c r="C1086" s="23"/>
    </row>
    <row r="1087" spans="1:3" x14ac:dyDescent="0.45">
      <c r="A1087" s="168"/>
      <c r="B1087" s="168"/>
      <c r="C1087" s="23"/>
    </row>
    <row r="1088" spans="1:3" x14ac:dyDescent="0.45">
      <c r="A1088" s="168"/>
      <c r="B1088" s="168"/>
      <c r="C1088" s="23"/>
    </row>
    <row r="1089" spans="1:3" x14ac:dyDescent="0.45">
      <c r="A1089" s="168"/>
      <c r="B1089" s="168"/>
      <c r="C1089" s="23"/>
    </row>
    <row r="1090" spans="1:3" x14ac:dyDescent="0.45">
      <c r="A1090" s="168"/>
      <c r="B1090" s="168"/>
      <c r="C1090" s="23"/>
    </row>
    <row r="1091" spans="1:3" x14ac:dyDescent="0.45">
      <c r="A1091" s="168"/>
      <c r="B1091" s="168"/>
      <c r="C1091" s="23"/>
    </row>
    <row r="1092" spans="1:3" x14ac:dyDescent="0.45">
      <c r="A1092" s="168"/>
      <c r="B1092" s="168"/>
      <c r="C1092" s="23"/>
    </row>
    <row r="1093" spans="1:3" x14ac:dyDescent="0.45">
      <c r="A1093" s="168"/>
      <c r="B1093" s="168"/>
      <c r="C1093" s="23"/>
    </row>
    <row r="1094" spans="1:3" x14ac:dyDescent="0.45">
      <c r="A1094" s="168"/>
      <c r="B1094" s="168"/>
      <c r="C1094" s="23"/>
    </row>
    <row r="1095" spans="1:3" x14ac:dyDescent="0.45">
      <c r="A1095" s="168"/>
      <c r="B1095" s="168"/>
      <c r="C1095" s="23"/>
    </row>
    <row r="1096" spans="1:3" x14ac:dyDescent="0.45">
      <c r="A1096" s="168"/>
      <c r="B1096" s="168"/>
      <c r="C1096" s="23"/>
    </row>
    <row r="1097" spans="1:3" x14ac:dyDescent="0.45">
      <c r="A1097" s="168"/>
      <c r="B1097" s="168"/>
      <c r="C1097" s="23"/>
    </row>
    <row r="1098" spans="1:3" x14ac:dyDescent="0.45">
      <c r="A1098" s="168"/>
      <c r="B1098" s="168"/>
      <c r="C1098" s="23"/>
    </row>
    <row r="1099" spans="1:3" x14ac:dyDescent="0.45">
      <c r="A1099" s="168"/>
      <c r="B1099" s="168"/>
      <c r="C1099" s="23"/>
    </row>
    <row r="1100" spans="1:3" x14ac:dyDescent="0.45">
      <c r="A1100" s="168"/>
      <c r="B1100" s="168"/>
      <c r="C1100" s="23"/>
    </row>
    <row r="1101" spans="1:3" x14ac:dyDescent="0.45">
      <c r="A1101" s="168"/>
      <c r="B1101" s="168"/>
      <c r="C1101" s="23"/>
    </row>
    <row r="1102" spans="1:3" x14ac:dyDescent="0.45">
      <c r="A1102" s="168"/>
      <c r="B1102" s="168"/>
      <c r="C1102" s="23"/>
    </row>
    <row r="1103" spans="1:3" x14ac:dyDescent="0.45">
      <c r="A1103" s="168"/>
      <c r="B1103" s="168"/>
      <c r="C1103" s="23"/>
    </row>
    <row r="1104" spans="1:3" x14ac:dyDescent="0.45">
      <c r="A1104" s="168"/>
      <c r="B1104" s="168"/>
      <c r="C1104" s="23"/>
    </row>
    <row r="1105" spans="1:3" x14ac:dyDescent="0.45">
      <c r="A1105" s="168"/>
      <c r="B1105" s="168"/>
      <c r="C1105" s="23"/>
    </row>
    <row r="1106" spans="1:3" x14ac:dyDescent="0.45">
      <c r="A1106" s="168"/>
      <c r="B1106" s="168"/>
      <c r="C1106" s="23"/>
    </row>
    <row r="1107" spans="1:3" x14ac:dyDescent="0.45">
      <c r="A1107" s="168"/>
      <c r="B1107" s="168"/>
      <c r="C1107" s="23"/>
    </row>
    <row r="1108" spans="1:3" x14ac:dyDescent="0.45">
      <c r="A1108" s="168"/>
      <c r="B1108" s="168"/>
      <c r="C1108" s="23"/>
    </row>
    <row r="1109" spans="1:3" x14ac:dyDescent="0.45">
      <c r="A1109" s="168"/>
      <c r="B1109" s="168"/>
      <c r="C1109" s="23"/>
    </row>
    <row r="1110" spans="1:3" x14ac:dyDescent="0.45">
      <c r="A1110" s="168"/>
      <c r="B1110" s="168"/>
      <c r="C1110" s="23"/>
    </row>
    <row r="1111" spans="1:3" x14ac:dyDescent="0.45">
      <c r="A1111" s="168"/>
      <c r="B1111" s="168"/>
      <c r="C1111" s="23"/>
    </row>
    <row r="1112" spans="1:3" x14ac:dyDescent="0.45">
      <c r="A1112" s="168"/>
      <c r="B1112" s="168"/>
      <c r="C1112" s="23"/>
    </row>
    <row r="1113" spans="1:3" x14ac:dyDescent="0.45">
      <c r="A1113" s="168"/>
      <c r="B1113" s="168"/>
      <c r="C1113" s="23"/>
    </row>
    <row r="1114" spans="1:3" x14ac:dyDescent="0.45">
      <c r="A1114" s="168"/>
      <c r="B1114" s="168"/>
      <c r="C1114" s="23"/>
    </row>
    <row r="1115" spans="1:3" x14ac:dyDescent="0.45">
      <c r="A1115" s="168"/>
      <c r="B1115" s="168"/>
      <c r="C1115" s="23"/>
    </row>
    <row r="1116" spans="1:3" x14ac:dyDescent="0.45">
      <c r="A1116" s="168"/>
      <c r="B1116" s="168"/>
      <c r="C1116" s="23"/>
    </row>
    <row r="1117" spans="1:3" x14ac:dyDescent="0.45">
      <c r="A1117" s="168"/>
      <c r="B1117" s="168"/>
      <c r="C1117" s="23"/>
    </row>
    <row r="1118" spans="1:3" x14ac:dyDescent="0.45">
      <c r="A1118" s="168"/>
      <c r="B1118" s="168"/>
      <c r="C1118" s="23"/>
    </row>
    <row r="1119" spans="1:3" x14ac:dyDescent="0.45">
      <c r="A1119" s="168"/>
      <c r="B1119" s="168"/>
      <c r="C1119" s="23"/>
    </row>
    <row r="1120" spans="1:3" x14ac:dyDescent="0.45">
      <c r="A1120" s="168"/>
      <c r="B1120" s="168"/>
      <c r="C1120" s="23"/>
    </row>
    <row r="1121" spans="1:3" x14ac:dyDescent="0.45">
      <c r="A1121" s="168"/>
      <c r="B1121" s="168"/>
      <c r="C1121" s="23"/>
    </row>
    <row r="1122" spans="1:3" x14ac:dyDescent="0.45">
      <c r="A1122" s="168"/>
      <c r="B1122" s="168"/>
      <c r="C1122" s="23"/>
    </row>
    <row r="1123" spans="1:3" x14ac:dyDescent="0.45">
      <c r="A1123" s="168"/>
      <c r="B1123" s="168"/>
      <c r="C1123" s="23"/>
    </row>
    <row r="1124" spans="1:3" x14ac:dyDescent="0.45">
      <c r="A1124" s="168"/>
      <c r="B1124" s="168"/>
      <c r="C1124" s="23"/>
    </row>
    <row r="1125" spans="1:3" x14ac:dyDescent="0.45">
      <c r="A1125" s="168"/>
      <c r="B1125" s="168"/>
      <c r="C1125" s="23"/>
    </row>
    <row r="1126" spans="1:3" x14ac:dyDescent="0.45">
      <c r="A1126" s="168"/>
      <c r="B1126" s="168"/>
      <c r="C1126" s="23"/>
    </row>
    <row r="1127" spans="1:3" x14ac:dyDescent="0.45">
      <c r="A1127" s="168"/>
      <c r="B1127" s="168"/>
      <c r="C1127" s="23"/>
    </row>
    <row r="1128" spans="1:3" x14ac:dyDescent="0.45">
      <c r="A1128" s="168"/>
      <c r="B1128" s="168"/>
      <c r="C1128" s="23"/>
    </row>
    <row r="1129" spans="1:3" x14ac:dyDescent="0.45">
      <c r="A1129" s="168"/>
      <c r="B1129" s="168"/>
      <c r="C1129" s="23"/>
    </row>
    <row r="1130" spans="1:3" x14ac:dyDescent="0.45">
      <c r="A1130" s="168"/>
      <c r="B1130" s="168"/>
      <c r="C1130" s="23"/>
    </row>
    <row r="1131" spans="1:3" x14ac:dyDescent="0.45">
      <c r="A1131" s="168"/>
      <c r="B1131" s="168"/>
      <c r="C1131" s="23"/>
    </row>
    <row r="1132" spans="1:3" x14ac:dyDescent="0.45">
      <c r="A1132" s="168"/>
      <c r="B1132" s="168"/>
      <c r="C1132" s="23"/>
    </row>
    <row r="1133" spans="1:3" x14ac:dyDescent="0.45">
      <c r="A1133" s="168"/>
      <c r="B1133" s="168"/>
      <c r="C1133" s="23"/>
    </row>
    <row r="1134" spans="1:3" x14ac:dyDescent="0.45">
      <c r="A1134" s="168"/>
      <c r="B1134" s="168"/>
      <c r="C1134" s="23"/>
    </row>
    <row r="1135" spans="1:3" x14ac:dyDescent="0.45">
      <c r="A1135" s="168"/>
      <c r="B1135" s="168"/>
      <c r="C1135" s="23"/>
    </row>
    <row r="1136" spans="1:3" x14ac:dyDescent="0.45">
      <c r="A1136" s="168"/>
      <c r="B1136" s="168"/>
      <c r="C1136" s="23"/>
    </row>
    <row r="1137" spans="1:3" x14ac:dyDescent="0.45">
      <c r="A1137" s="168"/>
      <c r="B1137" s="168"/>
      <c r="C1137" s="23"/>
    </row>
    <row r="1138" spans="1:3" x14ac:dyDescent="0.45">
      <c r="A1138" s="168"/>
      <c r="B1138" s="168"/>
      <c r="C1138" s="23"/>
    </row>
    <row r="1139" spans="1:3" x14ac:dyDescent="0.45">
      <c r="A1139" s="168"/>
      <c r="B1139" s="168"/>
      <c r="C1139" s="23"/>
    </row>
    <row r="1140" spans="1:3" x14ac:dyDescent="0.45">
      <c r="A1140" s="168"/>
      <c r="B1140" s="168"/>
      <c r="C1140" s="23"/>
    </row>
    <row r="1141" spans="1:3" x14ac:dyDescent="0.45">
      <c r="A1141" s="168"/>
      <c r="B1141" s="168"/>
      <c r="C1141" s="23"/>
    </row>
    <row r="1142" spans="1:3" x14ac:dyDescent="0.45">
      <c r="A1142" s="168"/>
      <c r="B1142" s="168"/>
      <c r="C1142" s="23"/>
    </row>
    <row r="1143" spans="1:3" x14ac:dyDescent="0.45">
      <c r="A1143" s="168"/>
      <c r="B1143" s="168"/>
      <c r="C1143" s="23"/>
    </row>
    <row r="1144" spans="1:3" x14ac:dyDescent="0.45">
      <c r="A1144" s="168"/>
      <c r="B1144" s="168"/>
      <c r="C1144" s="23"/>
    </row>
    <row r="1145" spans="1:3" x14ac:dyDescent="0.45">
      <c r="A1145" s="168"/>
      <c r="B1145" s="168"/>
      <c r="C1145" s="23"/>
    </row>
    <row r="1146" spans="1:3" x14ac:dyDescent="0.45">
      <c r="A1146" s="168"/>
      <c r="B1146" s="168"/>
      <c r="C1146" s="23"/>
    </row>
    <row r="1147" spans="1:3" x14ac:dyDescent="0.45">
      <c r="A1147" s="168"/>
      <c r="B1147" s="168"/>
      <c r="C1147" s="23"/>
    </row>
    <row r="1148" spans="1:3" x14ac:dyDescent="0.45">
      <c r="A1148" s="168"/>
      <c r="B1148" s="168"/>
      <c r="C1148" s="23"/>
    </row>
    <row r="1149" spans="1:3" x14ac:dyDescent="0.45">
      <c r="A1149" s="168"/>
      <c r="B1149" s="168"/>
      <c r="C1149" s="23"/>
    </row>
    <row r="1150" spans="1:3" x14ac:dyDescent="0.45">
      <c r="A1150" s="168"/>
      <c r="B1150" s="168"/>
      <c r="C1150" s="23"/>
    </row>
    <row r="1151" spans="1:3" x14ac:dyDescent="0.45">
      <c r="A1151" s="168"/>
      <c r="B1151" s="168"/>
      <c r="C1151" s="23"/>
    </row>
    <row r="1152" spans="1:3" x14ac:dyDescent="0.45">
      <c r="A1152" s="168"/>
      <c r="B1152" s="168"/>
      <c r="C1152" s="23"/>
    </row>
    <row r="1153" spans="1:3" x14ac:dyDescent="0.45">
      <c r="A1153" s="168"/>
      <c r="B1153" s="168"/>
      <c r="C1153" s="23"/>
    </row>
    <row r="1154" spans="1:3" x14ac:dyDescent="0.45">
      <c r="A1154" s="168"/>
      <c r="B1154" s="168"/>
      <c r="C1154" s="23"/>
    </row>
    <row r="1155" spans="1:3" x14ac:dyDescent="0.45">
      <c r="A1155" s="168"/>
      <c r="B1155" s="168"/>
      <c r="C1155" s="23"/>
    </row>
    <row r="1156" spans="1:3" x14ac:dyDescent="0.45">
      <c r="A1156" s="168"/>
      <c r="B1156" s="168"/>
      <c r="C1156" s="23"/>
    </row>
    <row r="1157" spans="1:3" x14ac:dyDescent="0.45">
      <c r="A1157" s="168"/>
      <c r="B1157" s="168"/>
      <c r="C1157" s="23"/>
    </row>
    <row r="1158" spans="1:3" x14ac:dyDescent="0.45">
      <c r="A1158" s="168"/>
      <c r="B1158" s="168"/>
      <c r="C1158" s="23"/>
    </row>
    <row r="1159" spans="1:3" x14ac:dyDescent="0.45">
      <c r="A1159" s="168"/>
      <c r="B1159" s="168"/>
      <c r="C1159" s="23"/>
    </row>
    <row r="1160" spans="1:3" x14ac:dyDescent="0.45">
      <c r="A1160" s="168"/>
      <c r="B1160" s="168"/>
      <c r="C1160" s="23"/>
    </row>
    <row r="1161" spans="1:3" x14ac:dyDescent="0.45">
      <c r="A1161" s="168"/>
      <c r="B1161" s="168"/>
      <c r="C1161" s="23"/>
    </row>
    <row r="1162" spans="1:3" x14ac:dyDescent="0.45">
      <c r="A1162" s="168"/>
      <c r="B1162" s="168"/>
      <c r="C1162" s="23"/>
    </row>
    <row r="1163" spans="1:3" x14ac:dyDescent="0.45">
      <c r="A1163" s="168"/>
      <c r="B1163" s="168"/>
      <c r="C1163" s="23"/>
    </row>
    <row r="1164" spans="1:3" x14ac:dyDescent="0.45">
      <c r="A1164" s="168"/>
      <c r="B1164" s="168"/>
      <c r="C1164" s="23"/>
    </row>
    <row r="1165" spans="1:3" x14ac:dyDescent="0.45">
      <c r="A1165" s="168"/>
      <c r="B1165" s="168"/>
      <c r="C1165" s="23"/>
    </row>
    <row r="1166" spans="1:3" x14ac:dyDescent="0.45">
      <c r="A1166" s="168"/>
      <c r="B1166" s="168"/>
      <c r="C1166" s="23"/>
    </row>
    <row r="1167" spans="1:3" x14ac:dyDescent="0.45">
      <c r="A1167" s="168"/>
      <c r="B1167" s="168"/>
      <c r="C1167" s="23"/>
    </row>
    <row r="1168" spans="1:3" x14ac:dyDescent="0.45">
      <c r="A1168" s="168"/>
      <c r="B1168" s="168"/>
      <c r="C1168" s="23"/>
    </row>
    <row r="1169" spans="1:3" x14ac:dyDescent="0.45">
      <c r="A1169" s="168"/>
      <c r="B1169" s="168"/>
      <c r="C1169" s="23"/>
    </row>
    <row r="1170" spans="1:3" x14ac:dyDescent="0.45">
      <c r="A1170" s="168"/>
      <c r="B1170" s="168"/>
      <c r="C1170" s="23"/>
    </row>
    <row r="1171" spans="1:3" x14ac:dyDescent="0.45">
      <c r="A1171" s="168"/>
      <c r="B1171" s="168"/>
      <c r="C1171" s="23"/>
    </row>
    <row r="1172" spans="1:3" x14ac:dyDescent="0.45">
      <c r="A1172" s="168"/>
      <c r="B1172" s="168"/>
      <c r="C1172" s="23"/>
    </row>
    <row r="1173" spans="1:3" x14ac:dyDescent="0.45">
      <c r="A1173" s="168"/>
      <c r="B1173" s="168"/>
      <c r="C1173" s="23"/>
    </row>
    <row r="1174" spans="1:3" x14ac:dyDescent="0.45">
      <c r="A1174" s="168"/>
      <c r="B1174" s="168"/>
      <c r="C1174" s="23"/>
    </row>
    <row r="1175" spans="1:3" x14ac:dyDescent="0.45">
      <c r="A1175" s="168"/>
      <c r="B1175" s="168"/>
      <c r="C1175" s="23"/>
    </row>
    <row r="1176" spans="1:3" x14ac:dyDescent="0.45">
      <c r="A1176" s="168"/>
      <c r="B1176" s="168"/>
      <c r="C1176" s="23"/>
    </row>
    <row r="1177" spans="1:3" x14ac:dyDescent="0.45">
      <c r="A1177" s="168"/>
      <c r="B1177" s="168"/>
      <c r="C1177" s="23"/>
    </row>
    <row r="1178" spans="1:3" x14ac:dyDescent="0.45">
      <c r="A1178" s="168"/>
      <c r="B1178" s="168"/>
      <c r="C1178" s="23"/>
    </row>
    <row r="1179" spans="1:3" x14ac:dyDescent="0.45">
      <c r="A1179" s="168"/>
      <c r="B1179" s="168"/>
      <c r="C1179" s="23"/>
    </row>
    <row r="1180" spans="1:3" x14ac:dyDescent="0.45">
      <c r="A1180" s="168"/>
      <c r="B1180" s="168"/>
      <c r="C1180" s="23"/>
    </row>
    <row r="1181" spans="1:3" x14ac:dyDescent="0.45">
      <c r="A1181" s="168"/>
      <c r="B1181" s="168"/>
      <c r="C1181" s="23"/>
    </row>
    <row r="1182" spans="1:3" x14ac:dyDescent="0.45">
      <c r="A1182" s="168"/>
      <c r="B1182" s="168"/>
      <c r="C1182" s="23"/>
    </row>
    <row r="1183" spans="1:3" x14ac:dyDescent="0.45">
      <c r="A1183" s="168"/>
      <c r="B1183" s="168"/>
      <c r="C1183" s="23"/>
    </row>
    <row r="1184" spans="1:3" x14ac:dyDescent="0.45">
      <c r="A1184" s="168"/>
      <c r="B1184" s="168"/>
      <c r="C1184" s="23"/>
    </row>
    <row r="1185" spans="1:3" x14ac:dyDescent="0.45">
      <c r="A1185" s="168"/>
      <c r="B1185" s="168"/>
      <c r="C1185" s="23"/>
    </row>
    <row r="1186" spans="1:3" x14ac:dyDescent="0.45">
      <c r="A1186" s="168"/>
      <c r="B1186" s="168"/>
      <c r="C1186" s="23"/>
    </row>
    <row r="1187" spans="1:3" x14ac:dyDescent="0.45">
      <c r="A1187" s="168"/>
      <c r="B1187" s="168"/>
      <c r="C1187" s="23"/>
    </row>
    <row r="1188" spans="1:3" x14ac:dyDescent="0.45">
      <c r="A1188" s="168"/>
      <c r="B1188" s="168"/>
      <c r="C1188" s="23"/>
    </row>
    <row r="1189" spans="1:3" x14ac:dyDescent="0.45">
      <c r="A1189" s="168"/>
      <c r="B1189" s="168"/>
      <c r="C1189" s="23"/>
    </row>
    <row r="1190" spans="1:3" x14ac:dyDescent="0.45">
      <c r="A1190" s="168"/>
      <c r="B1190" s="168"/>
      <c r="C1190" s="23"/>
    </row>
    <row r="1191" spans="1:3" x14ac:dyDescent="0.45">
      <c r="A1191" s="168"/>
      <c r="B1191" s="168"/>
      <c r="C1191" s="23"/>
    </row>
    <row r="1192" spans="1:3" x14ac:dyDescent="0.45">
      <c r="A1192" s="168"/>
      <c r="B1192" s="168"/>
      <c r="C1192" s="23"/>
    </row>
    <row r="1193" spans="1:3" x14ac:dyDescent="0.45">
      <c r="A1193" s="168"/>
      <c r="B1193" s="168"/>
      <c r="C1193" s="23"/>
    </row>
    <row r="1194" spans="1:3" x14ac:dyDescent="0.45">
      <c r="A1194" s="168"/>
      <c r="B1194" s="168"/>
      <c r="C1194" s="23"/>
    </row>
    <row r="1195" spans="1:3" x14ac:dyDescent="0.45">
      <c r="A1195" s="168"/>
      <c r="B1195" s="168"/>
      <c r="C1195" s="23"/>
    </row>
    <row r="1196" spans="1:3" x14ac:dyDescent="0.45">
      <c r="A1196" s="168"/>
      <c r="B1196" s="168"/>
      <c r="C1196" s="23"/>
    </row>
    <row r="1197" spans="1:3" x14ac:dyDescent="0.45">
      <c r="A1197" s="168"/>
      <c r="B1197" s="168"/>
      <c r="C1197" s="23"/>
    </row>
    <row r="1198" spans="1:3" x14ac:dyDescent="0.45">
      <c r="A1198" s="168"/>
      <c r="B1198" s="168"/>
      <c r="C1198" s="23"/>
    </row>
    <row r="1199" spans="1:3" x14ac:dyDescent="0.45">
      <c r="A1199" s="168"/>
      <c r="B1199" s="168"/>
      <c r="C1199" s="23"/>
    </row>
    <row r="1200" spans="1:3" x14ac:dyDescent="0.45">
      <c r="A1200" s="168"/>
      <c r="B1200" s="168"/>
      <c r="C1200" s="23"/>
    </row>
    <row r="1201" spans="1:3" x14ac:dyDescent="0.45">
      <c r="A1201" s="168"/>
      <c r="B1201" s="168"/>
      <c r="C1201" s="23"/>
    </row>
    <row r="1202" spans="1:3" x14ac:dyDescent="0.45">
      <c r="A1202" s="168"/>
      <c r="B1202" s="168"/>
      <c r="C1202" s="23"/>
    </row>
    <row r="1203" spans="1:3" x14ac:dyDescent="0.45">
      <c r="A1203" s="168"/>
      <c r="B1203" s="168"/>
      <c r="C1203" s="23"/>
    </row>
    <row r="1204" spans="1:3" x14ac:dyDescent="0.45">
      <c r="A1204" s="168"/>
      <c r="B1204" s="168"/>
      <c r="C1204" s="23"/>
    </row>
    <row r="1205" spans="1:3" x14ac:dyDescent="0.45">
      <c r="A1205" s="168"/>
      <c r="B1205" s="168"/>
      <c r="C1205" s="23"/>
    </row>
    <row r="1206" spans="1:3" x14ac:dyDescent="0.45">
      <c r="A1206" s="168"/>
      <c r="B1206" s="168"/>
      <c r="C1206" s="23"/>
    </row>
    <row r="1207" spans="1:3" x14ac:dyDescent="0.45">
      <c r="A1207" s="168"/>
      <c r="B1207" s="168"/>
      <c r="C1207" s="23"/>
    </row>
    <row r="1208" spans="1:3" x14ac:dyDescent="0.45">
      <c r="A1208" s="168"/>
      <c r="B1208" s="168"/>
      <c r="C1208" s="23"/>
    </row>
    <row r="1209" spans="1:3" x14ac:dyDescent="0.45">
      <c r="A1209" s="168"/>
      <c r="B1209" s="168"/>
      <c r="C1209" s="23"/>
    </row>
    <row r="1210" spans="1:3" x14ac:dyDescent="0.45">
      <c r="A1210" s="168"/>
      <c r="B1210" s="168"/>
      <c r="C1210" s="23"/>
    </row>
    <row r="1211" spans="1:3" x14ac:dyDescent="0.45">
      <c r="A1211" s="168"/>
      <c r="B1211" s="168"/>
      <c r="C1211" s="23"/>
    </row>
    <row r="1212" spans="1:3" x14ac:dyDescent="0.45">
      <c r="A1212" s="168"/>
      <c r="B1212" s="168"/>
      <c r="C1212" s="23"/>
    </row>
    <row r="1213" spans="1:3" x14ac:dyDescent="0.45">
      <c r="A1213" s="168"/>
      <c r="B1213" s="168"/>
      <c r="C1213" s="23"/>
    </row>
    <row r="1214" spans="1:3" x14ac:dyDescent="0.45">
      <c r="A1214" s="168"/>
      <c r="B1214" s="168"/>
      <c r="C1214" s="23"/>
    </row>
    <row r="1215" spans="1:3" x14ac:dyDescent="0.45">
      <c r="A1215" s="168"/>
      <c r="B1215" s="168"/>
      <c r="C1215" s="23"/>
    </row>
    <row r="1216" spans="1:3" x14ac:dyDescent="0.45">
      <c r="A1216" s="168"/>
      <c r="B1216" s="168"/>
      <c r="C1216" s="23"/>
    </row>
    <row r="1217" spans="1:3" x14ac:dyDescent="0.45">
      <c r="A1217" s="168"/>
      <c r="B1217" s="168"/>
      <c r="C1217" s="23"/>
    </row>
    <row r="1218" spans="1:3" x14ac:dyDescent="0.45">
      <c r="A1218" s="168"/>
      <c r="B1218" s="168"/>
      <c r="C1218" s="23"/>
    </row>
    <row r="1219" spans="1:3" x14ac:dyDescent="0.45">
      <c r="A1219" s="168"/>
      <c r="B1219" s="168"/>
      <c r="C1219" s="23"/>
    </row>
    <row r="1220" spans="1:3" x14ac:dyDescent="0.45">
      <c r="A1220" s="168"/>
      <c r="B1220" s="168"/>
      <c r="C1220" s="23"/>
    </row>
    <row r="1221" spans="1:3" x14ac:dyDescent="0.45">
      <c r="A1221" s="168"/>
      <c r="B1221" s="168"/>
      <c r="C1221" s="23"/>
    </row>
    <row r="1222" spans="1:3" x14ac:dyDescent="0.45">
      <c r="A1222" s="168"/>
      <c r="B1222" s="168"/>
      <c r="C1222" s="23"/>
    </row>
    <row r="1223" spans="1:3" x14ac:dyDescent="0.45">
      <c r="A1223" s="168"/>
      <c r="B1223" s="168"/>
      <c r="C1223" s="23"/>
    </row>
    <row r="1224" spans="1:3" x14ac:dyDescent="0.45">
      <c r="A1224" s="168"/>
      <c r="B1224" s="168"/>
      <c r="C1224" s="23"/>
    </row>
    <row r="1225" spans="1:3" x14ac:dyDescent="0.45">
      <c r="A1225" s="168"/>
      <c r="B1225" s="168"/>
      <c r="C1225" s="23"/>
    </row>
    <row r="1226" spans="1:3" x14ac:dyDescent="0.45">
      <c r="A1226" s="168"/>
      <c r="B1226" s="168"/>
      <c r="C1226" s="23"/>
    </row>
    <row r="1227" spans="1:3" x14ac:dyDescent="0.45">
      <c r="A1227" s="168"/>
      <c r="B1227" s="168"/>
      <c r="C1227" s="23"/>
    </row>
    <row r="1228" spans="1:3" x14ac:dyDescent="0.45">
      <c r="A1228" s="168"/>
      <c r="B1228" s="168"/>
      <c r="C1228" s="23"/>
    </row>
    <row r="1229" spans="1:3" x14ac:dyDescent="0.45">
      <c r="A1229" s="168"/>
      <c r="B1229" s="168"/>
      <c r="C1229" s="23"/>
    </row>
    <row r="1230" spans="1:3" x14ac:dyDescent="0.45">
      <c r="A1230" s="168"/>
      <c r="B1230" s="168"/>
      <c r="C1230" s="23"/>
    </row>
    <row r="1231" spans="1:3" x14ac:dyDescent="0.45">
      <c r="A1231" s="168"/>
      <c r="B1231" s="168"/>
      <c r="C1231" s="23"/>
    </row>
    <row r="1232" spans="1:3" x14ac:dyDescent="0.45">
      <c r="A1232" s="168"/>
      <c r="B1232" s="168"/>
      <c r="C1232" s="23"/>
    </row>
    <row r="1233" spans="1:3" x14ac:dyDescent="0.45">
      <c r="A1233" s="168"/>
      <c r="B1233" s="168"/>
      <c r="C1233" s="23"/>
    </row>
    <row r="1234" spans="1:3" x14ac:dyDescent="0.45">
      <c r="A1234" s="168"/>
      <c r="B1234" s="168"/>
      <c r="C1234" s="23"/>
    </row>
    <row r="1235" spans="1:3" x14ac:dyDescent="0.45">
      <c r="A1235" s="168"/>
      <c r="B1235" s="168"/>
      <c r="C1235" s="23"/>
    </row>
    <row r="1236" spans="1:3" x14ac:dyDescent="0.45">
      <c r="A1236" s="168"/>
      <c r="B1236" s="168"/>
      <c r="C1236" s="23"/>
    </row>
    <row r="1237" spans="1:3" x14ac:dyDescent="0.45">
      <c r="A1237" s="168"/>
      <c r="B1237" s="168"/>
      <c r="C1237" s="23"/>
    </row>
    <row r="1238" spans="1:3" x14ac:dyDescent="0.45">
      <c r="A1238" s="168"/>
      <c r="B1238" s="168"/>
      <c r="C1238" s="23"/>
    </row>
    <row r="1239" spans="1:3" x14ac:dyDescent="0.45">
      <c r="A1239" s="168"/>
      <c r="B1239" s="168"/>
      <c r="C1239" s="23"/>
    </row>
    <row r="1240" spans="1:3" x14ac:dyDescent="0.45">
      <c r="A1240" s="168"/>
      <c r="B1240" s="168"/>
      <c r="C1240" s="23"/>
    </row>
    <row r="1241" spans="1:3" x14ac:dyDescent="0.45">
      <c r="A1241" s="168"/>
      <c r="B1241" s="168"/>
      <c r="C1241" s="23"/>
    </row>
    <row r="1242" spans="1:3" x14ac:dyDescent="0.45">
      <c r="A1242" s="168"/>
      <c r="B1242" s="168"/>
      <c r="C1242" s="23"/>
    </row>
    <row r="1243" spans="1:3" x14ac:dyDescent="0.45">
      <c r="A1243" s="168"/>
      <c r="B1243" s="168"/>
      <c r="C1243" s="23"/>
    </row>
    <row r="1244" spans="1:3" x14ac:dyDescent="0.45">
      <c r="A1244" s="168"/>
      <c r="B1244" s="168"/>
      <c r="C1244" s="23"/>
    </row>
    <row r="1245" spans="1:3" x14ac:dyDescent="0.45">
      <c r="A1245" s="168"/>
      <c r="B1245" s="168"/>
      <c r="C1245" s="23"/>
    </row>
    <row r="1246" spans="1:3" x14ac:dyDescent="0.45">
      <c r="A1246" s="168"/>
      <c r="B1246" s="168"/>
      <c r="C1246" s="23"/>
    </row>
    <row r="1247" spans="1:3" x14ac:dyDescent="0.45">
      <c r="A1247" s="168"/>
      <c r="B1247" s="168"/>
      <c r="C1247" s="23"/>
    </row>
    <row r="1248" spans="1:3" x14ac:dyDescent="0.45">
      <c r="A1248" s="168"/>
      <c r="B1248" s="168"/>
      <c r="C1248" s="23"/>
    </row>
    <row r="1249" spans="1:3" x14ac:dyDescent="0.45">
      <c r="A1249" s="168"/>
      <c r="B1249" s="168"/>
      <c r="C1249" s="23"/>
    </row>
    <row r="1250" spans="1:3" x14ac:dyDescent="0.45">
      <c r="A1250" s="168"/>
      <c r="B1250" s="168"/>
      <c r="C1250" s="23"/>
    </row>
    <row r="1251" spans="1:3" x14ac:dyDescent="0.45">
      <c r="A1251" s="168"/>
      <c r="B1251" s="168"/>
      <c r="C1251" s="23"/>
    </row>
    <row r="1252" spans="1:3" x14ac:dyDescent="0.45">
      <c r="A1252" s="168"/>
      <c r="B1252" s="168"/>
      <c r="C1252" s="23"/>
    </row>
    <row r="1253" spans="1:3" x14ac:dyDescent="0.45">
      <c r="A1253" s="168"/>
      <c r="B1253" s="168"/>
      <c r="C1253" s="23"/>
    </row>
    <row r="1254" spans="1:3" x14ac:dyDescent="0.45">
      <c r="A1254" s="168"/>
      <c r="B1254" s="168"/>
      <c r="C1254" s="23"/>
    </row>
    <row r="1255" spans="1:3" x14ac:dyDescent="0.45">
      <c r="A1255" s="168"/>
      <c r="B1255" s="168"/>
      <c r="C1255" s="23"/>
    </row>
    <row r="1256" spans="1:3" x14ac:dyDescent="0.45">
      <c r="A1256" s="168"/>
      <c r="B1256" s="168"/>
      <c r="C1256" s="23"/>
    </row>
    <row r="1257" spans="1:3" x14ac:dyDescent="0.45">
      <c r="A1257" s="168"/>
      <c r="B1257" s="168"/>
      <c r="C1257" s="23"/>
    </row>
    <row r="1258" spans="1:3" x14ac:dyDescent="0.45">
      <c r="A1258" s="168"/>
      <c r="B1258" s="168"/>
      <c r="C1258" s="23"/>
    </row>
    <row r="1259" spans="1:3" x14ac:dyDescent="0.45">
      <c r="A1259" s="168"/>
      <c r="B1259" s="168"/>
      <c r="C1259" s="23"/>
    </row>
    <row r="1260" spans="1:3" x14ac:dyDescent="0.45">
      <c r="A1260" s="168"/>
      <c r="B1260" s="168"/>
      <c r="C1260" s="23"/>
    </row>
    <row r="1261" spans="1:3" x14ac:dyDescent="0.45">
      <c r="A1261" s="168"/>
      <c r="B1261" s="168"/>
      <c r="C1261" s="23"/>
    </row>
    <row r="1262" spans="1:3" x14ac:dyDescent="0.45">
      <c r="A1262" s="168"/>
      <c r="B1262" s="168"/>
      <c r="C1262" s="23"/>
    </row>
    <row r="1263" spans="1:3" x14ac:dyDescent="0.45">
      <c r="A1263" s="168"/>
      <c r="B1263" s="168"/>
      <c r="C1263" s="23"/>
    </row>
    <row r="1264" spans="1:3" x14ac:dyDescent="0.45">
      <c r="A1264" s="168"/>
      <c r="B1264" s="168"/>
      <c r="C1264" s="23"/>
    </row>
    <row r="1265" spans="1:3" x14ac:dyDescent="0.45">
      <c r="A1265" s="168"/>
      <c r="B1265" s="168"/>
      <c r="C1265" s="23"/>
    </row>
    <row r="1266" spans="1:3" x14ac:dyDescent="0.45">
      <c r="A1266" s="168"/>
      <c r="B1266" s="168"/>
      <c r="C1266" s="23"/>
    </row>
    <row r="1267" spans="1:3" x14ac:dyDescent="0.45">
      <c r="A1267" s="168"/>
      <c r="B1267" s="168"/>
      <c r="C1267" s="23"/>
    </row>
    <row r="1268" spans="1:3" x14ac:dyDescent="0.45">
      <c r="A1268" s="168"/>
      <c r="B1268" s="168"/>
      <c r="C1268" s="23"/>
    </row>
    <row r="1269" spans="1:3" x14ac:dyDescent="0.45">
      <c r="A1269" s="168"/>
      <c r="B1269" s="168"/>
      <c r="C1269" s="23"/>
    </row>
    <row r="1270" spans="1:3" x14ac:dyDescent="0.45">
      <c r="A1270" s="168"/>
      <c r="B1270" s="168"/>
      <c r="C1270" s="23"/>
    </row>
    <row r="1271" spans="1:3" x14ac:dyDescent="0.45">
      <c r="A1271" s="168"/>
      <c r="B1271" s="168"/>
      <c r="C1271" s="23"/>
    </row>
    <row r="1272" spans="1:3" x14ac:dyDescent="0.45">
      <c r="A1272" s="168"/>
      <c r="B1272" s="168"/>
      <c r="C1272" s="23"/>
    </row>
    <row r="1273" spans="1:3" x14ac:dyDescent="0.45">
      <c r="A1273" s="168"/>
      <c r="B1273" s="168"/>
      <c r="C1273" s="23"/>
    </row>
    <row r="1274" spans="1:3" x14ac:dyDescent="0.45">
      <c r="A1274" s="168"/>
      <c r="B1274" s="168"/>
      <c r="C1274" s="23"/>
    </row>
    <row r="1275" spans="1:3" x14ac:dyDescent="0.45">
      <c r="A1275" s="168"/>
      <c r="B1275" s="168"/>
      <c r="C1275" s="23"/>
    </row>
    <row r="1276" spans="1:3" x14ac:dyDescent="0.45">
      <c r="A1276" s="168"/>
      <c r="B1276" s="168"/>
      <c r="C1276" s="23"/>
    </row>
    <row r="1277" spans="1:3" x14ac:dyDescent="0.45">
      <c r="A1277" s="168"/>
      <c r="B1277" s="168"/>
      <c r="C1277" s="23"/>
    </row>
    <row r="1278" spans="1:3" x14ac:dyDescent="0.45">
      <c r="A1278" s="168"/>
      <c r="B1278" s="168"/>
      <c r="C1278" s="23"/>
    </row>
    <row r="1279" spans="1:3" x14ac:dyDescent="0.45">
      <c r="A1279" s="168"/>
      <c r="B1279" s="168"/>
      <c r="C1279" s="23"/>
    </row>
    <row r="1280" spans="1:3" x14ac:dyDescent="0.45">
      <c r="A1280" s="168"/>
      <c r="B1280" s="168"/>
      <c r="C1280" s="23"/>
    </row>
    <row r="1281" spans="1:3" x14ac:dyDescent="0.45">
      <c r="A1281" s="168"/>
      <c r="B1281" s="168"/>
      <c r="C1281" s="23"/>
    </row>
    <row r="1282" spans="1:3" x14ac:dyDescent="0.45">
      <c r="A1282" s="168"/>
      <c r="B1282" s="168"/>
      <c r="C1282" s="23"/>
    </row>
    <row r="1283" spans="1:3" x14ac:dyDescent="0.45">
      <c r="A1283" s="168"/>
      <c r="B1283" s="168"/>
      <c r="C1283" s="23"/>
    </row>
    <row r="1284" spans="1:3" x14ac:dyDescent="0.45">
      <c r="A1284" s="168"/>
      <c r="B1284" s="168"/>
      <c r="C1284" s="23"/>
    </row>
    <row r="1285" spans="1:3" x14ac:dyDescent="0.45">
      <c r="A1285" s="168"/>
      <c r="B1285" s="168"/>
      <c r="C1285" s="23"/>
    </row>
    <row r="1286" spans="1:3" x14ac:dyDescent="0.45">
      <c r="A1286" s="168"/>
      <c r="B1286" s="168"/>
      <c r="C1286" s="23"/>
    </row>
    <row r="1287" spans="1:3" x14ac:dyDescent="0.45">
      <c r="A1287" s="168"/>
      <c r="B1287" s="168"/>
      <c r="C1287" s="23"/>
    </row>
    <row r="1288" spans="1:3" x14ac:dyDescent="0.45">
      <c r="A1288" s="168"/>
      <c r="B1288" s="168"/>
      <c r="C1288" s="23"/>
    </row>
    <row r="1289" spans="1:3" x14ac:dyDescent="0.45">
      <c r="A1289" s="168"/>
      <c r="B1289" s="168"/>
      <c r="C1289" s="23"/>
    </row>
    <row r="1290" spans="1:3" x14ac:dyDescent="0.45">
      <c r="A1290" s="168"/>
      <c r="B1290" s="168"/>
      <c r="C1290" s="23"/>
    </row>
    <row r="1291" spans="1:3" x14ac:dyDescent="0.45">
      <c r="A1291" s="168"/>
      <c r="B1291" s="168"/>
      <c r="C1291" s="23"/>
    </row>
    <row r="1292" spans="1:3" x14ac:dyDescent="0.45">
      <c r="A1292" s="168"/>
      <c r="B1292" s="168"/>
      <c r="C1292" s="23"/>
    </row>
    <row r="1293" spans="1:3" x14ac:dyDescent="0.45">
      <c r="A1293" s="168"/>
      <c r="B1293" s="168"/>
      <c r="C1293" s="23"/>
    </row>
    <row r="1294" spans="1:3" x14ac:dyDescent="0.45">
      <c r="A1294" s="168"/>
      <c r="B1294" s="168"/>
      <c r="C1294" s="23"/>
    </row>
    <row r="1295" spans="1:3" x14ac:dyDescent="0.45">
      <c r="A1295" s="168"/>
      <c r="B1295" s="168"/>
      <c r="C1295" s="23"/>
    </row>
    <row r="1296" spans="1:3" x14ac:dyDescent="0.45">
      <c r="A1296" s="168"/>
      <c r="B1296" s="168"/>
      <c r="C1296" s="23"/>
    </row>
    <row r="1297" spans="1:3" x14ac:dyDescent="0.45">
      <c r="A1297" s="168"/>
      <c r="B1297" s="168"/>
      <c r="C1297" s="23"/>
    </row>
    <row r="1298" spans="1:3" x14ac:dyDescent="0.45">
      <c r="A1298" s="168"/>
      <c r="B1298" s="168"/>
      <c r="C1298" s="23"/>
    </row>
    <row r="1299" spans="1:3" x14ac:dyDescent="0.45">
      <c r="A1299" s="168"/>
      <c r="B1299" s="168"/>
      <c r="C1299" s="23"/>
    </row>
    <row r="1300" spans="1:3" x14ac:dyDescent="0.45">
      <c r="A1300" s="168"/>
      <c r="B1300" s="168"/>
      <c r="C1300" s="23"/>
    </row>
    <row r="1301" spans="1:3" x14ac:dyDescent="0.45">
      <c r="A1301" s="168"/>
      <c r="B1301" s="168"/>
      <c r="C1301" s="23"/>
    </row>
    <row r="1302" spans="1:3" x14ac:dyDescent="0.45">
      <c r="A1302" s="168"/>
      <c r="B1302" s="168"/>
      <c r="C1302" s="23"/>
    </row>
    <row r="1303" spans="1:3" x14ac:dyDescent="0.45">
      <c r="A1303" s="168"/>
      <c r="B1303" s="168"/>
      <c r="C1303" s="23"/>
    </row>
    <row r="1304" spans="1:3" x14ac:dyDescent="0.45">
      <c r="A1304" s="168"/>
      <c r="B1304" s="168"/>
      <c r="C1304" s="23"/>
    </row>
    <row r="1305" spans="1:3" x14ac:dyDescent="0.45">
      <c r="A1305" s="168"/>
      <c r="B1305" s="168"/>
      <c r="C1305" s="23"/>
    </row>
    <row r="1306" spans="1:3" x14ac:dyDescent="0.45">
      <c r="A1306" s="168"/>
      <c r="B1306" s="168"/>
      <c r="C1306" s="23"/>
    </row>
    <row r="1307" spans="1:3" x14ac:dyDescent="0.45">
      <c r="A1307" s="168"/>
      <c r="B1307" s="168"/>
      <c r="C1307" s="23"/>
    </row>
    <row r="1308" spans="1:3" x14ac:dyDescent="0.45">
      <c r="A1308" s="168"/>
      <c r="B1308" s="168"/>
      <c r="C1308" s="23"/>
    </row>
    <row r="1309" spans="1:3" x14ac:dyDescent="0.45">
      <c r="A1309" s="168"/>
      <c r="B1309" s="168"/>
      <c r="C1309" s="23"/>
    </row>
    <row r="1310" spans="1:3" x14ac:dyDescent="0.45">
      <c r="A1310" s="168"/>
      <c r="B1310" s="168"/>
      <c r="C1310" s="23"/>
    </row>
    <row r="1311" spans="1:3" x14ac:dyDescent="0.45">
      <c r="A1311" s="168"/>
      <c r="B1311" s="168"/>
      <c r="C1311" s="23"/>
    </row>
    <row r="1312" spans="1:3" x14ac:dyDescent="0.45">
      <c r="A1312" s="168"/>
      <c r="B1312" s="168"/>
      <c r="C1312" s="23"/>
    </row>
    <row r="1313" spans="1:3" x14ac:dyDescent="0.45">
      <c r="A1313" s="168"/>
      <c r="B1313" s="168"/>
      <c r="C1313" s="23"/>
    </row>
    <row r="1314" spans="1:3" x14ac:dyDescent="0.45">
      <c r="A1314" s="168"/>
      <c r="B1314" s="168"/>
      <c r="C1314" s="23"/>
    </row>
    <row r="1315" spans="1:3" x14ac:dyDescent="0.45">
      <c r="A1315" s="168"/>
      <c r="B1315" s="168"/>
      <c r="C1315" s="23"/>
    </row>
    <row r="1316" spans="1:3" x14ac:dyDescent="0.45">
      <c r="A1316" s="168"/>
      <c r="B1316" s="168"/>
      <c r="C1316" s="23"/>
    </row>
    <row r="1317" spans="1:3" x14ac:dyDescent="0.45">
      <c r="A1317" s="168"/>
      <c r="B1317" s="168"/>
      <c r="C1317" s="23"/>
    </row>
    <row r="1318" spans="1:3" x14ac:dyDescent="0.45">
      <c r="A1318" s="168"/>
      <c r="B1318" s="168"/>
      <c r="C1318" s="23"/>
    </row>
    <row r="1319" spans="1:3" x14ac:dyDescent="0.45">
      <c r="A1319" s="168"/>
      <c r="B1319" s="168"/>
      <c r="C1319" s="23"/>
    </row>
    <row r="1320" spans="1:3" x14ac:dyDescent="0.45">
      <c r="A1320" s="168"/>
      <c r="B1320" s="168"/>
      <c r="C1320" s="23"/>
    </row>
    <row r="1321" spans="1:3" x14ac:dyDescent="0.45">
      <c r="A1321" s="168"/>
      <c r="B1321" s="168"/>
      <c r="C1321" s="23"/>
    </row>
    <row r="1322" spans="1:3" x14ac:dyDescent="0.45">
      <c r="A1322" s="168"/>
      <c r="B1322" s="168"/>
      <c r="C1322" s="23"/>
    </row>
    <row r="1323" spans="1:3" x14ac:dyDescent="0.45">
      <c r="A1323" s="168"/>
      <c r="B1323" s="168"/>
      <c r="C1323" s="23"/>
    </row>
    <row r="1324" spans="1:3" x14ac:dyDescent="0.45">
      <c r="A1324" s="168"/>
      <c r="B1324" s="168"/>
      <c r="C1324" s="23"/>
    </row>
    <row r="1325" spans="1:3" x14ac:dyDescent="0.45">
      <c r="A1325" s="168"/>
      <c r="B1325" s="168"/>
      <c r="C1325" s="23"/>
    </row>
    <row r="1326" spans="1:3" x14ac:dyDescent="0.45">
      <c r="A1326" s="168"/>
      <c r="B1326" s="168"/>
      <c r="C1326" s="23"/>
    </row>
    <row r="1327" spans="1:3" x14ac:dyDescent="0.45">
      <c r="A1327" s="168"/>
      <c r="B1327" s="168"/>
      <c r="C1327" s="23"/>
    </row>
    <row r="1328" spans="1:3" x14ac:dyDescent="0.45">
      <c r="A1328" s="168"/>
      <c r="B1328" s="168"/>
      <c r="C1328" s="23"/>
    </row>
    <row r="1329" spans="1:3" x14ac:dyDescent="0.45">
      <c r="A1329" s="168"/>
      <c r="B1329" s="168"/>
      <c r="C1329" s="23"/>
    </row>
    <row r="1330" spans="1:3" x14ac:dyDescent="0.45">
      <c r="A1330" s="168"/>
      <c r="B1330" s="168"/>
      <c r="C1330" s="23"/>
    </row>
    <row r="1331" spans="1:3" x14ac:dyDescent="0.45">
      <c r="A1331" s="168"/>
      <c r="B1331" s="168"/>
      <c r="C1331" s="23"/>
    </row>
    <row r="1332" spans="1:3" x14ac:dyDescent="0.45">
      <c r="A1332" s="168"/>
      <c r="B1332" s="168"/>
      <c r="C1332" s="23"/>
    </row>
    <row r="1333" spans="1:3" x14ac:dyDescent="0.45">
      <c r="A1333" s="168"/>
      <c r="B1333" s="168"/>
      <c r="C1333" s="23"/>
    </row>
    <row r="1334" spans="1:3" x14ac:dyDescent="0.45">
      <c r="A1334" s="168"/>
      <c r="B1334" s="168"/>
      <c r="C1334" s="23"/>
    </row>
    <row r="1335" spans="1:3" x14ac:dyDescent="0.45">
      <c r="A1335" s="168"/>
      <c r="B1335" s="168"/>
      <c r="C1335" s="23"/>
    </row>
    <row r="1336" spans="1:3" x14ac:dyDescent="0.45">
      <c r="A1336" s="168"/>
      <c r="B1336" s="168"/>
      <c r="C1336" s="23"/>
    </row>
    <row r="1337" spans="1:3" x14ac:dyDescent="0.45">
      <c r="A1337" s="168"/>
      <c r="B1337" s="168"/>
      <c r="C1337" s="23"/>
    </row>
    <row r="1338" spans="1:3" x14ac:dyDescent="0.45">
      <c r="A1338" s="168"/>
      <c r="B1338" s="168"/>
      <c r="C1338" s="23"/>
    </row>
    <row r="1339" spans="1:3" x14ac:dyDescent="0.45">
      <c r="A1339" s="168"/>
      <c r="B1339" s="168"/>
      <c r="C1339" s="23"/>
    </row>
    <row r="1340" spans="1:3" x14ac:dyDescent="0.45">
      <c r="A1340" s="168"/>
      <c r="B1340" s="168"/>
      <c r="C1340" s="23"/>
    </row>
    <row r="1341" spans="1:3" x14ac:dyDescent="0.45">
      <c r="A1341" s="168"/>
      <c r="B1341" s="168"/>
      <c r="C1341" s="23"/>
    </row>
    <row r="1342" spans="1:3" x14ac:dyDescent="0.45">
      <c r="A1342" s="168"/>
      <c r="B1342" s="168"/>
      <c r="C1342" s="23"/>
    </row>
    <row r="1343" spans="1:3" x14ac:dyDescent="0.45">
      <c r="A1343" s="168"/>
      <c r="B1343" s="168"/>
      <c r="C1343" s="23"/>
    </row>
    <row r="1344" spans="1:3" x14ac:dyDescent="0.45">
      <c r="A1344" s="168"/>
      <c r="B1344" s="168"/>
      <c r="C1344" s="23"/>
    </row>
    <row r="1345" spans="1:3" x14ac:dyDescent="0.45">
      <c r="A1345" s="168"/>
      <c r="B1345" s="168"/>
      <c r="C1345" s="23"/>
    </row>
    <row r="1346" spans="1:3" x14ac:dyDescent="0.45">
      <c r="A1346" s="168"/>
      <c r="B1346" s="168"/>
      <c r="C1346" s="23"/>
    </row>
    <row r="1347" spans="1:3" x14ac:dyDescent="0.45">
      <c r="A1347" s="168"/>
      <c r="B1347" s="168"/>
      <c r="C1347" s="23"/>
    </row>
    <row r="1348" spans="1:3" x14ac:dyDescent="0.45">
      <c r="A1348" s="168"/>
      <c r="B1348" s="168"/>
      <c r="C1348" s="23"/>
    </row>
    <row r="1349" spans="1:3" x14ac:dyDescent="0.45">
      <c r="A1349" s="168"/>
      <c r="B1349" s="168"/>
      <c r="C1349" s="23"/>
    </row>
    <row r="1350" spans="1:3" x14ac:dyDescent="0.45">
      <c r="A1350" s="168"/>
      <c r="B1350" s="168"/>
      <c r="C1350" s="23"/>
    </row>
    <row r="1351" spans="1:3" x14ac:dyDescent="0.45">
      <c r="A1351" s="168"/>
      <c r="B1351" s="168"/>
      <c r="C1351" s="23"/>
    </row>
    <row r="1352" spans="1:3" x14ac:dyDescent="0.45">
      <c r="A1352" s="168"/>
      <c r="B1352" s="168"/>
      <c r="C1352" s="23"/>
    </row>
    <row r="1353" spans="1:3" x14ac:dyDescent="0.45">
      <c r="A1353" s="168"/>
      <c r="B1353" s="168"/>
      <c r="C1353" s="23"/>
    </row>
    <row r="1354" spans="1:3" x14ac:dyDescent="0.45">
      <c r="A1354" s="168"/>
      <c r="B1354" s="168"/>
      <c r="C1354" s="23"/>
    </row>
    <row r="1355" spans="1:3" x14ac:dyDescent="0.45">
      <c r="A1355" s="168"/>
      <c r="B1355" s="168"/>
      <c r="C1355" s="23"/>
    </row>
    <row r="1356" spans="1:3" x14ac:dyDescent="0.45">
      <c r="A1356" s="168"/>
      <c r="B1356" s="168"/>
      <c r="C1356" s="23"/>
    </row>
    <row r="1357" spans="1:3" x14ac:dyDescent="0.45">
      <c r="A1357" s="168"/>
      <c r="B1357" s="168"/>
      <c r="C1357" s="23"/>
    </row>
    <row r="1358" spans="1:3" x14ac:dyDescent="0.45">
      <c r="A1358" s="168"/>
      <c r="B1358" s="168"/>
      <c r="C1358" s="23"/>
    </row>
    <row r="1359" spans="1:3" x14ac:dyDescent="0.45">
      <c r="A1359" s="168"/>
      <c r="B1359" s="168"/>
      <c r="C1359" s="23"/>
    </row>
    <row r="1360" spans="1:3" x14ac:dyDescent="0.45">
      <c r="A1360" s="168"/>
      <c r="B1360" s="168"/>
      <c r="C1360" s="23"/>
    </row>
    <row r="1361" spans="1:3" x14ac:dyDescent="0.45">
      <c r="A1361" s="168"/>
      <c r="B1361" s="168"/>
      <c r="C1361" s="23"/>
    </row>
    <row r="1362" spans="1:3" x14ac:dyDescent="0.45">
      <c r="A1362" s="168"/>
      <c r="B1362" s="168"/>
      <c r="C1362" s="23"/>
    </row>
    <row r="1363" spans="1:3" x14ac:dyDescent="0.45">
      <c r="A1363" s="168"/>
      <c r="B1363" s="168"/>
      <c r="C1363" s="23"/>
    </row>
    <row r="1364" spans="1:3" x14ac:dyDescent="0.45">
      <c r="A1364" s="168"/>
      <c r="B1364" s="168"/>
      <c r="C1364" s="23"/>
    </row>
    <row r="1365" spans="1:3" x14ac:dyDescent="0.45">
      <c r="A1365" s="168"/>
      <c r="B1365" s="168"/>
      <c r="C1365" s="23"/>
    </row>
    <row r="1366" spans="1:3" x14ac:dyDescent="0.45">
      <c r="A1366" s="168"/>
      <c r="B1366" s="168"/>
      <c r="C1366" s="23"/>
    </row>
    <row r="1367" spans="1:3" x14ac:dyDescent="0.45">
      <c r="A1367" s="168"/>
      <c r="B1367" s="168"/>
      <c r="C1367" s="23"/>
    </row>
    <row r="1368" spans="1:3" x14ac:dyDescent="0.45">
      <c r="A1368" s="168"/>
      <c r="B1368" s="168"/>
      <c r="C1368" s="23"/>
    </row>
    <row r="1369" spans="1:3" x14ac:dyDescent="0.45">
      <c r="A1369" s="168"/>
      <c r="B1369" s="168"/>
      <c r="C1369" s="23"/>
    </row>
    <row r="1370" spans="1:3" x14ac:dyDescent="0.45">
      <c r="A1370" s="168"/>
      <c r="B1370" s="168"/>
      <c r="C1370" s="23"/>
    </row>
    <row r="1371" spans="1:3" x14ac:dyDescent="0.45">
      <c r="A1371" s="168"/>
      <c r="B1371" s="168"/>
      <c r="C1371" s="23"/>
    </row>
    <row r="1372" spans="1:3" x14ac:dyDescent="0.45">
      <c r="A1372" s="168"/>
      <c r="B1372" s="168"/>
      <c r="C1372" s="23"/>
    </row>
    <row r="1373" spans="1:3" x14ac:dyDescent="0.45">
      <c r="A1373" s="168"/>
      <c r="B1373" s="168"/>
      <c r="C1373" s="23"/>
    </row>
    <row r="1374" spans="1:3" x14ac:dyDescent="0.45">
      <c r="A1374" s="168"/>
      <c r="B1374" s="168"/>
      <c r="C1374" s="23"/>
    </row>
    <row r="1375" spans="1:3" x14ac:dyDescent="0.45">
      <c r="A1375" s="168"/>
      <c r="B1375" s="168"/>
      <c r="C1375" s="23"/>
    </row>
    <row r="1376" spans="1:3" x14ac:dyDescent="0.45">
      <c r="A1376" s="168"/>
      <c r="B1376" s="168"/>
      <c r="C1376" s="23"/>
    </row>
    <row r="1377" spans="1:3" x14ac:dyDescent="0.45">
      <c r="A1377" s="168"/>
      <c r="B1377" s="168"/>
      <c r="C1377" s="23"/>
    </row>
    <row r="1378" spans="1:3" x14ac:dyDescent="0.45">
      <c r="A1378" s="168"/>
      <c r="B1378" s="168"/>
      <c r="C1378" s="23"/>
    </row>
    <row r="1379" spans="1:3" x14ac:dyDescent="0.45">
      <c r="A1379" s="168"/>
      <c r="B1379" s="168"/>
      <c r="C1379" s="23"/>
    </row>
    <row r="1380" spans="1:3" x14ac:dyDescent="0.45">
      <c r="A1380" s="168"/>
      <c r="B1380" s="168"/>
      <c r="C1380" s="23"/>
    </row>
    <row r="1381" spans="1:3" x14ac:dyDescent="0.45">
      <c r="A1381" s="168"/>
      <c r="B1381" s="168"/>
      <c r="C1381" s="23"/>
    </row>
    <row r="1382" spans="1:3" x14ac:dyDescent="0.45">
      <c r="A1382" s="168"/>
      <c r="B1382" s="168"/>
      <c r="C1382" s="23"/>
    </row>
    <row r="1383" spans="1:3" x14ac:dyDescent="0.45">
      <c r="A1383" s="168"/>
      <c r="B1383" s="168"/>
      <c r="C1383" s="23"/>
    </row>
    <row r="1384" spans="1:3" x14ac:dyDescent="0.45">
      <c r="A1384" s="168"/>
      <c r="B1384" s="168"/>
      <c r="C1384" s="23"/>
    </row>
    <row r="1385" spans="1:3" x14ac:dyDescent="0.45">
      <c r="A1385" s="168"/>
      <c r="B1385" s="168"/>
      <c r="C1385" s="23"/>
    </row>
    <row r="1386" spans="1:3" x14ac:dyDescent="0.45">
      <c r="A1386" s="168"/>
      <c r="B1386" s="168"/>
      <c r="C1386" s="23"/>
    </row>
    <row r="1387" spans="1:3" x14ac:dyDescent="0.45">
      <c r="A1387" s="168"/>
      <c r="B1387" s="168"/>
      <c r="C1387" s="23"/>
    </row>
    <row r="1388" spans="1:3" x14ac:dyDescent="0.45">
      <c r="A1388" s="168"/>
      <c r="B1388" s="168"/>
      <c r="C1388" s="23"/>
    </row>
    <row r="1389" spans="1:3" x14ac:dyDescent="0.45">
      <c r="A1389" s="168"/>
      <c r="B1389" s="168"/>
      <c r="C1389" s="23"/>
    </row>
    <row r="1390" spans="1:3" x14ac:dyDescent="0.45">
      <c r="A1390" s="168"/>
      <c r="B1390" s="168"/>
      <c r="C1390" s="23"/>
    </row>
    <row r="1391" spans="1:3" x14ac:dyDescent="0.45">
      <c r="A1391" s="168"/>
      <c r="B1391" s="168"/>
      <c r="C1391" s="23"/>
    </row>
    <row r="1392" spans="1:3" x14ac:dyDescent="0.45">
      <c r="A1392" s="168"/>
      <c r="B1392" s="168"/>
      <c r="C1392" s="23"/>
    </row>
    <row r="1393" spans="1:3" x14ac:dyDescent="0.45">
      <c r="A1393" s="168"/>
      <c r="B1393" s="168"/>
      <c r="C1393" s="23"/>
    </row>
    <row r="1394" spans="1:3" x14ac:dyDescent="0.45">
      <c r="A1394" s="168"/>
      <c r="B1394" s="168"/>
      <c r="C1394" s="23"/>
    </row>
    <row r="1395" spans="1:3" x14ac:dyDescent="0.45">
      <c r="A1395" s="168"/>
      <c r="B1395" s="168"/>
      <c r="C1395" s="23"/>
    </row>
    <row r="1396" spans="1:3" x14ac:dyDescent="0.45">
      <c r="A1396" s="168"/>
      <c r="B1396" s="168"/>
      <c r="C1396" s="23"/>
    </row>
    <row r="1397" spans="1:3" x14ac:dyDescent="0.45">
      <c r="A1397" s="168"/>
      <c r="B1397" s="168"/>
      <c r="C1397" s="23"/>
    </row>
    <row r="1398" spans="1:3" x14ac:dyDescent="0.45">
      <c r="A1398" s="168"/>
      <c r="B1398" s="168"/>
      <c r="C1398" s="23"/>
    </row>
    <row r="1399" spans="1:3" x14ac:dyDescent="0.45">
      <c r="A1399" s="168"/>
      <c r="B1399" s="168"/>
      <c r="C1399" s="23"/>
    </row>
    <row r="1400" spans="1:3" x14ac:dyDescent="0.45">
      <c r="A1400" s="168"/>
      <c r="B1400" s="168"/>
      <c r="C1400" s="23"/>
    </row>
    <row r="1401" spans="1:3" x14ac:dyDescent="0.45">
      <c r="A1401" s="168"/>
      <c r="B1401" s="168"/>
      <c r="C1401" s="23"/>
    </row>
    <row r="1402" spans="1:3" x14ac:dyDescent="0.45">
      <c r="A1402" s="168"/>
      <c r="B1402" s="168"/>
      <c r="C1402" s="23"/>
    </row>
    <row r="1403" spans="1:3" x14ac:dyDescent="0.45">
      <c r="A1403" s="168"/>
      <c r="B1403" s="168"/>
      <c r="C1403" s="23"/>
    </row>
    <row r="1404" spans="1:3" x14ac:dyDescent="0.45">
      <c r="A1404" s="168"/>
      <c r="B1404" s="168"/>
      <c r="C1404" s="23"/>
    </row>
    <row r="1405" spans="1:3" x14ac:dyDescent="0.45">
      <c r="A1405" s="168"/>
      <c r="B1405" s="168"/>
      <c r="C1405" s="23"/>
    </row>
    <row r="1406" spans="1:3" x14ac:dyDescent="0.45">
      <c r="A1406" s="168"/>
      <c r="B1406" s="168"/>
      <c r="C1406" s="23"/>
    </row>
    <row r="1407" spans="1:3" x14ac:dyDescent="0.45">
      <c r="A1407" s="168"/>
      <c r="B1407" s="168"/>
      <c r="C1407" s="23"/>
    </row>
    <row r="1408" spans="1:3" x14ac:dyDescent="0.45">
      <c r="A1408" s="168"/>
      <c r="B1408" s="168"/>
      <c r="C1408" s="23"/>
    </row>
    <row r="1409" spans="1:3" x14ac:dyDescent="0.45">
      <c r="A1409" s="168"/>
      <c r="B1409" s="168"/>
      <c r="C1409" s="23"/>
    </row>
    <row r="1410" spans="1:3" x14ac:dyDescent="0.45">
      <c r="A1410" s="168"/>
      <c r="B1410" s="168"/>
      <c r="C1410" s="23"/>
    </row>
    <row r="1411" spans="1:3" x14ac:dyDescent="0.45">
      <c r="A1411" s="168"/>
      <c r="B1411" s="168"/>
      <c r="C1411" s="23"/>
    </row>
    <row r="1412" spans="1:3" x14ac:dyDescent="0.45">
      <c r="A1412" s="168"/>
      <c r="B1412" s="168"/>
      <c r="C1412" s="23"/>
    </row>
    <row r="1413" spans="1:3" x14ac:dyDescent="0.45">
      <c r="A1413" s="168"/>
      <c r="B1413" s="168"/>
      <c r="C1413" s="23"/>
    </row>
    <row r="1414" spans="1:3" x14ac:dyDescent="0.45">
      <c r="A1414" s="168"/>
      <c r="B1414" s="168"/>
      <c r="C1414" s="23"/>
    </row>
    <row r="1415" spans="1:3" x14ac:dyDescent="0.45">
      <c r="A1415" s="168"/>
      <c r="B1415" s="168"/>
      <c r="C1415" s="23"/>
    </row>
    <row r="1416" spans="1:3" x14ac:dyDescent="0.45">
      <c r="A1416" s="168"/>
      <c r="B1416" s="168"/>
      <c r="C1416" s="23"/>
    </row>
    <row r="1417" spans="1:3" x14ac:dyDescent="0.45">
      <c r="A1417" s="168"/>
      <c r="B1417" s="168"/>
      <c r="C1417" s="23"/>
    </row>
    <row r="1418" spans="1:3" x14ac:dyDescent="0.45">
      <c r="A1418" s="168"/>
      <c r="B1418" s="168"/>
      <c r="C1418" s="23"/>
    </row>
    <row r="1419" spans="1:3" x14ac:dyDescent="0.45">
      <c r="A1419" s="168"/>
      <c r="B1419" s="168"/>
      <c r="C1419" s="23"/>
    </row>
    <row r="1420" spans="1:3" x14ac:dyDescent="0.45">
      <c r="A1420" s="168"/>
      <c r="B1420" s="168"/>
      <c r="C1420" s="23"/>
    </row>
    <row r="1421" spans="1:3" x14ac:dyDescent="0.45">
      <c r="A1421" s="168"/>
      <c r="B1421" s="168"/>
      <c r="C1421" s="23"/>
    </row>
    <row r="1422" spans="1:3" x14ac:dyDescent="0.45">
      <c r="A1422" s="168"/>
      <c r="B1422" s="168"/>
      <c r="C1422" s="23"/>
    </row>
    <row r="1423" spans="1:3" x14ac:dyDescent="0.45">
      <c r="A1423" s="168"/>
      <c r="B1423" s="168"/>
      <c r="C1423" s="23"/>
    </row>
    <row r="1424" spans="1:3" x14ac:dyDescent="0.45">
      <c r="A1424" s="168"/>
      <c r="B1424" s="168"/>
      <c r="C1424" s="23"/>
    </row>
    <row r="1425" spans="1:3" x14ac:dyDescent="0.45">
      <c r="A1425" s="168"/>
      <c r="B1425" s="168"/>
      <c r="C1425" s="23"/>
    </row>
    <row r="1426" spans="1:3" x14ac:dyDescent="0.45">
      <c r="A1426" s="168"/>
      <c r="B1426" s="168"/>
      <c r="C1426" s="23"/>
    </row>
    <row r="1427" spans="1:3" x14ac:dyDescent="0.45">
      <c r="A1427" s="168"/>
      <c r="B1427" s="168"/>
      <c r="C1427" s="23"/>
    </row>
    <row r="1428" spans="1:3" x14ac:dyDescent="0.45">
      <c r="A1428" s="168"/>
      <c r="B1428" s="168"/>
      <c r="C1428" s="23"/>
    </row>
    <row r="1429" spans="1:3" x14ac:dyDescent="0.45">
      <c r="A1429" s="168"/>
      <c r="B1429" s="168"/>
      <c r="C1429" s="23"/>
    </row>
    <row r="1430" spans="1:3" x14ac:dyDescent="0.45">
      <c r="A1430" s="168"/>
      <c r="B1430" s="168"/>
      <c r="C1430" s="23"/>
    </row>
    <row r="1431" spans="1:3" x14ac:dyDescent="0.45">
      <c r="A1431" s="168"/>
      <c r="B1431" s="168"/>
      <c r="C1431" s="23"/>
    </row>
    <row r="1432" spans="1:3" x14ac:dyDescent="0.45">
      <c r="A1432" s="168"/>
      <c r="B1432" s="168"/>
      <c r="C1432" s="23"/>
    </row>
    <row r="1433" spans="1:3" x14ac:dyDescent="0.45">
      <c r="A1433" s="168"/>
      <c r="B1433" s="168"/>
      <c r="C1433" s="23"/>
    </row>
    <row r="1434" spans="1:3" x14ac:dyDescent="0.45">
      <c r="A1434" s="168"/>
      <c r="B1434" s="168"/>
      <c r="C1434" s="23"/>
    </row>
    <row r="1435" spans="1:3" x14ac:dyDescent="0.45">
      <c r="A1435" s="168"/>
      <c r="B1435" s="168"/>
      <c r="C1435" s="23"/>
    </row>
    <row r="1436" spans="1:3" x14ac:dyDescent="0.45">
      <c r="A1436" s="168"/>
      <c r="B1436" s="168"/>
      <c r="C1436" s="23"/>
    </row>
    <row r="1437" spans="1:3" x14ac:dyDescent="0.45">
      <c r="A1437" s="168"/>
      <c r="B1437" s="168"/>
      <c r="C1437" s="23"/>
    </row>
    <row r="1438" spans="1:3" x14ac:dyDescent="0.45">
      <c r="A1438" s="168"/>
      <c r="B1438" s="168"/>
      <c r="C1438" s="23"/>
    </row>
    <row r="1439" spans="1:3" x14ac:dyDescent="0.45">
      <c r="A1439" s="168"/>
      <c r="B1439" s="168"/>
      <c r="C1439" s="23"/>
    </row>
    <row r="1440" spans="1:3" x14ac:dyDescent="0.45">
      <c r="A1440" s="168"/>
      <c r="B1440" s="168"/>
      <c r="C1440" s="23"/>
    </row>
    <row r="1441" spans="1:3" x14ac:dyDescent="0.45">
      <c r="A1441" s="168"/>
      <c r="B1441" s="168"/>
      <c r="C1441" s="23"/>
    </row>
    <row r="1442" spans="1:3" x14ac:dyDescent="0.45">
      <c r="A1442" s="168"/>
      <c r="B1442" s="168"/>
      <c r="C1442" s="23"/>
    </row>
    <row r="1443" spans="1:3" x14ac:dyDescent="0.45">
      <c r="A1443" s="168"/>
      <c r="B1443" s="168"/>
      <c r="C1443" s="23"/>
    </row>
    <row r="1444" spans="1:3" x14ac:dyDescent="0.45">
      <c r="A1444" s="168"/>
      <c r="B1444" s="168"/>
      <c r="C1444" s="23"/>
    </row>
    <row r="1445" spans="1:3" x14ac:dyDescent="0.45">
      <c r="A1445" s="168"/>
      <c r="B1445" s="168"/>
      <c r="C1445" s="23"/>
    </row>
    <row r="1446" spans="1:3" x14ac:dyDescent="0.45">
      <c r="A1446" s="168"/>
      <c r="B1446" s="168"/>
      <c r="C1446" s="23"/>
    </row>
    <row r="1447" spans="1:3" x14ac:dyDescent="0.45">
      <c r="A1447" s="168"/>
      <c r="B1447" s="168"/>
      <c r="C1447" s="23"/>
    </row>
    <row r="1448" spans="1:3" x14ac:dyDescent="0.45">
      <c r="A1448" s="168"/>
      <c r="B1448" s="168"/>
      <c r="C1448" s="23"/>
    </row>
    <row r="1449" spans="1:3" x14ac:dyDescent="0.45">
      <c r="A1449" s="168"/>
      <c r="B1449" s="168"/>
      <c r="C1449" s="23"/>
    </row>
    <row r="1450" spans="1:3" x14ac:dyDescent="0.45">
      <c r="A1450" s="168"/>
      <c r="B1450" s="168"/>
      <c r="C1450" s="23"/>
    </row>
    <row r="1451" spans="1:3" x14ac:dyDescent="0.45">
      <c r="A1451" s="168"/>
      <c r="B1451" s="168"/>
      <c r="C1451" s="23"/>
    </row>
    <row r="1452" spans="1:3" x14ac:dyDescent="0.45">
      <c r="A1452" s="168"/>
      <c r="B1452" s="168"/>
      <c r="C1452" s="23"/>
    </row>
    <row r="1453" spans="1:3" x14ac:dyDescent="0.45">
      <c r="A1453" s="168"/>
      <c r="B1453" s="168"/>
      <c r="C1453" s="23"/>
    </row>
    <row r="1454" spans="1:3" x14ac:dyDescent="0.45">
      <c r="A1454" s="168"/>
      <c r="B1454" s="168"/>
      <c r="C1454" s="23"/>
    </row>
    <row r="1455" spans="1:3" x14ac:dyDescent="0.45">
      <c r="A1455" s="168"/>
      <c r="B1455" s="168"/>
      <c r="C1455" s="23"/>
    </row>
    <row r="1456" spans="1:3" x14ac:dyDescent="0.45">
      <c r="A1456" s="168"/>
      <c r="B1456" s="168"/>
      <c r="C1456" s="23"/>
    </row>
    <row r="1457" spans="1:3" x14ac:dyDescent="0.45">
      <c r="A1457" s="168"/>
      <c r="B1457" s="168"/>
      <c r="C1457" s="23"/>
    </row>
    <row r="1458" spans="1:3" x14ac:dyDescent="0.45">
      <c r="A1458" s="168"/>
      <c r="B1458" s="168"/>
      <c r="C1458" s="23"/>
    </row>
    <row r="1459" spans="1:3" x14ac:dyDescent="0.45">
      <c r="A1459" s="168"/>
      <c r="B1459" s="168"/>
      <c r="C1459" s="23"/>
    </row>
    <row r="1460" spans="1:3" x14ac:dyDescent="0.45">
      <c r="A1460" s="168"/>
      <c r="B1460" s="168"/>
      <c r="C1460" s="23"/>
    </row>
    <row r="1461" spans="1:3" x14ac:dyDescent="0.45">
      <c r="A1461" s="168"/>
      <c r="B1461" s="168"/>
      <c r="C1461" s="23"/>
    </row>
    <row r="1462" spans="1:3" x14ac:dyDescent="0.45">
      <c r="A1462" s="168"/>
      <c r="B1462" s="168"/>
      <c r="C1462" s="23"/>
    </row>
    <row r="1463" spans="1:3" x14ac:dyDescent="0.45">
      <c r="A1463" s="168"/>
      <c r="B1463" s="168"/>
      <c r="C1463" s="23"/>
    </row>
    <row r="1464" spans="1:3" x14ac:dyDescent="0.45">
      <c r="A1464" s="168"/>
      <c r="B1464" s="168"/>
      <c r="C1464" s="23"/>
    </row>
    <row r="1465" spans="1:3" x14ac:dyDescent="0.45">
      <c r="A1465" s="168"/>
      <c r="B1465" s="168"/>
      <c r="C1465" s="23"/>
    </row>
    <row r="1466" spans="1:3" x14ac:dyDescent="0.45">
      <c r="A1466" s="168"/>
      <c r="B1466" s="168"/>
      <c r="C1466" s="23"/>
    </row>
    <row r="1467" spans="1:3" x14ac:dyDescent="0.45">
      <c r="A1467" s="168"/>
      <c r="B1467" s="168"/>
      <c r="C1467" s="23"/>
    </row>
    <row r="1468" spans="1:3" x14ac:dyDescent="0.45">
      <c r="A1468" s="168"/>
      <c r="B1468" s="168"/>
      <c r="C1468" s="23"/>
    </row>
    <row r="1469" spans="1:3" x14ac:dyDescent="0.45">
      <c r="A1469" s="168"/>
      <c r="B1469" s="168"/>
      <c r="C1469" s="23"/>
    </row>
    <row r="1470" spans="1:3" x14ac:dyDescent="0.45">
      <c r="A1470" s="168"/>
      <c r="B1470" s="168"/>
      <c r="C1470" s="23"/>
    </row>
    <row r="1471" spans="1:3" x14ac:dyDescent="0.45">
      <c r="A1471" s="168"/>
      <c r="B1471" s="168"/>
      <c r="C1471" s="23"/>
    </row>
    <row r="1472" spans="1:3" x14ac:dyDescent="0.45">
      <c r="A1472" s="168"/>
      <c r="B1472" s="168"/>
      <c r="C1472" s="23"/>
    </row>
    <row r="1473" spans="1:3" x14ac:dyDescent="0.45">
      <c r="A1473" s="168"/>
      <c r="B1473" s="168"/>
      <c r="C1473" s="23"/>
    </row>
    <row r="1474" spans="1:3" x14ac:dyDescent="0.45">
      <c r="A1474" s="168"/>
      <c r="B1474" s="168"/>
      <c r="C1474" s="23"/>
    </row>
    <row r="1475" spans="1:3" x14ac:dyDescent="0.45">
      <c r="A1475" s="168"/>
      <c r="B1475" s="168"/>
      <c r="C1475" s="23"/>
    </row>
    <row r="1476" spans="1:3" x14ac:dyDescent="0.45">
      <c r="A1476" s="168"/>
      <c r="B1476" s="168"/>
      <c r="C1476" s="23"/>
    </row>
    <row r="1477" spans="1:3" x14ac:dyDescent="0.45">
      <c r="A1477" s="168"/>
      <c r="B1477" s="168"/>
      <c r="C1477" s="23"/>
    </row>
    <row r="1478" spans="1:3" x14ac:dyDescent="0.45">
      <c r="A1478" s="168"/>
      <c r="B1478" s="168"/>
      <c r="C1478" s="23"/>
    </row>
    <row r="1479" spans="1:3" x14ac:dyDescent="0.45">
      <c r="A1479" s="168"/>
      <c r="B1479" s="168"/>
      <c r="C1479" s="23"/>
    </row>
    <row r="1480" spans="1:3" x14ac:dyDescent="0.45">
      <c r="A1480" s="168"/>
      <c r="B1480" s="168"/>
      <c r="C1480" s="23"/>
    </row>
    <row r="1481" spans="1:3" x14ac:dyDescent="0.45">
      <c r="A1481" s="168"/>
      <c r="B1481" s="168"/>
      <c r="C1481" s="23"/>
    </row>
    <row r="1482" spans="1:3" x14ac:dyDescent="0.45">
      <c r="A1482" s="168"/>
      <c r="B1482" s="168"/>
      <c r="C1482" s="23"/>
    </row>
    <row r="1483" spans="1:3" x14ac:dyDescent="0.45">
      <c r="A1483" s="168"/>
      <c r="B1483" s="168"/>
      <c r="C1483" s="23"/>
    </row>
    <row r="1484" spans="1:3" x14ac:dyDescent="0.45">
      <c r="A1484" s="168"/>
      <c r="B1484" s="168"/>
      <c r="C1484" s="23"/>
    </row>
    <row r="1485" spans="1:3" x14ac:dyDescent="0.45">
      <c r="A1485" s="168"/>
      <c r="B1485" s="168"/>
      <c r="C1485" s="23"/>
    </row>
    <row r="1486" spans="1:3" x14ac:dyDescent="0.45">
      <c r="A1486" s="168"/>
      <c r="B1486" s="168"/>
      <c r="C1486" s="23"/>
    </row>
    <row r="1487" spans="1:3" x14ac:dyDescent="0.45">
      <c r="A1487" s="168"/>
      <c r="B1487" s="168"/>
      <c r="C1487" s="23"/>
    </row>
    <row r="1488" spans="1:3" x14ac:dyDescent="0.45">
      <c r="A1488" s="168"/>
      <c r="B1488" s="168"/>
      <c r="C1488" s="23"/>
    </row>
    <row r="1489" spans="1:3" x14ac:dyDescent="0.45">
      <c r="A1489" s="168"/>
      <c r="B1489" s="168"/>
      <c r="C1489" s="23"/>
    </row>
    <row r="1490" spans="1:3" x14ac:dyDescent="0.45">
      <c r="A1490" s="168"/>
      <c r="B1490" s="168"/>
      <c r="C1490" s="23"/>
    </row>
    <row r="1491" spans="1:3" x14ac:dyDescent="0.45">
      <c r="A1491" s="168"/>
      <c r="B1491" s="168"/>
      <c r="C1491" s="23"/>
    </row>
    <row r="1492" spans="1:3" x14ac:dyDescent="0.45">
      <c r="A1492" s="168"/>
      <c r="B1492" s="168"/>
      <c r="C1492" s="23"/>
    </row>
    <row r="1493" spans="1:3" x14ac:dyDescent="0.45">
      <c r="A1493" s="168"/>
      <c r="B1493" s="168"/>
      <c r="C1493" s="23"/>
    </row>
    <row r="1494" spans="1:3" x14ac:dyDescent="0.45">
      <c r="A1494" s="168"/>
      <c r="B1494" s="168"/>
      <c r="C1494" s="23"/>
    </row>
    <row r="1495" spans="1:3" x14ac:dyDescent="0.45">
      <c r="A1495" s="168"/>
      <c r="B1495" s="168"/>
      <c r="C1495" s="23"/>
    </row>
    <row r="1496" spans="1:3" x14ac:dyDescent="0.45">
      <c r="A1496" s="168"/>
      <c r="B1496" s="168"/>
      <c r="C1496" s="23"/>
    </row>
    <row r="1497" spans="1:3" x14ac:dyDescent="0.45">
      <c r="A1497" s="168"/>
      <c r="B1497" s="168"/>
      <c r="C1497" s="23"/>
    </row>
    <row r="1498" spans="1:3" x14ac:dyDescent="0.45">
      <c r="A1498" s="168"/>
      <c r="B1498" s="168"/>
      <c r="C1498" s="23"/>
    </row>
    <row r="1499" spans="1:3" x14ac:dyDescent="0.45">
      <c r="A1499" s="168"/>
      <c r="B1499" s="168"/>
      <c r="C1499" s="23"/>
    </row>
    <row r="1500" spans="1:3" x14ac:dyDescent="0.45">
      <c r="A1500" s="168"/>
      <c r="B1500" s="168"/>
      <c r="C1500" s="23"/>
    </row>
    <row r="1501" spans="1:3" x14ac:dyDescent="0.45">
      <c r="A1501" s="168"/>
      <c r="B1501" s="168"/>
      <c r="C1501" s="23"/>
    </row>
    <row r="1502" spans="1:3" x14ac:dyDescent="0.45">
      <c r="A1502" s="168"/>
      <c r="B1502" s="168"/>
      <c r="C1502" s="23"/>
    </row>
    <row r="1503" spans="1:3" x14ac:dyDescent="0.45">
      <c r="A1503" s="168"/>
      <c r="B1503" s="168"/>
      <c r="C1503" s="23"/>
    </row>
    <row r="1504" spans="1:3" x14ac:dyDescent="0.45">
      <c r="A1504" s="168"/>
      <c r="B1504" s="168"/>
      <c r="C1504" s="23"/>
    </row>
    <row r="1505" spans="1:3" x14ac:dyDescent="0.45">
      <c r="A1505" s="168"/>
      <c r="B1505" s="168"/>
      <c r="C1505" s="23"/>
    </row>
    <row r="1506" spans="1:3" x14ac:dyDescent="0.45">
      <c r="A1506" s="168"/>
      <c r="B1506" s="168"/>
      <c r="C1506" s="23"/>
    </row>
    <row r="1507" spans="1:3" x14ac:dyDescent="0.45">
      <c r="A1507" s="168"/>
      <c r="B1507" s="168"/>
      <c r="C1507" s="23"/>
    </row>
    <row r="1508" spans="1:3" x14ac:dyDescent="0.45">
      <c r="A1508" s="168"/>
      <c r="B1508" s="168"/>
      <c r="C1508" s="23"/>
    </row>
    <row r="1509" spans="1:3" x14ac:dyDescent="0.45">
      <c r="A1509" s="168"/>
      <c r="B1509" s="168"/>
      <c r="C1509" s="23"/>
    </row>
    <row r="1510" spans="1:3" x14ac:dyDescent="0.45">
      <c r="A1510" s="168"/>
      <c r="B1510" s="168"/>
      <c r="C1510" s="23"/>
    </row>
    <row r="1511" spans="1:3" x14ac:dyDescent="0.45">
      <c r="A1511" s="168"/>
      <c r="B1511" s="168"/>
      <c r="C1511" s="23"/>
    </row>
    <row r="1512" spans="1:3" x14ac:dyDescent="0.45">
      <c r="A1512" s="168"/>
      <c r="B1512" s="168"/>
      <c r="C1512" s="23"/>
    </row>
    <row r="1513" spans="1:3" x14ac:dyDescent="0.45">
      <c r="A1513" s="168"/>
      <c r="B1513" s="168"/>
      <c r="C1513" s="23"/>
    </row>
    <row r="1514" spans="1:3" x14ac:dyDescent="0.45">
      <c r="A1514" s="168"/>
      <c r="B1514" s="168"/>
      <c r="C1514" s="23"/>
    </row>
    <row r="1515" spans="1:3" x14ac:dyDescent="0.45">
      <c r="A1515" s="168"/>
      <c r="B1515" s="168"/>
      <c r="C1515" s="23"/>
    </row>
    <row r="1516" spans="1:3" x14ac:dyDescent="0.45">
      <c r="A1516" s="168"/>
      <c r="B1516" s="168"/>
      <c r="C1516" s="23"/>
    </row>
    <row r="1517" spans="1:3" x14ac:dyDescent="0.45">
      <c r="A1517" s="168"/>
      <c r="B1517" s="168"/>
      <c r="C1517" s="23"/>
    </row>
    <row r="1518" spans="1:3" x14ac:dyDescent="0.45">
      <c r="A1518" s="168"/>
      <c r="B1518" s="168"/>
      <c r="C1518" s="23"/>
    </row>
    <row r="1519" spans="1:3" x14ac:dyDescent="0.45">
      <c r="A1519" s="168"/>
      <c r="B1519" s="168"/>
      <c r="C1519" s="23"/>
    </row>
    <row r="1520" spans="1:3" x14ac:dyDescent="0.45">
      <c r="A1520" s="168"/>
      <c r="B1520" s="168"/>
      <c r="C1520" s="23"/>
    </row>
    <row r="1521" spans="1:3" x14ac:dyDescent="0.45">
      <c r="A1521" s="168"/>
      <c r="B1521" s="168"/>
      <c r="C1521" s="23"/>
    </row>
    <row r="1522" spans="1:3" x14ac:dyDescent="0.45">
      <c r="A1522" s="168"/>
      <c r="B1522" s="168"/>
      <c r="C1522" s="23"/>
    </row>
    <row r="1523" spans="1:3" x14ac:dyDescent="0.45">
      <c r="A1523" s="168"/>
      <c r="B1523" s="168"/>
      <c r="C1523" s="23"/>
    </row>
    <row r="1524" spans="1:3" x14ac:dyDescent="0.45">
      <c r="A1524" s="168"/>
      <c r="B1524" s="168"/>
      <c r="C1524" s="23"/>
    </row>
    <row r="1525" spans="1:3" x14ac:dyDescent="0.45">
      <c r="A1525" s="168"/>
      <c r="B1525" s="168"/>
      <c r="C1525" s="23"/>
    </row>
    <row r="1526" spans="1:3" x14ac:dyDescent="0.45">
      <c r="A1526" s="168"/>
      <c r="B1526" s="168"/>
      <c r="C1526" s="23"/>
    </row>
    <row r="1527" spans="1:3" x14ac:dyDescent="0.45">
      <c r="A1527" s="168"/>
      <c r="B1527" s="168"/>
      <c r="C1527" s="23"/>
    </row>
    <row r="1528" spans="1:3" x14ac:dyDescent="0.45">
      <c r="A1528" s="168"/>
      <c r="B1528" s="168"/>
      <c r="C1528" s="23"/>
    </row>
    <row r="1529" spans="1:3" x14ac:dyDescent="0.45">
      <c r="A1529" s="168"/>
      <c r="B1529" s="168"/>
      <c r="C1529" s="23"/>
    </row>
    <row r="1530" spans="1:3" x14ac:dyDescent="0.45">
      <c r="A1530" s="168"/>
      <c r="B1530" s="168"/>
      <c r="C1530" s="23"/>
    </row>
    <row r="1531" spans="1:3" x14ac:dyDescent="0.45">
      <c r="A1531" s="168"/>
      <c r="B1531" s="168"/>
      <c r="C1531" s="23"/>
    </row>
    <row r="1532" spans="1:3" x14ac:dyDescent="0.45">
      <c r="A1532" s="168"/>
      <c r="B1532" s="168"/>
      <c r="C1532" s="23"/>
    </row>
    <row r="1533" spans="1:3" x14ac:dyDescent="0.45">
      <c r="A1533" s="168"/>
      <c r="B1533" s="168"/>
      <c r="C1533" s="23"/>
    </row>
    <row r="1534" spans="1:3" x14ac:dyDescent="0.45">
      <c r="A1534" s="168"/>
      <c r="B1534" s="168"/>
      <c r="C1534" s="23"/>
    </row>
    <row r="1535" spans="1:3" x14ac:dyDescent="0.45">
      <c r="A1535" s="168"/>
      <c r="B1535" s="168"/>
      <c r="C1535" s="23"/>
    </row>
    <row r="1536" spans="1:3" x14ac:dyDescent="0.45">
      <c r="A1536" s="168"/>
      <c r="B1536" s="168"/>
      <c r="C1536" s="23"/>
    </row>
    <row r="1537" spans="1:3" x14ac:dyDescent="0.45">
      <c r="A1537" s="168"/>
      <c r="B1537" s="168"/>
      <c r="C1537" s="23"/>
    </row>
    <row r="1538" spans="1:3" x14ac:dyDescent="0.45">
      <c r="A1538" s="168"/>
      <c r="B1538" s="168"/>
      <c r="C1538" s="23"/>
    </row>
    <row r="1539" spans="1:3" x14ac:dyDescent="0.45">
      <c r="A1539" s="168"/>
      <c r="B1539" s="168"/>
      <c r="C1539" s="23"/>
    </row>
    <row r="1540" spans="1:3" x14ac:dyDescent="0.45">
      <c r="A1540" s="168"/>
      <c r="B1540" s="168"/>
      <c r="C1540" s="23"/>
    </row>
    <row r="1541" spans="1:3" x14ac:dyDescent="0.45">
      <c r="A1541" s="168"/>
      <c r="B1541" s="168"/>
      <c r="C1541" s="23"/>
    </row>
    <row r="1542" spans="1:3" x14ac:dyDescent="0.45">
      <c r="A1542" s="168"/>
      <c r="B1542" s="168"/>
      <c r="C1542" s="23"/>
    </row>
    <row r="1543" spans="1:3" x14ac:dyDescent="0.45">
      <c r="A1543" s="168"/>
      <c r="B1543" s="168"/>
      <c r="C1543" s="23"/>
    </row>
    <row r="1544" spans="1:3" x14ac:dyDescent="0.45">
      <c r="A1544" s="168"/>
      <c r="B1544" s="168"/>
      <c r="C1544" s="23"/>
    </row>
    <row r="1545" spans="1:3" x14ac:dyDescent="0.45">
      <c r="A1545" s="168"/>
      <c r="B1545" s="168"/>
      <c r="C1545" s="23"/>
    </row>
    <row r="1546" spans="1:3" x14ac:dyDescent="0.45">
      <c r="A1546" s="168"/>
      <c r="B1546" s="168"/>
      <c r="C1546" s="23"/>
    </row>
    <row r="1547" spans="1:3" x14ac:dyDescent="0.45">
      <c r="A1547" s="168"/>
      <c r="B1547" s="168"/>
      <c r="C1547" s="23"/>
    </row>
    <row r="1548" spans="1:3" x14ac:dyDescent="0.45">
      <c r="A1548" s="168"/>
      <c r="B1548" s="168"/>
      <c r="C1548" s="23"/>
    </row>
    <row r="1549" spans="1:3" x14ac:dyDescent="0.45">
      <c r="A1549" s="168"/>
      <c r="B1549" s="168"/>
      <c r="C1549" s="23"/>
    </row>
    <row r="1550" spans="1:3" x14ac:dyDescent="0.45">
      <c r="A1550" s="168"/>
      <c r="B1550" s="168"/>
      <c r="C1550" s="23"/>
    </row>
    <row r="1551" spans="1:3" x14ac:dyDescent="0.45">
      <c r="A1551" s="168"/>
      <c r="B1551" s="168"/>
      <c r="C1551" s="23"/>
    </row>
    <row r="1552" spans="1:3" x14ac:dyDescent="0.45">
      <c r="A1552" s="168"/>
      <c r="B1552" s="168"/>
      <c r="C1552" s="23"/>
    </row>
    <row r="1553" spans="1:3" x14ac:dyDescent="0.45">
      <c r="A1553" s="168"/>
      <c r="B1553" s="168"/>
      <c r="C1553" s="23"/>
    </row>
    <row r="1554" spans="1:3" x14ac:dyDescent="0.45">
      <c r="A1554" s="168"/>
      <c r="B1554" s="168"/>
      <c r="C1554" s="23"/>
    </row>
    <row r="1555" spans="1:3" x14ac:dyDescent="0.45">
      <c r="A1555" s="168"/>
      <c r="B1555" s="168"/>
      <c r="C1555" s="23"/>
    </row>
    <row r="1556" spans="1:3" x14ac:dyDescent="0.45">
      <c r="A1556" s="168"/>
      <c r="B1556" s="168"/>
      <c r="C1556" s="23"/>
    </row>
    <row r="1557" spans="1:3" x14ac:dyDescent="0.45">
      <c r="A1557" s="168"/>
      <c r="B1557" s="168"/>
      <c r="C1557" s="23"/>
    </row>
    <row r="1558" spans="1:3" x14ac:dyDescent="0.45">
      <c r="A1558" s="168"/>
      <c r="B1558" s="168"/>
      <c r="C1558" s="23"/>
    </row>
    <row r="1559" spans="1:3" x14ac:dyDescent="0.45">
      <c r="A1559" s="168"/>
      <c r="B1559" s="168"/>
      <c r="C1559" s="23"/>
    </row>
    <row r="1560" spans="1:3" x14ac:dyDescent="0.45">
      <c r="A1560" s="168"/>
      <c r="B1560" s="168"/>
      <c r="C1560" s="23"/>
    </row>
    <row r="1561" spans="1:3" x14ac:dyDescent="0.45">
      <c r="A1561" s="168"/>
      <c r="B1561" s="168"/>
      <c r="C1561" s="23"/>
    </row>
    <row r="1562" spans="1:3" x14ac:dyDescent="0.45">
      <c r="A1562" s="168"/>
      <c r="B1562" s="168"/>
      <c r="C1562" s="23"/>
    </row>
    <row r="1563" spans="1:3" x14ac:dyDescent="0.45">
      <c r="A1563" s="168"/>
      <c r="B1563" s="168"/>
      <c r="C1563" s="23"/>
    </row>
    <row r="1564" spans="1:3" x14ac:dyDescent="0.45">
      <c r="A1564" s="168"/>
      <c r="B1564" s="168"/>
      <c r="C1564" s="23"/>
    </row>
    <row r="1565" spans="1:3" x14ac:dyDescent="0.45">
      <c r="A1565" s="168"/>
      <c r="B1565" s="168"/>
      <c r="C1565" s="23"/>
    </row>
    <row r="1566" spans="1:3" x14ac:dyDescent="0.45">
      <c r="A1566" s="168"/>
      <c r="B1566" s="168"/>
      <c r="C1566" s="23"/>
    </row>
    <row r="1567" spans="1:3" x14ac:dyDescent="0.45">
      <c r="A1567" s="168"/>
      <c r="B1567" s="168"/>
      <c r="C1567" s="23"/>
    </row>
    <row r="1568" spans="1:3" x14ac:dyDescent="0.45">
      <c r="A1568" s="168"/>
      <c r="B1568" s="168"/>
      <c r="C1568" s="23"/>
    </row>
    <row r="1569" spans="1:3" x14ac:dyDescent="0.45">
      <c r="A1569" s="168"/>
      <c r="B1569" s="168"/>
      <c r="C1569" s="23"/>
    </row>
    <row r="1570" spans="1:3" x14ac:dyDescent="0.45">
      <c r="A1570" s="168"/>
      <c r="B1570" s="168"/>
      <c r="C1570" s="23"/>
    </row>
    <row r="1571" spans="1:3" x14ac:dyDescent="0.45">
      <c r="A1571" s="168"/>
      <c r="B1571" s="168"/>
      <c r="C1571" s="23"/>
    </row>
    <row r="1572" spans="1:3" x14ac:dyDescent="0.45">
      <c r="A1572" s="168"/>
      <c r="B1572" s="168"/>
      <c r="C1572" s="23"/>
    </row>
    <row r="1573" spans="1:3" x14ac:dyDescent="0.45">
      <c r="A1573" s="168"/>
      <c r="B1573" s="168"/>
      <c r="C1573" s="23"/>
    </row>
    <row r="1574" spans="1:3" x14ac:dyDescent="0.45">
      <c r="A1574" s="168"/>
      <c r="B1574" s="168"/>
      <c r="C1574" s="23"/>
    </row>
    <row r="1575" spans="1:3" x14ac:dyDescent="0.45">
      <c r="A1575" s="168"/>
      <c r="B1575" s="168"/>
      <c r="C1575" s="23"/>
    </row>
    <row r="1576" spans="1:3" x14ac:dyDescent="0.45">
      <c r="A1576" s="168"/>
      <c r="B1576" s="168"/>
      <c r="C1576" s="23"/>
    </row>
    <row r="1577" spans="1:3" x14ac:dyDescent="0.45">
      <c r="A1577" s="168"/>
      <c r="B1577" s="168"/>
      <c r="C1577" s="23"/>
    </row>
    <row r="1578" spans="1:3" x14ac:dyDescent="0.45">
      <c r="A1578" s="168"/>
      <c r="B1578" s="168"/>
      <c r="C1578" s="23"/>
    </row>
    <row r="1579" spans="1:3" x14ac:dyDescent="0.45">
      <c r="A1579" s="168"/>
      <c r="B1579" s="168"/>
      <c r="C1579" s="23"/>
    </row>
    <row r="1580" spans="1:3" x14ac:dyDescent="0.45">
      <c r="A1580" s="168"/>
      <c r="B1580" s="168"/>
      <c r="C1580" s="23"/>
    </row>
    <row r="1581" spans="1:3" x14ac:dyDescent="0.45">
      <c r="A1581" s="168"/>
      <c r="B1581" s="168"/>
      <c r="C1581" s="23"/>
    </row>
    <row r="1582" spans="1:3" x14ac:dyDescent="0.45">
      <c r="A1582" s="168"/>
      <c r="B1582" s="168"/>
      <c r="C1582" s="23"/>
    </row>
    <row r="1583" spans="1:3" x14ac:dyDescent="0.45">
      <c r="A1583" s="168"/>
      <c r="B1583" s="168"/>
      <c r="C1583" s="23"/>
    </row>
    <row r="1584" spans="1:3" x14ac:dyDescent="0.45">
      <c r="A1584" s="168"/>
      <c r="B1584" s="168"/>
      <c r="C1584" s="23"/>
    </row>
    <row r="1585" spans="1:3" x14ac:dyDescent="0.45">
      <c r="A1585" s="168"/>
      <c r="B1585" s="168"/>
      <c r="C1585" s="23"/>
    </row>
    <row r="1586" spans="1:3" x14ac:dyDescent="0.45">
      <c r="A1586" s="168"/>
      <c r="B1586" s="168"/>
      <c r="C1586" s="23"/>
    </row>
    <row r="1587" spans="1:3" x14ac:dyDescent="0.45">
      <c r="A1587" s="168"/>
      <c r="B1587" s="168"/>
      <c r="C1587" s="23"/>
    </row>
    <row r="1588" spans="1:3" x14ac:dyDescent="0.45">
      <c r="A1588" s="168"/>
      <c r="B1588" s="168"/>
      <c r="C1588" s="23"/>
    </row>
    <row r="1589" spans="1:3" x14ac:dyDescent="0.45">
      <c r="A1589" s="168"/>
      <c r="B1589" s="168"/>
      <c r="C1589" s="23"/>
    </row>
    <row r="1590" spans="1:3" x14ac:dyDescent="0.45">
      <c r="A1590" s="168"/>
      <c r="B1590" s="168"/>
      <c r="C1590" s="23"/>
    </row>
    <row r="1591" spans="1:3" x14ac:dyDescent="0.45">
      <c r="A1591" s="168"/>
      <c r="B1591" s="168"/>
      <c r="C1591" s="23"/>
    </row>
    <row r="1592" spans="1:3" x14ac:dyDescent="0.45">
      <c r="A1592" s="168"/>
      <c r="B1592" s="168"/>
      <c r="C1592" s="23"/>
    </row>
    <row r="1593" spans="1:3" x14ac:dyDescent="0.45">
      <c r="A1593" s="168"/>
      <c r="B1593" s="168"/>
      <c r="C1593" s="23"/>
    </row>
    <row r="1594" spans="1:3" x14ac:dyDescent="0.45">
      <c r="A1594" s="168"/>
      <c r="B1594" s="168"/>
      <c r="C1594" s="23"/>
    </row>
    <row r="1595" spans="1:3" x14ac:dyDescent="0.45">
      <c r="A1595" s="168"/>
      <c r="B1595" s="168"/>
      <c r="C1595" s="23"/>
    </row>
    <row r="1596" spans="1:3" x14ac:dyDescent="0.45">
      <c r="A1596" s="168"/>
      <c r="B1596" s="168"/>
      <c r="C1596" s="23"/>
    </row>
    <row r="1597" spans="1:3" x14ac:dyDescent="0.45">
      <c r="A1597" s="168"/>
      <c r="B1597" s="168"/>
      <c r="C1597" s="23"/>
    </row>
    <row r="1598" spans="1:3" x14ac:dyDescent="0.45">
      <c r="A1598" s="168"/>
      <c r="B1598" s="168"/>
      <c r="C1598" s="23"/>
    </row>
    <row r="1599" spans="1:3" x14ac:dyDescent="0.45">
      <c r="A1599" s="168"/>
      <c r="B1599" s="168"/>
      <c r="C1599" s="23"/>
    </row>
    <row r="1600" spans="1:3" x14ac:dyDescent="0.45">
      <c r="A1600" s="168"/>
      <c r="B1600" s="168"/>
      <c r="C1600" s="23"/>
    </row>
    <row r="1601" spans="1:3" x14ac:dyDescent="0.45">
      <c r="A1601" s="168"/>
      <c r="B1601" s="168"/>
      <c r="C1601" s="23"/>
    </row>
    <row r="1602" spans="1:3" x14ac:dyDescent="0.45">
      <c r="A1602" s="168"/>
      <c r="B1602" s="168"/>
      <c r="C1602" s="23"/>
    </row>
    <row r="1603" spans="1:3" x14ac:dyDescent="0.45">
      <c r="A1603" s="168"/>
      <c r="B1603" s="168"/>
      <c r="C1603" s="23"/>
    </row>
    <row r="1604" spans="1:3" x14ac:dyDescent="0.45">
      <c r="A1604" s="168"/>
      <c r="B1604" s="168"/>
      <c r="C1604" s="23"/>
    </row>
    <row r="1605" spans="1:3" x14ac:dyDescent="0.45">
      <c r="A1605" s="168"/>
      <c r="B1605" s="168"/>
      <c r="C1605" s="23"/>
    </row>
    <row r="1606" spans="1:3" x14ac:dyDescent="0.45">
      <c r="A1606" s="168"/>
      <c r="B1606" s="168"/>
      <c r="C1606" s="23"/>
    </row>
    <row r="1607" spans="1:3" x14ac:dyDescent="0.45">
      <c r="A1607" s="168"/>
      <c r="B1607" s="168"/>
      <c r="C1607" s="23"/>
    </row>
    <row r="1608" spans="1:3" x14ac:dyDescent="0.45">
      <c r="A1608" s="168"/>
      <c r="B1608" s="168"/>
      <c r="C1608" s="23"/>
    </row>
    <row r="1609" spans="1:3" x14ac:dyDescent="0.45">
      <c r="A1609" s="168"/>
      <c r="B1609" s="168"/>
      <c r="C1609" s="23"/>
    </row>
    <row r="1610" spans="1:3" x14ac:dyDescent="0.45">
      <c r="A1610" s="168"/>
      <c r="B1610" s="168"/>
      <c r="C1610" s="23"/>
    </row>
    <row r="1611" spans="1:3" x14ac:dyDescent="0.45">
      <c r="A1611" s="168"/>
      <c r="B1611" s="168"/>
      <c r="C1611" s="23"/>
    </row>
    <row r="1612" spans="1:3" x14ac:dyDescent="0.45">
      <c r="A1612" s="168"/>
      <c r="B1612" s="168"/>
      <c r="C1612" s="23"/>
    </row>
    <row r="1613" spans="1:3" x14ac:dyDescent="0.45">
      <c r="A1613" s="168"/>
      <c r="B1613" s="168"/>
      <c r="C1613" s="23"/>
    </row>
    <row r="1614" spans="1:3" x14ac:dyDescent="0.45">
      <c r="A1614" s="168"/>
      <c r="B1614" s="168"/>
      <c r="C1614" s="23"/>
    </row>
    <row r="1615" spans="1:3" x14ac:dyDescent="0.45">
      <c r="A1615" s="168"/>
      <c r="B1615" s="168"/>
      <c r="C1615" s="23"/>
    </row>
    <row r="1616" spans="1:3" x14ac:dyDescent="0.45">
      <c r="A1616" s="168"/>
      <c r="B1616" s="168"/>
      <c r="C1616" s="23"/>
    </row>
    <row r="1617" spans="1:3" x14ac:dyDescent="0.45">
      <c r="A1617" s="168"/>
      <c r="B1617" s="168"/>
      <c r="C1617" s="23"/>
    </row>
    <row r="1618" spans="1:3" x14ac:dyDescent="0.45">
      <c r="A1618" s="168"/>
      <c r="B1618" s="168"/>
      <c r="C1618" s="23"/>
    </row>
    <row r="1619" spans="1:3" x14ac:dyDescent="0.45">
      <c r="A1619" s="168"/>
      <c r="B1619" s="168"/>
      <c r="C1619" s="23"/>
    </row>
    <row r="1620" spans="1:3" x14ac:dyDescent="0.45">
      <c r="A1620" s="168"/>
      <c r="B1620" s="168"/>
      <c r="C1620" s="23"/>
    </row>
    <row r="1621" spans="1:3" x14ac:dyDescent="0.45">
      <c r="A1621" s="168"/>
      <c r="B1621" s="168"/>
      <c r="C1621" s="23"/>
    </row>
    <row r="1622" spans="1:3" x14ac:dyDescent="0.45">
      <c r="A1622" s="168"/>
      <c r="B1622" s="168"/>
      <c r="C1622" s="23"/>
    </row>
    <row r="1623" spans="1:3" x14ac:dyDescent="0.45">
      <c r="A1623" s="168"/>
      <c r="B1623" s="168"/>
      <c r="C1623" s="23"/>
    </row>
    <row r="1624" spans="1:3" x14ac:dyDescent="0.45">
      <c r="A1624" s="168"/>
      <c r="B1624" s="168"/>
      <c r="C1624" s="23"/>
    </row>
    <row r="1625" spans="1:3" x14ac:dyDescent="0.45">
      <c r="A1625" s="168"/>
      <c r="B1625" s="168"/>
      <c r="C1625" s="23"/>
    </row>
    <row r="1626" spans="1:3" x14ac:dyDescent="0.45">
      <c r="A1626" s="168"/>
      <c r="B1626" s="168"/>
      <c r="C1626" s="23"/>
    </row>
    <row r="1627" spans="1:3" x14ac:dyDescent="0.45">
      <c r="A1627" s="168"/>
      <c r="B1627" s="168"/>
      <c r="C1627" s="23"/>
    </row>
    <row r="1628" spans="1:3" x14ac:dyDescent="0.45">
      <c r="A1628" s="168"/>
      <c r="B1628" s="168"/>
      <c r="C1628" s="23"/>
    </row>
    <row r="1629" spans="1:3" x14ac:dyDescent="0.45">
      <c r="A1629" s="168"/>
      <c r="B1629" s="168"/>
      <c r="C1629" s="23"/>
    </row>
    <row r="1630" spans="1:3" x14ac:dyDescent="0.45">
      <c r="A1630" s="168"/>
      <c r="B1630" s="168"/>
      <c r="C1630" s="23"/>
    </row>
    <row r="1631" spans="1:3" x14ac:dyDescent="0.45">
      <c r="A1631" s="168"/>
      <c r="B1631" s="168"/>
      <c r="C1631" s="23"/>
    </row>
    <row r="1632" spans="1:3" x14ac:dyDescent="0.45">
      <c r="A1632" s="168"/>
      <c r="B1632" s="168"/>
      <c r="C1632" s="23"/>
    </row>
    <row r="1633" spans="1:3" x14ac:dyDescent="0.45">
      <c r="A1633" s="168"/>
      <c r="B1633" s="168"/>
      <c r="C1633" s="23"/>
    </row>
    <row r="1634" spans="1:3" x14ac:dyDescent="0.45">
      <c r="A1634" s="168"/>
      <c r="B1634" s="168"/>
      <c r="C1634" s="23"/>
    </row>
    <row r="1635" spans="1:3" x14ac:dyDescent="0.45">
      <c r="A1635" s="168"/>
      <c r="B1635" s="168"/>
      <c r="C1635" s="23"/>
    </row>
    <row r="1636" spans="1:3" x14ac:dyDescent="0.45">
      <c r="A1636" s="168"/>
      <c r="B1636" s="168"/>
      <c r="C1636" s="23"/>
    </row>
    <row r="1637" spans="1:3" x14ac:dyDescent="0.45">
      <c r="A1637" s="168"/>
      <c r="B1637" s="168"/>
      <c r="C1637" s="23"/>
    </row>
    <row r="1638" spans="1:3" x14ac:dyDescent="0.45">
      <c r="A1638" s="168"/>
      <c r="B1638" s="168"/>
      <c r="C1638" s="23"/>
    </row>
    <row r="1639" spans="1:3" x14ac:dyDescent="0.45">
      <c r="A1639" s="168"/>
      <c r="B1639" s="168"/>
      <c r="C1639" s="23"/>
    </row>
    <row r="1640" spans="1:3" x14ac:dyDescent="0.45">
      <c r="A1640" s="168"/>
      <c r="B1640" s="168"/>
      <c r="C1640" s="23"/>
    </row>
    <row r="1641" spans="1:3" x14ac:dyDescent="0.45">
      <c r="A1641" s="168"/>
      <c r="B1641" s="168"/>
      <c r="C1641" s="23"/>
    </row>
    <row r="1642" spans="1:3" x14ac:dyDescent="0.45">
      <c r="A1642" s="168"/>
      <c r="B1642" s="168"/>
      <c r="C1642" s="23"/>
    </row>
    <row r="1643" spans="1:3" x14ac:dyDescent="0.45">
      <c r="A1643" s="168"/>
      <c r="B1643" s="168"/>
      <c r="C1643" s="23"/>
    </row>
    <row r="1644" spans="1:3" x14ac:dyDescent="0.45">
      <c r="A1644" s="168"/>
      <c r="B1644" s="168"/>
      <c r="C1644" s="23"/>
    </row>
    <row r="1645" spans="1:3" x14ac:dyDescent="0.45">
      <c r="A1645" s="168"/>
      <c r="B1645" s="168"/>
      <c r="C1645" s="23"/>
    </row>
    <row r="1646" spans="1:3" x14ac:dyDescent="0.45">
      <c r="A1646" s="168"/>
      <c r="B1646" s="168"/>
      <c r="C1646" s="23"/>
    </row>
    <row r="1647" spans="1:3" x14ac:dyDescent="0.45">
      <c r="A1647" s="168"/>
      <c r="B1647" s="168"/>
      <c r="C1647" s="23"/>
    </row>
    <row r="1648" spans="1:3" x14ac:dyDescent="0.45">
      <c r="A1648" s="168"/>
      <c r="B1648" s="168"/>
      <c r="C1648" s="23"/>
    </row>
    <row r="1649" spans="1:3" x14ac:dyDescent="0.45">
      <c r="A1649" s="168"/>
      <c r="B1649" s="168"/>
      <c r="C1649" s="23"/>
    </row>
    <row r="1650" spans="1:3" x14ac:dyDescent="0.45">
      <c r="A1650" s="168"/>
      <c r="B1650" s="168"/>
      <c r="C1650" s="23"/>
    </row>
    <row r="1651" spans="1:3" x14ac:dyDescent="0.45">
      <c r="A1651" s="168"/>
      <c r="B1651" s="168"/>
      <c r="C1651" s="23"/>
    </row>
    <row r="1652" spans="1:3" x14ac:dyDescent="0.45">
      <c r="A1652" s="168"/>
      <c r="B1652" s="168"/>
      <c r="C1652" s="23"/>
    </row>
    <row r="1653" spans="1:3" x14ac:dyDescent="0.45">
      <c r="A1653" s="168"/>
      <c r="B1653" s="168"/>
      <c r="C1653" s="23"/>
    </row>
    <row r="1654" spans="1:3" x14ac:dyDescent="0.45">
      <c r="A1654" s="168"/>
      <c r="B1654" s="168"/>
      <c r="C1654" s="23"/>
    </row>
    <row r="1655" spans="1:3" x14ac:dyDescent="0.45">
      <c r="A1655" s="168"/>
      <c r="B1655" s="168"/>
      <c r="C1655" s="23"/>
    </row>
    <row r="1656" spans="1:3" x14ac:dyDescent="0.45">
      <c r="A1656" s="168"/>
      <c r="B1656" s="168"/>
      <c r="C1656" s="23"/>
    </row>
    <row r="1657" spans="1:3" x14ac:dyDescent="0.45">
      <c r="A1657" s="168"/>
      <c r="B1657" s="168"/>
      <c r="C1657" s="23"/>
    </row>
    <row r="1658" spans="1:3" x14ac:dyDescent="0.45">
      <c r="A1658" s="168"/>
      <c r="B1658" s="168"/>
      <c r="C1658" s="23"/>
    </row>
    <row r="1659" spans="1:3" x14ac:dyDescent="0.45">
      <c r="A1659" s="168"/>
      <c r="B1659" s="168"/>
      <c r="C1659" s="23"/>
    </row>
    <row r="1660" spans="1:3" x14ac:dyDescent="0.45">
      <c r="A1660" s="168"/>
      <c r="B1660" s="168"/>
      <c r="C1660" s="23"/>
    </row>
    <row r="1661" spans="1:3" x14ac:dyDescent="0.45">
      <c r="A1661" s="168"/>
      <c r="B1661" s="168"/>
      <c r="C1661" s="23"/>
    </row>
    <row r="1662" spans="1:3" x14ac:dyDescent="0.45">
      <c r="A1662" s="168"/>
      <c r="B1662" s="168"/>
      <c r="C1662" s="23"/>
    </row>
    <row r="1663" spans="1:3" x14ac:dyDescent="0.45">
      <c r="A1663" s="168"/>
      <c r="B1663" s="168"/>
      <c r="C1663" s="23"/>
    </row>
    <row r="1664" spans="1:3" x14ac:dyDescent="0.45">
      <c r="A1664" s="168"/>
      <c r="B1664" s="168"/>
      <c r="C1664" s="23"/>
    </row>
    <row r="1665" spans="1:3" x14ac:dyDescent="0.45">
      <c r="A1665" s="168"/>
      <c r="B1665" s="168"/>
      <c r="C1665" s="23"/>
    </row>
    <row r="1666" spans="1:3" x14ac:dyDescent="0.45">
      <c r="A1666" s="168"/>
      <c r="B1666" s="168"/>
      <c r="C1666" s="23"/>
    </row>
    <row r="1667" spans="1:3" x14ac:dyDescent="0.45">
      <c r="A1667" s="168"/>
      <c r="B1667" s="168"/>
      <c r="C1667" s="23"/>
    </row>
    <row r="1668" spans="1:3" x14ac:dyDescent="0.45">
      <c r="A1668" s="168"/>
      <c r="B1668" s="168"/>
      <c r="C1668" s="23"/>
    </row>
    <row r="1669" spans="1:3" x14ac:dyDescent="0.45">
      <c r="A1669" s="168"/>
      <c r="B1669" s="168"/>
      <c r="C1669" s="23"/>
    </row>
    <row r="1670" spans="1:3" x14ac:dyDescent="0.45">
      <c r="A1670" s="168"/>
      <c r="B1670" s="168"/>
      <c r="C1670" s="23"/>
    </row>
    <row r="1671" spans="1:3" x14ac:dyDescent="0.45">
      <c r="A1671" s="168"/>
      <c r="B1671" s="168"/>
      <c r="C1671" s="23"/>
    </row>
    <row r="1672" spans="1:3" x14ac:dyDescent="0.45">
      <c r="A1672" s="168"/>
      <c r="B1672" s="168"/>
      <c r="C1672" s="23"/>
    </row>
    <row r="1673" spans="1:3" x14ac:dyDescent="0.45">
      <c r="A1673" s="168"/>
      <c r="B1673" s="168"/>
      <c r="C1673" s="23"/>
    </row>
    <row r="1674" spans="1:3" x14ac:dyDescent="0.45">
      <c r="A1674" s="168"/>
      <c r="B1674" s="168"/>
      <c r="C1674" s="23"/>
    </row>
    <row r="1675" spans="1:3" x14ac:dyDescent="0.45">
      <c r="A1675" s="168"/>
      <c r="B1675" s="168"/>
      <c r="C1675" s="23"/>
    </row>
    <row r="1676" spans="1:3" x14ac:dyDescent="0.45">
      <c r="A1676" s="168"/>
      <c r="B1676" s="168"/>
      <c r="C1676" s="23"/>
    </row>
    <row r="1677" spans="1:3" x14ac:dyDescent="0.45">
      <c r="A1677" s="168"/>
      <c r="B1677" s="168"/>
      <c r="C1677" s="23"/>
    </row>
    <row r="1678" spans="1:3" x14ac:dyDescent="0.45">
      <c r="A1678" s="168"/>
      <c r="B1678" s="168"/>
      <c r="C1678" s="23"/>
    </row>
    <row r="1679" spans="1:3" x14ac:dyDescent="0.45">
      <c r="A1679" s="168"/>
      <c r="B1679" s="168"/>
      <c r="C1679" s="23"/>
    </row>
    <row r="1680" spans="1:3" x14ac:dyDescent="0.45">
      <c r="A1680" s="168"/>
      <c r="B1680" s="168"/>
      <c r="C1680" s="23"/>
    </row>
    <row r="1681" spans="1:3" x14ac:dyDescent="0.45">
      <c r="A1681" s="168"/>
      <c r="B1681" s="168"/>
      <c r="C1681" s="23"/>
    </row>
    <row r="1682" spans="1:3" x14ac:dyDescent="0.45">
      <c r="A1682" s="168"/>
      <c r="B1682" s="168"/>
      <c r="C1682" s="23"/>
    </row>
    <row r="1683" spans="1:3" x14ac:dyDescent="0.45">
      <c r="A1683" s="168"/>
      <c r="B1683" s="168"/>
      <c r="C1683" s="23"/>
    </row>
    <row r="1684" spans="1:3" x14ac:dyDescent="0.45">
      <c r="A1684" s="168"/>
      <c r="B1684" s="168"/>
      <c r="C1684" s="23"/>
    </row>
    <row r="1685" spans="1:3" x14ac:dyDescent="0.45">
      <c r="A1685" s="168"/>
      <c r="B1685" s="168"/>
      <c r="C1685" s="23"/>
    </row>
    <row r="1686" spans="1:3" x14ac:dyDescent="0.45">
      <c r="A1686" s="168"/>
      <c r="B1686" s="168"/>
      <c r="C1686" s="23"/>
    </row>
    <row r="1687" spans="1:3" x14ac:dyDescent="0.45">
      <c r="A1687" s="168"/>
      <c r="B1687" s="168"/>
      <c r="C1687" s="23"/>
    </row>
    <row r="1688" spans="1:3" x14ac:dyDescent="0.45">
      <c r="A1688" s="168"/>
      <c r="B1688" s="168"/>
      <c r="C1688" s="23"/>
    </row>
    <row r="1689" spans="1:3" x14ac:dyDescent="0.45">
      <c r="A1689" s="168"/>
      <c r="B1689" s="168"/>
      <c r="C1689" s="23"/>
    </row>
    <row r="1690" spans="1:3" x14ac:dyDescent="0.45">
      <c r="A1690" s="168"/>
      <c r="B1690" s="168"/>
      <c r="C1690" s="23"/>
    </row>
    <row r="1691" spans="1:3" x14ac:dyDescent="0.45">
      <c r="A1691" s="168"/>
      <c r="B1691" s="168"/>
      <c r="C1691" s="23"/>
    </row>
    <row r="1692" spans="1:3" x14ac:dyDescent="0.45">
      <c r="A1692" s="168"/>
      <c r="B1692" s="168"/>
      <c r="C1692" s="23"/>
    </row>
    <row r="1693" spans="1:3" x14ac:dyDescent="0.45">
      <c r="A1693" s="168"/>
      <c r="B1693" s="168"/>
      <c r="C1693" s="23"/>
    </row>
    <row r="1694" spans="1:3" x14ac:dyDescent="0.45">
      <c r="A1694" s="168"/>
      <c r="B1694" s="168"/>
      <c r="C1694" s="23"/>
    </row>
    <row r="1695" spans="1:3" x14ac:dyDescent="0.45">
      <c r="A1695" s="168"/>
      <c r="B1695" s="168"/>
      <c r="C1695" s="23"/>
    </row>
    <row r="1696" spans="1:3" x14ac:dyDescent="0.45">
      <c r="A1696" s="168"/>
      <c r="B1696" s="168"/>
      <c r="C1696" s="23"/>
    </row>
    <row r="1697" spans="1:3" x14ac:dyDescent="0.45">
      <c r="A1697" s="168"/>
      <c r="B1697" s="168"/>
      <c r="C1697" s="23"/>
    </row>
    <row r="1698" spans="1:3" x14ac:dyDescent="0.45">
      <c r="A1698" s="168"/>
      <c r="B1698" s="168"/>
      <c r="C1698" s="23"/>
    </row>
    <row r="1699" spans="1:3" x14ac:dyDescent="0.45">
      <c r="A1699" s="168"/>
      <c r="B1699" s="168"/>
      <c r="C1699" s="23"/>
    </row>
    <row r="1700" spans="1:3" x14ac:dyDescent="0.45">
      <c r="A1700" s="168"/>
      <c r="B1700" s="168"/>
      <c r="C1700" s="23"/>
    </row>
    <row r="1701" spans="1:3" x14ac:dyDescent="0.45">
      <c r="A1701" s="168"/>
      <c r="B1701" s="168"/>
      <c r="C1701" s="23"/>
    </row>
    <row r="1702" spans="1:3" x14ac:dyDescent="0.45">
      <c r="A1702" s="168"/>
      <c r="B1702" s="168"/>
      <c r="C1702" s="23"/>
    </row>
    <row r="1703" spans="1:3" x14ac:dyDescent="0.45">
      <c r="A1703" s="168"/>
      <c r="B1703" s="168"/>
      <c r="C1703" s="23"/>
    </row>
    <row r="1704" spans="1:3" x14ac:dyDescent="0.45">
      <c r="A1704" s="168"/>
      <c r="B1704" s="168"/>
      <c r="C1704" s="23"/>
    </row>
    <row r="1705" spans="1:3" x14ac:dyDescent="0.45">
      <c r="A1705" s="168"/>
      <c r="B1705" s="168"/>
      <c r="C1705" s="23"/>
    </row>
    <row r="1706" spans="1:3" x14ac:dyDescent="0.45">
      <c r="A1706" s="168"/>
      <c r="B1706" s="168"/>
      <c r="C1706" s="23"/>
    </row>
    <row r="1707" spans="1:3" x14ac:dyDescent="0.45">
      <c r="A1707" s="168"/>
      <c r="B1707" s="168"/>
      <c r="C1707" s="23"/>
    </row>
    <row r="1708" spans="1:3" x14ac:dyDescent="0.45">
      <c r="A1708" s="168"/>
      <c r="B1708" s="168"/>
      <c r="C1708" s="23"/>
    </row>
    <row r="1709" spans="1:3" x14ac:dyDescent="0.45">
      <c r="A1709" s="168"/>
      <c r="B1709" s="168"/>
      <c r="C1709" s="23"/>
    </row>
    <row r="1710" spans="1:3" x14ac:dyDescent="0.45">
      <c r="A1710" s="168"/>
      <c r="B1710" s="168"/>
      <c r="C1710" s="23"/>
    </row>
    <row r="1711" spans="1:3" x14ac:dyDescent="0.45">
      <c r="A1711" s="168"/>
      <c r="B1711" s="168"/>
      <c r="C1711" s="23"/>
    </row>
    <row r="1712" spans="1:3" x14ac:dyDescent="0.45">
      <c r="A1712" s="168"/>
      <c r="B1712" s="168"/>
      <c r="C1712" s="23"/>
    </row>
    <row r="1713" spans="1:3" x14ac:dyDescent="0.45">
      <c r="A1713" s="168"/>
      <c r="B1713" s="168"/>
      <c r="C1713" s="23"/>
    </row>
    <row r="1714" spans="1:3" x14ac:dyDescent="0.45">
      <c r="A1714" s="168"/>
      <c r="B1714" s="168"/>
      <c r="C1714" s="23"/>
    </row>
    <row r="1715" spans="1:3" x14ac:dyDescent="0.45">
      <c r="A1715" s="168"/>
      <c r="B1715" s="168"/>
      <c r="C1715" s="23"/>
    </row>
    <row r="1716" spans="1:3" x14ac:dyDescent="0.45">
      <c r="A1716" s="168"/>
      <c r="B1716" s="168"/>
      <c r="C1716" s="23"/>
    </row>
    <row r="1717" spans="1:3" x14ac:dyDescent="0.45">
      <c r="A1717" s="168"/>
      <c r="B1717" s="168"/>
      <c r="C1717" s="23"/>
    </row>
    <row r="1718" spans="1:3" x14ac:dyDescent="0.45">
      <c r="A1718" s="168"/>
      <c r="B1718" s="168"/>
      <c r="C1718" s="23"/>
    </row>
    <row r="1719" spans="1:3" x14ac:dyDescent="0.45">
      <c r="A1719" s="168"/>
      <c r="B1719" s="168"/>
      <c r="C1719" s="23"/>
    </row>
    <row r="1720" spans="1:3" x14ac:dyDescent="0.45">
      <c r="A1720" s="168"/>
      <c r="B1720" s="168"/>
      <c r="C1720" s="23"/>
    </row>
    <row r="1721" spans="1:3" x14ac:dyDescent="0.45">
      <c r="A1721" s="168"/>
      <c r="B1721" s="168"/>
      <c r="C1721" s="23"/>
    </row>
    <row r="1722" spans="1:3" x14ac:dyDescent="0.45">
      <c r="A1722" s="168"/>
      <c r="B1722" s="168"/>
      <c r="C1722" s="23"/>
    </row>
    <row r="1723" spans="1:3" x14ac:dyDescent="0.45">
      <c r="A1723" s="168"/>
      <c r="B1723" s="168"/>
      <c r="C1723" s="23"/>
    </row>
    <row r="1724" spans="1:3" x14ac:dyDescent="0.45">
      <c r="A1724" s="168"/>
      <c r="B1724" s="168"/>
      <c r="C1724" s="23"/>
    </row>
    <row r="1725" spans="1:3" x14ac:dyDescent="0.45">
      <c r="A1725" s="168"/>
      <c r="B1725" s="168"/>
      <c r="C1725" s="23"/>
    </row>
    <row r="1726" spans="1:3" x14ac:dyDescent="0.45">
      <c r="A1726" s="168"/>
      <c r="B1726" s="168"/>
      <c r="C1726" s="23"/>
    </row>
    <row r="1727" spans="1:3" x14ac:dyDescent="0.45">
      <c r="A1727" s="168"/>
      <c r="B1727" s="168"/>
      <c r="C1727" s="23"/>
    </row>
    <row r="1728" spans="1:3" x14ac:dyDescent="0.45">
      <c r="A1728" s="168"/>
      <c r="B1728" s="168"/>
      <c r="C1728" s="23"/>
    </row>
    <row r="1729" spans="1:3" x14ac:dyDescent="0.45">
      <c r="A1729" s="168"/>
      <c r="B1729" s="168"/>
      <c r="C1729" s="23"/>
    </row>
    <row r="1730" spans="1:3" x14ac:dyDescent="0.45">
      <c r="A1730" s="168"/>
      <c r="B1730" s="168"/>
      <c r="C1730" s="23"/>
    </row>
    <row r="1731" spans="1:3" x14ac:dyDescent="0.45">
      <c r="A1731" s="168"/>
      <c r="B1731" s="168"/>
      <c r="C1731" s="23"/>
    </row>
    <row r="1732" spans="1:3" x14ac:dyDescent="0.45">
      <c r="A1732" s="168"/>
      <c r="B1732" s="168"/>
      <c r="C1732" s="23"/>
    </row>
    <row r="1733" spans="1:3" x14ac:dyDescent="0.45">
      <c r="A1733" s="168"/>
      <c r="B1733" s="168"/>
      <c r="C1733" s="23"/>
    </row>
    <row r="1734" spans="1:3" x14ac:dyDescent="0.45">
      <c r="A1734" s="168"/>
      <c r="B1734" s="168"/>
      <c r="C1734" s="23"/>
    </row>
    <row r="1735" spans="1:3" x14ac:dyDescent="0.45">
      <c r="A1735" s="168"/>
      <c r="B1735" s="168"/>
      <c r="C1735" s="23"/>
    </row>
    <row r="1736" spans="1:3" x14ac:dyDescent="0.45">
      <c r="A1736" s="168"/>
      <c r="B1736" s="168"/>
      <c r="C1736" s="23"/>
    </row>
    <row r="1737" spans="1:3" x14ac:dyDescent="0.45">
      <c r="A1737" s="168"/>
      <c r="B1737" s="168"/>
      <c r="C1737" s="23"/>
    </row>
    <row r="1738" spans="1:3" x14ac:dyDescent="0.45">
      <c r="A1738" s="168"/>
      <c r="B1738" s="168"/>
      <c r="C1738" s="23"/>
    </row>
    <row r="1739" spans="1:3" x14ac:dyDescent="0.45">
      <c r="A1739" s="168"/>
      <c r="B1739" s="168"/>
      <c r="C1739" s="23"/>
    </row>
    <row r="1740" spans="1:3" x14ac:dyDescent="0.45">
      <c r="A1740" s="168"/>
      <c r="B1740" s="168"/>
      <c r="C1740" s="23"/>
    </row>
    <row r="1741" spans="1:3" x14ac:dyDescent="0.45">
      <c r="A1741" s="168"/>
      <c r="B1741" s="168"/>
      <c r="C1741" s="23"/>
    </row>
    <row r="1742" spans="1:3" x14ac:dyDescent="0.45">
      <c r="A1742" s="168"/>
      <c r="B1742" s="168"/>
      <c r="C1742" s="23"/>
    </row>
    <row r="1743" spans="1:3" x14ac:dyDescent="0.45">
      <c r="A1743" s="168"/>
      <c r="B1743" s="168"/>
      <c r="C1743" s="23"/>
    </row>
    <row r="1744" spans="1:3" x14ac:dyDescent="0.45">
      <c r="A1744" s="168"/>
      <c r="B1744" s="168"/>
      <c r="C1744" s="23"/>
    </row>
    <row r="1745" spans="1:3" x14ac:dyDescent="0.45">
      <c r="A1745" s="168"/>
      <c r="B1745" s="168"/>
      <c r="C1745" s="23"/>
    </row>
    <row r="1746" spans="1:3" x14ac:dyDescent="0.45">
      <c r="A1746" s="168"/>
      <c r="B1746" s="168"/>
      <c r="C1746" s="23"/>
    </row>
    <row r="1747" spans="1:3" x14ac:dyDescent="0.45">
      <c r="A1747" s="168"/>
      <c r="B1747" s="168"/>
      <c r="C1747" s="23"/>
    </row>
    <row r="1748" spans="1:3" x14ac:dyDescent="0.45">
      <c r="A1748" s="168"/>
      <c r="B1748" s="168"/>
      <c r="C1748" s="23"/>
    </row>
    <row r="1749" spans="1:3" x14ac:dyDescent="0.45">
      <c r="A1749" s="168"/>
      <c r="B1749" s="168"/>
      <c r="C1749" s="23"/>
    </row>
    <row r="1750" spans="1:3" x14ac:dyDescent="0.45">
      <c r="A1750" s="168"/>
      <c r="B1750" s="168"/>
      <c r="C1750" s="23"/>
    </row>
    <row r="1751" spans="1:3" x14ac:dyDescent="0.45">
      <c r="A1751" s="168"/>
      <c r="B1751" s="168"/>
      <c r="C1751" s="23"/>
    </row>
    <row r="1752" spans="1:3" x14ac:dyDescent="0.45">
      <c r="A1752" s="168"/>
      <c r="B1752" s="168"/>
      <c r="C1752" s="23"/>
    </row>
    <row r="1753" spans="1:3" x14ac:dyDescent="0.45">
      <c r="A1753" s="168"/>
      <c r="B1753" s="168"/>
      <c r="C1753" s="23"/>
    </row>
    <row r="1754" spans="1:3" x14ac:dyDescent="0.45">
      <c r="A1754" s="168"/>
      <c r="B1754" s="168"/>
      <c r="C1754" s="23"/>
    </row>
    <row r="1755" spans="1:3" x14ac:dyDescent="0.45">
      <c r="A1755" s="168"/>
      <c r="B1755" s="168"/>
      <c r="C1755" s="23"/>
    </row>
    <row r="1756" spans="1:3" x14ac:dyDescent="0.45">
      <c r="A1756" s="168"/>
      <c r="B1756" s="168"/>
      <c r="C1756" s="23"/>
    </row>
    <row r="1757" spans="1:3" x14ac:dyDescent="0.45">
      <c r="A1757" s="168"/>
      <c r="B1757" s="168"/>
      <c r="C1757" s="23"/>
    </row>
    <row r="1758" spans="1:3" x14ac:dyDescent="0.45">
      <c r="A1758" s="168"/>
      <c r="B1758" s="168"/>
      <c r="C1758" s="23"/>
    </row>
    <row r="1759" spans="1:3" x14ac:dyDescent="0.45">
      <c r="A1759" s="168"/>
      <c r="B1759" s="168"/>
      <c r="C1759" s="23"/>
    </row>
    <row r="1760" spans="1:3" x14ac:dyDescent="0.45">
      <c r="A1760" s="168"/>
      <c r="B1760" s="168"/>
      <c r="C1760" s="23"/>
    </row>
    <row r="1761" spans="1:3" x14ac:dyDescent="0.45">
      <c r="A1761" s="168"/>
      <c r="B1761" s="168"/>
      <c r="C1761" s="23"/>
    </row>
    <row r="1762" spans="1:3" x14ac:dyDescent="0.45">
      <c r="A1762" s="168"/>
      <c r="B1762" s="168"/>
      <c r="C1762" s="23"/>
    </row>
    <row r="1763" spans="1:3" x14ac:dyDescent="0.45">
      <c r="A1763" s="168"/>
      <c r="B1763" s="168"/>
      <c r="C1763" s="23"/>
    </row>
    <row r="1764" spans="1:3" x14ac:dyDescent="0.45">
      <c r="A1764" s="168"/>
      <c r="B1764" s="168"/>
      <c r="C1764" s="23"/>
    </row>
    <row r="1765" spans="1:3" x14ac:dyDescent="0.45">
      <c r="A1765" s="168"/>
      <c r="B1765" s="168"/>
      <c r="C1765" s="23"/>
    </row>
    <row r="1766" spans="1:3" x14ac:dyDescent="0.45">
      <c r="A1766" s="168"/>
      <c r="B1766" s="168"/>
      <c r="C1766" s="23"/>
    </row>
    <row r="1767" spans="1:3" x14ac:dyDescent="0.45">
      <c r="A1767" s="168"/>
      <c r="B1767" s="168"/>
      <c r="C1767" s="23"/>
    </row>
    <row r="1768" spans="1:3" x14ac:dyDescent="0.45">
      <c r="A1768" s="168"/>
      <c r="B1768" s="168"/>
      <c r="C1768" s="23"/>
    </row>
    <row r="1769" spans="1:3" x14ac:dyDescent="0.45">
      <c r="A1769" s="168"/>
      <c r="B1769" s="168"/>
      <c r="C1769" s="23"/>
    </row>
    <row r="1770" spans="1:3" x14ac:dyDescent="0.45">
      <c r="A1770" s="168"/>
      <c r="B1770" s="168"/>
      <c r="C1770" s="23"/>
    </row>
    <row r="1771" spans="1:3" x14ac:dyDescent="0.45">
      <c r="A1771" s="168"/>
      <c r="B1771" s="168"/>
      <c r="C1771" s="23"/>
    </row>
    <row r="1772" spans="1:3" x14ac:dyDescent="0.45">
      <c r="A1772" s="168"/>
      <c r="B1772" s="168"/>
      <c r="C1772" s="23"/>
    </row>
    <row r="1773" spans="1:3" x14ac:dyDescent="0.45">
      <c r="A1773" s="168"/>
      <c r="B1773" s="168"/>
      <c r="C1773" s="23"/>
    </row>
    <row r="1774" spans="1:3" x14ac:dyDescent="0.45">
      <c r="A1774" s="168"/>
      <c r="B1774" s="168"/>
      <c r="C1774" s="23"/>
    </row>
    <row r="1775" spans="1:3" x14ac:dyDescent="0.45">
      <c r="A1775" s="168"/>
      <c r="B1775" s="168"/>
      <c r="C1775" s="23"/>
    </row>
    <row r="1776" spans="1:3" x14ac:dyDescent="0.45">
      <c r="A1776" s="168"/>
      <c r="B1776" s="168"/>
      <c r="C1776" s="23"/>
    </row>
    <row r="1777" spans="1:3" x14ac:dyDescent="0.45">
      <c r="A1777" s="168"/>
      <c r="B1777" s="168"/>
      <c r="C1777" s="23"/>
    </row>
    <row r="1778" spans="1:3" x14ac:dyDescent="0.45">
      <c r="A1778" s="168"/>
      <c r="B1778" s="168"/>
      <c r="C1778" s="23"/>
    </row>
    <row r="1779" spans="1:3" x14ac:dyDescent="0.45">
      <c r="A1779" s="168"/>
      <c r="B1779" s="168"/>
      <c r="C1779" s="23"/>
    </row>
    <row r="1780" spans="1:3" x14ac:dyDescent="0.45">
      <c r="A1780" s="168"/>
      <c r="B1780" s="168"/>
      <c r="C1780" s="23"/>
    </row>
    <row r="1781" spans="1:3" x14ac:dyDescent="0.45">
      <c r="A1781" s="168"/>
      <c r="B1781" s="168"/>
      <c r="C1781" s="23"/>
    </row>
    <row r="1782" spans="1:3" x14ac:dyDescent="0.45">
      <c r="A1782" s="168"/>
      <c r="B1782" s="168"/>
      <c r="C1782" s="23"/>
    </row>
    <row r="1783" spans="1:3" x14ac:dyDescent="0.45">
      <c r="A1783" s="168"/>
      <c r="B1783" s="168"/>
      <c r="C1783" s="23"/>
    </row>
    <row r="1784" spans="1:3" x14ac:dyDescent="0.45">
      <c r="A1784" s="168"/>
      <c r="B1784" s="168"/>
      <c r="C1784" s="23"/>
    </row>
    <row r="1785" spans="1:3" x14ac:dyDescent="0.45">
      <c r="A1785" s="168"/>
      <c r="B1785" s="168"/>
      <c r="C1785" s="23"/>
    </row>
    <row r="1786" spans="1:3" x14ac:dyDescent="0.45">
      <c r="A1786" s="168"/>
      <c r="B1786" s="168"/>
      <c r="C1786" s="23"/>
    </row>
    <row r="1787" spans="1:3" x14ac:dyDescent="0.45">
      <c r="A1787" s="168"/>
      <c r="B1787" s="168"/>
      <c r="C1787" s="23"/>
    </row>
    <row r="1788" spans="1:3" x14ac:dyDescent="0.45">
      <c r="A1788" s="168"/>
      <c r="B1788" s="168"/>
      <c r="C1788" s="23"/>
    </row>
    <row r="1789" spans="1:3" x14ac:dyDescent="0.45">
      <c r="A1789" s="168"/>
      <c r="B1789" s="168"/>
      <c r="C1789" s="23"/>
    </row>
    <row r="1790" spans="1:3" x14ac:dyDescent="0.45">
      <c r="A1790" s="168"/>
      <c r="B1790" s="168"/>
      <c r="C1790" s="23"/>
    </row>
    <row r="1791" spans="1:3" x14ac:dyDescent="0.45">
      <c r="A1791" s="168"/>
      <c r="B1791" s="168"/>
      <c r="C1791" s="23"/>
    </row>
    <row r="1792" spans="1:3" x14ac:dyDescent="0.45">
      <c r="A1792" s="168"/>
      <c r="B1792" s="168"/>
      <c r="C1792" s="23"/>
    </row>
    <row r="1793" spans="1:3" x14ac:dyDescent="0.45">
      <c r="A1793" s="168"/>
      <c r="B1793" s="168"/>
      <c r="C1793" s="23"/>
    </row>
    <row r="1794" spans="1:3" x14ac:dyDescent="0.45">
      <c r="A1794" s="168"/>
      <c r="B1794" s="168"/>
      <c r="C1794" s="23"/>
    </row>
    <row r="1795" spans="1:3" x14ac:dyDescent="0.45">
      <c r="A1795" s="168"/>
      <c r="B1795" s="168"/>
      <c r="C1795" s="23"/>
    </row>
    <row r="1796" spans="1:3" x14ac:dyDescent="0.45">
      <c r="A1796" s="168"/>
      <c r="B1796" s="168"/>
      <c r="C1796" s="23"/>
    </row>
    <row r="1797" spans="1:3" x14ac:dyDescent="0.45">
      <c r="A1797" s="168"/>
      <c r="B1797" s="168"/>
      <c r="C1797" s="23"/>
    </row>
    <row r="1798" spans="1:3" x14ac:dyDescent="0.45">
      <c r="A1798" s="168"/>
      <c r="B1798" s="168"/>
      <c r="C1798" s="23"/>
    </row>
    <row r="1799" spans="1:3" x14ac:dyDescent="0.45">
      <c r="A1799" s="168"/>
      <c r="B1799" s="168"/>
      <c r="C1799" s="23"/>
    </row>
    <row r="1800" spans="1:3" x14ac:dyDescent="0.45">
      <c r="A1800" s="168"/>
      <c r="B1800" s="168"/>
      <c r="C1800" s="23"/>
    </row>
    <row r="1801" spans="1:3" x14ac:dyDescent="0.45">
      <c r="A1801" s="168"/>
      <c r="B1801" s="168"/>
      <c r="C1801" s="23"/>
    </row>
    <row r="1802" spans="1:3" x14ac:dyDescent="0.45">
      <c r="A1802" s="168"/>
      <c r="B1802" s="168"/>
      <c r="C1802" s="23"/>
    </row>
    <row r="1803" spans="1:3" x14ac:dyDescent="0.45">
      <c r="A1803" s="168"/>
      <c r="B1803" s="168"/>
      <c r="C1803" s="23"/>
    </row>
    <row r="1804" spans="1:3" x14ac:dyDescent="0.45">
      <c r="A1804" s="168"/>
      <c r="B1804" s="168"/>
      <c r="C1804" s="23"/>
    </row>
    <row r="1805" spans="1:3" x14ac:dyDescent="0.45">
      <c r="A1805" s="168"/>
      <c r="B1805" s="168"/>
      <c r="C1805" s="23"/>
    </row>
    <row r="1806" spans="1:3" x14ac:dyDescent="0.45">
      <c r="A1806" s="168"/>
      <c r="B1806" s="168"/>
      <c r="C1806" s="23"/>
    </row>
    <row r="1807" spans="1:3" x14ac:dyDescent="0.45">
      <c r="A1807" s="168"/>
      <c r="B1807" s="168"/>
      <c r="C1807" s="23"/>
    </row>
    <row r="1808" spans="1:3" x14ac:dyDescent="0.45">
      <c r="A1808" s="168"/>
      <c r="B1808" s="168"/>
      <c r="C1808" s="23"/>
    </row>
    <row r="1809" spans="1:3" x14ac:dyDescent="0.45">
      <c r="A1809" s="168"/>
      <c r="B1809" s="168"/>
      <c r="C1809" s="23"/>
    </row>
    <row r="1810" spans="1:3" x14ac:dyDescent="0.45">
      <c r="A1810" s="168"/>
      <c r="B1810" s="168"/>
      <c r="C1810" s="23"/>
    </row>
    <row r="1811" spans="1:3" x14ac:dyDescent="0.45">
      <c r="A1811" s="168"/>
      <c r="B1811" s="168"/>
      <c r="C1811" s="23"/>
    </row>
    <row r="1812" spans="1:3" x14ac:dyDescent="0.45">
      <c r="A1812" s="168"/>
      <c r="B1812" s="168"/>
      <c r="C1812" s="23"/>
    </row>
    <row r="1813" spans="1:3" x14ac:dyDescent="0.45">
      <c r="A1813" s="168"/>
      <c r="B1813" s="168"/>
      <c r="C1813" s="23"/>
    </row>
    <row r="1814" spans="1:3" x14ac:dyDescent="0.45">
      <c r="A1814" s="168"/>
      <c r="B1814" s="168"/>
      <c r="C1814" s="23"/>
    </row>
    <row r="1815" spans="1:3" x14ac:dyDescent="0.45">
      <c r="A1815" s="168"/>
      <c r="B1815" s="168"/>
      <c r="C1815" s="23"/>
    </row>
    <row r="1816" spans="1:3" x14ac:dyDescent="0.45">
      <c r="A1816" s="168"/>
      <c r="B1816" s="168"/>
      <c r="C1816" s="23"/>
    </row>
    <row r="1817" spans="1:3" x14ac:dyDescent="0.45">
      <c r="A1817" s="168"/>
      <c r="B1817" s="168"/>
      <c r="C1817" s="23"/>
    </row>
    <row r="1818" spans="1:3" x14ac:dyDescent="0.45">
      <c r="A1818" s="168"/>
      <c r="B1818" s="168"/>
      <c r="C1818" s="23"/>
    </row>
    <row r="1819" spans="1:3" x14ac:dyDescent="0.45">
      <c r="A1819" s="168"/>
      <c r="B1819" s="168"/>
      <c r="C1819" s="23"/>
    </row>
    <row r="1820" spans="1:3" x14ac:dyDescent="0.45">
      <c r="A1820" s="168"/>
      <c r="B1820" s="168"/>
      <c r="C1820" s="23"/>
    </row>
    <row r="1821" spans="1:3" x14ac:dyDescent="0.45">
      <c r="A1821" s="168"/>
      <c r="B1821" s="168"/>
      <c r="C1821" s="23"/>
    </row>
    <row r="1822" spans="1:3" x14ac:dyDescent="0.45">
      <c r="A1822" s="168"/>
      <c r="B1822" s="168"/>
      <c r="C1822" s="23"/>
    </row>
    <row r="1823" spans="1:3" x14ac:dyDescent="0.45">
      <c r="A1823" s="168"/>
      <c r="B1823" s="168"/>
      <c r="C1823" s="23"/>
    </row>
    <row r="1824" spans="1:3" x14ac:dyDescent="0.45">
      <c r="A1824" s="168"/>
      <c r="B1824" s="168"/>
      <c r="C1824" s="23"/>
    </row>
    <row r="1825" spans="1:3" x14ac:dyDescent="0.45">
      <c r="A1825" s="168"/>
      <c r="B1825" s="168"/>
      <c r="C1825" s="23"/>
    </row>
    <row r="1826" spans="1:3" x14ac:dyDescent="0.45">
      <c r="A1826" s="168"/>
      <c r="B1826" s="168"/>
      <c r="C1826" s="23"/>
    </row>
    <row r="1827" spans="1:3" x14ac:dyDescent="0.45">
      <c r="A1827" s="168"/>
      <c r="B1827" s="168"/>
      <c r="C1827" s="23"/>
    </row>
    <row r="1828" spans="1:3" x14ac:dyDescent="0.45">
      <c r="A1828" s="168"/>
      <c r="B1828" s="168"/>
      <c r="C1828" s="23"/>
    </row>
    <row r="1829" spans="1:3" x14ac:dyDescent="0.45">
      <c r="A1829" s="168"/>
      <c r="B1829" s="168"/>
      <c r="C1829" s="23"/>
    </row>
    <row r="1830" spans="1:3" x14ac:dyDescent="0.45">
      <c r="A1830" s="168"/>
      <c r="B1830" s="168"/>
      <c r="C1830" s="23"/>
    </row>
    <row r="1831" spans="1:3" x14ac:dyDescent="0.45">
      <c r="A1831" s="168"/>
      <c r="B1831" s="168"/>
      <c r="C1831" s="23"/>
    </row>
    <row r="1832" spans="1:3" x14ac:dyDescent="0.45">
      <c r="A1832" s="168"/>
      <c r="B1832" s="168"/>
      <c r="C1832" s="23"/>
    </row>
    <row r="1833" spans="1:3" x14ac:dyDescent="0.45">
      <c r="A1833" s="168"/>
      <c r="B1833" s="168"/>
      <c r="C1833" s="23"/>
    </row>
    <row r="1834" spans="1:3" x14ac:dyDescent="0.45">
      <c r="A1834" s="168"/>
      <c r="B1834" s="168"/>
      <c r="C1834" s="23"/>
    </row>
    <row r="1835" spans="1:3" x14ac:dyDescent="0.45">
      <c r="A1835" s="168"/>
      <c r="B1835" s="168"/>
      <c r="C1835" s="23"/>
    </row>
    <row r="1836" spans="1:3" x14ac:dyDescent="0.45">
      <c r="A1836" s="168"/>
      <c r="B1836" s="168"/>
      <c r="C1836" s="23"/>
    </row>
    <row r="1837" spans="1:3" x14ac:dyDescent="0.45">
      <c r="A1837" s="168"/>
      <c r="B1837" s="168"/>
      <c r="C1837" s="23"/>
    </row>
    <row r="1838" spans="1:3" x14ac:dyDescent="0.45">
      <c r="A1838" s="168"/>
      <c r="B1838" s="168"/>
      <c r="C1838" s="23"/>
    </row>
    <row r="1839" spans="1:3" x14ac:dyDescent="0.45">
      <c r="A1839" s="168"/>
      <c r="B1839" s="168"/>
      <c r="C1839" s="23"/>
    </row>
    <row r="1840" spans="1:3" x14ac:dyDescent="0.45">
      <c r="A1840" s="168"/>
      <c r="B1840" s="168"/>
      <c r="C1840" s="23"/>
    </row>
    <row r="1841" spans="1:3" x14ac:dyDescent="0.45">
      <c r="A1841" s="168"/>
      <c r="B1841" s="168"/>
      <c r="C1841" s="23"/>
    </row>
    <row r="1842" spans="1:3" x14ac:dyDescent="0.45">
      <c r="A1842" s="168"/>
      <c r="B1842" s="168"/>
      <c r="C1842" s="23"/>
    </row>
    <row r="1843" spans="1:3" x14ac:dyDescent="0.45">
      <c r="A1843" s="168"/>
      <c r="B1843" s="168"/>
      <c r="C1843" s="23"/>
    </row>
    <row r="1844" spans="1:3" x14ac:dyDescent="0.45">
      <c r="A1844" s="168"/>
      <c r="B1844" s="168"/>
      <c r="C1844" s="23"/>
    </row>
    <row r="1845" spans="1:3" x14ac:dyDescent="0.45">
      <c r="A1845" s="168"/>
      <c r="B1845" s="168"/>
      <c r="C1845" s="23"/>
    </row>
    <row r="1846" spans="1:3" x14ac:dyDescent="0.45">
      <c r="A1846" s="168"/>
      <c r="B1846" s="168"/>
      <c r="C1846" s="23"/>
    </row>
    <row r="1847" spans="1:3" x14ac:dyDescent="0.45">
      <c r="A1847" s="168"/>
      <c r="B1847" s="168"/>
      <c r="C1847" s="23"/>
    </row>
    <row r="1848" spans="1:3" x14ac:dyDescent="0.45">
      <c r="A1848" s="168"/>
      <c r="B1848" s="168"/>
      <c r="C1848" s="23"/>
    </row>
    <row r="1849" spans="1:3" x14ac:dyDescent="0.45">
      <c r="A1849" s="168"/>
      <c r="B1849" s="168"/>
      <c r="C1849" s="23"/>
    </row>
    <row r="1850" spans="1:3" x14ac:dyDescent="0.45">
      <c r="A1850" s="168"/>
      <c r="B1850" s="168"/>
      <c r="C1850" s="23"/>
    </row>
    <row r="1851" spans="1:3" x14ac:dyDescent="0.45">
      <c r="A1851" s="168"/>
      <c r="B1851" s="168"/>
      <c r="C1851" s="23"/>
    </row>
    <row r="1852" spans="1:3" x14ac:dyDescent="0.45">
      <c r="A1852" s="168"/>
      <c r="B1852" s="168"/>
      <c r="C1852" s="23"/>
    </row>
    <row r="1853" spans="1:3" x14ac:dyDescent="0.45">
      <c r="A1853" s="168"/>
      <c r="B1853" s="168"/>
      <c r="C1853" s="23"/>
    </row>
    <row r="1854" spans="1:3" x14ac:dyDescent="0.45">
      <c r="A1854" s="168"/>
      <c r="B1854" s="168"/>
      <c r="C1854" s="23"/>
    </row>
    <row r="1855" spans="1:3" x14ac:dyDescent="0.45">
      <c r="A1855" s="168"/>
      <c r="B1855" s="168"/>
      <c r="C1855" s="23"/>
    </row>
    <row r="1856" spans="1:3" x14ac:dyDescent="0.45">
      <c r="A1856" s="168"/>
      <c r="B1856" s="168"/>
      <c r="C1856" s="23"/>
    </row>
    <row r="1857" spans="1:3" x14ac:dyDescent="0.45">
      <c r="A1857" s="168"/>
      <c r="B1857" s="168"/>
      <c r="C1857" s="23"/>
    </row>
    <row r="1858" spans="1:3" x14ac:dyDescent="0.45">
      <c r="A1858" s="168"/>
      <c r="B1858" s="168"/>
      <c r="C1858" s="23"/>
    </row>
    <row r="1859" spans="1:3" x14ac:dyDescent="0.45">
      <c r="A1859" s="168"/>
      <c r="B1859" s="168"/>
      <c r="C1859" s="23"/>
    </row>
    <row r="1860" spans="1:3" x14ac:dyDescent="0.45">
      <c r="A1860" s="168"/>
      <c r="B1860" s="168"/>
      <c r="C1860" s="23"/>
    </row>
    <row r="1861" spans="1:3" x14ac:dyDescent="0.45">
      <c r="A1861" s="168"/>
      <c r="B1861" s="168"/>
      <c r="C1861" s="23"/>
    </row>
    <row r="1862" spans="1:3" x14ac:dyDescent="0.45">
      <c r="A1862" s="168"/>
      <c r="B1862" s="168"/>
      <c r="C1862" s="23"/>
    </row>
    <row r="1863" spans="1:3" x14ac:dyDescent="0.45">
      <c r="A1863" s="168"/>
      <c r="B1863" s="168"/>
      <c r="C1863" s="23"/>
    </row>
    <row r="1864" spans="1:3" x14ac:dyDescent="0.45">
      <c r="A1864" s="168"/>
      <c r="B1864" s="168"/>
      <c r="C1864" s="23"/>
    </row>
    <row r="1865" spans="1:3" x14ac:dyDescent="0.45">
      <c r="A1865" s="168"/>
      <c r="B1865" s="168"/>
      <c r="C1865" s="23"/>
    </row>
    <row r="1866" spans="1:3" x14ac:dyDescent="0.45">
      <c r="A1866" s="168"/>
      <c r="B1866" s="168"/>
      <c r="C1866" s="23"/>
    </row>
    <row r="1867" spans="1:3" x14ac:dyDescent="0.45">
      <c r="A1867" s="168"/>
      <c r="B1867" s="168"/>
      <c r="C1867" s="23"/>
    </row>
    <row r="1868" spans="1:3" x14ac:dyDescent="0.45">
      <c r="A1868" s="168"/>
      <c r="B1868" s="168"/>
      <c r="C1868" s="23"/>
    </row>
    <row r="1869" spans="1:3" x14ac:dyDescent="0.45">
      <c r="A1869" s="168"/>
      <c r="B1869" s="168"/>
      <c r="C1869" s="23"/>
    </row>
    <row r="1870" spans="1:3" x14ac:dyDescent="0.45">
      <c r="A1870" s="168"/>
      <c r="B1870" s="168"/>
      <c r="C1870" s="23"/>
    </row>
    <row r="1871" spans="1:3" x14ac:dyDescent="0.45">
      <c r="A1871" s="168"/>
      <c r="B1871" s="168"/>
      <c r="C1871" s="23"/>
    </row>
    <row r="1872" spans="1:3" x14ac:dyDescent="0.45">
      <c r="A1872" s="168"/>
      <c r="B1872" s="168"/>
      <c r="C1872" s="23"/>
    </row>
    <row r="1873" spans="1:3" x14ac:dyDescent="0.45">
      <c r="A1873" s="168"/>
      <c r="B1873" s="168"/>
      <c r="C1873" s="23"/>
    </row>
    <row r="1874" spans="1:3" x14ac:dyDescent="0.45">
      <c r="A1874" s="168"/>
      <c r="B1874" s="168"/>
      <c r="C1874" s="23"/>
    </row>
    <row r="1875" spans="1:3" x14ac:dyDescent="0.45">
      <c r="A1875" s="168"/>
      <c r="B1875" s="168"/>
      <c r="C1875" s="23"/>
    </row>
    <row r="1876" spans="1:3" x14ac:dyDescent="0.45">
      <c r="A1876" s="168"/>
      <c r="B1876" s="168"/>
      <c r="C1876" s="23"/>
    </row>
    <row r="1877" spans="1:3" x14ac:dyDescent="0.45">
      <c r="A1877" s="168"/>
      <c r="B1877" s="168"/>
      <c r="C1877" s="23"/>
    </row>
    <row r="1878" spans="1:3" x14ac:dyDescent="0.45">
      <c r="A1878" s="168"/>
      <c r="B1878" s="168"/>
      <c r="C1878" s="23"/>
    </row>
    <row r="1879" spans="1:3" x14ac:dyDescent="0.45">
      <c r="A1879" s="168"/>
      <c r="B1879" s="168"/>
      <c r="C1879" s="23"/>
    </row>
    <row r="1880" spans="1:3" x14ac:dyDescent="0.45">
      <c r="A1880" s="168"/>
      <c r="B1880" s="168"/>
      <c r="C1880" s="23"/>
    </row>
    <row r="1881" spans="1:3" x14ac:dyDescent="0.45">
      <c r="A1881" s="168"/>
      <c r="B1881" s="168"/>
      <c r="C1881" s="23"/>
    </row>
    <row r="1882" spans="1:3" x14ac:dyDescent="0.45">
      <c r="A1882" s="168"/>
      <c r="B1882" s="168"/>
      <c r="C1882" s="23"/>
    </row>
    <row r="1883" spans="1:3" x14ac:dyDescent="0.45">
      <c r="A1883" s="168"/>
      <c r="B1883" s="168"/>
      <c r="C1883" s="23"/>
    </row>
    <row r="1884" spans="1:3" x14ac:dyDescent="0.45">
      <c r="A1884" s="168"/>
      <c r="B1884" s="168"/>
      <c r="C1884" s="23"/>
    </row>
    <row r="1885" spans="1:3" x14ac:dyDescent="0.45">
      <c r="A1885" s="168"/>
      <c r="B1885" s="168"/>
      <c r="C1885" s="23"/>
    </row>
    <row r="1886" spans="1:3" x14ac:dyDescent="0.45">
      <c r="A1886" s="168"/>
      <c r="B1886" s="168"/>
      <c r="C1886" s="23"/>
    </row>
    <row r="1887" spans="1:3" x14ac:dyDescent="0.45">
      <c r="A1887" s="168"/>
      <c r="B1887" s="168"/>
      <c r="C1887" s="23"/>
    </row>
    <row r="1888" spans="1:3" x14ac:dyDescent="0.45">
      <c r="A1888" s="168"/>
      <c r="B1888" s="168"/>
      <c r="C1888" s="23"/>
    </row>
    <row r="1889" spans="1:3" x14ac:dyDescent="0.45">
      <c r="A1889" s="168"/>
      <c r="B1889" s="168"/>
      <c r="C1889" s="23"/>
    </row>
    <row r="1890" spans="1:3" x14ac:dyDescent="0.45">
      <c r="A1890" s="168"/>
      <c r="B1890" s="168"/>
      <c r="C1890" s="23"/>
    </row>
    <row r="1891" spans="1:3" x14ac:dyDescent="0.45">
      <c r="A1891" s="168"/>
      <c r="B1891" s="168"/>
      <c r="C1891" s="23"/>
    </row>
    <row r="1892" spans="1:3" x14ac:dyDescent="0.45">
      <c r="A1892" s="168"/>
      <c r="B1892" s="168"/>
      <c r="C1892" s="23"/>
    </row>
    <row r="1893" spans="1:3" x14ac:dyDescent="0.45">
      <c r="A1893" s="168"/>
      <c r="B1893" s="168"/>
      <c r="C1893" s="23"/>
    </row>
    <row r="1894" spans="1:3" x14ac:dyDescent="0.45">
      <c r="A1894" s="168"/>
      <c r="B1894" s="168"/>
      <c r="C1894" s="23"/>
    </row>
    <row r="1895" spans="1:3" x14ac:dyDescent="0.45">
      <c r="A1895" s="168"/>
      <c r="B1895" s="168"/>
      <c r="C1895" s="23"/>
    </row>
    <row r="1896" spans="1:3" x14ac:dyDescent="0.45">
      <c r="A1896" s="168"/>
      <c r="B1896" s="168"/>
      <c r="C1896" s="23"/>
    </row>
    <row r="1897" spans="1:3" x14ac:dyDescent="0.45">
      <c r="A1897" s="168"/>
      <c r="B1897" s="168"/>
      <c r="C1897" s="23"/>
    </row>
    <row r="1898" spans="1:3" x14ac:dyDescent="0.45">
      <c r="A1898" s="168"/>
      <c r="B1898" s="168"/>
      <c r="C1898" s="23"/>
    </row>
    <row r="1899" spans="1:3" x14ac:dyDescent="0.45">
      <c r="A1899" s="168"/>
      <c r="B1899" s="168"/>
      <c r="C1899" s="23"/>
    </row>
    <row r="1900" spans="1:3" x14ac:dyDescent="0.45">
      <c r="A1900" s="168"/>
      <c r="B1900" s="168"/>
      <c r="C1900" s="23"/>
    </row>
    <row r="1901" spans="1:3" x14ac:dyDescent="0.45">
      <c r="A1901" s="168"/>
      <c r="B1901" s="168"/>
      <c r="C1901" s="23"/>
    </row>
    <row r="1902" spans="1:3" x14ac:dyDescent="0.45">
      <c r="A1902" s="168"/>
      <c r="B1902" s="168"/>
      <c r="C1902" s="23"/>
    </row>
    <row r="1903" spans="1:3" x14ac:dyDescent="0.45">
      <c r="A1903" s="168"/>
      <c r="B1903" s="168"/>
      <c r="C1903" s="23"/>
    </row>
    <row r="1904" spans="1:3" x14ac:dyDescent="0.45">
      <c r="A1904" s="168"/>
      <c r="B1904" s="168"/>
      <c r="C1904" s="23"/>
    </row>
    <row r="1905" spans="1:3" x14ac:dyDescent="0.45">
      <c r="A1905" s="168"/>
      <c r="B1905" s="168"/>
      <c r="C1905" s="23"/>
    </row>
    <row r="1906" spans="1:3" x14ac:dyDescent="0.45">
      <c r="A1906" s="168"/>
      <c r="B1906" s="168"/>
      <c r="C1906" s="23"/>
    </row>
    <row r="1907" spans="1:3" x14ac:dyDescent="0.45">
      <c r="A1907" s="168"/>
      <c r="B1907" s="168"/>
      <c r="C1907" s="23"/>
    </row>
    <row r="1908" spans="1:3" x14ac:dyDescent="0.45">
      <c r="A1908" s="168"/>
      <c r="B1908" s="168"/>
      <c r="C1908" s="23"/>
    </row>
    <row r="1909" spans="1:3" x14ac:dyDescent="0.45">
      <c r="A1909" s="168"/>
      <c r="B1909" s="168"/>
      <c r="C1909" s="23"/>
    </row>
    <row r="1910" spans="1:3" x14ac:dyDescent="0.45">
      <c r="A1910" s="168"/>
      <c r="B1910" s="168"/>
      <c r="C1910" s="23"/>
    </row>
    <row r="1911" spans="1:3" x14ac:dyDescent="0.45">
      <c r="A1911" s="168"/>
      <c r="B1911" s="168"/>
      <c r="C1911" s="23"/>
    </row>
    <row r="1912" spans="1:3" x14ac:dyDescent="0.45">
      <c r="A1912" s="168"/>
      <c r="B1912" s="168"/>
      <c r="C1912" s="23"/>
    </row>
    <row r="1913" spans="1:3" x14ac:dyDescent="0.45">
      <c r="A1913" s="168"/>
      <c r="B1913" s="168"/>
      <c r="C1913" s="23"/>
    </row>
    <row r="1914" spans="1:3" x14ac:dyDescent="0.45">
      <c r="A1914" s="168"/>
      <c r="B1914" s="168"/>
      <c r="C1914" s="23"/>
    </row>
    <row r="1915" spans="1:3" x14ac:dyDescent="0.45">
      <c r="A1915" s="168"/>
      <c r="B1915" s="168"/>
      <c r="C1915" s="23"/>
    </row>
    <row r="1916" spans="1:3" x14ac:dyDescent="0.45">
      <c r="A1916" s="168"/>
      <c r="B1916" s="168"/>
      <c r="C1916" s="23"/>
    </row>
    <row r="1917" spans="1:3" x14ac:dyDescent="0.45">
      <c r="A1917" s="168"/>
      <c r="B1917" s="168"/>
      <c r="C1917" s="23"/>
    </row>
    <row r="1918" spans="1:3" x14ac:dyDescent="0.45">
      <c r="A1918" s="168"/>
      <c r="B1918" s="168"/>
      <c r="C1918" s="23"/>
    </row>
    <row r="1919" spans="1:3" x14ac:dyDescent="0.45">
      <c r="A1919" s="168"/>
      <c r="B1919" s="168"/>
      <c r="C1919" s="23"/>
    </row>
    <row r="1920" spans="1:3" x14ac:dyDescent="0.45">
      <c r="A1920" s="168"/>
      <c r="B1920" s="168"/>
      <c r="C1920" s="23"/>
    </row>
    <row r="1921" spans="1:3" x14ac:dyDescent="0.45">
      <c r="A1921" s="168"/>
      <c r="B1921" s="168"/>
      <c r="C1921" s="23"/>
    </row>
    <row r="1922" spans="1:3" x14ac:dyDescent="0.45">
      <c r="A1922" s="168"/>
      <c r="B1922" s="168"/>
      <c r="C1922" s="23"/>
    </row>
    <row r="1923" spans="1:3" x14ac:dyDescent="0.45">
      <c r="A1923" s="168"/>
      <c r="B1923" s="168"/>
      <c r="C1923" s="23"/>
    </row>
    <row r="1924" spans="1:3" x14ac:dyDescent="0.45">
      <c r="A1924" s="168"/>
      <c r="B1924" s="168"/>
      <c r="C1924" s="23"/>
    </row>
    <row r="1925" spans="1:3" x14ac:dyDescent="0.45">
      <c r="A1925" s="168"/>
      <c r="B1925" s="168"/>
      <c r="C1925" s="23"/>
    </row>
    <row r="1926" spans="1:3" x14ac:dyDescent="0.45">
      <c r="A1926" s="168"/>
      <c r="B1926" s="168"/>
      <c r="C1926" s="23"/>
    </row>
    <row r="1927" spans="1:3" x14ac:dyDescent="0.45">
      <c r="A1927" s="168"/>
      <c r="B1927" s="168"/>
      <c r="C1927" s="23"/>
    </row>
    <row r="1928" spans="1:3" x14ac:dyDescent="0.45">
      <c r="A1928" s="168"/>
      <c r="B1928" s="168"/>
      <c r="C1928" s="23"/>
    </row>
    <row r="1929" spans="1:3" x14ac:dyDescent="0.45">
      <c r="A1929" s="168"/>
      <c r="B1929" s="168"/>
      <c r="C1929" s="23"/>
    </row>
    <row r="1930" spans="1:3" x14ac:dyDescent="0.45">
      <c r="A1930" s="168"/>
      <c r="B1930" s="168"/>
      <c r="C1930" s="23"/>
    </row>
    <row r="1931" spans="1:3" x14ac:dyDescent="0.45">
      <c r="A1931" s="168"/>
      <c r="B1931" s="168"/>
      <c r="C1931" s="23"/>
    </row>
    <row r="1932" spans="1:3" x14ac:dyDescent="0.45">
      <c r="A1932" s="168"/>
      <c r="B1932" s="168"/>
      <c r="C1932" s="23"/>
    </row>
    <row r="1933" spans="1:3" x14ac:dyDescent="0.45">
      <c r="A1933" s="168"/>
      <c r="B1933" s="168"/>
      <c r="C1933" s="23"/>
    </row>
    <row r="1934" spans="1:3" x14ac:dyDescent="0.45">
      <c r="A1934" s="168"/>
      <c r="B1934" s="168"/>
      <c r="C1934" s="23"/>
    </row>
    <row r="1935" spans="1:3" x14ac:dyDescent="0.45">
      <c r="A1935" s="168"/>
      <c r="B1935" s="168"/>
      <c r="C1935" s="23"/>
    </row>
    <row r="1936" spans="1:3" x14ac:dyDescent="0.45">
      <c r="A1936" s="168"/>
      <c r="B1936" s="168"/>
      <c r="C1936" s="23"/>
    </row>
    <row r="1937" spans="1:3" x14ac:dyDescent="0.45">
      <c r="A1937" s="168"/>
      <c r="B1937" s="168"/>
      <c r="C1937" s="23"/>
    </row>
    <row r="1938" spans="1:3" x14ac:dyDescent="0.45">
      <c r="A1938" s="168"/>
      <c r="B1938" s="168"/>
      <c r="C1938" s="23"/>
    </row>
    <row r="1939" spans="1:3" x14ac:dyDescent="0.45">
      <c r="A1939" s="168"/>
      <c r="B1939" s="168"/>
      <c r="C1939" s="23"/>
    </row>
    <row r="1940" spans="1:3" x14ac:dyDescent="0.45">
      <c r="A1940" s="168"/>
      <c r="B1940" s="168"/>
      <c r="C1940" s="23"/>
    </row>
    <row r="1941" spans="1:3" x14ac:dyDescent="0.45">
      <c r="A1941" s="168"/>
      <c r="B1941" s="168"/>
      <c r="C1941" s="23"/>
    </row>
    <row r="1942" spans="1:3" x14ac:dyDescent="0.45">
      <c r="A1942" s="168"/>
      <c r="B1942" s="168"/>
      <c r="C1942" s="23"/>
    </row>
    <row r="1943" spans="1:3" x14ac:dyDescent="0.45">
      <c r="A1943" s="168"/>
      <c r="B1943" s="168"/>
      <c r="C1943" s="23"/>
    </row>
    <row r="1944" spans="1:3" x14ac:dyDescent="0.45">
      <c r="A1944" s="168"/>
      <c r="B1944" s="168"/>
      <c r="C1944" s="23"/>
    </row>
    <row r="1945" spans="1:3" x14ac:dyDescent="0.45">
      <c r="A1945" s="168"/>
      <c r="B1945" s="168"/>
      <c r="C1945" s="23"/>
    </row>
    <row r="1946" spans="1:3" x14ac:dyDescent="0.45">
      <c r="A1946" s="168"/>
      <c r="B1946" s="168"/>
      <c r="C1946" s="23"/>
    </row>
    <row r="1947" spans="1:3" x14ac:dyDescent="0.45">
      <c r="A1947" s="168"/>
      <c r="B1947" s="168"/>
      <c r="C1947" s="23"/>
    </row>
    <row r="1948" spans="1:3" x14ac:dyDescent="0.45">
      <c r="A1948" s="168"/>
      <c r="B1948" s="168"/>
      <c r="C1948" s="23"/>
    </row>
    <row r="1949" spans="1:3" x14ac:dyDescent="0.45">
      <c r="A1949" s="168"/>
      <c r="B1949" s="168"/>
      <c r="C1949" s="23"/>
    </row>
    <row r="1950" spans="1:3" x14ac:dyDescent="0.45">
      <c r="A1950" s="168"/>
      <c r="B1950" s="168"/>
      <c r="C1950" s="23"/>
    </row>
    <row r="1951" spans="1:3" x14ac:dyDescent="0.45">
      <c r="A1951" s="168"/>
      <c r="B1951" s="168"/>
      <c r="C1951" s="23"/>
    </row>
    <row r="1952" spans="1:3" x14ac:dyDescent="0.45">
      <c r="A1952" s="168"/>
      <c r="B1952" s="168"/>
      <c r="C1952" s="23"/>
    </row>
    <row r="1953" spans="1:3" x14ac:dyDescent="0.45">
      <c r="A1953" s="168"/>
      <c r="B1953" s="168"/>
      <c r="C1953" s="23"/>
    </row>
    <row r="1954" spans="1:3" x14ac:dyDescent="0.45">
      <c r="A1954" s="168"/>
      <c r="B1954" s="168"/>
      <c r="C1954" s="23"/>
    </row>
    <row r="1955" spans="1:3" x14ac:dyDescent="0.45">
      <c r="A1955" s="168"/>
      <c r="B1955" s="168"/>
      <c r="C1955" s="23"/>
    </row>
    <row r="1956" spans="1:3" x14ac:dyDescent="0.45">
      <c r="A1956" s="168"/>
      <c r="B1956" s="168"/>
      <c r="C1956" s="23"/>
    </row>
    <row r="1957" spans="1:3" x14ac:dyDescent="0.45">
      <c r="A1957" s="168"/>
      <c r="B1957" s="168"/>
      <c r="C1957" s="23"/>
    </row>
    <row r="1958" spans="1:3" x14ac:dyDescent="0.45">
      <c r="A1958" s="168"/>
      <c r="B1958" s="168"/>
      <c r="C1958" s="23"/>
    </row>
    <row r="1959" spans="1:3" x14ac:dyDescent="0.45">
      <c r="A1959" s="168"/>
      <c r="B1959" s="168"/>
      <c r="C1959" s="23"/>
    </row>
    <row r="1960" spans="1:3" x14ac:dyDescent="0.45">
      <c r="A1960" s="168"/>
      <c r="B1960" s="168"/>
      <c r="C1960" s="23"/>
    </row>
    <row r="1961" spans="1:3" x14ac:dyDescent="0.45">
      <c r="A1961" s="168"/>
      <c r="B1961" s="168"/>
      <c r="C1961" s="23"/>
    </row>
    <row r="1962" spans="1:3" x14ac:dyDescent="0.45">
      <c r="A1962" s="168"/>
      <c r="B1962" s="168"/>
      <c r="C1962" s="23"/>
    </row>
    <row r="1963" spans="1:3" x14ac:dyDescent="0.45">
      <c r="A1963" s="168"/>
      <c r="B1963" s="168"/>
      <c r="C1963" s="23"/>
    </row>
    <row r="1964" spans="1:3" x14ac:dyDescent="0.45">
      <c r="A1964" s="168"/>
      <c r="B1964" s="168"/>
      <c r="C1964" s="23"/>
    </row>
    <row r="1965" spans="1:3" x14ac:dyDescent="0.45">
      <c r="A1965" s="168"/>
      <c r="B1965" s="168"/>
      <c r="C1965" s="23"/>
    </row>
    <row r="1966" spans="1:3" x14ac:dyDescent="0.45">
      <c r="A1966" s="168"/>
      <c r="B1966" s="168"/>
      <c r="C1966" s="23"/>
    </row>
    <row r="1967" spans="1:3" x14ac:dyDescent="0.45">
      <c r="A1967" s="168"/>
      <c r="B1967" s="168"/>
      <c r="C1967" s="23"/>
    </row>
    <row r="1968" spans="1:3" x14ac:dyDescent="0.45">
      <c r="A1968" s="168"/>
      <c r="B1968" s="168"/>
      <c r="C1968" s="23"/>
    </row>
    <row r="1969" spans="1:3" x14ac:dyDescent="0.45">
      <c r="A1969" s="168"/>
      <c r="B1969" s="168"/>
      <c r="C1969" s="23"/>
    </row>
    <row r="1970" spans="1:3" x14ac:dyDescent="0.45">
      <c r="A1970" s="168"/>
      <c r="B1970" s="168"/>
      <c r="C1970" s="23"/>
    </row>
    <row r="1971" spans="1:3" x14ac:dyDescent="0.45">
      <c r="A1971" s="168"/>
      <c r="B1971" s="168"/>
      <c r="C1971" s="23"/>
    </row>
    <row r="1972" spans="1:3" x14ac:dyDescent="0.45">
      <c r="A1972" s="168"/>
      <c r="B1972" s="168"/>
      <c r="C1972" s="23"/>
    </row>
    <row r="1973" spans="1:3" x14ac:dyDescent="0.45">
      <c r="A1973" s="168"/>
      <c r="B1973" s="168"/>
      <c r="C1973" s="23"/>
    </row>
    <row r="1974" spans="1:3" x14ac:dyDescent="0.45">
      <c r="A1974" s="168"/>
      <c r="B1974" s="168"/>
      <c r="C1974" s="23"/>
    </row>
    <row r="1975" spans="1:3" x14ac:dyDescent="0.45">
      <c r="A1975" s="168"/>
      <c r="B1975" s="168"/>
      <c r="C1975" s="23"/>
    </row>
    <row r="1976" spans="1:3" x14ac:dyDescent="0.45">
      <c r="A1976" s="168"/>
      <c r="B1976" s="168"/>
      <c r="C1976" s="23"/>
    </row>
    <row r="1977" spans="1:3" x14ac:dyDescent="0.45">
      <c r="A1977" s="168"/>
      <c r="B1977" s="168"/>
      <c r="C1977" s="23"/>
    </row>
    <row r="1978" spans="1:3" x14ac:dyDescent="0.45">
      <c r="A1978" s="168"/>
      <c r="B1978" s="168"/>
      <c r="C1978" s="23"/>
    </row>
    <row r="1979" spans="1:3" x14ac:dyDescent="0.45">
      <c r="A1979" s="168"/>
      <c r="B1979" s="168"/>
      <c r="C1979" s="23"/>
    </row>
    <row r="1980" spans="1:3" x14ac:dyDescent="0.45">
      <c r="A1980" s="168"/>
      <c r="B1980" s="168"/>
      <c r="C1980" s="23"/>
    </row>
    <row r="1981" spans="1:3" x14ac:dyDescent="0.45">
      <c r="A1981" s="168"/>
      <c r="B1981" s="168"/>
      <c r="C1981" s="23"/>
    </row>
    <row r="1982" spans="1:3" x14ac:dyDescent="0.45">
      <c r="A1982" s="168"/>
      <c r="B1982" s="168"/>
      <c r="C1982" s="23"/>
    </row>
    <row r="1983" spans="1:3" x14ac:dyDescent="0.45">
      <c r="A1983" s="168"/>
      <c r="B1983" s="168"/>
      <c r="C1983" s="23"/>
    </row>
    <row r="1984" spans="1:3" x14ac:dyDescent="0.45">
      <c r="A1984" s="168"/>
      <c r="B1984" s="168"/>
      <c r="C1984" s="23"/>
    </row>
    <row r="1985" spans="1:3" x14ac:dyDescent="0.45">
      <c r="A1985" s="168"/>
      <c r="B1985" s="168"/>
      <c r="C1985" s="23"/>
    </row>
    <row r="1986" spans="1:3" x14ac:dyDescent="0.45">
      <c r="A1986" s="168"/>
      <c r="B1986" s="168"/>
      <c r="C1986" s="23"/>
    </row>
    <row r="1987" spans="1:3" x14ac:dyDescent="0.45">
      <c r="A1987" s="168"/>
      <c r="B1987" s="168"/>
      <c r="C1987" s="23"/>
    </row>
    <row r="1988" spans="1:3" x14ac:dyDescent="0.45">
      <c r="A1988" s="168"/>
      <c r="B1988" s="168"/>
      <c r="C1988" s="23"/>
    </row>
    <row r="1989" spans="1:3" x14ac:dyDescent="0.45">
      <c r="A1989" s="168"/>
      <c r="B1989" s="168"/>
      <c r="C1989" s="23"/>
    </row>
    <row r="1990" spans="1:3" x14ac:dyDescent="0.45">
      <c r="A1990" s="168"/>
      <c r="B1990" s="168"/>
      <c r="C1990" s="23"/>
    </row>
    <row r="1991" spans="1:3" x14ac:dyDescent="0.45">
      <c r="A1991" s="168"/>
      <c r="B1991" s="168"/>
      <c r="C1991" s="23"/>
    </row>
    <row r="1992" spans="1:3" x14ac:dyDescent="0.45">
      <c r="A1992" s="168"/>
      <c r="B1992" s="168"/>
      <c r="C1992" s="23"/>
    </row>
    <row r="1993" spans="1:3" x14ac:dyDescent="0.45">
      <c r="A1993" s="168"/>
      <c r="B1993" s="168"/>
      <c r="C1993" s="23"/>
    </row>
    <row r="1994" spans="1:3" x14ac:dyDescent="0.45">
      <c r="A1994" s="168"/>
      <c r="B1994" s="168"/>
      <c r="C1994" s="23"/>
    </row>
    <row r="1995" spans="1:3" x14ac:dyDescent="0.45">
      <c r="A1995" s="168"/>
      <c r="B1995" s="168"/>
      <c r="C1995" s="23"/>
    </row>
    <row r="1996" spans="1:3" x14ac:dyDescent="0.45">
      <c r="A1996" s="168"/>
      <c r="B1996" s="168"/>
      <c r="C1996" s="23"/>
    </row>
    <row r="1997" spans="1:3" x14ac:dyDescent="0.45">
      <c r="A1997" s="168"/>
      <c r="B1997" s="168"/>
      <c r="C1997" s="23"/>
    </row>
    <row r="1998" spans="1:3" x14ac:dyDescent="0.45">
      <c r="A1998" s="168"/>
      <c r="B1998" s="168"/>
      <c r="C1998" s="23"/>
    </row>
    <row r="1999" spans="1:3" x14ac:dyDescent="0.45">
      <c r="A1999" s="168"/>
      <c r="B1999" s="168"/>
      <c r="C1999" s="23"/>
    </row>
    <row r="2000" spans="1:3" x14ac:dyDescent="0.45">
      <c r="A2000" s="168"/>
      <c r="B2000" s="168"/>
      <c r="C2000" s="23"/>
    </row>
    <row r="2001" spans="1:3" x14ac:dyDescent="0.45">
      <c r="A2001" s="168"/>
      <c r="B2001" s="168"/>
      <c r="C2001" s="23"/>
    </row>
    <row r="2002" spans="1:3" x14ac:dyDescent="0.45">
      <c r="A2002" s="168"/>
      <c r="B2002" s="168"/>
      <c r="C2002" s="23"/>
    </row>
    <row r="2003" spans="1:3" x14ac:dyDescent="0.45">
      <c r="A2003" s="168"/>
      <c r="B2003" s="168"/>
      <c r="C2003" s="23"/>
    </row>
    <row r="2004" spans="1:3" x14ac:dyDescent="0.45">
      <c r="A2004" s="168"/>
      <c r="B2004" s="168"/>
      <c r="C2004" s="23"/>
    </row>
    <row r="2005" spans="1:3" x14ac:dyDescent="0.45">
      <c r="A2005" s="168"/>
      <c r="B2005" s="168"/>
      <c r="C2005" s="23"/>
    </row>
    <row r="2006" spans="1:3" x14ac:dyDescent="0.45">
      <c r="A2006" s="168"/>
      <c r="B2006" s="168"/>
      <c r="C2006" s="23"/>
    </row>
    <row r="2007" spans="1:3" x14ac:dyDescent="0.45">
      <c r="A2007" s="168"/>
      <c r="B2007" s="168"/>
      <c r="C2007" s="23"/>
    </row>
    <row r="2008" spans="1:3" x14ac:dyDescent="0.45">
      <c r="A2008" s="168"/>
      <c r="B2008" s="168"/>
      <c r="C2008" s="23"/>
    </row>
    <row r="2009" spans="1:3" x14ac:dyDescent="0.45">
      <c r="A2009" s="168"/>
      <c r="B2009" s="168"/>
      <c r="C2009" s="23"/>
    </row>
    <row r="2010" spans="1:3" x14ac:dyDescent="0.45">
      <c r="A2010" s="168"/>
      <c r="B2010" s="168"/>
      <c r="C2010" s="23"/>
    </row>
    <row r="2011" spans="1:3" x14ac:dyDescent="0.45">
      <c r="A2011" s="168"/>
      <c r="B2011" s="168"/>
      <c r="C2011" s="23"/>
    </row>
    <row r="2012" spans="1:3" x14ac:dyDescent="0.45">
      <c r="A2012" s="168"/>
      <c r="B2012" s="168"/>
      <c r="C2012" s="23"/>
    </row>
    <row r="2013" spans="1:3" x14ac:dyDescent="0.45">
      <c r="A2013" s="168"/>
      <c r="B2013" s="168"/>
      <c r="C2013" s="23"/>
    </row>
    <row r="2014" spans="1:3" x14ac:dyDescent="0.45">
      <c r="A2014" s="168"/>
      <c r="B2014" s="168"/>
      <c r="C2014" s="23"/>
    </row>
    <row r="2015" spans="1:3" x14ac:dyDescent="0.45">
      <c r="A2015" s="168"/>
      <c r="B2015" s="168"/>
      <c r="C2015" s="23"/>
    </row>
    <row r="2016" spans="1:3" x14ac:dyDescent="0.45">
      <c r="A2016" s="168"/>
      <c r="B2016" s="168"/>
      <c r="C2016" s="23"/>
    </row>
    <row r="2017" spans="1:3" x14ac:dyDescent="0.45">
      <c r="A2017" s="168"/>
      <c r="B2017" s="168"/>
      <c r="C2017" s="23"/>
    </row>
    <row r="2018" spans="1:3" x14ac:dyDescent="0.45">
      <c r="A2018" s="168"/>
      <c r="B2018" s="168"/>
      <c r="C2018" s="23"/>
    </row>
    <row r="2019" spans="1:3" x14ac:dyDescent="0.45">
      <c r="A2019" s="168"/>
      <c r="B2019" s="168"/>
      <c r="C2019" s="23"/>
    </row>
    <row r="2020" spans="1:3" x14ac:dyDescent="0.45">
      <c r="A2020" s="168"/>
      <c r="B2020" s="168"/>
      <c r="C2020" s="23"/>
    </row>
    <row r="2021" spans="1:3" x14ac:dyDescent="0.45">
      <c r="A2021" s="168"/>
      <c r="B2021" s="168"/>
      <c r="C2021" s="23"/>
    </row>
    <row r="2022" spans="1:3" x14ac:dyDescent="0.45">
      <c r="A2022" s="168"/>
      <c r="B2022" s="168"/>
      <c r="C2022" s="23"/>
    </row>
    <row r="2023" spans="1:3" x14ac:dyDescent="0.45">
      <c r="A2023" s="168"/>
      <c r="B2023" s="168"/>
      <c r="C2023" s="23"/>
    </row>
    <row r="2024" spans="1:3" x14ac:dyDescent="0.45">
      <c r="A2024" s="168"/>
      <c r="B2024" s="168"/>
      <c r="C2024" s="23"/>
    </row>
    <row r="2025" spans="1:3" x14ac:dyDescent="0.45">
      <c r="A2025" s="168"/>
      <c r="B2025" s="168"/>
      <c r="C2025" s="23"/>
    </row>
    <row r="2026" spans="1:3" x14ac:dyDescent="0.45">
      <c r="A2026" s="168"/>
      <c r="B2026" s="168"/>
      <c r="C2026" s="23"/>
    </row>
    <row r="2027" spans="1:3" x14ac:dyDescent="0.45">
      <c r="A2027" s="168"/>
      <c r="B2027" s="168"/>
      <c r="C2027" s="23"/>
    </row>
    <row r="2028" spans="1:3" x14ac:dyDescent="0.45">
      <c r="A2028" s="168"/>
      <c r="B2028" s="168"/>
      <c r="C2028" s="23"/>
    </row>
    <row r="2029" spans="1:3" x14ac:dyDescent="0.45">
      <c r="A2029" s="168"/>
      <c r="B2029" s="168"/>
      <c r="C2029" s="23"/>
    </row>
    <row r="2030" spans="1:3" x14ac:dyDescent="0.45">
      <c r="A2030" s="168"/>
      <c r="B2030" s="168"/>
      <c r="C2030" s="23"/>
    </row>
    <row r="2031" spans="1:3" x14ac:dyDescent="0.45">
      <c r="A2031" s="168"/>
      <c r="B2031" s="168"/>
      <c r="C2031" s="23"/>
    </row>
    <row r="2032" spans="1:3" x14ac:dyDescent="0.45">
      <c r="A2032" s="168"/>
      <c r="B2032" s="168"/>
      <c r="C2032" s="23"/>
    </row>
    <row r="2033" spans="1:3" x14ac:dyDescent="0.45">
      <c r="A2033" s="168"/>
      <c r="B2033" s="168"/>
      <c r="C2033" s="23"/>
    </row>
    <row r="2034" spans="1:3" x14ac:dyDescent="0.45">
      <c r="A2034" s="168"/>
      <c r="B2034" s="168"/>
      <c r="C2034" s="23"/>
    </row>
    <row r="2035" spans="1:3" x14ac:dyDescent="0.45">
      <c r="A2035" s="168"/>
      <c r="B2035" s="168"/>
      <c r="C2035" s="23"/>
    </row>
    <row r="2036" spans="1:3" x14ac:dyDescent="0.45">
      <c r="A2036" s="168"/>
      <c r="B2036" s="168"/>
      <c r="C2036" s="23"/>
    </row>
    <row r="2037" spans="1:3" x14ac:dyDescent="0.45">
      <c r="A2037" s="168"/>
      <c r="B2037" s="168"/>
      <c r="C2037" s="23"/>
    </row>
    <row r="2038" spans="1:3" x14ac:dyDescent="0.45">
      <c r="A2038" s="168"/>
      <c r="B2038" s="168"/>
      <c r="C2038" s="23"/>
    </row>
    <row r="2039" spans="1:3" x14ac:dyDescent="0.45">
      <c r="A2039" s="168"/>
      <c r="B2039" s="168"/>
      <c r="C2039" s="23"/>
    </row>
    <row r="2040" spans="1:3" x14ac:dyDescent="0.45">
      <c r="A2040" s="168"/>
      <c r="B2040" s="168"/>
      <c r="C2040" s="23"/>
    </row>
    <row r="2041" spans="1:3" x14ac:dyDescent="0.45">
      <c r="A2041" s="168"/>
      <c r="B2041" s="168"/>
      <c r="C2041" s="23"/>
    </row>
    <row r="2042" spans="1:3" x14ac:dyDescent="0.45">
      <c r="A2042" s="168"/>
      <c r="B2042" s="168"/>
      <c r="C2042" s="23"/>
    </row>
    <row r="2043" spans="1:3" x14ac:dyDescent="0.45">
      <c r="A2043" s="168"/>
      <c r="B2043" s="168"/>
      <c r="C2043" s="23"/>
    </row>
    <row r="2044" spans="1:3" x14ac:dyDescent="0.45">
      <c r="A2044" s="168"/>
      <c r="B2044" s="168"/>
      <c r="C2044" s="23"/>
    </row>
    <row r="2045" spans="1:3" x14ac:dyDescent="0.45">
      <c r="A2045" s="168"/>
      <c r="B2045" s="168"/>
      <c r="C2045" s="23"/>
    </row>
    <row r="2046" spans="1:3" x14ac:dyDescent="0.45">
      <c r="A2046" s="168"/>
      <c r="B2046" s="168"/>
      <c r="C2046" s="23"/>
    </row>
    <row r="2047" spans="1:3" x14ac:dyDescent="0.45">
      <c r="A2047" s="168"/>
      <c r="B2047" s="168"/>
      <c r="C2047" s="23"/>
    </row>
    <row r="2048" spans="1:3" x14ac:dyDescent="0.45">
      <c r="A2048" s="168"/>
      <c r="B2048" s="168"/>
      <c r="C2048" s="23"/>
    </row>
    <row r="2049" spans="1:3" x14ac:dyDescent="0.45">
      <c r="A2049" s="168"/>
      <c r="B2049" s="168"/>
      <c r="C2049" s="23"/>
    </row>
    <row r="2050" spans="1:3" x14ac:dyDescent="0.45">
      <c r="A2050" s="168"/>
      <c r="B2050" s="168"/>
      <c r="C2050" s="23"/>
    </row>
    <row r="2051" spans="1:3" x14ac:dyDescent="0.45">
      <c r="A2051" s="168"/>
      <c r="B2051" s="168"/>
      <c r="C2051" s="23"/>
    </row>
    <row r="2052" spans="1:3" x14ac:dyDescent="0.45">
      <c r="A2052" s="168"/>
      <c r="B2052" s="168"/>
      <c r="C2052" s="23"/>
    </row>
    <row r="2053" spans="1:3" x14ac:dyDescent="0.45">
      <c r="A2053" s="168"/>
      <c r="B2053" s="168"/>
      <c r="C2053" s="23"/>
    </row>
    <row r="2054" spans="1:3" x14ac:dyDescent="0.45">
      <c r="A2054" s="168"/>
      <c r="B2054" s="168"/>
      <c r="C2054" s="23"/>
    </row>
    <row r="2055" spans="1:3" x14ac:dyDescent="0.45">
      <c r="A2055" s="168"/>
      <c r="B2055" s="168"/>
      <c r="C2055" s="23"/>
    </row>
    <row r="2056" spans="1:3" x14ac:dyDescent="0.45">
      <c r="A2056" s="168"/>
      <c r="B2056" s="168"/>
      <c r="C2056" s="23"/>
    </row>
    <row r="2057" spans="1:3" x14ac:dyDescent="0.45">
      <c r="A2057" s="168"/>
      <c r="B2057" s="168"/>
      <c r="C2057" s="23"/>
    </row>
    <row r="2058" spans="1:3" x14ac:dyDescent="0.45">
      <c r="A2058" s="168"/>
      <c r="B2058" s="168"/>
      <c r="C2058" s="23"/>
    </row>
    <row r="2059" spans="1:3" x14ac:dyDescent="0.45">
      <c r="A2059" s="168"/>
      <c r="B2059" s="168"/>
      <c r="C2059" s="23"/>
    </row>
    <row r="2060" spans="1:3" x14ac:dyDescent="0.45">
      <c r="A2060" s="168"/>
      <c r="B2060" s="168"/>
      <c r="C2060" s="23"/>
    </row>
    <row r="2061" spans="1:3" x14ac:dyDescent="0.45">
      <c r="A2061" s="168"/>
      <c r="B2061" s="168"/>
      <c r="C2061" s="23"/>
    </row>
    <row r="2062" spans="1:3" x14ac:dyDescent="0.45">
      <c r="A2062" s="168"/>
      <c r="B2062" s="168"/>
      <c r="C2062" s="23"/>
    </row>
    <row r="2063" spans="1:3" x14ac:dyDescent="0.45">
      <c r="A2063" s="168"/>
      <c r="B2063" s="168"/>
      <c r="C2063" s="23"/>
    </row>
    <row r="2064" spans="1:3" x14ac:dyDescent="0.45">
      <c r="A2064" s="168"/>
      <c r="B2064" s="168"/>
      <c r="C2064" s="23"/>
    </row>
    <row r="2065" spans="1:3" x14ac:dyDescent="0.45">
      <c r="A2065" s="168"/>
      <c r="B2065" s="168"/>
      <c r="C2065" s="23"/>
    </row>
    <row r="2066" spans="1:3" x14ac:dyDescent="0.45">
      <c r="A2066" s="168"/>
      <c r="B2066" s="168"/>
      <c r="C2066" s="23"/>
    </row>
    <row r="2067" spans="1:3" x14ac:dyDescent="0.45">
      <c r="A2067" s="168"/>
      <c r="B2067" s="168"/>
      <c r="C2067" s="23"/>
    </row>
    <row r="2068" spans="1:3" x14ac:dyDescent="0.45">
      <c r="A2068" s="168"/>
      <c r="B2068" s="168"/>
      <c r="C2068" s="23"/>
    </row>
    <row r="2069" spans="1:3" x14ac:dyDescent="0.45">
      <c r="A2069" s="168"/>
      <c r="B2069" s="168"/>
      <c r="C2069" s="23"/>
    </row>
    <row r="2070" spans="1:3" x14ac:dyDescent="0.45">
      <c r="A2070" s="168"/>
      <c r="B2070" s="168"/>
      <c r="C2070" s="23"/>
    </row>
    <row r="2071" spans="1:3" x14ac:dyDescent="0.45">
      <c r="A2071" s="168"/>
      <c r="B2071" s="168"/>
      <c r="C2071" s="23"/>
    </row>
    <row r="2072" spans="1:3" x14ac:dyDescent="0.45">
      <c r="A2072" s="168"/>
      <c r="B2072" s="168"/>
      <c r="C2072" s="23"/>
    </row>
    <row r="2073" spans="1:3" x14ac:dyDescent="0.45">
      <c r="A2073" s="168"/>
      <c r="B2073" s="168"/>
      <c r="C2073" s="23"/>
    </row>
    <row r="2074" spans="1:3" x14ac:dyDescent="0.45">
      <c r="A2074" s="168"/>
      <c r="B2074" s="168"/>
      <c r="C2074" s="23"/>
    </row>
    <row r="2075" spans="1:3" x14ac:dyDescent="0.45">
      <c r="A2075" s="168"/>
      <c r="B2075" s="168"/>
      <c r="C2075" s="23"/>
    </row>
    <row r="2076" spans="1:3" x14ac:dyDescent="0.45">
      <c r="A2076" s="168"/>
      <c r="B2076" s="168"/>
      <c r="C2076" s="23"/>
    </row>
    <row r="2077" spans="1:3" x14ac:dyDescent="0.45">
      <c r="A2077" s="168"/>
      <c r="B2077" s="168"/>
      <c r="C2077" s="23"/>
    </row>
    <row r="2078" spans="1:3" x14ac:dyDescent="0.45">
      <c r="A2078" s="168"/>
      <c r="B2078" s="168"/>
      <c r="C2078" s="23"/>
    </row>
    <row r="2079" spans="1:3" x14ac:dyDescent="0.45">
      <c r="A2079" s="168"/>
      <c r="B2079" s="168"/>
      <c r="C2079" s="23"/>
    </row>
    <row r="2080" spans="1:3" x14ac:dyDescent="0.45">
      <c r="A2080" s="168"/>
      <c r="B2080" s="168"/>
      <c r="C2080" s="23"/>
    </row>
    <row r="2081" spans="1:3" x14ac:dyDescent="0.45">
      <c r="A2081" s="168"/>
      <c r="B2081" s="168"/>
      <c r="C2081" s="23"/>
    </row>
    <row r="2082" spans="1:3" x14ac:dyDescent="0.45">
      <c r="A2082" s="168"/>
      <c r="B2082" s="168"/>
      <c r="C2082" s="23"/>
    </row>
    <row r="2083" spans="1:3" x14ac:dyDescent="0.45">
      <c r="A2083" s="168"/>
      <c r="B2083" s="168"/>
      <c r="C2083" s="23"/>
    </row>
    <row r="2084" spans="1:3" x14ac:dyDescent="0.45">
      <c r="A2084" s="168"/>
      <c r="B2084" s="168"/>
      <c r="C2084" s="23"/>
    </row>
    <row r="2085" spans="1:3" x14ac:dyDescent="0.45">
      <c r="A2085" s="168"/>
      <c r="B2085" s="168"/>
      <c r="C2085" s="23"/>
    </row>
    <row r="2086" spans="1:3" x14ac:dyDescent="0.45">
      <c r="A2086" s="168"/>
      <c r="B2086" s="168"/>
      <c r="C2086" s="23"/>
    </row>
    <row r="2087" spans="1:3" x14ac:dyDescent="0.45">
      <c r="A2087" s="168"/>
      <c r="B2087" s="168"/>
      <c r="C2087" s="23"/>
    </row>
    <row r="2088" spans="1:3" x14ac:dyDescent="0.45">
      <c r="A2088" s="168"/>
      <c r="B2088" s="168"/>
      <c r="C2088" s="23"/>
    </row>
    <row r="2089" spans="1:3" x14ac:dyDescent="0.45">
      <c r="A2089" s="168"/>
      <c r="B2089" s="168"/>
      <c r="C2089" s="23"/>
    </row>
    <row r="2090" spans="1:3" x14ac:dyDescent="0.45">
      <c r="A2090" s="168"/>
      <c r="B2090" s="168"/>
      <c r="C2090" s="23"/>
    </row>
    <row r="2091" spans="1:3" x14ac:dyDescent="0.45">
      <c r="A2091" s="168"/>
      <c r="B2091" s="168"/>
      <c r="C2091" s="23"/>
    </row>
    <row r="2092" spans="1:3" x14ac:dyDescent="0.45">
      <c r="A2092" s="168"/>
      <c r="B2092" s="168"/>
      <c r="C2092" s="23"/>
    </row>
    <row r="2093" spans="1:3" x14ac:dyDescent="0.45">
      <c r="A2093" s="168"/>
      <c r="B2093" s="168"/>
      <c r="C2093" s="23"/>
    </row>
    <row r="2094" spans="1:3" x14ac:dyDescent="0.45">
      <c r="A2094" s="168"/>
      <c r="B2094" s="168"/>
      <c r="C2094" s="23"/>
    </row>
    <row r="2095" spans="1:3" x14ac:dyDescent="0.45">
      <c r="A2095" s="168"/>
      <c r="B2095" s="168"/>
      <c r="C2095" s="23"/>
    </row>
    <row r="2096" spans="1:3" x14ac:dyDescent="0.45">
      <c r="A2096" s="168"/>
      <c r="B2096" s="168"/>
      <c r="C2096" s="23"/>
    </row>
    <row r="2097" spans="1:3" x14ac:dyDescent="0.45">
      <c r="A2097" s="168"/>
      <c r="B2097" s="168"/>
      <c r="C2097" s="23"/>
    </row>
    <row r="2098" spans="1:3" x14ac:dyDescent="0.45">
      <c r="A2098" s="168"/>
      <c r="B2098" s="168"/>
      <c r="C2098" s="23"/>
    </row>
    <row r="2099" spans="1:3" x14ac:dyDescent="0.45">
      <c r="A2099" s="168"/>
      <c r="B2099" s="168"/>
      <c r="C2099" s="23"/>
    </row>
    <row r="2100" spans="1:3" x14ac:dyDescent="0.45">
      <c r="A2100" s="168"/>
      <c r="B2100" s="168"/>
      <c r="C2100" s="23"/>
    </row>
    <row r="2101" spans="1:3" x14ac:dyDescent="0.45">
      <c r="A2101" s="168"/>
      <c r="B2101" s="168"/>
      <c r="C2101" s="23"/>
    </row>
    <row r="2102" spans="1:3" x14ac:dyDescent="0.45">
      <c r="A2102" s="168"/>
      <c r="B2102" s="168"/>
      <c r="C2102" s="23"/>
    </row>
    <row r="2103" spans="1:3" x14ac:dyDescent="0.45">
      <c r="A2103" s="168"/>
      <c r="B2103" s="168"/>
      <c r="C2103" s="23"/>
    </row>
    <row r="2104" spans="1:3" x14ac:dyDescent="0.45">
      <c r="A2104" s="168"/>
      <c r="B2104" s="168"/>
      <c r="C2104" s="23"/>
    </row>
    <row r="2105" spans="1:3" x14ac:dyDescent="0.45">
      <c r="A2105" s="168"/>
      <c r="B2105" s="168"/>
      <c r="C2105" s="23"/>
    </row>
    <row r="2106" spans="1:3" x14ac:dyDescent="0.45">
      <c r="A2106" s="168"/>
      <c r="B2106" s="168"/>
      <c r="C2106" s="23"/>
    </row>
    <row r="2107" spans="1:3" x14ac:dyDescent="0.45">
      <c r="A2107" s="168"/>
      <c r="B2107" s="168"/>
      <c r="C2107" s="23"/>
    </row>
    <row r="2108" spans="1:3" x14ac:dyDescent="0.45">
      <c r="A2108" s="168"/>
      <c r="B2108" s="168"/>
      <c r="C2108" s="23"/>
    </row>
    <row r="2109" spans="1:3" x14ac:dyDescent="0.45">
      <c r="A2109" s="168"/>
      <c r="B2109" s="168"/>
      <c r="C2109" s="23"/>
    </row>
    <row r="2110" spans="1:3" x14ac:dyDescent="0.45">
      <c r="A2110" s="168"/>
      <c r="B2110" s="168"/>
      <c r="C2110" s="23"/>
    </row>
    <row r="2111" spans="1:3" x14ac:dyDescent="0.45">
      <c r="A2111" s="168"/>
      <c r="B2111" s="168"/>
      <c r="C2111" s="23"/>
    </row>
    <row r="2112" spans="1:3" x14ac:dyDescent="0.45">
      <c r="A2112" s="168"/>
      <c r="B2112" s="168"/>
      <c r="C2112" s="23"/>
    </row>
    <row r="2113" spans="1:3" x14ac:dyDescent="0.45">
      <c r="A2113" s="168"/>
      <c r="B2113" s="168"/>
      <c r="C2113" s="23"/>
    </row>
    <row r="2114" spans="1:3" x14ac:dyDescent="0.45">
      <c r="A2114" s="168"/>
      <c r="B2114" s="168"/>
      <c r="C2114" s="23"/>
    </row>
    <row r="2115" spans="1:3" x14ac:dyDescent="0.45">
      <c r="A2115" s="168"/>
      <c r="B2115" s="168"/>
      <c r="C2115" s="23"/>
    </row>
    <row r="2116" spans="1:3" x14ac:dyDescent="0.45">
      <c r="A2116" s="168"/>
      <c r="B2116" s="168"/>
      <c r="C2116" s="23"/>
    </row>
    <row r="2117" spans="1:3" x14ac:dyDescent="0.45">
      <c r="A2117" s="168"/>
      <c r="B2117" s="168"/>
      <c r="C2117" s="23"/>
    </row>
    <row r="2118" spans="1:3" x14ac:dyDescent="0.45">
      <c r="A2118" s="168"/>
      <c r="B2118" s="168"/>
      <c r="C2118" s="23"/>
    </row>
    <row r="2119" spans="1:3" x14ac:dyDescent="0.45">
      <c r="A2119" s="168"/>
      <c r="B2119" s="168"/>
      <c r="C2119" s="23"/>
    </row>
    <row r="2120" spans="1:3" x14ac:dyDescent="0.45">
      <c r="A2120" s="168"/>
      <c r="B2120" s="168"/>
      <c r="C2120" s="23"/>
    </row>
    <row r="2121" spans="1:3" x14ac:dyDescent="0.45">
      <c r="A2121" s="168"/>
      <c r="B2121" s="168"/>
      <c r="C2121" s="23"/>
    </row>
    <row r="2122" spans="1:3" x14ac:dyDescent="0.45">
      <c r="A2122" s="168"/>
      <c r="B2122" s="168"/>
      <c r="C2122" s="23"/>
    </row>
    <row r="2123" spans="1:3" x14ac:dyDescent="0.45">
      <c r="A2123" s="168"/>
      <c r="B2123" s="168"/>
      <c r="C2123" s="23"/>
    </row>
    <row r="2124" spans="1:3" x14ac:dyDescent="0.45">
      <c r="A2124" s="168"/>
      <c r="B2124" s="168"/>
      <c r="C2124" s="23"/>
    </row>
    <row r="2125" spans="1:3" x14ac:dyDescent="0.45">
      <c r="A2125" s="168"/>
      <c r="B2125" s="168"/>
      <c r="C2125" s="23"/>
    </row>
    <row r="2126" spans="1:3" x14ac:dyDescent="0.45">
      <c r="A2126" s="168"/>
      <c r="B2126" s="168"/>
      <c r="C2126" s="23"/>
    </row>
    <row r="2127" spans="1:3" x14ac:dyDescent="0.45">
      <c r="A2127" s="168"/>
      <c r="B2127" s="168"/>
      <c r="C2127" s="23"/>
    </row>
    <row r="2128" spans="1:3" x14ac:dyDescent="0.45">
      <c r="A2128" s="168"/>
      <c r="B2128" s="168"/>
      <c r="C2128" s="23"/>
    </row>
    <row r="2129" spans="1:3" x14ac:dyDescent="0.45">
      <c r="A2129" s="168"/>
      <c r="B2129" s="168"/>
      <c r="C2129" s="23"/>
    </row>
    <row r="2130" spans="1:3" x14ac:dyDescent="0.45">
      <c r="A2130" s="168"/>
      <c r="B2130" s="168"/>
      <c r="C2130" s="23"/>
    </row>
    <row r="2131" spans="1:3" x14ac:dyDescent="0.45">
      <c r="A2131" s="168"/>
      <c r="B2131" s="168"/>
      <c r="C2131" s="23"/>
    </row>
    <row r="2132" spans="1:3" x14ac:dyDescent="0.45">
      <c r="A2132" s="168"/>
      <c r="B2132" s="168"/>
      <c r="C2132" s="23"/>
    </row>
    <row r="2133" spans="1:3" x14ac:dyDescent="0.45">
      <c r="A2133" s="168"/>
      <c r="B2133" s="168"/>
      <c r="C2133" s="23"/>
    </row>
    <row r="2134" spans="1:3" x14ac:dyDescent="0.45">
      <c r="A2134" s="168"/>
      <c r="B2134" s="168"/>
      <c r="C2134" s="23"/>
    </row>
    <row r="2135" spans="1:3" x14ac:dyDescent="0.45">
      <c r="A2135" s="168"/>
      <c r="B2135" s="168"/>
      <c r="C2135" s="23"/>
    </row>
    <row r="2136" spans="1:3" x14ac:dyDescent="0.45">
      <c r="A2136" s="168"/>
      <c r="B2136" s="168"/>
      <c r="C2136" s="23"/>
    </row>
    <row r="2137" spans="1:3" x14ac:dyDescent="0.45">
      <c r="A2137" s="168"/>
      <c r="B2137" s="168"/>
      <c r="C2137" s="23"/>
    </row>
    <row r="2138" spans="1:3" x14ac:dyDescent="0.45">
      <c r="A2138" s="168"/>
      <c r="B2138" s="168"/>
      <c r="C2138" s="23"/>
    </row>
    <row r="2139" spans="1:3" x14ac:dyDescent="0.45">
      <c r="A2139" s="168"/>
      <c r="B2139" s="168"/>
      <c r="C2139" s="23"/>
    </row>
    <row r="2140" spans="1:3" x14ac:dyDescent="0.45">
      <c r="A2140" s="168"/>
      <c r="B2140" s="168"/>
      <c r="C2140" s="23"/>
    </row>
    <row r="2141" spans="1:3" x14ac:dyDescent="0.45">
      <c r="A2141" s="168"/>
      <c r="B2141" s="168"/>
      <c r="C2141" s="23"/>
    </row>
    <row r="2142" spans="1:3" x14ac:dyDescent="0.45">
      <c r="A2142" s="168"/>
      <c r="B2142" s="168"/>
      <c r="C2142" s="23"/>
    </row>
    <row r="2143" spans="1:3" x14ac:dyDescent="0.45">
      <c r="A2143" s="168"/>
      <c r="B2143" s="168"/>
      <c r="C2143" s="23"/>
    </row>
    <row r="2144" spans="1:3" x14ac:dyDescent="0.45">
      <c r="A2144" s="168"/>
      <c r="B2144" s="168"/>
      <c r="C2144" s="23"/>
    </row>
    <row r="2145" spans="1:3" x14ac:dyDescent="0.45">
      <c r="A2145" s="168"/>
      <c r="B2145" s="168"/>
      <c r="C2145" s="23"/>
    </row>
    <row r="2146" spans="1:3" x14ac:dyDescent="0.45">
      <c r="A2146" s="168"/>
      <c r="B2146" s="168"/>
      <c r="C2146" s="23"/>
    </row>
    <row r="2147" spans="1:3" x14ac:dyDescent="0.45">
      <c r="A2147" s="168"/>
      <c r="B2147" s="168"/>
      <c r="C2147" s="23"/>
    </row>
    <row r="2148" spans="1:3" x14ac:dyDescent="0.45">
      <c r="A2148" s="168"/>
      <c r="B2148" s="168"/>
      <c r="C2148" s="23"/>
    </row>
    <row r="2149" spans="1:3" x14ac:dyDescent="0.45">
      <c r="A2149" s="168"/>
      <c r="B2149" s="168"/>
      <c r="C2149" s="23"/>
    </row>
    <row r="2150" spans="1:3" x14ac:dyDescent="0.45">
      <c r="A2150" s="168"/>
      <c r="B2150" s="168"/>
      <c r="C2150" s="23"/>
    </row>
    <row r="2151" spans="1:3" x14ac:dyDescent="0.45">
      <c r="A2151" s="168"/>
      <c r="B2151" s="168"/>
      <c r="C2151" s="23"/>
    </row>
    <row r="2152" spans="1:3" x14ac:dyDescent="0.45">
      <c r="A2152" s="168"/>
      <c r="B2152" s="168"/>
      <c r="C2152" s="23"/>
    </row>
    <row r="2153" spans="1:3" x14ac:dyDescent="0.45">
      <c r="A2153" s="168"/>
      <c r="B2153" s="168"/>
      <c r="C2153" s="23"/>
    </row>
    <row r="2154" spans="1:3" x14ac:dyDescent="0.45">
      <c r="A2154" s="168"/>
      <c r="B2154" s="168"/>
      <c r="C2154" s="23"/>
    </row>
    <row r="2155" spans="1:3" x14ac:dyDescent="0.45">
      <c r="A2155" s="168"/>
      <c r="B2155" s="168"/>
      <c r="C2155" s="23"/>
    </row>
    <row r="2156" spans="1:3" x14ac:dyDescent="0.45">
      <c r="A2156" s="168"/>
      <c r="B2156" s="168"/>
      <c r="C2156" s="23"/>
    </row>
    <row r="2157" spans="1:3" x14ac:dyDescent="0.45">
      <c r="A2157" s="168"/>
      <c r="B2157" s="168"/>
      <c r="C2157" s="23"/>
    </row>
    <row r="2158" spans="1:3" x14ac:dyDescent="0.45">
      <c r="A2158" s="168"/>
      <c r="B2158" s="168"/>
      <c r="C2158" s="23"/>
    </row>
    <row r="2159" spans="1:3" x14ac:dyDescent="0.45">
      <c r="A2159" s="168"/>
      <c r="B2159" s="168"/>
      <c r="C2159" s="23"/>
    </row>
    <row r="2160" spans="1:3" x14ac:dyDescent="0.45">
      <c r="A2160" s="168"/>
      <c r="B2160" s="168"/>
      <c r="C2160" s="23"/>
    </row>
    <row r="2161" spans="1:3" x14ac:dyDescent="0.45">
      <c r="A2161" s="168"/>
      <c r="B2161" s="168"/>
      <c r="C2161" s="23"/>
    </row>
    <row r="2162" spans="1:3" x14ac:dyDescent="0.45">
      <c r="A2162" s="168"/>
      <c r="B2162" s="168"/>
      <c r="C2162" s="23"/>
    </row>
    <row r="2163" spans="1:3" x14ac:dyDescent="0.45">
      <c r="A2163" s="168"/>
      <c r="B2163" s="168"/>
      <c r="C2163" s="23"/>
    </row>
    <row r="2164" spans="1:3" x14ac:dyDescent="0.45">
      <c r="A2164" s="168"/>
      <c r="B2164" s="168"/>
      <c r="C2164" s="23"/>
    </row>
    <row r="2165" spans="1:3" x14ac:dyDescent="0.45">
      <c r="A2165" s="168"/>
      <c r="B2165" s="168"/>
      <c r="C2165" s="23"/>
    </row>
    <row r="2166" spans="1:3" x14ac:dyDescent="0.45">
      <c r="A2166" s="168"/>
      <c r="B2166" s="168"/>
      <c r="C2166" s="23"/>
    </row>
    <row r="2167" spans="1:3" x14ac:dyDescent="0.45">
      <c r="A2167" s="168"/>
      <c r="B2167" s="168"/>
      <c r="C2167" s="23"/>
    </row>
    <row r="2168" spans="1:3" x14ac:dyDescent="0.45">
      <c r="A2168" s="168"/>
      <c r="B2168" s="168"/>
      <c r="C2168" s="23"/>
    </row>
    <row r="2169" spans="1:3" x14ac:dyDescent="0.45">
      <c r="A2169" s="168"/>
      <c r="B2169" s="168"/>
      <c r="C2169" s="23"/>
    </row>
    <row r="2170" spans="1:3" x14ac:dyDescent="0.45">
      <c r="A2170" s="168"/>
      <c r="B2170" s="168"/>
      <c r="C2170" s="23"/>
    </row>
    <row r="2171" spans="1:3" x14ac:dyDescent="0.45">
      <c r="A2171" s="168"/>
      <c r="B2171" s="168"/>
      <c r="C2171" s="23"/>
    </row>
    <row r="2172" spans="1:3" x14ac:dyDescent="0.45">
      <c r="A2172" s="168"/>
      <c r="B2172" s="168"/>
      <c r="C2172" s="23"/>
    </row>
    <row r="2173" spans="1:3" x14ac:dyDescent="0.45">
      <c r="A2173" s="168"/>
      <c r="B2173" s="168"/>
      <c r="C2173" s="23"/>
    </row>
    <row r="2174" spans="1:3" x14ac:dyDescent="0.45">
      <c r="A2174" s="168"/>
      <c r="B2174" s="168"/>
      <c r="C2174" s="23"/>
    </row>
    <row r="2175" spans="1:3" x14ac:dyDescent="0.45">
      <c r="A2175" s="168"/>
      <c r="B2175" s="168"/>
      <c r="C2175" s="23"/>
    </row>
    <row r="2176" spans="1:3" x14ac:dyDescent="0.45">
      <c r="A2176" s="168"/>
      <c r="B2176" s="168"/>
      <c r="C2176" s="23"/>
    </row>
    <row r="2177" spans="1:3" x14ac:dyDescent="0.45">
      <c r="A2177" s="168"/>
      <c r="B2177" s="168"/>
      <c r="C2177" s="23"/>
    </row>
    <row r="2178" spans="1:3" x14ac:dyDescent="0.45">
      <c r="A2178" s="168"/>
      <c r="B2178" s="168"/>
      <c r="C2178" s="23"/>
    </row>
    <row r="2179" spans="1:3" x14ac:dyDescent="0.45">
      <c r="A2179" s="168"/>
      <c r="B2179" s="168"/>
      <c r="C2179" s="23"/>
    </row>
    <row r="2180" spans="1:3" x14ac:dyDescent="0.45">
      <c r="A2180" s="168"/>
      <c r="B2180" s="168"/>
      <c r="C2180" s="23"/>
    </row>
    <row r="2181" spans="1:3" x14ac:dyDescent="0.45">
      <c r="A2181" s="168"/>
      <c r="B2181" s="168"/>
      <c r="C2181" s="23"/>
    </row>
    <row r="2182" spans="1:3" x14ac:dyDescent="0.45">
      <c r="A2182" s="168"/>
      <c r="B2182" s="168"/>
      <c r="C2182" s="23"/>
    </row>
    <row r="2183" spans="1:3" x14ac:dyDescent="0.45">
      <c r="A2183" s="168"/>
      <c r="B2183" s="168"/>
      <c r="C2183" s="23"/>
    </row>
    <row r="2184" spans="1:3" x14ac:dyDescent="0.45">
      <c r="A2184" s="168"/>
      <c r="B2184" s="168"/>
      <c r="C2184" s="23"/>
    </row>
    <row r="2185" spans="1:3" x14ac:dyDescent="0.45">
      <c r="A2185" s="168"/>
      <c r="B2185" s="168"/>
      <c r="C2185" s="23"/>
    </row>
    <row r="2186" spans="1:3" x14ac:dyDescent="0.45">
      <c r="A2186" s="168"/>
      <c r="B2186" s="168"/>
      <c r="C2186" s="23"/>
    </row>
    <row r="2187" spans="1:3" x14ac:dyDescent="0.45">
      <c r="A2187" s="168"/>
      <c r="B2187" s="168"/>
      <c r="C2187" s="23"/>
    </row>
    <row r="2188" spans="1:3" x14ac:dyDescent="0.45">
      <c r="A2188" s="168"/>
      <c r="B2188" s="168"/>
      <c r="C2188" s="23"/>
    </row>
    <row r="2189" spans="1:3" x14ac:dyDescent="0.45">
      <c r="A2189" s="168"/>
      <c r="B2189" s="168"/>
      <c r="C2189" s="23"/>
    </row>
    <row r="2190" spans="1:3" x14ac:dyDescent="0.45">
      <c r="A2190" s="168"/>
      <c r="B2190" s="168"/>
      <c r="C2190" s="23"/>
    </row>
    <row r="2191" spans="1:3" x14ac:dyDescent="0.45">
      <c r="A2191" s="168"/>
      <c r="B2191" s="168"/>
      <c r="C2191" s="23"/>
    </row>
    <row r="2192" spans="1:3" x14ac:dyDescent="0.45">
      <c r="A2192" s="168"/>
      <c r="B2192" s="168"/>
      <c r="C2192" s="23"/>
    </row>
    <row r="2193" spans="1:3" x14ac:dyDescent="0.45">
      <c r="A2193" s="168"/>
      <c r="B2193" s="168"/>
      <c r="C2193" s="23"/>
    </row>
    <row r="2194" spans="1:3" x14ac:dyDescent="0.45">
      <c r="A2194" s="168"/>
      <c r="B2194" s="168"/>
      <c r="C2194" s="23"/>
    </row>
    <row r="2195" spans="1:3" x14ac:dyDescent="0.45">
      <c r="A2195" s="168"/>
      <c r="B2195" s="168"/>
      <c r="C2195" s="23"/>
    </row>
    <row r="2196" spans="1:3" x14ac:dyDescent="0.45">
      <c r="A2196" s="168"/>
      <c r="B2196" s="168"/>
      <c r="C2196" s="23"/>
    </row>
    <row r="2197" spans="1:3" x14ac:dyDescent="0.45">
      <c r="A2197" s="168"/>
      <c r="B2197" s="168"/>
      <c r="C2197" s="23"/>
    </row>
    <row r="2198" spans="1:3" x14ac:dyDescent="0.45">
      <c r="A2198" s="168"/>
      <c r="B2198" s="168"/>
      <c r="C2198" s="23"/>
    </row>
    <row r="2199" spans="1:3" x14ac:dyDescent="0.45">
      <c r="A2199" s="168"/>
      <c r="B2199" s="168"/>
      <c r="C2199" s="23"/>
    </row>
    <row r="2200" spans="1:3" x14ac:dyDescent="0.45">
      <c r="A2200" s="168"/>
      <c r="B2200" s="168"/>
      <c r="C2200" s="23"/>
    </row>
    <row r="2201" spans="1:3" x14ac:dyDescent="0.45">
      <c r="A2201" s="168"/>
      <c r="B2201" s="168"/>
      <c r="C2201" s="23"/>
    </row>
    <row r="2202" spans="1:3" x14ac:dyDescent="0.45">
      <c r="A2202" s="168"/>
      <c r="B2202" s="168"/>
      <c r="C2202" s="23"/>
    </row>
    <row r="2203" spans="1:3" x14ac:dyDescent="0.45">
      <c r="A2203" s="168"/>
      <c r="B2203" s="168"/>
      <c r="C2203" s="23"/>
    </row>
    <row r="2204" spans="1:3" x14ac:dyDescent="0.45">
      <c r="A2204" s="168"/>
      <c r="B2204" s="168"/>
      <c r="C2204" s="23"/>
    </row>
    <row r="2205" spans="1:3" x14ac:dyDescent="0.45">
      <c r="A2205" s="168"/>
      <c r="B2205" s="168"/>
      <c r="C2205" s="23"/>
    </row>
    <row r="2206" spans="1:3" x14ac:dyDescent="0.45">
      <c r="A2206" s="168"/>
      <c r="B2206" s="168"/>
      <c r="C2206" s="23"/>
    </row>
    <row r="2207" spans="1:3" x14ac:dyDescent="0.45">
      <c r="A2207" s="168"/>
      <c r="B2207" s="168"/>
      <c r="C2207" s="23"/>
    </row>
    <row r="2208" spans="1:3" x14ac:dyDescent="0.45">
      <c r="A2208" s="168"/>
      <c r="B2208" s="168"/>
      <c r="C2208" s="23"/>
    </row>
    <row r="2209" spans="1:3" x14ac:dyDescent="0.45">
      <c r="A2209" s="168"/>
      <c r="B2209" s="168"/>
      <c r="C2209" s="23"/>
    </row>
    <row r="2210" spans="1:3" x14ac:dyDescent="0.45">
      <c r="A2210" s="168"/>
      <c r="B2210" s="168"/>
      <c r="C2210" s="23"/>
    </row>
    <row r="2211" spans="1:3" x14ac:dyDescent="0.45">
      <c r="A2211" s="168"/>
      <c r="B2211" s="168"/>
      <c r="C2211" s="23"/>
    </row>
    <row r="2212" spans="1:3" x14ac:dyDescent="0.45">
      <c r="A2212" s="168"/>
      <c r="B2212" s="168"/>
      <c r="C2212" s="23"/>
    </row>
    <row r="2213" spans="1:3" x14ac:dyDescent="0.45">
      <c r="A2213" s="168"/>
      <c r="B2213" s="168"/>
      <c r="C2213" s="23"/>
    </row>
    <row r="2214" spans="1:3" x14ac:dyDescent="0.45">
      <c r="A2214" s="168"/>
      <c r="B2214" s="168"/>
      <c r="C2214" s="23"/>
    </row>
    <row r="2215" spans="1:3" x14ac:dyDescent="0.45">
      <c r="A2215" s="168"/>
      <c r="B2215" s="168"/>
      <c r="C2215" s="23"/>
    </row>
    <row r="2216" spans="1:3" x14ac:dyDescent="0.45">
      <c r="A2216" s="168"/>
      <c r="B2216" s="168"/>
      <c r="C2216" s="23"/>
    </row>
    <row r="2217" spans="1:3" x14ac:dyDescent="0.45">
      <c r="A2217" s="168"/>
      <c r="B2217" s="168"/>
      <c r="C2217" s="23"/>
    </row>
    <row r="2218" spans="1:3" x14ac:dyDescent="0.45">
      <c r="A2218" s="168"/>
      <c r="B2218" s="168"/>
      <c r="C2218" s="23"/>
    </row>
    <row r="2219" spans="1:3" x14ac:dyDescent="0.45">
      <c r="A2219" s="168"/>
      <c r="B2219" s="168"/>
      <c r="C2219" s="23"/>
    </row>
    <row r="2220" spans="1:3" x14ac:dyDescent="0.45">
      <c r="A2220" s="168"/>
      <c r="B2220" s="168"/>
      <c r="C2220" s="23"/>
    </row>
    <row r="2221" spans="1:3" x14ac:dyDescent="0.45">
      <c r="A2221" s="168"/>
      <c r="B2221" s="168"/>
      <c r="C2221" s="23"/>
    </row>
    <row r="2222" spans="1:3" x14ac:dyDescent="0.45">
      <c r="A2222" s="168"/>
      <c r="B2222" s="168"/>
      <c r="C2222" s="23"/>
    </row>
    <row r="2223" spans="1:3" x14ac:dyDescent="0.45">
      <c r="A2223" s="168"/>
      <c r="B2223" s="168"/>
      <c r="C2223" s="23"/>
    </row>
    <row r="2224" spans="1:3" x14ac:dyDescent="0.45">
      <c r="A2224" s="168"/>
      <c r="B2224" s="168"/>
      <c r="C2224" s="23"/>
    </row>
    <row r="2225" spans="1:3" x14ac:dyDescent="0.45">
      <c r="A2225" s="168"/>
      <c r="B2225" s="168"/>
      <c r="C2225" s="23"/>
    </row>
    <row r="2226" spans="1:3" x14ac:dyDescent="0.45">
      <c r="A2226" s="168"/>
      <c r="B2226" s="168"/>
      <c r="C2226" s="23"/>
    </row>
    <row r="2227" spans="1:3" x14ac:dyDescent="0.45">
      <c r="A2227" s="168"/>
      <c r="B2227" s="168"/>
      <c r="C2227" s="23"/>
    </row>
    <row r="2228" spans="1:3" x14ac:dyDescent="0.45">
      <c r="A2228" s="168"/>
      <c r="B2228" s="168"/>
      <c r="C2228" s="23"/>
    </row>
    <row r="2229" spans="1:3" x14ac:dyDescent="0.45">
      <c r="A2229" s="168"/>
      <c r="B2229" s="168"/>
      <c r="C2229" s="23"/>
    </row>
    <row r="2230" spans="1:3" x14ac:dyDescent="0.45">
      <c r="A2230" s="168"/>
      <c r="B2230" s="168"/>
      <c r="C2230" s="23"/>
    </row>
    <row r="2231" spans="1:3" x14ac:dyDescent="0.45">
      <c r="A2231" s="168"/>
      <c r="B2231" s="168"/>
      <c r="C2231" s="23"/>
    </row>
    <row r="2232" spans="1:3" x14ac:dyDescent="0.45">
      <c r="A2232" s="168"/>
      <c r="B2232" s="168"/>
      <c r="C2232" s="23"/>
    </row>
    <row r="2233" spans="1:3" x14ac:dyDescent="0.45">
      <c r="A2233" s="168"/>
      <c r="B2233" s="168"/>
      <c r="C2233" s="23"/>
    </row>
    <row r="2234" spans="1:3" x14ac:dyDescent="0.45">
      <c r="A2234" s="168"/>
      <c r="B2234" s="168"/>
      <c r="C2234" s="23"/>
    </row>
    <row r="2235" spans="1:3" x14ac:dyDescent="0.45">
      <c r="A2235" s="168"/>
      <c r="B2235" s="168"/>
      <c r="C2235" s="23"/>
    </row>
    <row r="2236" spans="1:3" x14ac:dyDescent="0.45">
      <c r="A2236" s="168"/>
      <c r="B2236" s="168"/>
      <c r="C2236" s="23"/>
    </row>
    <row r="2237" spans="1:3" x14ac:dyDescent="0.45">
      <c r="A2237" s="168"/>
      <c r="B2237" s="168"/>
      <c r="C2237" s="23"/>
    </row>
    <row r="2238" spans="1:3" x14ac:dyDescent="0.45">
      <c r="A2238" s="168"/>
      <c r="B2238" s="168"/>
      <c r="C2238" s="23"/>
    </row>
    <row r="2239" spans="1:3" x14ac:dyDescent="0.45">
      <c r="A2239" s="168"/>
      <c r="B2239" s="168"/>
      <c r="C2239" s="23"/>
    </row>
    <row r="2240" spans="1:3" x14ac:dyDescent="0.45">
      <c r="A2240" s="168"/>
      <c r="B2240" s="168"/>
      <c r="C2240" s="23"/>
    </row>
    <row r="2241" spans="1:3" x14ac:dyDescent="0.45">
      <c r="A2241" s="168"/>
      <c r="B2241" s="168"/>
      <c r="C2241" s="23"/>
    </row>
    <row r="2242" spans="1:3" x14ac:dyDescent="0.45">
      <c r="A2242" s="168"/>
      <c r="B2242" s="168"/>
      <c r="C2242" s="23"/>
    </row>
    <row r="2243" spans="1:3" x14ac:dyDescent="0.45">
      <c r="A2243" s="168"/>
      <c r="B2243" s="168"/>
      <c r="C2243" s="23"/>
    </row>
    <row r="2244" spans="1:3" x14ac:dyDescent="0.45">
      <c r="A2244" s="168"/>
      <c r="B2244" s="168"/>
      <c r="C2244" s="23"/>
    </row>
    <row r="2245" spans="1:3" x14ac:dyDescent="0.45">
      <c r="A2245" s="168"/>
      <c r="B2245" s="168"/>
      <c r="C2245" s="23"/>
    </row>
    <row r="2246" spans="1:3" x14ac:dyDescent="0.45">
      <c r="A2246" s="168"/>
      <c r="B2246" s="168"/>
      <c r="C2246" s="23"/>
    </row>
    <row r="2247" spans="1:3" x14ac:dyDescent="0.45">
      <c r="A2247" s="168"/>
      <c r="B2247" s="168"/>
      <c r="C2247" s="23"/>
    </row>
    <row r="2248" spans="1:3" x14ac:dyDescent="0.45">
      <c r="A2248" s="168"/>
      <c r="B2248" s="168"/>
      <c r="C2248" s="23"/>
    </row>
    <row r="2249" spans="1:3" x14ac:dyDescent="0.45">
      <c r="A2249" s="168"/>
      <c r="B2249" s="168"/>
      <c r="C2249" s="23"/>
    </row>
    <row r="2250" spans="1:3" x14ac:dyDescent="0.45">
      <c r="A2250" s="168"/>
      <c r="B2250" s="168"/>
      <c r="C2250" s="23"/>
    </row>
    <row r="2251" spans="1:3" x14ac:dyDescent="0.45">
      <c r="A2251" s="168"/>
      <c r="B2251" s="168"/>
      <c r="C2251" s="23"/>
    </row>
    <row r="2252" spans="1:3" x14ac:dyDescent="0.45">
      <c r="A2252" s="168"/>
      <c r="B2252" s="168"/>
      <c r="C2252" s="23"/>
    </row>
    <row r="2253" spans="1:3" x14ac:dyDescent="0.45">
      <c r="A2253" s="168"/>
      <c r="B2253" s="168"/>
      <c r="C2253" s="23"/>
    </row>
    <row r="2254" spans="1:3" x14ac:dyDescent="0.45">
      <c r="A2254" s="168"/>
      <c r="B2254" s="168"/>
      <c r="C2254" s="23"/>
    </row>
    <row r="2255" spans="1:3" x14ac:dyDescent="0.45">
      <c r="A2255" s="168"/>
      <c r="B2255" s="168"/>
      <c r="C2255" s="23"/>
    </row>
    <row r="2256" spans="1:3" x14ac:dyDescent="0.45">
      <c r="A2256" s="168"/>
      <c r="B2256" s="168"/>
      <c r="C2256" s="23"/>
    </row>
    <row r="2257" spans="1:3" x14ac:dyDescent="0.45">
      <c r="A2257" s="168"/>
      <c r="B2257" s="168"/>
      <c r="C2257" s="23"/>
    </row>
    <row r="2258" spans="1:3" x14ac:dyDescent="0.45">
      <c r="A2258" s="168"/>
      <c r="B2258" s="168"/>
      <c r="C2258" s="23"/>
    </row>
    <row r="2259" spans="1:3" x14ac:dyDescent="0.45">
      <c r="A2259" s="168"/>
      <c r="B2259" s="168"/>
      <c r="C2259" s="23"/>
    </row>
    <row r="2260" spans="1:3" x14ac:dyDescent="0.45">
      <c r="A2260" s="168"/>
      <c r="B2260" s="168"/>
      <c r="C2260" s="23"/>
    </row>
    <row r="2261" spans="1:3" x14ac:dyDescent="0.45">
      <c r="A2261" s="168"/>
      <c r="B2261" s="168"/>
      <c r="C2261" s="23"/>
    </row>
    <row r="2262" spans="1:3" x14ac:dyDescent="0.45">
      <c r="A2262" s="168"/>
      <c r="B2262" s="168"/>
      <c r="C2262" s="23"/>
    </row>
    <row r="2263" spans="1:3" x14ac:dyDescent="0.45">
      <c r="A2263" s="168"/>
      <c r="B2263" s="168"/>
      <c r="C2263" s="23"/>
    </row>
    <row r="2264" spans="1:3" x14ac:dyDescent="0.45">
      <c r="A2264" s="168"/>
      <c r="B2264" s="168"/>
      <c r="C2264" s="23"/>
    </row>
    <row r="2265" spans="1:3" x14ac:dyDescent="0.45">
      <c r="A2265" s="168"/>
      <c r="B2265" s="168"/>
      <c r="C2265" s="23"/>
    </row>
    <row r="2266" spans="1:3" x14ac:dyDescent="0.45">
      <c r="A2266" s="168"/>
      <c r="B2266" s="168"/>
      <c r="C2266" s="23"/>
    </row>
    <row r="2267" spans="1:3" x14ac:dyDescent="0.45">
      <c r="A2267" s="168"/>
      <c r="B2267" s="168"/>
      <c r="C2267" s="23"/>
    </row>
    <row r="2268" spans="1:3" x14ac:dyDescent="0.45">
      <c r="A2268" s="168"/>
      <c r="B2268" s="168"/>
      <c r="C2268" s="23"/>
    </row>
    <row r="2269" spans="1:3" x14ac:dyDescent="0.45">
      <c r="A2269" s="168"/>
      <c r="B2269" s="168"/>
      <c r="C2269" s="23"/>
    </row>
    <row r="2270" spans="1:3" x14ac:dyDescent="0.45">
      <c r="A2270" s="168"/>
      <c r="B2270" s="168"/>
      <c r="C2270" s="23"/>
    </row>
    <row r="2271" spans="1:3" x14ac:dyDescent="0.45">
      <c r="A2271" s="168"/>
      <c r="B2271" s="168"/>
      <c r="C2271" s="23"/>
    </row>
    <row r="2272" spans="1:3" x14ac:dyDescent="0.45">
      <c r="A2272" s="168"/>
      <c r="B2272" s="168"/>
      <c r="C2272" s="23"/>
    </row>
    <row r="2273" spans="1:3" x14ac:dyDescent="0.45">
      <c r="A2273" s="168"/>
      <c r="B2273" s="168"/>
      <c r="C2273" s="23"/>
    </row>
    <row r="2274" spans="1:3" x14ac:dyDescent="0.45">
      <c r="A2274" s="168"/>
      <c r="B2274" s="168"/>
      <c r="C2274" s="23"/>
    </row>
    <row r="2275" spans="1:3" x14ac:dyDescent="0.45">
      <c r="A2275" s="168"/>
      <c r="B2275" s="168"/>
      <c r="C2275" s="23"/>
    </row>
    <row r="2276" spans="1:3" x14ac:dyDescent="0.45">
      <c r="A2276" s="168"/>
      <c r="B2276" s="168"/>
      <c r="C2276" s="23"/>
    </row>
    <row r="2277" spans="1:3" x14ac:dyDescent="0.45">
      <c r="A2277" s="168"/>
      <c r="B2277" s="168"/>
      <c r="C2277" s="23"/>
    </row>
    <row r="2278" spans="1:3" x14ac:dyDescent="0.45">
      <c r="A2278" s="168"/>
      <c r="B2278" s="168"/>
      <c r="C2278" s="23"/>
    </row>
    <row r="2279" spans="1:3" x14ac:dyDescent="0.45">
      <c r="A2279" s="168"/>
      <c r="B2279" s="168"/>
      <c r="C2279" s="23"/>
    </row>
    <row r="2280" spans="1:3" x14ac:dyDescent="0.45">
      <c r="A2280" s="168"/>
      <c r="B2280" s="168"/>
      <c r="C2280" s="23"/>
    </row>
    <row r="2281" spans="1:3" x14ac:dyDescent="0.45">
      <c r="A2281" s="168"/>
      <c r="B2281" s="168"/>
      <c r="C2281" s="23"/>
    </row>
    <row r="2282" spans="1:3" x14ac:dyDescent="0.45">
      <c r="A2282" s="168"/>
      <c r="B2282" s="168"/>
      <c r="C2282" s="23"/>
    </row>
    <row r="2283" spans="1:3" x14ac:dyDescent="0.45">
      <c r="A2283" s="168"/>
      <c r="B2283" s="168"/>
      <c r="C2283" s="23"/>
    </row>
    <row r="2284" spans="1:3" x14ac:dyDescent="0.45">
      <c r="A2284" s="168"/>
      <c r="B2284" s="168"/>
      <c r="C2284" s="23"/>
    </row>
    <row r="2285" spans="1:3" x14ac:dyDescent="0.45">
      <c r="A2285" s="168"/>
      <c r="B2285" s="168"/>
      <c r="C2285" s="23"/>
    </row>
    <row r="2286" spans="1:3" x14ac:dyDescent="0.45">
      <c r="A2286" s="168"/>
      <c r="B2286" s="168"/>
      <c r="C2286" s="23"/>
    </row>
    <row r="2287" spans="1:3" x14ac:dyDescent="0.45">
      <c r="A2287" s="168"/>
      <c r="B2287" s="168"/>
      <c r="C2287" s="23"/>
    </row>
    <row r="2288" spans="1:3" x14ac:dyDescent="0.45">
      <c r="A2288" s="168"/>
      <c r="B2288" s="168"/>
      <c r="C2288" s="23"/>
    </row>
    <row r="2289" spans="1:3" x14ac:dyDescent="0.45">
      <c r="A2289" s="168"/>
      <c r="B2289" s="168"/>
      <c r="C2289" s="23"/>
    </row>
    <row r="2290" spans="1:3" x14ac:dyDescent="0.45">
      <c r="A2290" s="168"/>
      <c r="B2290" s="168"/>
      <c r="C2290" s="23"/>
    </row>
    <row r="2291" spans="1:3" x14ac:dyDescent="0.45">
      <c r="A2291" s="168"/>
      <c r="B2291" s="168"/>
      <c r="C2291" s="23"/>
    </row>
    <row r="2292" spans="1:3" x14ac:dyDescent="0.45">
      <c r="A2292" s="168"/>
      <c r="B2292" s="168"/>
      <c r="C2292" s="23"/>
    </row>
    <row r="2293" spans="1:3" x14ac:dyDescent="0.45">
      <c r="A2293" s="168"/>
      <c r="B2293" s="168"/>
      <c r="C2293" s="23"/>
    </row>
    <row r="2294" spans="1:3" x14ac:dyDescent="0.45">
      <c r="A2294" s="168"/>
      <c r="B2294" s="168"/>
      <c r="C2294" s="23"/>
    </row>
    <row r="2295" spans="1:3" x14ac:dyDescent="0.45">
      <c r="A2295" s="168"/>
      <c r="B2295" s="168"/>
      <c r="C2295" s="23"/>
    </row>
    <row r="2296" spans="1:3" x14ac:dyDescent="0.45">
      <c r="A2296" s="168"/>
      <c r="B2296" s="168"/>
      <c r="C2296" s="23"/>
    </row>
    <row r="2297" spans="1:3" x14ac:dyDescent="0.45">
      <c r="A2297" s="168"/>
      <c r="B2297" s="168"/>
      <c r="C2297" s="23"/>
    </row>
    <row r="2298" spans="1:3" x14ac:dyDescent="0.45">
      <c r="A2298" s="168"/>
      <c r="B2298" s="168"/>
      <c r="C2298" s="23"/>
    </row>
    <row r="2299" spans="1:3" x14ac:dyDescent="0.45">
      <c r="A2299" s="168"/>
      <c r="B2299" s="168"/>
      <c r="C2299" s="23"/>
    </row>
    <row r="2300" spans="1:3" x14ac:dyDescent="0.45">
      <c r="A2300" s="168"/>
      <c r="B2300" s="168"/>
      <c r="C2300" s="23"/>
    </row>
    <row r="2301" spans="1:3" x14ac:dyDescent="0.45">
      <c r="A2301" s="168"/>
      <c r="B2301" s="168"/>
      <c r="C2301" s="23"/>
    </row>
    <row r="2302" spans="1:3" x14ac:dyDescent="0.45">
      <c r="A2302" s="168"/>
      <c r="B2302" s="168"/>
      <c r="C2302" s="23"/>
    </row>
    <row r="2303" spans="1:3" x14ac:dyDescent="0.45">
      <c r="A2303" s="168"/>
      <c r="B2303" s="168"/>
      <c r="C2303" s="23"/>
    </row>
    <row r="2304" spans="1:3" x14ac:dyDescent="0.45">
      <c r="A2304" s="168"/>
      <c r="B2304" s="168"/>
      <c r="C2304" s="23"/>
    </row>
    <row r="2305" spans="1:3" x14ac:dyDescent="0.45">
      <c r="A2305" s="168"/>
      <c r="B2305" s="168"/>
      <c r="C2305" s="23"/>
    </row>
    <row r="2306" spans="1:3" x14ac:dyDescent="0.45">
      <c r="A2306" s="168"/>
      <c r="B2306" s="168"/>
      <c r="C2306" s="23"/>
    </row>
    <row r="2307" spans="1:3" x14ac:dyDescent="0.45">
      <c r="A2307" s="168"/>
      <c r="B2307" s="168"/>
      <c r="C2307" s="23"/>
    </row>
    <row r="2308" spans="1:3" x14ac:dyDescent="0.45">
      <c r="A2308" s="168"/>
      <c r="B2308" s="168"/>
      <c r="C2308" s="23"/>
    </row>
    <row r="2309" spans="1:3" x14ac:dyDescent="0.45">
      <c r="A2309" s="168"/>
      <c r="B2309" s="168"/>
      <c r="C2309" s="23"/>
    </row>
    <row r="2310" spans="1:3" x14ac:dyDescent="0.45">
      <c r="A2310" s="168"/>
      <c r="B2310" s="168"/>
      <c r="C2310" s="23"/>
    </row>
    <row r="2311" spans="1:3" x14ac:dyDescent="0.45">
      <c r="A2311" s="168"/>
      <c r="B2311" s="168"/>
      <c r="C2311" s="23"/>
    </row>
    <row r="2312" spans="1:3" x14ac:dyDescent="0.45">
      <c r="A2312" s="168"/>
      <c r="B2312" s="168"/>
      <c r="C2312" s="23"/>
    </row>
    <row r="2313" spans="1:3" x14ac:dyDescent="0.45">
      <c r="A2313" s="168"/>
      <c r="B2313" s="168"/>
      <c r="C2313" s="23"/>
    </row>
  </sheetData>
  <phoneticPr fontId="2" type="noConversion"/>
  <pageMargins left="0.75" right="0.75" top="1" bottom="1" header="0.5" footer="0.5"/>
  <pageSetup paperSize="9" scale="18" orientation="landscape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  <pageSetUpPr fitToPage="1"/>
  </sheetPr>
  <dimension ref="A1:AW2345"/>
  <sheetViews>
    <sheetView zoomScale="80" zoomScaleNormal="80" zoomScalePageLayoutView="70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8.88671875" defaultRowHeight="19.2" x14ac:dyDescent="0.45"/>
  <cols>
    <col min="1" max="1" width="23.33203125" style="189" customWidth="1"/>
    <col min="2" max="2" width="32.88671875" style="189" customWidth="1"/>
    <col min="3" max="3" width="19.6640625" style="189" customWidth="1"/>
    <col min="4" max="4" width="49.88671875" style="2" customWidth="1"/>
    <col min="5" max="5" width="1.44140625" style="3" customWidth="1"/>
    <col min="6" max="7" width="12" style="3" customWidth="1"/>
    <col min="8" max="8" width="1.44140625" style="3" customWidth="1"/>
    <col min="9" max="9" width="11.33203125" style="24" customWidth="1"/>
    <col min="10" max="10" width="12" style="24" customWidth="1"/>
    <col min="11" max="11" width="8.6640625" style="23" customWidth="1"/>
    <col min="12" max="12" width="1.44140625" style="25" customWidth="1"/>
    <col min="13" max="13" width="13.5546875" style="24" customWidth="1"/>
    <col min="14" max="14" width="11.6640625" style="24" customWidth="1"/>
    <col min="15" max="15" width="8.6640625" style="3" customWidth="1"/>
    <col min="16" max="16" width="12.88671875" style="275" customWidth="1"/>
    <col min="17" max="17" width="12.88671875" style="26" customWidth="1"/>
    <col min="18" max="18" width="8.6640625" style="3" customWidth="1"/>
    <col min="19" max="19" width="12.44140625" style="273" customWidth="1"/>
    <col min="20" max="20" width="12.44140625" style="24" customWidth="1"/>
    <col min="21" max="21" width="8.6640625" style="25" customWidth="1"/>
    <col min="22" max="22" width="12.88671875" style="275" customWidth="1"/>
    <col min="23" max="23" width="12.88671875" style="26" customWidth="1"/>
    <col min="24" max="24" width="8.6640625" style="3" customWidth="1"/>
    <col min="25" max="25" width="12.88671875" style="278" customWidth="1"/>
    <col min="26" max="26" width="12.88671875" style="3" customWidth="1"/>
    <col min="27" max="27" width="8.6640625" style="3" customWidth="1"/>
    <col min="28" max="29" width="13" style="3" customWidth="1"/>
    <col min="30" max="30" width="8.6640625" style="3" customWidth="1"/>
    <col min="31" max="31" width="1.44140625" style="3" customWidth="1"/>
    <col min="32" max="32" width="13" style="25" customWidth="1"/>
    <col min="33" max="33" width="12.88671875" style="26" customWidth="1"/>
    <col min="34" max="37" width="13" style="3" customWidth="1"/>
    <col min="38" max="38" width="1.44140625" style="3" customWidth="1"/>
    <col min="39" max="39" width="9.109375" style="3" customWidth="1"/>
    <col min="40" max="40" width="8.88671875" style="3" customWidth="1"/>
    <col min="41" max="44" width="8.88671875" style="3"/>
    <col min="45" max="46" width="8.88671875" style="295"/>
    <col min="49" max="16384" width="8.88671875" style="3"/>
  </cols>
  <sheetData>
    <row r="1" spans="1:49" x14ac:dyDescent="0.45">
      <c r="A1" s="1"/>
      <c r="B1" s="1"/>
      <c r="C1" s="1"/>
      <c r="G1" s="25"/>
      <c r="H1" s="589">
        <f>Data!J22</f>
        <v>42212</v>
      </c>
      <c r="I1" s="589"/>
      <c r="K1" s="240" t="s">
        <v>34</v>
      </c>
      <c r="M1" s="23"/>
      <c r="N1" s="241"/>
      <c r="O1" s="240"/>
      <c r="P1" s="240"/>
      <c r="Q1" s="201"/>
      <c r="R1" s="240"/>
      <c r="S1" s="269"/>
      <c r="T1" s="201"/>
      <c r="U1" s="240"/>
      <c r="V1" s="240"/>
      <c r="W1" s="201"/>
      <c r="X1" s="240"/>
      <c r="Y1" s="240"/>
      <c r="Z1" s="201"/>
      <c r="AA1" s="240"/>
      <c r="AB1" s="25"/>
      <c r="AC1" s="240" t="s">
        <v>34</v>
      </c>
      <c r="AD1" s="240"/>
    </row>
    <row r="2" spans="1:49" x14ac:dyDescent="0.45">
      <c r="A2" s="300"/>
      <c r="B2" s="300"/>
      <c r="C2" s="300"/>
      <c r="D2" s="3"/>
      <c r="I2" s="251" t="s">
        <v>110</v>
      </c>
      <c r="J2" s="243">
        <f>Data!C23</f>
        <v>1.45678</v>
      </c>
      <c r="K2" s="242">
        <f>(J2-J4)/J4</f>
        <v>4.6758620689655228E-3</v>
      </c>
      <c r="M2" s="240" t="s">
        <v>326</v>
      </c>
      <c r="N2" s="244">
        <f>Data!C32</f>
        <v>1.34066</v>
      </c>
      <c r="O2" s="242"/>
      <c r="P2" s="485" t="s">
        <v>327</v>
      </c>
      <c r="Q2" s="244">
        <f>Data!C41</f>
        <v>1.0877600000000001</v>
      </c>
      <c r="R2" s="242"/>
      <c r="S2" s="240" t="s">
        <v>326</v>
      </c>
      <c r="T2" s="245">
        <f>Data!C34</f>
        <v>12.400600000000001</v>
      </c>
      <c r="U2" s="242"/>
      <c r="V2" s="485" t="s">
        <v>327</v>
      </c>
      <c r="W2" s="244">
        <f>Data!C39</f>
        <v>7.4607299999999999</v>
      </c>
      <c r="X2" s="242"/>
      <c r="Y2" s="274"/>
      <c r="Z2" s="252">
        <f>Data!C40</f>
        <v>1.0478700000000001</v>
      </c>
      <c r="AA2" s="242"/>
      <c r="AB2" s="244">
        <f>Data!C29</f>
        <v>15.9832</v>
      </c>
      <c r="AC2" s="242">
        <f>(AC4-AB2)/AB2</f>
        <v>-0.17100455478252166</v>
      </c>
      <c r="AD2" s="242"/>
    </row>
    <row r="3" spans="1:49" x14ac:dyDescent="0.45">
      <c r="A3" s="301"/>
      <c r="B3" s="301"/>
      <c r="C3" s="301"/>
      <c r="D3" s="104"/>
      <c r="F3" s="27"/>
      <c r="J3" s="283" t="s">
        <v>325</v>
      </c>
      <c r="L3" s="325"/>
      <c r="M3" s="593" t="s">
        <v>241</v>
      </c>
      <c r="N3" s="593"/>
      <c r="O3" s="378">
        <v>0.05</v>
      </c>
      <c r="P3" s="593" t="s">
        <v>241</v>
      </c>
      <c r="Q3" s="593"/>
      <c r="R3" s="378">
        <v>0.05</v>
      </c>
      <c r="S3" s="593" t="s">
        <v>241</v>
      </c>
      <c r="T3" s="593"/>
      <c r="U3" s="378">
        <v>0.05</v>
      </c>
      <c r="V3" s="593" t="s">
        <v>241</v>
      </c>
      <c r="W3" s="593"/>
      <c r="X3" s="378">
        <v>0.05</v>
      </c>
      <c r="Y3" s="593" t="s">
        <v>241</v>
      </c>
      <c r="Z3" s="593"/>
      <c r="AA3" s="378">
        <v>0.05</v>
      </c>
      <c r="AD3" s="51"/>
      <c r="AE3" s="29"/>
      <c r="AF3" s="30"/>
      <c r="AL3" s="29"/>
    </row>
    <row r="4" spans="1:49" x14ac:dyDescent="0.45">
      <c r="A4" s="561" t="s">
        <v>400</v>
      </c>
      <c r="B4" s="4" t="s">
        <v>401</v>
      </c>
      <c r="C4" s="408" t="s">
        <v>252</v>
      </c>
      <c r="D4" s="314" t="s">
        <v>23</v>
      </c>
      <c r="E4" s="32"/>
      <c r="F4" s="33"/>
      <c r="G4" s="32"/>
      <c r="H4" s="27"/>
      <c r="I4" s="324" t="s">
        <v>65</v>
      </c>
      <c r="J4" s="234">
        <f>Data!F13</f>
        <v>1.45</v>
      </c>
      <c r="K4" s="34" t="s">
        <v>67</v>
      </c>
      <c r="L4" s="325"/>
      <c r="M4" s="324" t="s">
        <v>65</v>
      </c>
      <c r="N4" s="390">
        <f>(N2*(1+O3)+0.01)</f>
        <v>1.4176930000000001</v>
      </c>
      <c r="O4" s="34" t="s">
        <v>67</v>
      </c>
      <c r="P4" s="270" t="s">
        <v>64</v>
      </c>
      <c r="Q4" s="486">
        <f>Q2*(1+R3)</f>
        <v>1.1421480000000002</v>
      </c>
      <c r="R4" s="34" t="s">
        <v>67</v>
      </c>
      <c r="S4" s="270" t="s">
        <v>66</v>
      </c>
      <c r="T4" s="235">
        <f>T2*(1+U3)</f>
        <v>13.020630000000001</v>
      </c>
      <c r="U4" s="34" t="s">
        <v>67</v>
      </c>
      <c r="V4" s="270" t="s">
        <v>64</v>
      </c>
      <c r="W4" s="486">
        <f>W2*(1+X3)</f>
        <v>7.8337665000000003</v>
      </c>
      <c r="X4" s="34" t="s">
        <v>67</v>
      </c>
      <c r="Y4" s="276" t="s">
        <v>104</v>
      </c>
      <c r="Z4" s="486">
        <f>Z2*(1+AA3)</f>
        <v>1.1002635000000001</v>
      </c>
      <c r="AA4" s="34" t="s">
        <v>67</v>
      </c>
      <c r="AB4" s="246" t="s">
        <v>343</v>
      </c>
      <c r="AC4" s="236">
        <f>Data!F20</f>
        <v>13.25</v>
      </c>
      <c r="AD4" s="329" t="s">
        <v>67</v>
      </c>
      <c r="AE4" s="29"/>
      <c r="AF4" s="30"/>
      <c r="AG4" s="35"/>
      <c r="AL4" s="29"/>
    </row>
    <row r="5" spans="1:49" x14ac:dyDescent="0.45">
      <c r="A5" s="105"/>
      <c r="B5" s="105"/>
      <c r="C5" s="105"/>
      <c r="D5" s="105"/>
      <c r="F5" s="33" t="s">
        <v>105</v>
      </c>
      <c r="G5" s="36"/>
      <c r="H5" s="27"/>
      <c r="I5" s="321" t="s">
        <v>46</v>
      </c>
      <c r="J5" s="265" t="s">
        <v>152</v>
      </c>
      <c r="K5" s="446" t="s">
        <v>161</v>
      </c>
      <c r="L5" s="325"/>
      <c r="M5" s="327" t="s">
        <v>50</v>
      </c>
      <c r="N5" s="328" t="s">
        <v>152</v>
      </c>
      <c r="O5" s="37" t="s">
        <v>53</v>
      </c>
      <c r="P5" s="271" t="s">
        <v>47</v>
      </c>
      <c r="Q5" s="265" t="s">
        <v>152</v>
      </c>
      <c r="R5" s="37" t="s">
        <v>71</v>
      </c>
      <c r="S5" s="271" t="s">
        <v>51</v>
      </c>
      <c r="T5" s="265" t="s">
        <v>152</v>
      </c>
      <c r="U5" s="446" t="s">
        <v>69</v>
      </c>
      <c r="V5" s="271" t="s">
        <v>52</v>
      </c>
      <c r="W5" s="265" t="s">
        <v>152</v>
      </c>
      <c r="X5" s="37" t="s">
        <v>70</v>
      </c>
      <c r="Y5" s="271" t="s">
        <v>124</v>
      </c>
      <c r="Z5" s="265" t="s">
        <v>152</v>
      </c>
      <c r="AA5" s="37" t="s">
        <v>140</v>
      </c>
      <c r="AB5" s="32" t="s">
        <v>55</v>
      </c>
      <c r="AC5" s="328" t="s">
        <v>181</v>
      </c>
      <c r="AD5" s="37" t="s">
        <v>160</v>
      </c>
      <c r="AE5" s="38"/>
      <c r="AF5" s="39" t="s">
        <v>12</v>
      </c>
      <c r="AG5" s="590" t="s">
        <v>63</v>
      </c>
      <c r="AH5" s="591"/>
      <c r="AI5" s="591"/>
      <c r="AJ5" s="591"/>
      <c r="AK5" s="592"/>
      <c r="AL5" s="38"/>
    </row>
    <row r="6" spans="1:49" x14ac:dyDescent="0.45">
      <c r="A6" s="105"/>
      <c r="B6" s="105"/>
      <c r="C6" s="105"/>
      <c r="D6" s="105"/>
      <c r="F6" s="40" t="str">
        <f>NxtYr</f>
        <v>Mar '16</v>
      </c>
      <c r="G6" s="41" t="str">
        <f>CurYr</f>
        <v>Mar '15</v>
      </c>
      <c r="H6" s="27"/>
      <c r="I6" s="322" t="str">
        <f>NxtYr</f>
        <v>Mar '16</v>
      </c>
      <c r="J6" s="120" t="str">
        <f>CurYr</f>
        <v>Mar '15</v>
      </c>
      <c r="K6" s="446" t="s">
        <v>68</v>
      </c>
      <c r="L6" s="326"/>
      <c r="M6" s="322" t="str">
        <f>NxtYr</f>
        <v>Mar '16</v>
      </c>
      <c r="N6" s="322" t="str">
        <f>CurYr</f>
        <v>Mar '15</v>
      </c>
      <c r="O6" s="37" t="s">
        <v>68</v>
      </c>
      <c r="P6" s="272" t="str">
        <f>NxtYr</f>
        <v>Mar '16</v>
      </c>
      <c r="Q6" s="120" t="str">
        <f>CurYr</f>
        <v>Mar '15</v>
      </c>
      <c r="R6" s="37" t="s">
        <v>53</v>
      </c>
      <c r="S6" s="272" t="str">
        <f>NxtYr</f>
        <v>Mar '16</v>
      </c>
      <c r="T6" s="120" t="str">
        <f>CurYr</f>
        <v>Mar '15</v>
      </c>
      <c r="U6" s="446" t="s">
        <v>68</v>
      </c>
      <c r="V6" s="272" t="str">
        <f>NxtYr</f>
        <v>Mar '16</v>
      </c>
      <c r="W6" s="120" t="str">
        <f>CurYr</f>
        <v>Mar '15</v>
      </c>
      <c r="X6" s="37" t="s">
        <v>53</v>
      </c>
      <c r="Y6" s="272" t="str">
        <f>NxtYr</f>
        <v>Mar '16</v>
      </c>
      <c r="Z6" s="120" t="str">
        <f>CurYr</f>
        <v>Mar '15</v>
      </c>
      <c r="AA6" s="37" t="s">
        <v>104</v>
      </c>
      <c r="AB6" s="272" t="str">
        <f>NxtYr</f>
        <v>Mar '16</v>
      </c>
      <c r="AC6" s="120" t="str">
        <f>LstYr</f>
        <v>Mar '15</v>
      </c>
      <c r="AD6" s="65" t="s">
        <v>161</v>
      </c>
      <c r="AE6" s="29"/>
      <c r="AF6" s="42" t="s">
        <v>106</v>
      </c>
      <c r="AG6" s="42" t="s">
        <v>22</v>
      </c>
      <c r="AH6" s="43" t="s">
        <v>26</v>
      </c>
      <c r="AI6" s="43" t="s">
        <v>69</v>
      </c>
      <c r="AJ6" s="43" t="s">
        <v>91</v>
      </c>
      <c r="AK6" s="42" t="s">
        <v>56</v>
      </c>
      <c r="AL6" s="29"/>
    </row>
    <row r="7" spans="1:49" x14ac:dyDescent="0.45">
      <c r="F7" s="27"/>
      <c r="G7" s="44"/>
      <c r="H7" s="27"/>
      <c r="I7" s="207"/>
      <c r="L7" s="325"/>
      <c r="M7" s="207"/>
      <c r="N7" s="207"/>
      <c r="O7" s="44"/>
      <c r="P7" s="277"/>
      <c r="R7" s="44"/>
      <c r="U7" s="448"/>
      <c r="X7" s="44"/>
      <c r="Y7" s="277"/>
      <c r="Z7" s="51"/>
      <c r="AA7" s="44"/>
      <c r="AD7" s="51"/>
      <c r="AE7" s="29"/>
      <c r="AF7" s="30"/>
      <c r="AG7" s="45"/>
      <c r="AH7" s="28"/>
      <c r="AI7" s="28"/>
      <c r="AJ7" s="28"/>
      <c r="AK7" s="28"/>
      <c r="AL7" s="29"/>
      <c r="AQ7" s="303" t="s">
        <v>238</v>
      </c>
      <c r="AS7" s="392"/>
    </row>
    <row r="8" spans="1:49" x14ac:dyDescent="0.45">
      <c r="A8" s="315"/>
      <c r="B8" s="315"/>
      <c r="C8" s="315"/>
      <c r="D8" s="173"/>
      <c r="F8" s="27"/>
      <c r="G8" s="44"/>
      <c r="H8" s="51"/>
      <c r="K8" s="447"/>
      <c r="L8" s="30"/>
      <c r="O8" s="44"/>
      <c r="P8" s="277"/>
      <c r="R8" s="44"/>
      <c r="U8" s="448"/>
      <c r="X8" s="44"/>
      <c r="Y8" s="277"/>
      <c r="Z8" s="51"/>
      <c r="AA8" s="44"/>
      <c r="AD8" s="51"/>
      <c r="AE8" s="29"/>
      <c r="AF8" s="30"/>
      <c r="AG8" s="45"/>
      <c r="AH8" s="28"/>
      <c r="AI8" s="28"/>
      <c r="AJ8" s="28"/>
      <c r="AK8" s="28"/>
      <c r="AL8" s="29"/>
      <c r="AQ8" s="3">
        <v>2015</v>
      </c>
      <c r="AS8" s="368" t="s">
        <v>239</v>
      </c>
      <c r="AT8" s="304"/>
      <c r="AV8" s="386" t="s">
        <v>240</v>
      </c>
    </row>
    <row r="9" spans="1:49" x14ac:dyDescent="0.45">
      <c r="A9" s="299"/>
      <c r="B9" s="299"/>
      <c r="C9" s="299"/>
      <c r="D9" s="477"/>
      <c r="F9" s="310"/>
      <c r="G9" s="311"/>
      <c r="I9" s="79"/>
      <c r="J9" s="205"/>
      <c r="K9" s="312"/>
      <c r="L9" s="50"/>
      <c r="M9" s="79"/>
      <c r="N9" s="313"/>
      <c r="O9" s="309"/>
      <c r="P9" s="79"/>
      <c r="Q9" s="205"/>
      <c r="R9" s="34"/>
      <c r="S9" s="115"/>
      <c r="T9" s="205"/>
      <c r="U9" s="34"/>
      <c r="V9" s="115"/>
      <c r="W9" s="205"/>
      <c r="X9" s="34"/>
      <c r="Y9" s="115"/>
      <c r="Z9" s="205"/>
      <c r="AA9" s="308"/>
      <c r="AB9" s="330"/>
      <c r="AC9" s="205"/>
      <c r="AD9" s="185"/>
      <c r="AE9" s="29"/>
      <c r="AF9" s="47"/>
      <c r="AG9" s="48"/>
      <c r="AH9" s="49"/>
      <c r="AI9" s="49"/>
      <c r="AJ9" s="49"/>
      <c r="AK9" s="49"/>
      <c r="AL9" s="29"/>
      <c r="AQ9" s="3" t="s">
        <v>235</v>
      </c>
      <c r="AS9" s="368" t="s">
        <v>236</v>
      </c>
      <c r="AT9" s="304" t="s">
        <v>237</v>
      </c>
      <c r="AV9" s="387">
        <v>0.05</v>
      </c>
      <c r="AW9" s="3" t="s">
        <v>237</v>
      </c>
    </row>
    <row r="10" spans="1:49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F10" s="310"/>
      <c r="G10" s="311"/>
      <c r="I10" s="391"/>
      <c r="J10" s="205"/>
      <c r="K10" s="312"/>
      <c r="L10" s="50"/>
      <c r="M10" s="79"/>
      <c r="N10" s="205"/>
      <c r="O10" s="34"/>
      <c r="P10" s="79"/>
      <c r="Q10" s="205"/>
      <c r="R10" s="34"/>
      <c r="S10" s="115"/>
      <c r="T10" s="205"/>
      <c r="U10" s="34"/>
      <c r="V10" s="115"/>
      <c r="W10" s="205"/>
      <c r="X10" s="34"/>
      <c r="Y10" s="115"/>
      <c r="Z10" s="205"/>
      <c r="AA10" s="308"/>
      <c r="AB10" s="330"/>
      <c r="AC10" s="205"/>
      <c r="AD10" s="185"/>
      <c r="AE10" s="29"/>
      <c r="AF10" s="47"/>
      <c r="AG10" s="48"/>
      <c r="AH10" s="49"/>
      <c r="AI10" s="49"/>
      <c r="AJ10" s="49"/>
      <c r="AK10" s="49"/>
      <c r="AL10" s="29"/>
    </row>
    <row r="11" spans="1:49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81" t="str">
        <f>+'UK Prices'!D11</f>
        <v>DJ Select Rain Jacket</v>
      </c>
      <c r="F11" s="310">
        <f>'US Trade'!H11</f>
        <v>187.5</v>
      </c>
      <c r="G11" s="311">
        <f>'US Trade'!I11</f>
        <v>0</v>
      </c>
      <c r="I11" s="130">
        <f>IF(+'UK Prices'!I11&lt;0.1,"",+'UK Prices'!I11)</f>
        <v>140</v>
      </c>
      <c r="J11" s="205">
        <f>'UK Prices'!J11</f>
        <v>0</v>
      </c>
      <c r="K11" s="34">
        <f t="shared" ref="K11:K55" si="0">F11/I11</f>
        <v>1.3392857142857142</v>
      </c>
      <c r="L11" s="50"/>
      <c r="M11" s="79">
        <f>'€uro Prices'!I11</f>
        <v>189</v>
      </c>
      <c r="N11" s="205">
        <f>'€uro Prices'!J11</f>
        <v>0</v>
      </c>
      <c r="O11" s="34">
        <f t="shared" ref="O11:O55" si="1">M11/I11</f>
        <v>1.35</v>
      </c>
      <c r="P11" s="79">
        <f>'SFr Prices'!K11</f>
        <v>207.9</v>
      </c>
      <c r="Q11" s="205">
        <f>'SFr Prices'!L11</f>
        <v>0</v>
      </c>
      <c r="R11" s="34">
        <f t="shared" ref="R11:R27" si="2">P11/(M11-1)</f>
        <v>1.1058510638297874</v>
      </c>
      <c r="S11" s="115">
        <f>'SEK Prices'!I11</f>
        <v>1755</v>
      </c>
      <c r="T11" s="205">
        <f>'SEK Prices'!J11</f>
        <v>0</v>
      </c>
      <c r="U11" s="34">
        <f t="shared" ref="U11:U55" si="3">S11/I11</f>
        <v>12.535714285714286</v>
      </c>
      <c r="V11" s="115">
        <f>'DKr Prices'!I11</f>
        <v>1410</v>
      </c>
      <c r="W11" s="205">
        <f>'DKr Prices'!J11</f>
        <v>0</v>
      </c>
      <c r="X11" s="34">
        <f t="shared" ref="X11:X55" si="4">V11/(M11-1)</f>
        <v>7.5</v>
      </c>
      <c r="Y11" s="115">
        <f>'NKr Prices'!I11</f>
        <v>1755</v>
      </c>
      <c r="Z11" s="205">
        <f>'NKr Prices'!J11</f>
        <v>0</v>
      </c>
      <c r="AA11" s="308">
        <f t="shared" ref="AA11:AA55" si="5">Y11/S11</f>
        <v>1</v>
      </c>
      <c r="AB11" s="330">
        <f>'S Africa Prices'!F11</f>
        <v>0</v>
      </c>
      <c r="AC11" s="205">
        <f>'S Africa Prices'!G11</f>
        <v>0</v>
      </c>
      <c r="AD11" s="185">
        <f>'S Africa Prices'!F11/'US Trade'!H11</f>
        <v>0</v>
      </c>
      <c r="AE11" s="29"/>
      <c r="AF11" s="47">
        <f>'Std Cst'!J11</f>
        <v>72.58</v>
      </c>
      <c r="AG11" s="48">
        <f>'Std Cst'!T11</f>
        <v>57.474537931034476</v>
      </c>
      <c r="AH11" s="49">
        <f>'Std Cst'!Y11</f>
        <v>79.369599999999991</v>
      </c>
      <c r="AI11" s="49">
        <f>'Std Cst'!AD11</f>
        <v>729.20819999999992</v>
      </c>
      <c r="AJ11" s="49">
        <f>'Std Cst'!AI11</f>
        <v>562.53203999999994</v>
      </c>
      <c r="AK11" s="49">
        <f>'Std Cst'!AT11</f>
        <v>1427.1044999999999</v>
      </c>
      <c r="AL11" s="29"/>
    </row>
    <row r="12" spans="1:49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81" t="str">
        <f>+'UK Prices'!D12</f>
        <v>DJ Select Rain Trousers</v>
      </c>
      <c r="F12" s="310">
        <f>'US Trade'!H12</f>
        <v>160</v>
      </c>
      <c r="G12" s="311">
        <f>'US Trade'!I12</f>
        <v>0</v>
      </c>
      <c r="I12" s="130">
        <f>IF(+'UK Prices'!I12&lt;0.1,"",+'UK Prices'!I12)</f>
        <v>99.5</v>
      </c>
      <c r="J12" s="205">
        <f>'UK Prices'!J12</f>
        <v>0</v>
      </c>
      <c r="K12" s="34">
        <f t="shared" ref="K12" si="6">F12/I12</f>
        <v>1.6080402010050252</v>
      </c>
      <c r="L12" s="50"/>
      <c r="M12" s="79">
        <f>'€uro Prices'!I12</f>
        <v>135</v>
      </c>
      <c r="N12" s="205">
        <f>'€uro Prices'!J12</f>
        <v>0</v>
      </c>
      <c r="O12" s="34">
        <f t="shared" ref="O12" si="7">M12/I12</f>
        <v>1.3567839195979901</v>
      </c>
      <c r="P12" s="79">
        <f>'SFr Prices'!K12</f>
        <v>148.5</v>
      </c>
      <c r="Q12" s="205">
        <f>'SFr Prices'!L12</f>
        <v>0</v>
      </c>
      <c r="R12" s="34">
        <f t="shared" si="2"/>
        <v>1.1082089552238805</v>
      </c>
      <c r="S12" s="115">
        <f>'SEK Prices'!I12</f>
        <v>1245</v>
      </c>
      <c r="T12" s="205">
        <f>'SEK Prices'!J12</f>
        <v>0</v>
      </c>
      <c r="U12" s="34">
        <f t="shared" ref="U12" si="8">S12/I12</f>
        <v>12.512562814070352</v>
      </c>
      <c r="V12" s="115">
        <f>'DKr Prices'!I12</f>
        <v>999</v>
      </c>
      <c r="W12" s="205">
        <f>'DKr Prices'!J12</f>
        <v>0</v>
      </c>
      <c r="X12" s="34">
        <f t="shared" ref="X12" si="9">V12/(M12-1)</f>
        <v>7.455223880597015</v>
      </c>
      <c r="Y12" s="115">
        <f>'NKr Prices'!I12</f>
        <v>1245</v>
      </c>
      <c r="Z12" s="205">
        <f>'NKr Prices'!J12</f>
        <v>0</v>
      </c>
      <c r="AA12" s="308">
        <f t="shared" ref="AA12" si="10">Y12/S12</f>
        <v>1</v>
      </c>
      <c r="AB12" s="330">
        <f>'S Africa Prices'!F12</f>
        <v>0</v>
      </c>
      <c r="AC12" s="205">
        <f>'S Africa Prices'!G12</f>
        <v>0</v>
      </c>
      <c r="AD12" s="185">
        <f>'S Africa Prices'!F12/'US Trade'!H12</f>
        <v>0</v>
      </c>
      <c r="AE12" s="29"/>
      <c r="AF12" s="47">
        <f>'Std Cst'!J12</f>
        <v>66.48</v>
      </c>
      <c r="AG12" s="48">
        <f>'Std Cst'!T12</f>
        <v>52.432333793103446</v>
      </c>
      <c r="AH12" s="49">
        <f>'Std Cst'!Y12</f>
        <v>72.406556190476181</v>
      </c>
      <c r="AI12" s="49">
        <f>'Std Cst'!AD12</f>
        <v>665.23523499999999</v>
      </c>
      <c r="AJ12" s="49">
        <f>'Std Cst'!AI12</f>
        <v>513.181467</v>
      </c>
      <c r="AK12" s="49">
        <f>'Std Cst'!AT12</f>
        <v>1309.90825</v>
      </c>
      <c r="AL12" s="29"/>
    </row>
    <row r="13" spans="1:49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81" t="str">
        <f>+'UK Prices'!D13</f>
        <v>DJ Tour XP Rain Jacket</v>
      </c>
      <c r="F13" s="310">
        <f>'US Trade'!H13</f>
        <v>135</v>
      </c>
      <c r="G13" s="311">
        <f>'US Trade'!I13</f>
        <v>0</v>
      </c>
      <c r="I13" s="130">
        <f>IF(+'UK Prices'!I13&lt;0.1,"",+'UK Prices'!I13)</f>
        <v>103.5</v>
      </c>
      <c r="J13" s="205">
        <f>'UK Prices'!J13</f>
        <v>4.0201005025125629E-2</v>
      </c>
      <c r="K13" s="34">
        <f t="shared" ref="K13" si="11">F13/I13</f>
        <v>1.3043478260869565</v>
      </c>
      <c r="L13" s="50"/>
      <c r="M13" s="79">
        <f>'€uro Prices'!I13</f>
        <v>142</v>
      </c>
      <c r="N13" s="205">
        <f>'€uro Prices'!J13</f>
        <v>0.109375</v>
      </c>
      <c r="O13" s="34">
        <f t="shared" ref="O13" si="12">M13/I13</f>
        <v>1.3719806763285025</v>
      </c>
      <c r="P13" s="79">
        <f>'SFr Prices'!K13</f>
        <v>156.20000000000002</v>
      </c>
      <c r="Q13" s="205">
        <f>'SFr Prices'!L13</f>
        <v>0.10937500000000003</v>
      </c>
      <c r="R13" s="34">
        <f t="shared" si="2"/>
        <v>1.1078014184397165</v>
      </c>
      <c r="S13" s="115">
        <f>'SEK Prices'!I13</f>
        <v>1295</v>
      </c>
      <c r="T13" s="205">
        <f>'SEK Prices'!J13</f>
        <v>9.7457627118644072E-2</v>
      </c>
      <c r="U13" s="34">
        <f t="shared" ref="U13" si="13">S13/I13</f>
        <v>12.512077294685991</v>
      </c>
      <c r="V13" s="115">
        <f>'DKr Prices'!I13</f>
        <v>1045</v>
      </c>
      <c r="W13" s="205">
        <f>'DKr Prices'!J13</f>
        <v>0.1</v>
      </c>
      <c r="X13" s="34">
        <f t="shared" ref="X13" si="14">V13/(M13-1)</f>
        <v>7.4113475177304968</v>
      </c>
      <c r="Y13" s="115">
        <f>'NKr Prices'!I13</f>
        <v>1295</v>
      </c>
      <c r="Z13" s="205">
        <f>'NKr Prices'!J13</f>
        <v>0.15111111111111111</v>
      </c>
      <c r="AA13" s="308">
        <f t="shared" ref="AA13" si="15">Y13/S13</f>
        <v>1</v>
      </c>
      <c r="AB13" s="330">
        <f>'S Africa Prices'!F13</f>
        <v>2195</v>
      </c>
      <c r="AC13" s="205">
        <f>'S Africa Prices'!G13</f>
        <v>0</v>
      </c>
      <c r="AD13" s="185">
        <f>'S Africa Prices'!F13/'US Trade'!H13</f>
        <v>16.25925925925926</v>
      </c>
      <c r="AE13" s="29"/>
      <c r="AF13" s="47">
        <f>'Std Cst'!J13</f>
        <v>55.58</v>
      </c>
      <c r="AG13" s="48">
        <f>'Std Cst'!T13</f>
        <v>44.04566344827586</v>
      </c>
      <c r="AH13" s="49">
        <f>'Std Cst'!Y13</f>
        <v>60.824963809523801</v>
      </c>
      <c r="AI13" s="49">
        <f>'Std Cst'!AD13</f>
        <v>558.82935499999996</v>
      </c>
      <c r="AJ13" s="49">
        <f>'Std Cst'!AI13</f>
        <v>431.09693099999998</v>
      </c>
      <c r="AK13" s="49">
        <f>'Std Cst'!AT13</f>
        <v>1100.492</v>
      </c>
      <c r="AL13" s="29"/>
    </row>
    <row r="14" spans="1:49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81" t="str">
        <f>+'UK Prices'!D14</f>
        <v>DJ Tour XP Rain Shirt</v>
      </c>
      <c r="F14" s="310">
        <f>'US Trade'!H14</f>
        <v>125</v>
      </c>
      <c r="G14" s="311">
        <f>'US Trade'!I14</f>
        <v>0</v>
      </c>
      <c r="I14" s="130">
        <f>IF(+'UK Prices'!I14&lt;0.1,"",+'UK Prices'!I14)</f>
        <v>93.4</v>
      </c>
      <c r="J14" s="205">
        <f>'UK Prices'!J14</f>
        <v>4.0089086859688289E-2</v>
      </c>
      <c r="K14" s="34">
        <f t="shared" si="0"/>
        <v>1.3383297644539613</v>
      </c>
      <c r="L14" s="50"/>
      <c r="M14" s="79">
        <f>'€uro Prices'!I14</f>
        <v>127</v>
      </c>
      <c r="N14" s="205">
        <f>'€uro Prices'!J14</f>
        <v>0.10434782608695652</v>
      </c>
      <c r="O14" s="34">
        <f t="shared" si="1"/>
        <v>1.3597430406852247</v>
      </c>
      <c r="P14" s="79">
        <f>'SFr Prices'!K14</f>
        <v>139.70000000000002</v>
      </c>
      <c r="Q14" s="205">
        <f>'SFr Prices'!L14</f>
        <v>0.10434782608695665</v>
      </c>
      <c r="R14" s="34">
        <f t="shared" si="2"/>
        <v>1.1087301587301588</v>
      </c>
      <c r="S14" s="115">
        <f>'SEK Prices'!I14</f>
        <v>1060</v>
      </c>
      <c r="T14" s="205">
        <f>'SEK Prices'!J14</f>
        <v>0</v>
      </c>
      <c r="U14" s="34">
        <f t="shared" si="3"/>
        <v>11.349036402569592</v>
      </c>
      <c r="V14" s="115">
        <f>'DKr Prices'!I14</f>
        <v>941</v>
      </c>
      <c r="W14" s="205">
        <f>'DKr Prices'!J14</f>
        <v>0.10058479532163743</v>
      </c>
      <c r="X14" s="34">
        <f t="shared" si="4"/>
        <v>7.4682539682539684</v>
      </c>
      <c r="Y14" s="115">
        <f>'NKr Prices'!I14</f>
        <v>1060</v>
      </c>
      <c r="Z14" s="205">
        <f>'NKr Prices'!J14</f>
        <v>6.5326633165829151E-2</v>
      </c>
      <c r="AA14" s="308">
        <f t="shared" si="5"/>
        <v>1</v>
      </c>
      <c r="AB14" s="330">
        <f>'S Africa Prices'!F14</f>
        <v>2050</v>
      </c>
      <c r="AC14" s="205">
        <f>'S Africa Prices'!G14</f>
        <v>0</v>
      </c>
      <c r="AD14" s="185">
        <f>'S Africa Prices'!F14/'US Trade'!H14</f>
        <v>16.399999999999999</v>
      </c>
      <c r="AE14" s="29"/>
      <c r="AF14" s="47">
        <f>'Std Cst'!J14</f>
        <v>51.68</v>
      </c>
      <c r="AG14" s="48">
        <f>'Std Cst'!T14</f>
        <v>40.950833655172417</v>
      </c>
      <c r="AH14" s="49">
        <f>'Std Cst'!Y14</f>
        <v>56.551151238095237</v>
      </c>
      <c r="AI14" s="49">
        <f>'Std Cst'!AD14</f>
        <v>519.56370200000003</v>
      </c>
      <c r="AJ14" s="49">
        <f>'Std Cst'!AI14</f>
        <v>400.80628439999998</v>
      </c>
      <c r="AK14" s="49">
        <f>'Std Cst'!AT14</f>
        <v>1025.5632500000002</v>
      </c>
      <c r="AL14" s="29"/>
    </row>
    <row r="15" spans="1:49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81" t="str">
        <f>+'UK Prices'!D15</f>
        <v>DJ Tour XP Rain Trousers</v>
      </c>
      <c r="F15" s="310">
        <f>'US Trade'!H15</f>
        <v>97.5</v>
      </c>
      <c r="G15" s="311">
        <f>'US Trade'!I15</f>
        <v>0</v>
      </c>
      <c r="I15" s="130">
        <f>IF(+'UK Prices'!I15&lt;0.1,"",+'UK Prices'!I15)</f>
        <v>82.7</v>
      </c>
      <c r="J15" s="205">
        <f>'UK Prices'!J15</f>
        <v>4.0251572327044058E-2</v>
      </c>
      <c r="K15" s="34">
        <f t="shared" si="0"/>
        <v>1.1789600967351874</v>
      </c>
      <c r="L15" s="50"/>
      <c r="M15" s="79">
        <f>'€uro Prices'!I15</f>
        <v>113</v>
      </c>
      <c r="N15" s="205">
        <f>'€uro Prices'!J15</f>
        <v>0.10893032384690868</v>
      </c>
      <c r="O15" s="34">
        <f t="shared" si="1"/>
        <v>1.366384522370012</v>
      </c>
      <c r="P15" s="79">
        <f>'SFr Prices'!K15</f>
        <v>124.30000000000001</v>
      </c>
      <c r="Q15" s="205">
        <f>'SFr Prices'!L15</f>
        <v>0.10883140053523656</v>
      </c>
      <c r="R15" s="34">
        <f t="shared" si="2"/>
        <v>1.1098214285714287</v>
      </c>
      <c r="S15" s="115">
        <f>'SEK Prices'!I15</f>
        <v>990</v>
      </c>
      <c r="T15" s="205">
        <f>'SEK Prices'!J15</f>
        <v>5.3191489361702128E-2</v>
      </c>
      <c r="U15" s="34">
        <f t="shared" si="3"/>
        <v>11.970979443772672</v>
      </c>
      <c r="V15" s="115">
        <f>'DKr Prices'!I15</f>
        <v>833</v>
      </c>
      <c r="W15" s="205">
        <f>'DKr Prices'!J15</f>
        <v>0.10039630118890357</v>
      </c>
      <c r="X15" s="34">
        <f t="shared" si="4"/>
        <v>7.4375</v>
      </c>
      <c r="Y15" s="115">
        <f>'NKr Prices'!I15</f>
        <v>990</v>
      </c>
      <c r="Z15" s="205">
        <f>'NKr Prices'!J15</f>
        <v>0.10614525139664804</v>
      </c>
      <c r="AA15" s="308">
        <f t="shared" si="5"/>
        <v>1</v>
      </c>
      <c r="AB15" s="330">
        <f>'S Africa Prices'!F15</f>
        <v>0</v>
      </c>
      <c r="AC15" s="205">
        <f>'S Africa Prices'!G15</f>
        <v>0</v>
      </c>
      <c r="AD15" s="185">
        <f>'S Africa Prices'!F15/'US Trade'!H15</f>
        <v>0</v>
      </c>
      <c r="AE15" s="29"/>
      <c r="AF15" s="47">
        <f>'Std Cst'!J15</f>
        <v>41.23</v>
      </c>
      <c r="AG15" s="48">
        <f>'Std Cst'!T15</f>
        <v>32.791797517241378</v>
      </c>
      <c r="AH15" s="49">
        <f>'Std Cst'!Y15</f>
        <v>45.28391085714285</v>
      </c>
      <c r="AI15" s="49">
        <f>'Std Cst'!AD15</f>
        <v>416.04593099999994</v>
      </c>
      <c r="AJ15" s="49">
        <f>'Std Cst'!AI15</f>
        <v>320.94971819999995</v>
      </c>
      <c r="AK15" s="49">
        <f>'Std Cst'!AT15</f>
        <v>824.79262500000004</v>
      </c>
      <c r="AL15" s="29"/>
    </row>
    <row r="16" spans="1:49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81" t="str">
        <f>+'UK Prices'!D16</f>
        <v>FJ HydroLite Rain Jacket</v>
      </c>
      <c r="F16" s="310">
        <f>'US Trade'!H16</f>
        <v>92.5</v>
      </c>
      <c r="G16" s="311">
        <f>'US Trade'!I16</f>
        <v>2.7777777777777776E-2</v>
      </c>
      <c r="I16" s="130">
        <f>IF(+'UK Prices'!I16&lt;0.1,"",+'UK Prices'!I16)</f>
        <v>69.400000000000006</v>
      </c>
      <c r="J16" s="205">
        <f>'UK Prices'!J16</f>
        <v>4.0479760119940068E-2</v>
      </c>
      <c r="K16" s="34">
        <f t="shared" si="0"/>
        <v>1.3328530259365994</v>
      </c>
      <c r="L16" s="50"/>
      <c r="M16" s="79">
        <f>'€uro Prices'!I16</f>
        <v>95</v>
      </c>
      <c r="N16" s="205">
        <f>'€uro Prices'!J16</f>
        <v>0.10851808634772458</v>
      </c>
      <c r="O16" s="34">
        <f t="shared" si="1"/>
        <v>1.3688760806916425</v>
      </c>
      <c r="P16" s="79">
        <f>'SFr Prices'!K16</f>
        <v>104.50000000000001</v>
      </c>
      <c r="Q16" s="205">
        <f>'SFr Prices'!L16</f>
        <v>0.10816542948038195</v>
      </c>
      <c r="R16" s="34">
        <f t="shared" si="2"/>
        <v>1.1117021276595747</v>
      </c>
      <c r="S16" s="115">
        <f>'SEK Prices'!I16</f>
        <v>869.00000000000011</v>
      </c>
      <c r="T16" s="205">
        <f>'SEK Prices'!J16</f>
        <v>0.10000000000000014</v>
      </c>
      <c r="U16" s="34">
        <f t="shared" si="3"/>
        <v>12.521613832853026</v>
      </c>
      <c r="V16" s="115">
        <f>'DKr Prices'!I16</f>
        <v>699</v>
      </c>
      <c r="W16" s="205">
        <f>'DKr Prices'!J16</f>
        <v>0.10078740157480315</v>
      </c>
      <c r="X16" s="34">
        <f t="shared" si="4"/>
        <v>7.4361702127659575</v>
      </c>
      <c r="Y16" s="115">
        <f>'NKr Prices'!I16</f>
        <v>869.00000000000011</v>
      </c>
      <c r="Z16" s="205">
        <f>'NKr Prices'!J16</f>
        <v>0.15866666666666682</v>
      </c>
      <c r="AA16" s="308">
        <f t="shared" si="5"/>
        <v>1</v>
      </c>
      <c r="AB16" s="330">
        <f>'S Africa Prices'!F16</f>
        <v>1325</v>
      </c>
      <c r="AC16" s="205">
        <f>'S Africa Prices'!G16</f>
        <v>0</v>
      </c>
      <c r="AD16" s="185">
        <f>'S Africa Prices'!F16/'US Trade'!H16</f>
        <v>14.324324324324325</v>
      </c>
      <c r="AE16" s="29"/>
      <c r="AF16" s="47">
        <f>'Std Cst'!J16</f>
        <v>37.28</v>
      </c>
      <c r="AG16" s="48">
        <f>'Std Cst'!T16</f>
        <v>29.632235034482761</v>
      </c>
      <c r="AH16" s="49">
        <f>'Std Cst'!Y16</f>
        <v>40.920705523809524</v>
      </c>
      <c r="AI16" s="49">
        <f>'Std Cst'!AD16</f>
        <v>375.95898200000005</v>
      </c>
      <c r="AJ16" s="49">
        <f>'Std Cst'!AI16</f>
        <v>290.0255004</v>
      </c>
      <c r="AK16" s="49">
        <f>'Std Cst'!AT16</f>
        <v>748.90325000000007</v>
      </c>
      <c r="AL16" s="29"/>
    </row>
    <row r="17" spans="1:49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81" t="str">
        <f>+'UK Prices'!D17</f>
        <v>FJ HydroLite Rain Shirt</v>
      </c>
      <c r="F17" s="310">
        <f>'US Trade'!H17</f>
        <v>87.5</v>
      </c>
      <c r="G17" s="311">
        <f>'US Trade'!I17</f>
        <v>2.9411764705882353E-2</v>
      </c>
      <c r="I17" s="79">
        <f>IF(+'UK Prices'!I17&lt;0.1,"",+'UK Prices'!I17)</f>
        <v>66.2</v>
      </c>
      <c r="J17" s="205">
        <f>'UK Prices'!J17</f>
        <v>4.0880503144654107E-2</v>
      </c>
      <c r="K17" s="34">
        <f t="shared" si="0"/>
        <v>1.3217522658610272</v>
      </c>
      <c r="L17" s="50"/>
      <c r="M17" s="79">
        <f>'€uro Prices'!I17</f>
        <v>90</v>
      </c>
      <c r="N17" s="205">
        <f>'€uro Prices'!J17</f>
        <v>0.10024449877750614</v>
      </c>
      <c r="O17" s="34">
        <f t="shared" si="1"/>
        <v>1.3595166163141994</v>
      </c>
      <c r="P17" s="79">
        <f>'SFr Prices'!K17</f>
        <v>99.000000000000014</v>
      </c>
      <c r="Q17" s="205">
        <f>'SFr Prices'!L17</f>
        <v>0.10000000000000016</v>
      </c>
      <c r="R17" s="34">
        <f t="shared" si="2"/>
        <v>1.1123595505617978</v>
      </c>
      <c r="S17" s="115">
        <f>'SEK Prices'!I17</f>
        <v>825.00000000000011</v>
      </c>
      <c r="T17" s="205">
        <f>'SEK Prices'!J17</f>
        <v>0.10000000000000016</v>
      </c>
      <c r="U17" s="34">
        <f t="shared" si="3"/>
        <v>12.462235649546828</v>
      </c>
      <c r="V17" s="115">
        <f>'DKr Prices'!I17</f>
        <v>667</v>
      </c>
      <c r="W17" s="205">
        <f>'DKr Prices'!J17</f>
        <v>0.10066006600660066</v>
      </c>
      <c r="X17" s="34">
        <f t="shared" si="4"/>
        <v>7.4943820224719104</v>
      </c>
      <c r="Y17" s="115">
        <f>'NKr Prices'!I17</f>
        <v>825.00000000000011</v>
      </c>
      <c r="Z17" s="205">
        <f>'NKr Prices'!J17</f>
        <v>0.16197183098591567</v>
      </c>
      <c r="AA17" s="308">
        <f t="shared" si="5"/>
        <v>1</v>
      </c>
      <c r="AB17" s="330">
        <f>'S Africa Prices'!F17</f>
        <v>1425</v>
      </c>
      <c r="AC17" s="205">
        <f>'S Africa Prices'!G17</f>
        <v>0</v>
      </c>
      <c r="AD17" s="185">
        <f>'S Africa Prices'!F17/'US Trade'!H17</f>
        <v>16.285714285714285</v>
      </c>
      <c r="AE17" s="29"/>
      <c r="AF17" s="47">
        <f>'Std Cst'!J17</f>
        <v>34.880000000000003</v>
      </c>
      <c r="AG17" s="48">
        <f>'Std Cst'!T17</f>
        <v>27.752329931034488</v>
      </c>
      <c r="AH17" s="49">
        <f>'Std Cst'!Y17</f>
        <v>38.324646095238101</v>
      </c>
      <c r="AI17" s="49">
        <f>'Std Cst'!AD17</f>
        <v>352.10768600000006</v>
      </c>
      <c r="AJ17" s="49">
        <f>'Std Cst'!AI17</f>
        <v>271.62592920000003</v>
      </c>
      <c r="AK17" s="49">
        <f>'Std Cst'!AT17</f>
        <v>702.79325000000017</v>
      </c>
      <c r="AL17" s="29"/>
    </row>
    <row r="18" spans="1:49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81" t="str">
        <f>+'UK Prices'!D18</f>
        <v>FJ HydroLite Rain Shirt - S/S</v>
      </c>
      <c r="F18" s="310">
        <f>'US Trade'!H18</f>
        <v>77.5</v>
      </c>
      <c r="G18" s="311">
        <f>'US Trade'!I18</f>
        <v>3.3333333333333333E-2</v>
      </c>
      <c r="I18" s="130">
        <f>IF(+'UK Prices'!I18&lt;0.1,"",+'UK Prices'!I18)</f>
        <v>60.9</v>
      </c>
      <c r="J18" s="205">
        <f>'UK Prices'!J18</f>
        <v>4.1025641025641005E-2</v>
      </c>
      <c r="K18" s="34">
        <f t="shared" si="0"/>
        <v>1.2725779967159279</v>
      </c>
      <c r="L18" s="50"/>
      <c r="M18" s="79">
        <f>'€uro Prices'!I18</f>
        <v>82.9</v>
      </c>
      <c r="N18" s="205">
        <f>'€uro Prices'!J18</f>
        <v>0.1009296148738381</v>
      </c>
      <c r="O18" s="34">
        <f t="shared" si="1"/>
        <v>1.3612479474548442</v>
      </c>
      <c r="P18" s="79">
        <f>'SFr Prices'!K18</f>
        <v>91.2</v>
      </c>
      <c r="Q18" s="205">
        <f>'SFr Prices'!L18</f>
        <v>0.10144927536231892</v>
      </c>
      <c r="R18" s="34">
        <f t="shared" si="2"/>
        <v>1.1135531135531136</v>
      </c>
      <c r="S18" s="115">
        <f>'SEK Prices'!I18</f>
        <v>759.00000000000011</v>
      </c>
      <c r="T18" s="205">
        <f>'SEK Prices'!J18</f>
        <v>0.10000000000000016</v>
      </c>
      <c r="U18" s="34">
        <f t="shared" si="3"/>
        <v>12.463054187192121</v>
      </c>
      <c r="V18" s="115">
        <f>'DKr Prices'!I18</f>
        <v>613</v>
      </c>
      <c r="W18" s="205">
        <f>'DKr Prices'!J18</f>
        <v>0.10053859964093358</v>
      </c>
      <c r="X18" s="34">
        <f t="shared" si="4"/>
        <v>7.4847374847374839</v>
      </c>
      <c r="Y18" s="115">
        <f>'NKr Prices'!I18</f>
        <v>759.00000000000011</v>
      </c>
      <c r="Z18" s="205">
        <f>'NKr Prices'!J18</f>
        <v>0.16769230769230786</v>
      </c>
      <c r="AA18" s="308">
        <f t="shared" si="5"/>
        <v>1</v>
      </c>
      <c r="AB18" s="330">
        <f>'S Africa Prices'!F18</f>
        <v>1275</v>
      </c>
      <c r="AC18" s="205">
        <f>'S Africa Prices'!G18</f>
        <v>0</v>
      </c>
      <c r="AD18" s="185">
        <f>'S Africa Prices'!F18/'US Trade'!H18</f>
        <v>16.451612903225808</v>
      </c>
      <c r="AE18" s="29"/>
      <c r="AF18" s="47">
        <f>'Std Cst'!J18</f>
        <v>30</v>
      </c>
      <c r="AG18" s="48">
        <f>'Std Cst'!T18</f>
        <v>23.939702620689655</v>
      </c>
      <c r="AH18" s="49">
        <f>'Std Cst'!Y18</f>
        <v>33.059589333333335</v>
      </c>
      <c r="AI18" s="49">
        <f>'Std Cst'!AD18</f>
        <v>303.73497700000001</v>
      </c>
      <c r="AJ18" s="49">
        <f>'Std Cst'!AI18</f>
        <v>234.30983939999999</v>
      </c>
      <c r="AK18" s="49">
        <f>'Std Cst'!AT18</f>
        <v>609.03625</v>
      </c>
      <c r="AL18" s="29"/>
    </row>
    <row r="19" spans="1:49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81" t="str">
        <f>+'UK Prices'!D19</f>
        <v>FJ HydroLite Rain Trousers</v>
      </c>
      <c r="F19" s="310">
        <f>'US Trade'!H19</f>
        <v>60</v>
      </c>
      <c r="G19" s="311">
        <f>'US Trade'!I19</f>
        <v>4.3478260869565216E-2</v>
      </c>
      <c r="I19" s="130">
        <f>IF(+'UK Prices'!I19&lt;0.1,"",+'UK Prices'!I19)</f>
        <v>45.9</v>
      </c>
      <c r="J19" s="205">
        <f>'UK Prices'!J19</f>
        <v>4.0816326530612179E-2</v>
      </c>
      <c r="K19" s="34">
        <f t="shared" si="0"/>
        <v>1.3071895424836601</v>
      </c>
      <c r="L19" s="50"/>
      <c r="M19" s="79">
        <f>'€uro Prices'!I19</f>
        <v>62.5</v>
      </c>
      <c r="N19" s="205">
        <f>'€uro Prices'!J19</f>
        <v>9.8418277680140623E-2</v>
      </c>
      <c r="O19" s="34">
        <f t="shared" si="1"/>
        <v>1.3616557734204793</v>
      </c>
      <c r="P19" s="79">
        <f>'SFr Prices'!K19</f>
        <v>68.8</v>
      </c>
      <c r="Q19" s="205">
        <f>'SFr Prices'!L19</f>
        <v>9.9041533546325805E-2</v>
      </c>
      <c r="R19" s="34">
        <f t="shared" si="2"/>
        <v>1.1186991869918699</v>
      </c>
      <c r="S19" s="115">
        <f>'SEK Prices'!I19</f>
        <v>572</v>
      </c>
      <c r="T19" s="205">
        <f>'SEK Prices'!J19</f>
        <v>0.1</v>
      </c>
      <c r="U19" s="34">
        <f t="shared" si="3"/>
        <v>12.461873638344226</v>
      </c>
      <c r="V19" s="115">
        <f>'DKr Prices'!I19</f>
        <v>462.00000000000006</v>
      </c>
      <c r="W19" s="205">
        <f>'DKr Prices'!J19</f>
        <v>0.10000000000000013</v>
      </c>
      <c r="X19" s="34">
        <f t="shared" si="4"/>
        <v>7.5121951219512209</v>
      </c>
      <c r="Y19" s="115">
        <f>'NKr Prices'!I19</f>
        <v>572</v>
      </c>
      <c r="Z19" s="205">
        <f>'NKr Prices'!J19</f>
        <v>0.15555555555555556</v>
      </c>
      <c r="AA19" s="308">
        <f t="shared" si="5"/>
        <v>1</v>
      </c>
      <c r="AB19" s="330">
        <f>'S Africa Prices'!F19</f>
        <v>975</v>
      </c>
      <c r="AC19" s="205">
        <f>'S Africa Prices'!G19</f>
        <v>0</v>
      </c>
      <c r="AD19" s="185">
        <f>'S Africa Prices'!F19/'US Trade'!H19</f>
        <v>16.25</v>
      </c>
      <c r="AE19" s="29"/>
      <c r="AF19" s="47">
        <f>'Std Cst'!J19</f>
        <v>28.68</v>
      </c>
      <c r="AG19" s="48">
        <f>'Std Cst'!T19</f>
        <v>22.797716413793108</v>
      </c>
      <c r="AH19" s="49">
        <f>'Std Cst'!Y19</f>
        <v>31.482560761904764</v>
      </c>
      <c r="AI19" s="49">
        <f>'Std Cst'!AD19</f>
        <v>289.24602700000003</v>
      </c>
      <c r="AJ19" s="49">
        <f>'Std Cst'!AI19</f>
        <v>223.13264940000002</v>
      </c>
      <c r="AK19" s="49">
        <f>'Std Cst'!AT19</f>
        <v>583.67575000000011</v>
      </c>
      <c r="AL19" s="29"/>
    </row>
    <row r="20" spans="1:49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31" t="str">
        <f>+'UK Prices'!D20</f>
        <v>FJ StaDry Rain Jacket (TGI only)</v>
      </c>
      <c r="F20" s="310">
        <f>'US Trade'!H20</f>
        <v>0</v>
      </c>
      <c r="G20" s="311">
        <f>'US Trade'!I20</f>
        <v>0</v>
      </c>
      <c r="I20" s="130">
        <f>IF(+'UK Prices'!I20&lt;0.1,"",+'UK Prices'!I20)</f>
        <v>54</v>
      </c>
      <c r="J20" s="205">
        <f>'UK Prices'!J20</f>
        <v>0</v>
      </c>
      <c r="K20" s="34">
        <f t="shared" ref="K20:K21" si="16">F20/I20</f>
        <v>0</v>
      </c>
      <c r="L20" s="50"/>
      <c r="M20" s="79">
        <f>'€uro Prices'!I20</f>
        <v>73.5</v>
      </c>
      <c r="N20" s="205">
        <f>'€uro Prices'!J20</f>
        <v>0</v>
      </c>
      <c r="O20" s="34">
        <f t="shared" ref="O20:O21" si="17">M20/I20</f>
        <v>1.3611111111111112</v>
      </c>
      <c r="P20" s="79">
        <f>'SFr Prices'!K20</f>
        <v>0</v>
      </c>
      <c r="Q20" s="205">
        <f>'SFr Prices'!L20</f>
        <v>0</v>
      </c>
      <c r="R20" s="34">
        <f t="shared" si="2"/>
        <v>0</v>
      </c>
      <c r="S20" s="115">
        <f>'SEK Prices'!I20</f>
        <v>0</v>
      </c>
      <c r="T20" s="205">
        <f>'SEK Prices'!J20</f>
        <v>0</v>
      </c>
      <c r="U20" s="34">
        <f t="shared" ref="U20:U21" si="18">S20/I20</f>
        <v>0</v>
      </c>
      <c r="V20" s="115">
        <f>'DKr Prices'!I20</f>
        <v>0</v>
      </c>
      <c r="W20" s="205">
        <f>'DKr Prices'!J20</f>
        <v>0</v>
      </c>
      <c r="X20" s="34">
        <f t="shared" ref="X20:X21" si="19">V20/(M20-1)</f>
        <v>0</v>
      </c>
      <c r="Y20" s="115">
        <f>'NKr Prices'!I20</f>
        <v>0</v>
      </c>
      <c r="Z20" s="205">
        <f>'NKr Prices'!J20</f>
        <v>0</v>
      </c>
      <c r="AA20" s="308" t="e">
        <f t="shared" ref="AA20:AA21" si="20">Y20/S20</f>
        <v>#DIV/0!</v>
      </c>
      <c r="AB20" s="330">
        <f>'S Africa Prices'!F20</f>
        <v>0</v>
      </c>
      <c r="AC20" s="205">
        <f>'S Africa Prices'!G20</f>
        <v>0</v>
      </c>
      <c r="AD20" s="185" t="e">
        <f>'S Africa Prices'!F20/'US Trade'!H20</f>
        <v>#DIV/0!</v>
      </c>
      <c r="AE20" s="29"/>
      <c r="AF20" s="47">
        <f>'Std Cst'!J20</f>
        <v>37.5</v>
      </c>
      <c r="AG20" s="48">
        <f>'Std Cst'!T20</f>
        <v>29.676502068965519</v>
      </c>
      <c r="AH20" s="49">
        <f>'Std Cst'!Y20</f>
        <v>40.981836190476194</v>
      </c>
      <c r="AI20" s="49">
        <f>'Std Cst'!AD20</f>
        <v>376.52062000000001</v>
      </c>
      <c r="AJ20" s="49">
        <f>'Std Cst'!AI20</f>
        <v>290.45876400000003</v>
      </c>
      <c r="AK20" s="49">
        <f>'Std Cst'!AT20</f>
        <v>753.13</v>
      </c>
      <c r="AL20" s="29"/>
    </row>
    <row r="21" spans="1:49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31" t="str">
        <f>+'UK Prices'!D21</f>
        <v>FJ StaDry Rain Shirt (TGI only)</v>
      </c>
      <c r="F21" s="310">
        <f>'US Trade'!H21</f>
        <v>0</v>
      </c>
      <c r="G21" s="311">
        <f>'US Trade'!I21</f>
        <v>0</v>
      </c>
      <c r="I21" s="79">
        <f>IF(+'UK Prices'!I21&lt;0.1,"",+'UK Prices'!I21)</f>
        <v>51</v>
      </c>
      <c r="J21" s="205">
        <f>'UK Prices'!J21</f>
        <v>0</v>
      </c>
      <c r="K21" s="34">
        <f t="shared" si="16"/>
        <v>0</v>
      </c>
      <c r="L21" s="50"/>
      <c r="M21" s="79">
        <f>'€uro Prices'!I21</f>
        <v>69.400000000000006</v>
      </c>
      <c r="N21" s="205">
        <f>'€uro Prices'!J21</f>
        <v>0</v>
      </c>
      <c r="O21" s="34">
        <f t="shared" si="17"/>
        <v>1.3607843137254902</v>
      </c>
      <c r="P21" s="79">
        <f>'SFr Prices'!K21</f>
        <v>0</v>
      </c>
      <c r="Q21" s="205">
        <f>'SFr Prices'!L21</f>
        <v>0</v>
      </c>
      <c r="R21" s="34">
        <f t="shared" si="2"/>
        <v>0</v>
      </c>
      <c r="S21" s="115">
        <f>'SEK Prices'!I21</f>
        <v>0</v>
      </c>
      <c r="T21" s="205">
        <f>'SEK Prices'!J21</f>
        <v>0</v>
      </c>
      <c r="U21" s="34">
        <f t="shared" si="18"/>
        <v>0</v>
      </c>
      <c r="V21" s="115">
        <f>'DKr Prices'!I21</f>
        <v>0</v>
      </c>
      <c r="W21" s="205">
        <f>'DKr Prices'!J21</f>
        <v>0</v>
      </c>
      <c r="X21" s="34">
        <f t="shared" si="19"/>
        <v>0</v>
      </c>
      <c r="Y21" s="115">
        <f>'NKr Prices'!I21</f>
        <v>0</v>
      </c>
      <c r="Z21" s="205">
        <f>'NKr Prices'!J21</f>
        <v>0</v>
      </c>
      <c r="AA21" s="308" t="e">
        <f t="shared" si="20"/>
        <v>#DIV/0!</v>
      </c>
      <c r="AB21" s="330">
        <f>'S Africa Prices'!F21</f>
        <v>0</v>
      </c>
      <c r="AC21" s="205">
        <f>'S Africa Prices'!G21</f>
        <v>0</v>
      </c>
      <c r="AD21" s="185" t="e">
        <f>'S Africa Prices'!F21/'US Trade'!H21</f>
        <v>#DIV/0!</v>
      </c>
      <c r="AE21" s="29"/>
      <c r="AF21" s="47">
        <f>'Std Cst'!J21</f>
        <v>36</v>
      </c>
      <c r="AG21" s="48">
        <f>'Std Cst'!T21</f>
        <v>28.493401379310345</v>
      </c>
      <c r="AH21" s="49">
        <f>'Std Cst'!Y21</f>
        <v>39.348030476190473</v>
      </c>
      <c r="AI21" s="49">
        <f>'Std Cst'!AD21</f>
        <v>361.51003000000003</v>
      </c>
      <c r="AJ21" s="49">
        <f>'Std Cst'!AI21</f>
        <v>278.879166</v>
      </c>
      <c r="AK21" s="49">
        <f>'Std Cst'!AT21</f>
        <v>724.31125000000009</v>
      </c>
      <c r="AL21" s="29"/>
    </row>
    <row r="22" spans="1:49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31" t="str">
        <f>+'UK Prices'!D22</f>
        <v>FJ Perf Thermal Fleece</v>
      </c>
      <c r="F22" s="310">
        <f>'US Trade'!H22</f>
        <v>87.5</v>
      </c>
      <c r="G22" s="311">
        <f>'US Trade'!I22</f>
        <v>0</v>
      </c>
      <c r="I22" s="79">
        <f>IF(+'UK Prices'!I22&lt;0.1,"",+'UK Prices'!I22)</f>
        <v>59.5</v>
      </c>
      <c r="J22" s="205">
        <f>'UK Prices'!J22</f>
        <v>0</v>
      </c>
      <c r="K22" s="34">
        <f t="shared" ref="K22" si="21">F22/I22</f>
        <v>1.4705882352941178</v>
      </c>
      <c r="L22" s="50"/>
      <c r="M22" s="79">
        <f>'€uro Prices'!I22</f>
        <v>80</v>
      </c>
      <c r="N22" s="205">
        <f>'€uro Prices'!J22</f>
        <v>0</v>
      </c>
      <c r="O22" s="34">
        <f t="shared" ref="O22" si="22">M22/I22</f>
        <v>1.3445378151260505</v>
      </c>
      <c r="P22" s="79">
        <f>'SFr Prices'!K22</f>
        <v>88</v>
      </c>
      <c r="Q22" s="205">
        <f>'SFr Prices'!L22</f>
        <v>0</v>
      </c>
      <c r="R22" s="34">
        <f t="shared" si="2"/>
        <v>1.1139240506329113</v>
      </c>
      <c r="S22" s="115">
        <f>'SEK Prices'!I22</f>
        <v>738</v>
      </c>
      <c r="T22" s="205">
        <f>'SEK Prices'!J22</f>
        <v>0</v>
      </c>
      <c r="U22" s="34">
        <f t="shared" ref="U22" si="23">S22/I22</f>
        <v>12.403361344537815</v>
      </c>
      <c r="V22" s="115">
        <f>'DKr Prices'!I22</f>
        <v>595</v>
      </c>
      <c r="W22" s="205">
        <f>'DKr Prices'!J22</f>
        <v>0</v>
      </c>
      <c r="X22" s="34">
        <f t="shared" ref="X22" si="24">V22/(M22-1)</f>
        <v>7.5316455696202533</v>
      </c>
      <c r="Y22" s="115">
        <f>'NKr Prices'!I22</f>
        <v>738</v>
      </c>
      <c r="Z22" s="205">
        <f>'NKr Prices'!J22</f>
        <v>0</v>
      </c>
      <c r="AA22" s="308">
        <f t="shared" ref="AA22" si="25">Y22/S22</f>
        <v>1</v>
      </c>
      <c r="AB22" s="330">
        <f>'S Africa Prices'!F22</f>
        <v>1427</v>
      </c>
      <c r="AC22" s="205">
        <f>'S Africa Prices'!G22</f>
        <v>0</v>
      </c>
      <c r="AD22" s="185">
        <f>'S Africa Prices'!F22/'US Trade'!H22</f>
        <v>16.30857142857143</v>
      </c>
      <c r="AE22" s="29"/>
      <c r="AF22" s="47">
        <f>'Std Cst'!J22</f>
        <v>37.380000000000003</v>
      </c>
      <c r="AG22" s="48">
        <f>'Std Cst'!T22</f>
        <v>29.628692413793111</v>
      </c>
      <c r="AH22" s="49">
        <f>'Std Cst'!Y22</f>
        <v>40.91581333333334</v>
      </c>
      <c r="AI22" s="49">
        <f>'Std Cst'!AD22</f>
        <v>375.91403500000007</v>
      </c>
      <c r="AJ22" s="49">
        <f>'Std Cst'!AI22</f>
        <v>289.99082700000008</v>
      </c>
      <c r="AK22" s="49">
        <f>'Std Cst'!AT22</f>
        <v>750.82450000000017</v>
      </c>
      <c r="AL22" s="29"/>
    </row>
    <row r="23" spans="1:49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31" t="str">
        <f>+'UK Prices'!D23</f>
        <v>FJ Perf Hybrid Jacket</v>
      </c>
      <c r="F23" s="310">
        <f>'US Trade'!H23</f>
        <v>75</v>
      </c>
      <c r="G23" s="311">
        <f>'US Trade'!I23</f>
        <v>3.4482758620689655E-2</v>
      </c>
      <c r="I23" s="79">
        <f>IF(+'UK Prices'!I23&lt;0.1,"",+'UK Prices'!I23)</f>
        <v>55</v>
      </c>
      <c r="J23" s="205">
        <f>'UK Prices'!J23</f>
        <v>4.7619047619047616E-2</v>
      </c>
      <c r="K23" s="34">
        <f t="shared" si="0"/>
        <v>1.3636363636363635</v>
      </c>
      <c r="L23" s="50"/>
      <c r="M23" s="79">
        <f>'€uro Prices'!I23</f>
        <v>74.5</v>
      </c>
      <c r="N23" s="205">
        <f>'€uro Prices'!J23</f>
        <v>0.10044313146233377</v>
      </c>
      <c r="O23" s="34">
        <f t="shared" si="1"/>
        <v>1.3545454545454545</v>
      </c>
      <c r="P23" s="79">
        <f>'SFr Prices'!K23</f>
        <v>82</v>
      </c>
      <c r="Q23" s="205">
        <f>'SFr Prices'!L23</f>
        <v>0.10067114093959731</v>
      </c>
      <c r="R23" s="34">
        <f t="shared" si="2"/>
        <v>1.1156462585034013</v>
      </c>
      <c r="S23" s="115">
        <f>'SEK Prices'!I23</f>
        <v>682</v>
      </c>
      <c r="T23" s="205">
        <f>'SEK Prices'!J23</f>
        <v>0.1</v>
      </c>
      <c r="U23" s="34">
        <f t="shared" si="3"/>
        <v>12.4</v>
      </c>
      <c r="V23" s="115">
        <f>'DKr Prices'!I23</f>
        <v>549</v>
      </c>
      <c r="W23" s="205">
        <f>'DKr Prices'!J23</f>
        <v>0.10020040080160321</v>
      </c>
      <c r="X23" s="34">
        <f t="shared" si="4"/>
        <v>7.4693877551020407</v>
      </c>
      <c r="Y23" s="115">
        <f>'NKr Prices'!I23</f>
        <v>682</v>
      </c>
      <c r="Z23" s="205">
        <f>'NKr Prices'!J23</f>
        <v>0.14621848739495799</v>
      </c>
      <c r="AA23" s="308">
        <f t="shared" si="5"/>
        <v>1</v>
      </c>
      <c r="AB23" s="330">
        <f>'S Africa Prices'!F23</f>
        <v>0</v>
      </c>
      <c r="AC23" s="205">
        <f>'S Africa Prices'!G23</f>
        <v>0</v>
      </c>
      <c r="AD23" s="185">
        <f>'S Africa Prices'!F23/'US Trade'!H23</f>
        <v>0</v>
      </c>
      <c r="AE23" s="29"/>
      <c r="AF23" s="47">
        <f>'Std Cst'!J23</f>
        <v>30.88</v>
      </c>
      <c r="AG23" s="48">
        <f>'Std Cst'!T23</f>
        <v>24.57128275862069</v>
      </c>
      <c r="AH23" s="49">
        <f>'Std Cst'!Y23</f>
        <v>33.93177142857143</v>
      </c>
      <c r="AI23" s="49">
        <f>'Std Cst'!AD23</f>
        <v>311.74815000000001</v>
      </c>
      <c r="AJ23" s="49">
        <f>'Std Cst'!AI23</f>
        <v>240.49143000000001</v>
      </c>
      <c r="AK23" s="49">
        <f>'Std Cst'!AT23</f>
        <v>625.94325000000003</v>
      </c>
      <c r="AL23" s="29"/>
    </row>
    <row r="24" spans="1:49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31" t="str">
        <f>+'UK Prices'!D24</f>
        <v>FJ Perf Hybrid Vest</v>
      </c>
      <c r="F24" s="310">
        <f>'US Trade'!H24</f>
        <v>70</v>
      </c>
      <c r="G24" s="311">
        <f>'US Trade'!I24</f>
        <v>3.7037037037037035E-2</v>
      </c>
      <c r="I24" s="79">
        <f>IF(+'UK Prices'!I24&lt;0.1,"",+'UK Prices'!I24)</f>
        <v>50</v>
      </c>
      <c r="J24" s="205">
        <f>'UK Prices'!J24</f>
        <v>0.1111111111111111</v>
      </c>
      <c r="K24" s="34">
        <f t="shared" si="0"/>
        <v>1.4</v>
      </c>
      <c r="L24" s="50"/>
      <c r="M24" s="79">
        <f>'€uro Prices'!I24</f>
        <v>67</v>
      </c>
      <c r="N24" s="205">
        <f>'€uro Prices'!J24</f>
        <v>0.15120274914089341</v>
      </c>
      <c r="O24" s="34">
        <f t="shared" si="1"/>
        <v>1.34</v>
      </c>
      <c r="P24" s="79">
        <f>'SFr Prices'!K24</f>
        <v>73.7</v>
      </c>
      <c r="Q24" s="205">
        <f>'SFr Prices'!L24</f>
        <v>0.15156250000000004</v>
      </c>
      <c r="R24" s="34">
        <f t="shared" si="2"/>
        <v>1.1166666666666667</v>
      </c>
      <c r="S24" s="115">
        <f>'SEK Prices'!I24</f>
        <v>583</v>
      </c>
      <c r="T24" s="205">
        <f>'SEK Prices'!J24</f>
        <v>0.1</v>
      </c>
      <c r="U24" s="34">
        <f t="shared" si="3"/>
        <v>11.66</v>
      </c>
      <c r="V24" s="115">
        <f>'DKr Prices'!I24</f>
        <v>472</v>
      </c>
      <c r="W24" s="205">
        <f>'DKr Prices'!J24</f>
        <v>0.10023310023310024</v>
      </c>
      <c r="X24" s="34">
        <f t="shared" si="4"/>
        <v>7.1515151515151514</v>
      </c>
      <c r="Y24" s="115">
        <f>'NKr Prices'!I24</f>
        <v>583</v>
      </c>
      <c r="Z24" s="205">
        <f>'NKr Prices'!J24</f>
        <v>0.17777777777777778</v>
      </c>
      <c r="AA24" s="308">
        <f t="shared" si="5"/>
        <v>1</v>
      </c>
      <c r="AB24" s="330">
        <f>'S Africa Prices'!F24</f>
        <v>0</v>
      </c>
      <c r="AC24" s="205">
        <f>'S Africa Prices'!G24</f>
        <v>0</v>
      </c>
      <c r="AD24" s="185">
        <f>'S Africa Prices'!F24/'US Trade'!H24</f>
        <v>0</v>
      </c>
      <c r="AE24" s="29"/>
      <c r="AF24" s="47">
        <f>'Std Cst'!J24</f>
        <v>27.38</v>
      </c>
      <c r="AG24" s="48">
        <f>'Std Cst'!T24</f>
        <v>21.82703448275862</v>
      </c>
      <c r="AH24" s="49">
        <f>'Std Cst'!Y24</f>
        <v>30.142095238095237</v>
      </c>
      <c r="AI24" s="49">
        <f>'Std Cst'!AD24</f>
        <v>276.93049999999999</v>
      </c>
      <c r="AJ24" s="49">
        <f>'Std Cst'!AI24</f>
        <v>213.63210000000001</v>
      </c>
      <c r="AK24" s="49">
        <f>'Std Cst'!AT24</f>
        <v>558.69950000000006</v>
      </c>
      <c r="AL24" s="29"/>
    </row>
    <row r="25" spans="1:49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317" t="str">
        <f>+'UK Prices'!D25</f>
        <v>FJ Perf Wind Shell Mid Layer</v>
      </c>
      <c r="F25" s="310">
        <f>'US Trade'!H25</f>
        <v>67.5</v>
      </c>
      <c r="G25" s="311">
        <f>'US Trade'!I25</f>
        <v>0</v>
      </c>
      <c r="I25" s="79">
        <f>IF(+'UK Prices'!I25&lt;0.1,"",+'UK Prices'!I25)</f>
        <v>45</v>
      </c>
      <c r="J25" s="205">
        <f>'UK Prices'!J25</f>
        <v>0</v>
      </c>
      <c r="K25" s="34">
        <f>F25/I25</f>
        <v>1.5</v>
      </c>
      <c r="L25" s="50"/>
      <c r="M25" s="79">
        <f>'€uro Prices'!I25</f>
        <v>59.5</v>
      </c>
      <c r="N25" s="205">
        <f>'€uro Prices'!J25</f>
        <v>0</v>
      </c>
      <c r="O25" s="34">
        <f>M25/I25</f>
        <v>1.3222222222222222</v>
      </c>
      <c r="P25" s="79">
        <f>'SFr Prices'!K25</f>
        <v>65.5</v>
      </c>
      <c r="Q25" s="205">
        <f>'SFr Prices'!L25</f>
        <v>0</v>
      </c>
      <c r="R25" s="34">
        <f t="shared" si="2"/>
        <v>1.1196581196581197</v>
      </c>
      <c r="S25" s="115">
        <f>'SEK Prices'!I25</f>
        <v>545</v>
      </c>
      <c r="T25" s="205">
        <f>'SEK Prices'!J25</f>
        <v>0</v>
      </c>
      <c r="U25" s="34">
        <f>S25/I25</f>
        <v>12.111111111111111</v>
      </c>
      <c r="V25" s="115">
        <f>'DKr Prices'!I25</f>
        <v>445</v>
      </c>
      <c r="W25" s="205">
        <f>'DKr Prices'!J25</f>
        <v>0</v>
      </c>
      <c r="X25" s="34">
        <f>V25/(M25-1)</f>
        <v>7.6068376068376065</v>
      </c>
      <c r="Y25" s="115">
        <f>'NKr Prices'!I25</f>
        <v>545</v>
      </c>
      <c r="Z25" s="205">
        <f>'NKr Prices'!J25</f>
        <v>0</v>
      </c>
      <c r="AA25" s="308">
        <f>Y25/S25</f>
        <v>1</v>
      </c>
      <c r="AB25" s="330">
        <f>'S Africa Prices'!F25</f>
        <v>0</v>
      </c>
      <c r="AC25" s="205">
        <f>'S Africa Prices'!G25</f>
        <v>0</v>
      </c>
      <c r="AD25" s="185">
        <f>'S Africa Prices'!F25/'US Trade'!H25</f>
        <v>0</v>
      </c>
      <c r="AE25" s="29"/>
      <c r="AF25" s="47">
        <f>'Std Cst'!J25</f>
        <v>22.68</v>
      </c>
      <c r="AG25" s="48">
        <f>'Std Cst'!T25</f>
        <v>18.155889655172416</v>
      </c>
      <c r="AH25" s="49">
        <f>'Std Cst'!Y25</f>
        <v>25.07241904761905</v>
      </c>
      <c r="AI25" s="49">
        <f>'Std Cst'!AD25</f>
        <v>230.35285000000002</v>
      </c>
      <c r="AJ25" s="49">
        <f>'Std Cst'!AI25</f>
        <v>177.70077000000001</v>
      </c>
      <c r="AK25" s="49">
        <f>'Std Cst'!AT25</f>
        <v>468.40075000000007</v>
      </c>
      <c r="AL25" s="29"/>
      <c r="AQ25" s="140">
        <f>'UK Prices'!I25-0.3</f>
        <v>44.7</v>
      </c>
      <c r="AS25" s="393" t="e">
        <f>(AQ25*#REF!)</f>
        <v>#REF!</v>
      </c>
      <c r="AT25" s="393" t="e">
        <f>AS25+1</f>
        <v>#REF!</v>
      </c>
      <c r="AV25" s="17" t="e">
        <f>AQ25*#REF!</f>
        <v>#REF!</v>
      </c>
      <c r="AW25" s="17" t="e">
        <f>AV25+1</f>
        <v>#REF!</v>
      </c>
    </row>
    <row r="26" spans="1:49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81" t="str">
        <f>+'UK Prices'!D26</f>
        <v>FJ Perf Softshell Jacket</v>
      </c>
      <c r="F26" s="310">
        <f>'US Trade'!H26</f>
        <v>72.5</v>
      </c>
      <c r="G26" s="311">
        <f>'US Trade'!I26</f>
        <v>0</v>
      </c>
      <c r="I26" s="79">
        <f>IF(+'UK Prices'!I26&lt;0.1,"",+'UK Prices'!I26)</f>
        <v>50.8</v>
      </c>
      <c r="J26" s="205">
        <f>'UK Prices'!J26</f>
        <v>0</v>
      </c>
      <c r="K26" s="34">
        <f t="shared" si="0"/>
        <v>1.4271653543307088</v>
      </c>
      <c r="L26" s="50"/>
      <c r="M26" s="79">
        <f>'€uro Prices'!I26</f>
        <v>65.5</v>
      </c>
      <c r="N26" s="205">
        <f>'€uro Prices'!J26</f>
        <v>0</v>
      </c>
      <c r="O26" s="34">
        <f t="shared" si="1"/>
        <v>1.2893700787401576</v>
      </c>
      <c r="P26" s="79">
        <f>'SFr Prices'!K26</f>
        <v>72.050000000000011</v>
      </c>
      <c r="Q26" s="205">
        <f>'SFr Prices'!L26</f>
        <v>-0.14733727810650873</v>
      </c>
      <c r="R26" s="34">
        <f t="shared" si="2"/>
        <v>1.1170542635658915</v>
      </c>
      <c r="S26" s="115">
        <f>'SEK Prices'!I26</f>
        <v>654.5</v>
      </c>
      <c r="T26" s="205">
        <f>'SEK Prices'!J26</f>
        <v>0.1</v>
      </c>
      <c r="U26" s="34">
        <f t="shared" si="3"/>
        <v>12.883858267716537</v>
      </c>
      <c r="V26" s="115">
        <f>'DKr Prices'!I26</f>
        <v>532</v>
      </c>
      <c r="W26" s="205">
        <f>'DKr Prices'!J26</f>
        <v>9.9173553719008267E-2</v>
      </c>
      <c r="X26" s="34">
        <f t="shared" si="4"/>
        <v>8.2480620155038764</v>
      </c>
      <c r="Y26" s="115">
        <f>'NKr Prices'!I26</f>
        <v>654.5</v>
      </c>
      <c r="Z26" s="205">
        <f>'NKr Prices'!J26</f>
        <v>0</v>
      </c>
      <c r="AA26" s="308">
        <f t="shared" si="5"/>
        <v>1</v>
      </c>
      <c r="AB26" s="330">
        <f>'S Africa Prices'!F26</f>
        <v>0</v>
      </c>
      <c r="AC26" s="205">
        <f>'S Africa Prices'!G26</f>
        <v>0</v>
      </c>
      <c r="AD26" s="185">
        <f>'S Africa Prices'!F26/'US Trade'!H26</f>
        <v>0</v>
      </c>
      <c r="AE26" s="29"/>
      <c r="AF26" s="47">
        <f>'Std Cst'!J26</f>
        <v>27.38</v>
      </c>
      <c r="AG26" s="48">
        <f>'Std Cst'!T26</f>
        <v>21.833562482758619</v>
      </c>
      <c r="AH26" s="49">
        <f>'Std Cst'!Y26</f>
        <v>30.151110095238092</v>
      </c>
      <c r="AI26" s="49">
        <f>'Std Cst'!AD26</f>
        <v>277.01332400000001</v>
      </c>
      <c r="AJ26" s="49">
        <f>'Std Cst'!AI26</f>
        <v>213.6959928</v>
      </c>
      <c r="AK26" s="49">
        <f>'Std Cst'!AT26</f>
        <v>558.69950000000006</v>
      </c>
      <c r="AL26" s="29"/>
    </row>
    <row r="27" spans="1:49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81" t="str">
        <f>+'UK Prices'!D27</f>
        <v>FJ Perf Softshell Vest</v>
      </c>
      <c r="F27" s="310">
        <f>'US Trade'!H27</f>
        <v>62.5</v>
      </c>
      <c r="G27" s="311">
        <f>'US Trade'!I27</f>
        <v>0</v>
      </c>
      <c r="I27" s="79">
        <f>IF(+'UK Prices'!I27&lt;0.1,"",+'UK Prices'!I27)</f>
        <v>43.6</v>
      </c>
      <c r="J27" s="205">
        <f>'UK Prices'!J27</f>
        <v>0</v>
      </c>
      <c r="K27" s="34">
        <f t="shared" si="0"/>
        <v>1.4334862385321101</v>
      </c>
      <c r="L27" s="50"/>
      <c r="M27" s="79">
        <f>'€uro Prices'!I27</f>
        <v>56.4</v>
      </c>
      <c r="N27" s="205">
        <f>'€uro Prices'!J27</f>
        <v>0</v>
      </c>
      <c r="O27" s="34">
        <f t="shared" si="1"/>
        <v>1.2935779816513762</v>
      </c>
      <c r="P27" s="79">
        <f>'SFr Prices'!K27</f>
        <v>62.040000000000006</v>
      </c>
      <c r="Q27" s="205">
        <f>'SFr Prices'!L27</f>
        <v>-0.16724832214765092</v>
      </c>
      <c r="R27" s="34">
        <f t="shared" si="2"/>
        <v>1.1198555956678702</v>
      </c>
      <c r="S27" s="115">
        <f>'SEK Prices'!I27</f>
        <v>566.5</v>
      </c>
      <c r="T27" s="205">
        <f>'SEK Prices'!J27</f>
        <v>0.1</v>
      </c>
      <c r="U27" s="34">
        <f t="shared" si="3"/>
        <v>12.993119266055045</v>
      </c>
      <c r="V27" s="115">
        <f>'DKr Prices'!I27</f>
        <v>457</v>
      </c>
      <c r="W27" s="205">
        <f>'DKr Prices'!J27</f>
        <v>0.10120481927710843</v>
      </c>
      <c r="X27" s="34">
        <f t="shared" si="4"/>
        <v>8.2490974729241877</v>
      </c>
      <c r="Y27" s="115">
        <f>'NKr Prices'!I27</f>
        <v>566.5</v>
      </c>
      <c r="Z27" s="205">
        <f>'NKr Prices'!J27</f>
        <v>0</v>
      </c>
      <c r="AA27" s="308">
        <f t="shared" si="5"/>
        <v>1</v>
      </c>
      <c r="AB27" s="330">
        <f>'S Africa Prices'!F27</f>
        <v>0</v>
      </c>
      <c r="AC27" s="205">
        <f>'S Africa Prices'!G27</f>
        <v>0</v>
      </c>
      <c r="AD27" s="185">
        <f>'S Africa Prices'!F27/'US Trade'!H27</f>
        <v>0</v>
      </c>
      <c r="AE27" s="29"/>
      <c r="AF27" s="47">
        <f>'Std Cst'!J27</f>
        <v>21.979999999999997</v>
      </c>
      <c r="AG27" s="48">
        <f>'Std Cst'!T27</f>
        <v>17.603776</v>
      </c>
      <c r="AH27" s="49">
        <f>'Std Cst'!Y27</f>
        <v>24.309976380952378</v>
      </c>
      <c r="AI27" s="49">
        <f>'Std Cst'!AD27</f>
        <v>223.34790799999999</v>
      </c>
      <c r="AJ27" s="49">
        <f>'Std Cst'!AI27</f>
        <v>172.29695759999998</v>
      </c>
      <c r="AK27" s="49">
        <f>'Std Cst'!AT27</f>
        <v>454.952</v>
      </c>
      <c r="AL27" s="29"/>
    </row>
    <row r="28" spans="1:49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F28" s="310"/>
      <c r="G28" s="311"/>
      <c r="I28" s="79"/>
      <c r="J28" s="205"/>
      <c r="K28" s="34"/>
      <c r="L28" s="50"/>
      <c r="M28" s="79"/>
      <c r="N28" s="205"/>
      <c r="O28" s="34"/>
      <c r="P28" s="79"/>
      <c r="Q28" s="205"/>
      <c r="R28" s="34"/>
      <c r="S28" s="115"/>
      <c r="T28" s="205"/>
      <c r="U28" s="34"/>
      <c r="V28" s="115"/>
      <c r="W28" s="205"/>
      <c r="X28" s="34"/>
      <c r="Y28" s="115"/>
      <c r="Z28" s="205"/>
      <c r="AA28" s="308"/>
      <c r="AB28" s="330"/>
      <c r="AC28" s="205"/>
      <c r="AD28" s="185"/>
      <c r="AE28" s="29"/>
      <c r="AF28" s="47"/>
      <c r="AG28" s="48"/>
      <c r="AH28" s="49"/>
      <c r="AI28" s="49"/>
      <c r="AJ28" s="49"/>
      <c r="AK28" s="49"/>
      <c r="AL28" s="29"/>
    </row>
    <row r="29" spans="1:49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81" t="str">
        <f>+'UK Prices'!D29</f>
        <v>FJ Seamless Thermal Base Layer Mock</v>
      </c>
      <c r="F29" s="310">
        <f>'US Trade'!H29</f>
        <v>42.5</v>
      </c>
      <c r="G29" s="311">
        <f>'US Trade'!I29</f>
        <v>0</v>
      </c>
      <c r="I29" s="79">
        <f>IF(+'UK Prices'!I29&lt;0.1,"",+'UK Prices'!I29)</f>
        <v>27.5</v>
      </c>
      <c r="J29" s="205">
        <f>'UK Prices'!J29</f>
        <v>0</v>
      </c>
      <c r="K29" s="34">
        <f t="shared" ref="K29" si="26">F29/I29</f>
        <v>1.5454545454545454</v>
      </c>
      <c r="L29" s="50"/>
      <c r="M29" s="79">
        <f>'€uro Prices'!I29</f>
        <v>36.9</v>
      </c>
      <c r="N29" s="205">
        <f>'€uro Prices'!J29</f>
        <v>0</v>
      </c>
      <c r="O29" s="34">
        <f t="shared" ref="O29" si="27">M29/I29</f>
        <v>1.3418181818181818</v>
      </c>
      <c r="P29" s="79">
        <f>'SFr Prices'!K29</f>
        <v>40.6</v>
      </c>
      <c r="Q29" s="205">
        <f>'SFr Prices'!L29</f>
        <v>0</v>
      </c>
      <c r="R29" s="34">
        <f>P29/(M29-1)</f>
        <v>1.1309192200557103</v>
      </c>
      <c r="S29" s="115">
        <f>'SEK Prices'!I29</f>
        <v>345</v>
      </c>
      <c r="T29" s="205">
        <f>'SEK Prices'!J29</f>
        <v>0</v>
      </c>
      <c r="U29" s="34">
        <f t="shared" ref="U29" si="28">S29/I29</f>
        <v>12.545454545454545</v>
      </c>
      <c r="V29" s="115">
        <f>'DKr Prices'!I29</f>
        <v>265</v>
      </c>
      <c r="W29" s="205">
        <f>'DKr Prices'!J29</f>
        <v>0</v>
      </c>
      <c r="X29" s="34">
        <f t="shared" ref="X29" si="29">V29/(M29-1)</f>
        <v>7.3816155988857943</v>
      </c>
      <c r="Y29" s="115">
        <f>'NKr Prices'!I29</f>
        <v>345</v>
      </c>
      <c r="Z29" s="205">
        <f>'NKr Prices'!J29</f>
        <v>0</v>
      </c>
      <c r="AA29" s="308">
        <f t="shared" ref="AA29" si="30">Y29/S29</f>
        <v>1</v>
      </c>
      <c r="AB29" s="330">
        <f>'S Africa Prices'!F29</f>
        <v>625</v>
      </c>
      <c r="AC29" s="205">
        <f>'S Africa Prices'!G29</f>
        <v>0</v>
      </c>
      <c r="AD29" s="185">
        <f>'S Africa Prices'!F29/'US Trade'!H29</f>
        <v>14.705882352941176</v>
      </c>
      <c r="AE29" s="29"/>
      <c r="AF29" s="47">
        <f>'Std Cst'!J29</f>
        <v>12.3</v>
      </c>
      <c r="AG29" s="48">
        <f>'Std Cst'!T29</f>
        <v>9.9954344827586219</v>
      </c>
      <c r="AH29" s="49">
        <f>'Std Cst'!Y29</f>
        <v>13.803219047619047</v>
      </c>
      <c r="AI29" s="49">
        <f>'Std Cst'!AD29</f>
        <v>126.817075</v>
      </c>
      <c r="AJ29" s="49">
        <f>'Std Cst'!AI29</f>
        <v>97.830314999999999</v>
      </c>
      <c r="AK29" s="49">
        <f>'Std Cst'!AT29</f>
        <v>268.97500000000002</v>
      </c>
      <c r="AL29" s="29"/>
    </row>
    <row r="30" spans="1:49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81" t="str">
        <f>+'UK Prices'!D30</f>
        <v>FJ Thermal Base Layer Crew</v>
      </c>
      <c r="F30" s="310">
        <f>'US Trade'!H30</f>
        <v>29</v>
      </c>
      <c r="G30" s="311">
        <f>'US Trade'!I30</f>
        <v>0</v>
      </c>
      <c r="I30" s="79">
        <f>IF(+'UK Prices'!I30&lt;0.1,"",+'UK Prices'!I30)</f>
        <v>19.899999999999999</v>
      </c>
      <c r="J30" s="205">
        <f>'UK Prices'!J30</f>
        <v>0</v>
      </c>
      <c r="K30" s="34">
        <f t="shared" si="0"/>
        <v>1.4572864321608041</v>
      </c>
      <c r="L30" s="50"/>
      <c r="M30" s="79">
        <f>'€uro Prices'!I30</f>
        <v>24.4</v>
      </c>
      <c r="N30" s="205">
        <f>'€uro Prices'!J30</f>
        <v>0</v>
      </c>
      <c r="O30" s="34">
        <f t="shared" si="1"/>
        <v>1.2261306532663316</v>
      </c>
      <c r="P30" s="79">
        <f>'SFr Prices'!K30</f>
        <v>26.84</v>
      </c>
      <c r="Q30" s="205">
        <f>'SFr Prices'!L30</f>
        <v>-0.17415384615384616</v>
      </c>
      <c r="R30" s="34">
        <f>P30/(M30-1)</f>
        <v>1.1470085470085472</v>
      </c>
      <c r="S30" s="115">
        <f>'SEK Prices'!I30</f>
        <v>258.5</v>
      </c>
      <c r="T30" s="205">
        <f>'SEK Prices'!J30</f>
        <v>0.1</v>
      </c>
      <c r="U30" s="34">
        <f t="shared" si="3"/>
        <v>12.989949748743719</v>
      </c>
      <c r="V30" s="115">
        <f>'DKr Prices'!I30</f>
        <v>201.3</v>
      </c>
      <c r="W30" s="205">
        <f>'DKr Prices'!J30</f>
        <v>0.10000000000000006</v>
      </c>
      <c r="X30" s="34">
        <f t="shared" si="4"/>
        <v>8.602564102564104</v>
      </c>
      <c r="Y30" s="115">
        <f>'NKr Prices'!I30</f>
        <v>258.5</v>
      </c>
      <c r="Z30" s="205">
        <f>'NKr Prices'!J30</f>
        <v>0.14888888888888888</v>
      </c>
      <c r="AA30" s="308">
        <f t="shared" si="5"/>
        <v>1</v>
      </c>
      <c r="AB30" s="330">
        <f>'S Africa Prices'!F30</f>
        <v>0</v>
      </c>
      <c r="AC30" s="205">
        <f>'S Africa Prices'!G30</f>
        <v>0</v>
      </c>
      <c r="AD30" s="185">
        <f>'S Africa Prices'!F30/'US Trade'!H30</f>
        <v>0</v>
      </c>
      <c r="AE30" s="29"/>
      <c r="AF30" s="47">
        <f>'Std Cst'!J30</f>
        <v>10.38</v>
      </c>
      <c r="AG30" s="48">
        <f>'Std Cst'!T30</f>
        <v>8.4503839999999997</v>
      </c>
      <c r="AH30" s="49">
        <f>'Std Cst'!Y30</f>
        <v>11.669577904761903</v>
      </c>
      <c r="AI30" s="49">
        <f>'Std Cst'!AD30</f>
        <v>107.214247</v>
      </c>
      <c r="AJ30" s="49">
        <f>'Std Cst'!AI30</f>
        <v>82.708133399999994</v>
      </c>
      <c r="AK30" s="49">
        <f>'Std Cst'!AT30</f>
        <v>232.08699999999999</v>
      </c>
      <c r="AL30" s="29"/>
    </row>
    <row r="31" spans="1:49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81" t="str">
        <f>+'UK Prices'!D31</f>
        <v>FJ Thermal Base Layer Mock</v>
      </c>
      <c r="F31" s="310">
        <f>'US Trade'!H31</f>
        <v>29</v>
      </c>
      <c r="G31" s="311">
        <f>'US Trade'!I31</f>
        <v>0</v>
      </c>
      <c r="I31" s="79">
        <f>IF(+'UK Prices'!I31&lt;0.1,"",+'UK Prices'!I31)</f>
        <v>20.7</v>
      </c>
      <c r="J31" s="205">
        <f>'UK Prices'!J31</f>
        <v>4.0201005025125663E-2</v>
      </c>
      <c r="K31" s="34">
        <f t="shared" si="0"/>
        <v>1.4009661835748792</v>
      </c>
      <c r="L31" s="50"/>
      <c r="M31" s="79">
        <f>'€uro Prices'!I31</f>
        <v>26.9</v>
      </c>
      <c r="N31" s="205">
        <f>'€uro Prices'!J31</f>
        <v>0.10245901639344263</v>
      </c>
      <c r="O31" s="34">
        <f t="shared" si="1"/>
        <v>1.2995169082125604</v>
      </c>
      <c r="P31" s="79">
        <f>'SFr Prices'!K31</f>
        <v>29.6</v>
      </c>
      <c r="Q31" s="205">
        <f>'SFr Prices'!L31</f>
        <v>0.10447761194029853</v>
      </c>
      <c r="R31" s="34">
        <f>P31/(M31-1)</f>
        <v>1.142857142857143</v>
      </c>
      <c r="S31" s="115">
        <f>'SEK Prices'!I31</f>
        <v>258.5</v>
      </c>
      <c r="T31" s="205">
        <f>'SEK Prices'!J31</f>
        <v>0.1</v>
      </c>
      <c r="U31" s="34">
        <f t="shared" si="3"/>
        <v>12.487922705314011</v>
      </c>
      <c r="V31" s="115">
        <f>'DKr Prices'!I31</f>
        <v>201</v>
      </c>
      <c r="W31" s="205">
        <f>'DKr Prices'!J31</f>
        <v>9.8360655737704916E-2</v>
      </c>
      <c r="X31" s="34">
        <f t="shared" si="4"/>
        <v>7.7606177606177607</v>
      </c>
      <c r="Y31" s="115">
        <f>'NKr Prices'!I31</f>
        <v>258.5</v>
      </c>
      <c r="Z31" s="205">
        <f>'NKr Prices'!J31</f>
        <v>0.14888888888888888</v>
      </c>
      <c r="AA31" s="308">
        <f t="shared" si="5"/>
        <v>1</v>
      </c>
      <c r="AB31" s="330">
        <f>'S Africa Prices'!F31</f>
        <v>425</v>
      </c>
      <c r="AC31" s="205">
        <f>'S Africa Prices'!G31</f>
        <v>0</v>
      </c>
      <c r="AD31" s="185">
        <f>'S Africa Prices'!F31/'US Trade'!H31</f>
        <v>14.655172413793103</v>
      </c>
      <c r="AE31" s="29"/>
      <c r="AF31" s="47">
        <f>'Std Cst'!J31</f>
        <v>9.14</v>
      </c>
      <c r="AG31" s="48">
        <f>'Std Cst'!T31</f>
        <v>7.4991188965517246</v>
      </c>
      <c r="AH31" s="49">
        <f>'Std Cst'!Y31</f>
        <v>10.355926095238095</v>
      </c>
      <c r="AI31" s="49">
        <f>'Std Cst'!AD31</f>
        <v>95.145071000000002</v>
      </c>
      <c r="AJ31" s="49">
        <f>'Std Cst'!AI31</f>
        <v>73.397626200000005</v>
      </c>
      <c r="AK31" s="49">
        <f>'Std Cst'!AT31</f>
        <v>208.26349999999999</v>
      </c>
      <c r="AL31" s="29"/>
    </row>
    <row r="32" spans="1:49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81" t="str">
        <f>+'UK Prices'!D32</f>
        <v>FJ Base Layer Leggings</v>
      </c>
      <c r="F32" s="310">
        <f>'US Trade'!H32</f>
        <v>26</v>
      </c>
      <c r="G32" s="311">
        <f>'US Trade'!I32</f>
        <v>0</v>
      </c>
      <c r="I32" s="79">
        <f>IF(+'UK Prices'!I32&lt;0.1,"",+'UK Prices'!I32)</f>
        <v>17.399999999999999</v>
      </c>
      <c r="J32" s="205">
        <f>'UK Prices'!J32</f>
        <v>0</v>
      </c>
      <c r="K32" s="34">
        <f t="shared" si="0"/>
        <v>1.4942528735632186</v>
      </c>
      <c r="L32" s="50"/>
      <c r="M32" s="79">
        <f>'€uro Prices'!I32</f>
        <v>22.3</v>
      </c>
      <c r="N32" s="205">
        <f>'€uro Prices'!J32</f>
        <v>0</v>
      </c>
      <c r="O32" s="34">
        <f t="shared" si="1"/>
        <v>1.281609195402299</v>
      </c>
      <c r="P32" s="79">
        <f>'SFr Prices'!K32</f>
        <v>24.53</v>
      </c>
      <c r="Q32" s="205">
        <f>'SFr Prices'!L32</f>
        <v>-0.16279863481228668</v>
      </c>
      <c r="R32" s="34">
        <f>P32/(M32-1)</f>
        <v>1.1516431924882629</v>
      </c>
      <c r="S32" s="115">
        <f>'SEK Prices'!I32</f>
        <v>236.50000000000003</v>
      </c>
      <c r="T32" s="205">
        <f>'SEK Prices'!J32</f>
        <v>0.10000000000000013</v>
      </c>
      <c r="U32" s="34">
        <f t="shared" si="3"/>
        <v>13.591954022988508</v>
      </c>
      <c r="V32" s="115">
        <f>'DKr Prices'!I32</f>
        <v>183.70000000000002</v>
      </c>
      <c r="W32" s="205">
        <f>'DKr Prices'!J32</f>
        <v>0.1000000000000001</v>
      </c>
      <c r="X32" s="34">
        <f t="shared" si="4"/>
        <v>8.624413145539906</v>
      </c>
      <c r="Y32" s="115">
        <f>'NKr Prices'!I32</f>
        <v>236.50000000000003</v>
      </c>
      <c r="Z32" s="205">
        <f>'NKr Prices'!J32</f>
        <v>0.18250000000000013</v>
      </c>
      <c r="AA32" s="308">
        <f t="shared" si="5"/>
        <v>1</v>
      </c>
      <c r="AB32" s="330">
        <f>'S Africa Prices'!F32</f>
        <v>0</v>
      </c>
      <c r="AC32" s="205">
        <f>'S Africa Prices'!G32</f>
        <v>0</v>
      </c>
      <c r="AD32" s="185">
        <f>'S Africa Prices'!F32/'US Trade'!H32</f>
        <v>0</v>
      </c>
      <c r="AE32" s="29"/>
      <c r="AF32" s="47">
        <f>'Std Cst'!J32</f>
        <v>8.92</v>
      </c>
      <c r="AG32" s="48">
        <f>'Std Cst'!T32</f>
        <v>7.3022598620689649</v>
      </c>
      <c r="AH32" s="49">
        <f>'Std Cst'!Y32</f>
        <v>10.084073142857141</v>
      </c>
      <c r="AI32" s="49">
        <f>'Std Cst'!AD32</f>
        <v>92.647421999999992</v>
      </c>
      <c r="AJ32" s="49">
        <f>'Std Cst'!AI32</f>
        <v>71.470868400000001</v>
      </c>
      <c r="AK32" s="49">
        <f>'Std Cst'!AT32</f>
        <v>208.02065400000001</v>
      </c>
      <c r="AL32" s="29"/>
    </row>
    <row r="33" spans="1:49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F33" s="310"/>
      <c r="G33" s="311"/>
      <c r="I33" s="79"/>
      <c r="J33" s="205"/>
      <c r="K33" s="34"/>
      <c r="L33" s="50"/>
      <c r="M33" s="79"/>
      <c r="N33" s="205"/>
      <c r="O33" s="34"/>
      <c r="P33" s="79"/>
      <c r="Q33" s="205"/>
      <c r="R33" s="34"/>
      <c r="S33" s="115"/>
      <c r="T33" s="205"/>
      <c r="U33" s="34"/>
      <c r="V33" s="115"/>
      <c r="W33" s="205"/>
      <c r="X33" s="34"/>
      <c r="Y33" s="115"/>
      <c r="Z33" s="205"/>
      <c r="AA33" s="308"/>
      <c r="AB33" s="330"/>
      <c r="AC33" s="205"/>
      <c r="AD33" s="185"/>
      <c r="AE33" s="29"/>
      <c r="AF33" s="47"/>
      <c r="AG33" s="48"/>
      <c r="AH33" s="49"/>
      <c r="AI33" s="49"/>
      <c r="AJ33" s="49"/>
      <c r="AK33" s="49"/>
      <c r="AL33" s="29"/>
    </row>
    <row r="34" spans="1:49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81" t="str">
        <f>+'UK Prices'!D34</f>
        <v>Drop Needle Pullover</v>
      </c>
      <c r="F34" s="310">
        <f>'US Trade'!H34</f>
        <v>47.5</v>
      </c>
      <c r="G34" s="311">
        <f>'US Trade'!I34</f>
        <v>0</v>
      </c>
      <c r="I34" s="79">
        <f>IF(+'UK Prices'!I34&lt;0.1,"",+'UK Prices'!I34)</f>
        <v>32.299999999999997</v>
      </c>
      <c r="J34" s="205">
        <f>'UK Prices'!J34</f>
        <v>0</v>
      </c>
      <c r="K34" s="34">
        <f t="shared" si="0"/>
        <v>1.4705882352941178</v>
      </c>
      <c r="L34" s="50"/>
      <c r="M34" s="79">
        <f>'€uro Prices'!I34</f>
        <v>41.9</v>
      </c>
      <c r="N34" s="205">
        <f>'€uro Prices'!J34</f>
        <v>0</v>
      </c>
      <c r="O34" s="34">
        <f t="shared" si="1"/>
        <v>1.2972136222910218</v>
      </c>
      <c r="P34" s="79">
        <f>'SFr Prices'!K34</f>
        <v>46.09</v>
      </c>
      <c r="Q34" s="205">
        <f>'SFr Prices'!L34</f>
        <v>-0.15431192660550452</v>
      </c>
      <c r="R34" s="34">
        <f>P34/(M34-1)</f>
        <v>1.1268948655256725</v>
      </c>
      <c r="S34" s="115">
        <f>'SEK Prices'!I34</f>
        <v>418.00000000000006</v>
      </c>
      <c r="T34" s="205">
        <f>'SEK Prices'!J34</f>
        <v>0.10000000000000014</v>
      </c>
      <c r="U34" s="34">
        <f t="shared" si="3"/>
        <v>12.941176470588239</v>
      </c>
      <c r="V34" s="115">
        <f>'DKr Prices'!I34</f>
        <v>337.70000000000005</v>
      </c>
      <c r="W34" s="205">
        <f>'DKr Prices'!J34</f>
        <v>0.10000000000000014</v>
      </c>
      <c r="X34" s="34">
        <f t="shared" si="4"/>
        <v>8.2567237163814191</v>
      </c>
      <c r="Y34" s="115">
        <f>'NKr Prices'!I34</f>
        <v>418.00000000000006</v>
      </c>
      <c r="Z34" s="205">
        <f>'NKr Prices'!J34</f>
        <v>0</v>
      </c>
      <c r="AA34" s="308">
        <f t="shared" si="5"/>
        <v>1</v>
      </c>
      <c r="AB34" s="330">
        <f>'S Africa Prices'!F34</f>
        <v>0</v>
      </c>
      <c r="AC34" s="205">
        <f>'S Africa Prices'!G34</f>
        <v>0</v>
      </c>
      <c r="AD34" s="185">
        <f>'S Africa Prices'!F34/'US Trade'!H34</f>
        <v>0</v>
      </c>
      <c r="AE34" s="29"/>
      <c r="AF34" s="47">
        <f>'Std Cst'!J34</f>
        <v>17.88</v>
      </c>
      <c r="AG34" s="48">
        <f>'Std Cst'!T34</f>
        <v>14.344671448275864</v>
      </c>
      <c r="AH34" s="49">
        <f>'Std Cst'!Y34</f>
        <v>19.809308190476191</v>
      </c>
      <c r="AI34" s="49">
        <f>'Std Cst'!AD34</f>
        <v>181.99801900000003</v>
      </c>
      <c r="AJ34" s="49">
        <f>'Std Cst'!AI34</f>
        <v>140.39847180000001</v>
      </c>
      <c r="AK34" s="49">
        <f>'Std Cst'!AT34</f>
        <v>409.08484600000008</v>
      </c>
      <c r="AL34" s="29"/>
    </row>
    <row r="35" spans="1:49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81" t="str">
        <f>+'UK Prices'!D35</f>
        <v>FJ Brushed Chill-Out 1/2 zip</v>
      </c>
      <c r="F35" s="310">
        <f>'US Trade'!H35</f>
        <v>44</v>
      </c>
      <c r="G35" s="311">
        <f>'US Trade'!I35</f>
        <v>3.5294117647058823E-2</v>
      </c>
      <c r="I35" s="79">
        <f>IF(+'UK Prices'!I35&lt;0.1,"",+'UK Prices'!I35)</f>
        <v>31.9</v>
      </c>
      <c r="J35" s="205">
        <f>'UK Prices'!J35</f>
        <v>3.739837398373979E-2</v>
      </c>
      <c r="K35" s="34">
        <f t="shared" ref="K35" si="31">F35/I35</f>
        <v>1.3793103448275863</v>
      </c>
      <c r="L35" s="50"/>
      <c r="M35" s="79">
        <f>'€uro Prices'!I35</f>
        <v>44</v>
      </c>
      <c r="N35" s="205">
        <f>'€uro Prices'!J35</f>
        <v>0.1</v>
      </c>
      <c r="O35" s="34">
        <f t="shared" ref="O35" si="32">M35/I35</f>
        <v>1.3793103448275863</v>
      </c>
      <c r="P35" s="79">
        <f>'SFr Prices'!K35</f>
        <v>48.400000000000006</v>
      </c>
      <c r="Q35" s="205">
        <f>'SFr Prices'!L35</f>
        <v>-5.0980392156862633E-2</v>
      </c>
      <c r="R35" s="34">
        <f>P35/(M35-1)</f>
        <v>1.1255813953488374</v>
      </c>
      <c r="S35" s="115">
        <f>'SEK Prices'!I35</f>
        <v>401.50000000000006</v>
      </c>
      <c r="T35" s="205">
        <f>'SEK Prices'!J35</f>
        <v>0.10000000000000016</v>
      </c>
      <c r="U35" s="34">
        <f t="shared" ref="U35" si="33">S35/I35</f>
        <v>12.586206896551726</v>
      </c>
      <c r="V35" s="115">
        <f>'DKr Prices'!I35</f>
        <v>322</v>
      </c>
      <c r="W35" s="205">
        <f>'DKr Prices'!J35</f>
        <v>9.8976109215017066E-2</v>
      </c>
      <c r="X35" s="34">
        <f t="shared" ref="X35" si="34">V35/(M35-1)</f>
        <v>7.4883720930232558</v>
      </c>
      <c r="Y35" s="115">
        <f>'NKr Prices'!I35</f>
        <v>401.50000000000006</v>
      </c>
      <c r="Z35" s="205">
        <f>'NKr Prices'!J35</f>
        <v>0</v>
      </c>
      <c r="AA35" s="308">
        <f t="shared" ref="AA35" si="35">Y35/S35</f>
        <v>1</v>
      </c>
      <c r="AB35" s="330">
        <f>'S Africa Prices'!F35</f>
        <v>0</v>
      </c>
      <c r="AC35" s="205">
        <f>'S Africa Prices'!G35</f>
        <v>0</v>
      </c>
      <c r="AD35" s="185">
        <f>'S Africa Prices'!F35/'US Trade'!H35</f>
        <v>0</v>
      </c>
      <c r="AE35" s="29"/>
      <c r="AF35" s="47">
        <f>'Std Cst'!J35</f>
        <v>16.2</v>
      </c>
      <c r="AG35" s="48">
        <f>'Std Cst'!T35</f>
        <v>13.043752275862069</v>
      </c>
      <c r="AH35" s="49">
        <f>'Std Cst'!Y35</f>
        <v>18.01280076190476</v>
      </c>
      <c r="AI35" s="49">
        <f>'Std Cst'!AD35</f>
        <v>165.49260699999999</v>
      </c>
      <c r="AJ35" s="49">
        <f>'Std Cst'!AI35</f>
        <v>127.6657254</v>
      </c>
      <c r="AK35" s="49">
        <f>'Std Cst'!AT35</f>
        <v>343.90375000000006</v>
      </c>
      <c r="AL35" s="29"/>
    </row>
    <row r="36" spans="1:49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81" t="str">
        <f>+'UK Prices'!D36</f>
        <v>FJ Track Jacket</v>
      </c>
      <c r="F36" s="310">
        <f>'US Trade'!H36</f>
        <v>44</v>
      </c>
      <c r="G36" s="311">
        <f>'US Trade'!I36</f>
        <v>0</v>
      </c>
      <c r="I36" s="79">
        <f>IF(+'UK Prices'!I36&lt;0.1,"",+'UK Prices'!I36)</f>
        <v>32.299999999999997</v>
      </c>
      <c r="J36" s="205">
        <f>'UK Prices'!J36</f>
        <v>0</v>
      </c>
      <c r="K36" s="34">
        <f t="shared" si="0"/>
        <v>1.3622291021671828</v>
      </c>
      <c r="L36" s="50"/>
      <c r="M36" s="79">
        <f>'€uro Prices'!I36</f>
        <v>41.9</v>
      </c>
      <c r="N36" s="205">
        <f>'€uro Prices'!J36</f>
        <v>0</v>
      </c>
      <c r="O36" s="34">
        <f t="shared" si="1"/>
        <v>1.2972136222910218</v>
      </c>
      <c r="P36" s="79">
        <f>'SFr Prices'!K36</f>
        <v>46.09</v>
      </c>
      <c r="Q36" s="205">
        <f>'SFr Prices'!L36</f>
        <v>-0.15431192660550452</v>
      </c>
      <c r="R36" s="34">
        <f>P36/(M36-1)</f>
        <v>1.1268948655256725</v>
      </c>
      <c r="S36" s="115">
        <f>'SEK Prices'!I36</f>
        <v>0</v>
      </c>
      <c r="T36" s="205">
        <f>'SEK Prices'!J36</f>
        <v>-1</v>
      </c>
      <c r="U36" s="34">
        <f t="shared" si="3"/>
        <v>0</v>
      </c>
      <c r="V36" s="115">
        <f>'DKr Prices'!I36</f>
        <v>337.70000000000005</v>
      </c>
      <c r="W36" s="205">
        <f>'DKr Prices'!J36</f>
        <v>0.10000000000000014</v>
      </c>
      <c r="X36" s="34">
        <f t="shared" si="4"/>
        <v>8.2567237163814191</v>
      </c>
      <c r="Y36" s="115">
        <f>'NKr Prices'!I36</f>
        <v>0</v>
      </c>
      <c r="Z36" s="205">
        <f>'NKr Prices'!J36</f>
        <v>0</v>
      </c>
      <c r="AA36" s="308" t="e">
        <f t="shared" si="5"/>
        <v>#DIV/0!</v>
      </c>
      <c r="AB36" s="330">
        <f>'S Africa Prices'!F36</f>
        <v>0</v>
      </c>
      <c r="AC36" s="205">
        <f>'S Africa Prices'!G36</f>
        <v>0</v>
      </c>
      <c r="AD36" s="185">
        <f>'S Africa Prices'!F36/'US Trade'!H36</f>
        <v>0</v>
      </c>
      <c r="AE36" s="29"/>
      <c r="AF36" s="47">
        <f>'Std Cst'!J36</f>
        <v>15.58</v>
      </c>
      <c r="AG36" s="48">
        <f>'Std Cst'!T36</f>
        <v>12.568119724137933</v>
      </c>
      <c r="AH36" s="49">
        <f>'Std Cst'!Y36</f>
        <v>17.355974857142858</v>
      </c>
      <c r="AI36" s="49">
        <f>'Std Cst'!AD36</f>
        <v>159.45801900000001</v>
      </c>
      <c r="AJ36" s="49">
        <f>'Std Cst'!AI36</f>
        <v>123.0104718</v>
      </c>
      <c r="AK36" s="49">
        <f>'Std Cst'!AT36</f>
        <v>331.99200000000002</v>
      </c>
      <c r="AL36" s="29"/>
    </row>
    <row r="37" spans="1:49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F37" s="310"/>
      <c r="G37" s="311"/>
      <c r="I37" s="79"/>
      <c r="J37" s="205"/>
      <c r="K37" s="34"/>
      <c r="L37" s="50"/>
      <c r="M37" s="79"/>
      <c r="N37" s="205"/>
      <c r="O37" s="34"/>
      <c r="P37" s="79"/>
      <c r="Q37" s="205"/>
      <c r="R37" s="34"/>
      <c r="S37" s="115"/>
      <c r="T37" s="205"/>
      <c r="U37" s="34"/>
      <c r="V37" s="115"/>
      <c r="W37" s="205"/>
      <c r="X37" s="34"/>
      <c r="Y37" s="115"/>
      <c r="Z37" s="205"/>
      <c r="AA37" s="308"/>
      <c r="AB37" s="330"/>
      <c r="AC37" s="205"/>
      <c r="AD37" s="185"/>
      <c r="AE37" s="29"/>
      <c r="AF37" s="47"/>
      <c r="AG37" s="48"/>
      <c r="AH37" s="49"/>
      <c r="AI37" s="49"/>
      <c r="AJ37" s="49"/>
      <c r="AK37" s="49"/>
      <c r="AL37" s="29"/>
    </row>
    <row r="38" spans="1:49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307" t="str">
        <f>+'UK Prices'!D38</f>
        <v>Lisle Stripe w/self collar</v>
      </c>
      <c r="F38" s="310">
        <f>'US Trade'!H38</f>
        <v>37.5</v>
      </c>
      <c r="G38" s="311"/>
      <c r="I38" s="130">
        <f>IF(+'UK Prices'!I38&lt;0.1,"",+'UK Prices'!I38)</f>
        <v>27.4</v>
      </c>
      <c r="J38" s="205"/>
      <c r="K38" s="34">
        <f>F38/I38</f>
        <v>1.3686131386861315</v>
      </c>
      <c r="L38" s="50"/>
      <c r="M38" s="79">
        <f>'€uro Prices'!I38</f>
        <v>36.200000000000003</v>
      </c>
      <c r="N38" s="205"/>
      <c r="O38" s="34">
        <f>M38/I38</f>
        <v>1.3211678832116791</v>
      </c>
      <c r="P38" s="79">
        <f>'SFr Prices'!K38</f>
        <v>39.799999999999997</v>
      </c>
      <c r="Q38" s="205"/>
      <c r="R38" s="34">
        <f t="shared" ref="R38:R43" si="36">P38/(M38-1)</f>
        <v>1.1306818181818179</v>
      </c>
      <c r="S38" s="115">
        <f>'SEK Prices'!I38</f>
        <v>329</v>
      </c>
      <c r="T38" s="205"/>
      <c r="U38" s="34">
        <f>S38/I38</f>
        <v>12.007299270072993</v>
      </c>
      <c r="V38" s="115">
        <f>'DKr Prices'!I38</f>
        <v>275</v>
      </c>
      <c r="W38" s="205"/>
      <c r="X38" s="34">
        <f>V38/(M38-1)</f>
        <v>7.8124999999999991</v>
      </c>
      <c r="Y38" s="115">
        <f>'NKr Prices'!I38</f>
        <v>329</v>
      </c>
      <c r="Z38" s="205"/>
      <c r="AA38" s="308">
        <f>Y38/S38</f>
        <v>1</v>
      </c>
      <c r="AB38" s="330">
        <f>'S Africa Prices'!F38</f>
        <v>0</v>
      </c>
      <c r="AC38" s="205">
        <f>'S Africa Prices'!G38</f>
        <v>0</v>
      </c>
      <c r="AD38" s="185">
        <f>'S Africa Prices'!F38/'US Trade'!H38</f>
        <v>0</v>
      </c>
      <c r="AE38" s="29"/>
      <c r="AF38" s="47">
        <f>'Std Cst'!J38</f>
        <v>13.48</v>
      </c>
      <c r="AG38" s="48">
        <f>'Std Cst'!T38</f>
        <v>10.906066758620691</v>
      </c>
      <c r="AH38" s="49">
        <f>'Std Cst'!Y38</f>
        <v>15.060758857142856</v>
      </c>
      <c r="AI38" s="49">
        <f>'Std Cst'!AD38</f>
        <v>138.370722</v>
      </c>
      <c r="AJ38" s="49">
        <f>'Std Cst'!AI38</f>
        <v>106.7431284</v>
      </c>
      <c r="AK38" s="49">
        <f>'Std Cst'!AT38</f>
        <v>291.64574999999996</v>
      </c>
      <c r="AL38" s="29"/>
      <c r="AQ38" s="140">
        <f>'UK Prices'!I38-0.3</f>
        <v>27.099999999999998</v>
      </c>
      <c r="AS38" s="393" t="e">
        <f>(AQ38*#REF!)</f>
        <v>#REF!</v>
      </c>
      <c r="AT38" s="393" t="e">
        <f>AS38+1</f>
        <v>#REF!</v>
      </c>
      <c r="AV38" s="17" t="e">
        <f>AQ38*#REF!</f>
        <v>#REF!</v>
      </c>
      <c r="AW38" s="17" t="e">
        <f>AV38+1</f>
        <v>#REF!</v>
      </c>
    </row>
    <row r="39" spans="1:49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307" t="str">
        <f>+'UK Prices'!D39</f>
        <v>Birdseye Pique w/Button Down Collar (Athletic fit)</v>
      </c>
      <c r="F39" s="310">
        <f>'US Trade'!H39</f>
        <v>36</v>
      </c>
      <c r="G39" s="311"/>
      <c r="I39" s="130">
        <f>IF(+'UK Prices'!I39&lt;0.1,"",+'UK Prices'!I39)</f>
        <v>27.4</v>
      </c>
      <c r="J39" s="205"/>
      <c r="K39" s="34">
        <f>F39/I39</f>
        <v>1.3138686131386863</v>
      </c>
      <c r="L39" s="50"/>
      <c r="M39" s="79">
        <f>'€uro Prices'!I39</f>
        <v>36.200000000000003</v>
      </c>
      <c r="N39" s="205"/>
      <c r="O39" s="34">
        <f>M39/I39</f>
        <v>1.3211678832116791</v>
      </c>
      <c r="P39" s="79">
        <f>'SFr Prices'!K39</f>
        <v>39.799999999999997</v>
      </c>
      <c r="Q39" s="205"/>
      <c r="R39" s="34">
        <f t="shared" si="36"/>
        <v>1.1306818181818179</v>
      </c>
      <c r="S39" s="115">
        <f>'SEK Prices'!I39</f>
        <v>329</v>
      </c>
      <c r="T39" s="205"/>
      <c r="U39" s="34">
        <f>S39/I39</f>
        <v>12.007299270072993</v>
      </c>
      <c r="V39" s="115">
        <f>'DKr Prices'!I39</f>
        <v>275</v>
      </c>
      <c r="W39" s="205"/>
      <c r="X39" s="34">
        <f>V39/(M39-1)</f>
        <v>7.8124999999999991</v>
      </c>
      <c r="Y39" s="115">
        <f>'NKr Prices'!I39</f>
        <v>329</v>
      </c>
      <c r="Z39" s="205"/>
      <c r="AA39" s="308">
        <f>Y39/S39</f>
        <v>1</v>
      </c>
      <c r="AB39" s="330">
        <f>'S Africa Prices'!F39</f>
        <v>0</v>
      </c>
      <c r="AC39" s="205">
        <f>'S Africa Prices'!G39</f>
        <v>0</v>
      </c>
      <c r="AD39" s="185">
        <f>'S Africa Prices'!F39/'US Trade'!H39</f>
        <v>0</v>
      </c>
      <c r="AE39" s="29"/>
      <c r="AF39" s="47">
        <f>'Std Cst'!J39</f>
        <v>12.08</v>
      </c>
      <c r="AG39" s="48">
        <f>'Std Cst'!T39</f>
        <v>9.8246874482758617</v>
      </c>
      <c r="AH39" s="49">
        <f>'Std Cst'!Y39</f>
        <v>13.567425523809522</v>
      </c>
      <c r="AI39" s="49">
        <f>'Std Cst'!AD39</f>
        <v>124.65072199999999</v>
      </c>
      <c r="AJ39" s="49">
        <f>'Std Cst'!AI39</f>
        <v>96.1591284</v>
      </c>
      <c r="AK39" s="49">
        <f>'Std Cst'!AT39</f>
        <v>264.74824999999998</v>
      </c>
      <c r="AL39" s="29"/>
      <c r="AQ39" s="140">
        <f>'UK Prices'!I39-0.3</f>
        <v>27.099999999999998</v>
      </c>
      <c r="AS39" s="393" t="e">
        <f>(AQ39*#REF!)</f>
        <v>#REF!</v>
      </c>
      <c r="AT39" s="393" t="e">
        <f>AS39+1</f>
        <v>#REF!</v>
      </c>
      <c r="AV39" s="17" t="e">
        <f>AQ39*#REF!</f>
        <v>#REF!</v>
      </c>
      <c r="AW39" s="17" t="e">
        <f>AV39+1</f>
        <v>#REF!</v>
      </c>
    </row>
    <row r="40" spans="1:49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307" t="str">
        <f>+'UK Prices'!D40</f>
        <v>Stretch Pique Pieced Chest Stripe w/self collar (Athletic fit)</v>
      </c>
      <c r="F40" s="310">
        <f>'US Trade'!H40</f>
        <v>34</v>
      </c>
      <c r="G40" s="311"/>
      <c r="I40" s="130">
        <f>IF(+'UK Prices'!I40&lt;0.1,"",+'UK Prices'!I40)</f>
        <v>24.6</v>
      </c>
      <c r="J40" s="205"/>
      <c r="K40" s="34">
        <f t="shared" ref="K40:K42" si="37">F40/I40</f>
        <v>1.3821138211382114</v>
      </c>
      <c r="L40" s="50"/>
      <c r="M40" s="79">
        <f>'€uro Prices'!I40</f>
        <v>32.5</v>
      </c>
      <c r="N40" s="205"/>
      <c r="O40" s="34">
        <f t="shared" ref="O40:O42" si="38">M40/I40</f>
        <v>1.3211382113821137</v>
      </c>
      <c r="P40" s="79">
        <f>'SFr Prices'!K40</f>
        <v>35.799999999999997</v>
      </c>
      <c r="Q40" s="205"/>
      <c r="R40" s="34">
        <f t="shared" si="36"/>
        <v>1.1365079365079365</v>
      </c>
      <c r="S40" s="115">
        <f>'SEK Prices'!I40</f>
        <v>311</v>
      </c>
      <c r="T40" s="205"/>
      <c r="U40" s="34">
        <f t="shared" ref="U40:U42" si="39">S40/I40</f>
        <v>12.642276422764226</v>
      </c>
      <c r="V40" s="115">
        <f>'DKr Prices'!I40</f>
        <v>248</v>
      </c>
      <c r="W40" s="205"/>
      <c r="X40" s="34">
        <f t="shared" ref="X40:X42" si="40">V40/(M40-1)</f>
        <v>7.8730158730158726</v>
      </c>
      <c r="Y40" s="115">
        <f>'NKr Prices'!I40</f>
        <v>311</v>
      </c>
      <c r="Z40" s="205"/>
      <c r="AA40" s="308">
        <f t="shared" ref="AA40:AA42" si="41">Y40/S40</f>
        <v>1</v>
      </c>
      <c r="AB40" s="330">
        <f>'S Africa Prices'!F40</f>
        <v>0</v>
      </c>
      <c r="AC40" s="205">
        <f>'S Africa Prices'!G40</f>
        <v>0</v>
      </c>
      <c r="AD40" s="185">
        <f>'S Africa Prices'!F40/'US Trade'!H40</f>
        <v>0</v>
      </c>
      <c r="AE40" s="29"/>
      <c r="AF40" s="47">
        <f>'Std Cst'!J40</f>
        <v>11.68</v>
      </c>
      <c r="AG40" s="48">
        <f>'Std Cst'!T40</f>
        <v>9.4928739310344827</v>
      </c>
      <c r="AH40" s="49">
        <f>'Std Cst'!Y40</f>
        <v>13.109206857142857</v>
      </c>
      <c r="AI40" s="49">
        <f>'Std Cst'!AD40</f>
        <v>120.440838</v>
      </c>
      <c r="AJ40" s="49">
        <f>'Std Cst'!AI40</f>
        <v>92.911503600000003</v>
      </c>
      <c r="AK40" s="49">
        <f>'Std Cst'!AT40</f>
        <v>257.06324999999998</v>
      </c>
      <c r="AL40" s="29"/>
      <c r="AQ40" s="140">
        <f>'UK Prices'!I40-0.3</f>
        <v>24.3</v>
      </c>
      <c r="AS40" s="393" t="e">
        <f>(AQ40*#REF!)</f>
        <v>#REF!</v>
      </c>
      <c r="AT40" s="393" t="e">
        <f t="shared" ref="AT40:AT42" si="42">AS40+1</f>
        <v>#REF!</v>
      </c>
      <c r="AV40" s="17" t="e">
        <f>AQ40*#REF!</f>
        <v>#REF!</v>
      </c>
      <c r="AW40" s="17" t="e">
        <f t="shared" ref="AW40:AW42" si="43">AV40+1</f>
        <v>#REF!</v>
      </c>
    </row>
    <row r="41" spans="1:49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307" t="str">
        <f>+'UK Prices'!D41</f>
        <v>Stretch Pique Brother w/self collar</v>
      </c>
      <c r="F41" s="310">
        <f>'US Trade'!H41</f>
        <v>32.5</v>
      </c>
      <c r="G41" s="311"/>
      <c r="I41" s="130">
        <f>IF(+'UK Prices'!I41&lt;0.1,"",+'UK Prices'!I41)</f>
        <v>24.6</v>
      </c>
      <c r="J41" s="205"/>
      <c r="K41" s="34">
        <f>F41/I41</f>
        <v>1.3211382113821137</v>
      </c>
      <c r="L41" s="50"/>
      <c r="M41" s="79">
        <f>'€uro Prices'!I41</f>
        <v>32.5</v>
      </c>
      <c r="N41" s="205"/>
      <c r="O41" s="34">
        <f>M41/I41</f>
        <v>1.3211382113821137</v>
      </c>
      <c r="P41" s="79">
        <f>'SFr Prices'!K41</f>
        <v>35.799999999999997</v>
      </c>
      <c r="Q41" s="205"/>
      <c r="R41" s="34">
        <f t="shared" si="36"/>
        <v>1.1365079365079365</v>
      </c>
      <c r="S41" s="115">
        <f>'SEK Prices'!I41</f>
        <v>311</v>
      </c>
      <c r="T41" s="205"/>
      <c r="U41" s="34">
        <f>S41/I41</f>
        <v>12.642276422764226</v>
      </c>
      <c r="V41" s="115">
        <f>'DKr Prices'!I41</f>
        <v>248</v>
      </c>
      <c r="W41" s="205"/>
      <c r="X41" s="34">
        <f>V41/(M41-1)</f>
        <v>7.8730158730158726</v>
      </c>
      <c r="Y41" s="115">
        <f>'NKr Prices'!I41</f>
        <v>311</v>
      </c>
      <c r="Z41" s="205"/>
      <c r="AA41" s="308">
        <f>Y41/S41</f>
        <v>1</v>
      </c>
      <c r="AB41" s="330">
        <f>'S Africa Prices'!F41</f>
        <v>0</v>
      </c>
      <c r="AC41" s="205">
        <f>'S Africa Prices'!G41</f>
        <v>0</v>
      </c>
      <c r="AD41" s="185">
        <f>'S Africa Prices'!F41/'US Trade'!H41</f>
        <v>0</v>
      </c>
      <c r="AE41" s="29"/>
      <c r="AF41" s="47">
        <f>'Std Cst'!J41</f>
        <v>10.78</v>
      </c>
      <c r="AG41" s="48">
        <f>'Std Cst'!T41</f>
        <v>8.7977015172413786</v>
      </c>
      <c r="AH41" s="49">
        <f>'Std Cst'!Y41</f>
        <v>12.149206857142856</v>
      </c>
      <c r="AI41" s="49">
        <f>'Std Cst'!AD41</f>
        <v>111.62083799999999</v>
      </c>
      <c r="AJ41" s="49">
        <f>'Std Cst'!AI41</f>
        <v>86.107503599999987</v>
      </c>
      <c r="AK41" s="49">
        <f>'Std Cst'!AT41</f>
        <v>239.77199999999996</v>
      </c>
      <c r="AL41" s="29"/>
      <c r="AQ41" s="140">
        <f>'UK Prices'!I41-0.3</f>
        <v>24.3</v>
      </c>
      <c r="AS41" s="393" t="e">
        <f>(AQ41*#REF!)</f>
        <v>#REF!</v>
      </c>
      <c r="AT41" s="393" t="e">
        <f>AS41+1</f>
        <v>#REF!</v>
      </c>
      <c r="AV41" s="17" t="e">
        <f>AQ41*#REF!</f>
        <v>#REF!</v>
      </c>
      <c r="AW41" s="17" t="e">
        <f>AV41+1</f>
        <v>#REF!</v>
      </c>
    </row>
    <row r="42" spans="1:49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307" t="str">
        <f>+'UK Prices'!D42</f>
        <v>Stretch Pique Ribbon Placket (Athletic fit)</v>
      </c>
      <c r="F42" s="310">
        <f>'US Trade'!H42</f>
        <v>34</v>
      </c>
      <c r="G42" s="311"/>
      <c r="I42" s="130">
        <f>IF(+'UK Prices'!I42&lt;0.1,"",+'UK Prices'!I42)</f>
        <v>21.9</v>
      </c>
      <c r="J42" s="205"/>
      <c r="K42" s="34">
        <f t="shared" si="37"/>
        <v>1.5525114155251143</v>
      </c>
      <c r="L42" s="50"/>
      <c r="M42" s="79">
        <f>'€uro Prices'!I42</f>
        <v>28.9</v>
      </c>
      <c r="N42" s="205"/>
      <c r="O42" s="34">
        <f t="shared" si="38"/>
        <v>1.3196347031963471</v>
      </c>
      <c r="P42" s="79">
        <f>'SFr Prices'!K42</f>
        <v>31.8</v>
      </c>
      <c r="Q42" s="205"/>
      <c r="R42" s="34">
        <f t="shared" si="36"/>
        <v>1.1397849462365592</v>
      </c>
      <c r="S42" s="115">
        <f>'SEK Prices'!I42</f>
        <v>274</v>
      </c>
      <c r="T42" s="205"/>
      <c r="U42" s="34">
        <f t="shared" si="39"/>
        <v>12.511415525114156</v>
      </c>
      <c r="V42" s="115">
        <f>'DKr Prices'!I42</f>
        <v>220.00000000000003</v>
      </c>
      <c r="W42" s="205"/>
      <c r="X42" s="34">
        <f t="shared" si="40"/>
        <v>7.8853046594982095</v>
      </c>
      <c r="Y42" s="115">
        <f>'NKr Prices'!I42</f>
        <v>274</v>
      </c>
      <c r="Z42" s="205"/>
      <c r="AA42" s="308">
        <f t="shared" si="41"/>
        <v>1</v>
      </c>
      <c r="AB42" s="330">
        <f>'S Africa Prices'!F42</f>
        <v>0</v>
      </c>
      <c r="AC42" s="205">
        <f>'S Africa Prices'!G42</f>
        <v>0</v>
      </c>
      <c r="AD42" s="185">
        <f>'S Africa Prices'!F42/'US Trade'!H42</f>
        <v>0</v>
      </c>
      <c r="AE42" s="29"/>
      <c r="AF42" s="47">
        <f>'Std Cst'!J42</f>
        <v>11.45</v>
      </c>
      <c r="AG42" s="48">
        <f>'Std Cst'!T42</f>
        <v>9.2931867586206902</v>
      </c>
      <c r="AH42" s="49">
        <f>'Std Cst'!Y42</f>
        <v>12.83344838095238</v>
      </c>
      <c r="AI42" s="49">
        <f>'Std Cst'!AD42</f>
        <v>117.90730699999999</v>
      </c>
      <c r="AJ42" s="49">
        <f>'Std Cst'!AI42</f>
        <v>90.957065399999991</v>
      </c>
      <c r="AK42" s="49">
        <f>'Std Cst'!AT42</f>
        <v>252.644375</v>
      </c>
      <c r="AL42" s="29"/>
      <c r="AQ42" s="140">
        <f>'UK Prices'!I42-0.3</f>
        <v>21.599999999999998</v>
      </c>
      <c r="AS42" s="393" t="e">
        <f>(AQ42*#REF!)</f>
        <v>#REF!</v>
      </c>
      <c r="AT42" s="393" t="e">
        <f t="shared" si="42"/>
        <v>#REF!</v>
      </c>
      <c r="AV42" s="17" t="e">
        <f>AQ42*#REF!</f>
        <v>#REF!</v>
      </c>
      <c r="AW42" s="17" t="e">
        <f t="shared" si="43"/>
        <v>#REF!</v>
      </c>
    </row>
    <row r="43" spans="1:49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81" t="str">
        <f>+'UK Prices'!D43</f>
        <v>FJ Perf Shirt - L/S ThermaCool</v>
      </c>
      <c r="F43" s="310">
        <f>'US Trade'!H43</f>
        <v>40</v>
      </c>
      <c r="G43" s="311">
        <f>'US Trade'!I43</f>
        <v>0</v>
      </c>
      <c r="I43" s="130">
        <f>IF(+'UK Prices'!I43&lt;0.1,"",+'UK Prices'!I43)</f>
        <v>29</v>
      </c>
      <c r="J43" s="205">
        <f>'UK Prices'!J43</f>
        <v>0</v>
      </c>
      <c r="K43" s="34">
        <f t="shared" si="0"/>
        <v>1.3793103448275863</v>
      </c>
      <c r="L43" s="50"/>
      <c r="M43" s="79">
        <f>'€uro Prices'!I43</f>
        <v>37.799999999999997</v>
      </c>
      <c r="N43" s="205">
        <f>'€uro Prices'!J43</f>
        <v>0</v>
      </c>
      <c r="O43" s="34">
        <f t="shared" si="1"/>
        <v>1.3034482758620689</v>
      </c>
      <c r="P43" s="79">
        <f>'SFr Prices'!K43</f>
        <v>41.58</v>
      </c>
      <c r="Q43" s="205">
        <f>'SFr Prices'!L43</f>
        <v>-0.16000000000000003</v>
      </c>
      <c r="R43" s="34">
        <f t="shared" si="36"/>
        <v>1.129891304347826</v>
      </c>
      <c r="S43" s="115">
        <f>'SEK Prices'!I43</f>
        <v>0</v>
      </c>
      <c r="T43" s="205">
        <f>'SEK Prices'!J43</f>
        <v>-1</v>
      </c>
      <c r="U43" s="34">
        <f t="shared" si="3"/>
        <v>0</v>
      </c>
      <c r="V43" s="115">
        <f>'DKr Prices'!I43</f>
        <v>0</v>
      </c>
      <c r="W43" s="205">
        <f>'DKr Prices'!J43</f>
        <v>-1</v>
      </c>
      <c r="X43" s="34">
        <f t="shared" si="4"/>
        <v>0</v>
      </c>
      <c r="Y43" s="115">
        <f>'NKr Prices'!I43</f>
        <v>0</v>
      </c>
      <c r="Z43" s="205">
        <f>'NKr Prices'!J43</f>
        <v>0</v>
      </c>
      <c r="AA43" s="308" t="e">
        <f t="shared" si="5"/>
        <v>#DIV/0!</v>
      </c>
      <c r="AB43" s="330">
        <f>'S Africa Prices'!F43</f>
        <v>0</v>
      </c>
      <c r="AC43" s="205">
        <f>'S Africa Prices'!G43</f>
        <v>0</v>
      </c>
      <c r="AD43" s="185">
        <f>'S Africa Prices'!F43/'US Trade'!H43</f>
        <v>0</v>
      </c>
      <c r="AE43" s="29"/>
      <c r="AF43" s="47">
        <f>'Std Cst'!J43</f>
        <v>13.68</v>
      </c>
      <c r="AG43" s="48">
        <f>'Std Cst'!T43</f>
        <v>11.073605517241379</v>
      </c>
      <c r="AH43" s="49">
        <f>'Std Cst'!Y43</f>
        <v>15.292121904761904</v>
      </c>
      <c r="AI43" s="49">
        <f>'Std Cst'!AD43</f>
        <v>140.49636999999998</v>
      </c>
      <c r="AJ43" s="49">
        <f>'Std Cst'!AI43</f>
        <v>108.382914</v>
      </c>
      <c r="AK43" s="49">
        <f>'Std Cst'!AT43</f>
        <v>295.48824999999999</v>
      </c>
      <c r="AL43" s="29"/>
    </row>
    <row r="44" spans="1:49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F44" s="310"/>
      <c r="G44" s="311"/>
      <c r="I44" s="130"/>
      <c r="J44" s="205"/>
      <c r="K44" s="34"/>
      <c r="L44" s="50"/>
      <c r="M44" s="79"/>
      <c r="N44" s="205"/>
      <c r="O44" s="34"/>
      <c r="P44" s="79"/>
      <c r="Q44" s="205"/>
      <c r="R44" s="34"/>
      <c r="S44" s="115"/>
      <c r="T44" s="205"/>
      <c r="U44" s="34"/>
      <c r="V44" s="115"/>
      <c r="W44" s="205"/>
      <c r="X44" s="34"/>
      <c r="Y44" s="115"/>
      <c r="Z44" s="205"/>
      <c r="AA44" s="308"/>
      <c r="AB44" s="330"/>
      <c r="AC44" s="205"/>
      <c r="AD44" s="185"/>
      <c r="AE44" s="29"/>
      <c r="AF44" s="47"/>
      <c r="AG44" s="48"/>
      <c r="AH44" s="49"/>
      <c r="AI44" s="49"/>
      <c r="AJ44" s="49"/>
      <c r="AK44" s="49"/>
      <c r="AL44" s="29"/>
    </row>
    <row r="45" spans="1:49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319" t="str">
        <f>+'UK Prices'!D45</f>
        <v>FJ Perf Autumn Plaid Trouser (Athletic Fit)</v>
      </c>
      <c r="F45" s="310">
        <f>'US Trade'!H45</f>
        <v>52.5</v>
      </c>
      <c r="G45" s="311">
        <f>'US Trade'!I45</f>
        <v>0</v>
      </c>
      <c r="I45" s="130">
        <f>IF(+'UK Prices'!I45&lt;0.1,"",+'UK Prices'!I45)</f>
        <v>35</v>
      </c>
      <c r="J45" s="205">
        <f>'UK Prices'!J45</f>
        <v>0</v>
      </c>
      <c r="K45" s="34">
        <f t="shared" si="0"/>
        <v>1.5</v>
      </c>
      <c r="L45" s="50"/>
      <c r="M45" s="79">
        <f>'€uro Prices'!I45</f>
        <v>45.5</v>
      </c>
      <c r="N45" s="205">
        <f>'€uro Prices'!J45</f>
        <v>0</v>
      </c>
      <c r="O45" s="34">
        <f t="shared" si="1"/>
        <v>1.3</v>
      </c>
      <c r="P45" s="79">
        <f>'SFr Prices'!K45</f>
        <v>50.050000000000004</v>
      </c>
      <c r="Q45" s="205">
        <f>'SFr Prices'!L45</f>
        <v>-0.14444444444444438</v>
      </c>
      <c r="R45" s="34">
        <f>P45/(M45-1)</f>
        <v>1.1247191011235955</v>
      </c>
      <c r="S45" s="115">
        <f>'SEK Prices'!I45</f>
        <v>0</v>
      </c>
      <c r="T45" s="205">
        <f>'SEK Prices'!J45</f>
        <v>-1</v>
      </c>
      <c r="U45" s="34">
        <f t="shared" si="3"/>
        <v>0</v>
      </c>
      <c r="V45" s="115">
        <f>'DKr Prices'!I45</f>
        <v>367.40000000000003</v>
      </c>
      <c r="W45" s="205">
        <f>'DKr Prices'!J45</f>
        <v>0.1000000000000001</v>
      </c>
      <c r="X45" s="34">
        <f t="shared" si="4"/>
        <v>8.2561797752809003</v>
      </c>
      <c r="Y45" s="115">
        <f>'NKr Prices'!I45</f>
        <v>0</v>
      </c>
      <c r="Z45" s="205">
        <f>'NKr Prices'!J45</f>
        <v>-1</v>
      </c>
      <c r="AA45" s="308" t="e">
        <f t="shared" si="5"/>
        <v>#DIV/0!</v>
      </c>
      <c r="AB45" s="330">
        <f>'S Africa Prices'!F45</f>
        <v>0</v>
      </c>
      <c r="AC45" s="205">
        <f>'S Africa Prices'!G45</f>
        <v>0</v>
      </c>
      <c r="AD45" s="185">
        <f>'S Africa Prices'!F45/'US Trade'!H45</f>
        <v>0</v>
      </c>
      <c r="AE45" s="29"/>
      <c r="AF45" s="47">
        <f>'Std Cst'!J45</f>
        <v>21.3</v>
      </c>
      <c r="AG45" s="48">
        <f>'Std Cst'!T45</f>
        <v>17.008358620689656</v>
      </c>
      <c r="AH45" s="49">
        <f>'Std Cst'!Y45</f>
        <v>23.487733333333335</v>
      </c>
      <c r="AI45" s="49">
        <f>'Std Cst'!AD45</f>
        <v>215.79355000000001</v>
      </c>
      <c r="AJ45" s="49">
        <f>'Std Cst'!AI45</f>
        <v>166.46931000000001</v>
      </c>
      <c r="AK45" s="49">
        <f>'Std Cst'!AT45</f>
        <v>441.8875000000001</v>
      </c>
      <c r="AL45" s="29"/>
    </row>
    <row r="46" spans="1:49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385" t="str">
        <f>+'UK Prices'!D46</f>
        <v>FJ Corduroy Trouser</v>
      </c>
      <c r="F46" s="310">
        <f>'US Trade'!H46</f>
        <v>47.5</v>
      </c>
      <c r="G46" s="311">
        <f>'US Trade'!I46</f>
        <v>0</v>
      </c>
      <c r="I46" s="130">
        <f>IF(+'UK Prices'!I46&lt;0.1,"",+'UK Prices'!I46)</f>
        <v>30.8</v>
      </c>
      <c r="J46" s="205">
        <f>'UK Prices'!J46</f>
        <v>0</v>
      </c>
      <c r="K46" s="34">
        <f t="shared" si="0"/>
        <v>1.5422077922077921</v>
      </c>
      <c r="L46" s="50"/>
      <c r="M46" s="79">
        <f>'€uro Prices'!I46</f>
        <v>39.9</v>
      </c>
      <c r="N46" s="205">
        <f>'€uro Prices'!J46</f>
        <v>0</v>
      </c>
      <c r="O46" s="34">
        <f t="shared" si="1"/>
        <v>1.2954545454545454</v>
      </c>
      <c r="P46" s="79">
        <f>'SFr Prices'!K46</f>
        <v>43.89</v>
      </c>
      <c r="Q46" s="205">
        <f>'SFr Prices'!L46</f>
        <v>-0.13941176470588235</v>
      </c>
      <c r="R46" s="34">
        <f>P46/(M46-1)</f>
        <v>1.1282776349614396</v>
      </c>
      <c r="S46" s="115">
        <f>'SEK Prices'!I46</f>
        <v>401.50000000000006</v>
      </c>
      <c r="T46" s="205">
        <f>'SEK Prices'!J46</f>
        <v>0.10000000000000016</v>
      </c>
      <c r="U46" s="34">
        <f t="shared" si="3"/>
        <v>13.035714285714286</v>
      </c>
      <c r="V46" s="115">
        <f>'DKr Prices'!I46</f>
        <v>321.20000000000005</v>
      </c>
      <c r="W46" s="205">
        <f>'DKr Prices'!J46</f>
        <v>0.10000000000000016</v>
      </c>
      <c r="X46" s="34">
        <f t="shared" si="4"/>
        <v>8.257069408740362</v>
      </c>
      <c r="Y46" s="115">
        <f>'NKr Prices'!I46</f>
        <v>401.50000000000006</v>
      </c>
      <c r="Z46" s="205">
        <f>'NKr Prices'!J46</f>
        <v>0.16376811594202914</v>
      </c>
      <c r="AA46" s="308">
        <f t="shared" si="5"/>
        <v>1</v>
      </c>
      <c r="AB46" s="330">
        <f>'S Africa Prices'!F46</f>
        <v>0</v>
      </c>
      <c r="AC46" s="205">
        <f>'S Africa Prices'!G46</f>
        <v>0</v>
      </c>
      <c r="AD46" s="185">
        <f>'S Africa Prices'!F46/'US Trade'!H46</f>
        <v>0</v>
      </c>
      <c r="AE46" s="29"/>
      <c r="AF46" s="47">
        <f>'Std Cst'!J46</f>
        <v>18.579999999999998</v>
      </c>
      <c r="AG46" s="48">
        <f>'Std Cst'!T46</f>
        <v>14.873121103448277</v>
      </c>
      <c r="AH46" s="49">
        <f>'Std Cst'!Y46</f>
        <v>20.539071999999997</v>
      </c>
      <c r="AI46" s="49">
        <f>'Std Cst'!AD46</f>
        <v>188.70272399999999</v>
      </c>
      <c r="AJ46" s="49">
        <f>'Std Cst'!AI46</f>
        <v>145.57067280000001</v>
      </c>
      <c r="AK46" s="49">
        <f>'Std Cst'!AT46</f>
        <v>389.62950000000001</v>
      </c>
      <c r="AL46" s="29"/>
    </row>
    <row r="47" spans="1:49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F47" s="310"/>
      <c r="G47" s="311"/>
      <c r="I47" s="130"/>
      <c r="J47" s="205"/>
      <c r="K47" s="34"/>
      <c r="L47" s="50"/>
      <c r="M47" s="79"/>
      <c r="N47" s="205"/>
      <c r="O47" s="34"/>
      <c r="P47" s="79"/>
      <c r="Q47" s="205"/>
      <c r="R47" s="34"/>
      <c r="S47" s="115"/>
      <c r="T47" s="205"/>
      <c r="U47" s="34"/>
      <c r="V47" s="115"/>
      <c r="W47" s="205"/>
      <c r="X47" s="34"/>
      <c r="Y47" s="115"/>
      <c r="Z47" s="205"/>
      <c r="AA47" s="308"/>
      <c r="AB47" s="330"/>
      <c r="AC47" s="205"/>
      <c r="AD47" s="185"/>
      <c r="AE47" s="29"/>
      <c r="AF47" s="47"/>
      <c r="AG47" s="48"/>
      <c r="AH47" s="49"/>
      <c r="AI47" s="49"/>
      <c r="AJ47" s="49"/>
      <c r="AK47" s="49"/>
      <c r="AL47" s="29"/>
    </row>
    <row r="48" spans="1:49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81" t="str">
        <f>+'UK Prices'!D48</f>
        <v>Womens FJ HydroLite Rain Jacket</v>
      </c>
      <c r="F48" s="310">
        <f>'US Trade'!H48</f>
        <v>92.5</v>
      </c>
      <c r="G48" s="311">
        <f>'US Trade'!I48</f>
        <v>2.7777777777777776E-2</v>
      </c>
      <c r="I48" s="130">
        <f>IF(+'UK Prices'!I48&lt;0.1,"",+'UK Prices'!I48)</f>
        <v>69.400000000000006</v>
      </c>
      <c r="J48" s="205">
        <f>'UK Prices'!J48</f>
        <v>4.0479760119940068E-2</v>
      </c>
      <c r="K48" s="34">
        <f t="shared" si="0"/>
        <v>1.3328530259365994</v>
      </c>
      <c r="L48" s="50"/>
      <c r="M48" s="79">
        <f>'€uro Prices'!I48</f>
        <v>95</v>
      </c>
      <c r="N48" s="205">
        <f>'€uro Prices'!J48</f>
        <v>0.10851808634772458</v>
      </c>
      <c r="O48" s="34">
        <f t="shared" si="1"/>
        <v>1.3688760806916425</v>
      </c>
      <c r="P48" s="79">
        <f>'SFr Prices'!K48</f>
        <v>104.50000000000001</v>
      </c>
      <c r="Q48" s="205">
        <f>'SFr Prices'!L48</f>
        <v>0.10816542948038195</v>
      </c>
      <c r="R48" s="34">
        <f t="shared" ref="R48:R56" si="44">P48/(M48-1)</f>
        <v>1.1117021276595747</v>
      </c>
      <c r="S48" s="115">
        <f>'SEK Prices'!I48</f>
        <v>869.00000000000011</v>
      </c>
      <c r="T48" s="205">
        <f>'SEK Prices'!J48</f>
        <v>0.10000000000000014</v>
      </c>
      <c r="U48" s="34">
        <f t="shared" si="3"/>
        <v>12.521613832853026</v>
      </c>
      <c r="V48" s="115">
        <f>'DKr Prices'!I48</f>
        <v>699</v>
      </c>
      <c r="W48" s="205">
        <f>'DKr Prices'!J48</f>
        <v>0.10078740157480315</v>
      </c>
      <c r="X48" s="34">
        <f t="shared" si="4"/>
        <v>7.4361702127659575</v>
      </c>
      <c r="Y48" s="115">
        <f>'NKr Prices'!I48</f>
        <v>869.00000000000011</v>
      </c>
      <c r="Z48" s="205">
        <f>'NKr Prices'!J48</f>
        <v>0.15866666666666682</v>
      </c>
      <c r="AA48" s="308">
        <f t="shared" si="5"/>
        <v>1</v>
      </c>
      <c r="AB48" s="330">
        <f>'S Africa Prices'!F48</f>
        <v>0</v>
      </c>
      <c r="AC48" s="205">
        <f>'S Africa Prices'!G48</f>
        <v>0</v>
      </c>
      <c r="AD48" s="185">
        <f>'S Africa Prices'!F48/'US Trade'!H48</f>
        <v>0</v>
      </c>
      <c r="AE48" s="29"/>
      <c r="AF48" s="47">
        <f>'Std Cst'!J48</f>
        <v>36.28</v>
      </c>
      <c r="AG48" s="48">
        <f>'Std Cst'!T48</f>
        <v>28.859821241379315</v>
      </c>
      <c r="AH48" s="49">
        <f>'Std Cst'!Y48</f>
        <v>39.854038857142861</v>
      </c>
      <c r="AI48" s="49">
        <f>'Std Cst'!AD48</f>
        <v>366.15898200000004</v>
      </c>
      <c r="AJ48" s="49">
        <f>'Std Cst'!AI48</f>
        <v>282.46550040000005</v>
      </c>
      <c r="AK48" s="49">
        <f>'Std Cst'!AT48</f>
        <v>729.69075000000021</v>
      </c>
      <c r="AL48" s="29"/>
    </row>
    <row r="49" spans="1:49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81" t="str">
        <f>+'UK Prices'!D49</f>
        <v>Womens FJ HydroLite Rain Trousers</v>
      </c>
      <c r="F49" s="310">
        <f>'US Trade'!H49</f>
        <v>60</v>
      </c>
      <c r="G49" s="311">
        <f>'US Trade'!I49</f>
        <v>4.3478260869565216E-2</v>
      </c>
      <c r="I49" s="130">
        <f>IF(+'UK Prices'!I49&lt;0.1,"",+'UK Prices'!I49)</f>
        <v>45.9</v>
      </c>
      <c r="J49" s="205">
        <f>'UK Prices'!J49</f>
        <v>4.0816326530612179E-2</v>
      </c>
      <c r="K49" s="34">
        <f t="shared" si="0"/>
        <v>1.3071895424836601</v>
      </c>
      <c r="L49" s="50"/>
      <c r="M49" s="79">
        <f>'€uro Prices'!I49</f>
        <v>62.5</v>
      </c>
      <c r="N49" s="205">
        <f>'€uro Prices'!J49</f>
        <v>9.8418277680140623E-2</v>
      </c>
      <c r="O49" s="34">
        <f t="shared" si="1"/>
        <v>1.3616557734204793</v>
      </c>
      <c r="P49" s="79">
        <f>'SFr Prices'!K49</f>
        <v>68.75</v>
      </c>
      <c r="Q49" s="205">
        <f>'SFr Prices'!L49</f>
        <v>9.8242811501597416E-2</v>
      </c>
      <c r="R49" s="34">
        <f t="shared" si="44"/>
        <v>1.1178861788617886</v>
      </c>
      <c r="S49" s="115">
        <f>'SEK Prices'!I49</f>
        <v>572</v>
      </c>
      <c r="T49" s="205">
        <f>'SEK Prices'!J49</f>
        <v>0.1</v>
      </c>
      <c r="U49" s="34">
        <f t="shared" si="3"/>
        <v>12.461873638344226</v>
      </c>
      <c r="V49" s="115">
        <f>'DKr Prices'!I49</f>
        <v>462</v>
      </c>
      <c r="W49" s="205">
        <f>'DKr Prices'!J49</f>
        <v>0.1</v>
      </c>
      <c r="X49" s="34">
        <f t="shared" si="4"/>
        <v>7.5121951219512191</v>
      </c>
      <c r="Y49" s="115">
        <f>'NKr Prices'!I49</f>
        <v>572</v>
      </c>
      <c r="Z49" s="205">
        <f>'NKr Prices'!J49</f>
        <v>0.15555555555555556</v>
      </c>
      <c r="AA49" s="308">
        <f t="shared" si="5"/>
        <v>1</v>
      </c>
      <c r="AB49" s="330">
        <f>'S Africa Prices'!F49</f>
        <v>0</v>
      </c>
      <c r="AC49" s="205">
        <f>'S Africa Prices'!G49</f>
        <v>0</v>
      </c>
      <c r="AD49" s="185">
        <f>'S Africa Prices'!F49/'US Trade'!H49</f>
        <v>0</v>
      </c>
      <c r="AE49" s="29"/>
      <c r="AF49" s="47">
        <f>'Std Cst'!J49</f>
        <v>26.68</v>
      </c>
      <c r="AG49" s="48">
        <f>'Std Cst'!T49</f>
        <v>21.252888827586208</v>
      </c>
      <c r="AH49" s="49">
        <f>'Std Cst'!Y49</f>
        <v>29.349227428571428</v>
      </c>
      <c r="AI49" s="49">
        <f>'Std Cst'!AD49</f>
        <v>269.646027</v>
      </c>
      <c r="AJ49" s="49">
        <f>'Std Cst'!AI49</f>
        <v>208.01264940000002</v>
      </c>
      <c r="AK49" s="49">
        <f>'Std Cst'!AT49</f>
        <v>545.25075000000004</v>
      </c>
      <c r="AL49" s="29"/>
    </row>
    <row r="50" spans="1:49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81" t="str">
        <f>+'UK Prices'!D50</f>
        <v>Womens Thermal Base Layer Mock</v>
      </c>
      <c r="F50" s="310">
        <f>'US Trade'!H50</f>
        <v>29</v>
      </c>
      <c r="G50" s="311">
        <f>'US Trade'!I50</f>
        <v>0</v>
      </c>
      <c r="I50" s="130">
        <f>IF(+'UK Prices'!I50&lt;0.1,"",+'UK Prices'!I50)</f>
        <v>20.7</v>
      </c>
      <c r="J50" s="205">
        <f>'UK Prices'!J50</f>
        <v>0</v>
      </c>
      <c r="K50" s="34">
        <f t="shared" si="0"/>
        <v>1.4009661835748792</v>
      </c>
      <c r="L50" s="50"/>
      <c r="M50" s="79">
        <f>'€uro Prices'!I50</f>
        <v>26.9</v>
      </c>
      <c r="N50" s="205">
        <f>'€uro Prices'!J50</f>
        <v>0.10245901639344263</v>
      </c>
      <c r="O50" s="34">
        <f t="shared" si="1"/>
        <v>1.2995169082125604</v>
      </c>
      <c r="P50" s="79">
        <f>'SFr Prices'!K50</f>
        <v>29.6</v>
      </c>
      <c r="Q50" s="205">
        <f>'SFr Prices'!L50</f>
        <v>0.10447761194029853</v>
      </c>
      <c r="R50" s="34">
        <f t="shared" si="44"/>
        <v>1.142857142857143</v>
      </c>
      <c r="S50" s="115">
        <f>'SEK Prices'!I50</f>
        <v>258.5</v>
      </c>
      <c r="T50" s="205">
        <f>'SEK Prices'!J50</f>
        <v>0.1</v>
      </c>
      <c r="U50" s="34">
        <f t="shared" si="3"/>
        <v>12.487922705314011</v>
      </c>
      <c r="V50" s="115">
        <f>'DKr Prices'!I50</f>
        <v>201</v>
      </c>
      <c r="W50" s="205">
        <f>'DKr Prices'!J50</f>
        <v>9.8360655737704916E-2</v>
      </c>
      <c r="X50" s="34">
        <f t="shared" si="4"/>
        <v>7.7606177606177607</v>
      </c>
      <c r="Y50" s="115">
        <f>'NKr Prices'!I50</f>
        <v>258.5</v>
      </c>
      <c r="Z50" s="205">
        <f>'NKr Prices'!J50</f>
        <v>0.14888888888888888</v>
      </c>
      <c r="AA50" s="308">
        <f t="shared" si="5"/>
        <v>1</v>
      </c>
      <c r="AB50" s="330">
        <f>'S Africa Prices'!F50</f>
        <v>0</v>
      </c>
      <c r="AC50" s="205">
        <f>'S Africa Prices'!G50</f>
        <v>0</v>
      </c>
      <c r="AD50" s="185">
        <f>'S Africa Prices'!F50/'US Trade'!H50</f>
        <v>0</v>
      </c>
      <c r="AE50" s="29"/>
      <c r="AF50" s="47">
        <f>'Std Cst'!J50</f>
        <v>8.0399999999999991</v>
      </c>
      <c r="AG50" s="48">
        <f>'Std Cst'!T50</f>
        <v>6.6494637241379309</v>
      </c>
      <c r="AH50" s="49">
        <f>'Std Cst'!Y50</f>
        <v>9.1825927619047611</v>
      </c>
      <c r="AI50" s="49">
        <f>'Std Cst'!AD50</f>
        <v>84.365070999999986</v>
      </c>
      <c r="AJ50" s="49">
        <f>'Std Cst'!AI50</f>
        <v>65.081626199999988</v>
      </c>
      <c r="AK50" s="49">
        <f>'Std Cst'!AT50</f>
        <v>187.12974999999997</v>
      </c>
      <c r="AL50" s="29"/>
    </row>
    <row r="51" spans="1:49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81" t="str">
        <f>+'UK Prices'!D51</f>
        <v>Womens Thermal Base Layer Crew</v>
      </c>
      <c r="F51" s="310">
        <f>'US Trade'!H51</f>
        <v>29</v>
      </c>
      <c r="G51" s="311">
        <f>'US Trade'!I51</f>
        <v>0</v>
      </c>
      <c r="I51" s="130">
        <f>IF(+'UK Prices'!I51&lt;0.1,"",+'UK Prices'!I51)</f>
        <v>19.899999999999999</v>
      </c>
      <c r="J51" s="205">
        <f>'UK Prices'!J51</f>
        <v>0</v>
      </c>
      <c r="K51" s="34">
        <f t="shared" ref="K51" si="45">F51/I51</f>
        <v>1.4572864321608041</v>
      </c>
      <c r="L51" s="50"/>
      <c r="M51" s="79">
        <f>'€uro Prices'!I51</f>
        <v>24.4</v>
      </c>
      <c r="N51" s="205">
        <f>'€uro Prices'!J51</f>
        <v>0</v>
      </c>
      <c r="O51" s="34">
        <f t="shared" ref="O51" si="46">M51/I51</f>
        <v>1.2261306532663316</v>
      </c>
      <c r="P51" s="79">
        <f>'SFr Prices'!K51</f>
        <v>26.84</v>
      </c>
      <c r="Q51" s="205">
        <f>'SFr Prices'!L51</f>
        <v>-0.17415384615384616</v>
      </c>
      <c r="R51" s="34">
        <f t="shared" si="44"/>
        <v>1.1470085470085472</v>
      </c>
      <c r="S51" s="115">
        <f>'SEK Prices'!I51</f>
        <v>258.5</v>
      </c>
      <c r="T51" s="205">
        <f>'SEK Prices'!J51</f>
        <v>0.1</v>
      </c>
      <c r="U51" s="34">
        <f t="shared" ref="U51" si="47">S51/I51</f>
        <v>12.989949748743719</v>
      </c>
      <c r="V51" s="115">
        <f>'DKr Prices'!I51</f>
        <v>201.3</v>
      </c>
      <c r="W51" s="205">
        <f>'DKr Prices'!J51</f>
        <v>0.10000000000000006</v>
      </c>
      <c r="X51" s="34">
        <f t="shared" ref="X51" si="48">V51/(M51-1)</f>
        <v>8.602564102564104</v>
      </c>
      <c r="Y51" s="115">
        <f>'NKr Prices'!I51</f>
        <v>258.5</v>
      </c>
      <c r="Z51" s="205">
        <f>'NKr Prices'!J51</f>
        <v>0.14888888888888888</v>
      </c>
      <c r="AA51" s="308">
        <f t="shared" ref="AA51" si="49">Y51/S51</f>
        <v>1</v>
      </c>
      <c r="AB51" s="330">
        <f>'S Africa Prices'!F51</f>
        <v>0</v>
      </c>
      <c r="AC51" s="205">
        <f>'S Africa Prices'!G51</f>
        <v>0</v>
      </c>
      <c r="AD51" s="185">
        <f>'S Africa Prices'!F51/'US Trade'!H51</f>
        <v>0</v>
      </c>
      <c r="AE51" s="29"/>
      <c r="AF51" s="47">
        <f>'Std Cst'!J51</f>
        <v>9.6199999999999992</v>
      </c>
      <c r="AG51" s="48">
        <f>'Std Cst'!T51</f>
        <v>7.863349517241379</v>
      </c>
      <c r="AH51" s="49">
        <f>'Std Cst'!Y51</f>
        <v>10.858911238095237</v>
      </c>
      <c r="AI51" s="49">
        <f>'Std Cst'!AD51</f>
        <v>99.766246999999993</v>
      </c>
      <c r="AJ51" s="49">
        <f>'Std Cst'!AI51</f>
        <v>76.962533399999998</v>
      </c>
      <c r="AK51" s="49">
        <f>'Std Cst'!AT51</f>
        <v>217.48549999999997</v>
      </c>
      <c r="AL51" s="29"/>
    </row>
    <row r="52" spans="1:49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81" t="str">
        <f>+'UK Prices'!D52</f>
        <v>Womens Quilted Jacket</v>
      </c>
      <c r="F52" s="310">
        <f>'US Trade'!H52</f>
        <v>75</v>
      </c>
      <c r="G52" s="311">
        <f>'US Trade'!I52</f>
        <v>0</v>
      </c>
      <c r="I52" s="130">
        <f>IF(+'UK Prices'!I52&lt;0.1,"",+'UK Prices'!I52)</f>
        <v>45</v>
      </c>
      <c r="J52" s="205">
        <f>'UK Prices'!J52</f>
        <v>0</v>
      </c>
      <c r="K52" s="34">
        <f t="shared" ref="K52" si="50">F52/I52</f>
        <v>1.6666666666666667</v>
      </c>
      <c r="L52" s="50"/>
      <c r="M52" s="79">
        <f>'€uro Prices'!I52</f>
        <v>59.4</v>
      </c>
      <c r="N52" s="205">
        <f>'€uro Prices'!J52</f>
        <v>0</v>
      </c>
      <c r="O52" s="34">
        <f t="shared" ref="O52" si="51">M52/I52</f>
        <v>1.32</v>
      </c>
      <c r="P52" s="79">
        <f>'SFr Prices'!K52</f>
        <v>65.3</v>
      </c>
      <c r="Q52" s="205">
        <f>'SFr Prices'!L52</f>
        <v>0</v>
      </c>
      <c r="R52" s="34">
        <f t="shared" si="44"/>
        <v>1.1181506849315068</v>
      </c>
      <c r="S52" s="115">
        <f>'SEK Prices'!I52</f>
        <v>567</v>
      </c>
      <c r="T52" s="205">
        <f>'SEK Prices'!J52</f>
        <v>0</v>
      </c>
      <c r="U52" s="34">
        <f t="shared" ref="U52" si="52">S52/I52</f>
        <v>12.6</v>
      </c>
      <c r="V52" s="115">
        <f>'DKr Prices'!I52</f>
        <v>455</v>
      </c>
      <c r="W52" s="205">
        <f>'DKr Prices'!J52</f>
        <v>0</v>
      </c>
      <c r="X52" s="34">
        <f t="shared" ref="X52" si="53">V52/(M52-1)</f>
        <v>7.7910958904109595</v>
      </c>
      <c r="Y52" s="115">
        <f>'NKr Prices'!I52</f>
        <v>567</v>
      </c>
      <c r="Z52" s="205">
        <f>'NKr Prices'!J52</f>
        <v>0</v>
      </c>
      <c r="AA52" s="308">
        <f t="shared" ref="AA52" si="54">Y52/S52</f>
        <v>1</v>
      </c>
      <c r="AB52" s="330">
        <f>'S Africa Prices'!F52</f>
        <v>0</v>
      </c>
      <c r="AC52" s="205">
        <f>'S Africa Prices'!G52</f>
        <v>0</v>
      </c>
      <c r="AD52" s="185">
        <f>'S Africa Prices'!F52/'US Trade'!H52</f>
        <v>0</v>
      </c>
      <c r="AE52" s="29"/>
      <c r="AF52" s="47">
        <f>'Std Cst'!J52</f>
        <v>25.38</v>
      </c>
      <c r="AG52" s="48">
        <f>'Std Cst'!T52</f>
        <v>20.241406896551723</v>
      </c>
      <c r="AH52" s="49">
        <f>'Std Cst'!Y52</f>
        <v>27.952419047619046</v>
      </c>
      <c r="AI52" s="49">
        <f>'Std Cst'!AD52</f>
        <v>256.81285000000003</v>
      </c>
      <c r="AJ52" s="49">
        <f>'Std Cst'!AI52</f>
        <v>198.11277000000001</v>
      </c>
      <c r="AK52" s="49">
        <f>'Std Cst'!AT52</f>
        <v>520.2745000000001</v>
      </c>
      <c r="AL52" s="29"/>
    </row>
    <row r="53" spans="1:49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81" t="str">
        <f>+'UK Prices'!D53</f>
        <v>Womens Softshell Jacket</v>
      </c>
      <c r="F53" s="310">
        <f>'US Trade'!H53</f>
        <v>59.56</v>
      </c>
      <c r="G53" s="311">
        <f>'US Trade'!I53</f>
        <v>0</v>
      </c>
      <c r="I53" s="130">
        <f>IF(+'UK Prices'!I53&lt;0.1,"",+'UK Prices'!I53)</f>
        <v>45</v>
      </c>
      <c r="J53" s="205">
        <f>'UK Prices'!J53</f>
        <v>0</v>
      </c>
      <c r="K53" s="34">
        <f t="shared" ref="K53" si="55">F53/I53</f>
        <v>1.3235555555555556</v>
      </c>
      <c r="L53" s="50"/>
      <c r="M53" s="79">
        <f>'€uro Prices'!I53</f>
        <v>57.2</v>
      </c>
      <c r="N53" s="205">
        <f>'€uro Prices'!J53</f>
        <v>0</v>
      </c>
      <c r="O53" s="34">
        <f t="shared" ref="O53" si="56">M53/I53</f>
        <v>1.2711111111111111</v>
      </c>
      <c r="P53" s="79">
        <f>'SFr Prices'!K53</f>
        <v>62.920000000000009</v>
      </c>
      <c r="Q53" s="205">
        <f>'SFr Prices'!L53</f>
        <v>0</v>
      </c>
      <c r="R53" s="34">
        <f t="shared" si="44"/>
        <v>1.119572953736655</v>
      </c>
      <c r="S53" s="115">
        <f>'SEK Prices'!I53</f>
        <v>583</v>
      </c>
      <c r="T53" s="205">
        <f>'SEK Prices'!J53</f>
        <v>0.1</v>
      </c>
      <c r="U53" s="34">
        <f t="shared" ref="U53" si="57">S53/I53</f>
        <v>12.955555555555556</v>
      </c>
      <c r="V53" s="115">
        <f>'DKr Prices'!I53</f>
        <v>473</v>
      </c>
      <c r="W53" s="205">
        <f>'DKr Prices'!J53</f>
        <v>0</v>
      </c>
      <c r="X53" s="34">
        <f t="shared" ref="X53" si="58">V53/(M53-1)</f>
        <v>8.4163701067615655</v>
      </c>
      <c r="Y53" s="115">
        <f>'NKr Prices'!I53</f>
        <v>583</v>
      </c>
      <c r="Z53" s="205">
        <f>'NKr Prices'!J53</f>
        <v>0</v>
      </c>
      <c r="AA53" s="308">
        <f t="shared" ref="AA53" si="59">Y53/S53</f>
        <v>1</v>
      </c>
      <c r="AB53" s="330">
        <f>'S Africa Prices'!F53</f>
        <v>0</v>
      </c>
      <c r="AC53" s="205">
        <f>'S Africa Prices'!G53</f>
        <v>0</v>
      </c>
      <c r="AD53" s="185">
        <f>'S Africa Prices'!F53/'US Trade'!H53</f>
        <v>0</v>
      </c>
      <c r="AE53" s="29"/>
      <c r="AF53" s="47">
        <f>'Std Cst'!J53</f>
        <v>25.58</v>
      </c>
      <c r="AG53" s="48">
        <f>'Std Cst'!T53</f>
        <v>20.395889655172414</v>
      </c>
      <c r="AH53" s="49">
        <f>'Std Cst'!Y53</f>
        <v>28.16575238095238</v>
      </c>
      <c r="AI53" s="49">
        <f>'Std Cst'!AD53</f>
        <v>258.77285000000001</v>
      </c>
      <c r="AJ53" s="49">
        <f>'Std Cst'!AI53</f>
        <v>199.62477000000001</v>
      </c>
      <c r="AK53" s="49">
        <f>'Std Cst'!AT53</f>
        <v>524.11700000000008</v>
      </c>
      <c r="AL53" s="29"/>
    </row>
    <row r="54" spans="1:49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31" t="str">
        <f>+'UK Prices'!D54</f>
        <v>Womens Quilted Vest</v>
      </c>
      <c r="F54" s="310">
        <f>'US Trade'!H54</f>
        <v>67.5</v>
      </c>
      <c r="G54" s="311">
        <f>'US Trade'!I54</f>
        <v>0</v>
      </c>
      <c r="I54" s="79">
        <f>IF(+'UK Prices'!I54&lt;0.1,"",+'UK Prices'!I54)</f>
        <v>40</v>
      </c>
      <c r="J54" s="205">
        <f>'UK Prices'!J54</f>
        <v>0</v>
      </c>
      <c r="K54" s="34">
        <f t="shared" ref="K54" si="60">F54/I54</f>
        <v>1.6875</v>
      </c>
      <c r="L54" s="50"/>
      <c r="M54" s="79">
        <f>'€uro Prices'!I54</f>
        <v>52.8</v>
      </c>
      <c r="N54" s="205">
        <f>'€uro Prices'!J54</f>
        <v>0</v>
      </c>
      <c r="O54" s="34">
        <f t="shared" ref="O54" si="61">M54/I54</f>
        <v>1.3199999999999998</v>
      </c>
      <c r="P54" s="79">
        <f>'SFr Prices'!K54</f>
        <v>58.1</v>
      </c>
      <c r="Q54" s="205">
        <f>'SFr Prices'!L54</f>
        <v>0</v>
      </c>
      <c r="R54" s="34">
        <f t="shared" si="44"/>
        <v>1.1216216216216217</v>
      </c>
      <c r="S54" s="115">
        <f>'SEK Prices'!I54</f>
        <v>510</v>
      </c>
      <c r="T54" s="205">
        <f>'SEK Prices'!J54</f>
        <v>0</v>
      </c>
      <c r="U54" s="34">
        <f t="shared" ref="U54" si="62">S54/I54</f>
        <v>12.75</v>
      </c>
      <c r="V54" s="115">
        <f>'DKr Prices'!I54</f>
        <v>405</v>
      </c>
      <c r="W54" s="205">
        <f>'DKr Prices'!J54</f>
        <v>0</v>
      </c>
      <c r="X54" s="34">
        <f t="shared" ref="X54" si="63">V54/(M54-1)</f>
        <v>7.8185328185328187</v>
      </c>
      <c r="Y54" s="115">
        <f>'NKr Prices'!I54</f>
        <v>510</v>
      </c>
      <c r="Z54" s="205">
        <f>'NKr Prices'!J54</f>
        <v>0</v>
      </c>
      <c r="AA54" s="308">
        <f t="shared" ref="AA54" si="64">Y54/S54</f>
        <v>1</v>
      </c>
      <c r="AB54" s="330">
        <f>'S Africa Prices'!F54</f>
        <v>0</v>
      </c>
      <c r="AC54" s="205">
        <f>'S Africa Prices'!G54</f>
        <v>0</v>
      </c>
      <c r="AD54" s="185">
        <f>'S Africa Prices'!F54/'US Trade'!H54</f>
        <v>0</v>
      </c>
      <c r="AE54" s="29"/>
      <c r="AF54" s="47">
        <f>'Std Cst'!J54</f>
        <v>21.48</v>
      </c>
      <c r="AG54" s="48">
        <f>'Std Cst'!T54</f>
        <v>17.188193103448278</v>
      </c>
      <c r="AH54" s="49">
        <f>'Std Cst'!Y54</f>
        <v>23.736076190476194</v>
      </c>
      <c r="AI54" s="49">
        <f>'Std Cst'!AD54</f>
        <v>218.07520000000002</v>
      </c>
      <c r="AJ54" s="49">
        <f>'Std Cst'!AI54</f>
        <v>168.22944000000001</v>
      </c>
      <c r="AK54" s="49">
        <f>'Std Cst'!AT54</f>
        <v>445.34575000000007</v>
      </c>
      <c r="AL54" s="29"/>
    </row>
    <row r="55" spans="1:49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31" t="str">
        <f>+'UK Prices'!D55</f>
        <v>Womens Hybrid Vest</v>
      </c>
      <c r="F55" s="310">
        <f>'US Trade'!H55</f>
        <v>60</v>
      </c>
      <c r="G55" s="311">
        <f>'US Trade'!I55</f>
        <v>0</v>
      </c>
      <c r="I55" s="79">
        <f>IF(+'UK Prices'!I55&lt;0.1,"",+'UK Prices'!I55)</f>
        <v>40</v>
      </c>
      <c r="J55" s="205">
        <f>'UK Prices'!J55</f>
        <v>0</v>
      </c>
      <c r="K55" s="34">
        <f t="shared" si="0"/>
        <v>1.5</v>
      </c>
      <c r="L55" s="50"/>
      <c r="M55" s="79">
        <f>'€uro Prices'!I55</f>
        <v>51.8</v>
      </c>
      <c r="N55" s="205">
        <f>'€uro Prices'!J55</f>
        <v>0</v>
      </c>
      <c r="O55" s="34">
        <f t="shared" si="1"/>
        <v>1.2949999999999999</v>
      </c>
      <c r="P55" s="79">
        <f>'SFr Prices'!K55</f>
        <v>56.980000000000004</v>
      </c>
      <c r="Q55" s="205">
        <f>'SFr Prices'!L55</f>
        <v>-0.1558518518518518</v>
      </c>
      <c r="R55" s="34">
        <f t="shared" si="44"/>
        <v>1.1216535433070867</v>
      </c>
      <c r="S55" s="115">
        <f>'SEK Prices'!I55</f>
        <v>522.5</v>
      </c>
      <c r="T55" s="205">
        <f>'SEK Prices'!J55</f>
        <v>0.1</v>
      </c>
      <c r="U55" s="34">
        <f t="shared" si="3"/>
        <v>13.0625</v>
      </c>
      <c r="V55" s="115">
        <f>'DKr Prices'!I55</f>
        <v>419</v>
      </c>
      <c r="W55" s="205">
        <f>'DKr Prices'!J55</f>
        <v>9.9737532808398949E-2</v>
      </c>
      <c r="X55" s="34">
        <f t="shared" si="4"/>
        <v>8.2480314960629926</v>
      </c>
      <c r="Y55" s="115">
        <f>'NKr Prices'!I55</f>
        <v>522.5</v>
      </c>
      <c r="Z55" s="205">
        <f>'NKr Prices'!J55</f>
        <v>0</v>
      </c>
      <c r="AA55" s="308">
        <f t="shared" si="5"/>
        <v>1</v>
      </c>
      <c r="AB55" s="330">
        <f>'S Africa Prices'!F55</f>
        <v>0</v>
      </c>
      <c r="AC55" s="205">
        <f>'S Africa Prices'!G55</f>
        <v>0</v>
      </c>
      <c r="AD55" s="185">
        <f>'S Africa Prices'!F55/'US Trade'!H55</f>
        <v>0</v>
      </c>
      <c r="AE55" s="29"/>
      <c r="AF55" s="47">
        <f>'Std Cst'!J55</f>
        <v>23.48</v>
      </c>
      <c r="AG55" s="48">
        <f>'Std Cst'!T55</f>
        <v>18.733020689655174</v>
      </c>
      <c r="AH55" s="49">
        <f>'Std Cst'!Y55</f>
        <v>25.869409523809523</v>
      </c>
      <c r="AI55" s="49">
        <f>'Std Cst'!AD55</f>
        <v>237.67520000000002</v>
      </c>
      <c r="AJ55" s="49">
        <f>'Std Cst'!AI55</f>
        <v>183.34944000000002</v>
      </c>
      <c r="AK55" s="49">
        <f>'Std Cst'!AT55</f>
        <v>483.77075000000002</v>
      </c>
      <c r="AL55" s="29"/>
    </row>
    <row r="56" spans="1:49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81" t="str">
        <f>+'UK Prices'!D56</f>
        <v>Womens FJ Brushed Chill-Out</v>
      </c>
      <c r="F56" s="310">
        <f>'US Trade'!H56</f>
        <v>37.5</v>
      </c>
      <c r="G56" s="311">
        <f>'US Trade'!I56</f>
        <v>0</v>
      </c>
      <c r="I56" s="79">
        <f>IF(+'UK Prices'!I56&lt;0.1,"",+'UK Prices'!I56)</f>
        <v>25.5</v>
      </c>
      <c r="J56" s="205">
        <f>'UK Prices'!J56</f>
        <v>0</v>
      </c>
      <c r="K56" s="34">
        <f t="shared" ref="K56" si="65">F56/I56</f>
        <v>1.4705882352941178</v>
      </c>
      <c r="L56" s="50"/>
      <c r="M56" s="79">
        <f>'€uro Prices'!I56</f>
        <v>33.5</v>
      </c>
      <c r="N56" s="205">
        <f>'€uro Prices'!J56</f>
        <v>0</v>
      </c>
      <c r="O56" s="34">
        <f t="shared" ref="O56" si="66">M56/I56</f>
        <v>1.3137254901960784</v>
      </c>
      <c r="P56" s="79">
        <f>'SFr Prices'!K56</f>
        <v>36.85</v>
      </c>
      <c r="Q56" s="205">
        <f>'SFr Prices'!L56</f>
        <v>-0.1329411764705882</v>
      </c>
      <c r="R56" s="34">
        <f t="shared" si="44"/>
        <v>1.1338461538461539</v>
      </c>
      <c r="S56" s="115">
        <f>'SEK Prices'!I56</f>
        <v>330</v>
      </c>
      <c r="T56" s="205">
        <f>'SEK Prices'!J56</f>
        <v>0.1</v>
      </c>
      <c r="U56" s="34">
        <f t="shared" ref="U56" si="67">S56/I56</f>
        <v>12.941176470588236</v>
      </c>
      <c r="V56" s="115">
        <f>'DKr Prices'!I56</f>
        <v>0</v>
      </c>
      <c r="W56" s="205">
        <f>'DKr Prices'!J56</f>
        <v>-1</v>
      </c>
      <c r="X56" s="34">
        <f t="shared" ref="X56" si="68">V56/(M56-1)</f>
        <v>0</v>
      </c>
      <c r="Y56" s="115">
        <f>'NKr Prices'!I56</f>
        <v>330</v>
      </c>
      <c r="Z56" s="205">
        <f>'NKr Prices'!J56</f>
        <v>0</v>
      </c>
      <c r="AA56" s="308">
        <f t="shared" ref="AA56" si="69">Y56/S56</f>
        <v>1</v>
      </c>
      <c r="AB56" s="330">
        <f>'S Africa Prices'!F56</f>
        <v>0</v>
      </c>
      <c r="AC56" s="205">
        <f>'S Africa Prices'!G56</f>
        <v>0</v>
      </c>
      <c r="AD56" s="185">
        <f>'S Africa Prices'!F56/'US Trade'!H56</f>
        <v>0</v>
      </c>
      <c r="AE56" s="29"/>
      <c r="AF56" s="47">
        <f>'Std Cst'!J56</f>
        <v>12.48</v>
      </c>
      <c r="AG56" s="48">
        <f>'Std Cst'!T56</f>
        <v>10.118148965517243</v>
      </c>
      <c r="AH56" s="49">
        <f>'Std Cst'!Y56</f>
        <v>13.972681904761904</v>
      </c>
      <c r="AI56" s="49">
        <f>'Std Cst'!AD56</f>
        <v>128.37401500000001</v>
      </c>
      <c r="AJ56" s="49">
        <f>'Std Cst'!AI56</f>
        <v>99.031383000000005</v>
      </c>
      <c r="AK56" s="49">
        <f>'Std Cst'!AT56</f>
        <v>272.43325000000004</v>
      </c>
      <c r="AL56" s="29"/>
    </row>
    <row r="57" spans="1:49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F57" s="310"/>
      <c r="G57" s="311"/>
      <c r="I57" s="130"/>
      <c r="J57" s="205"/>
      <c r="K57" s="34"/>
      <c r="L57" s="50"/>
      <c r="M57" s="79"/>
      <c r="N57" s="205"/>
      <c r="O57" s="34"/>
      <c r="P57" s="79"/>
      <c r="Q57" s="205"/>
      <c r="R57" s="34"/>
      <c r="S57" s="115"/>
      <c r="T57" s="205"/>
      <c r="U57" s="34"/>
      <c r="V57" s="115"/>
      <c r="W57" s="205"/>
      <c r="X57" s="34"/>
      <c r="Y57" s="115"/>
      <c r="Z57" s="205"/>
      <c r="AA57" s="308"/>
      <c r="AB57" s="330"/>
      <c r="AC57" s="205"/>
      <c r="AD57" s="185"/>
      <c r="AE57" s="29"/>
      <c r="AF57" s="47"/>
      <c r="AG57" s="48"/>
      <c r="AH57" s="49"/>
      <c r="AI57" s="49"/>
      <c r="AJ57" s="49"/>
      <c r="AK57" s="49"/>
      <c r="AL57" s="29"/>
    </row>
    <row r="58" spans="1:49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317" t="str">
        <f>+'UK Prices'!D58</f>
        <v>Junior FJ Textured Chill-Out 1/4 zip</v>
      </c>
      <c r="F58" s="310">
        <f>'US Trade'!H58</f>
        <v>34.5</v>
      </c>
      <c r="G58" s="311">
        <f>'US Trade'!I58</f>
        <v>6.1538461538461542E-2</v>
      </c>
      <c r="I58" s="130">
        <f>IF(+'UK Prices'!I58&lt;0.1,"",+'UK Prices'!I58)</f>
        <v>21</v>
      </c>
      <c r="J58" s="205">
        <f>'UK Prices'!J58</f>
        <v>0</v>
      </c>
      <c r="K58" s="34">
        <f t="shared" ref="K58" si="70">F58/I58</f>
        <v>1.6428571428571428</v>
      </c>
      <c r="L58" s="50"/>
      <c r="M58" s="79">
        <f>'€uro Prices'!I58</f>
        <v>28.8</v>
      </c>
      <c r="N58" s="205">
        <f>'€uro Prices'!J58</f>
        <v>0</v>
      </c>
      <c r="O58" s="34">
        <f t="shared" ref="O58" si="71">M58/I58</f>
        <v>1.3714285714285714</v>
      </c>
      <c r="P58" s="79">
        <f>'SFr Prices'!K58</f>
        <v>31.680000000000003</v>
      </c>
      <c r="Q58" s="205">
        <f>'SFr Prices'!L58</f>
        <v>-8.5714285714285576E-2</v>
      </c>
      <c r="R58" s="34">
        <f>P58/(M58-1)</f>
        <v>1.1395683453237411</v>
      </c>
      <c r="S58" s="115">
        <f>'SEK Prices'!I58</f>
        <v>269.5</v>
      </c>
      <c r="T58" s="205">
        <f>'SEK Prices'!J58</f>
        <v>0.1</v>
      </c>
      <c r="U58" s="34">
        <f t="shared" ref="U58" si="72">S58/I58</f>
        <v>12.833333333333334</v>
      </c>
      <c r="V58" s="115">
        <f>'DKr Prices'!I58</f>
        <v>224.4</v>
      </c>
      <c r="W58" s="205">
        <f>'DKr Prices'!J58</f>
        <v>0.10000000000000003</v>
      </c>
      <c r="X58" s="34">
        <f t="shared" ref="X58" si="73">V58/(M58-1)</f>
        <v>8.071942446043165</v>
      </c>
      <c r="Y58" s="115">
        <f>'NKr Prices'!I58</f>
        <v>269.5</v>
      </c>
      <c r="Z58" s="205">
        <f>'NKr Prices'!J58</f>
        <v>0.22500000000000001</v>
      </c>
      <c r="AA58" s="308">
        <f t="shared" ref="AA58" si="74">Y58/S58</f>
        <v>1</v>
      </c>
      <c r="AB58" s="330">
        <f>'S Africa Prices'!F58</f>
        <v>0</v>
      </c>
      <c r="AC58" s="205">
        <f>'S Africa Prices'!G58</f>
        <v>0</v>
      </c>
      <c r="AD58" s="185">
        <f>'S Africa Prices'!F58/'US Trade'!H58</f>
        <v>0</v>
      </c>
      <c r="AE58" s="29"/>
      <c r="AF58" s="47">
        <f>'Std Cst'!J58</f>
        <v>14.5</v>
      </c>
      <c r="AG58" s="48">
        <f>'Std Cst'!T58</f>
        <v>11.641704827586208</v>
      </c>
      <c r="AH58" s="49">
        <f>'Std Cst'!Y58</f>
        <v>16.076640000000001</v>
      </c>
      <c r="AI58" s="49">
        <f>'Std Cst'!AD58</f>
        <v>147.70413000000002</v>
      </c>
      <c r="AJ58" s="49">
        <f>'Std Cst'!AI58</f>
        <v>113.94318600000001</v>
      </c>
      <c r="AK58" s="49">
        <f>'Std Cst'!AT58</f>
        <v>333.23697000000004</v>
      </c>
      <c r="AL58" s="29"/>
      <c r="AQ58" s="140">
        <f>'UK Prices'!I58-0.3</f>
        <v>20.7</v>
      </c>
      <c r="AS58" s="393" t="e">
        <f>(AQ58*#REF!)</f>
        <v>#REF!</v>
      </c>
      <c r="AT58" s="393" t="e">
        <f t="shared" ref="AT58" si="75">AS58+1</f>
        <v>#REF!</v>
      </c>
      <c r="AV58" s="17" t="e">
        <f>AQ58*#REF!</f>
        <v>#REF!</v>
      </c>
      <c r="AW58" s="17" t="e">
        <f t="shared" ref="AW58" si="76">AV58+1</f>
        <v>#REF!</v>
      </c>
    </row>
    <row r="59" spans="1:49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317" t="e">
        <f>+'UK Prices'!D59</f>
        <v>#REF!</v>
      </c>
      <c r="F59" s="310">
        <f>'US Trade'!H59</f>
        <v>34.5</v>
      </c>
      <c r="G59" s="311">
        <f>'US Trade'!I59</f>
        <v>6.1538461538461542E-2</v>
      </c>
      <c r="I59" s="130">
        <f>IF(+'UK Prices'!I59&lt;0.1,"",+'UK Prices'!I59)</f>
        <v>21.7</v>
      </c>
      <c r="J59" s="205">
        <f>'UK Prices'!J59</f>
        <v>3.3333333333333298E-2</v>
      </c>
      <c r="K59" s="34">
        <f t="shared" ref="K59" si="77">F59/I59</f>
        <v>1.5898617511520738</v>
      </c>
      <c r="L59" s="50"/>
      <c r="M59" s="79">
        <f>'€uro Prices'!I59</f>
        <v>28.8</v>
      </c>
      <c r="N59" s="205">
        <f>'€uro Prices'!J59</f>
        <v>2.1276595744680903E-2</v>
      </c>
      <c r="O59" s="34">
        <f t="shared" ref="O59" si="78">M59/I59</f>
        <v>1.3271889400921659</v>
      </c>
      <c r="P59" s="79">
        <f>'SFr Prices'!K59</f>
        <v>31.7</v>
      </c>
      <c r="Q59" s="205">
        <f>'SFr Prices'!L59</f>
        <v>0</v>
      </c>
      <c r="R59" s="34">
        <f>P59/(M59-1)</f>
        <v>1.1402877697841727</v>
      </c>
      <c r="S59" s="115">
        <f>'SEK Prices'!I59</f>
        <v>269.5</v>
      </c>
      <c r="T59" s="205">
        <f>'SEK Prices'!J59</f>
        <v>0.1</v>
      </c>
      <c r="U59" s="34">
        <f t="shared" ref="U59" si="79">S59/I59</f>
        <v>12.419354838709678</v>
      </c>
      <c r="V59" s="115">
        <f>'DKr Prices'!I59</f>
        <v>230</v>
      </c>
      <c r="W59" s="205">
        <f>'DKr Prices'!J59</f>
        <v>0.10047846889952153</v>
      </c>
      <c r="X59" s="34">
        <f t="shared" ref="X59" si="80">V59/(M59-1)</f>
        <v>8.2733812949640289</v>
      </c>
      <c r="Y59" s="115">
        <f>'NKr Prices'!I59</f>
        <v>269.5</v>
      </c>
      <c r="Z59" s="205">
        <f>'NKr Prices'!J59</f>
        <v>0.22500000000000001</v>
      </c>
      <c r="AA59" s="308">
        <f t="shared" ref="AA59" si="81">Y59/S59</f>
        <v>1</v>
      </c>
      <c r="AB59" s="330">
        <f>'S Africa Prices'!F59</f>
        <v>0</v>
      </c>
      <c r="AC59" s="205">
        <f>'S Africa Prices'!G59</f>
        <v>0</v>
      </c>
      <c r="AD59" s="185">
        <f>'S Africa Prices'!F59/'US Trade'!H59</f>
        <v>0</v>
      </c>
      <c r="AE59" s="29"/>
      <c r="AF59" s="47">
        <f>'Std Cst'!J59</f>
        <v>15.78</v>
      </c>
      <c r="AG59" s="48">
        <f>'Std Cst'!T59</f>
        <v>12.63610648275862</v>
      </c>
      <c r="AH59" s="49">
        <f>'Std Cst'!Y59</f>
        <v>17.449861333333331</v>
      </c>
      <c r="AI59" s="49">
        <f>'Std Cst'!AD59</f>
        <v>160.32060099999998</v>
      </c>
      <c r="AJ59" s="49">
        <f>'Std Cst'!AI59</f>
        <v>123.67589219999999</v>
      </c>
      <c r="AK59" s="49">
        <f>'Std Cst'!AT59</f>
        <v>335.83449999999999</v>
      </c>
      <c r="AL59" s="29"/>
      <c r="AQ59" s="140">
        <f>'UK Prices'!I59-0.3</f>
        <v>21.4</v>
      </c>
      <c r="AS59" s="393" t="e">
        <f>(AQ59*#REF!)</f>
        <v>#REF!</v>
      </c>
      <c r="AT59" s="393" t="e">
        <f t="shared" ref="AT59" si="82">AS59+1</f>
        <v>#REF!</v>
      </c>
      <c r="AV59" s="17" t="e">
        <f>AQ59*#REF!</f>
        <v>#REF!</v>
      </c>
      <c r="AW59" s="17" t="e">
        <f t="shared" ref="AW59" si="83">AV59+1</f>
        <v>#REF!</v>
      </c>
    </row>
    <row r="60" spans="1:49" x14ac:dyDescent="0.45">
      <c r="A60" s="181"/>
      <c r="B60" s="181"/>
      <c r="C60" s="181"/>
      <c r="D60" s="117"/>
    </row>
    <row r="61" spans="1:49" x14ac:dyDescent="0.45">
      <c r="A61" s="181"/>
      <c r="B61" s="181"/>
      <c r="C61" s="181"/>
      <c r="D61" s="117"/>
    </row>
    <row r="62" spans="1:49" x14ac:dyDescent="0.45">
      <c r="A62" s="181"/>
      <c r="B62" s="181"/>
      <c r="C62" s="181"/>
      <c r="D62" s="117"/>
    </row>
    <row r="63" spans="1:49" x14ac:dyDescent="0.45">
      <c r="A63" s="181"/>
      <c r="B63" s="181"/>
      <c r="C63" s="181"/>
      <c r="D63" s="117"/>
    </row>
    <row r="64" spans="1:49" x14ac:dyDescent="0.45">
      <c r="A64" s="181"/>
      <c r="B64" s="181"/>
      <c r="C64" s="181"/>
      <c r="D64" s="117"/>
    </row>
    <row r="65" spans="1:4" x14ac:dyDescent="0.45">
      <c r="A65" s="181"/>
      <c r="B65" s="181"/>
      <c r="C65" s="181"/>
      <c r="D65" s="117"/>
    </row>
    <row r="66" spans="1:4" x14ac:dyDescent="0.45">
      <c r="A66" s="181"/>
      <c r="B66" s="181"/>
      <c r="C66" s="181"/>
      <c r="D66" s="117"/>
    </row>
    <row r="67" spans="1:4" x14ac:dyDescent="0.45">
      <c r="A67" s="181"/>
      <c r="B67" s="181"/>
      <c r="C67" s="181"/>
      <c r="D67" s="117"/>
    </row>
    <row r="68" spans="1:4" x14ac:dyDescent="0.45">
      <c r="A68" s="181"/>
      <c r="B68" s="181"/>
      <c r="C68" s="181"/>
      <c r="D68" s="117"/>
    </row>
    <row r="69" spans="1:4" x14ac:dyDescent="0.45">
      <c r="A69" s="181"/>
      <c r="B69" s="181"/>
      <c r="C69" s="181"/>
      <c r="D69" s="117"/>
    </row>
    <row r="70" spans="1:4" x14ac:dyDescent="0.45">
      <c r="A70" s="181"/>
      <c r="B70" s="181"/>
      <c r="C70" s="181"/>
      <c r="D70" s="117"/>
    </row>
    <row r="71" spans="1:4" x14ac:dyDescent="0.45">
      <c r="A71" s="181"/>
      <c r="B71" s="181"/>
      <c r="C71" s="181"/>
      <c r="D71" s="117"/>
    </row>
    <row r="72" spans="1:4" x14ac:dyDescent="0.45">
      <c r="A72" s="181"/>
      <c r="B72" s="181"/>
      <c r="C72" s="181"/>
      <c r="D72" s="117"/>
    </row>
    <row r="73" spans="1:4" x14ac:dyDescent="0.45">
      <c r="A73" s="181"/>
      <c r="B73" s="181"/>
      <c r="C73" s="181"/>
      <c r="D73" s="117"/>
    </row>
    <row r="74" spans="1:4" x14ac:dyDescent="0.45">
      <c r="A74" s="181"/>
      <c r="B74" s="181"/>
      <c r="C74" s="181"/>
      <c r="D74" s="117"/>
    </row>
    <row r="75" spans="1:4" x14ac:dyDescent="0.45">
      <c r="A75" s="181"/>
      <c r="B75" s="181"/>
      <c r="C75" s="181"/>
      <c r="D75" s="117"/>
    </row>
    <row r="76" spans="1:4" x14ac:dyDescent="0.45">
      <c r="A76" s="181"/>
      <c r="B76" s="181"/>
      <c r="C76" s="181"/>
      <c r="D76" s="117"/>
    </row>
    <row r="77" spans="1:4" x14ac:dyDescent="0.45">
      <c r="A77" s="181"/>
      <c r="B77" s="181"/>
      <c r="C77" s="181"/>
      <c r="D77" s="117"/>
    </row>
    <row r="78" spans="1:4" x14ac:dyDescent="0.45">
      <c r="A78" s="181"/>
      <c r="B78" s="181"/>
      <c r="C78" s="181"/>
      <c r="D78" s="117"/>
    </row>
    <row r="79" spans="1:4" x14ac:dyDescent="0.45">
      <c r="A79" s="181"/>
      <c r="B79" s="181"/>
      <c r="C79" s="181"/>
      <c r="D79" s="117"/>
    </row>
    <row r="80" spans="1:4" x14ac:dyDescent="0.45">
      <c r="A80" s="181"/>
      <c r="B80" s="181"/>
      <c r="C80" s="181"/>
      <c r="D80" s="117"/>
    </row>
    <row r="81" spans="1:4" x14ac:dyDescent="0.45">
      <c r="A81" s="181"/>
      <c r="B81" s="181"/>
      <c r="C81" s="181"/>
      <c r="D81" s="117"/>
    </row>
    <row r="82" spans="1:4" x14ac:dyDescent="0.45">
      <c r="A82" s="181"/>
      <c r="B82" s="181"/>
      <c r="C82" s="181"/>
      <c r="D82" s="117"/>
    </row>
    <row r="83" spans="1:4" x14ac:dyDescent="0.45">
      <c r="A83" s="181"/>
      <c r="B83" s="181"/>
      <c r="C83" s="181"/>
      <c r="D83" s="117"/>
    </row>
    <row r="84" spans="1:4" x14ac:dyDescent="0.45">
      <c r="A84" s="181"/>
      <c r="B84" s="181"/>
      <c r="C84" s="181"/>
      <c r="D84" s="117"/>
    </row>
    <row r="85" spans="1:4" x14ac:dyDescent="0.45">
      <c r="A85" s="181"/>
      <c r="B85" s="181"/>
      <c r="C85" s="181"/>
      <c r="D85" s="117"/>
    </row>
    <row r="86" spans="1:4" x14ac:dyDescent="0.45">
      <c r="A86" s="181"/>
      <c r="B86" s="181"/>
      <c r="C86" s="181"/>
      <c r="D86" s="117"/>
    </row>
    <row r="87" spans="1:4" x14ac:dyDescent="0.45">
      <c r="A87" s="181"/>
      <c r="B87" s="181"/>
      <c r="C87" s="181"/>
      <c r="D87" s="117"/>
    </row>
    <row r="88" spans="1:4" x14ac:dyDescent="0.45">
      <c r="A88" s="181"/>
      <c r="B88" s="181"/>
      <c r="C88" s="181"/>
      <c r="D88" s="117"/>
    </row>
    <row r="89" spans="1:4" x14ac:dyDescent="0.45">
      <c r="A89" s="181"/>
      <c r="B89" s="181"/>
      <c r="C89" s="181"/>
      <c r="D89" s="117"/>
    </row>
    <row r="90" spans="1:4" x14ac:dyDescent="0.45">
      <c r="A90" s="181"/>
      <c r="B90" s="181"/>
      <c r="C90" s="181"/>
      <c r="D90" s="117"/>
    </row>
    <row r="91" spans="1:4" x14ac:dyDescent="0.45">
      <c r="A91" s="181"/>
      <c r="B91" s="181"/>
      <c r="C91" s="181"/>
      <c r="D91" s="117"/>
    </row>
    <row r="92" spans="1:4" x14ac:dyDescent="0.45">
      <c r="A92" s="181"/>
      <c r="B92" s="181"/>
      <c r="C92" s="181"/>
      <c r="D92" s="117"/>
    </row>
    <row r="93" spans="1:4" x14ac:dyDescent="0.45">
      <c r="A93" s="181"/>
      <c r="B93" s="181"/>
      <c r="C93" s="181"/>
      <c r="D93" s="117"/>
    </row>
    <row r="94" spans="1:4" x14ac:dyDescent="0.45">
      <c r="A94" s="181"/>
      <c r="B94" s="181"/>
      <c r="C94" s="181"/>
      <c r="D94" s="117"/>
    </row>
    <row r="95" spans="1:4" x14ac:dyDescent="0.45">
      <c r="A95" s="181"/>
      <c r="B95" s="181"/>
      <c r="C95" s="181"/>
      <c r="D95" s="117"/>
    </row>
    <row r="96" spans="1:4" x14ac:dyDescent="0.45">
      <c r="A96" s="181"/>
      <c r="B96" s="181"/>
      <c r="C96" s="181"/>
      <c r="D96" s="117"/>
    </row>
    <row r="97" spans="1:4" x14ac:dyDescent="0.45">
      <c r="A97" s="181"/>
      <c r="B97" s="181"/>
      <c r="C97" s="181"/>
      <c r="D97" s="117"/>
    </row>
    <row r="98" spans="1:4" x14ac:dyDescent="0.45">
      <c r="A98" s="181"/>
      <c r="B98" s="181"/>
      <c r="C98" s="181"/>
      <c r="D98" s="117"/>
    </row>
    <row r="99" spans="1:4" x14ac:dyDescent="0.45">
      <c r="A99" s="181"/>
      <c r="B99" s="181"/>
      <c r="C99" s="181"/>
      <c r="D99" s="117"/>
    </row>
    <row r="100" spans="1:4" x14ac:dyDescent="0.45">
      <c r="A100" s="181"/>
      <c r="B100" s="181"/>
      <c r="C100" s="181"/>
      <c r="D100" s="117"/>
    </row>
    <row r="101" spans="1:4" x14ac:dyDescent="0.45">
      <c r="A101" s="181"/>
      <c r="B101" s="181"/>
      <c r="C101" s="181"/>
      <c r="D101" s="117"/>
    </row>
    <row r="102" spans="1:4" x14ac:dyDescent="0.45">
      <c r="A102" s="181"/>
      <c r="B102" s="181"/>
      <c r="C102" s="181"/>
      <c r="D102" s="117"/>
    </row>
    <row r="103" spans="1:4" x14ac:dyDescent="0.45">
      <c r="A103" s="181"/>
      <c r="B103" s="181"/>
      <c r="C103" s="181"/>
      <c r="D103" s="117"/>
    </row>
    <row r="104" spans="1:4" x14ac:dyDescent="0.45">
      <c r="A104" s="181"/>
      <c r="B104" s="181"/>
      <c r="C104" s="181"/>
      <c r="D104" s="117"/>
    </row>
    <row r="105" spans="1:4" x14ac:dyDescent="0.45">
      <c r="A105" s="181"/>
      <c r="B105" s="181"/>
      <c r="C105" s="181"/>
      <c r="D105" s="117"/>
    </row>
    <row r="106" spans="1:4" x14ac:dyDescent="0.45">
      <c r="A106" s="181"/>
      <c r="B106" s="181"/>
      <c r="C106" s="181"/>
      <c r="D106" s="117"/>
    </row>
    <row r="107" spans="1:4" x14ac:dyDescent="0.45">
      <c r="A107" s="181"/>
      <c r="B107" s="181"/>
      <c r="C107" s="181"/>
      <c r="D107" s="117"/>
    </row>
    <row r="108" spans="1:4" x14ac:dyDescent="0.45">
      <c r="A108" s="181"/>
      <c r="B108" s="181"/>
      <c r="C108" s="181"/>
      <c r="D108" s="117"/>
    </row>
    <row r="109" spans="1:4" x14ac:dyDescent="0.45">
      <c r="A109" s="181"/>
      <c r="B109" s="181"/>
      <c r="C109" s="181"/>
      <c r="D109" s="117"/>
    </row>
    <row r="110" spans="1:4" x14ac:dyDescent="0.45">
      <c r="A110" s="181"/>
      <c r="B110" s="181"/>
      <c r="C110" s="181"/>
      <c r="D110" s="117"/>
    </row>
    <row r="111" spans="1:4" x14ac:dyDescent="0.45">
      <c r="A111" s="181"/>
      <c r="B111" s="181"/>
      <c r="C111" s="181"/>
      <c r="D111" s="117"/>
    </row>
    <row r="112" spans="1:4" x14ac:dyDescent="0.45">
      <c r="A112" s="181"/>
      <c r="B112" s="181"/>
      <c r="C112" s="181"/>
      <c r="D112" s="117"/>
    </row>
    <row r="113" spans="1:4" x14ac:dyDescent="0.45">
      <c r="A113" s="181"/>
      <c r="B113" s="181"/>
      <c r="C113" s="181"/>
      <c r="D113" s="117"/>
    </row>
    <row r="114" spans="1:4" x14ac:dyDescent="0.45">
      <c r="A114" s="181"/>
      <c r="B114" s="181"/>
      <c r="C114" s="181"/>
      <c r="D114" s="117"/>
    </row>
    <row r="115" spans="1:4" x14ac:dyDescent="0.45">
      <c r="A115" s="181"/>
      <c r="B115" s="181"/>
      <c r="C115" s="181"/>
      <c r="D115" s="117"/>
    </row>
    <row r="116" spans="1:4" x14ac:dyDescent="0.45">
      <c r="A116" s="181"/>
      <c r="B116" s="181"/>
      <c r="C116" s="181"/>
      <c r="D116" s="117"/>
    </row>
    <row r="117" spans="1:4" x14ac:dyDescent="0.45">
      <c r="A117" s="181"/>
      <c r="B117" s="181"/>
      <c r="C117" s="181"/>
      <c r="D117" s="117"/>
    </row>
    <row r="118" spans="1:4" x14ac:dyDescent="0.45">
      <c r="A118" s="181"/>
      <c r="B118" s="181"/>
      <c r="C118" s="181"/>
      <c r="D118" s="117"/>
    </row>
    <row r="119" spans="1:4" x14ac:dyDescent="0.45">
      <c r="A119" s="181"/>
      <c r="B119" s="181"/>
      <c r="C119" s="181"/>
      <c r="D119" s="117"/>
    </row>
    <row r="120" spans="1:4" x14ac:dyDescent="0.45">
      <c r="A120" s="181"/>
      <c r="B120" s="181"/>
      <c r="C120" s="181"/>
      <c r="D120" s="117"/>
    </row>
    <row r="121" spans="1:4" x14ac:dyDescent="0.45">
      <c r="A121" s="181"/>
      <c r="B121" s="181"/>
      <c r="C121" s="181"/>
      <c r="D121" s="117"/>
    </row>
    <row r="122" spans="1:4" x14ac:dyDescent="0.45">
      <c r="A122" s="181"/>
      <c r="B122" s="181"/>
      <c r="C122" s="181"/>
      <c r="D122" s="117"/>
    </row>
    <row r="123" spans="1:4" x14ac:dyDescent="0.45">
      <c r="A123" s="181"/>
      <c r="B123" s="181"/>
      <c r="C123" s="181"/>
      <c r="D123" s="117"/>
    </row>
    <row r="124" spans="1:4" x14ac:dyDescent="0.45">
      <c r="A124" s="181"/>
      <c r="B124" s="181"/>
      <c r="C124" s="181"/>
      <c r="D124" s="117"/>
    </row>
    <row r="125" spans="1:4" x14ac:dyDescent="0.45">
      <c r="A125" s="181"/>
      <c r="B125" s="181"/>
      <c r="C125" s="181"/>
      <c r="D125" s="117"/>
    </row>
    <row r="126" spans="1:4" x14ac:dyDescent="0.45">
      <c r="A126" s="181"/>
      <c r="B126" s="181"/>
      <c r="C126" s="181"/>
      <c r="D126" s="117"/>
    </row>
    <row r="127" spans="1:4" x14ac:dyDescent="0.45">
      <c r="A127" s="181"/>
      <c r="B127" s="181"/>
      <c r="C127" s="181"/>
      <c r="D127" s="117"/>
    </row>
    <row r="128" spans="1:4" x14ac:dyDescent="0.45">
      <c r="A128" s="181"/>
      <c r="B128" s="181"/>
      <c r="C128" s="181"/>
      <c r="D128" s="117"/>
    </row>
    <row r="129" spans="1:4" x14ac:dyDescent="0.45">
      <c r="A129" s="181"/>
      <c r="B129" s="181"/>
      <c r="C129" s="181"/>
      <c r="D129" s="117"/>
    </row>
    <row r="130" spans="1:4" x14ac:dyDescent="0.45">
      <c r="A130" s="181"/>
      <c r="B130" s="181"/>
      <c r="C130" s="181"/>
      <c r="D130" s="117"/>
    </row>
    <row r="131" spans="1:4" x14ac:dyDescent="0.45">
      <c r="A131" s="181"/>
      <c r="B131" s="181"/>
      <c r="C131" s="181"/>
      <c r="D131" s="117"/>
    </row>
    <row r="132" spans="1:4" x14ac:dyDescent="0.45">
      <c r="A132" s="181"/>
      <c r="B132" s="181"/>
      <c r="C132" s="181"/>
      <c r="D132" s="117"/>
    </row>
    <row r="133" spans="1:4" x14ac:dyDescent="0.45">
      <c r="A133" s="181"/>
      <c r="B133" s="181"/>
      <c r="C133" s="181"/>
      <c r="D133" s="117"/>
    </row>
    <row r="134" spans="1:4" x14ac:dyDescent="0.45">
      <c r="A134" s="181"/>
      <c r="B134" s="181"/>
      <c r="C134" s="181"/>
      <c r="D134" s="117"/>
    </row>
    <row r="135" spans="1:4" x14ac:dyDescent="0.45">
      <c r="A135" s="181"/>
      <c r="B135" s="181"/>
      <c r="C135" s="181"/>
      <c r="D135" s="117"/>
    </row>
    <row r="136" spans="1:4" x14ac:dyDescent="0.45">
      <c r="A136" s="181"/>
      <c r="B136" s="181"/>
      <c r="C136" s="181"/>
      <c r="D136" s="117"/>
    </row>
    <row r="137" spans="1:4" x14ac:dyDescent="0.45">
      <c r="A137" s="181"/>
      <c r="B137" s="181"/>
      <c r="C137" s="181"/>
      <c r="D137" s="117"/>
    </row>
    <row r="138" spans="1:4" x14ac:dyDescent="0.45">
      <c r="A138" s="181"/>
      <c r="B138" s="181"/>
      <c r="C138" s="181"/>
      <c r="D138" s="117"/>
    </row>
    <row r="139" spans="1:4" x14ac:dyDescent="0.45">
      <c r="A139" s="181"/>
      <c r="B139" s="181"/>
      <c r="C139" s="181"/>
      <c r="D139" s="117"/>
    </row>
    <row r="140" spans="1:4" x14ac:dyDescent="0.45">
      <c r="A140" s="181"/>
      <c r="B140" s="181"/>
      <c r="C140" s="181"/>
      <c r="D140" s="117"/>
    </row>
    <row r="141" spans="1:4" x14ac:dyDescent="0.45">
      <c r="A141" s="181"/>
      <c r="B141" s="181"/>
      <c r="C141" s="181"/>
      <c r="D141" s="117"/>
    </row>
    <row r="142" spans="1:4" x14ac:dyDescent="0.45">
      <c r="A142" s="181"/>
      <c r="B142" s="181"/>
      <c r="C142" s="181"/>
      <c r="D142" s="117"/>
    </row>
    <row r="143" spans="1:4" x14ac:dyDescent="0.45">
      <c r="A143" s="181"/>
      <c r="B143" s="181"/>
      <c r="C143" s="181"/>
      <c r="D143" s="117"/>
    </row>
    <row r="144" spans="1:4" x14ac:dyDescent="0.45">
      <c r="A144" s="181"/>
      <c r="B144" s="181"/>
      <c r="C144" s="181"/>
      <c r="D144" s="117"/>
    </row>
    <row r="145" spans="1:4" x14ac:dyDescent="0.45">
      <c r="A145" s="181"/>
      <c r="B145" s="181"/>
      <c r="C145" s="181"/>
      <c r="D145" s="117"/>
    </row>
    <row r="146" spans="1:4" x14ac:dyDescent="0.45">
      <c r="A146" s="181"/>
      <c r="B146" s="181"/>
      <c r="C146" s="181"/>
      <c r="D146" s="117"/>
    </row>
    <row r="147" spans="1:4" x14ac:dyDescent="0.45">
      <c r="A147" s="181"/>
      <c r="B147" s="181"/>
      <c r="C147" s="181"/>
      <c r="D147" s="117"/>
    </row>
    <row r="148" spans="1:4" x14ac:dyDescent="0.45">
      <c r="A148" s="181"/>
      <c r="B148" s="181"/>
      <c r="C148" s="181"/>
      <c r="D148" s="117"/>
    </row>
    <row r="149" spans="1:4" x14ac:dyDescent="0.45">
      <c r="A149" s="181"/>
      <c r="B149" s="181"/>
      <c r="C149" s="181"/>
      <c r="D149" s="117"/>
    </row>
    <row r="150" spans="1:4" x14ac:dyDescent="0.45">
      <c r="A150" s="181"/>
      <c r="B150" s="181"/>
      <c r="C150" s="181"/>
      <c r="D150" s="117"/>
    </row>
    <row r="151" spans="1:4" x14ac:dyDescent="0.45">
      <c r="A151" s="181"/>
      <c r="B151" s="181"/>
      <c r="C151" s="181"/>
      <c r="D151" s="117"/>
    </row>
    <row r="152" spans="1:4" x14ac:dyDescent="0.45">
      <c r="A152" s="181"/>
      <c r="B152" s="181"/>
      <c r="C152" s="181"/>
      <c r="D152" s="117"/>
    </row>
    <row r="153" spans="1:4" x14ac:dyDescent="0.45">
      <c r="A153" s="181"/>
      <c r="B153" s="181"/>
      <c r="C153" s="181"/>
      <c r="D153" s="117"/>
    </row>
    <row r="154" spans="1:4" x14ac:dyDescent="0.45">
      <c r="A154" s="181"/>
      <c r="B154" s="181"/>
      <c r="C154" s="181"/>
      <c r="D154" s="117"/>
    </row>
    <row r="155" spans="1:4" x14ac:dyDescent="0.45">
      <c r="A155" s="181"/>
      <c r="B155" s="181"/>
      <c r="C155" s="181"/>
      <c r="D155" s="117"/>
    </row>
    <row r="156" spans="1:4" x14ac:dyDescent="0.45">
      <c r="A156" s="181"/>
      <c r="B156" s="181"/>
      <c r="C156" s="181"/>
      <c r="D156" s="117"/>
    </row>
    <row r="157" spans="1:4" x14ac:dyDescent="0.45">
      <c r="A157" s="181"/>
      <c r="B157" s="181"/>
      <c r="C157" s="181"/>
      <c r="D157" s="117"/>
    </row>
    <row r="158" spans="1:4" x14ac:dyDescent="0.45">
      <c r="A158" s="181"/>
      <c r="B158" s="181"/>
      <c r="C158" s="181"/>
      <c r="D158" s="117"/>
    </row>
    <row r="159" spans="1:4" x14ac:dyDescent="0.45">
      <c r="A159" s="181"/>
      <c r="B159" s="181"/>
      <c r="C159" s="181"/>
      <c r="D159" s="117"/>
    </row>
    <row r="160" spans="1:4" x14ac:dyDescent="0.45">
      <c r="A160" s="181"/>
      <c r="B160" s="181"/>
      <c r="C160" s="181"/>
      <c r="D160" s="117"/>
    </row>
    <row r="161" spans="1:4" x14ac:dyDescent="0.45">
      <c r="A161" s="181"/>
      <c r="B161" s="181"/>
      <c r="C161" s="181"/>
      <c r="D161" s="117"/>
    </row>
    <row r="162" spans="1:4" x14ac:dyDescent="0.45">
      <c r="A162" s="181"/>
      <c r="B162" s="181"/>
      <c r="C162" s="181"/>
      <c r="D162" s="117"/>
    </row>
    <row r="163" spans="1:4" x14ac:dyDescent="0.45">
      <c r="A163" s="181"/>
      <c r="B163" s="181"/>
      <c r="C163" s="181"/>
      <c r="D163" s="117"/>
    </row>
    <row r="164" spans="1:4" x14ac:dyDescent="0.45">
      <c r="A164" s="181"/>
      <c r="B164" s="181"/>
      <c r="C164" s="181"/>
      <c r="D164" s="117"/>
    </row>
    <row r="165" spans="1:4" x14ac:dyDescent="0.45">
      <c r="A165" s="181"/>
      <c r="B165" s="181"/>
      <c r="C165" s="181"/>
      <c r="D165" s="117"/>
    </row>
    <row r="166" spans="1:4" x14ac:dyDescent="0.45">
      <c r="A166" s="181"/>
      <c r="B166" s="181"/>
      <c r="C166" s="181"/>
      <c r="D166" s="117"/>
    </row>
    <row r="167" spans="1:4" x14ac:dyDescent="0.45">
      <c r="A167" s="181"/>
      <c r="B167" s="181"/>
      <c r="C167" s="181"/>
      <c r="D167" s="117"/>
    </row>
    <row r="168" spans="1:4" x14ac:dyDescent="0.45">
      <c r="A168" s="181"/>
      <c r="B168" s="181"/>
      <c r="C168" s="181"/>
      <c r="D168" s="117"/>
    </row>
    <row r="169" spans="1:4" x14ac:dyDescent="0.45">
      <c r="A169" s="181"/>
      <c r="B169" s="181"/>
      <c r="C169" s="181"/>
      <c r="D169" s="117"/>
    </row>
    <row r="170" spans="1:4" x14ac:dyDescent="0.45">
      <c r="A170" s="181"/>
      <c r="B170" s="181"/>
      <c r="C170" s="181"/>
      <c r="D170" s="117"/>
    </row>
    <row r="171" spans="1:4" x14ac:dyDescent="0.45">
      <c r="A171" s="181"/>
      <c r="B171" s="181"/>
      <c r="C171" s="181"/>
      <c r="D171" s="117"/>
    </row>
    <row r="172" spans="1:4" x14ac:dyDescent="0.45">
      <c r="A172" s="181"/>
      <c r="B172" s="181"/>
      <c r="C172" s="181"/>
      <c r="D172" s="117"/>
    </row>
    <row r="173" spans="1:4" x14ac:dyDescent="0.45">
      <c r="A173" s="181"/>
      <c r="B173" s="181"/>
      <c r="C173" s="181"/>
      <c r="D173" s="117"/>
    </row>
    <row r="174" spans="1:4" x14ac:dyDescent="0.45">
      <c r="A174" s="181"/>
      <c r="B174" s="181"/>
      <c r="C174" s="181"/>
      <c r="D174" s="117"/>
    </row>
    <row r="175" spans="1:4" x14ac:dyDescent="0.45">
      <c r="A175" s="181"/>
      <c r="B175" s="181"/>
      <c r="C175" s="181"/>
      <c r="D175" s="117"/>
    </row>
    <row r="176" spans="1:4" x14ac:dyDescent="0.45">
      <c r="A176" s="181"/>
      <c r="B176" s="181"/>
      <c r="C176" s="181"/>
      <c r="D176" s="117"/>
    </row>
    <row r="177" spans="1:4" x14ac:dyDescent="0.45">
      <c r="A177" s="181"/>
      <c r="B177" s="181"/>
      <c r="C177" s="181"/>
      <c r="D177" s="117"/>
    </row>
    <row r="178" spans="1:4" x14ac:dyDescent="0.45">
      <c r="A178" s="181"/>
      <c r="B178" s="181"/>
      <c r="C178" s="181"/>
      <c r="D178" s="117"/>
    </row>
    <row r="179" spans="1:4" x14ac:dyDescent="0.45">
      <c r="A179" s="181"/>
      <c r="B179" s="181"/>
      <c r="C179" s="181"/>
      <c r="D179" s="117"/>
    </row>
    <row r="180" spans="1:4" x14ac:dyDescent="0.45">
      <c r="A180" s="181"/>
      <c r="B180" s="181"/>
      <c r="C180" s="181"/>
      <c r="D180" s="117"/>
    </row>
    <row r="181" spans="1:4" x14ac:dyDescent="0.45">
      <c r="A181" s="181"/>
      <c r="B181" s="181"/>
      <c r="C181" s="181"/>
      <c r="D181" s="117"/>
    </row>
    <row r="182" spans="1:4" x14ac:dyDescent="0.45">
      <c r="A182" s="181"/>
      <c r="B182" s="181"/>
      <c r="C182" s="181"/>
      <c r="D182" s="117"/>
    </row>
    <row r="183" spans="1:4" x14ac:dyDescent="0.45">
      <c r="A183" s="181"/>
      <c r="B183" s="181"/>
      <c r="C183" s="181"/>
      <c r="D183" s="117"/>
    </row>
    <row r="184" spans="1:4" x14ac:dyDescent="0.45">
      <c r="A184" s="181"/>
      <c r="B184" s="181"/>
      <c r="C184" s="181"/>
      <c r="D184" s="117"/>
    </row>
    <row r="185" spans="1:4" x14ac:dyDescent="0.45">
      <c r="A185" s="181"/>
      <c r="B185" s="181"/>
      <c r="C185" s="181"/>
      <c r="D185" s="117"/>
    </row>
    <row r="186" spans="1:4" x14ac:dyDescent="0.45">
      <c r="A186" s="181"/>
      <c r="B186" s="181"/>
      <c r="C186" s="181"/>
      <c r="D186" s="117"/>
    </row>
    <row r="187" spans="1:4" x14ac:dyDescent="0.45">
      <c r="A187" s="181"/>
      <c r="B187" s="181"/>
      <c r="C187" s="181"/>
      <c r="D187" s="117"/>
    </row>
    <row r="188" spans="1:4" x14ac:dyDescent="0.45">
      <c r="A188" s="181"/>
      <c r="B188" s="181"/>
      <c r="C188" s="181"/>
      <c r="D188" s="117"/>
    </row>
    <row r="189" spans="1:4" x14ac:dyDescent="0.45">
      <c r="A189" s="181"/>
      <c r="B189" s="181"/>
      <c r="C189" s="181"/>
      <c r="D189" s="117"/>
    </row>
    <row r="190" spans="1:4" x14ac:dyDescent="0.45">
      <c r="A190" s="181"/>
      <c r="B190" s="181"/>
      <c r="C190" s="181"/>
      <c r="D190" s="117"/>
    </row>
    <row r="191" spans="1:4" x14ac:dyDescent="0.45">
      <c r="A191" s="181"/>
      <c r="B191" s="181"/>
      <c r="C191" s="181"/>
      <c r="D191" s="117"/>
    </row>
    <row r="192" spans="1:4" x14ac:dyDescent="0.45">
      <c r="A192" s="181"/>
      <c r="B192" s="181"/>
      <c r="C192" s="181"/>
      <c r="D192" s="117"/>
    </row>
    <row r="193" spans="1:4" x14ac:dyDescent="0.45">
      <c r="A193" s="181"/>
      <c r="B193" s="181"/>
      <c r="C193" s="181"/>
      <c r="D193" s="117"/>
    </row>
    <row r="194" spans="1:4" x14ac:dyDescent="0.45">
      <c r="A194" s="181"/>
      <c r="B194" s="181"/>
      <c r="C194" s="181"/>
      <c r="D194" s="117"/>
    </row>
    <row r="195" spans="1:4" x14ac:dyDescent="0.45">
      <c r="A195" s="181"/>
      <c r="B195" s="181"/>
      <c r="C195" s="181"/>
      <c r="D195" s="117"/>
    </row>
    <row r="196" spans="1:4" x14ac:dyDescent="0.45">
      <c r="A196" s="181"/>
      <c r="B196" s="181"/>
      <c r="C196" s="181"/>
      <c r="D196" s="117"/>
    </row>
    <row r="197" spans="1:4" x14ac:dyDescent="0.45">
      <c r="A197" s="181"/>
      <c r="B197" s="181"/>
      <c r="C197" s="181"/>
      <c r="D197" s="117"/>
    </row>
    <row r="198" spans="1:4" x14ac:dyDescent="0.45">
      <c r="A198" s="181"/>
      <c r="B198" s="181"/>
      <c r="C198" s="181"/>
      <c r="D198" s="117"/>
    </row>
    <row r="199" spans="1:4" x14ac:dyDescent="0.45">
      <c r="A199" s="181"/>
      <c r="B199" s="181"/>
      <c r="C199" s="181"/>
      <c r="D199" s="117"/>
    </row>
    <row r="200" spans="1:4" x14ac:dyDescent="0.45">
      <c r="A200" s="181"/>
      <c r="B200" s="181"/>
      <c r="C200" s="181"/>
      <c r="D200" s="117"/>
    </row>
    <row r="201" spans="1:4" x14ac:dyDescent="0.45">
      <c r="A201" s="181"/>
      <c r="B201" s="181"/>
      <c r="C201" s="181"/>
      <c r="D201" s="117"/>
    </row>
    <row r="202" spans="1:4" x14ac:dyDescent="0.45">
      <c r="A202" s="181"/>
      <c r="B202" s="181"/>
      <c r="C202" s="181"/>
      <c r="D202" s="117"/>
    </row>
    <row r="203" spans="1:4" x14ac:dyDescent="0.45">
      <c r="A203" s="181"/>
      <c r="B203" s="181"/>
      <c r="C203" s="181"/>
      <c r="D203" s="117"/>
    </row>
    <row r="204" spans="1:4" x14ac:dyDescent="0.45">
      <c r="A204" s="181"/>
      <c r="B204" s="181"/>
      <c r="C204" s="181"/>
      <c r="D204" s="117"/>
    </row>
    <row r="205" spans="1:4" x14ac:dyDescent="0.45">
      <c r="A205" s="181"/>
      <c r="B205" s="181"/>
      <c r="C205" s="181"/>
      <c r="D205" s="117"/>
    </row>
    <row r="206" spans="1:4" x14ac:dyDescent="0.45">
      <c r="A206" s="181"/>
      <c r="B206" s="181"/>
      <c r="C206" s="181"/>
      <c r="D206" s="117"/>
    </row>
    <row r="207" spans="1:4" x14ac:dyDescent="0.45">
      <c r="A207" s="181"/>
      <c r="B207" s="181"/>
      <c r="C207" s="181"/>
      <c r="D207" s="117"/>
    </row>
    <row r="208" spans="1:4" x14ac:dyDescent="0.45">
      <c r="A208" s="181"/>
      <c r="B208" s="181"/>
      <c r="C208" s="181"/>
      <c r="D208" s="117"/>
    </row>
    <row r="209" spans="1:4" x14ac:dyDescent="0.45">
      <c r="A209" s="181"/>
      <c r="B209" s="181"/>
      <c r="C209" s="181"/>
      <c r="D209" s="117"/>
    </row>
    <row r="210" spans="1:4" x14ac:dyDescent="0.45">
      <c r="A210" s="181"/>
      <c r="B210" s="181"/>
      <c r="C210" s="181"/>
      <c r="D210" s="117"/>
    </row>
    <row r="211" spans="1:4" x14ac:dyDescent="0.45">
      <c r="A211" s="181"/>
      <c r="B211" s="181"/>
      <c r="C211" s="181"/>
      <c r="D211" s="117"/>
    </row>
    <row r="212" spans="1:4" x14ac:dyDescent="0.45">
      <c r="A212" s="181"/>
      <c r="B212" s="181"/>
      <c r="C212" s="181"/>
      <c r="D212" s="117"/>
    </row>
    <row r="213" spans="1:4" x14ac:dyDescent="0.45">
      <c r="A213" s="181"/>
      <c r="B213" s="181"/>
      <c r="C213" s="181"/>
      <c r="D213" s="117"/>
    </row>
    <row r="214" spans="1:4" x14ac:dyDescent="0.45">
      <c r="A214" s="181"/>
      <c r="B214" s="181"/>
      <c r="C214" s="181"/>
      <c r="D214" s="117"/>
    </row>
    <row r="215" spans="1:4" x14ac:dyDescent="0.45">
      <c r="A215" s="181"/>
      <c r="B215" s="181"/>
      <c r="C215" s="181"/>
      <c r="D215" s="117"/>
    </row>
    <row r="216" spans="1:4" x14ac:dyDescent="0.45">
      <c r="A216" s="181"/>
      <c r="B216" s="181"/>
      <c r="C216" s="181"/>
      <c r="D216" s="117"/>
    </row>
    <row r="217" spans="1:4" x14ac:dyDescent="0.45">
      <c r="A217" s="181"/>
      <c r="B217" s="181"/>
      <c r="C217" s="181"/>
      <c r="D217" s="117"/>
    </row>
    <row r="218" spans="1:4" x14ac:dyDescent="0.45">
      <c r="A218" s="181"/>
      <c r="B218" s="181"/>
      <c r="C218" s="181"/>
      <c r="D218" s="117"/>
    </row>
    <row r="219" spans="1:4" x14ac:dyDescent="0.45">
      <c r="A219" s="181"/>
      <c r="B219" s="181"/>
      <c r="C219" s="181"/>
      <c r="D219" s="117"/>
    </row>
    <row r="220" spans="1:4" x14ac:dyDescent="0.45">
      <c r="A220" s="181"/>
      <c r="B220" s="181"/>
      <c r="C220" s="181"/>
      <c r="D220" s="117"/>
    </row>
    <row r="221" spans="1:4" x14ac:dyDescent="0.45">
      <c r="A221" s="181"/>
      <c r="B221" s="181"/>
      <c r="C221" s="181"/>
      <c r="D221" s="117"/>
    </row>
    <row r="222" spans="1:4" x14ac:dyDescent="0.45">
      <c r="A222" s="181"/>
      <c r="B222" s="181"/>
      <c r="C222" s="181"/>
      <c r="D222" s="117"/>
    </row>
    <row r="223" spans="1:4" x14ac:dyDescent="0.45">
      <c r="A223" s="181"/>
      <c r="B223" s="181"/>
      <c r="C223" s="181"/>
      <c r="D223" s="117"/>
    </row>
    <row r="224" spans="1:4" x14ac:dyDescent="0.45">
      <c r="A224" s="181"/>
      <c r="B224" s="181"/>
      <c r="C224" s="181"/>
      <c r="D224" s="117"/>
    </row>
    <row r="225" spans="1:4" x14ac:dyDescent="0.45">
      <c r="A225" s="181"/>
      <c r="B225" s="181"/>
      <c r="C225" s="181"/>
      <c r="D225" s="117"/>
    </row>
    <row r="226" spans="1:4" x14ac:dyDescent="0.45">
      <c r="A226" s="181"/>
      <c r="B226" s="181"/>
      <c r="C226" s="181"/>
      <c r="D226" s="117"/>
    </row>
    <row r="227" spans="1:4" x14ac:dyDescent="0.45">
      <c r="A227" s="181"/>
      <c r="B227" s="181"/>
      <c r="C227" s="181"/>
      <c r="D227" s="117"/>
    </row>
    <row r="228" spans="1:4" x14ac:dyDescent="0.45">
      <c r="A228" s="181"/>
      <c r="B228" s="181"/>
      <c r="C228" s="181"/>
      <c r="D228" s="117"/>
    </row>
    <row r="229" spans="1:4" x14ac:dyDescent="0.45">
      <c r="A229" s="181"/>
      <c r="B229" s="181"/>
      <c r="C229" s="181"/>
      <c r="D229" s="117"/>
    </row>
    <row r="230" spans="1:4" x14ac:dyDescent="0.45">
      <c r="A230" s="181"/>
      <c r="B230" s="181"/>
      <c r="C230" s="181"/>
      <c r="D230" s="117"/>
    </row>
    <row r="231" spans="1:4" x14ac:dyDescent="0.45">
      <c r="A231" s="181"/>
      <c r="B231" s="181"/>
      <c r="C231" s="181"/>
      <c r="D231" s="117"/>
    </row>
    <row r="232" spans="1:4" x14ac:dyDescent="0.45">
      <c r="A232" s="181"/>
      <c r="B232" s="181"/>
      <c r="C232" s="181"/>
      <c r="D232" s="117"/>
    </row>
    <row r="233" spans="1:4" x14ac:dyDescent="0.45">
      <c r="A233" s="181"/>
      <c r="B233" s="181"/>
      <c r="C233" s="181"/>
      <c r="D233" s="117"/>
    </row>
    <row r="234" spans="1:4" x14ac:dyDescent="0.45">
      <c r="A234" s="181"/>
      <c r="B234" s="181"/>
      <c r="C234" s="181"/>
      <c r="D234" s="117"/>
    </row>
    <row r="235" spans="1:4" x14ac:dyDescent="0.45">
      <c r="A235" s="181"/>
      <c r="B235" s="181"/>
      <c r="C235" s="181"/>
      <c r="D235" s="117"/>
    </row>
    <row r="236" spans="1:4" x14ac:dyDescent="0.45">
      <c r="A236" s="181"/>
      <c r="B236" s="181"/>
      <c r="C236" s="181"/>
      <c r="D236" s="117"/>
    </row>
    <row r="237" spans="1:4" x14ac:dyDescent="0.45">
      <c r="A237" s="181"/>
      <c r="B237" s="181"/>
      <c r="C237" s="181"/>
      <c r="D237" s="117"/>
    </row>
    <row r="238" spans="1:4" x14ac:dyDescent="0.45">
      <c r="A238" s="181"/>
      <c r="B238" s="181"/>
      <c r="C238" s="181"/>
      <c r="D238" s="117"/>
    </row>
    <row r="239" spans="1:4" x14ac:dyDescent="0.45">
      <c r="A239" s="181"/>
      <c r="B239" s="181"/>
      <c r="C239" s="181"/>
      <c r="D239" s="117"/>
    </row>
    <row r="240" spans="1:4" x14ac:dyDescent="0.45">
      <c r="A240" s="181"/>
      <c r="B240" s="181"/>
      <c r="C240" s="181"/>
      <c r="D240" s="117"/>
    </row>
    <row r="241" spans="1:4" x14ac:dyDescent="0.45">
      <c r="A241" s="181"/>
      <c r="B241" s="181"/>
      <c r="C241" s="181"/>
      <c r="D241" s="117"/>
    </row>
    <row r="242" spans="1:4" x14ac:dyDescent="0.45">
      <c r="A242" s="181"/>
      <c r="B242" s="181"/>
      <c r="C242" s="181"/>
      <c r="D242" s="117"/>
    </row>
    <row r="243" spans="1:4" x14ac:dyDescent="0.45">
      <c r="A243" s="181"/>
      <c r="B243" s="181"/>
      <c r="C243" s="181"/>
      <c r="D243" s="117"/>
    </row>
    <row r="244" spans="1:4" x14ac:dyDescent="0.45">
      <c r="A244" s="181"/>
      <c r="B244" s="181"/>
      <c r="C244" s="181"/>
      <c r="D244" s="117"/>
    </row>
    <row r="245" spans="1:4" x14ac:dyDescent="0.45">
      <c r="A245" s="181"/>
      <c r="B245" s="181"/>
      <c r="C245" s="181"/>
      <c r="D245" s="117"/>
    </row>
    <row r="246" spans="1:4" x14ac:dyDescent="0.45">
      <c r="A246" s="181"/>
      <c r="B246" s="181"/>
      <c r="C246" s="181"/>
      <c r="D246" s="117"/>
    </row>
    <row r="247" spans="1:4" x14ac:dyDescent="0.45">
      <c r="A247" s="181"/>
      <c r="B247" s="181"/>
      <c r="C247" s="181"/>
      <c r="D247" s="117"/>
    </row>
    <row r="248" spans="1:4" x14ac:dyDescent="0.45">
      <c r="A248" s="181"/>
      <c r="B248" s="181"/>
      <c r="C248" s="181"/>
      <c r="D248" s="117"/>
    </row>
    <row r="249" spans="1:4" x14ac:dyDescent="0.45">
      <c r="A249" s="181"/>
      <c r="B249" s="181"/>
      <c r="C249" s="181"/>
      <c r="D249" s="117"/>
    </row>
    <row r="250" spans="1:4" x14ac:dyDescent="0.45">
      <c r="A250" s="181"/>
      <c r="B250" s="181"/>
      <c r="C250" s="181"/>
      <c r="D250" s="117"/>
    </row>
    <row r="251" spans="1:4" x14ac:dyDescent="0.45">
      <c r="A251" s="181"/>
      <c r="B251" s="181"/>
      <c r="C251" s="181"/>
      <c r="D251" s="117"/>
    </row>
    <row r="252" spans="1:4" x14ac:dyDescent="0.45">
      <c r="A252" s="181"/>
      <c r="B252" s="181"/>
      <c r="C252" s="181"/>
      <c r="D252" s="117"/>
    </row>
    <row r="253" spans="1:4" x14ac:dyDescent="0.45">
      <c r="A253" s="181"/>
      <c r="B253" s="181"/>
      <c r="C253" s="181"/>
      <c r="D253" s="117"/>
    </row>
    <row r="254" spans="1:4" x14ac:dyDescent="0.45">
      <c r="A254" s="181"/>
      <c r="B254" s="181"/>
      <c r="C254" s="181"/>
      <c r="D254" s="117"/>
    </row>
    <row r="255" spans="1:4" x14ac:dyDescent="0.45">
      <c r="A255" s="181"/>
      <c r="B255" s="181"/>
      <c r="C255" s="181"/>
      <c r="D255" s="117"/>
    </row>
    <row r="256" spans="1:4" x14ac:dyDescent="0.45">
      <c r="A256" s="181"/>
      <c r="B256" s="181"/>
      <c r="C256" s="181"/>
      <c r="D256" s="117"/>
    </row>
    <row r="257" spans="1:4" x14ac:dyDescent="0.45">
      <c r="A257" s="181"/>
      <c r="B257" s="181"/>
      <c r="C257" s="181"/>
      <c r="D257" s="117"/>
    </row>
    <row r="258" spans="1:4" x14ac:dyDescent="0.45">
      <c r="A258" s="181"/>
      <c r="B258" s="181"/>
      <c r="C258" s="181"/>
      <c r="D258" s="117"/>
    </row>
    <row r="259" spans="1:4" x14ac:dyDescent="0.45">
      <c r="A259" s="181"/>
      <c r="B259" s="181"/>
      <c r="C259" s="181"/>
      <c r="D259" s="117"/>
    </row>
    <row r="260" spans="1:4" x14ac:dyDescent="0.45">
      <c r="A260" s="181"/>
      <c r="B260" s="181"/>
      <c r="C260" s="181"/>
      <c r="D260" s="117"/>
    </row>
    <row r="261" spans="1:4" x14ac:dyDescent="0.45">
      <c r="A261" s="181"/>
      <c r="B261" s="181"/>
      <c r="C261" s="181"/>
      <c r="D261" s="117"/>
    </row>
    <row r="262" spans="1:4" x14ac:dyDescent="0.45">
      <c r="A262" s="181"/>
      <c r="B262" s="181"/>
      <c r="C262" s="181"/>
      <c r="D262" s="117"/>
    </row>
    <row r="263" spans="1:4" x14ac:dyDescent="0.45">
      <c r="A263" s="181"/>
      <c r="B263" s="181"/>
      <c r="C263" s="181"/>
      <c r="D263" s="117"/>
    </row>
    <row r="264" spans="1:4" x14ac:dyDescent="0.45">
      <c r="A264" s="181"/>
      <c r="B264" s="181"/>
      <c r="C264" s="181"/>
      <c r="D264" s="117"/>
    </row>
    <row r="265" spans="1:4" x14ac:dyDescent="0.45">
      <c r="A265" s="181"/>
      <c r="B265" s="181"/>
      <c r="C265" s="181"/>
      <c r="D265" s="117"/>
    </row>
    <row r="266" spans="1:4" x14ac:dyDescent="0.45">
      <c r="A266" s="181"/>
      <c r="B266" s="181"/>
      <c r="C266" s="181"/>
      <c r="D266" s="117"/>
    </row>
    <row r="267" spans="1:4" x14ac:dyDescent="0.45">
      <c r="A267" s="181"/>
      <c r="B267" s="181"/>
      <c r="C267" s="181"/>
      <c r="D267" s="117"/>
    </row>
    <row r="268" spans="1:4" x14ac:dyDescent="0.45">
      <c r="A268" s="181"/>
      <c r="B268" s="181"/>
      <c r="C268" s="181"/>
      <c r="D268" s="117"/>
    </row>
    <row r="269" spans="1:4" x14ac:dyDescent="0.45">
      <c r="A269" s="181"/>
      <c r="B269" s="181"/>
      <c r="C269" s="181"/>
      <c r="D269" s="117"/>
    </row>
    <row r="270" spans="1:4" x14ac:dyDescent="0.45">
      <c r="A270" s="181"/>
      <c r="B270" s="181"/>
      <c r="C270" s="181"/>
      <c r="D270" s="117"/>
    </row>
    <row r="271" spans="1:4" x14ac:dyDescent="0.45">
      <c r="A271" s="181"/>
      <c r="B271" s="181"/>
      <c r="C271" s="181"/>
      <c r="D271" s="117"/>
    </row>
    <row r="272" spans="1:4" x14ac:dyDescent="0.45">
      <c r="A272" s="181"/>
      <c r="B272" s="181"/>
      <c r="C272" s="181"/>
      <c r="D272" s="117"/>
    </row>
    <row r="273" spans="1:4" x14ac:dyDescent="0.45">
      <c r="A273" s="181"/>
      <c r="B273" s="181"/>
      <c r="C273" s="181"/>
      <c r="D273" s="117"/>
    </row>
    <row r="274" spans="1:4" x14ac:dyDescent="0.45">
      <c r="A274" s="181"/>
      <c r="B274" s="181"/>
      <c r="C274" s="181"/>
      <c r="D274" s="117"/>
    </row>
    <row r="275" spans="1:4" x14ac:dyDescent="0.45">
      <c r="A275" s="181"/>
      <c r="B275" s="181"/>
      <c r="C275" s="181"/>
      <c r="D275" s="117"/>
    </row>
    <row r="276" spans="1:4" x14ac:dyDescent="0.45">
      <c r="A276" s="181"/>
      <c r="B276" s="181"/>
      <c r="C276" s="181"/>
      <c r="D276" s="117"/>
    </row>
    <row r="277" spans="1:4" x14ac:dyDescent="0.45">
      <c r="A277" s="181"/>
      <c r="B277" s="181"/>
      <c r="C277" s="181"/>
      <c r="D277" s="117"/>
    </row>
    <row r="278" spans="1:4" x14ac:dyDescent="0.45">
      <c r="A278" s="181"/>
      <c r="B278" s="181"/>
      <c r="C278" s="181"/>
      <c r="D278" s="117"/>
    </row>
    <row r="279" spans="1:4" x14ac:dyDescent="0.45">
      <c r="A279" s="181"/>
      <c r="B279" s="181"/>
      <c r="C279" s="181"/>
      <c r="D279" s="117"/>
    </row>
    <row r="280" spans="1:4" x14ac:dyDescent="0.45">
      <c r="A280" s="181"/>
      <c r="B280" s="181"/>
      <c r="C280" s="181"/>
      <c r="D280" s="117"/>
    </row>
    <row r="281" spans="1:4" x14ac:dyDescent="0.45">
      <c r="A281" s="181"/>
      <c r="B281" s="181"/>
      <c r="C281" s="181"/>
      <c r="D281" s="117"/>
    </row>
    <row r="282" spans="1:4" x14ac:dyDescent="0.45">
      <c r="A282" s="181"/>
      <c r="B282" s="181"/>
      <c r="C282" s="181"/>
      <c r="D282" s="117"/>
    </row>
    <row r="283" spans="1:4" x14ac:dyDescent="0.45">
      <c r="A283" s="181"/>
      <c r="B283" s="181"/>
      <c r="C283" s="181"/>
      <c r="D283" s="117"/>
    </row>
    <row r="284" spans="1:4" x14ac:dyDescent="0.45">
      <c r="A284" s="181"/>
      <c r="B284" s="181"/>
      <c r="C284" s="181"/>
      <c r="D284" s="117"/>
    </row>
    <row r="285" spans="1:4" x14ac:dyDescent="0.45">
      <c r="A285" s="181"/>
      <c r="B285" s="181"/>
      <c r="C285" s="181"/>
      <c r="D285" s="117"/>
    </row>
    <row r="286" spans="1:4" x14ac:dyDescent="0.45">
      <c r="A286" s="181"/>
      <c r="B286" s="181"/>
      <c r="C286" s="181"/>
      <c r="D286" s="117"/>
    </row>
    <row r="287" spans="1:4" x14ac:dyDescent="0.45">
      <c r="A287" s="181"/>
      <c r="B287" s="181"/>
      <c r="C287" s="181"/>
      <c r="D287" s="117"/>
    </row>
    <row r="288" spans="1:4" x14ac:dyDescent="0.45">
      <c r="A288" s="181"/>
      <c r="B288" s="181"/>
      <c r="C288" s="181"/>
      <c r="D288" s="117"/>
    </row>
    <row r="289" spans="1:4" x14ac:dyDescent="0.45">
      <c r="A289" s="181"/>
      <c r="B289" s="181"/>
      <c r="C289" s="181"/>
      <c r="D289" s="117"/>
    </row>
    <row r="290" spans="1:4" x14ac:dyDescent="0.45">
      <c r="A290" s="181"/>
      <c r="B290" s="181"/>
      <c r="C290" s="181"/>
      <c r="D290" s="117"/>
    </row>
    <row r="291" spans="1:4" x14ac:dyDescent="0.45">
      <c r="A291" s="181"/>
      <c r="B291" s="181"/>
      <c r="C291" s="181"/>
      <c r="D291" s="117"/>
    </row>
    <row r="292" spans="1:4" x14ac:dyDescent="0.45">
      <c r="A292" s="181"/>
      <c r="B292" s="181"/>
      <c r="C292" s="181"/>
      <c r="D292" s="117"/>
    </row>
    <row r="293" spans="1:4" x14ac:dyDescent="0.45">
      <c r="A293" s="181"/>
      <c r="B293" s="181"/>
      <c r="C293" s="181"/>
      <c r="D293" s="117"/>
    </row>
    <row r="294" spans="1:4" x14ac:dyDescent="0.45">
      <c r="A294" s="181"/>
      <c r="B294" s="181"/>
      <c r="C294" s="181"/>
      <c r="D294" s="117"/>
    </row>
    <row r="295" spans="1:4" x14ac:dyDescent="0.45">
      <c r="A295" s="181"/>
      <c r="B295" s="181"/>
      <c r="C295" s="181"/>
      <c r="D295" s="117"/>
    </row>
    <row r="296" spans="1:4" x14ac:dyDescent="0.45">
      <c r="A296" s="181"/>
      <c r="B296" s="181"/>
      <c r="C296" s="181"/>
      <c r="D296" s="117"/>
    </row>
    <row r="297" spans="1:4" x14ac:dyDescent="0.45">
      <c r="A297" s="181"/>
      <c r="B297" s="181"/>
      <c r="C297" s="181"/>
      <c r="D297" s="117"/>
    </row>
    <row r="298" spans="1:4" x14ac:dyDescent="0.45">
      <c r="A298" s="181"/>
      <c r="B298" s="181"/>
      <c r="C298" s="181"/>
      <c r="D298" s="117"/>
    </row>
    <row r="299" spans="1:4" x14ac:dyDescent="0.45">
      <c r="A299" s="181"/>
      <c r="B299" s="181"/>
      <c r="C299" s="181"/>
      <c r="D299" s="117"/>
    </row>
    <row r="300" spans="1:4" x14ac:dyDescent="0.45">
      <c r="A300" s="181"/>
      <c r="B300" s="181"/>
      <c r="C300" s="181"/>
      <c r="D300" s="117"/>
    </row>
    <row r="301" spans="1:4" x14ac:dyDescent="0.45">
      <c r="A301" s="181"/>
      <c r="B301" s="181"/>
      <c r="C301" s="181"/>
      <c r="D301" s="117"/>
    </row>
    <row r="302" spans="1:4" x14ac:dyDescent="0.45">
      <c r="A302" s="181"/>
      <c r="B302" s="181"/>
      <c r="C302" s="181"/>
      <c r="D302" s="117"/>
    </row>
    <row r="303" spans="1:4" x14ac:dyDescent="0.45">
      <c r="A303" s="181"/>
      <c r="B303" s="181"/>
      <c r="C303" s="181"/>
      <c r="D303" s="117"/>
    </row>
    <row r="304" spans="1:4" x14ac:dyDescent="0.45">
      <c r="A304" s="181"/>
      <c r="B304" s="181"/>
      <c r="C304" s="181"/>
      <c r="D304" s="117"/>
    </row>
    <row r="305" spans="1:4" x14ac:dyDescent="0.45">
      <c r="A305" s="181"/>
      <c r="B305" s="181"/>
      <c r="C305" s="181"/>
      <c r="D305" s="117"/>
    </row>
    <row r="306" spans="1:4" x14ac:dyDescent="0.45">
      <c r="A306" s="181"/>
      <c r="B306" s="181"/>
      <c r="C306" s="181"/>
      <c r="D306" s="117"/>
    </row>
    <row r="307" spans="1:4" x14ac:dyDescent="0.45">
      <c r="A307" s="181"/>
      <c r="B307" s="181"/>
      <c r="C307" s="181"/>
      <c r="D307" s="117"/>
    </row>
    <row r="308" spans="1:4" x14ac:dyDescent="0.45">
      <c r="A308" s="181"/>
      <c r="B308" s="181"/>
      <c r="C308" s="181"/>
      <c r="D308" s="117"/>
    </row>
    <row r="309" spans="1:4" x14ac:dyDescent="0.45">
      <c r="A309" s="181"/>
      <c r="B309" s="181"/>
      <c r="C309" s="181"/>
      <c r="D309" s="117"/>
    </row>
    <row r="310" spans="1:4" x14ac:dyDescent="0.45">
      <c r="A310" s="181"/>
      <c r="B310" s="181"/>
      <c r="C310" s="181"/>
      <c r="D310" s="117"/>
    </row>
    <row r="311" spans="1:4" x14ac:dyDescent="0.45">
      <c r="A311" s="181"/>
      <c r="B311" s="181"/>
      <c r="C311" s="181"/>
      <c r="D311" s="117"/>
    </row>
    <row r="312" spans="1:4" x14ac:dyDescent="0.45">
      <c r="A312" s="181"/>
      <c r="B312" s="181"/>
      <c r="C312" s="181"/>
      <c r="D312" s="117"/>
    </row>
    <row r="313" spans="1:4" x14ac:dyDescent="0.45">
      <c r="A313" s="181"/>
      <c r="B313" s="181"/>
      <c r="C313" s="181"/>
      <c r="D313" s="117"/>
    </row>
    <row r="314" spans="1:4" x14ac:dyDescent="0.45">
      <c r="A314" s="181"/>
      <c r="B314" s="181"/>
      <c r="C314" s="181"/>
      <c r="D314" s="117"/>
    </row>
    <row r="315" spans="1:4" x14ac:dyDescent="0.45">
      <c r="A315" s="181"/>
      <c r="B315" s="181"/>
      <c r="C315" s="181"/>
      <c r="D315" s="117"/>
    </row>
    <row r="316" spans="1:4" x14ac:dyDescent="0.45">
      <c r="A316" s="181"/>
      <c r="B316" s="181"/>
      <c r="C316" s="181"/>
      <c r="D316" s="117"/>
    </row>
    <row r="317" spans="1:4" x14ac:dyDescent="0.45">
      <c r="A317" s="181"/>
      <c r="B317" s="181"/>
      <c r="C317" s="181"/>
      <c r="D317" s="117"/>
    </row>
    <row r="318" spans="1:4" x14ac:dyDescent="0.45">
      <c r="A318" s="181"/>
      <c r="B318" s="181"/>
      <c r="C318" s="181"/>
      <c r="D318" s="117"/>
    </row>
    <row r="319" spans="1:4" x14ac:dyDescent="0.45">
      <c r="A319" s="181"/>
      <c r="B319" s="181"/>
      <c r="C319" s="181"/>
      <c r="D319" s="117"/>
    </row>
    <row r="320" spans="1:4" x14ac:dyDescent="0.45">
      <c r="A320" s="181"/>
      <c r="B320" s="181"/>
      <c r="C320" s="181"/>
      <c r="D320" s="117"/>
    </row>
    <row r="321" spans="1:4" x14ac:dyDescent="0.45">
      <c r="A321" s="181"/>
      <c r="B321" s="181"/>
      <c r="C321" s="181"/>
      <c r="D321" s="117"/>
    </row>
    <row r="322" spans="1:4" x14ac:dyDescent="0.45">
      <c r="A322" s="181"/>
      <c r="B322" s="181"/>
      <c r="C322" s="181"/>
      <c r="D322" s="117"/>
    </row>
    <row r="323" spans="1:4" x14ac:dyDescent="0.45">
      <c r="A323" s="181"/>
      <c r="B323" s="181"/>
      <c r="C323" s="181"/>
      <c r="D323" s="117"/>
    </row>
    <row r="324" spans="1:4" x14ac:dyDescent="0.45">
      <c r="A324" s="181"/>
      <c r="B324" s="181"/>
      <c r="C324" s="181"/>
      <c r="D324" s="117"/>
    </row>
    <row r="325" spans="1:4" x14ac:dyDescent="0.45">
      <c r="A325" s="181"/>
      <c r="B325" s="181"/>
      <c r="C325" s="181"/>
      <c r="D325" s="117"/>
    </row>
    <row r="326" spans="1:4" x14ac:dyDescent="0.45">
      <c r="A326" s="181"/>
      <c r="B326" s="181"/>
      <c r="C326" s="181"/>
      <c r="D326" s="117"/>
    </row>
    <row r="327" spans="1:4" x14ac:dyDescent="0.45">
      <c r="A327" s="181"/>
      <c r="B327" s="181"/>
      <c r="C327" s="181"/>
      <c r="D327" s="117"/>
    </row>
    <row r="328" spans="1:4" x14ac:dyDescent="0.45">
      <c r="A328" s="181"/>
      <c r="B328" s="181"/>
      <c r="C328" s="181"/>
      <c r="D328" s="117"/>
    </row>
    <row r="329" spans="1:4" x14ac:dyDescent="0.45">
      <c r="A329" s="181"/>
      <c r="B329" s="181"/>
      <c r="C329" s="181"/>
      <c r="D329" s="117"/>
    </row>
    <row r="330" spans="1:4" x14ac:dyDescent="0.45">
      <c r="A330" s="181"/>
      <c r="B330" s="181"/>
      <c r="C330" s="181"/>
      <c r="D330" s="117"/>
    </row>
    <row r="331" spans="1:4" x14ac:dyDescent="0.45">
      <c r="A331" s="181"/>
      <c r="B331" s="181"/>
      <c r="C331" s="181"/>
      <c r="D331" s="117"/>
    </row>
    <row r="332" spans="1:4" x14ac:dyDescent="0.45">
      <c r="A332" s="181"/>
      <c r="B332" s="181"/>
      <c r="C332" s="181"/>
      <c r="D332" s="117"/>
    </row>
    <row r="333" spans="1:4" x14ac:dyDescent="0.45">
      <c r="A333" s="181"/>
      <c r="B333" s="181"/>
      <c r="C333" s="181"/>
      <c r="D333" s="117"/>
    </row>
    <row r="334" spans="1:4" x14ac:dyDescent="0.45">
      <c r="A334" s="181"/>
      <c r="B334" s="181"/>
      <c r="C334" s="181"/>
      <c r="D334" s="117"/>
    </row>
    <row r="335" spans="1:4" x14ac:dyDescent="0.45">
      <c r="A335" s="181"/>
      <c r="B335" s="181"/>
      <c r="C335" s="181"/>
      <c r="D335" s="117"/>
    </row>
    <row r="336" spans="1:4" x14ac:dyDescent="0.45">
      <c r="A336" s="181"/>
      <c r="B336" s="181"/>
      <c r="C336" s="181"/>
      <c r="D336" s="117"/>
    </row>
    <row r="337" spans="1:4" x14ac:dyDescent="0.45">
      <c r="A337" s="181"/>
      <c r="B337" s="181"/>
      <c r="C337" s="181"/>
      <c r="D337" s="117"/>
    </row>
    <row r="338" spans="1:4" x14ac:dyDescent="0.45">
      <c r="A338" s="181"/>
      <c r="B338" s="181"/>
      <c r="C338" s="181"/>
      <c r="D338" s="117"/>
    </row>
    <row r="339" spans="1:4" x14ac:dyDescent="0.45">
      <c r="A339" s="181"/>
      <c r="B339" s="181"/>
      <c r="C339" s="181"/>
      <c r="D339" s="117"/>
    </row>
    <row r="340" spans="1:4" x14ac:dyDescent="0.45">
      <c r="A340" s="181"/>
      <c r="B340" s="181"/>
      <c r="C340" s="181"/>
      <c r="D340" s="117"/>
    </row>
    <row r="341" spans="1:4" x14ac:dyDescent="0.45">
      <c r="A341" s="181"/>
      <c r="B341" s="181"/>
      <c r="C341" s="181"/>
      <c r="D341" s="117"/>
    </row>
    <row r="342" spans="1:4" x14ac:dyDescent="0.45">
      <c r="A342" s="181"/>
      <c r="B342" s="181"/>
      <c r="C342" s="181"/>
      <c r="D342" s="117"/>
    </row>
    <row r="343" spans="1:4" x14ac:dyDescent="0.45">
      <c r="A343" s="181"/>
      <c r="B343" s="181"/>
      <c r="C343" s="181"/>
      <c r="D343" s="117"/>
    </row>
    <row r="344" spans="1:4" x14ac:dyDescent="0.45">
      <c r="A344" s="181"/>
      <c r="B344" s="181"/>
      <c r="C344" s="181"/>
      <c r="D344" s="117"/>
    </row>
    <row r="345" spans="1:4" x14ac:dyDescent="0.45">
      <c r="A345" s="181"/>
      <c r="B345" s="181"/>
      <c r="C345" s="181"/>
      <c r="D345" s="117"/>
    </row>
    <row r="346" spans="1:4" x14ac:dyDescent="0.45">
      <c r="A346" s="181"/>
      <c r="B346" s="181"/>
      <c r="C346" s="181"/>
      <c r="D346" s="117"/>
    </row>
    <row r="347" spans="1:4" x14ac:dyDescent="0.45">
      <c r="A347" s="181"/>
      <c r="B347" s="181"/>
      <c r="C347" s="181"/>
      <c r="D347" s="117"/>
    </row>
    <row r="348" spans="1:4" x14ac:dyDescent="0.45">
      <c r="A348" s="181"/>
      <c r="B348" s="181"/>
      <c r="C348" s="181"/>
      <c r="D348" s="117"/>
    </row>
    <row r="349" spans="1:4" x14ac:dyDescent="0.45">
      <c r="A349" s="181"/>
      <c r="B349" s="181"/>
      <c r="C349" s="181"/>
      <c r="D349" s="117"/>
    </row>
    <row r="350" spans="1:4" x14ac:dyDescent="0.45">
      <c r="A350" s="181"/>
      <c r="B350" s="181"/>
      <c r="C350" s="181"/>
      <c r="D350" s="117"/>
    </row>
    <row r="351" spans="1:4" x14ac:dyDescent="0.45">
      <c r="A351" s="181"/>
      <c r="B351" s="181"/>
      <c r="C351" s="181"/>
      <c r="D351" s="117"/>
    </row>
    <row r="352" spans="1:4" x14ac:dyDescent="0.45">
      <c r="A352" s="181"/>
      <c r="B352" s="181"/>
      <c r="C352" s="181"/>
      <c r="D352" s="117"/>
    </row>
    <row r="353" spans="1:4" x14ac:dyDescent="0.45">
      <c r="A353" s="181"/>
      <c r="B353" s="181"/>
      <c r="C353" s="181"/>
      <c r="D353" s="117"/>
    </row>
    <row r="354" spans="1:4" x14ac:dyDescent="0.45">
      <c r="A354" s="181"/>
      <c r="B354" s="181"/>
      <c r="C354" s="181"/>
      <c r="D354" s="117"/>
    </row>
    <row r="355" spans="1:4" x14ac:dyDescent="0.45">
      <c r="A355" s="181"/>
      <c r="B355" s="181"/>
      <c r="C355" s="181"/>
      <c r="D355" s="117"/>
    </row>
    <row r="356" spans="1:4" x14ac:dyDescent="0.45">
      <c r="A356" s="181"/>
      <c r="B356" s="181"/>
      <c r="C356" s="181"/>
      <c r="D356" s="117"/>
    </row>
    <row r="357" spans="1:4" x14ac:dyDescent="0.45">
      <c r="A357" s="181"/>
      <c r="B357" s="181"/>
      <c r="C357" s="181"/>
      <c r="D357" s="117"/>
    </row>
    <row r="358" spans="1:4" x14ac:dyDescent="0.45">
      <c r="A358" s="181"/>
      <c r="B358" s="181"/>
      <c r="C358" s="181"/>
      <c r="D358" s="117"/>
    </row>
    <row r="359" spans="1:4" x14ac:dyDescent="0.45">
      <c r="A359" s="181"/>
      <c r="B359" s="181"/>
      <c r="C359" s="181"/>
      <c r="D359" s="117"/>
    </row>
    <row r="360" spans="1:4" x14ac:dyDescent="0.45">
      <c r="A360" s="181"/>
      <c r="B360" s="181"/>
      <c r="C360" s="181"/>
      <c r="D360" s="117"/>
    </row>
    <row r="361" spans="1:4" x14ac:dyDescent="0.45">
      <c r="A361" s="181"/>
      <c r="B361" s="181"/>
      <c r="C361" s="181"/>
      <c r="D361" s="117"/>
    </row>
    <row r="362" spans="1:4" x14ac:dyDescent="0.45">
      <c r="A362" s="181"/>
      <c r="B362" s="181"/>
      <c r="C362" s="181"/>
      <c r="D362" s="117"/>
    </row>
    <row r="363" spans="1:4" x14ac:dyDescent="0.45">
      <c r="A363" s="181"/>
      <c r="B363" s="181"/>
      <c r="C363" s="181"/>
      <c r="D363" s="117"/>
    </row>
    <row r="364" spans="1:4" x14ac:dyDescent="0.45">
      <c r="A364" s="181"/>
      <c r="B364" s="181"/>
      <c r="C364" s="181"/>
      <c r="D364" s="117"/>
    </row>
    <row r="365" spans="1:4" x14ac:dyDescent="0.45">
      <c r="A365" s="181"/>
      <c r="B365" s="181"/>
      <c r="C365" s="181"/>
      <c r="D365" s="117"/>
    </row>
    <row r="366" spans="1:4" x14ac:dyDescent="0.45">
      <c r="A366" s="181"/>
      <c r="B366" s="181"/>
      <c r="C366" s="181"/>
      <c r="D366" s="117"/>
    </row>
    <row r="367" spans="1:4" x14ac:dyDescent="0.45">
      <c r="A367" s="181"/>
      <c r="B367" s="181"/>
      <c r="C367" s="181"/>
      <c r="D367" s="117"/>
    </row>
    <row r="368" spans="1:4" x14ac:dyDescent="0.45">
      <c r="A368" s="181"/>
      <c r="B368" s="181"/>
      <c r="C368" s="181"/>
      <c r="D368" s="117"/>
    </row>
    <row r="369" spans="1:4" x14ac:dyDescent="0.45">
      <c r="A369" s="181"/>
      <c r="B369" s="181"/>
      <c r="C369" s="181"/>
      <c r="D369" s="117"/>
    </row>
    <row r="370" spans="1:4" x14ac:dyDescent="0.45">
      <c r="A370" s="181"/>
      <c r="B370" s="181"/>
      <c r="C370" s="181"/>
      <c r="D370" s="117"/>
    </row>
    <row r="371" spans="1:4" x14ac:dyDescent="0.45">
      <c r="A371" s="181"/>
      <c r="B371" s="181"/>
      <c r="C371" s="181"/>
      <c r="D371" s="117"/>
    </row>
    <row r="372" spans="1:4" x14ac:dyDescent="0.45">
      <c r="A372" s="181"/>
      <c r="B372" s="181"/>
      <c r="C372" s="181"/>
      <c r="D372" s="117"/>
    </row>
    <row r="373" spans="1:4" x14ac:dyDescent="0.45">
      <c r="A373" s="181"/>
      <c r="B373" s="181"/>
      <c r="C373" s="181"/>
      <c r="D373" s="117"/>
    </row>
    <row r="374" spans="1:4" x14ac:dyDescent="0.45">
      <c r="A374" s="181"/>
      <c r="B374" s="181"/>
      <c r="C374" s="181"/>
      <c r="D374" s="117"/>
    </row>
    <row r="375" spans="1:4" x14ac:dyDescent="0.45">
      <c r="A375" s="181"/>
      <c r="B375" s="181"/>
      <c r="C375" s="181"/>
      <c r="D375" s="117"/>
    </row>
    <row r="376" spans="1:4" x14ac:dyDescent="0.45">
      <c r="A376" s="181"/>
      <c r="B376" s="181"/>
      <c r="C376" s="181"/>
      <c r="D376" s="117"/>
    </row>
    <row r="377" spans="1:4" x14ac:dyDescent="0.45">
      <c r="A377" s="181"/>
      <c r="B377" s="181"/>
      <c r="C377" s="181"/>
      <c r="D377" s="117"/>
    </row>
    <row r="378" spans="1:4" x14ac:dyDescent="0.45">
      <c r="A378" s="181"/>
      <c r="B378" s="181"/>
      <c r="C378" s="181"/>
      <c r="D378" s="117"/>
    </row>
    <row r="379" spans="1:4" x14ac:dyDescent="0.45">
      <c r="A379" s="181"/>
      <c r="B379" s="181"/>
      <c r="C379" s="181"/>
      <c r="D379" s="117"/>
    </row>
    <row r="380" spans="1:4" x14ac:dyDescent="0.45">
      <c r="A380" s="181"/>
      <c r="B380" s="181"/>
      <c r="C380" s="181"/>
      <c r="D380" s="117"/>
    </row>
    <row r="381" spans="1:4" x14ac:dyDescent="0.45">
      <c r="A381" s="181"/>
      <c r="B381" s="181"/>
      <c r="C381" s="181"/>
      <c r="D381" s="117"/>
    </row>
    <row r="382" spans="1:4" x14ac:dyDescent="0.45">
      <c r="A382" s="181"/>
      <c r="B382" s="181"/>
      <c r="C382" s="181"/>
      <c r="D382" s="117"/>
    </row>
    <row r="383" spans="1:4" x14ac:dyDescent="0.45">
      <c r="A383" s="181"/>
      <c r="B383" s="181"/>
      <c r="C383" s="181"/>
      <c r="D383" s="117"/>
    </row>
    <row r="384" spans="1:4" x14ac:dyDescent="0.45">
      <c r="A384" s="181"/>
      <c r="B384" s="181"/>
      <c r="C384" s="181"/>
      <c r="D384" s="117"/>
    </row>
    <row r="385" spans="1:4" x14ac:dyDescent="0.45">
      <c r="A385" s="181"/>
      <c r="B385" s="181"/>
      <c r="C385" s="181"/>
      <c r="D385" s="117"/>
    </row>
    <row r="386" spans="1:4" x14ac:dyDescent="0.45">
      <c r="A386" s="181"/>
      <c r="B386" s="181"/>
      <c r="C386" s="181"/>
      <c r="D386" s="117"/>
    </row>
    <row r="387" spans="1:4" x14ac:dyDescent="0.45">
      <c r="A387" s="181"/>
      <c r="B387" s="181"/>
      <c r="C387" s="181"/>
      <c r="D387" s="117"/>
    </row>
    <row r="388" spans="1:4" x14ac:dyDescent="0.45">
      <c r="A388" s="181"/>
      <c r="B388" s="181"/>
      <c r="C388" s="181"/>
      <c r="D388" s="117"/>
    </row>
    <row r="389" spans="1:4" x14ac:dyDescent="0.45">
      <c r="A389" s="181"/>
      <c r="B389" s="181"/>
      <c r="C389" s="181"/>
      <c r="D389" s="117"/>
    </row>
    <row r="390" spans="1:4" x14ac:dyDescent="0.45">
      <c r="A390" s="181"/>
      <c r="B390" s="181"/>
      <c r="C390" s="181"/>
      <c r="D390" s="117"/>
    </row>
    <row r="391" spans="1:4" x14ac:dyDescent="0.45">
      <c r="A391" s="181"/>
      <c r="B391" s="181"/>
      <c r="C391" s="181"/>
      <c r="D391" s="117"/>
    </row>
    <row r="392" spans="1:4" x14ac:dyDescent="0.45">
      <c r="A392" s="181"/>
      <c r="B392" s="181"/>
      <c r="C392" s="181"/>
      <c r="D392" s="117"/>
    </row>
    <row r="393" spans="1:4" x14ac:dyDescent="0.45">
      <c r="A393" s="181"/>
      <c r="B393" s="181"/>
      <c r="C393" s="181"/>
      <c r="D393" s="117"/>
    </row>
    <row r="394" spans="1:4" x14ac:dyDescent="0.45">
      <c r="A394" s="181"/>
      <c r="B394" s="181"/>
      <c r="C394" s="181"/>
      <c r="D394" s="117"/>
    </row>
    <row r="395" spans="1:4" x14ac:dyDescent="0.45">
      <c r="A395" s="181"/>
      <c r="B395" s="181"/>
      <c r="C395" s="181"/>
      <c r="D395" s="117"/>
    </row>
    <row r="396" spans="1:4" x14ac:dyDescent="0.45">
      <c r="A396" s="181"/>
      <c r="B396" s="181"/>
      <c r="C396" s="181"/>
      <c r="D396" s="117"/>
    </row>
    <row r="397" spans="1:4" x14ac:dyDescent="0.45">
      <c r="A397" s="181"/>
      <c r="B397" s="181"/>
      <c r="C397" s="181"/>
      <c r="D397" s="117"/>
    </row>
    <row r="398" spans="1:4" x14ac:dyDescent="0.45">
      <c r="A398" s="181"/>
      <c r="B398" s="181"/>
      <c r="C398" s="181"/>
      <c r="D398" s="117"/>
    </row>
    <row r="399" spans="1:4" x14ac:dyDescent="0.45">
      <c r="A399" s="181"/>
      <c r="B399" s="181"/>
      <c r="C399" s="181"/>
      <c r="D399" s="117"/>
    </row>
    <row r="400" spans="1:4" x14ac:dyDescent="0.45">
      <c r="A400" s="181"/>
      <c r="B400" s="181"/>
      <c r="C400" s="181"/>
      <c r="D400" s="117"/>
    </row>
    <row r="401" spans="1:4" x14ac:dyDescent="0.45">
      <c r="A401" s="181"/>
      <c r="B401" s="181"/>
      <c r="C401" s="181"/>
      <c r="D401" s="117"/>
    </row>
    <row r="402" spans="1:4" x14ac:dyDescent="0.45">
      <c r="A402" s="181"/>
      <c r="B402" s="181"/>
      <c r="C402" s="181"/>
      <c r="D402" s="117"/>
    </row>
    <row r="403" spans="1:4" x14ac:dyDescent="0.45">
      <c r="A403" s="181"/>
      <c r="B403" s="181"/>
      <c r="C403" s="181"/>
      <c r="D403" s="117"/>
    </row>
    <row r="404" spans="1:4" x14ac:dyDescent="0.45">
      <c r="A404" s="181"/>
      <c r="B404" s="181"/>
      <c r="C404" s="181"/>
      <c r="D404" s="117"/>
    </row>
    <row r="405" spans="1:4" x14ac:dyDescent="0.45">
      <c r="A405" s="181"/>
      <c r="B405" s="181"/>
      <c r="C405" s="181"/>
      <c r="D405" s="117"/>
    </row>
    <row r="406" spans="1:4" x14ac:dyDescent="0.45">
      <c r="A406" s="181"/>
      <c r="B406" s="181"/>
      <c r="C406" s="181"/>
      <c r="D406" s="117"/>
    </row>
    <row r="407" spans="1:4" x14ac:dyDescent="0.45">
      <c r="A407" s="181"/>
      <c r="B407" s="181"/>
      <c r="C407" s="181"/>
      <c r="D407" s="117"/>
    </row>
    <row r="408" spans="1:4" x14ac:dyDescent="0.45">
      <c r="A408" s="181"/>
      <c r="B408" s="181"/>
      <c r="C408" s="181"/>
      <c r="D408" s="117"/>
    </row>
    <row r="409" spans="1:4" x14ac:dyDescent="0.45">
      <c r="A409" s="181"/>
      <c r="B409" s="181"/>
      <c r="C409" s="181"/>
      <c r="D409" s="117"/>
    </row>
    <row r="410" spans="1:4" x14ac:dyDescent="0.45">
      <c r="A410" s="181"/>
      <c r="B410" s="181"/>
      <c r="C410" s="181"/>
      <c r="D410" s="117"/>
    </row>
    <row r="411" spans="1:4" x14ac:dyDescent="0.45">
      <c r="A411" s="181"/>
      <c r="B411" s="181"/>
      <c r="C411" s="181"/>
      <c r="D411" s="117"/>
    </row>
    <row r="412" spans="1:4" x14ac:dyDescent="0.45">
      <c r="A412" s="181"/>
      <c r="B412" s="181"/>
      <c r="C412" s="181"/>
      <c r="D412" s="117"/>
    </row>
    <row r="413" spans="1:4" x14ac:dyDescent="0.45">
      <c r="A413" s="181"/>
      <c r="B413" s="181"/>
      <c r="C413" s="181"/>
      <c r="D413" s="117"/>
    </row>
    <row r="414" spans="1:4" x14ac:dyDescent="0.45">
      <c r="A414" s="181"/>
      <c r="B414" s="181"/>
      <c r="C414" s="181"/>
      <c r="D414" s="117"/>
    </row>
    <row r="415" spans="1:4" x14ac:dyDescent="0.45">
      <c r="A415" s="181"/>
      <c r="B415" s="181"/>
      <c r="C415" s="181"/>
      <c r="D415" s="117"/>
    </row>
    <row r="416" spans="1:4" x14ac:dyDescent="0.45">
      <c r="A416" s="181"/>
      <c r="B416" s="181"/>
      <c r="C416" s="181"/>
      <c r="D416" s="117"/>
    </row>
    <row r="417" spans="1:4" x14ac:dyDescent="0.45">
      <c r="A417" s="181"/>
      <c r="B417" s="181"/>
      <c r="C417" s="181"/>
      <c r="D417" s="117"/>
    </row>
    <row r="418" spans="1:4" x14ac:dyDescent="0.45">
      <c r="A418" s="181"/>
      <c r="B418" s="181"/>
      <c r="C418" s="181"/>
      <c r="D418" s="117"/>
    </row>
    <row r="419" spans="1:4" x14ac:dyDescent="0.45">
      <c r="A419" s="181"/>
      <c r="B419" s="181"/>
      <c r="C419" s="181"/>
      <c r="D419" s="117"/>
    </row>
    <row r="420" spans="1:4" x14ac:dyDescent="0.45">
      <c r="A420" s="181"/>
      <c r="B420" s="181"/>
      <c r="C420" s="181"/>
      <c r="D420" s="117"/>
    </row>
    <row r="421" spans="1:4" x14ac:dyDescent="0.45">
      <c r="A421" s="181"/>
      <c r="B421" s="181"/>
      <c r="C421" s="181"/>
      <c r="D421" s="117"/>
    </row>
    <row r="422" spans="1:4" x14ac:dyDescent="0.45">
      <c r="A422" s="181"/>
      <c r="B422" s="181"/>
      <c r="C422" s="181"/>
      <c r="D422" s="117"/>
    </row>
    <row r="423" spans="1:4" x14ac:dyDescent="0.45">
      <c r="A423" s="181"/>
      <c r="B423" s="181"/>
      <c r="C423" s="181"/>
      <c r="D423" s="117"/>
    </row>
    <row r="424" spans="1:4" x14ac:dyDescent="0.45">
      <c r="A424" s="181"/>
      <c r="B424" s="181"/>
      <c r="C424" s="181"/>
      <c r="D424" s="117"/>
    </row>
    <row r="425" spans="1:4" x14ac:dyDescent="0.45">
      <c r="A425" s="181"/>
      <c r="B425" s="181"/>
      <c r="C425" s="181"/>
      <c r="D425" s="117"/>
    </row>
    <row r="426" spans="1:4" x14ac:dyDescent="0.45">
      <c r="A426" s="181"/>
      <c r="B426" s="181"/>
      <c r="C426" s="181"/>
      <c r="D426" s="117"/>
    </row>
    <row r="427" spans="1:4" x14ac:dyDescent="0.45">
      <c r="A427" s="181"/>
      <c r="B427" s="181"/>
      <c r="C427" s="181"/>
      <c r="D427" s="117"/>
    </row>
    <row r="428" spans="1:4" x14ac:dyDescent="0.45">
      <c r="A428" s="181"/>
      <c r="B428" s="181"/>
      <c r="C428" s="181"/>
      <c r="D428" s="117"/>
    </row>
    <row r="429" spans="1:4" x14ac:dyDescent="0.45">
      <c r="A429" s="181"/>
      <c r="B429" s="181"/>
      <c r="C429" s="181"/>
      <c r="D429" s="117"/>
    </row>
    <row r="430" spans="1:4" x14ac:dyDescent="0.45">
      <c r="A430" s="181"/>
      <c r="B430" s="181"/>
      <c r="C430" s="181"/>
      <c r="D430" s="117"/>
    </row>
    <row r="431" spans="1:4" x14ac:dyDescent="0.45">
      <c r="A431" s="181"/>
      <c r="B431" s="181"/>
      <c r="C431" s="181"/>
      <c r="D431" s="117"/>
    </row>
    <row r="432" spans="1:4" x14ac:dyDescent="0.45">
      <c r="A432" s="181"/>
      <c r="B432" s="181"/>
      <c r="C432" s="181"/>
      <c r="D432" s="117"/>
    </row>
    <row r="433" spans="1:4" x14ac:dyDescent="0.45">
      <c r="A433" s="181"/>
      <c r="B433" s="181"/>
      <c r="C433" s="181"/>
      <c r="D433" s="117"/>
    </row>
    <row r="434" spans="1:4" x14ac:dyDescent="0.45">
      <c r="A434" s="181"/>
      <c r="B434" s="181"/>
      <c r="C434" s="181"/>
      <c r="D434" s="117"/>
    </row>
    <row r="435" spans="1:4" x14ac:dyDescent="0.45">
      <c r="A435" s="181"/>
      <c r="B435" s="181"/>
      <c r="C435" s="181"/>
      <c r="D435" s="117"/>
    </row>
    <row r="436" spans="1:4" x14ac:dyDescent="0.45">
      <c r="A436" s="181"/>
      <c r="B436" s="181"/>
      <c r="C436" s="181"/>
      <c r="D436" s="117"/>
    </row>
    <row r="437" spans="1:4" x14ac:dyDescent="0.45">
      <c r="A437" s="181"/>
      <c r="B437" s="181"/>
      <c r="C437" s="181"/>
      <c r="D437" s="117"/>
    </row>
    <row r="438" spans="1:4" x14ac:dyDescent="0.45">
      <c r="A438" s="181"/>
      <c r="B438" s="181"/>
      <c r="C438" s="181"/>
      <c r="D438" s="117"/>
    </row>
    <row r="439" spans="1:4" x14ac:dyDescent="0.45">
      <c r="A439" s="181"/>
      <c r="B439" s="181"/>
      <c r="C439" s="181"/>
      <c r="D439" s="117"/>
    </row>
    <row r="440" spans="1:4" x14ac:dyDescent="0.45">
      <c r="A440" s="181"/>
      <c r="B440" s="181"/>
      <c r="C440" s="181"/>
      <c r="D440" s="117"/>
    </row>
    <row r="441" spans="1:4" x14ac:dyDescent="0.45">
      <c r="A441" s="181"/>
      <c r="B441" s="181"/>
      <c r="C441" s="181"/>
      <c r="D441" s="117"/>
    </row>
    <row r="442" spans="1:4" x14ac:dyDescent="0.45">
      <c r="A442" s="181"/>
      <c r="B442" s="181"/>
      <c r="C442" s="181"/>
      <c r="D442" s="117"/>
    </row>
    <row r="443" spans="1:4" x14ac:dyDescent="0.45">
      <c r="A443" s="181"/>
      <c r="B443" s="181"/>
      <c r="C443" s="181"/>
      <c r="D443" s="117"/>
    </row>
    <row r="444" spans="1:4" x14ac:dyDescent="0.45">
      <c r="A444" s="181"/>
      <c r="B444" s="181"/>
      <c r="C444" s="181"/>
      <c r="D444" s="117"/>
    </row>
    <row r="445" spans="1:4" x14ac:dyDescent="0.45">
      <c r="A445" s="181"/>
      <c r="B445" s="181"/>
      <c r="C445" s="181"/>
      <c r="D445" s="117"/>
    </row>
    <row r="446" spans="1:4" x14ac:dyDescent="0.45">
      <c r="A446" s="181"/>
      <c r="B446" s="181"/>
      <c r="C446" s="181"/>
      <c r="D446" s="117"/>
    </row>
    <row r="447" spans="1:4" x14ac:dyDescent="0.45">
      <c r="A447" s="181"/>
      <c r="B447" s="181"/>
      <c r="C447" s="181"/>
      <c r="D447" s="117"/>
    </row>
    <row r="448" spans="1:4" x14ac:dyDescent="0.45">
      <c r="A448" s="181"/>
      <c r="B448" s="181"/>
      <c r="C448" s="181"/>
      <c r="D448" s="117"/>
    </row>
    <row r="449" spans="1:4" x14ac:dyDescent="0.45">
      <c r="A449" s="181"/>
      <c r="B449" s="181"/>
      <c r="C449" s="181"/>
      <c r="D449" s="117"/>
    </row>
    <row r="450" spans="1:4" x14ac:dyDescent="0.45">
      <c r="A450" s="181"/>
      <c r="B450" s="181"/>
      <c r="C450" s="181"/>
      <c r="D450" s="117"/>
    </row>
    <row r="451" spans="1:4" x14ac:dyDescent="0.45">
      <c r="A451" s="181"/>
      <c r="B451" s="181"/>
      <c r="C451" s="181"/>
      <c r="D451" s="117"/>
    </row>
    <row r="452" spans="1:4" x14ac:dyDescent="0.45">
      <c r="A452" s="181"/>
      <c r="B452" s="181"/>
      <c r="C452" s="181"/>
      <c r="D452" s="117"/>
    </row>
    <row r="453" spans="1:4" x14ac:dyDescent="0.45">
      <c r="A453" s="181"/>
      <c r="B453" s="181"/>
      <c r="C453" s="181"/>
      <c r="D453" s="117"/>
    </row>
    <row r="454" spans="1:4" x14ac:dyDescent="0.45">
      <c r="A454" s="181"/>
      <c r="B454" s="181"/>
      <c r="C454" s="181"/>
      <c r="D454" s="117"/>
    </row>
    <row r="455" spans="1:4" x14ac:dyDescent="0.45">
      <c r="A455" s="181"/>
      <c r="B455" s="181"/>
      <c r="C455" s="181"/>
      <c r="D455" s="117"/>
    </row>
    <row r="456" spans="1:4" x14ac:dyDescent="0.45">
      <c r="A456" s="181"/>
      <c r="B456" s="181"/>
      <c r="C456" s="181"/>
      <c r="D456" s="117"/>
    </row>
    <row r="457" spans="1:4" x14ac:dyDescent="0.45">
      <c r="A457" s="181"/>
      <c r="B457" s="181"/>
      <c r="C457" s="181"/>
      <c r="D457" s="117"/>
    </row>
    <row r="458" spans="1:4" x14ac:dyDescent="0.45">
      <c r="A458" s="181"/>
      <c r="B458" s="181"/>
      <c r="C458" s="181"/>
      <c r="D458" s="117"/>
    </row>
    <row r="459" spans="1:4" x14ac:dyDescent="0.45">
      <c r="A459" s="181"/>
      <c r="B459" s="181"/>
      <c r="C459" s="181"/>
      <c r="D459" s="117"/>
    </row>
    <row r="460" spans="1:4" x14ac:dyDescent="0.45">
      <c r="A460" s="181"/>
      <c r="B460" s="181"/>
      <c r="C460" s="181"/>
      <c r="D460" s="117"/>
    </row>
    <row r="461" spans="1:4" x14ac:dyDescent="0.45">
      <c r="A461" s="181"/>
      <c r="B461" s="181"/>
      <c r="C461" s="181"/>
      <c r="D461" s="117"/>
    </row>
    <row r="462" spans="1:4" x14ac:dyDescent="0.45">
      <c r="A462" s="181"/>
      <c r="B462" s="181"/>
      <c r="C462" s="181"/>
      <c r="D462" s="117"/>
    </row>
    <row r="463" spans="1:4" x14ac:dyDescent="0.45">
      <c r="A463" s="181"/>
      <c r="B463" s="181"/>
      <c r="C463" s="181"/>
      <c r="D463" s="117"/>
    </row>
    <row r="464" spans="1:4" x14ac:dyDescent="0.45">
      <c r="A464" s="181"/>
      <c r="B464" s="181"/>
      <c r="C464" s="181"/>
      <c r="D464" s="117"/>
    </row>
    <row r="465" spans="1:4" x14ac:dyDescent="0.45">
      <c r="A465" s="181"/>
      <c r="B465" s="181"/>
      <c r="C465" s="181"/>
      <c r="D465" s="117"/>
    </row>
    <row r="466" spans="1:4" x14ac:dyDescent="0.45">
      <c r="A466" s="181"/>
      <c r="B466" s="181"/>
      <c r="C466" s="181"/>
      <c r="D466" s="117"/>
    </row>
    <row r="467" spans="1:4" x14ac:dyDescent="0.45">
      <c r="A467" s="181"/>
      <c r="B467" s="181"/>
      <c r="C467" s="181"/>
      <c r="D467" s="117"/>
    </row>
    <row r="468" spans="1:4" x14ac:dyDescent="0.45">
      <c r="A468" s="181"/>
      <c r="B468" s="181"/>
      <c r="C468" s="181"/>
      <c r="D468" s="117"/>
    </row>
    <row r="469" spans="1:4" x14ac:dyDescent="0.45">
      <c r="A469" s="181"/>
      <c r="B469" s="181"/>
      <c r="C469" s="181"/>
      <c r="D469" s="117"/>
    </row>
    <row r="470" spans="1:4" x14ac:dyDescent="0.45">
      <c r="A470" s="181"/>
      <c r="B470" s="181"/>
      <c r="C470" s="181"/>
      <c r="D470" s="117"/>
    </row>
    <row r="471" spans="1:4" x14ac:dyDescent="0.45">
      <c r="A471" s="181"/>
      <c r="B471" s="181"/>
      <c r="C471" s="181"/>
      <c r="D471" s="117"/>
    </row>
    <row r="472" spans="1:4" x14ac:dyDescent="0.45">
      <c r="A472" s="181"/>
      <c r="B472" s="181"/>
      <c r="C472" s="181"/>
      <c r="D472" s="117"/>
    </row>
    <row r="473" spans="1:4" x14ac:dyDescent="0.45">
      <c r="A473" s="181"/>
      <c r="B473" s="181"/>
      <c r="C473" s="181"/>
      <c r="D473" s="117"/>
    </row>
    <row r="474" spans="1:4" x14ac:dyDescent="0.45">
      <c r="A474" s="181"/>
      <c r="B474" s="181"/>
      <c r="C474" s="181"/>
      <c r="D474" s="117"/>
    </row>
    <row r="475" spans="1:4" x14ac:dyDescent="0.45">
      <c r="A475" s="181"/>
      <c r="B475" s="181"/>
      <c r="C475" s="181"/>
      <c r="D475" s="117"/>
    </row>
    <row r="476" spans="1:4" x14ac:dyDescent="0.45">
      <c r="A476" s="181"/>
      <c r="B476" s="181"/>
      <c r="C476" s="181"/>
      <c r="D476" s="117"/>
    </row>
    <row r="477" spans="1:4" x14ac:dyDescent="0.45">
      <c r="A477" s="181"/>
      <c r="B477" s="181"/>
      <c r="C477" s="181"/>
      <c r="D477" s="117"/>
    </row>
    <row r="478" spans="1:4" x14ac:dyDescent="0.45">
      <c r="A478" s="181"/>
      <c r="B478" s="181"/>
      <c r="C478" s="181"/>
      <c r="D478" s="117"/>
    </row>
    <row r="479" spans="1:4" x14ac:dyDescent="0.45">
      <c r="A479" s="181"/>
      <c r="B479" s="181"/>
      <c r="C479" s="181"/>
      <c r="D479" s="117"/>
    </row>
    <row r="480" spans="1:4" x14ac:dyDescent="0.45">
      <c r="A480" s="181"/>
      <c r="B480" s="181"/>
      <c r="C480" s="181"/>
      <c r="D480" s="117"/>
    </row>
    <row r="481" spans="1:4" x14ac:dyDescent="0.45">
      <c r="A481" s="181"/>
      <c r="B481" s="181"/>
      <c r="C481" s="181"/>
      <c r="D481" s="117"/>
    </row>
    <row r="482" spans="1:4" x14ac:dyDescent="0.45">
      <c r="A482" s="181"/>
      <c r="B482" s="181"/>
      <c r="C482" s="181"/>
      <c r="D482" s="117"/>
    </row>
    <row r="483" spans="1:4" x14ac:dyDescent="0.45">
      <c r="A483" s="181"/>
      <c r="B483" s="181"/>
      <c r="C483" s="181"/>
      <c r="D483" s="117"/>
    </row>
    <row r="484" spans="1:4" x14ac:dyDescent="0.45">
      <c r="A484" s="181"/>
      <c r="B484" s="181"/>
      <c r="C484" s="181"/>
      <c r="D484" s="117"/>
    </row>
    <row r="485" spans="1:4" x14ac:dyDescent="0.45">
      <c r="A485" s="181"/>
      <c r="B485" s="181"/>
      <c r="C485" s="181"/>
      <c r="D485" s="117"/>
    </row>
    <row r="486" spans="1:4" x14ac:dyDescent="0.45">
      <c r="A486" s="181"/>
      <c r="B486" s="181"/>
      <c r="C486" s="181"/>
      <c r="D486" s="117"/>
    </row>
    <row r="487" spans="1:4" x14ac:dyDescent="0.45">
      <c r="A487" s="181"/>
      <c r="B487" s="181"/>
      <c r="C487" s="181"/>
      <c r="D487" s="117"/>
    </row>
    <row r="488" spans="1:4" x14ac:dyDescent="0.45">
      <c r="A488" s="181"/>
      <c r="B488" s="181"/>
      <c r="C488" s="181"/>
      <c r="D488" s="117"/>
    </row>
    <row r="489" spans="1:4" x14ac:dyDescent="0.45">
      <c r="A489" s="181"/>
      <c r="B489" s="181"/>
      <c r="C489" s="181"/>
      <c r="D489" s="117"/>
    </row>
    <row r="490" spans="1:4" x14ac:dyDescent="0.45">
      <c r="A490" s="181"/>
      <c r="B490" s="181"/>
      <c r="C490" s="181"/>
      <c r="D490" s="117"/>
    </row>
    <row r="491" spans="1:4" x14ac:dyDescent="0.45">
      <c r="A491" s="181"/>
      <c r="B491" s="181"/>
      <c r="C491" s="181"/>
      <c r="D491" s="117"/>
    </row>
    <row r="492" spans="1:4" x14ac:dyDescent="0.45">
      <c r="A492" s="181"/>
      <c r="B492" s="181"/>
      <c r="C492" s="181"/>
      <c r="D492" s="117"/>
    </row>
    <row r="493" spans="1:4" x14ac:dyDescent="0.45">
      <c r="A493" s="181"/>
      <c r="B493" s="181"/>
      <c r="C493" s="181"/>
      <c r="D493" s="117"/>
    </row>
    <row r="494" spans="1:4" x14ac:dyDescent="0.45">
      <c r="A494" s="181"/>
      <c r="B494" s="181"/>
      <c r="C494" s="181"/>
      <c r="D494" s="117"/>
    </row>
    <row r="495" spans="1:4" x14ac:dyDescent="0.45">
      <c r="A495" s="181"/>
      <c r="B495" s="181"/>
      <c r="C495" s="181"/>
      <c r="D495" s="117"/>
    </row>
    <row r="496" spans="1:4" x14ac:dyDescent="0.45">
      <c r="A496" s="181"/>
      <c r="B496" s="181"/>
      <c r="C496" s="181"/>
      <c r="D496" s="117"/>
    </row>
    <row r="497" spans="1:4" x14ac:dyDescent="0.45">
      <c r="A497" s="181"/>
      <c r="B497" s="181"/>
      <c r="C497" s="181"/>
      <c r="D497" s="117"/>
    </row>
    <row r="498" spans="1:4" x14ac:dyDescent="0.45">
      <c r="A498" s="181"/>
      <c r="B498" s="181"/>
      <c r="C498" s="181"/>
      <c r="D498" s="117"/>
    </row>
    <row r="499" spans="1:4" x14ac:dyDescent="0.45">
      <c r="A499" s="181"/>
      <c r="B499" s="181"/>
      <c r="C499" s="181"/>
      <c r="D499" s="117"/>
    </row>
    <row r="500" spans="1:4" x14ac:dyDescent="0.45">
      <c r="A500" s="181"/>
      <c r="B500" s="181"/>
      <c r="C500" s="181"/>
      <c r="D500" s="117"/>
    </row>
    <row r="501" spans="1:4" x14ac:dyDescent="0.45">
      <c r="A501" s="181"/>
      <c r="B501" s="181"/>
      <c r="C501" s="181"/>
      <c r="D501" s="117"/>
    </row>
    <row r="502" spans="1:4" x14ac:dyDescent="0.45">
      <c r="A502" s="181"/>
      <c r="B502" s="181"/>
      <c r="C502" s="181"/>
      <c r="D502" s="117"/>
    </row>
    <row r="503" spans="1:4" x14ac:dyDescent="0.45">
      <c r="A503" s="181"/>
      <c r="B503" s="181"/>
      <c r="C503" s="181"/>
      <c r="D503" s="117"/>
    </row>
    <row r="504" spans="1:4" x14ac:dyDescent="0.45">
      <c r="A504" s="181"/>
      <c r="B504" s="181"/>
      <c r="C504" s="181"/>
      <c r="D504" s="117"/>
    </row>
    <row r="505" spans="1:4" x14ac:dyDescent="0.45">
      <c r="A505" s="181"/>
      <c r="B505" s="181"/>
      <c r="C505" s="181"/>
      <c r="D505" s="117"/>
    </row>
    <row r="506" spans="1:4" x14ac:dyDescent="0.45">
      <c r="A506" s="181"/>
      <c r="B506" s="181"/>
      <c r="C506" s="181"/>
      <c r="D506" s="117"/>
    </row>
    <row r="507" spans="1:4" x14ac:dyDescent="0.45">
      <c r="A507" s="181"/>
      <c r="B507" s="181"/>
      <c r="C507" s="181"/>
      <c r="D507" s="117"/>
    </row>
    <row r="508" spans="1:4" x14ac:dyDescent="0.45">
      <c r="A508" s="181"/>
      <c r="B508" s="181"/>
      <c r="C508" s="181"/>
      <c r="D508" s="117"/>
    </row>
    <row r="509" spans="1:4" x14ac:dyDescent="0.45">
      <c r="A509" s="181"/>
      <c r="B509" s="181"/>
      <c r="C509" s="181"/>
      <c r="D509" s="117"/>
    </row>
    <row r="510" spans="1:4" x14ac:dyDescent="0.45">
      <c r="A510" s="181"/>
      <c r="B510" s="181"/>
      <c r="C510" s="181"/>
      <c r="D510" s="117"/>
    </row>
    <row r="511" spans="1:4" x14ac:dyDescent="0.45">
      <c r="A511" s="181"/>
      <c r="B511" s="181"/>
      <c r="C511" s="181"/>
      <c r="D511" s="117"/>
    </row>
    <row r="512" spans="1:4" x14ac:dyDescent="0.45">
      <c r="A512" s="181"/>
      <c r="B512" s="181"/>
      <c r="C512" s="181"/>
      <c r="D512" s="117"/>
    </row>
    <row r="513" spans="1:4" x14ac:dyDescent="0.45">
      <c r="A513" s="181"/>
      <c r="B513" s="181"/>
      <c r="C513" s="181"/>
      <c r="D513" s="117"/>
    </row>
    <row r="514" spans="1:4" x14ac:dyDescent="0.45">
      <c r="A514" s="181"/>
      <c r="B514" s="181"/>
      <c r="C514" s="181"/>
      <c r="D514" s="117"/>
    </row>
    <row r="515" spans="1:4" x14ac:dyDescent="0.45">
      <c r="A515" s="181"/>
      <c r="B515" s="181"/>
      <c r="C515" s="181"/>
      <c r="D515" s="117"/>
    </row>
    <row r="516" spans="1:4" x14ac:dyDescent="0.45">
      <c r="A516" s="181"/>
      <c r="B516" s="181"/>
      <c r="C516" s="181"/>
      <c r="D516" s="117"/>
    </row>
    <row r="517" spans="1:4" x14ac:dyDescent="0.45">
      <c r="A517" s="181"/>
      <c r="B517" s="181"/>
      <c r="C517" s="181"/>
      <c r="D517" s="117"/>
    </row>
    <row r="518" spans="1:4" x14ac:dyDescent="0.45">
      <c r="A518" s="181"/>
      <c r="B518" s="181"/>
      <c r="C518" s="181"/>
      <c r="D518" s="117"/>
    </row>
    <row r="519" spans="1:4" x14ac:dyDescent="0.45">
      <c r="A519" s="181"/>
      <c r="B519" s="181"/>
      <c r="C519" s="181"/>
      <c r="D519" s="117"/>
    </row>
    <row r="520" spans="1:4" x14ac:dyDescent="0.45">
      <c r="A520" s="181"/>
      <c r="B520" s="181"/>
      <c r="C520" s="181"/>
      <c r="D520" s="117"/>
    </row>
    <row r="521" spans="1:4" x14ac:dyDescent="0.45">
      <c r="A521" s="181"/>
      <c r="B521" s="181"/>
      <c r="C521" s="181"/>
      <c r="D521" s="117"/>
    </row>
    <row r="522" spans="1:4" x14ac:dyDescent="0.45">
      <c r="A522" s="181"/>
      <c r="B522" s="181"/>
      <c r="C522" s="181"/>
      <c r="D522" s="117"/>
    </row>
    <row r="523" spans="1:4" x14ac:dyDescent="0.45">
      <c r="A523" s="181"/>
      <c r="B523" s="181"/>
      <c r="C523" s="181"/>
      <c r="D523" s="117"/>
    </row>
    <row r="524" spans="1:4" x14ac:dyDescent="0.45">
      <c r="A524" s="181"/>
      <c r="B524" s="181"/>
      <c r="C524" s="181"/>
      <c r="D524" s="117"/>
    </row>
    <row r="525" spans="1:4" x14ac:dyDescent="0.45">
      <c r="A525" s="181"/>
      <c r="B525" s="181"/>
      <c r="C525" s="181"/>
      <c r="D525" s="117"/>
    </row>
    <row r="526" spans="1:4" x14ac:dyDescent="0.45">
      <c r="A526" s="181"/>
      <c r="B526" s="181"/>
      <c r="C526" s="181"/>
      <c r="D526" s="117"/>
    </row>
    <row r="527" spans="1:4" x14ac:dyDescent="0.45">
      <c r="A527" s="181"/>
      <c r="B527" s="181"/>
      <c r="C527" s="181"/>
      <c r="D527" s="117"/>
    </row>
    <row r="528" spans="1:4" x14ac:dyDescent="0.45">
      <c r="A528" s="181"/>
      <c r="B528" s="181"/>
      <c r="C528" s="181"/>
      <c r="D528" s="117"/>
    </row>
    <row r="529" spans="1:4" x14ac:dyDescent="0.45">
      <c r="A529" s="181"/>
      <c r="B529" s="181"/>
      <c r="C529" s="181"/>
      <c r="D529" s="117"/>
    </row>
    <row r="530" spans="1:4" x14ac:dyDescent="0.45">
      <c r="A530" s="181"/>
      <c r="B530" s="181"/>
      <c r="C530" s="181"/>
      <c r="D530" s="117"/>
    </row>
    <row r="531" spans="1:4" x14ac:dyDescent="0.45">
      <c r="A531" s="181"/>
      <c r="B531" s="181"/>
      <c r="C531" s="181"/>
      <c r="D531" s="117"/>
    </row>
    <row r="532" spans="1:4" x14ac:dyDescent="0.45">
      <c r="A532" s="181"/>
      <c r="B532" s="181"/>
      <c r="C532" s="181"/>
      <c r="D532" s="117"/>
    </row>
    <row r="533" spans="1:4" x14ac:dyDescent="0.45">
      <c r="A533" s="181"/>
      <c r="B533" s="181"/>
      <c r="C533" s="181"/>
      <c r="D533" s="117"/>
    </row>
    <row r="534" spans="1:4" x14ac:dyDescent="0.45">
      <c r="A534" s="181"/>
      <c r="B534" s="181"/>
      <c r="C534" s="181"/>
      <c r="D534" s="117"/>
    </row>
    <row r="535" spans="1:4" x14ac:dyDescent="0.45">
      <c r="A535" s="181"/>
      <c r="B535" s="181"/>
      <c r="C535" s="181"/>
      <c r="D535" s="117"/>
    </row>
    <row r="536" spans="1:4" x14ac:dyDescent="0.45">
      <c r="A536" s="181"/>
      <c r="B536" s="181"/>
      <c r="C536" s="181"/>
      <c r="D536" s="117"/>
    </row>
    <row r="537" spans="1:4" x14ac:dyDescent="0.45">
      <c r="A537" s="181"/>
      <c r="B537" s="181"/>
      <c r="C537" s="181"/>
      <c r="D537" s="117"/>
    </row>
    <row r="538" spans="1:4" x14ac:dyDescent="0.45">
      <c r="A538" s="181"/>
      <c r="B538" s="181"/>
      <c r="C538" s="181"/>
      <c r="D538" s="117"/>
    </row>
    <row r="539" spans="1:4" x14ac:dyDescent="0.45">
      <c r="A539" s="181"/>
      <c r="B539" s="181"/>
      <c r="C539" s="181"/>
      <c r="D539" s="117"/>
    </row>
    <row r="540" spans="1:4" x14ac:dyDescent="0.45">
      <c r="A540" s="181"/>
      <c r="B540" s="181"/>
      <c r="C540" s="181"/>
      <c r="D540" s="117"/>
    </row>
    <row r="541" spans="1:4" x14ac:dyDescent="0.45">
      <c r="A541" s="181"/>
      <c r="B541" s="181"/>
      <c r="C541" s="181"/>
      <c r="D541" s="117"/>
    </row>
    <row r="542" spans="1:4" x14ac:dyDescent="0.45">
      <c r="A542" s="181"/>
      <c r="B542" s="181"/>
      <c r="C542" s="181"/>
      <c r="D542" s="117"/>
    </row>
    <row r="543" spans="1:4" x14ac:dyDescent="0.45">
      <c r="A543" s="181"/>
      <c r="B543" s="181"/>
      <c r="C543" s="181"/>
      <c r="D543" s="117"/>
    </row>
    <row r="544" spans="1:4" x14ac:dyDescent="0.45">
      <c r="A544" s="181"/>
      <c r="B544" s="181"/>
      <c r="C544" s="181"/>
      <c r="D544" s="117"/>
    </row>
    <row r="545" spans="1:4" x14ac:dyDescent="0.45">
      <c r="A545" s="181"/>
      <c r="B545" s="181"/>
      <c r="C545" s="181"/>
      <c r="D545" s="117"/>
    </row>
    <row r="546" spans="1:4" x14ac:dyDescent="0.45">
      <c r="A546" s="181"/>
      <c r="B546" s="181"/>
      <c r="C546" s="181"/>
      <c r="D546" s="117"/>
    </row>
    <row r="547" spans="1:4" x14ac:dyDescent="0.45">
      <c r="A547" s="181"/>
      <c r="B547" s="181"/>
      <c r="C547" s="181"/>
      <c r="D547" s="117"/>
    </row>
    <row r="548" spans="1:4" x14ac:dyDescent="0.45">
      <c r="A548" s="181"/>
      <c r="B548" s="181"/>
      <c r="C548" s="181"/>
      <c r="D548" s="117"/>
    </row>
    <row r="549" spans="1:4" x14ac:dyDescent="0.45">
      <c r="A549" s="181"/>
      <c r="B549" s="181"/>
      <c r="C549" s="181"/>
      <c r="D549" s="117"/>
    </row>
    <row r="550" spans="1:4" x14ac:dyDescent="0.45">
      <c r="A550" s="181"/>
      <c r="B550" s="181"/>
      <c r="C550" s="181"/>
      <c r="D550" s="117"/>
    </row>
    <row r="551" spans="1:4" x14ac:dyDescent="0.45">
      <c r="A551" s="181"/>
      <c r="B551" s="181"/>
      <c r="C551" s="181"/>
      <c r="D551" s="117"/>
    </row>
    <row r="552" spans="1:4" x14ac:dyDescent="0.45">
      <c r="A552" s="181"/>
      <c r="B552" s="181"/>
      <c r="C552" s="181"/>
      <c r="D552" s="117"/>
    </row>
    <row r="553" spans="1:4" x14ac:dyDescent="0.45">
      <c r="A553" s="181"/>
      <c r="B553" s="181"/>
      <c r="C553" s="181"/>
      <c r="D553" s="117"/>
    </row>
    <row r="554" spans="1:4" x14ac:dyDescent="0.45">
      <c r="A554" s="181"/>
      <c r="B554" s="181"/>
      <c r="C554" s="181"/>
      <c r="D554" s="117"/>
    </row>
    <row r="555" spans="1:4" x14ac:dyDescent="0.45">
      <c r="A555" s="181"/>
      <c r="B555" s="181"/>
      <c r="C555" s="181"/>
      <c r="D555" s="117"/>
    </row>
    <row r="556" spans="1:4" x14ac:dyDescent="0.45">
      <c r="A556" s="181"/>
      <c r="B556" s="181"/>
      <c r="C556" s="181"/>
      <c r="D556" s="117"/>
    </row>
    <row r="557" spans="1:4" x14ac:dyDescent="0.45">
      <c r="A557" s="181"/>
      <c r="B557" s="181"/>
      <c r="C557" s="181"/>
      <c r="D557" s="117"/>
    </row>
    <row r="558" spans="1:4" x14ac:dyDescent="0.45">
      <c r="A558" s="181"/>
      <c r="B558" s="181"/>
      <c r="C558" s="181"/>
      <c r="D558" s="117"/>
    </row>
    <row r="559" spans="1:4" x14ac:dyDescent="0.45">
      <c r="A559" s="181"/>
      <c r="B559" s="181"/>
      <c r="C559" s="181"/>
      <c r="D559" s="117"/>
    </row>
    <row r="560" spans="1:4" x14ac:dyDescent="0.45">
      <c r="A560" s="181"/>
      <c r="B560" s="181"/>
      <c r="C560" s="181"/>
      <c r="D560" s="117"/>
    </row>
    <row r="561" spans="1:4" x14ac:dyDescent="0.45">
      <c r="A561" s="181"/>
      <c r="B561" s="181"/>
      <c r="C561" s="181"/>
      <c r="D561" s="117"/>
    </row>
    <row r="562" spans="1:4" x14ac:dyDescent="0.45">
      <c r="A562" s="181"/>
      <c r="B562" s="181"/>
      <c r="C562" s="181"/>
      <c r="D562" s="117"/>
    </row>
    <row r="563" spans="1:4" x14ac:dyDescent="0.45">
      <c r="A563" s="181"/>
      <c r="B563" s="181"/>
      <c r="C563" s="181"/>
      <c r="D563" s="117"/>
    </row>
    <row r="564" spans="1:4" x14ac:dyDescent="0.45">
      <c r="A564" s="181"/>
      <c r="B564" s="181"/>
      <c r="C564" s="181"/>
      <c r="D564" s="117"/>
    </row>
    <row r="565" spans="1:4" x14ac:dyDescent="0.45">
      <c r="A565" s="181"/>
      <c r="B565" s="181"/>
      <c r="C565" s="181"/>
      <c r="D565" s="117"/>
    </row>
    <row r="566" spans="1:4" x14ac:dyDescent="0.45">
      <c r="A566" s="181"/>
      <c r="B566" s="181"/>
      <c r="C566" s="181"/>
      <c r="D566" s="117"/>
    </row>
    <row r="567" spans="1:4" x14ac:dyDescent="0.45">
      <c r="A567" s="181"/>
      <c r="B567" s="181"/>
      <c r="C567" s="181"/>
      <c r="D567" s="117"/>
    </row>
    <row r="568" spans="1:4" x14ac:dyDescent="0.45">
      <c r="A568" s="181"/>
      <c r="B568" s="181"/>
      <c r="C568" s="181"/>
      <c r="D568" s="117"/>
    </row>
    <row r="569" spans="1:4" x14ac:dyDescent="0.45">
      <c r="A569" s="181"/>
      <c r="B569" s="181"/>
      <c r="C569" s="181"/>
      <c r="D569" s="117"/>
    </row>
    <row r="570" spans="1:4" x14ac:dyDescent="0.45">
      <c r="A570" s="181"/>
      <c r="B570" s="181"/>
      <c r="C570" s="181"/>
      <c r="D570" s="117"/>
    </row>
    <row r="571" spans="1:4" x14ac:dyDescent="0.45">
      <c r="A571" s="181"/>
      <c r="B571" s="181"/>
      <c r="C571" s="181"/>
      <c r="D571" s="117"/>
    </row>
    <row r="572" spans="1:4" x14ac:dyDescent="0.45">
      <c r="A572" s="181"/>
      <c r="B572" s="181"/>
      <c r="C572" s="181"/>
      <c r="D572" s="117"/>
    </row>
    <row r="573" spans="1:4" x14ac:dyDescent="0.45">
      <c r="A573" s="181"/>
      <c r="B573" s="181"/>
      <c r="C573" s="181"/>
      <c r="D573" s="117"/>
    </row>
    <row r="574" spans="1:4" x14ac:dyDescent="0.45">
      <c r="A574" s="181"/>
      <c r="B574" s="181"/>
      <c r="C574" s="181"/>
      <c r="D574" s="117"/>
    </row>
    <row r="575" spans="1:4" x14ac:dyDescent="0.45">
      <c r="A575" s="181"/>
      <c r="B575" s="181"/>
      <c r="C575" s="181"/>
      <c r="D575" s="117"/>
    </row>
    <row r="576" spans="1:4" x14ac:dyDescent="0.45">
      <c r="A576" s="181"/>
      <c r="B576" s="181"/>
      <c r="C576" s="181"/>
      <c r="D576" s="117"/>
    </row>
    <row r="577" spans="1:4" x14ac:dyDescent="0.45">
      <c r="A577" s="181"/>
      <c r="B577" s="181"/>
      <c r="C577" s="181"/>
      <c r="D577" s="117"/>
    </row>
    <row r="578" spans="1:4" x14ac:dyDescent="0.45">
      <c r="A578" s="181"/>
      <c r="B578" s="181"/>
      <c r="C578" s="181"/>
      <c r="D578" s="117"/>
    </row>
    <row r="579" spans="1:4" x14ac:dyDescent="0.45">
      <c r="A579" s="181"/>
      <c r="B579" s="181"/>
      <c r="C579" s="181"/>
      <c r="D579" s="117"/>
    </row>
    <row r="580" spans="1:4" x14ac:dyDescent="0.45">
      <c r="A580" s="181"/>
      <c r="B580" s="181"/>
      <c r="C580" s="181"/>
      <c r="D580" s="117"/>
    </row>
    <row r="581" spans="1:4" x14ac:dyDescent="0.45">
      <c r="A581" s="181"/>
      <c r="B581" s="181"/>
      <c r="C581" s="181"/>
      <c r="D581" s="117"/>
    </row>
    <row r="582" spans="1:4" x14ac:dyDescent="0.45">
      <c r="A582" s="181"/>
      <c r="B582" s="181"/>
      <c r="C582" s="181"/>
      <c r="D582" s="117"/>
    </row>
    <row r="583" spans="1:4" x14ac:dyDescent="0.45">
      <c r="A583" s="181"/>
      <c r="B583" s="181"/>
      <c r="C583" s="181"/>
      <c r="D583" s="117"/>
    </row>
    <row r="584" spans="1:4" x14ac:dyDescent="0.45">
      <c r="A584" s="181"/>
      <c r="B584" s="181"/>
      <c r="C584" s="181"/>
      <c r="D584" s="117"/>
    </row>
    <row r="585" spans="1:4" x14ac:dyDescent="0.45">
      <c r="A585" s="181"/>
      <c r="B585" s="181"/>
      <c r="C585" s="181"/>
      <c r="D585" s="117"/>
    </row>
    <row r="586" spans="1:4" x14ac:dyDescent="0.45">
      <c r="A586" s="181"/>
      <c r="B586" s="181"/>
      <c r="C586" s="181"/>
      <c r="D586" s="117"/>
    </row>
    <row r="587" spans="1:4" x14ac:dyDescent="0.45">
      <c r="A587" s="181"/>
      <c r="B587" s="181"/>
      <c r="C587" s="181"/>
      <c r="D587" s="117"/>
    </row>
    <row r="588" spans="1:4" x14ac:dyDescent="0.45">
      <c r="A588" s="181"/>
      <c r="B588" s="181"/>
      <c r="C588" s="181"/>
      <c r="D588" s="117"/>
    </row>
    <row r="589" spans="1:4" x14ac:dyDescent="0.45">
      <c r="A589" s="181"/>
      <c r="B589" s="181"/>
      <c r="C589" s="181"/>
      <c r="D589" s="117"/>
    </row>
    <row r="590" spans="1:4" x14ac:dyDescent="0.45">
      <c r="A590" s="181"/>
      <c r="B590" s="181"/>
      <c r="C590" s="181"/>
      <c r="D590" s="117"/>
    </row>
    <row r="591" spans="1:4" x14ac:dyDescent="0.45">
      <c r="A591" s="181"/>
      <c r="B591" s="181"/>
      <c r="C591" s="181"/>
      <c r="D591" s="117"/>
    </row>
    <row r="592" spans="1:4" x14ac:dyDescent="0.45">
      <c r="A592" s="181"/>
      <c r="B592" s="181"/>
      <c r="C592" s="181"/>
      <c r="D592" s="117"/>
    </row>
    <row r="593" spans="1:4" x14ac:dyDescent="0.45">
      <c r="A593" s="181"/>
      <c r="B593" s="181"/>
      <c r="C593" s="181"/>
      <c r="D593" s="117"/>
    </row>
    <row r="594" spans="1:4" x14ac:dyDescent="0.45">
      <c r="A594" s="181"/>
      <c r="B594" s="181"/>
      <c r="C594" s="181"/>
      <c r="D594" s="117"/>
    </row>
    <row r="595" spans="1:4" x14ac:dyDescent="0.45">
      <c r="A595" s="181"/>
      <c r="B595" s="181"/>
      <c r="C595" s="181"/>
      <c r="D595" s="117"/>
    </row>
    <row r="596" spans="1:4" x14ac:dyDescent="0.45">
      <c r="A596" s="181"/>
      <c r="B596" s="181"/>
      <c r="C596" s="181"/>
      <c r="D596" s="117"/>
    </row>
    <row r="597" spans="1:4" x14ac:dyDescent="0.45">
      <c r="A597" s="181"/>
      <c r="B597" s="181"/>
      <c r="C597" s="181"/>
      <c r="D597" s="117"/>
    </row>
    <row r="598" spans="1:4" x14ac:dyDescent="0.45">
      <c r="A598" s="181"/>
      <c r="B598" s="181"/>
      <c r="C598" s="181"/>
      <c r="D598" s="117"/>
    </row>
    <row r="599" spans="1:4" x14ac:dyDescent="0.45">
      <c r="A599" s="181"/>
      <c r="B599" s="181"/>
      <c r="C599" s="181"/>
      <c r="D599" s="117"/>
    </row>
    <row r="600" spans="1:4" x14ac:dyDescent="0.45">
      <c r="A600" s="181"/>
      <c r="B600" s="181"/>
      <c r="C600" s="181"/>
      <c r="D600" s="117"/>
    </row>
    <row r="601" spans="1:4" x14ac:dyDescent="0.45">
      <c r="A601" s="181"/>
      <c r="B601" s="181"/>
      <c r="C601" s="181"/>
      <c r="D601" s="117"/>
    </row>
    <row r="602" spans="1:4" x14ac:dyDescent="0.45">
      <c r="A602" s="181"/>
      <c r="B602" s="181"/>
      <c r="C602" s="181"/>
      <c r="D602" s="117"/>
    </row>
    <row r="603" spans="1:4" x14ac:dyDescent="0.45">
      <c r="A603" s="181"/>
      <c r="B603" s="181"/>
      <c r="C603" s="181"/>
      <c r="D603" s="117"/>
    </row>
    <row r="604" spans="1:4" x14ac:dyDescent="0.45">
      <c r="A604" s="181"/>
      <c r="B604" s="181"/>
      <c r="C604" s="181"/>
      <c r="D604" s="117"/>
    </row>
    <row r="605" spans="1:4" x14ac:dyDescent="0.45">
      <c r="A605" s="181"/>
      <c r="B605" s="181"/>
      <c r="C605" s="181"/>
      <c r="D605" s="117"/>
    </row>
    <row r="606" spans="1:4" x14ac:dyDescent="0.45">
      <c r="A606" s="181"/>
      <c r="B606" s="181"/>
      <c r="C606" s="181"/>
      <c r="D606" s="117"/>
    </row>
    <row r="607" spans="1:4" x14ac:dyDescent="0.45">
      <c r="A607" s="181"/>
      <c r="B607" s="181"/>
      <c r="C607" s="181"/>
      <c r="D607" s="117"/>
    </row>
    <row r="608" spans="1:4" x14ac:dyDescent="0.45">
      <c r="A608" s="181"/>
      <c r="B608" s="181"/>
      <c r="C608" s="181"/>
      <c r="D608" s="117"/>
    </row>
    <row r="609" spans="1:4" x14ac:dyDescent="0.45">
      <c r="A609" s="181"/>
      <c r="B609" s="181"/>
      <c r="C609" s="181"/>
      <c r="D609" s="117"/>
    </row>
    <row r="610" spans="1:4" x14ac:dyDescent="0.45">
      <c r="A610" s="181"/>
      <c r="B610" s="181"/>
      <c r="C610" s="181"/>
      <c r="D610" s="117"/>
    </row>
    <row r="611" spans="1:4" x14ac:dyDescent="0.45">
      <c r="A611" s="181"/>
      <c r="B611" s="181"/>
      <c r="C611" s="181"/>
      <c r="D611" s="117"/>
    </row>
    <row r="612" spans="1:4" x14ac:dyDescent="0.45">
      <c r="A612" s="181"/>
      <c r="B612" s="181"/>
      <c r="C612" s="181"/>
      <c r="D612" s="117"/>
    </row>
    <row r="613" spans="1:4" x14ac:dyDescent="0.45">
      <c r="A613" s="181"/>
      <c r="B613" s="181"/>
      <c r="C613" s="181"/>
      <c r="D613" s="117"/>
    </row>
    <row r="614" spans="1:4" x14ac:dyDescent="0.45">
      <c r="A614" s="181"/>
      <c r="B614" s="181"/>
      <c r="C614" s="181"/>
      <c r="D614" s="117"/>
    </row>
    <row r="615" spans="1:4" x14ac:dyDescent="0.45">
      <c r="A615" s="181"/>
      <c r="B615" s="181"/>
      <c r="C615" s="181"/>
      <c r="D615" s="117"/>
    </row>
    <row r="616" spans="1:4" x14ac:dyDescent="0.45">
      <c r="A616" s="181"/>
      <c r="B616" s="181"/>
      <c r="C616" s="181"/>
      <c r="D616" s="117"/>
    </row>
    <row r="617" spans="1:4" x14ac:dyDescent="0.45">
      <c r="A617" s="181"/>
      <c r="B617" s="181"/>
      <c r="C617" s="181"/>
      <c r="D617" s="117"/>
    </row>
    <row r="618" spans="1:4" x14ac:dyDescent="0.45">
      <c r="A618" s="181"/>
      <c r="B618" s="181"/>
      <c r="C618" s="181"/>
      <c r="D618" s="117"/>
    </row>
    <row r="619" spans="1:4" x14ac:dyDescent="0.45">
      <c r="A619" s="181"/>
      <c r="B619" s="181"/>
      <c r="C619" s="181"/>
      <c r="D619" s="117"/>
    </row>
    <row r="620" spans="1:4" x14ac:dyDescent="0.45">
      <c r="A620" s="181"/>
      <c r="B620" s="181"/>
      <c r="C620" s="181"/>
      <c r="D620" s="117"/>
    </row>
    <row r="621" spans="1:4" x14ac:dyDescent="0.45">
      <c r="A621" s="181"/>
      <c r="B621" s="181"/>
      <c r="C621" s="181"/>
      <c r="D621" s="117"/>
    </row>
    <row r="622" spans="1:4" x14ac:dyDescent="0.45">
      <c r="A622" s="181"/>
      <c r="B622" s="181"/>
      <c r="C622" s="181"/>
      <c r="D622" s="117"/>
    </row>
    <row r="623" spans="1:4" x14ac:dyDescent="0.45">
      <c r="A623" s="181"/>
      <c r="B623" s="181"/>
      <c r="C623" s="181"/>
      <c r="D623" s="117"/>
    </row>
    <row r="624" spans="1:4" x14ac:dyDescent="0.45">
      <c r="A624" s="181"/>
      <c r="B624" s="181"/>
      <c r="C624" s="181"/>
      <c r="D624" s="117"/>
    </row>
    <row r="625" spans="1:4" x14ac:dyDescent="0.45">
      <c r="A625" s="181"/>
      <c r="B625" s="181"/>
      <c r="C625" s="181"/>
      <c r="D625" s="117"/>
    </row>
    <row r="626" spans="1:4" x14ac:dyDescent="0.45">
      <c r="A626" s="181"/>
      <c r="B626" s="181"/>
      <c r="C626" s="181"/>
      <c r="D626" s="117"/>
    </row>
    <row r="627" spans="1:4" x14ac:dyDescent="0.45">
      <c r="A627" s="181"/>
      <c r="B627" s="181"/>
      <c r="C627" s="181"/>
      <c r="D627" s="117"/>
    </row>
    <row r="628" spans="1:4" x14ac:dyDescent="0.45">
      <c r="A628" s="181"/>
      <c r="B628" s="181"/>
      <c r="C628" s="181"/>
      <c r="D628" s="117"/>
    </row>
    <row r="629" spans="1:4" x14ac:dyDescent="0.45">
      <c r="A629" s="181"/>
      <c r="B629" s="181"/>
      <c r="C629" s="181"/>
      <c r="D629" s="117"/>
    </row>
    <row r="630" spans="1:4" x14ac:dyDescent="0.45">
      <c r="A630" s="181"/>
      <c r="B630" s="181"/>
      <c r="C630" s="181"/>
      <c r="D630" s="117"/>
    </row>
    <row r="631" spans="1:4" x14ac:dyDescent="0.45">
      <c r="A631" s="181"/>
      <c r="B631" s="181"/>
      <c r="C631" s="181"/>
      <c r="D631" s="117"/>
    </row>
    <row r="632" spans="1:4" x14ac:dyDescent="0.45">
      <c r="A632" s="181"/>
      <c r="B632" s="181"/>
      <c r="C632" s="181"/>
      <c r="D632" s="117"/>
    </row>
    <row r="633" spans="1:4" x14ac:dyDescent="0.45">
      <c r="A633" s="181"/>
      <c r="B633" s="181"/>
      <c r="C633" s="181"/>
      <c r="D633" s="117"/>
    </row>
    <row r="634" spans="1:4" x14ac:dyDescent="0.45">
      <c r="A634" s="181"/>
      <c r="B634" s="181"/>
      <c r="C634" s="181"/>
      <c r="D634" s="117"/>
    </row>
    <row r="635" spans="1:4" x14ac:dyDescent="0.45">
      <c r="A635" s="181"/>
      <c r="B635" s="181"/>
      <c r="C635" s="181"/>
      <c r="D635" s="117"/>
    </row>
    <row r="636" spans="1:4" x14ac:dyDescent="0.45">
      <c r="A636" s="181"/>
      <c r="B636" s="181"/>
      <c r="C636" s="181"/>
      <c r="D636" s="117"/>
    </row>
    <row r="637" spans="1:4" x14ac:dyDescent="0.45">
      <c r="A637" s="181"/>
      <c r="B637" s="181"/>
      <c r="C637" s="181"/>
      <c r="D637" s="117"/>
    </row>
    <row r="638" spans="1:4" x14ac:dyDescent="0.45">
      <c r="A638" s="181"/>
      <c r="B638" s="181"/>
      <c r="C638" s="181"/>
      <c r="D638" s="117"/>
    </row>
    <row r="639" spans="1:4" x14ac:dyDescent="0.45">
      <c r="A639" s="181"/>
      <c r="B639" s="181"/>
      <c r="C639" s="181"/>
      <c r="D639" s="117"/>
    </row>
    <row r="640" spans="1:4" x14ac:dyDescent="0.45">
      <c r="A640" s="181"/>
      <c r="B640" s="181"/>
      <c r="C640" s="181"/>
      <c r="D640" s="117"/>
    </row>
    <row r="641" spans="1:4" x14ac:dyDescent="0.45">
      <c r="A641" s="181"/>
      <c r="B641" s="181"/>
      <c r="C641" s="181"/>
      <c r="D641" s="117"/>
    </row>
    <row r="642" spans="1:4" x14ac:dyDescent="0.45">
      <c r="A642" s="181"/>
      <c r="B642" s="181"/>
      <c r="C642" s="181"/>
      <c r="D642" s="117"/>
    </row>
    <row r="643" spans="1:4" x14ac:dyDescent="0.45">
      <c r="A643" s="181"/>
      <c r="B643" s="181"/>
      <c r="C643" s="181"/>
      <c r="D643" s="117"/>
    </row>
    <row r="644" spans="1:4" x14ac:dyDescent="0.45">
      <c r="A644" s="181"/>
      <c r="B644" s="181"/>
      <c r="C644" s="181"/>
      <c r="D644" s="117"/>
    </row>
    <row r="645" spans="1:4" x14ac:dyDescent="0.45">
      <c r="A645" s="181"/>
      <c r="B645" s="181"/>
      <c r="C645" s="181"/>
      <c r="D645" s="117"/>
    </row>
    <row r="646" spans="1:4" x14ac:dyDescent="0.45">
      <c r="A646" s="181"/>
      <c r="B646" s="181"/>
      <c r="C646" s="181"/>
      <c r="D646" s="117"/>
    </row>
    <row r="647" spans="1:4" x14ac:dyDescent="0.45">
      <c r="A647" s="181"/>
      <c r="B647" s="181"/>
      <c r="C647" s="181"/>
      <c r="D647" s="117"/>
    </row>
    <row r="648" spans="1:4" x14ac:dyDescent="0.45">
      <c r="A648" s="181"/>
      <c r="B648" s="181"/>
      <c r="C648" s="181"/>
      <c r="D648" s="117"/>
    </row>
    <row r="649" spans="1:4" x14ac:dyDescent="0.45">
      <c r="A649" s="181"/>
      <c r="B649" s="181"/>
      <c r="C649" s="181"/>
      <c r="D649" s="117"/>
    </row>
    <row r="650" spans="1:4" x14ac:dyDescent="0.45">
      <c r="A650" s="181"/>
      <c r="B650" s="181"/>
      <c r="C650" s="181"/>
      <c r="D650" s="117"/>
    </row>
    <row r="651" spans="1:4" x14ac:dyDescent="0.45">
      <c r="A651" s="181"/>
      <c r="B651" s="181"/>
      <c r="C651" s="181"/>
      <c r="D651" s="117"/>
    </row>
    <row r="652" spans="1:4" x14ac:dyDescent="0.45">
      <c r="A652" s="181"/>
      <c r="B652" s="181"/>
      <c r="C652" s="181"/>
      <c r="D652" s="117"/>
    </row>
    <row r="653" spans="1:4" x14ac:dyDescent="0.45">
      <c r="A653" s="181"/>
      <c r="B653" s="181"/>
      <c r="C653" s="181"/>
      <c r="D653" s="117"/>
    </row>
    <row r="654" spans="1:4" x14ac:dyDescent="0.45">
      <c r="A654" s="181"/>
      <c r="B654" s="181"/>
      <c r="C654" s="181"/>
      <c r="D654" s="117"/>
    </row>
    <row r="655" spans="1:4" x14ac:dyDescent="0.45">
      <c r="A655" s="181"/>
      <c r="B655" s="181"/>
      <c r="C655" s="181"/>
      <c r="D655" s="117"/>
    </row>
    <row r="656" spans="1:4" x14ac:dyDescent="0.45">
      <c r="A656" s="181"/>
      <c r="B656" s="181"/>
      <c r="C656" s="181"/>
      <c r="D656" s="117"/>
    </row>
    <row r="657" spans="1:4" x14ac:dyDescent="0.45">
      <c r="A657" s="181"/>
      <c r="B657" s="181"/>
      <c r="C657" s="181"/>
      <c r="D657" s="117"/>
    </row>
    <row r="658" spans="1:4" x14ac:dyDescent="0.45">
      <c r="A658" s="181"/>
      <c r="B658" s="181"/>
      <c r="C658" s="181"/>
      <c r="D658" s="117"/>
    </row>
    <row r="659" spans="1:4" x14ac:dyDescent="0.45">
      <c r="A659" s="181"/>
      <c r="B659" s="181"/>
      <c r="C659" s="181"/>
      <c r="D659" s="117"/>
    </row>
    <row r="660" spans="1:4" x14ac:dyDescent="0.45">
      <c r="A660" s="181"/>
      <c r="B660" s="181"/>
      <c r="C660" s="181"/>
      <c r="D660" s="117"/>
    </row>
    <row r="661" spans="1:4" x14ac:dyDescent="0.45">
      <c r="A661" s="181"/>
      <c r="B661" s="181"/>
      <c r="C661" s="181"/>
      <c r="D661" s="117"/>
    </row>
    <row r="662" spans="1:4" x14ac:dyDescent="0.45">
      <c r="A662" s="181"/>
      <c r="B662" s="181"/>
      <c r="C662" s="181"/>
      <c r="D662" s="117"/>
    </row>
    <row r="663" spans="1:4" x14ac:dyDescent="0.45">
      <c r="A663" s="181"/>
      <c r="B663" s="181"/>
      <c r="C663" s="181"/>
      <c r="D663" s="117"/>
    </row>
    <row r="664" spans="1:4" x14ac:dyDescent="0.45">
      <c r="A664" s="181"/>
      <c r="B664" s="181"/>
      <c r="C664" s="181"/>
      <c r="D664" s="117"/>
    </row>
    <row r="665" spans="1:4" x14ac:dyDescent="0.45">
      <c r="A665" s="181"/>
      <c r="B665" s="181"/>
      <c r="C665" s="181"/>
      <c r="D665" s="117"/>
    </row>
    <row r="666" spans="1:4" x14ac:dyDescent="0.45">
      <c r="A666" s="181"/>
      <c r="B666" s="181"/>
      <c r="C666" s="181"/>
      <c r="D666" s="117"/>
    </row>
    <row r="667" spans="1:4" x14ac:dyDescent="0.45">
      <c r="A667" s="181"/>
      <c r="B667" s="181"/>
      <c r="C667" s="181"/>
      <c r="D667" s="117"/>
    </row>
    <row r="668" spans="1:4" x14ac:dyDescent="0.45">
      <c r="A668" s="181"/>
      <c r="B668" s="181"/>
      <c r="C668" s="181"/>
      <c r="D668" s="117"/>
    </row>
    <row r="669" spans="1:4" x14ac:dyDescent="0.45">
      <c r="A669" s="181"/>
      <c r="B669" s="181"/>
      <c r="C669" s="181"/>
      <c r="D669" s="117"/>
    </row>
    <row r="670" spans="1:4" x14ac:dyDescent="0.45">
      <c r="A670" s="181"/>
      <c r="B670" s="181"/>
      <c r="C670" s="181"/>
      <c r="D670" s="117"/>
    </row>
    <row r="671" spans="1:4" x14ac:dyDescent="0.45">
      <c r="A671" s="181"/>
      <c r="B671" s="181"/>
      <c r="C671" s="181"/>
      <c r="D671" s="117"/>
    </row>
    <row r="672" spans="1:4" x14ac:dyDescent="0.45">
      <c r="A672" s="181"/>
      <c r="B672" s="181"/>
      <c r="C672" s="181"/>
      <c r="D672" s="117"/>
    </row>
    <row r="673" spans="1:4" x14ac:dyDescent="0.45">
      <c r="A673" s="181"/>
      <c r="B673" s="181"/>
      <c r="C673" s="181"/>
      <c r="D673" s="117"/>
    </row>
    <row r="674" spans="1:4" x14ac:dyDescent="0.45">
      <c r="A674" s="181"/>
      <c r="B674" s="181"/>
      <c r="C674" s="181"/>
      <c r="D674" s="117"/>
    </row>
    <row r="675" spans="1:4" x14ac:dyDescent="0.45">
      <c r="A675" s="181"/>
      <c r="B675" s="181"/>
      <c r="C675" s="181"/>
      <c r="D675" s="117"/>
    </row>
    <row r="676" spans="1:4" x14ac:dyDescent="0.45">
      <c r="A676" s="181"/>
      <c r="B676" s="181"/>
      <c r="C676" s="181"/>
      <c r="D676" s="117"/>
    </row>
    <row r="677" spans="1:4" x14ac:dyDescent="0.45">
      <c r="A677" s="181"/>
      <c r="B677" s="181"/>
      <c r="C677" s="181"/>
      <c r="D677" s="117"/>
    </row>
    <row r="678" spans="1:4" x14ac:dyDescent="0.45">
      <c r="A678" s="181"/>
      <c r="B678" s="181"/>
      <c r="C678" s="181"/>
      <c r="D678" s="117"/>
    </row>
    <row r="679" spans="1:4" x14ac:dyDescent="0.45">
      <c r="A679" s="181"/>
      <c r="B679" s="181"/>
      <c r="C679" s="181"/>
      <c r="D679" s="117"/>
    </row>
    <row r="680" spans="1:4" x14ac:dyDescent="0.45">
      <c r="A680" s="181"/>
      <c r="B680" s="181"/>
      <c r="C680" s="181"/>
      <c r="D680" s="117"/>
    </row>
    <row r="681" spans="1:4" x14ac:dyDescent="0.45">
      <c r="A681" s="181"/>
      <c r="B681" s="181"/>
      <c r="C681" s="181"/>
      <c r="D681" s="117"/>
    </row>
    <row r="682" spans="1:4" x14ac:dyDescent="0.45">
      <c r="A682" s="181"/>
      <c r="B682" s="181"/>
      <c r="C682" s="181"/>
      <c r="D682" s="117"/>
    </row>
    <row r="683" spans="1:4" x14ac:dyDescent="0.45">
      <c r="A683" s="181"/>
      <c r="B683" s="181"/>
      <c r="C683" s="181"/>
      <c r="D683" s="117"/>
    </row>
    <row r="684" spans="1:4" x14ac:dyDescent="0.45">
      <c r="A684" s="181"/>
      <c r="B684" s="181"/>
      <c r="C684" s="181"/>
      <c r="D684" s="117"/>
    </row>
    <row r="685" spans="1:4" x14ac:dyDescent="0.45">
      <c r="A685" s="181"/>
      <c r="B685" s="181"/>
      <c r="C685" s="181"/>
      <c r="D685" s="117"/>
    </row>
    <row r="686" spans="1:4" x14ac:dyDescent="0.45">
      <c r="A686" s="181"/>
      <c r="B686" s="181"/>
      <c r="C686" s="181"/>
      <c r="D686" s="117"/>
    </row>
    <row r="687" spans="1:4" x14ac:dyDescent="0.45">
      <c r="A687" s="181"/>
      <c r="B687" s="181"/>
      <c r="C687" s="181"/>
      <c r="D687" s="117"/>
    </row>
    <row r="688" spans="1:4" x14ac:dyDescent="0.45">
      <c r="A688" s="181"/>
      <c r="B688" s="181"/>
      <c r="C688" s="181"/>
      <c r="D688" s="117"/>
    </row>
    <row r="689" spans="1:4" x14ac:dyDescent="0.45">
      <c r="A689" s="181"/>
      <c r="B689" s="181"/>
      <c r="C689" s="181"/>
      <c r="D689" s="117"/>
    </row>
    <row r="690" spans="1:4" x14ac:dyDescent="0.45">
      <c r="A690" s="181"/>
      <c r="B690" s="181"/>
      <c r="C690" s="181"/>
      <c r="D690" s="117"/>
    </row>
    <row r="691" spans="1:4" x14ac:dyDescent="0.45">
      <c r="A691" s="181"/>
      <c r="B691" s="181"/>
      <c r="C691" s="181"/>
      <c r="D691" s="117"/>
    </row>
    <row r="692" spans="1:4" x14ac:dyDescent="0.45">
      <c r="A692" s="181"/>
      <c r="B692" s="181"/>
      <c r="C692" s="181"/>
      <c r="D692" s="117"/>
    </row>
    <row r="693" spans="1:4" x14ac:dyDescent="0.45">
      <c r="A693" s="181"/>
      <c r="B693" s="181"/>
      <c r="C693" s="181"/>
      <c r="D693" s="117"/>
    </row>
    <row r="694" spans="1:4" x14ac:dyDescent="0.45">
      <c r="A694" s="181"/>
      <c r="B694" s="181"/>
      <c r="C694" s="181"/>
      <c r="D694" s="117"/>
    </row>
    <row r="695" spans="1:4" x14ac:dyDescent="0.45">
      <c r="A695" s="181"/>
      <c r="B695" s="181"/>
      <c r="C695" s="181"/>
      <c r="D695" s="117"/>
    </row>
    <row r="696" spans="1:4" x14ac:dyDescent="0.45">
      <c r="A696" s="181"/>
      <c r="B696" s="181"/>
      <c r="C696" s="181"/>
      <c r="D696" s="117"/>
    </row>
    <row r="697" spans="1:4" x14ac:dyDescent="0.45">
      <c r="A697" s="181"/>
      <c r="B697" s="181"/>
      <c r="C697" s="181"/>
      <c r="D697" s="117"/>
    </row>
    <row r="698" spans="1:4" x14ac:dyDescent="0.45">
      <c r="A698" s="181"/>
      <c r="B698" s="181"/>
      <c r="C698" s="181"/>
      <c r="D698" s="117"/>
    </row>
    <row r="699" spans="1:4" x14ac:dyDescent="0.45">
      <c r="A699" s="181"/>
      <c r="B699" s="181"/>
      <c r="C699" s="181"/>
      <c r="D699" s="117"/>
    </row>
    <row r="700" spans="1:4" x14ac:dyDescent="0.45">
      <c r="A700" s="181"/>
      <c r="B700" s="181"/>
      <c r="C700" s="181"/>
      <c r="D700" s="117"/>
    </row>
    <row r="701" spans="1:4" x14ac:dyDescent="0.45">
      <c r="A701" s="181"/>
      <c r="B701" s="181"/>
      <c r="C701" s="181"/>
      <c r="D701" s="117"/>
    </row>
    <row r="702" spans="1:4" x14ac:dyDescent="0.45">
      <c r="A702" s="181"/>
      <c r="B702" s="181"/>
      <c r="C702" s="181"/>
      <c r="D702" s="117"/>
    </row>
    <row r="703" spans="1:4" x14ac:dyDescent="0.45">
      <c r="A703" s="181"/>
      <c r="B703" s="181"/>
      <c r="C703" s="181"/>
      <c r="D703" s="117"/>
    </row>
    <row r="704" spans="1:4" x14ac:dyDescent="0.45">
      <c r="A704" s="181"/>
      <c r="B704" s="181"/>
      <c r="C704" s="181"/>
      <c r="D704" s="117"/>
    </row>
    <row r="705" spans="1:4" x14ac:dyDescent="0.45">
      <c r="A705" s="181"/>
      <c r="B705" s="181"/>
      <c r="C705" s="181"/>
      <c r="D705" s="117"/>
    </row>
    <row r="706" spans="1:4" x14ac:dyDescent="0.45">
      <c r="A706" s="181"/>
      <c r="B706" s="181"/>
      <c r="C706" s="181"/>
      <c r="D706" s="117"/>
    </row>
    <row r="707" spans="1:4" x14ac:dyDescent="0.45">
      <c r="A707" s="181"/>
      <c r="B707" s="181"/>
      <c r="C707" s="181"/>
      <c r="D707" s="117"/>
    </row>
    <row r="708" spans="1:4" x14ac:dyDescent="0.45">
      <c r="A708" s="181"/>
      <c r="B708" s="181"/>
      <c r="C708" s="181"/>
      <c r="D708" s="117"/>
    </row>
    <row r="709" spans="1:4" x14ac:dyDescent="0.45">
      <c r="A709" s="181"/>
      <c r="B709" s="181"/>
      <c r="C709" s="181"/>
      <c r="D709" s="117"/>
    </row>
    <row r="710" spans="1:4" x14ac:dyDescent="0.45">
      <c r="A710" s="181"/>
      <c r="B710" s="181"/>
      <c r="C710" s="181"/>
      <c r="D710" s="117"/>
    </row>
    <row r="711" spans="1:4" x14ac:dyDescent="0.45">
      <c r="A711" s="181"/>
      <c r="B711" s="181"/>
      <c r="C711" s="181"/>
      <c r="D711" s="117"/>
    </row>
    <row r="712" spans="1:4" x14ac:dyDescent="0.45">
      <c r="A712" s="181"/>
      <c r="B712" s="181"/>
      <c r="C712" s="181"/>
      <c r="D712" s="117"/>
    </row>
    <row r="713" spans="1:4" x14ac:dyDescent="0.45">
      <c r="A713" s="181"/>
      <c r="B713" s="181"/>
      <c r="C713" s="181"/>
      <c r="D713" s="117"/>
    </row>
    <row r="714" spans="1:4" x14ac:dyDescent="0.45">
      <c r="A714" s="181"/>
      <c r="B714" s="181"/>
      <c r="C714" s="181"/>
      <c r="D714" s="117"/>
    </row>
    <row r="715" spans="1:4" x14ac:dyDescent="0.45">
      <c r="A715" s="181"/>
      <c r="B715" s="181"/>
      <c r="C715" s="181"/>
      <c r="D715" s="117"/>
    </row>
    <row r="716" spans="1:4" x14ac:dyDescent="0.45">
      <c r="A716" s="181"/>
      <c r="B716" s="181"/>
      <c r="C716" s="181"/>
      <c r="D716" s="117"/>
    </row>
    <row r="717" spans="1:4" x14ac:dyDescent="0.45">
      <c r="A717" s="181"/>
      <c r="B717" s="181"/>
      <c r="C717" s="181"/>
      <c r="D717" s="117"/>
    </row>
    <row r="718" spans="1:4" x14ac:dyDescent="0.45">
      <c r="A718" s="181"/>
      <c r="B718" s="181"/>
      <c r="C718" s="181"/>
      <c r="D718" s="117"/>
    </row>
    <row r="719" spans="1:4" x14ac:dyDescent="0.45">
      <c r="A719" s="181"/>
      <c r="B719" s="181"/>
      <c r="C719" s="181"/>
      <c r="D719" s="117"/>
    </row>
    <row r="720" spans="1:4" x14ac:dyDescent="0.45">
      <c r="A720" s="181"/>
      <c r="B720" s="181"/>
      <c r="C720" s="181"/>
      <c r="D720" s="117"/>
    </row>
    <row r="721" spans="1:4" x14ac:dyDescent="0.45">
      <c r="A721" s="181"/>
      <c r="B721" s="181"/>
      <c r="C721" s="181"/>
      <c r="D721" s="117"/>
    </row>
    <row r="722" spans="1:4" x14ac:dyDescent="0.45">
      <c r="A722" s="181"/>
      <c r="B722" s="181"/>
      <c r="C722" s="181"/>
      <c r="D722" s="117"/>
    </row>
    <row r="723" spans="1:4" x14ac:dyDescent="0.45">
      <c r="A723" s="181"/>
      <c r="B723" s="181"/>
      <c r="C723" s="181"/>
      <c r="D723" s="117"/>
    </row>
    <row r="724" spans="1:4" x14ac:dyDescent="0.45">
      <c r="A724" s="181"/>
      <c r="B724" s="181"/>
      <c r="C724" s="181"/>
      <c r="D724" s="117"/>
    </row>
    <row r="725" spans="1:4" x14ac:dyDescent="0.45">
      <c r="A725" s="181"/>
      <c r="B725" s="181"/>
      <c r="C725" s="181"/>
      <c r="D725" s="117"/>
    </row>
    <row r="726" spans="1:4" x14ac:dyDescent="0.45">
      <c r="A726" s="181"/>
      <c r="B726" s="181"/>
      <c r="C726" s="181"/>
      <c r="D726" s="117"/>
    </row>
    <row r="727" spans="1:4" x14ac:dyDescent="0.45">
      <c r="A727" s="181"/>
      <c r="B727" s="181"/>
      <c r="C727" s="181"/>
      <c r="D727" s="117"/>
    </row>
    <row r="728" spans="1:4" x14ac:dyDescent="0.45">
      <c r="A728" s="181"/>
      <c r="B728" s="181"/>
      <c r="C728" s="181"/>
      <c r="D728" s="117"/>
    </row>
    <row r="729" spans="1:4" x14ac:dyDescent="0.45">
      <c r="A729" s="181"/>
      <c r="B729" s="181"/>
      <c r="C729" s="181"/>
      <c r="D729" s="117"/>
    </row>
    <row r="730" spans="1:4" x14ac:dyDescent="0.45">
      <c r="A730" s="181"/>
      <c r="B730" s="181"/>
      <c r="C730" s="181"/>
      <c r="D730" s="117"/>
    </row>
    <row r="731" spans="1:4" x14ac:dyDescent="0.45">
      <c r="A731" s="181"/>
      <c r="B731" s="181"/>
      <c r="C731" s="181"/>
      <c r="D731" s="117"/>
    </row>
    <row r="732" spans="1:4" x14ac:dyDescent="0.45">
      <c r="A732" s="181"/>
      <c r="B732" s="181"/>
      <c r="C732" s="181"/>
      <c r="D732" s="117"/>
    </row>
    <row r="733" spans="1:4" x14ac:dyDescent="0.45">
      <c r="A733" s="181"/>
      <c r="B733" s="181"/>
      <c r="C733" s="181"/>
      <c r="D733" s="117"/>
    </row>
    <row r="734" spans="1:4" x14ac:dyDescent="0.45">
      <c r="A734" s="181"/>
      <c r="B734" s="181"/>
      <c r="C734" s="181"/>
      <c r="D734" s="117"/>
    </row>
    <row r="735" spans="1:4" x14ac:dyDescent="0.45">
      <c r="A735" s="181"/>
      <c r="B735" s="181"/>
      <c r="C735" s="181"/>
      <c r="D735" s="117"/>
    </row>
    <row r="736" spans="1:4" x14ac:dyDescent="0.45">
      <c r="A736" s="181"/>
      <c r="B736" s="181"/>
      <c r="C736" s="181"/>
      <c r="D736" s="117"/>
    </row>
    <row r="737" spans="1:4" x14ac:dyDescent="0.45">
      <c r="A737" s="181"/>
      <c r="B737" s="181"/>
      <c r="C737" s="181"/>
      <c r="D737" s="117"/>
    </row>
    <row r="738" spans="1:4" x14ac:dyDescent="0.45">
      <c r="A738" s="181"/>
      <c r="B738" s="181"/>
      <c r="C738" s="181"/>
      <c r="D738" s="117"/>
    </row>
    <row r="739" spans="1:4" x14ac:dyDescent="0.45">
      <c r="A739" s="181"/>
      <c r="B739" s="181"/>
      <c r="C739" s="181"/>
      <c r="D739" s="117"/>
    </row>
    <row r="740" spans="1:4" x14ac:dyDescent="0.45">
      <c r="A740" s="181"/>
      <c r="B740" s="181"/>
      <c r="C740" s="181"/>
      <c r="D740" s="117"/>
    </row>
    <row r="741" spans="1:4" x14ac:dyDescent="0.45">
      <c r="A741" s="181"/>
      <c r="B741" s="181"/>
      <c r="C741" s="181"/>
      <c r="D741" s="117"/>
    </row>
    <row r="742" spans="1:4" x14ac:dyDescent="0.45">
      <c r="A742" s="181"/>
      <c r="B742" s="181"/>
      <c r="C742" s="181"/>
      <c r="D742" s="117"/>
    </row>
    <row r="743" spans="1:4" x14ac:dyDescent="0.45">
      <c r="A743" s="181"/>
      <c r="B743" s="181"/>
      <c r="C743" s="181"/>
      <c r="D743" s="117"/>
    </row>
    <row r="744" spans="1:4" x14ac:dyDescent="0.45">
      <c r="A744" s="181"/>
      <c r="B744" s="181"/>
      <c r="C744" s="181"/>
      <c r="D744" s="117"/>
    </row>
    <row r="745" spans="1:4" x14ac:dyDescent="0.45">
      <c r="A745" s="181"/>
      <c r="B745" s="181"/>
      <c r="C745" s="181"/>
      <c r="D745" s="117"/>
    </row>
    <row r="746" spans="1:4" x14ac:dyDescent="0.45">
      <c r="A746" s="181"/>
      <c r="B746" s="181"/>
      <c r="C746" s="181"/>
      <c r="D746" s="117"/>
    </row>
    <row r="747" spans="1:4" x14ac:dyDescent="0.45">
      <c r="A747" s="181"/>
      <c r="B747" s="181"/>
      <c r="C747" s="181"/>
      <c r="D747" s="117"/>
    </row>
    <row r="748" spans="1:4" x14ac:dyDescent="0.45">
      <c r="A748" s="181"/>
      <c r="B748" s="181"/>
      <c r="C748" s="181"/>
      <c r="D748" s="117"/>
    </row>
    <row r="749" spans="1:4" x14ac:dyDescent="0.45">
      <c r="A749" s="181"/>
      <c r="B749" s="181"/>
      <c r="C749" s="181"/>
      <c r="D749" s="117"/>
    </row>
    <row r="750" spans="1:4" x14ac:dyDescent="0.45">
      <c r="A750" s="181"/>
      <c r="B750" s="181"/>
      <c r="C750" s="181"/>
      <c r="D750" s="117"/>
    </row>
    <row r="751" spans="1:4" x14ac:dyDescent="0.45">
      <c r="A751" s="181"/>
      <c r="B751" s="181"/>
      <c r="C751" s="181"/>
      <c r="D751" s="117"/>
    </row>
    <row r="752" spans="1:4" x14ac:dyDescent="0.45">
      <c r="A752" s="181"/>
      <c r="B752" s="181"/>
      <c r="C752" s="181"/>
      <c r="D752" s="117"/>
    </row>
    <row r="753" spans="1:4" x14ac:dyDescent="0.45">
      <c r="A753" s="181"/>
      <c r="B753" s="181"/>
      <c r="C753" s="181"/>
      <c r="D753" s="117"/>
    </row>
    <row r="754" spans="1:4" x14ac:dyDescent="0.45">
      <c r="A754" s="181"/>
      <c r="B754" s="181"/>
      <c r="C754" s="181"/>
      <c r="D754" s="117"/>
    </row>
    <row r="755" spans="1:4" x14ac:dyDescent="0.45">
      <c r="A755" s="181"/>
      <c r="B755" s="181"/>
      <c r="C755" s="181"/>
      <c r="D755" s="117"/>
    </row>
    <row r="756" spans="1:4" x14ac:dyDescent="0.45">
      <c r="A756" s="181"/>
      <c r="B756" s="181"/>
      <c r="C756" s="181"/>
      <c r="D756" s="117"/>
    </row>
    <row r="757" spans="1:4" x14ac:dyDescent="0.45">
      <c r="A757" s="181"/>
      <c r="B757" s="181"/>
      <c r="C757" s="181"/>
      <c r="D757" s="117"/>
    </row>
    <row r="758" spans="1:4" x14ac:dyDescent="0.45">
      <c r="A758" s="181"/>
      <c r="B758" s="181"/>
      <c r="C758" s="181"/>
      <c r="D758" s="117"/>
    </row>
    <row r="759" spans="1:4" x14ac:dyDescent="0.45">
      <c r="A759" s="181"/>
      <c r="B759" s="181"/>
      <c r="C759" s="181"/>
      <c r="D759" s="117"/>
    </row>
    <row r="760" spans="1:4" x14ac:dyDescent="0.45">
      <c r="A760" s="181"/>
      <c r="B760" s="181"/>
      <c r="C760" s="181"/>
      <c r="D760" s="117"/>
    </row>
    <row r="761" spans="1:4" x14ac:dyDescent="0.45">
      <c r="A761" s="181"/>
      <c r="B761" s="181"/>
      <c r="C761" s="181"/>
      <c r="D761" s="117"/>
    </row>
    <row r="762" spans="1:4" x14ac:dyDescent="0.45">
      <c r="A762" s="181"/>
      <c r="B762" s="181"/>
      <c r="C762" s="181"/>
      <c r="D762" s="117"/>
    </row>
    <row r="763" spans="1:4" x14ac:dyDescent="0.45">
      <c r="A763" s="181"/>
      <c r="B763" s="181"/>
      <c r="C763" s="181"/>
      <c r="D763" s="117"/>
    </row>
    <row r="764" spans="1:4" x14ac:dyDescent="0.45">
      <c r="A764" s="181"/>
      <c r="B764" s="181"/>
      <c r="C764" s="181"/>
      <c r="D764" s="117"/>
    </row>
    <row r="765" spans="1:4" x14ac:dyDescent="0.45">
      <c r="A765" s="181"/>
      <c r="B765" s="181"/>
      <c r="C765" s="181"/>
      <c r="D765" s="117"/>
    </row>
    <row r="766" spans="1:4" x14ac:dyDescent="0.45">
      <c r="A766" s="181"/>
      <c r="B766" s="181"/>
      <c r="C766" s="181"/>
      <c r="D766" s="117"/>
    </row>
    <row r="767" spans="1:4" x14ac:dyDescent="0.45">
      <c r="A767" s="181"/>
      <c r="B767" s="181"/>
      <c r="C767" s="181"/>
      <c r="D767" s="117"/>
    </row>
    <row r="768" spans="1:4" x14ac:dyDescent="0.45">
      <c r="A768" s="181"/>
      <c r="B768" s="181"/>
      <c r="C768" s="181"/>
      <c r="D768" s="117"/>
    </row>
    <row r="769" spans="1:4" x14ac:dyDescent="0.45">
      <c r="A769" s="181"/>
      <c r="B769" s="181"/>
      <c r="C769" s="181"/>
      <c r="D769" s="117"/>
    </row>
    <row r="770" spans="1:4" x14ac:dyDescent="0.45">
      <c r="A770" s="181"/>
      <c r="B770" s="181"/>
      <c r="C770" s="181"/>
      <c r="D770" s="117"/>
    </row>
    <row r="771" spans="1:4" x14ac:dyDescent="0.45">
      <c r="A771" s="181"/>
      <c r="B771" s="181"/>
      <c r="C771" s="181"/>
      <c r="D771" s="117"/>
    </row>
    <row r="772" spans="1:4" x14ac:dyDescent="0.45">
      <c r="A772" s="181"/>
      <c r="B772" s="181"/>
      <c r="C772" s="181"/>
      <c r="D772" s="117"/>
    </row>
    <row r="773" spans="1:4" x14ac:dyDescent="0.45">
      <c r="A773" s="181"/>
      <c r="B773" s="181"/>
      <c r="C773" s="181"/>
      <c r="D773" s="117"/>
    </row>
    <row r="774" spans="1:4" x14ac:dyDescent="0.45">
      <c r="A774" s="181"/>
      <c r="B774" s="181"/>
      <c r="C774" s="181"/>
      <c r="D774" s="117"/>
    </row>
    <row r="775" spans="1:4" x14ac:dyDescent="0.45">
      <c r="A775" s="181"/>
      <c r="B775" s="181"/>
      <c r="C775" s="181"/>
      <c r="D775" s="117"/>
    </row>
    <row r="776" spans="1:4" x14ac:dyDescent="0.45">
      <c r="A776" s="181"/>
      <c r="B776" s="181"/>
      <c r="C776" s="181"/>
      <c r="D776" s="117"/>
    </row>
    <row r="777" spans="1:4" x14ac:dyDescent="0.45">
      <c r="A777" s="181"/>
      <c r="B777" s="181"/>
      <c r="C777" s="181"/>
      <c r="D777" s="117"/>
    </row>
    <row r="778" spans="1:4" x14ac:dyDescent="0.45">
      <c r="A778" s="181"/>
      <c r="B778" s="181"/>
      <c r="C778" s="181"/>
      <c r="D778" s="117"/>
    </row>
    <row r="779" spans="1:4" x14ac:dyDescent="0.45">
      <c r="A779" s="181"/>
      <c r="B779" s="181"/>
      <c r="C779" s="181"/>
      <c r="D779" s="117"/>
    </row>
    <row r="780" spans="1:4" x14ac:dyDescent="0.45">
      <c r="A780" s="181"/>
      <c r="B780" s="181"/>
      <c r="C780" s="181"/>
      <c r="D780" s="117"/>
    </row>
    <row r="781" spans="1:4" x14ac:dyDescent="0.45">
      <c r="A781" s="181"/>
      <c r="B781" s="181"/>
      <c r="C781" s="181"/>
      <c r="D781" s="117"/>
    </row>
    <row r="782" spans="1:4" x14ac:dyDescent="0.45">
      <c r="A782" s="181"/>
      <c r="B782" s="181"/>
      <c r="C782" s="181"/>
      <c r="D782" s="117"/>
    </row>
    <row r="783" spans="1:4" x14ac:dyDescent="0.45">
      <c r="A783" s="181"/>
      <c r="B783" s="181"/>
      <c r="C783" s="181"/>
      <c r="D783" s="117"/>
    </row>
    <row r="784" spans="1:4" x14ac:dyDescent="0.45">
      <c r="A784" s="181"/>
      <c r="B784" s="181"/>
      <c r="C784" s="181"/>
      <c r="D784" s="117"/>
    </row>
    <row r="785" spans="1:4" x14ac:dyDescent="0.45">
      <c r="A785" s="181"/>
      <c r="B785" s="181"/>
      <c r="C785" s="181"/>
      <c r="D785" s="117"/>
    </row>
    <row r="786" spans="1:4" x14ac:dyDescent="0.45">
      <c r="A786" s="181"/>
      <c r="B786" s="181"/>
      <c r="C786" s="181"/>
      <c r="D786" s="117"/>
    </row>
    <row r="787" spans="1:4" x14ac:dyDescent="0.45">
      <c r="A787" s="181"/>
      <c r="B787" s="181"/>
      <c r="C787" s="181"/>
      <c r="D787" s="117"/>
    </row>
    <row r="788" spans="1:4" x14ac:dyDescent="0.45">
      <c r="A788" s="181"/>
      <c r="B788" s="181"/>
      <c r="C788" s="181"/>
      <c r="D788" s="117"/>
    </row>
    <row r="789" spans="1:4" x14ac:dyDescent="0.45">
      <c r="A789" s="181"/>
      <c r="B789" s="181"/>
      <c r="C789" s="181"/>
      <c r="D789" s="117"/>
    </row>
    <row r="790" spans="1:4" x14ac:dyDescent="0.45">
      <c r="A790" s="181"/>
      <c r="B790" s="181"/>
      <c r="C790" s="181"/>
      <c r="D790" s="117"/>
    </row>
    <row r="791" spans="1:4" x14ac:dyDescent="0.45">
      <c r="A791" s="181"/>
      <c r="B791" s="181"/>
      <c r="C791" s="181"/>
      <c r="D791" s="117"/>
    </row>
    <row r="792" spans="1:4" x14ac:dyDescent="0.45">
      <c r="A792" s="181"/>
      <c r="B792" s="181"/>
      <c r="C792" s="181"/>
      <c r="D792" s="117"/>
    </row>
    <row r="793" spans="1:4" x14ac:dyDescent="0.45">
      <c r="A793" s="181"/>
      <c r="B793" s="181"/>
      <c r="C793" s="181"/>
      <c r="D793" s="117"/>
    </row>
    <row r="794" spans="1:4" x14ac:dyDescent="0.45">
      <c r="A794" s="181"/>
      <c r="B794" s="181"/>
      <c r="C794" s="181"/>
      <c r="D794" s="117"/>
    </row>
    <row r="795" spans="1:4" x14ac:dyDescent="0.45">
      <c r="A795" s="181"/>
      <c r="B795" s="181"/>
      <c r="C795" s="181"/>
      <c r="D795" s="117"/>
    </row>
    <row r="796" spans="1:4" x14ac:dyDescent="0.45">
      <c r="A796" s="181"/>
      <c r="B796" s="181"/>
      <c r="C796" s="181"/>
      <c r="D796" s="117"/>
    </row>
    <row r="797" spans="1:4" x14ac:dyDescent="0.45">
      <c r="A797" s="181"/>
      <c r="B797" s="181"/>
      <c r="C797" s="181"/>
      <c r="D797" s="117"/>
    </row>
    <row r="798" spans="1:4" x14ac:dyDescent="0.45">
      <c r="A798" s="181"/>
      <c r="B798" s="181"/>
      <c r="C798" s="181"/>
      <c r="D798" s="117"/>
    </row>
    <row r="799" spans="1:4" x14ac:dyDescent="0.45">
      <c r="A799" s="181"/>
      <c r="B799" s="181"/>
      <c r="C799" s="181"/>
      <c r="D799" s="117"/>
    </row>
    <row r="800" spans="1:4" x14ac:dyDescent="0.45">
      <c r="A800" s="181"/>
      <c r="B800" s="181"/>
      <c r="C800" s="181"/>
      <c r="D800" s="117"/>
    </row>
    <row r="801" spans="1:4" x14ac:dyDescent="0.45">
      <c r="A801" s="181"/>
      <c r="B801" s="181"/>
      <c r="C801" s="181"/>
      <c r="D801" s="117"/>
    </row>
    <row r="802" spans="1:4" x14ac:dyDescent="0.45">
      <c r="A802" s="181"/>
      <c r="B802" s="181"/>
      <c r="C802" s="181"/>
      <c r="D802" s="117"/>
    </row>
    <row r="803" spans="1:4" x14ac:dyDescent="0.45">
      <c r="A803" s="181"/>
      <c r="B803" s="181"/>
      <c r="C803" s="181"/>
      <c r="D803" s="117"/>
    </row>
    <row r="804" spans="1:4" x14ac:dyDescent="0.45">
      <c r="A804" s="181"/>
      <c r="B804" s="181"/>
      <c r="C804" s="181"/>
      <c r="D804" s="117"/>
    </row>
    <row r="805" spans="1:4" x14ac:dyDescent="0.45">
      <c r="A805" s="181"/>
      <c r="B805" s="181"/>
      <c r="C805" s="181"/>
      <c r="D805" s="117"/>
    </row>
    <row r="806" spans="1:4" x14ac:dyDescent="0.45">
      <c r="A806" s="181"/>
      <c r="B806" s="181"/>
      <c r="C806" s="181"/>
      <c r="D806" s="117"/>
    </row>
    <row r="807" spans="1:4" x14ac:dyDescent="0.45">
      <c r="A807" s="181"/>
      <c r="B807" s="181"/>
      <c r="C807" s="181"/>
      <c r="D807" s="117"/>
    </row>
    <row r="808" spans="1:4" x14ac:dyDescent="0.45">
      <c r="A808" s="181"/>
      <c r="B808" s="181"/>
      <c r="C808" s="181"/>
      <c r="D808" s="117"/>
    </row>
    <row r="809" spans="1:4" x14ac:dyDescent="0.45">
      <c r="A809" s="181"/>
      <c r="B809" s="181"/>
      <c r="C809" s="181"/>
      <c r="D809" s="117"/>
    </row>
    <row r="810" spans="1:4" x14ac:dyDescent="0.45">
      <c r="A810" s="181"/>
      <c r="B810" s="181"/>
      <c r="C810" s="181"/>
      <c r="D810" s="117"/>
    </row>
    <row r="811" spans="1:4" x14ac:dyDescent="0.45">
      <c r="A811" s="181"/>
      <c r="B811" s="181"/>
      <c r="C811" s="181"/>
      <c r="D811" s="117"/>
    </row>
    <row r="812" spans="1:4" x14ac:dyDescent="0.45">
      <c r="A812" s="181"/>
      <c r="B812" s="181"/>
      <c r="C812" s="181"/>
      <c r="D812" s="117"/>
    </row>
    <row r="813" spans="1:4" x14ac:dyDescent="0.45">
      <c r="A813" s="181"/>
      <c r="B813" s="181"/>
      <c r="C813" s="181"/>
      <c r="D813" s="117"/>
    </row>
    <row r="814" spans="1:4" x14ac:dyDescent="0.45">
      <c r="A814" s="181"/>
      <c r="B814" s="181"/>
      <c r="C814" s="181"/>
      <c r="D814" s="117"/>
    </row>
    <row r="815" spans="1:4" x14ac:dyDescent="0.45">
      <c r="A815" s="181"/>
      <c r="B815" s="181"/>
      <c r="C815" s="181"/>
      <c r="D815" s="117"/>
    </row>
    <row r="816" spans="1:4" x14ac:dyDescent="0.45">
      <c r="A816" s="181"/>
      <c r="B816" s="181"/>
      <c r="C816" s="181"/>
      <c r="D816" s="117"/>
    </row>
    <row r="817" spans="1:4" x14ac:dyDescent="0.45">
      <c r="A817" s="181"/>
      <c r="B817" s="181"/>
      <c r="C817" s="181"/>
      <c r="D817" s="117"/>
    </row>
    <row r="818" spans="1:4" x14ac:dyDescent="0.45">
      <c r="A818" s="181"/>
      <c r="B818" s="181"/>
      <c r="C818" s="181"/>
      <c r="D818" s="117"/>
    </row>
    <row r="819" spans="1:4" x14ac:dyDescent="0.45">
      <c r="A819" s="181"/>
      <c r="B819" s="181"/>
      <c r="C819" s="181"/>
      <c r="D819" s="117"/>
    </row>
    <row r="820" spans="1:4" x14ac:dyDescent="0.45">
      <c r="A820" s="181"/>
      <c r="B820" s="181"/>
      <c r="C820" s="181"/>
      <c r="D820" s="117"/>
    </row>
    <row r="821" spans="1:4" x14ac:dyDescent="0.45">
      <c r="A821" s="181"/>
      <c r="B821" s="181"/>
      <c r="C821" s="181"/>
      <c r="D821" s="117"/>
    </row>
    <row r="822" spans="1:4" x14ac:dyDescent="0.45">
      <c r="A822" s="181"/>
      <c r="B822" s="181"/>
      <c r="C822" s="181"/>
      <c r="D822" s="117"/>
    </row>
    <row r="823" spans="1:4" x14ac:dyDescent="0.45">
      <c r="A823" s="181"/>
      <c r="B823" s="181"/>
      <c r="C823" s="181"/>
      <c r="D823" s="117"/>
    </row>
    <row r="824" spans="1:4" x14ac:dyDescent="0.45">
      <c r="A824" s="181"/>
      <c r="B824" s="181"/>
      <c r="C824" s="181"/>
      <c r="D824" s="117"/>
    </row>
    <row r="825" spans="1:4" x14ac:dyDescent="0.45">
      <c r="A825" s="181"/>
      <c r="B825" s="181"/>
      <c r="C825" s="181"/>
      <c r="D825" s="117"/>
    </row>
    <row r="826" spans="1:4" x14ac:dyDescent="0.45">
      <c r="A826" s="181"/>
      <c r="B826" s="181"/>
      <c r="C826" s="181"/>
      <c r="D826" s="117"/>
    </row>
    <row r="827" spans="1:4" x14ac:dyDescent="0.45">
      <c r="A827" s="181"/>
      <c r="B827" s="181"/>
      <c r="C827" s="181"/>
      <c r="D827" s="117"/>
    </row>
    <row r="828" spans="1:4" x14ac:dyDescent="0.45">
      <c r="A828" s="181"/>
      <c r="B828" s="181"/>
      <c r="C828" s="181"/>
      <c r="D828" s="117"/>
    </row>
    <row r="829" spans="1:4" x14ac:dyDescent="0.45">
      <c r="A829" s="181"/>
      <c r="B829" s="181"/>
      <c r="C829" s="181"/>
      <c r="D829" s="117"/>
    </row>
    <row r="830" spans="1:4" x14ac:dyDescent="0.45">
      <c r="A830" s="181"/>
      <c r="B830" s="181"/>
      <c r="C830" s="181"/>
      <c r="D830" s="117"/>
    </row>
    <row r="831" spans="1:4" x14ac:dyDescent="0.45">
      <c r="A831" s="181"/>
      <c r="B831" s="181"/>
      <c r="C831" s="181"/>
      <c r="D831" s="117"/>
    </row>
    <row r="832" spans="1:4" x14ac:dyDescent="0.45">
      <c r="A832" s="181"/>
      <c r="B832" s="181"/>
      <c r="C832" s="181"/>
      <c r="D832" s="117"/>
    </row>
    <row r="833" spans="1:4" x14ac:dyDescent="0.45">
      <c r="A833" s="181"/>
      <c r="B833" s="181"/>
      <c r="C833" s="181"/>
      <c r="D833" s="117"/>
    </row>
    <row r="834" spans="1:4" x14ac:dyDescent="0.45">
      <c r="A834" s="181"/>
      <c r="B834" s="181"/>
      <c r="C834" s="181"/>
      <c r="D834" s="117"/>
    </row>
    <row r="835" spans="1:4" x14ac:dyDescent="0.45">
      <c r="A835" s="181"/>
      <c r="B835" s="181"/>
      <c r="C835" s="181"/>
      <c r="D835" s="117"/>
    </row>
    <row r="836" spans="1:4" x14ac:dyDescent="0.45">
      <c r="A836" s="181"/>
      <c r="B836" s="181"/>
      <c r="C836" s="181"/>
      <c r="D836" s="117"/>
    </row>
    <row r="837" spans="1:4" x14ac:dyDescent="0.45">
      <c r="A837" s="181"/>
      <c r="B837" s="181"/>
      <c r="C837" s="181"/>
      <c r="D837" s="117"/>
    </row>
    <row r="838" spans="1:4" x14ac:dyDescent="0.45">
      <c r="A838" s="181"/>
      <c r="B838" s="181"/>
      <c r="C838" s="181"/>
      <c r="D838" s="117"/>
    </row>
    <row r="839" spans="1:4" x14ac:dyDescent="0.45">
      <c r="A839" s="181"/>
      <c r="B839" s="181"/>
      <c r="C839" s="181"/>
      <c r="D839" s="117"/>
    </row>
    <row r="840" spans="1:4" x14ac:dyDescent="0.45">
      <c r="A840" s="181"/>
      <c r="B840" s="181"/>
      <c r="C840" s="181"/>
      <c r="D840" s="117"/>
    </row>
    <row r="841" spans="1:4" x14ac:dyDescent="0.45">
      <c r="A841" s="181"/>
      <c r="B841" s="181"/>
      <c r="C841" s="181"/>
      <c r="D841" s="117"/>
    </row>
    <row r="842" spans="1:4" x14ac:dyDescent="0.45">
      <c r="A842" s="181"/>
      <c r="B842" s="181"/>
      <c r="C842" s="181"/>
      <c r="D842" s="117"/>
    </row>
    <row r="843" spans="1:4" x14ac:dyDescent="0.45">
      <c r="A843" s="181"/>
      <c r="B843" s="181"/>
      <c r="C843" s="181"/>
      <c r="D843" s="117"/>
    </row>
    <row r="844" spans="1:4" x14ac:dyDescent="0.45">
      <c r="A844" s="181"/>
      <c r="B844" s="181"/>
      <c r="C844" s="181"/>
      <c r="D844" s="117"/>
    </row>
    <row r="845" spans="1:4" x14ac:dyDescent="0.45">
      <c r="A845" s="181"/>
      <c r="B845" s="181"/>
      <c r="C845" s="181"/>
      <c r="D845" s="117"/>
    </row>
    <row r="846" spans="1:4" x14ac:dyDescent="0.45">
      <c r="A846" s="181"/>
      <c r="B846" s="181"/>
      <c r="C846" s="181"/>
      <c r="D846" s="117"/>
    </row>
    <row r="847" spans="1:4" x14ac:dyDescent="0.45">
      <c r="A847" s="181"/>
      <c r="B847" s="181"/>
      <c r="C847" s="181"/>
      <c r="D847" s="117"/>
    </row>
    <row r="848" spans="1:4" x14ac:dyDescent="0.45">
      <c r="A848" s="181"/>
      <c r="B848" s="181"/>
      <c r="C848" s="181"/>
      <c r="D848" s="117"/>
    </row>
    <row r="849" spans="1:4" x14ac:dyDescent="0.45">
      <c r="A849" s="181"/>
      <c r="B849" s="181"/>
      <c r="C849" s="181"/>
      <c r="D849" s="117"/>
    </row>
    <row r="850" spans="1:4" x14ac:dyDescent="0.45">
      <c r="A850" s="181"/>
      <c r="B850" s="181"/>
      <c r="C850" s="181"/>
      <c r="D850" s="117"/>
    </row>
    <row r="851" spans="1:4" x14ac:dyDescent="0.45">
      <c r="A851" s="181"/>
      <c r="B851" s="181"/>
      <c r="C851" s="181"/>
      <c r="D851" s="117"/>
    </row>
    <row r="852" spans="1:4" x14ac:dyDescent="0.45">
      <c r="A852" s="181"/>
      <c r="B852" s="181"/>
      <c r="C852" s="181"/>
      <c r="D852" s="117"/>
    </row>
    <row r="853" spans="1:4" x14ac:dyDescent="0.45">
      <c r="A853" s="181"/>
      <c r="B853" s="181"/>
      <c r="C853" s="181"/>
      <c r="D853" s="117"/>
    </row>
    <row r="854" spans="1:4" x14ac:dyDescent="0.45">
      <c r="A854" s="181"/>
      <c r="B854" s="181"/>
      <c r="C854" s="181"/>
      <c r="D854" s="117"/>
    </row>
    <row r="855" spans="1:4" x14ac:dyDescent="0.45">
      <c r="A855" s="181"/>
      <c r="B855" s="181"/>
      <c r="C855" s="181"/>
      <c r="D855" s="117"/>
    </row>
    <row r="856" spans="1:4" x14ac:dyDescent="0.45">
      <c r="A856" s="181"/>
      <c r="B856" s="181"/>
      <c r="C856" s="181"/>
      <c r="D856" s="117"/>
    </row>
    <row r="857" spans="1:4" x14ac:dyDescent="0.45">
      <c r="A857" s="181"/>
      <c r="B857" s="181"/>
      <c r="C857" s="181"/>
      <c r="D857" s="117"/>
    </row>
    <row r="858" spans="1:4" x14ac:dyDescent="0.45">
      <c r="A858" s="181"/>
      <c r="B858" s="181"/>
      <c r="C858" s="181"/>
      <c r="D858" s="117"/>
    </row>
    <row r="859" spans="1:4" x14ac:dyDescent="0.45">
      <c r="A859" s="181"/>
      <c r="B859" s="181"/>
      <c r="C859" s="181"/>
      <c r="D859" s="117"/>
    </row>
    <row r="860" spans="1:4" x14ac:dyDescent="0.45">
      <c r="A860" s="181"/>
      <c r="B860" s="181"/>
      <c r="C860" s="181"/>
      <c r="D860" s="117"/>
    </row>
    <row r="861" spans="1:4" x14ac:dyDescent="0.45">
      <c r="A861" s="181"/>
      <c r="B861" s="181"/>
      <c r="C861" s="181"/>
      <c r="D861" s="117"/>
    </row>
    <row r="862" spans="1:4" x14ac:dyDescent="0.45">
      <c r="A862" s="181"/>
      <c r="B862" s="181"/>
      <c r="C862" s="181"/>
      <c r="D862" s="117"/>
    </row>
    <row r="863" spans="1:4" x14ac:dyDescent="0.45">
      <c r="A863" s="181"/>
      <c r="B863" s="181"/>
      <c r="C863" s="181"/>
      <c r="D863" s="117"/>
    </row>
    <row r="864" spans="1:4" x14ac:dyDescent="0.45">
      <c r="A864" s="181"/>
      <c r="B864" s="181"/>
      <c r="C864" s="181"/>
      <c r="D864" s="117"/>
    </row>
    <row r="865" spans="1:4" x14ac:dyDescent="0.45">
      <c r="A865" s="181"/>
      <c r="B865" s="181"/>
      <c r="C865" s="181"/>
      <c r="D865" s="117"/>
    </row>
    <row r="866" spans="1:4" x14ac:dyDescent="0.45">
      <c r="A866" s="181"/>
      <c r="B866" s="181"/>
      <c r="C866" s="181"/>
      <c r="D866" s="117"/>
    </row>
    <row r="867" spans="1:4" x14ac:dyDescent="0.45">
      <c r="A867" s="181"/>
      <c r="B867" s="181"/>
      <c r="C867" s="181"/>
      <c r="D867" s="117"/>
    </row>
    <row r="868" spans="1:4" x14ac:dyDescent="0.45">
      <c r="A868" s="181"/>
      <c r="B868" s="181"/>
      <c r="C868" s="181"/>
      <c r="D868" s="117"/>
    </row>
    <row r="869" spans="1:4" x14ac:dyDescent="0.45">
      <c r="A869" s="181"/>
      <c r="B869" s="181"/>
      <c r="C869" s="181"/>
      <c r="D869" s="117"/>
    </row>
    <row r="870" spans="1:4" x14ac:dyDescent="0.45">
      <c r="A870" s="181"/>
      <c r="B870" s="181"/>
      <c r="C870" s="181"/>
      <c r="D870" s="117"/>
    </row>
    <row r="871" spans="1:4" x14ac:dyDescent="0.45">
      <c r="A871" s="181"/>
      <c r="B871" s="181"/>
      <c r="C871" s="181"/>
      <c r="D871" s="117"/>
    </row>
    <row r="872" spans="1:4" x14ac:dyDescent="0.45">
      <c r="A872" s="181"/>
      <c r="B872" s="181"/>
      <c r="C872" s="181"/>
      <c r="D872" s="117"/>
    </row>
    <row r="873" spans="1:4" x14ac:dyDescent="0.45">
      <c r="A873" s="181"/>
      <c r="B873" s="181"/>
      <c r="C873" s="181"/>
      <c r="D873" s="117"/>
    </row>
    <row r="874" spans="1:4" x14ac:dyDescent="0.45">
      <c r="A874" s="181"/>
      <c r="B874" s="181"/>
      <c r="C874" s="181"/>
      <c r="D874" s="117"/>
    </row>
    <row r="875" spans="1:4" x14ac:dyDescent="0.45">
      <c r="A875" s="181"/>
      <c r="B875" s="181"/>
      <c r="C875" s="181"/>
      <c r="D875" s="117"/>
    </row>
    <row r="876" spans="1:4" x14ac:dyDescent="0.45">
      <c r="A876" s="181"/>
      <c r="B876" s="181"/>
      <c r="C876" s="181"/>
      <c r="D876" s="117"/>
    </row>
    <row r="877" spans="1:4" x14ac:dyDescent="0.45">
      <c r="A877" s="181"/>
      <c r="B877" s="181"/>
      <c r="C877" s="181"/>
      <c r="D877" s="117"/>
    </row>
    <row r="878" spans="1:4" x14ac:dyDescent="0.45">
      <c r="A878" s="181"/>
      <c r="B878" s="181"/>
      <c r="C878" s="181"/>
      <c r="D878" s="117"/>
    </row>
    <row r="879" spans="1:4" x14ac:dyDescent="0.45">
      <c r="A879" s="181"/>
      <c r="B879" s="181"/>
      <c r="C879" s="181"/>
      <c r="D879" s="117"/>
    </row>
    <row r="880" spans="1:4" x14ac:dyDescent="0.45">
      <c r="A880" s="181"/>
      <c r="B880" s="181"/>
      <c r="C880" s="181"/>
      <c r="D880" s="117"/>
    </row>
    <row r="881" spans="1:4" x14ac:dyDescent="0.45">
      <c r="A881" s="181"/>
      <c r="B881" s="181"/>
      <c r="C881" s="181"/>
      <c r="D881" s="117"/>
    </row>
    <row r="882" spans="1:4" x14ac:dyDescent="0.45">
      <c r="A882" s="181"/>
      <c r="B882" s="181"/>
      <c r="C882" s="181"/>
      <c r="D882" s="117"/>
    </row>
    <row r="883" spans="1:4" x14ac:dyDescent="0.45">
      <c r="A883" s="181"/>
      <c r="B883" s="181"/>
      <c r="C883" s="181"/>
      <c r="D883" s="117"/>
    </row>
    <row r="884" spans="1:4" x14ac:dyDescent="0.45">
      <c r="A884" s="181"/>
      <c r="B884" s="181"/>
      <c r="C884" s="181"/>
      <c r="D884" s="117"/>
    </row>
    <row r="885" spans="1:4" x14ac:dyDescent="0.45">
      <c r="A885" s="181"/>
      <c r="B885" s="181"/>
      <c r="C885" s="181"/>
      <c r="D885" s="117"/>
    </row>
    <row r="886" spans="1:4" x14ac:dyDescent="0.45">
      <c r="A886" s="181"/>
      <c r="B886" s="181"/>
      <c r="C886" s="181"/>
      <c r="D886" s="117"/>
    </row>
    <row r="887" spans="1:4" x14ac:dyDescent="0.45">
      <c r="A887" s="181"/>
      <c r="B887" s="181"/>
      <c r="C887" s="181"/>
      <c r="D887" s="117"/>
    </row>
    <row r="888" spans="1:4" x14ac:dyDescent="0.45">
      <c r="A888" s="181"/>
      <c r="B888" s="181"/>
      <c r="C888" s="181"/>
      <c r="D888" s="117"/>
    </row>
    <row r="889" spans="1:4" x14ac:dyDescent="0.45">
      <c r="A889" s="181"/>
      <c r="B889" s="181"/>
      <c r="C889" s="181"/>
      <c r="D889" s="117"/>
    </row>
    <row r="890" spans="1:4" x14ac:dyDescent="0.45">
      <c r="A890" s="181"/>
      <c r="B890" s="181"/>
      <c r="C890" s="181"/>
      <c r="D890" s="117"/>
    </row>
    <row r="891" spans="1:4" x14ac:dyDescent="0.45">
      <c r="A891" s="181"/>
      <c r="B891" s="181"/>
      <c r="C891" s="181"/>
      <c r="D891" s="117"/>
    </row>
    <row r="892" spans="1:4" x14ac:dyDescent="0.45">
      <c r="A892" s="181"/>
      <c r="B892" s="181"/>
      <c r="C892" s="181"/>
      <c r="D892" s="117"/>
    </row>
    <row r="893" spans="1:4" x14ac:dyDescent="0.45">
      <c r="A893" s="181"/>
      <c r="B893" s="181"/>
      <c r="C893" s="181"/>
      <c r="D893" s="117"/>
    </row>
    <row r="894" spans="1:4" x14ac:dyDescent="0.45">
      <c r="A894" s="181"/>
      <c r="B894" s="181"/>
      <c r="C894" s="181"/>
      <c r="D894" s="117"/>
    </row>
    <row r="895" spans="1:4" x14ac:dyDescent="0.45">
      <c r="A895" s="181"/>
      <c r="B895" s="181"/>
      <c r="C895" s="181"/>
      <c r="D895" s="117"/>
    </row>
    <row r="896" spans="1:4" x14ac:dyDescent="0.45">
      <c r="A896" s="181"/>
      <c r="B896" s="181"/>
      <c r="C896" s="181"/>
      <c r="D896" s="117"/>
    </row>
    <row r="897" spans="1:4" x14ac:dyDescent="0.45">
      <c r="A897" s="181"/>
      <c r="B897" s="181"/>
      <c r="C897" s="181"/>
      <c r="D897" s="117"/>
    </row>
    <row r="898" spans="1:4" x14ac:dyDescent="0.45">
      <c r="A898" s="181"/>
      <c r="B898" s="181"/>
      <c r="C898" s="181"/>
      <c r="D898" s="117"/>
    </row>
    <row r="899" spans="1:4" x14ac:dyDescent="0.45">
      <c r="A899" s="181"/>
      <c r="B899" s="181"/>
      <c r="C899" s="181"/>
      <c r="D899" s="117"/>
    </row>
    <row r="900" spans="1:4" x14ac:dyDescent="0.45">
      <c r="A900" s="181"/>
      <c r="B900" s="181"/>
      <c r="C900" s="181"/>
      <c r="D900" s="117"/>
    </row>
    <row r="901" spans="1:4" x14ac:dyDescent="0.45">
      <c r="A901" s="181"/>
      <c r="B901" s="181"/>
      <c r="C901" s="181"/>
      <c r="D901" s="117"/>
    </row>
    <row r="902" spans="1:4" x14ac:dyDescent="0.45">
      <c r="A902" s="181"/>
      <c r="B902" s="181"/>
      <c r="C902" s="181"/>
      <c r="D902" s="117"/>
    </row>
    <row r="903" spans="1:4" x14ac:dyDescent="0.45">
      <c r="A903" s="181"/>
      <c r="B903" s="181"/>
      <c r="C903" s="181"/>
      <c r="D903" s="117"/>
    </row>
    <row r="904" spans="1:4" x14ac:dyDescent="0.45">
      <c r="A904" s="181"/>
      <c r="B904" s="181"/>
      <c r="C904" s="181"/>
      <c r="D904" s="117"/>
    </row>
    <row r="905" spans="1:4" x14ac:dyDescent="0.45">
      <c r="A905" s="181"/>
      <c r="B905" s="181"/>
      <c r="C905" s="181"/>
      <c r="D905" s="117"/>
    </row>
    <row r="906" spans="1:4" x14ac:dyDescent="0.45">
      <c r="A906" s="181"/>
      <c r="B906" s="181"/>
      <c r="C906" s="181"/>
      <c r="D906" s="117"/>
    </row>
    <row r="907" spans="1:4" x14ac:dyDescent="0.45">
      <c r="A907" s="181"/>
      <c r="B907" s="181"/>
      <c r="C907" s="181"/>
      <c r="D907" s="117"/>
    </row>
    <row r="908" spans="1:4" x14ac:dyDescent="0.45">
      <c r="A908" s="181"/>
      <c r="B908" s="181"/>
      <c r="C908" s="181"/>
      <c r="D908" s="117"/>
    </row>
    <row r="909" spans="1:4" x14ac:dyDescent="0.45">
      <c r="A909" s="181"/>
      <c r="B909" s="181"/>
      <c r="C909" s="181"/>
      <c r="D909" s="117"/>
    </row>
    <row r="910" spans="1:4" x14ac:dyDescent="0.45">
      <c r="A910" s="181"/>
      <c r="B910" s="181"/>
      <c r="C910" s="181"/>
      <c r="D910" s="117"/>
    </row>
    <row r="911" spans="1:4" x14ac:dyDescent="0.45">
      <c r="A911" s="181"/>
      <c r="B911" s="181"/>
      <c r="C911" s="181"/>
      <c r="D911" s="117"/>
    </row>
    <row r="912" spans="1:4" x14ac:dyDescent="0.45">
      <c r="A912" s="181"/>
      <c r="B912" s="181"/>
      <c r="C912" s="181"/>
      <c r="D912" s="117"/>
    </row>
    <row r="913" spans="1:4" x14ac:dyDescent="0.45">
      <c r="A913" s="181"/>
      <c r="B913" s="181"/>
      <c r="C913" s="181"/>
      <c r="D913" s="117"/>
    </row>
    <row r="914" spans="1:4" x14ac:dyDescent="0.45">
      <c r="A914" s="181"/>
      <c r="B914" s="181"/>
      <c r="C914" s="181"/>
      <c r="D914" s="117"/>
    </row>
    <row r="915" spans="1:4" x14ac:dyDescent="0.45">
      <c r="A915" s="181"/>
      <c r="B915" s="181"/>
      <c r="C915" s="181"/>
      <c r="D915" s="117"/>
    </row>
    <row r="916" spans="1:4" x14ac:dyDescent="0.45">
      <c r="A916" s="181"/>
      <c r="B916" s="181"/>
      <c r="C916" s="181"/>
      <c r="D916" s="117"/>
    </row>
    <row r="917" spans="1:4" x14ac:dyDescent="0.45">
      <c r="A917" s="181"/>
      <c r="B917" s="181"/>
      <c r="C917" s="181"/>
      <c r="D917" s="117"/>
    </row>
    <row r="918" spans="1:4" x14ac:dyDescent="0.45">
      <c r="A918" s="181"/>
      <c r="B918" s="181"/>
      <c r="C918" s="181"/>
      <c r="D918" s="117"/>
    </row>
    <row r="919" spans="1:4" x14ac:dyDescent="0.45">
      <c r="A919" s="181"/>
      <c r="B919" s="181"/>
      <c r="C919" s="181"/>
      <c r="D919" s="117"/>
    </row>
    <row r="920" spans="1:4" x14ac:dyDescent="0.45">
      <c r="A920" s="181"/>
      <c r="B920" s="181"/>
      <c r="C920" s="181"/>
      <c r="D920" s="117"/>
    </row>
    <row r="921" spans="1:4" x14ac:dyDescent="0.45">
      <c r="A921" s="181"/>
      <c r="B921" s="181"/>
      <c r="C921" s="181"/>
      <c r="D921" s="117"/>
    </row>
    <row r="922" spans="1:4" x14ac:dyDescent="0.45">
      <c r="A922" s="181"/>
      <c r="B922" s="181"/>
      <c r="C922" s="181"/>
      <c r="D922" s="117"/>
    </row>
    <row r="923" spans="1:4" x14ac:dyDescent="0.45">
      <c r="A923" s="181"/>
      <c r="B923" s="181"/>
      <c r="C923" s="181"/>
      <c r="D923" s="117"/>
    </row>
    <row r="924" spans="1:4" x14ac:dyDescent="0.45">
      <c r="A924" s="181"/>
      <c r="B924" s="181"/>
      <c r="C924" s="181"/>
      <c r="D924" s="117"/>
    </row>
    <row r="925" spans="1:4" x14ac:dyDescent="0.45">
      <c r="A925" s="181"/>
      <c r="B925" s="181"/>
      <c r="C925" s="181"/>
      <c r="D925" s="117"/>
    </row>
    <row r="926" spans="1:4" x14ac:dyDescent="0.45">
      <c r="A926" s="181"/>
      <c r="B926" s="181"/>
      <c r="C926" s="181"/>
      <c r="D926" s="117"/>
    </row>
    <row r="927" spans="1:4" x14ac:dyDescent="0.45">
      <c r="A927" s="181"/>
      <c r="B927" s="181"/>
      <c r="C927" s="181"/>
      <c r="D927" s="117"/>
    </row>
    <row r="928" spans="1:4" x14ac:dyDescent="0.45">
      <c r="A928" s="181"/>
      <c r="B928" s="181"/>
      <c r="C928" s="181"/>
      <c r="D928" s="117"/>
    </row>
    <row r="929" spans="1:4" x14ac:dyDescent="0.45">
      <c r="A929" s="181"/>
      <c r="B929" s="181"/>
      <c r="C929" s="181"/>
      <c r="D929" s="117"/>
    </row>
    <row r="930" spans="1:4" x14ac:dyDescent="0.45">
      <c r="A930" s="181"/>
      <c r="B930" s="181"/>
      <c r="C930" s="181"/>
      <c r="D930" s="117"/>
    </row>
    <row r="931" spans="1:4" x14ac:dyDescent="0.45">
      <c r="A931" s="181"/>
      <c r="B931" s="181"/>
      <c r="C931" s="181"/>
      <c r="D931" s="117"/>
    </row>
    <row r="932" spans="1:4" x14ac:dyDescent="0.45">
      <c r="A932" s="181"/>
      <c r="B932" s="181"/>
      <c r="C932" s="181"/>
      <c r="D932" s="117"/>
    </row>
    <row r="933" spans="1:4" x14ac:dyDescent="0.45">
      <c r="A933" s="181"/>
      <c r="B933" s="181"/>
      <c r="C933" s="181"/>
      <c r="D933" s="117"/>
    </row>
    <row r="934" spans="1:4" x14ac:dyDescent="0.45">
      <c r="A934" s="181"/>
      <c r="B934" s="181"/>
      <c r="C934" s="181"/>
      <c r="D934" s="117"/>
    </row>
    <row r="935" spans="1:4" x14ac:dyDescent="0.45">
      <c r="A935" s="181"/>
      <c r="B935" s="181"/>
      <c r="C935" s="181"/>
      <c r="D935" s="117"/>
    </row>
    <row r="936" spans="1:4" x14ac:dyDescent="0.45">
      <c r="A936" s="181"/>
      <c r="B936" s="181"/>
      <c r="C936" s="181"/>
      <c r="D936" s="117"/>
    </row>
    <row r="937" spans="1:4" x14ac:dyDescent="0.45">
      <c r="A937" s="181"/>
      <c r="B937" s="181"/>
      <c r="C937" s="181"/>
      <c r="D937" s="117"/>
    </row>
    <row r="938" spans="1:4" x14ac:dyDescent="0.45">
      <c r="A938" s="181"/>
      <c r="B938" s="181"/>
      <c r="C938" s="181"/>
      <c r="D938" s="117"/>
    </row>
    <row r="939" spans="1:4" x14ac:dyDescent="0.45">
      <c r="A939" s="181"/>
      <c r="B939" s="181"/>
      <c r="C939" s="181"/>
      <c r="D939" s="117"/>
    </row>
    <row r="940" spans="1:4" x14ac:dyDescent="0.45">
      <c r="A940" s="181"/>
      <c r="B940" s="181"/>
      <c r="C940" s="181"/>
      <c r="D940" s="117"/>
    </row>
    <row r="941" spans="1:4" x14ac:dyDescent="0.45">
      <c r="A941" s="181"/>
      <c r="B941" s="181"/>
      <c r="C941" s="181"/>
      <c r="D941" s="117"/>
    </row>
    <row r="942" spans="1:4" x14ac:dyDescent="0.45">
      <c r="A942" s="181"/>
      <c r="B942" s="181"/>
      <c r="C942" s="181"/>
      <c r="D942" s="117"/>
    </row>
    <row r="943" spans="1:4" x14ac:dyDescent="0.45">
      <c r="A943" s="181"/>
      <c r="B943" s="181"/>
      <c r="C943" s="181"/>
      <c r="D943" s="117"/>
    </row>
    <row r="944" spans="1:4" x14ac:dyDescent="0.45">
      <c r="A944" s="181"/>
      <c r="B944" s="181"/>
      <c r="C944" s="181"/>
      <c r="D944" s="117"/>
    </row>
    <row r="945" spans="1:4" x14ac:dyDescent="0.45">
      <c r="A945" s="181"/>
      <c r="B945" s="181"/>
      <c r="C945" s="181"/>
      <c r="D945" s="117"/>
    </row>
    <row r="946" spans="1:4" x14ac:dyDescent="0.45">
      <c r="A946" s="181"/>
      <c r="B946" s="181"/>
      <c r="C946" s="181"/>
      <c r="D946" s="117"/>
    </row>
    <row r="947" spans="1:4" x14ac:dyDescent="0.45">
      <c r="A947" s="181"/>
      <c r="B947" s="181"/>
      <c r="C947" s="181"/>
      <c r="D947" s="117"/>
    </row>
    <row r="948" spans="1:4" x14ac:dyDescent="0.45">
      <c r="A948" s="181"/>
      <c r="B948" s="181"/>
      <c r="C948" s="181"/>
      <c r="D948" s="117"/>
    </row>
    <row r="949" spans="1:4" x14ac:dyDescent="0.45">
      <c r="A949" s="181"/>
      <c r="B949" s="181"/>
      <c r="C949" s="181"/>
      <c r="D949" s="117"/>
    </row>
    <row r="950" spans="1:4" x14ac:dyDescent="0.45">
      <c r="A950" s="181"/>
      <c r="B950" s="181"/>
      <c r="C950" s="181"/>
      <c r="D950" s="117"/>
    </row>
    <row r="951" spans="1:4" x14ac:dyDescent="0.45">
      <c r="A951" s="181"/>
      <c r="B951" s="181"/>
      <c r="C951" s="181"/>
      <c r="D951" s="117"/>
    </row>
    <row r="952" spans="1:4" x14ac:dyDescent="0.45">
      <c r="A952" s="181"/>
      <c r="B952" s="181"/>
      <c r="C952" s="181"/>
      <c r="D952" s="117"/>
    </row>
    <row r="953" spans="1:4" x14ac:dyDescent="0.45">
      <c r="A953" s="181"/>
      <c r="B953" s="181"/>
      <c r="C953" s="181"/>
      <c r="D953" s="117"/>
    </row>
    <row r="954" spans="1:4" x14ac:dyDescent="0.45">
      <c r="A954" s="181"/>
      <c r="B954" s="181"/>
      <c r="C954" s="181"/>
      <c r="D954" s="117"/>
    </row>
    <row r="955" spans="1:4" x14ac:dyDescent="0.45">
      <c r="A955" s="181"/>
      <c r="B955" s="181"/>
      <c r="C955" s="181"/>
      <c r="D955" s="117"/>
    </row>
    <row r="956" spans="1:4" x14ac:dyDescent="0.45">
      <c r="A956" s="181"/>
      <c r="B956" s="181"/>
      <c r="C956" s="181"/>
      <c r="D956" s="117"/>
    </row>
    <row r="957" spans="1:4" x14ac:dyDescent="0.45">
      <c r="A957" s="181"/>
      <c r="B957" s="181"/>
      <c r="C957" s="181"/>
      <c r="D957" s="117"/>
    </row>
    <row r="958" spans="1:4" x14ac:dyDescent="0.45">
      <c r="A958" s="181"/>
      <c r="B958" s="181"/>
      <c r="C958" s="181"/>
      <c r="D958" s="117"/>
    </row>
    <row r="959" spans="1:4" x14ac:dyDescent="0.45">
      <c r="A959" s="181"/>
      <c r="B959" s="181"/>
      <c r="C959" s="181"/>
      <c r="D959" s="117"/>
    </row>
    <row r="960" spans="1:4" x14ac:dyDescent="0.45">
      <c r="A960" s="181"/>
      <c r="B960" s="181"/>
      <c r="C960" s="181"/>
      <c r="D960" s="117"/>
    </row>
    <row r="961" spans="1:4" x14ac:dyDescent="0.45">
      <c r="A961" s="181"/>
      <c r="B961" s="181"/>
      <c r="C961" s="181"/>
      <c r="D961" s="117"/>
    </row>
    <row r="962" spans="1:4" x14ac:dyDescent="0.45">
      <c r="A962" s="181"/>
      <c r="B962" s="181"/>
      <c r="C962" s="181"/>
      <c r="D962" s="117"/>
    </row>
    <row r="963" spans="1:4" x14ac:dyDescent="0.45">
      <c r="A963" s="181"/>
      <c r="B963" s="181"/>
      <c r="C963" s="181"/>
      <c r="D963" s="117"/>
    </row>
    <row r="964" spans="1:4" x14ac:dyDescent="0.45">
      <c r="A964" s="181"/>
      <c r="B964" s="181"/>
      <c r="C964" s="181"/>
      <c r="D964" s="117"/>
    </row>
    <row r="965" spans="1:4" x14ac:dyDescent="0.45">
      <c r="A965" s="181"/>
      <c r="B965" s="181"/>
      <c r="C965" s="181"/>
      <c r="D965" s="117"/>
    </row>
    <row r="966" spans="1:4" x14ac:dyDescent="0.45">
      <c r="A966" s="181"/>
      <c r="B966" s="181"/>
      <c r="C966" s="181"/>
      <c r="D966" s="117"/>
    </row>
    <row r="967" spans="1:4" x14ac:dyDescent="0.45">
      <c r="A967" s="181"/>
      <c r="B967" s="181"/>
      <c r="C967" s="181"/>
      <c r="D967" s="117"/>
    </row>
    <row r="968" spans="1:4" x14ac:dyDescent="0.45">
      <c r="A968" s="181"/>
      <c r="B968" s="181"/>
      <c r="C968" s="181"/>
      <c r="D968" s="117"/>
    </row>
    <row r="969" spans="1:4" x14ac:dyDescent="0.45">
      <c r="A969" s="181"/>
      <c r="B969" s="181"/>
      <c r="C969" s="181"/>
      <c r="D969" s="117"/>
    </row>
    <row r="970" spans="1:4" x14ac:dyDescent="0.45">
      <c r="A970" s="181"/>
      <c r="B970" s="181"/>
      <c r="C970" s="181"/>
      <c r="D970" s="117"/>
    </row>
    <row r="971" spans="1:4" x14ac:dyDescent="0.45">
      <c r="A971" s="181"/>
      <c r="B971" s="181"/>
      <c r="C971" s="181"/>
      <c r="D971" s="117"/>
    </row>
    <row r="972" spans="1:4" x14ac:dyDescent="0.45">
      <c r="A972" s="181"/>
      <c r="B972" s="181"/>
      <c r="C972" s="181"/>
      <c r="D972" s="117"/>
    </row>
    <row r="973" spans="1:4" x14ac:dyDescent="0.45">
      <c r="A973" s="181"/>
      <c r="B973" s="181"/>
      <c r="C973" s="181"/>
      <c r="D973" s="117"/>
    </row>
    <row r="974" spans="1:4" x14ac:dyDescent="0.45">
      <c r="A974" s="181"/>
      <c r="B974" s="181"/>
      <c r="C974" s="181"/>
      <c r="D974" s="117"/>
    </row>
    <row r="975" spans="1:4" x14ac:dyDescent="0.45">
      <c r="A975" s="181"/>
      <c r="B975" s="181"/>
      <c r="C975" s="181"/>
      <c r="D975" s="117"/>
    </row>
    <row r="976" spans="1:4" x14ac:dyDescent="0.45">
      <c r="A976" s="181"/>
      <c r="B976" s="181"/>
      <c r="C976" s="181"/>
      <c r="D976" s="117"/>
    </row>
    <row r="977" spans="1:4" x14ac:dyDescent="0.45">
      <c r="A977" s="181"/>
      <c r="B977" s="181"/>
      <c r="C977" s="181"/>
      <c r="D977" s="117"/>
    </row>
    <row r="978" spans="1:4" x14ac:dyDescent="0.45">
      <c r="A978" s="181"/>
      <c r="B978" s="181"/>
      <c r="C978" s="181"/>
      <c r="D978" s="117"/>
    </row>
    <row r="979" spans="1:4" x14ac:dyDescent="0.45">
      <c r="A979" s="181"/>
      <c r="B979" s="181"/>
      <c r="C979" s="181"/>
      <c r="D979" s="117"/>
    </row>
    <row r="980" spans="1:4" x14ac:dyDescent="0.45">
      <c r="A980" s="181"/>
      <c r="B980" s="181"/>
      <c r="C980" s="181"/>
      <c r="D980" s="117"/>
    </row>
    <row r="981" spans="1:4" x14ac:dyDescent="0.45">
      <c r="A981" s="181"/>
      <c r="B981" s="181"/>
      <c r="C981" s="181"/>
      <c r="D981" s="117"/>
    </row>
    <row r="982" spans="1:4" x14ac:dyDescent="0.45">
      <c r="A982" s="181"/>
      <c r="B982" s="181"/>
      <c r="C982" s="181"/>
      <c r="D982" s="117"/>
    </row>
    <row r="983" spans="1:4" x14ac:dyDescent="0.45">
      <c r="A983" s="181"/>
      <c r="B983" s="181"/>
      <c r="C983" s="181"/>
      <c r="D983" s="117"/>
    </row>
    <row r="984" spans="1:4" x14ac:dyDescent="0.45">
      <c r="A984" s="181"/>
      <c r="B984" s="181"/>
      <c r="C984" s="181"/>
      <c r="D984" s="117"/>
    </row>
    <row r="985" spans="1:4" x14ac:dyDescent="0.45">
      <c r="A985" s="181"/>
      <c r="B985" s="181"/>
      <c r="C985" s="181"/>
      <c r="D985" s="117"/>
    </row>
    <row r="986" spans="1:4" x14ac:dyDescent="0.45">
      <c r="A986" s="181"/>
      <c r="B986" s="181"/>
      <c r="C986" s="181"/>
      <c r="D986" s="117"/>
    </row>
    <row r="987" spans="1:4" x14ac:dyDescent="0.45">
      <c r="A987" s="181"/>
      <c r="B987" s="181"/>
      <c r="C987" s="181"/>
      <c r="D987" s="117"/>
    </row>
    <row r="988" spans="1:4" x14ac:dyDescent="0.45">
      <c r="A988" s="181"/>
      <c r="B988" s="181"/>
      <c r="C988" s="181"/>
      <c r="D988" s="117"/>
    </row>
    <row r="989" spans="1:4" x14ac:dyDescent="0.45">
      <c r="A989" s="181"/>
      <c r="B989" s="181"/>
      <c r="C989" s="181"/>
      <c r="D989" s="117"/>
    </row>
    <row r="990" spans="1:4" x14ac:dyDescent="0.45">
      <c r="A990" s="181"/>
      <c r="B990" s="181"/>
      <c r="C990" s="181"/>
      <c r="D990" s="117"/>
    </row>
    <row r="991" spans="1:4" x14ac:dyDescent="0.45">
      <c r="A991" s="181"/>
      <c r="B991" s="181"/>
      <c r="C991" s="181"/>
      <c r="D991" s="117"/>
    </row>
    <row r="992" spans="1:4" x14ac:dyDescent="0.45">
      <c r="A992" s="181"/>
      <c r="B992" s="181"/>
      <c r="C992" s="181"/>
      <c r="D992" s="117"/>
    </row>
    <row r="993" spans="1:4" x14ac:dyDescent="0.45">
      <c r="A993" s="181"/>
      <c r="B993" s="181"/>
      <c r="C993" s="181"/>
      <c r="D993" s="117"/>
    </row>
    <row r="994" spans="1:4" x14ac:dyDescent="0.45">
      <c r="A994" s="181"/>
      <c r="B994" s="181"/>
      <c r="C994" s="181"/>
      <c r="D994" s="117"/>
    </row>
    <row r="995" spans="1:4" x14ac:dyDescent="0.45">
      <c r="A995" s="181"/>
      <c r="B995" s="181"/>
      <c r="C995" s="181"/>
      <c r="D995" s="117"/>
    </row>
    <row r="996" spans="1:4" x14ac:dyDescent="0.45">
      <c r="A996" s="181"/>
      <c r="B996" s="181"/>
      <c r="C996" s="181"/>
      <c r="D996" s="117"/>
    </row>
    <row r="997" spans="1:4" x14ac:dyDescent="0.45">
      <c r="A997" s="181"/>
      <c r="B997" s="181"/>
      <c r="C997" s="181"/>
      <c r="D997" s="117"/>
    </row>
    <row r="998" spans="1:4" x14ac:dyDescent="0.45">
      <c r="A998" s="181"/>
      <c r="B998" s="181"/>
      <c r="C998" s="181"/>
      <c r="D998" s="117"/>
    </row>
    <row r="999" spans="1:4" x14ac:dyDescent="0.45">
      <c r="A999" s="181"/>
      <c r="B999" s="181"/>
      <c r="C999" s="181"/>
      <c r="D999" s="117"/>
    </row>
    <row r="1000" spans="1:4" x14ac:dyDescent="0.45">
      <c r="A1000" s="181"/>
      <c r="B1000" s="181"/>
      <c r="C1000" s="181"/>
      <c r="D1000" s="117"/>
    </row>
    <row r="1001" spans="1:4" x14ac:dyDescent="0.45">
      <c r="A1001" s="181"/>
      <c r="B1001" s="181"/>
      <c r="C1001" s="181"/>
      <c r="D1001" s="117"/>
    </row>
    <row r="1002" spans="1:4" x14ac:dyDescent="0.45">
      <c r="A1002" s="181"/>
      <c r="B1002" s="181"/>
      <c r="C1002" s="181"/>
      <c r="D1002" s="117"/>
    </row>
    <row r="1003" spans="1:4" x14ac:dyDescent="0.45">
      <c r="A1003" s="181"/>
      <c r="B1003" s="181"/>
      <c r="C1003" s="181"/>
      <c r="D1003" s="117"/>
    </row>
    <row r="1004" spans="1:4" x14ac:dyDescent="0.45">
      <c r="A1004" s="181"/>
      <c r="B1004" s="181"/>
      <c r="C1004" s="181"/>
      <c r="D1004" s="117"/>
    </row>
    <row r="1005" spans="1:4" x14ac:dyDescent="0.45">
      <c r="A1005" s="181"/>
      <c r="B1005" s="181"/>
      <c r="C1005" s="181"/>
      <c r="D1005" s="117"/>
    </row>
    <row r="1006" spans="1:4" x14ac:dyDescent="0.45">
      <c r="A1006" s="181"/>
      <c r="B1006" s="181"/>
      <c r="C1006" s="181"/>
      <c r="D1006" s="117"/>
    </row>
    <row r="1007" spans="1:4" x14ac:dyDescent="0.45">
      <c r="A1007" s="181"/>
      <c r="B1007" s="181"/>
      <c r="C1007" s="181"/>
      <c r="D1007" s="117"/>
    </row>
    <row r="1008" spans="1:4" x14ac:dyDescent="0.45">
      <c r="A1008" s="181"/>
      <c r="B1008" s="181"/>
      <c r="C1008" s="181"/>
      <c r="D1008" s="117"/>
    </row>
    <row r="1009" spans="1:4" x14ac:dyDescent="0.45">
      <c r="A1009" s="181"/>
      <c r="B1009" s="181"/>
      <c r="C1009" s="181"/>
      <c r="D1009" s="117"/>
    </row>
    <row r="1010" spans="1:4" x14ac:dyDescent="0.45">
      <c r="A1010" s="181"/>
      <c r="B1010" s="181"/>
      <c r="C1010" s="181"/>
      <c r="D1010" s="117"/>
    </row>
    <row r="1011" spans="1:4" x14ac:dyDescent="0.45">
      <c r="A1011" s="181"/>
      <c r="B1011" s="181"/>
      <c r="C1011" s="181"/>
      <c r="D1011" s="117"/>
    </row>
    <row r="1012" spans="1:4" x14ac:dyDescent="0.45">
      <c r="A1012" s="181"/>
      <c r="B1012" s="181"/>
      <c r="C1012" s="181"/>
      <c r="D1012" s="117"/>
    </row>
    <row r="1013" spans="1:4" x14ac:dyDescent="0.45">
      <c r="A1013" s="181"/>
      <c r="B1013" s="181"/>
      <c r="C1013" s="181"/>
      <c r="D1013" s="117"/>
    </row>
    <row r="1014" spans="1:4" x14ac:dyDescent="0.45">
      <c r="A1014" s="181"/>
      <c r="B1014" s="181"/>
      <c r="C1014" s="181"/>
      <c r="D1014" s="117"/>
    </row>
    <row r="1015" spans="1:4" x14ac:dyDescent="0.45">
      <c r="A1015" s="181"/>
      <c r="B1015" s="181"/>
      <c r="C1015" s="181"/>
      <c r="D1015" s="117"/>
    </row>
    <row r="1016" spans="1:4" x14ac:dyDescent="0.45">
      <c r="A1016" s="181"/>
      <c r="B1016" s="181"/>
      <c r="C1016" s="181"/>
      <c r="D1016" s="117"/>
    </row>
    <row r="1017" spans="1:4" x14ac:dyDescent="0.45">
      <c r="A1017" s="181"/>
      <c r="B1017" s="181"/>
      <c r="C1017" s="181"/>
      <c r="D1017" s="117"/>
    </row>
    <row r="1018" spans="1:4" x14ac:dyDescent="0.45">
      <c r="A1018" s="181"/>
      <c r="B1018" s="181"/>
      <c r="C1018" s="181"/>
      <c r="D1018" s="117"/>
    </row>
    <row r="1019" spans="1:4" x14ac:dyDescent="0.45">
      <c r="A1019" s="181"/>
      <c r="B1019" s="181"/>
      <c r="C1019" s="181"/>
      <c r="D1019" s="117"/>
    </row>
    <row r="1020" spans="1:4" x14ac:dyDescent="0.45">
      <c r="A1020" s="181"/>
      <c r="B1020" s="181"/>
      <c r="C1020" s="181"/>
      <c r="D1020" s="117"/>
    </row>
    <row r="1021" spans="1:4" x14ac:dyDescent="0.45">
      <c r="A1021" s="181"/>
      <c r="B1021" s="181"/>
      <c r="C1021" s="181"/>
      <c r="D1021" s="117"/>
    </row>
    <row r="1022" spans="1:4" x14ac:dyDescent="0.45">
      <c r="A1022" s="181"/>
      <c r="B1022" s="181"/>
      <c r="C1022" s="181"/>
      <c r="D1022" s="117"/>
    </row>
    <row r="1023" spans="1:4" x14ac:dyDescent="0.45">
      <c r="A1023" s="181"/>
      <c r="B1023" s="181"/>
      <c r="C1023" s="181"/>
      <c r="D1023" s="117"/>
    </row>
    <row r="1024" spans="1:4" x14ac:dyDescent="0.45">
      <c r="A1024" s="181"/>
      <c r="B1024" s="181"/>
      <c r="C1024" s="181"/>
      <c r="D1024" s="117"/>
    </row>
    <row r="1025" spans="1:4" x14ac:dyDescent="0.45">
      <c r="A1025" s="181"/>
      <c r="B1025" s="181"/>
      <c r="C1025" s="181"/>
      <c r="D1025" s="117"/>
    </row>
    <row r="1026" spans="1:4" x14ac:dyDescent="0.45">
      <c r="A1026" s="181"/>
      <c r="B1026" s="181"/>
      <c r="C1026" s="181"/>
      <c r="D1026" s="117"/>
    </row>
    <row r="1027" spans="1:4" x14ac:dyDescent="0.45">
      <c r="A1027" s="181"/>
      <c r="B1027" s="181"/>
      <c r="C1027" s="181"/>
      <c r="D1027" s="117"/>
    </row>
    <row r="1028" spans="1:4" x14ac:dyDescent="0.45">
      <c r="A1028" s="181"/>
      <c r="B1028" s="181"/>
      <c r="C1028" s="181"/>
      <c r="D1028" s="117"/>
    </row>
    <row r="1029" spans="1:4" x14ac:dyDescent="0.45">
      <c r="A1029" s="181"/>
      <c r="B1029" s="181"/>
      <c r="C1029" s="181"/>
      <c r="D1029" s="117"/>
    </row>
    <row r="1030" spans="1:4" x14ac:dyDescent="0.45">
      <c r="A1030" s="181"/>
      <c r="B1030" s="181"/>
      <c r="C1030" s="181"/>
      <c r="D1030" s="117"/>
    </row>
    <row r="1031" spans="1:4" x14ac:dyDescent="0.45">
      <c r="A1031" s="181"/>
      <c r="B1031" s="181"/>
      <c r="C1031" s="181"/>
      <c r="D1031" s="117"/>
    </row>
    <row r="1032" spans="1:4" x14ac:dyDescent="0.45">
      <c r="A1032" s="181"/>
      <c r="B1032" s="181"/>
      <c r="C1032" s="181"/>
      <c r="D1032" s="117"/>
    </row>
    <row r="1033" spans="1:4" x14ac:dyDescent="0.45">
      <c r="A1033" s="181"/>
      <c r="B1033" s="181"/>
      <c r="C1033" s="181"/>
      <c r="D1033" s="117"/>
    </row>
    <row r="1034" spans="1:4" x14ac:dyDescent="0.45">
      <c r="A1034" s="181"/>
      <c r="B1034" s="181"/>
      <c r="C1034" s="181"/>
      <c r="D1034" s="117"/>
    </row>
    <row r="1035" spans="1:4" x14ac:dyDescent="0.45">
      <c r="A1035" s="181"/>
      <c r="B1035" s="181"/>
      <c r="C1035" s="181"/>
      <c r="D1035" s="117"/>
    </row>
    <row r="1036" spans="1:4" x14ac:dyDescent="0.45">
      <c r="A1036" s="181"/>
      <c r="B1036" s="181"/>
      <c r="C1036" s="181"/>
      <c r="D1036" s="117"/>
    </row>
    <row r="1037" spans="1:4" x14ac:dyDescent="0.45">
      <c r="A1037" s="181"/>
      <c r="B1037" s="181"/>
      <c r="C1037" s="181"/>
      <c r="D1037" s="117"/>
    </row>
    <row r="1038" spans="1:4" x14ac:dyDescent="0.45">
      <c r="A1038" s="181"/>
      <c r="B1038" s="181"/>
      <c r="C1038" s="181"/>
      <c r="D1038" s="117"/>
    </row>
    <row r="1039" spans="1:4" x14ac:dyDescent="0.45">
      <c r="A1039" s="181"/>
      <c r="B1039" s="181"/>
      <c r="C1039" s="181"/>
      <c r="D1039" s="117"/>
    </row>
    <row r="1040" spans="1:4" x14ac:dyDescent="0.45">
      <c r="A1040" s="181"/>
      <c r="B1040" s="181"/>
      <c r="C1040" s="181"/>
      <c r="D1040" s="117"/>
    </row>
    <row r="1041" spans="1:4" x14ac:dyDescent="0.45">
      <c r="A1041" s="181"/>
      <c r="B1041" s="181"/>
      <c r="C1041" s="181"/>
      <c r="D1041" s="117"/>
    </row>
    <row r="1042" spans="1:4" x14ac:dyDescent="0.45">
      <c r="A1042" s="181"/>
      <c r="B1042" s="181"/>
      <c r="C1042" s="181"/>
      <c r="D1042" s="117"/>
    </row>
    <row r="1043" spans="1:4" x14ac:dyDescent="0.45">
      <c r="A1043" s="181"/>
      <c r="B1043" s="181"/>
      <c r="C1043" s="181"/>
      <c r="D1043" s="117"/>
    </row>
    <row r="1044" spans="1:4" x14ac:dyDescent="0.45">
      <c r="A1044" s="181"/>
      <c r="B1044" s="181"/>
      <c r="C1044" s="181"/>
      <c r="D1044" s="117"/>
    </row>
    <row r="1045" spans="1:4" x14ac:dyDescent="0.45">
      <c r="A1045" s="181"/>
      <c r="B1045" s="181"/>
      <c r="C1045" s="181"/>
      <c r="D1045" s="117"/>
    </row>
    <row r="1046" spans="1:4" x14ac:dyDescent="0.45">
      <c r="A1046" s="181"/>
      <c r="B1046" s="181"/>
      <c r="C1046" s="181"/>
      <c r="D1046" s="117"/>
    </row>
    <row r="1047" spans="1:4" x14ac:dyDescent="0.45">
      <c r="A1047" s="181"/>
      <c r="B1047" s="181"/>
      <c r="C1047" s="181"/>
      <c r="D1047" s="117"/>
    </row>
    <row r="1048" spans="1:4" x14ac:dyDescent="0.45">
      <c r="A1048" s="181"/>
      <c r="B1048" s="181"/>
      <c r="C1048" s="181"/>
      <c r="D1048" s="117"/>
    </row>
    <row r="1049" spans="1:4" x14ac:dyDescent="0.45">
      <c r="A1049" s="181"/>
      <c r="B1049" s="181"/>
      <c r="C1049" s="181"/>
      <c r="D1049" s="117"/>
    </row>
    <row r="1050" spans="1:4" x14ac:dyDescent="0.45">
      <c r="A1050" s="181"/>
      <c r="B1050" s="181"/>
      <c r="C1050" s="181"/>
      <c r="D1050" s="117"/>
    </row>
    <row r="1051" spans="1:4" x14ac:dyDescent="0.45">
      <c r="A1051" s="181"/>
      <c r="B1051" s="181"/>
      <c r="C1051" s="181"/>
      <c r="D1051" s="117"/>
    </row>
    <row r="1052" spans="1:4" x14ac:dyDescent="0.45">
      <c r="A1052" s="181"/>
      <c r="B1052" s="181"/>
      <c r="C1052" s="181"/>
      <c r="D1052" s="117"/>
    </row>
    <row r="1053" spans="1:4" x14ac:dyDescent="0.45">
      <c r="A1053" s="181"/>
      <c r="B1053" s="181"/>
      <c r="C1053" s="181"/>
      <c r="D1053" s="117"/>
    </row>
    <row r="1054" spans="1:4" x14ac:dyDescent="0.45">
      <c r="A1054" s="181"/>
      <c r="B1054" s="181"/>
      <c r="C1054" s="181"/>
      <c r="D1054" s="117"/>
    </row>
    <row r="1055" spans="1:4" x14ac:dyDescent="0.45">
      <c r="A1055" s="181"/>
      <c r="B1055" s="181"/>
      <c r="C1055" s="181"/>
      <c r="D1055" s="117"/>
    </row>
    <row r="1056" spans="1:4" x14ac:dyDescent="0.45">
      <c r="A1056" s="181"/>
      <c r="B1056" s="181"/>
      <c r="C1056" s="181"/>
      <c r="D1056" s="117"/>
    </row>
    <row r="1057" spans="1:4" x14ac:dyDescent="0.45">
      <c r="A1057" s="181"/>
      <c r="B1057" s="181"/>
      <c r="C1057" s="181"/>
      <c r="D1057" s="117"/>
    </row>
    <row r="1058" spans="1:4" x14ac:dyDescent="0.45">
      <c r="A1058" s="181"/>
      <c r="B1058" s="181"/>
      <c r="C1058" s="181"/>
      <c r="D1058" s="117"/>
    </row>
    <row r="1059" spans="1:4" x14ac:dyDescent="0.45">
      <c r="A1059" s="181"/>
      <c r="B1059" s="181"/>
      <c r="C1059" s="181"/>
      <c r="D1059" s="117"/>
    </row>
    <row r="1060" spans="1:4" x14ac:dyDescent="0.45">
      <c r="A1060" s="181"/>
      <c r="B1060" s="181"/>
      <c r="C1060" s="181"/>
      <c r="D1060" s="117"/>
    </row>
    <row r="1061" spans="1:4" x14ac:dyDescent="0.45">
      <c r="A1061" s="181"/>
      <c r="B1061" s="181"/>
      <c r="C1061" s="181"/>
      <c r="D1061" s="117"/>
    </row>
    <row r="1062" spans="1:4" x14ac:dyDescent="0.45">
      <c r="A1062" s="181"/>
      <c r="B1062" s="181"/>
      <c r="C1062" s="181"/>
      <c r="D1062" s="117"/>
    </row>
    <row r="1063" spans="1:4" x14ac:dyDescent="0.45">
      <c r="A1063" s="181"/>
      <c r="B1063" s="181"/>
      <c r="C1063" s="181"/>
      <c r="D1063" s="117"/>
    </row>
    <row r="1064" spans="1:4" x14ac:dyDescent="0.45">
      <c r="A1064" s="181"/>
      <c r="B1064" s="181"/>
      <c r="C1064" s="181"/>
      <c r="D1064" s="117"/>
    </row>
    <row r="1065" spans="1:4" x14ac:dyDescent="0.45">
      <c r="A1065" s="181"/>
      <c r="B1065" s="181"/>
      <c r="C1065" s="181"/>
      <c r="D1065" s="117"/>
    </row>
    <row r="1066" spans="1:4" x14ac:dyDescent="0.45">
      <c r="A1066" s="181"/>
      <c r="B1066" s="181"/>
      <c r="C1066" s="181"/>
      <c r="D1066" s="117"/>
    </row>
    <row r="1067" spans="1:4" x14ac:dyDescent="0.45">
      <c r="A1067" s="181"/>
      <c r="B1067" s="181"/>
      <c r="C1067" s="181"/>
      <c r="D1067" s="117"/>
    </row>
    <row r="1068" spans="1:4" x14ac:dyDescent="0.45">
      <c r="A1068" s="181"/>
      <c r="B1068" s="181"/>
      <c r="C1068" s="181"/>
      <c r="D1068" s="117"/>
    </row>
    <row r="1069" spans="1:4" x14ac:dyDescent="0.45">
      <c r="A1069" s="181"/>
      <c r="B1069" s="181"/>
      <c r="C1069" s="181"/>
      <c r="D1069" s="117"/>
    </row>
    <row r="1070" spans="1:4" x14ac:dyDescent="0.45">
      <c r="A1070" s="181"/>
      <c r="B1070" s="181"/>
      <c r="C1070" s="181"/>
      <c r="D1070" s="117"/>
    </row>
    <row r="1071" spans="1:4" x14ac:dyDescent="0.45">
      <c r="A1071" s="181"/>
      <c r="B1071" s="181"/>
      <c r="C1071" s="181"/>
      <c r="D1071" s="117"/>
    </row>
    <row r="1072" spans="1:4" x14ac:dyDescent="0.45">
      <c r="A1072" s="181"/>
      <c r="B1072" s="181"/>
      <c r="C1072" s="181"/>
      <c r="D1072" s="117"/>
    </row>
    <row r="1073" spans="1:4" x14ac:dyDescent="0.45">
      <c r="A1073" s="181"/>
      <c r="B1073" s="181"/>
      <c r="C1073" s="181"/>
      <c r="D1073" s="117"/>
    </row>
    <row r="1074" spans="1:4" x14ac:dyDescent="0.45">
      <c r="A1074" s="181"/>
      <c r="B1074" s="181"/>
      <c r="C1074" s="181"/>
      <c r="D1074" s="117"/>
    </row>
    <row r="1075" spans="1:4" x14ac:dyDescent="0.45">
      <c r="A1075" s="181"/>
      <c r="B1075" s="181"/>
      <c r="C1075" s="181"/>
      <c r="D1075" s="117"/>
    </row>
    <row r="1076" spans="1:4" x14ac:dyDescent="0.45">
      <c r="A1076" s="181"/>
      <c r="B1076" s="181"/>
      <c r="C1076" s="181"/>
      <c r="D1076" s="117"/>
    </row>
    <row r="1077" spans="1:4" x14ac:dyDescent="0.45">
      <c r="A1077" s="181"/>
      <c r="B1077" s="181"/>
      <c r="C1077" s="181"/>
      <c r="D1077" s="117"/>
    </row>
    <row r="1078" spans="1:4" x14ac:dyDescent="0.45">
      <c r="A1078" s="181"/>
      <c r="B1078" s="181"/>
      <c r="C1078" s="181"/>
      <c r="D1078" s="117"/>
    </row>
    <row r="1079" spans="1:4" x14ac:dyDescent="0.45">
      <c r="A1079" s="181"/>
      <c r="B1079" s="181"/>
      <c r="C1079" s="181"/>
      <c r="D1079" s="117"/>
    </row>
    <row r="1080" spans="1:4" x14ac:dyDescent="0.45">
      <c r="A1080" s="181"/>
      <c r="B1080" s="181"/>
      <c r="C1080" s="181"/>
      <c r="D1080" s="117"/>
    </row>
    <row r="1081" spans="1:4" x14ac:dyDescent="0.45">
      <c r="A1081" s="181"/>
      <c r="B1081" s="181"/>
      <c r="C1081" s="181"/>
      <c r="D1081" s="117"/>
    </row>
    <row r="1082" spans="1:4" x14ac:dyDescent="0.45">
      <c r="A1082" s="181"/>
      <c r="B1082" s="181"/>
      <c r="C1082" s="181"/>
      <c r="D1082" s="117"/>
    </row>
    <row r="1083" spans="1:4" x14ac:dyDescent="0.45">
      <c r="A1083" s="181"/>
      <c r="B1083" s="181"/>
      <c r="C1083" s="181"/>
      <c r="D1083" s="117"/>
    </row>
    <row r="1084" spans="1:4" x14ac:dyDescent="0.45">
      <c r="A1084" s="181"/>
      <c r="B1084" s="181"/>
      <c r="C1084" s="181"/>
      <c r="D1084" s="117"/>
    </row>
    <row r="1085" spans="1:4" x14ac:dyDescent="0.45">
      <c r="A1085" s="181"/>
      <c r="B1085" s="181"/>
      <c r="C1085" s="181"/>
      <c r="D1085" s="117"/>
    </row>
    <row r="1086" spans="1:4" x14ac:dyDescent="0.45">
      <c r="A1086" s="181"/>
      <c r="B1086" s="181"/>
      <c r="C1086" s="181"/>
      <c r="D1086" s="117"/>
    </row>
    <row r="1087" spans="1:4" x14ac:dyDescent="0.45">
      <c r="A1087" s="181"/>
      <c r="B1087" s="181"/>
      <c r="C1087" s="181"/>
      <c r="D1087" s="117"/>
    </row>
    <row r="1088" spans="1:4" x14ac:dyDescent="0.45">
      <c r="A1088" s="181"/>
      <c r="B1088" s="181"/>
      <c r="C1088" s="181"/>
      <c r="D1088" s="117"/>
    </row>
    <row r="1089" spans="1:4" x14ac:dyDescent="0.45">
      <c r="A1089" s="181"/>
      <c r="B1089" s="181"/>
      <c r="C1089" s="181"/>
      <c r="D1089" s="117"/>
    </row>
    <row r="1090" spans="1:4" x14ac:dyDescent="0.45">
      <c r="A1090" s="181"/>
      <c r="B1090" s="181"/>
      <c r="C1090" s="181"/>
      <c r="D1090" s="117"/>
    </row>
    <row r="1091" spans="1:4" x14ac:dyDescent="0.45">
      <c r="A1091" s="181"/>
      <c r="B1091" s="181"/>
      <c r="C1091" s="181"/>
      <c r="D1091" s="117"/>
    </row>
    <row r="1092" spans="1:4" x14ac:dyDescent="0.45">
      <c r="A1092" s="181"/>
      <c r="B1092" s="181"/>
      <c r="C1092" s="181"/>
      <c r="D1092" s="117"/>
    </row>
    <row r="1093" spans="1:4" x14ac:dyDescent="0.45">
      <c r="A1093" s="181"/>
      <c r="B1093" s="181"/>
      <c r="C1093" s="181"/>
      <c r="D1093" s="117"/>
    </row>
    <row r="1094" spans="1:4" x14ac:dyDescent="0.45">
      <c r="A1094" s="181"/>
      <c r="B1094" s="181"/>
      <c r="C1094" s="181"/>
      <c r="D1094" s="117"/>
    </row>
    <row r="1095" spans="1:4" x14ac:dyDescent="0.45">
      <c r="A1095" s="181"/>
      <c r="B1095" s="181"/>
      <c r="C1095" s="181"/>
      <c r="D1095" s="117"/>
    </row>
    <row r="1096" spans="1:4" x14ac:dyDescent="0.45">
      <c r="A1096" s="181"/>
      <c r="B1096" s="181"/>
      <c r="C1096" s="181"/>
      <c r="D1096" s="117"/>
    </row>
    <row r="1097" spans="1:4" x14ac:dyDescent="0.45">
      <c r="A1097" s="181"/>
      <c r="B1097" s="181"/>
      <c r="C1097" s="181"/>
      <c r="D1097" s="117"/>
    </row>
    <row r="1098" spans="1:4" x14ac:dyDescent="0.45">
      <c r="A1098" s="181"/>
      <c r="B1098" s="181"/>
      <c r="C1098" s="181"/>
      <c r="D1098" s="117"/>
    </row>
    <row r="1099" spans="1:4" x14ac:dyDescent="0.45">
      <c r="A1099" s="181"/>
      <c r="B1099" s="181"/>
      <c r="C1099" s="181"/>
      <c r="D1099" s="117"/>
    </row>
    <row r="1100" spans="1:4" x14ac:dyDescent="0.45">
      <c r="A1100" s="181"/>
      <c r="B1100" s="181"/>
      <c r="C1100" s="181"/>
      <c r="D1100" s="117"/>
    </row>
    <row r="1101" spans="1:4" x14ac:dyDescent="0.45">
      <c r="A1101" s="181"/>
      <c r="B1101" s="181"/>
      <c r="C1101" s="181"/>
      <c r="D1101" s="117"/>
    </row>
    <row r="1102" spans="1:4" x14ac:dyDescent="0.45">
      <c r="A1102" s="181"/>
      <c r="B1102" s="181"/>
      <c r="C1102" s="181"/>
      <c r="D1102" s="117"/>
    </row>
    <row r="1103" spans="1:4" x14ac:dyDescent="0.45">
      <c r="A1103" s="181"/>
      <c r="B1103" s="181"/>
      <c r="C1103" s="181"/>
      <c r="D1103" s="117"/>
    </row>
    <row r="1104" spans="1:4" x14ac:dyDescent="0.45">
      <c r="A1104" s="181"/>
      <c r="B1104" s="181"/>
      <c r="C1104" s="181"/>
      <c r="D1104" s="117"/>
    </row>
    <row r="1105" spans="1:4" x14ac:dyDescent="0.45">
      <c r="A1105" s="181"/>
      <c r="B1105" s="181"/>
      <c r="C1105" s="181"/>
      <c r="D1105" s="117"/>
    </row>
    <row r="1106" spans="1:4" x14ac:dyDescent="0.45">
      <c r="A1106" s="181"/>
      <c r="B1106" s="181"/>
      <c r="C1106" s="181"/>
      <c r="D1106" s="117"/>
    </row>
    <row r="1107" spans="1:4" x14ac:dyDescent="0.45">
      <c r="A1107" s="181"/>
      <c r="B1107" s="181"/>
      <c r="C1107" s="181"/>
      <c r="D1107" s="117"/>
    </row>
    <row r="1108" spans="1:4" x14ac:dyDescent="0.45">
      <c r="A1108" s="181"/>
      <c r="B1108" s="181"/>
      <c r="C1108" s="181"/>
      <c r="D1108" s="117"/>
    </row>
    <row r="1109" spans="1:4" x14ac:dyDescent="0.45">
      <c r="A1109" s="181"/>
      <c r="B1109" s="181"/>
      <c r="C1109" s="181"/>
      <c r="D1109" s="117"/>
    </row>
    <row r="1110" spans="1:4" x14ac:dyDescent="0.45">
      <c r="A1110" s="181"/>
      <c r="B1110" s="181"/>
      <c r="C1110" s="181"/>
      <c r="D1110" s="117"/>
    </row>
    <row r="1111" spans="1:4" x14ac:dyDescent="0.45">
      <c r="A1111" s="181"/>
      <c r="B1111" s="181"/>
      <c r="C1111" s="181"/>
      <c r="D1111" s="117"/>
    </row>
    <row r="1112" spans="1:4" x14ac:dyDescent="0.45">
      <c r="A1112" s="181"/>
      <c r="B1112" s="181"/>
      <c r="C1112" s="181"/>
      <c r="D1112" s="117"/>
    </row>
    <row r="1113" spans="1:4" x14ac:dyDescent="0.45">
      <c r="A1113" s="181"/>
      <c r="B1113" s="181"/>
      <c r="C1113" s="181"/>
      <c r="D1113" s="117"/>
    </row>
    <row r="1114" spans="1:4" x14ac:dyDescent="0.45">
      <c r="A1114" s="181"/>
      <c r="B1114" s="181"/>
      <c r="C1114" s="181"/>
      <c r="D1114" s="117"/>
    </row>
    <row r="1115" spans="1:4" x14ac:dyDescent="0.45">
      <c r="A1115" s="181"/>
      <c r="B1115" s="181"/>
      <c r="C1115" s="181"/>
      <c r="D1115" s="117"/>
    </row>
    <row r="1116" spans="1:4" x14ac:dyDescent="0.45">
      <c r="A1116" s="181"/>
      <c r="B1116" s="181"/>
      <c r="C1116" s="181"/>
      <c r="D1116" s="117"/>
    </row>
    <row r="1117" spans="1:4" x14ac:dyDescent="0.45">
      <c r="A1117" s="181"/>
      <c r="B1117" s="181"/>
      <c r="C1117" s="181"/>
      <c r="D1117" s="117"/>
    </row>
    <row r="1118" spans="1:4" x14ac:dyDescent="0.45">
      <c r="A1118" s="181"/>
      <c r="B1118" s="181"/>
      <c r="C1118" s="181"/>
      <c r="D1118" s="117"/>
    </row>
    <row r="1119" spans="1:4" x14ac:dyDescent="0.45">
      <c r="A1119" s="181"/>
      <c r="B1119" s="181"/>
      <c r="C1119" s="181"/>
      <c r="D1119" s="117"/>
    </row>
    <row r="1120" spans="1:4" x14ac:dyDescent="0.45">
      <c r="A1120" s="181"/>
      <c r="B1120" s="181"/>
      <c r="C1120" s="181"/>
      <c r="D1120" s="117"/>
    </row>
    <row r="1121" spans="1:4" x14ac:dyDescent="0.45">
      <c r="A1121" s="181"/>
      <c r="B1121" s="181"/>
      <c r="C1121" s="181"/>
      <c r="D1121" s="117"/>
    </row>
    <row r="1122" spans="1:4" x14ac:dyDescent="0.45">
      <c r="A1122" s="181"/>
      <c r="B1122" s="181"/>
      <c r="C1122" s="181"/>
      <c r="D1122" s="117"/>
    </row>
    <row r="1123" spans="1:4" x14ac:dyDescent="0.45">
      <c r="A1123" s="181"/>
      <c r="B1123" s="181"/>
      <c r="C1123" s="181"/>
      <c r="D1123" s="117"/>
    </row>
    <row r="1124" spans="1:4" x14ac:dyDescent="0.45">
      <c r="A1124" s="181"/>
      <c r="B1124" s="181"/>
      <c r="C1124" s="181"/>
      <c r="D1124" s="117"/>
    </row>
    <row r="1125" spans="1:4" x14ac:dyDescent="0.45">
      <c r="A1125" s="181"/>
      <c r="B1125" s="181"/>
      <c r="C1125" s="181"/>
      <c r="D1125" s="117"/>
    </row>
    <row r="1126" spans="1:4" x14ac:dyDescent="0.45">
      <c r="A1126" s="181"/>
      <c r="B1126" s="181"/>
      <c r="C1126" s="181"/>
      <c r="D1126" s="117"/>
    </row>
    <row r="1127" spans="1:4" x14ac:dyDescent="0.45">
      <c r="A1127" s="181"/>
      <c r="B1127" s="181"/>
      <c r="C1127" s="181"/>
      <c r="D1127" s="117"/>
    </row>
    <row r="1128" spans="1:4" x14ac:dyDescent="0.45">
      <c r="A1128" s="181"/>
      <c r="B1128" s="181"/>
      <c r="C1128" s="181"/>
      <c r="D1128" s="117"/>
    </row>
    <row r="1129" spans="1:4" x14ac:dyDescent="0.45">
      <c r="A1129" s="181"/>
      <c r="B1129" s="181"/>
      <c r="C1129" s="181"/>
      <c r="D1129" s="117"/>
    </row>
    <row r="1130" spans="1:4" x14ac:dyDescent="0.45">
      <c r="A1130" s="181"/>
      <c r="B1130" s="181"/>
      <c r="C1130" s="181"/>
      <c r="D1130" s="117"/>
    </row>
    <row r="1131" spans="1:4" x14ac:dyDescent="0.45">
      <c r="A1131" s="181"/>
      <c r="B1131" s="181"/>
      <c r="C1131" s="181"/>
      <c r="D1131" s="117"/>
    </row>
    <row r="1132" spans="1:4" x14ac:dyDescent="0.45">
      <c r="A1132" s="181"/>
      <c r="B1132" s="181"/>
      <c r="C1132" s="181"/>
      <c r="D1132" s="117"/>
    </row>
    <row r="1133" spans="1:4" x14ac:dyDescent="0.45">
      <c r="A1133" s="181"/>
      <c r="B1133" s="181"/>
      <c r="C1133" s="181"/>
      <c r="D1133" s="117"/>
    </row>
    <row r="1134" spans="1:4" x14ac:dyDescent="0.45">
      <c r="A1134" s="181"/>
      <c r="B1134" s="181"/>
      <c r="C1134" s="181"/>
      <c r="D1134" s="117"/>
    </row>
    <row r="1135" spans="1:4" x14ac:dyDescent="0.45">
      <c r="A1135" s="181"/>
      <c r="B1135" s="181"/>
      <c r="C1135" s="181"/>
      <c r="D1135" s="117"/>
    </row>
    <row r="1136" spans="1:4" x14ac:dyDescent="0.45">
      <c r="A1136" s="181"/>
      <c r="B1136" s="181"/>
      <c r="C1136" s="181"/>
      <c r="D1136" s="117"/>
    </row>
    <row r="1137" spans="1:4" x14ac:dyDescent="0.45">
      <c r="A1137" s="181"/>
      <c r="B1137" s="181"/>
      <c r="C1137" s="181"/>
      <c r="D1137" s="117"/>
    </row>
    <row r="1138" spans="1:4" x14ac:dyDescent="0.45">
      <c r="A1138" s="181"/>
      <c r="B1138" s="181"/>
      <c r="C1138" s="181"/>
      <c r="D1138" s="117"/>
    </row>
    <row r="1139" spans="1:4" x14ac:dyDescent="0.45">
      <c r="A1139" s="181"/>
      <c r="B1139" s="181"/>
      <c r="C1139" s="181"/>
      <c r="D1139" s="117"/>
    </row>
    <row r="1140" spans="1:4" x14ac:dyDescent="0.45">
      <c r="A1140" s="181"/>
      <c r="B1140" s="181"/>
      <c r="C1140" s="181"/>
      <c r="D1140" s="117"/>
    </row>
    <row r="1141" spans="1:4" x14ac:dyDescent="0.45">
      <c r="A1141" s="181"/>
      <c r="B1141" s="181"/>
      <c r="C1141" s="181"/>
      <c r="D1141" s="117"/>
    </row>
    <row r="1142" spans="1:4" x14ac:dyDescent="0.45">
      <c r="A1142" s="181"/>
      <c r="B1142" s="181"/>
      <c r="C1142" s="181"/>
      <c r="D1142" s="117"/>
    </row>
    <row r="1143" spans="1:4" x14ac:dyDescent="0.45">
      <c r="A1143" s="181"/>
      <c r="B1143" s="181"/>
      <c r="C1143" s="181"/>
      <c r="D1143" s="117"/>
    </row>
    <row r="1144" spans="1:4" x14ac:dyDescent="0.45">
      <c r="A1144" s="181"/>
      <c r="B1144" s="181"/>
      <c r="C1144" s="181"/>
      <c r="D1144" s="117"/>
    </row>
    <row r="1145" spans="1:4" x14ac:dyDescent="0.45">
      <c r="A1145" s="181"/>
      <c r="B1145" s="181"/>
      <c r="C1145" s="181"/>
      <c r="D1145" s="117"/>
    </row>
    <row r="1146" spans="1:4" x14ac:dyDescent="0.45">
      <c r="A1146" s="181"/>
      <c r="B1146" s="181"/>
      <c r="C1146" s="181"/>
      <c r="D1146" s="117"/>
    </row>
    <row r="1147" spans="1:4" x14ac:dyDescent="0.45">
      <c r="A1147" s="181"/>
      <c r="B1147" s="181"/>
      <c r="C1147" s="181"/>
      <c r="D1147" s="117"/>
    </row>
    <row r="1148" spans="1:4" x14ac:dyDescent="0.45">
      <c r="A1148" s="181"/>
      <c r="B1148" s="181"/>
      <c r="C1148" s="181"/>
      <c r="D1148" s="117"/>
    </row>
    <row r="1149" spans="1:4" x14ac:dyDescent="0.45">
      <c r="A1149" s="181"/>
      <c r="B1149" s="181"/>
      <c r="C1149" s="181"/>
      <c r="D1149" s="117"/>
    </row>
    <row r="1150" spans="1:4" x14ac:dyDescent="0.45">
      <c r="A1150" s="181"/>
      <c r="B1150" s="181"/>
      <c r="C1150" s="181"/>
      <c r="D1150" s="117"/>
    </row>
    <row r="1151" spans="1:4" x14ac:dyDescent="0.45">
      <c r="A1151" s="181"/>
      <c r="B1151" s="181"/>
      <c r="C1151" s="181"/>
      <c r="D1151" s="117"/>
    </row>
    <row r="1152" spans="1:4" x14ac:dyDescent="0.45">
      <c r="A1152" s="181"/>
      <c r="B1152" s="181"/>
      <c r="C1152" s="181"/>
      <c r="D1152" s="117"/>
    </row>
    <row r="1153" spans="1:4" x14ac:dyDescent="0.45">
      <c r="A1153" s="181"/>
      <c r="B1153" s="181"/>
      <c r="C1153" s="181"/>
      <c r="D1153" s="117"/>
    </row>
    <row r="1154" spans="1:4" x14ac:dyDescent="0.45">
      <c r="A1154" s="181"/>
      <c r="B1154" s="181"/>
      <c r="C1154" s="181"/>
      <c r="D1154" s="117"/>
    </row>
    <row r="1155" spans="1:4" x14ac:dyDescent="0.45">
      <c r="A1155" s="181"/>
      <c r="B1155" s="181"/>
      <c r="C1155" s="181"/>
      <c r="D1155" s="117"/>
    </row>
    <row r="1156" spans="1:4" x14ac:dyDescent="0.45">
      <c r="A1156" s="181"/>
      <c r="B1156" s="181"/>
      <c r="C1156" s="181"/>
      <c r="D1156" s="117"/>
    </row>
    <row r="1157" spans="1:4" x14ac:dyDescent="0.45">
      <c r="A1157" s="181"/>
      <c r="B1157" s="181"/>
      <c r="C1157" s="181"/>
      <c r="D1157" s="117"/>
    </row>
    <row r="1158" spans="1:4" x14ac:dyDescent="0.45">
      <c r="A1158" s="181"/>
      <c r="B1158" s="181"/>
      <c r="C1158" s="181"/>
      <c r="D1158" s="117"/>
    </row>
    <row r="1159" spans="1:4" x14ac:dyDescent="0.45">
      <c r="A1159" s="181"/>
      <c r="B1159" s="181"/>
      <c r="C1159" s="181"/>
      <c r="D1159" s="117"/>
    </row>
    <row r="1160" spans="1:4" x14ac:dyDescent="0.45">
      <c r="A1160" s="181"/>
      <c r="B1160" s="181"/>
      <c r="C1160" s="181"/>
      <c r="D1160" s="117"/>
    </row>
    <row r="1161" spans="1:4" x14ac:dyDescent="0.45">
      <c r="A1161" s="181"/>
      <c r="B1161" s="181"/>
      <c r="C1161" s="181"/>
      <c r="D1161" s="117"/>
    </row>
    <row r="1162" spans="1:4" x14ac:dyDescent="0.45">
      <c r="A1162" s="181"/>
      <c r="B1162" s="181"/>
      <c r="C1162" s="181"/>
      <c r="D1162" s="117"/>
    </row>
    <row r="1163" spans="1:4" x14ac:dyDescent="0.45">
      <c r="A1163" s="181"/>
      <c r="B1163" s="181"/>
      <c r="C1163" s="181"/>
      <c r="D1163" s="117"/>
    </row>
    <row r="1164" spans="1:4" x14ac:dyDescent="0.45">
      <c r="A1164" s="181"/>
      <c r="B1164" s="181"/>
      <c r="C1164" s="181"/>
      <c r="D1164" s="117"/>
    </row>
    <row r="1165" spans="1:4" x14ac:dyDescent="0.45">
      <c r="A1165" s="181"/>
      <c r="B1165" s="181"/>
      <c r="C1165" s="181"/>
      <c r="D1165" s="117"/>
    </row>
    <row r="1166" spans="1:4" x14ac:dyDescent="0.45">
      <c r="A1166" s="181"/>
      <c r="B1166" s="181"/>
      <c r="C1166" s="181"/>
      <c r="D1166" s="117"/>
    </row>
    <row r="1167" spans="1:4" x14ac:dyDescent="0.45">
      <c r="A1167" s="181"/>
      <c r="B1167" s="181"/>
      <c r="C1167" s="181"/>
      <c r="D1167" s="117"/>
    </row>
    <row r="1168" spans="1:4" x14ac:dyDescent="0.45">
      <c r="A1168" s="181"/>
      <c r="B1168" s="181"/>
      <c r="C1168" s="181"/>
      <c r="D1168" s="117"/>
    </row>
    <row r="1169" spans="1:4" x14ac:dyDescent="0.45">
      <c r="A1169" s="181"/>
      <c r="B1169" s="181"/>
      <c r="C1169" s="181"/>
      <c r="D1169" s="117"/>
    </row>
    <row r="1170" spans="1:4" x14ac:dyDescent="0.45">
      <c r="A1170" s="181"/>
      <c r="B1170" s="181"/>
      <c r="C1170" s="181"/>
      <c r="D1170" s="117"/>
    </row>
    <row r="1171" spans="1:4" x14ac:dyDescent="0.45">
      <c r="A1171" s="181"/>
      <c r="B1171" s="181"/>
      <c r="C1171" s="181"/>
      <c r="D1171" s="117"/>
    </row>
    <row r="1172" spans="1:4" x14ac:dyDescent="0.45">
      <c r="A1172" s="181"/>
      <c r="B1172" s="181"/>
      <c r="C1172" s="181"/>
      <c r="D1172" s="117"/>
    </row>
    <row r="1173" spans="1:4" x14ac:dyDescent="0.45">
      <c r="A1173" s="181"/>
      <c r="B1173" s="181"/>
      <c r="C1173" s="181"/>
      <c r="D1173" s="117"/>
    </row>
    <row r="1174" spans="1:4" x14ac:dyDescent="0.45">
      <c r="A1174" s="181"/>
      <c r="B1174" s="181"/>
      <c r="C1174" s="181"/>
      <c r="D1174" s="117"/>
    </row>
    <row r="1175" spans="1:4" x14ac:dyDescent="0.45">
      <c r="A1175" s="181"/>
      <c r="B1175" s="181"/>
      <c r="C1175" s="181"/>
      <c r="D1175" s="117"/>
    </row>
    <row r="1176" spans="1:4" x14ac:dyDescent="0.45">
      <c r="A1176" s="181"/>
      <c r="B1176" s="181"/>
      <c r="C1176" s="181"/>
      <c r="D1176" s="117"/>
    </row>
    <row r="1177" spans="1:4" x14ac:dyDescent="0.45">
      <c r="A1177" s="181"/>
      <c r="B1177" s="181"/>
      <c r="C1177" s="181"/>
      <c r="D1177" s="117"/>
    </row>
    <row r="1178" spans="1:4" x14ac:dyDescent="0.45">
      <c r="A1178" s="181"/>
      <c r="B1178" s="181"/>
      <c r="C1178" s="181"/>
      <c r="D1178" s="117"/>
    </row>
    <row r="1179" spans="1:4" x14ac:dyDescent="0.45">
      <c r="A1179" s="181"/>
      <c r="B1179" s="181"/>
      <c r="C1179" s="181"/>
      <c r="D1179" s="117"/>
    </row>
    <row r="1180" spans="1:4" x14ac:dyDescent="0.45">
      <c r="A1180" s="181"/>
      <c r="B1180" s="181"/>
      <c r="C1180" s="181"/>
      <c r="D1180" s="117"/>
    </row>
    <row r="1181" spans="1:4" x14ac:dyDescent="0.45">
      <c r="A1181" s="181"/>
      <c r="B1181" s="181"/>
      <c r="C1181" s="181"/>
      <c r="D1181" s="117"/>
    </row>
    <row r="1182" spans="1:4" x14ac:dyDescent="0.45">
      <c r="A1182" s="181"/>
      <c r="B1182" s="181"/>
      <c r="C1182" s="181"/>
      <c r="D1182" s="117"/>
    </row>
    <row r="1183" spans="1:4" x14ac:dyDescent="0.45">
      <c r="A1183" s="181"/>
      <c r="B1183" s="181"/>
      <c r="C1183" s="181"/>
      <c r="D1183" s="117"/>
    </row>
    <row r="1184" spans="1:4" x14ac:dyDescent="0.45">
      <c r="A1184" s="181"/>
      <c r="B1184" s="181"/>
      <c r="C1184" s="181"/>
      <c r="D1184" s="117"/>
    </row>
    <row r="1185" spans="1:4" x14ac:dyDescent="0.45">
      <c r="A1185" s="181"/>
      <c r="B1185" s="181"/>
      <c r="C1185" s="181"/>
      <c r="D1185" s="117"/>
    </row>
    <row r="1186" spans="1:4" x14ac:dyDescent="0.45">
      <c r="A1186" s="181"/>
      <c r="B1186" s="181"/>
      <c r="C1186" s="181"/>
      <c r="D1186" s="117"/>
    </row>
    <row r="1187" spans="1:4" x14ac:dyDescent="0.45">
      <c r="A1187" s="181"/>
      <c r="B1187" s="181"/>
      <c r="C1187" s="181"/>
      <c r="D1187" s="117"/>
    </row>
    <row r="1188" spans="1:4" x14ac:dyDescent="0.45">
      <c r="A1188" s="181"/>
      <c r="B1188" s="181"/>
      <c r="C1188" s="181"/>
      <c r="D1188" s="117"/>
    </row>
    <row r="1189" spans="1:4" x14ac:dyDescent="0.45">
      <c r="A1189" s="181"/>
      <c r="B1189" s="181"/>
      <c r="C1189" s="181"/>
      <c r="D1189" s="117"/>
    </row>
    <row r="1190" spans="1:4" x14ac:dyDescent="0.45">
      <c r="A1190" s="181"/>
      <c r="B1190" s="181"/>
      <c r="C1190" s="181"/>
      <c r="D1190" s="117"/>
    </row>
    <row r="1191" spans="1:4" x14ac:dyDescent="0.45">
      <c r="A1191" s="181"/>
      <c r="B1191" s="181"/>
      <c r="C1191" s="181"/>
      <c r="D1191" s="117"/>
    </row>
    <row r="1192" spans="1:4" x14ac:dyDescent="0.45">
      <c r="A1192" s="181"/>
      <c r="B1192" s="181"/>
      <c r="C1192" s="181"/>
      <c r="D1192" s="117"/>
    </row>
    <row r="1193" spans="1:4" x14ac:dyDescent="0.45">
      <c r="A1193" s="181"/>
      <c r="B1193" s="181"/>
      <c r="C1193" s="181"/>
      <c r="D1193" s="117"/>
    </row>
    <row r="1194" spans="1:4" x14ac:dyDescent="0.45">
      <c r="A1194" s="181"/>
      <c r="B1194" s="181"/>
      <c r="C1194" s="181"/>
      <c r="D1194" s="117"/>
    </row>
    <row r="1195" spans="1:4" x14ac:dyDescent="0.45">
      <c r="A1195" s="181"/>
      <c r="B1195" s="181"/>
      <c r="C1195" s="181"/>
      <c r="D1195" s="117"/>
    </row>
    <row r="1196" spans="1:4" x14ac:dyDescent="0.45">
      <c r="A1196" s="181"/>
      <c r="B1196" s="181"/>
      <c r="C1196" s="181"/>
      <c r="D1196" s="117"/>
    </row>
    <row r="1197" spans="1:4" x14ac:dyDescent="0.45">
      <c r="A1197" s="181"/>
      <c r="B1197" s="181"/>
      <c r="C1197" s="181"/>
      <c r="D1197" s="117"/>
    </row>
    <row r="1198" spans="1:4" x14ac:dyDescent="0.45">
      <c r="A1198" s="181"/>
      <c r="B1198" s="181"/>
      <c r="C1198" s="181"/>
      <c r="D1198" s="117"/>
    </row>
    <row r="1199" spans="1:4" x14ac:dyDescent="0.45">
      <c r="A1199" s="181"/>
      <c r="B1199" s="181"/>
      <c r="C1199" s="181"/>
      <c r="D1199" s="117"/>
    </row>
    <row r="1200" spans="1:4" x14ac:dyDescent="0.45">
      <c r="A1200" s="181"/>
      <c r="B1200" s="181"/>
      <c r="C1200" s="181"/>
      <c r="D1200" s="117"/>
    </row>
    <row r="1201" spans="1:4" x14ac:dyDescent="0.45">
      <c r="A1201" s="181"/>
      <c r="B1201" s="181"/>
      <c r="C1201" s="181"/>
      <c r="D1201" s="117"/>
    </row>
    <row r="1202" spans="1:4" x14ac:dyDescent="0.45">
      <c r="A1202" s="181"/>
      <c r="B1202" s="181"/>
      <c r="C1202" s="181"/>
      <c r="D1202" s="117"/>
    </row>
    <row r="1203" spans="1:4" x14ac:dyDescent="0.45">
      <c r="A1203" s="181"/>
      <c r="B1203" s="181"/>
      <c r="C1203" s="181"/>
      <c r="D1203" s="117"/>
    </row>
    <row r="1204" spans="1:4" x14ac:dyDescent="0.45">
      <c r="A1204" s="181"/>
      <c r="B1204" s="181"/>
      <c r="C1204" s="181"/>
      <c r="D1204" s="117"/>
    </row>
    <row r="1205" spans="1:4" x14ac:dyDescent="0.45">
      <c r="A1205" s="181"/>
      <c r="B1205" s="181"/>
      <c r="C1205" s="181"/>
      <c r="D1205" s="117"/>
    </row>
    <row r="1206" spans="1:4" x14ac:dyDescent="0.45">
      <c r="A1206" s="181"/>
      <c r="B1206" s="181"/>
      <c r="C1206" s="181"/>
      <c r="D1206" s="117"/>
    </row>
    <row r="1207" spans="1:4" x14ac:dyDescent="0.45">
      <c r="A1207" s="181"/>
      <c r="B1207" s="181"/>
      <c r="C1207" s="181"/>
      <c r="D1207" s="117"/>
    </row>
    <row r="1208" spans="1:4" x14ac:dyDescent="0.45">
      <c r="A1208" s="181"/>
      <c r="B1208" s="181"/>
      <c r="C1208" s="181"/>
      <c r="D1208" s="117"/>
    </row>
    <row r="1209" spans="1:4" x14ac:dyDescent="0.45">
      <c r="A1209" s="181"/>
      <c r="B1209" s="181"/>
      <c r="C1209" s="181"/>
      <c r="D1209" s="117"/>
    </row>
    <row r="1210" spans="1:4" x14ac:dyDescent="0.45">
      <c r="A1210" s="181"/>
      <c r="B1210" s="181"/>
      <c r="C1210" s="181"/>
      <c r="D1210" s="117"/>
    </row>
    <row r="1211" spans="1:4" x14ac:dyDescent="0.45">
      <c r="A1211" s="181"/>
      <c r="B1211" s="181"/>
      <c r="C1211" s="181"/>
      <c r="D1211" s="117"/>
    </row>
    <row r="1212" spans="1:4" x14ac:dyDescent="0.45">
      <c r="A1212" s="181"/>
      <c r="B1212" s="181"/>
      <c r="C1212" s="181"/>
      <c r="D1212" s="117"/>
    </row>
    <row r="1213" spans="1:4" x14ac:dyDescent="0.45">
      <c r="A1213" s="181"/>
      <c r="B1213" s="181"/>
      <c r="C1213" s="181"/>
      <c r="D1213" s="117"/>
    </row>
    <row r="1214" spans="1:4" x14ac:dyDescent="0.45">
      <c r="A1214" s="181"/>
      <c r="B1214" s="181"/>
      <c r="C1214" s="181"/>
      <c r="D1214" s="117"/>
    </row>
    <row r="1215" spans="1:4" x14ac:dyDescent="0.45">
      <c r="A1215" s="181"/>
      <c r="B1215" s="181"/>
      <c r="C1215" s="181"/>
      <c r="D1215" s="117"/>
    </row>
    <row r="1216" spans="1:4" x14ac:dyDescent="0.45">
      <c r="A1216" s="181"/>
      <c r="B1216" s="181"/>
      <c r="C1216" s="181"/>
      <c r="D1216" s="117"/>
    </row>
    <row r="1217" spans="1:4" x14ac:dyDescent="0.45">
      <c r="A1217" s="181"/>
      <c r="B1217" s="181"/>
      <c r="C1217" s="181"/>
      <c r="D1217" s="117"/>
    </row>
    <row r="1218" spans="1:4" x14ac:dyDescent="0.45">
      <c r="A1218" s="181"/>
      <c r="B1218" s="181"/>
      <c r="C1218" s="181"/>
      <c r="D1218" s="117"/>
    </row>
    <row r="1219" spans="1:4" x14ac:dyDescent="0.45">
      <c r="A1219" s="181"/>
      <c r="B1219" s="181"/>
      <c r="C1219" s="181"/>
      <c r="D1219" s="117"/>
    </row>
    <row r="1220" spans="1:4" x14ac:dyDescent="0.45">
      <c r="A1220" s="181"/>
      <c r="B1220" s="181"/>
      <c r="C1220" s="181"/>
      <c r="D1220" s="117"/>
    </row>
    <row r="1221" spans="1:4" x14ac:dyDescent="0.45">
      <c r="A1221" s="181"/>
      <c r="B1221" s="181"/>
      <c r="C1221" s="181"/>
      <c r="D1221" s="117"/>
    </row>
    <row r="1222" spans="1:4" x14ac:dyDescent="0.45">
      <c r="A1222" s="181"/>
      <c r="B1222" s="181"/>
      <c r="C1222" s="181"/>
      <c r="D1222" s="117"/>
    </row>
    <row r="1223" spans="1:4" x14ac:dyDescent="0.45">
      <c r="A1223" s="181"/>
      <c r="B1223" s="181"/>
      <c r="C1223" s="181"/>
      <c r="D1223" s="117"/>
    </row>
    <row r="1224" spans="1:4" x14ac:dyDescent="0.45">
      <c r="A1224" s="181"/>
      <c r="B1224" s="181"/>
      <c r="C1224" s="181"/>
      <c r="D1224" s="117"/>
    </row>
    <row r="1225" spans="1:4" x14ac:dyDescent="0.45">
      <c r="A1225" s="181"/>
      <c r="B1225" s="181"/>
      <c r="C1225" s="181"/>
      <c r="D1225" s="117"/>
    </row>
    <row r="1226" spans="1:4" x14ac:dyDescent="0.45">
      <c r="A1226" s="181"/>
      <c r="B1226" s="181"/>
      <c r="C1226" s="181"/>
      <c r="D1226" s="117"/>
    </row>
    <row r="1227" spans="1:4" x14ac:dyDescent="0.45">
      <c r="A1227" s="181"/>
      <c r="B1227" s="181"/>
      <c r="C1227" s="181"/>
      <c r="D1227" s="117"/>
    </row>
    <row r="1228" spans="1:4" x14ac:dyDescent="0.45">
      <c r="A1228" s="181"/>
      <c r="B1228" s="181"/>
      <c r="C1228" s="181"/>
      <c r="D1228" s="117"/>
    </row>
    <row r="1229" spans="1:4" x14ac:dyDescent="0.45">
      <c r="A1229" s="181"/>
      <c r="B1229" s="181"/>
      <c r="C1229" s="181"/>
      <c r="D1229" s="117"/>
    </row>
    <row r="1230" spans="1:4" x14ac:dyDescent="0.45">
      <c r="A1230" s="181"/>
      <c r="B1230" s="181"/>
      <c r="C1230" s="181"/>
      <c r="D1230" s="117"/>
    </row>
    <row r="1231" spans="1:4" x14ac:dyDescent="0.45">
      <c r="A1231" s="181"/>
      <c r="B1231" s="181"/>
      <c r="C1231" s="181"/>
      <c r="D1231" s="117"/>
    </row>
    <row r="1232" spans="1:4" x14ac:dyDescent="0.45">
      <c r="A1232" s="181"/>
      <c r="B1232" s="181"/>
      <c r="C1232" s="181"/>
      <c r="D1232" s="117"/>
    </row>
    <row r="1233" spans="1:4" x14ac:dyDescent="0.45">
      <c r="A1233" s="181"/>
      <c r="B1233" s="181"/>
      <c r="C1233" s="181"/>
      <c r="D1233" s="117"/>
    </row>
    <row r="1234" spans="1:4" x14ac:dyDescent="0.45">
      <c r="A1234" s="181"/>
      <c r="B1234" s="181"/>
      <c r="C1234" s="181"/>
      <c r="D1234" s="117"/>
    </row>
    <row r="1235" spans="1:4" x14ac:dyDescent="0.45">
      <c r="A1235" s="181"/>
      <c r="B1235" s="181"/>
      <c r="C1235" s="181"/>
      <c r="D1235" s="117"/>
    </row>
    <row r="1236" spans="1:4" x14ac:dyDescent="0.45">
      <c r="A1236" s="181"/>
      <c r="B1236" s="181"/>
      <c r="C1236" s="181"/>
      <c r="D1236" s="117"/>
    </row>
    <row r="1237" spans="1:4" x14ac:dyDescent="0.45">
      <c r="A1237" s="181"/>
      <c r="B1237" s="181"/>
      <c r="C1237" s="181"/>
      <c r="D1237" s="117"/>
    </row>
    <row r="1238" spans="1:4" x14ac:dyDescent="0.45">
      <c r="A1238" s="181"/>
      <c r="B1238" s="181"/>
      <c r="C1238" s="181"/>
      <c r="D1238" s="117"/>
    </row>
    <row r="1239" spans="1:4" x14ac:dyDescent="0.45">
      <c r="A1239" s="181"/>
      <c r="B1239" s="181"/>
      <c r="C1239" s="181"/>
      <c r="D1239" s="117"/>
    </row>
    <row r="1240" spans="1:4" x14ac:dyDescent="0.45">
      <c r="A1240" s="181"/>
      <c r="B1240" s="181"/>
      <c r="C1240" s="181"/>
      <c r="D1240" s="117"/>
    </row>
    <row r="1241" spans="1:4" x14ac:dyDescent="0.45">
      <c r="A1241" s="181"/>
      <c r="B1241" s="181"/>
      <c r="C1241" s="181"/>
      <c r="D1241" s="117"/>
    </row>
    <row r="1242" spans="1:4" x14ac:dyDescent="0.45">
      <c r="A1242" s="181"/>
      <c r="B1242" s="181"/>
      <c r="C1242" s="181"/>
      <c r="D1242" s="117"/>
    </row>
    <row r="1243" spans="1:4" x14ac:dyDescent="0.45">
      <c r="A1243" s="181"/>
      <c r="B1243" s="181"/>
      <c r="C1243" s="181"/>
      <c r="D1243" s="117"/>
    </row>
    <row r="1244" spans="1:4" x14ac:dyDescent="0.45">
      <c r="A1244" s="181"/>
      <c r="B1244" s="181"/>
      <c r="C1244" s="181"/>
      <c r="D1244" s="117"/>
    </row>
    <row r="1245" spans="1:4" x14ac:dyDescent="0.45">
      <c r="A1245" s="181"/>
      <c r="B1245" s="181"/>
      <c r="C1245" s="181"/>
      <c r="D1245" s="117"/>
    </row>
    <row r="1246" spans="1:4" x14ac:dyDescent="0.45">
      <c r="A1246" s="181"/>
      <c r="B1246" s="181"/>
      <c r="C1246" s="181"/>
      <c r="D1246" s="117"/>
    </row>
    <row r="1247" spans="1:4" x14ac:dyDescent="0.45">
      <c r="A1247" s="181"/>
      <c r="B1247" s="181"/>
      <c r="C1247" s="181"/>
      <c r="D1247" s="117"/>
    </row>
    <row r="1248" spans="1:4" x14ac:dyDescent="0.45">
      <c r="A1248" s="181"/>
      <c r="B1248" s="181"/>
      <c r="C1248" s="181"/>
      <c r="D1248" s="117"/>
    </row>
    <row r="1249" spans="1:4" x14ac:dyDescent="0.45">
      <c r="A1249" s="181"/>
      <c r="B1249" s="181"/>
      <c r="C1249" s="181"/>
      <c r="D1249" s="117"/>
    </row>
    <row r="1250" spans="1:4" x14ac:dyDescent="0.45">
      <c r="A1250" s="181"/>
      <c r="B1250" s="181"/>
      <c r="C1250" s="181"/>
      <c r="D1250" s="117"/>
    </row>
    <row r="1251" spans="1:4" x14ac:dyDescent="0.45">
      <c r="A1251" s="181"/>
      <c r="B1251" s="181"/>
      <c r="C1251" s="181"/>
      <c r="D1251" s="117"/>
    </row>
    <row r="1252" spans="1:4" x14ac:dyDescent="0.45">
      <c r="A1252" s="181"/>
      <c r="B1252" s="181"/>
      <c r="C1252" s="181"/>
      <c r="D1252" s="117"/>
    </row>
    <row r="1253" spans="1:4" x14ac:dyDescent="0.45">
      <c r="A1253" s="181"/>
      <c r="B1253" s="181"/>
      <c r="C1253" s="181"/>
      <c r="D1253" s="117"/>
    </row>
    <row r="1254" spans="1:4" x14ac:dyDescent="0.45">
      <c r="A1254" s="181"/>
      <c r="B1254" s="181"/>
      <c r="C1254" s="181"/>
      <c r="D1254" s="117"/>
    </row>
    <row r="1255" spans="1:4" x14ac:dyDescent="0.45">
      <c r="A1255" s="181"/>
      <c r="B1255" s="181"/>
      <c r="C1255" s="181"/>
      <c r="D1255" s="117"/>
    </row>
    <row r="1256" spans="1:4" x14ac:dyDescent="0.45">
      <c r="A1256" s="181"/>
      <c r="B1256" s="181"/>
      <c r="C1256" s="181"/>
      <c r="D1256" s="117"/>
    </row>
    <row r="1257" spans="1:4" x14ac:dyDescent="0.45">
      <c r="A1257" s="181"/>
      <c r="B1257" s="181"/>
      <c r="C1257" s="181"/>
      <c r="D1257" s="117"/>
    </row>
    <row r="1258" spans="1:4" x14ac:dyDescent="0.45">
      <c r="A1258" s="181"/>
      <c r="B1258" s="181"/>
      <c r="C1258" s="181"/>
      <c r="D1258" s="117"/>
    </row>
    <row r="1259" spans="1:4" x14ac:dyDescent="0.45">
      <c r="A1259" s="181"/>
      <c r="B1259" s="181"/>
      <c r="C1259" s="181"/>
      <c r="D1259" s="117"/>
    </row>
    <row r="1260" spans="1:4" x14ac:dyDescent="0.45">
      <c r="A1260" s="181"/>
      <c r="B1260" s="181"/>
      <c r="C1260" s="181"/>
      <c r="D1260" s="117"/>
    </row>
    <row r="1261" spans="1:4" x14ac:dyDescent="0.45">
      <c r="A1261" s="181"/>
      <c r="B1261" s="181"/>
      <c r="C1261" s="181"/>
      <c r="D1261" s="117"/>
    </row>
    <row r="1262" spans="1:4" x14ac:dyDescent="0.45">
      <c r="A1262" s="181"/>
      <c r="B1262" s="181"/>
      <c r="C1262" s="181"/>
      <c r="D1262" s="117"/>
    </row>
    <row r="1263" spans="1:4" x14ac:dyDescent="0.45">
      <c r="A1263" s="181"/>
      <c r="B1263" s="181"/>
      <c r="C1263" s="181"/>
      <c r="D1263" s="117"/>
    </row>
    <row r="1264" spans="1:4" x14ac:dyDescent="0.45">
      <c r="A1264" s="181"/>
      <c r="B1264" s="181"/>
      <c r="C1264" s="181"/>
      <c r="D1264" s="117"/>
    </row>
    <row r="1265" spans="1:4" x14ac:dyDescent="0.45">
      <c r="A1265" s="181"/>
      <c r="B1265" s="181"/>
      <c r="C1265" s="181"/>
      <c r="D1265" s="117"/>
    </row>
    <row r="1266" spans="1:4" x14ac:dyDescent="0.45">
      <c r="A1266" s="181"/>
      <c r="B1266" s="181"/>
      <c r="C1266" s="181"/>
      <c r="D1266" s="117"/>
    </row>
    <row r="1267" spans="1:4" x14ac:dyDescent="0.45">
      <c r="A1267" s="181"/>
      <c r="B1267" s="181"/>
      <c r="C1267" s="181"/>
      <c r="D1267" s="117"/>
    </row>
    <row r="1268" spans="1:4" x14ac:dyDescent="0.45">
      <c r="A1268" s="181"/>
      <c r="B1268" s="181"/>
      <c r="C1268" s="181"/>
      <c r="D1268" s="117"/>
    </row>
    <row r="1269" spans="1:4" x14ac:dyDescent="0.45">
      <c r="A1269" s="181"/>
      <c r="B1269" s="181"/>
      <c r="C1269" s="181"/>
      <c r="D1269" s="117"/>
    </row>
    <row r="1270" spans="1:4" x14ac:dyDescent="0.45">
      <c r="A1270" s="181"/>
      <c r="B1270" s="181"/>
      <c r="C1270" s="181"/>
      <c r="D1270" s="117"/>
    </row>
    <row r="1271" spans="1:4" x14ac:dyDescent="0.45">
      <c r="A1271" s="181"/>
      <c r="B1271" s="181"/>
      <c r="C1271" s="181"/>
      <c r="D1271" s="117"/>
    </row>
    <row r="1272" spans="1:4" x14ac:dyDescent="0.45">
      <c r="A1272" s="181"/>
      <c r="B1272" s="181"/>
      <c r="C1272" s="181"/>
      <c r="D1272" s="117"/>
    </row>
    <row r="1273" spans="1:4" x14ac:dyDescent="0.45">
      <c r="A1273" s="181"/>
      <c r="B1273" s="181"/>
      <c r="C1273" s="181"/>
      <c r="D1273" s="117"/>
    </row>
    <row r="1274" spans="1:4" x14ac:dyDescent="0.45">
      <c r="A1274" s="181"/>
      <c r="B1274" s="181"/>
      <c r="C1274" s="181"/>
      <c r="D1274" s="117"/>
    </row>
    <row r="1275" spans="1:4" x14ac:dyDescent="0.45">
      <c r="A1275" s="181"/>
      <c r="B1275" s="181"/>
      <c r="C1275" s="181"/>
      <c r="D1275" s="117"/>
    </row>
    <row r="1276" spans="1:4" x14ac:dyDescent="0.45">
      <c r="A1276" s="181"/>
      <c r="B1276" s="181"/>
      <c r="C1276" s="181"/>
      <c r="D1276" s="117"/>
    </row>
    <row r="1277" spans="1:4" x14ac:dyDescent="0.45">
      <c r="A1277" s="181"/>
      <c r="B1277" s="181"/>
      <c r="C1277" s="181"/>
      <c r="D1277" s="117"/>
    </row>
    <row r="1278" spans="1:4" x14ac:dyDescent="0.45">
      <c r="A1278" s="181"/>
      <c r="B1278" s="181"/>
      <c r="C1278" s="181"/>
      <c r="D1278" s="117"/>
    </row>
    <row r="1279" spans="1:4" x14ac:dyDescent="0.45">
      <c r="A1279" s="181"/>
      <c r="B1279" s="181"/>
      <c r="C1279" s="181"/>
      <c r="D1279" s="117"/>
    </row>
    <row r="1280" spans="1:4" x14ac:dyDescent="0.45">
      <c r="A1280" s="181"/>
      <c r="B1280" s="181"/>
      <c r="C1280" s="181"/>
      <c r="D1280" s="117"/>
    </row>
    <row r="1281" spans="1:4" x14ac:dyDescent="0.45">
      <c r="A1281" s="181"/>
      <c r="B1281" s="181"/>
      <c r="C1281" s="181"/>
      <c r="D1281" s="117"/>
    </row>
    <row r="1282" spans="1:4" x14ac:dyDescent="0.45">
      <c r="A1282" s="181"/>
      <c r="B1282" s="181"/>
      <c r="C1282" s="181"/>
      <c r="D1282" s="117"/>
    </row>
    <row r="1283" spans="1:4" x14ac:dyDescent="0.45">
      <c r="A1283" s="181"/>
      <c r="B1283" s="181"/>
      <c r="C1283" s="181"/>
      <c r="D1283" s="117"/>
    </row>
    <row r="1284" spans="1:4" x14ac:dyDescent="0.45">
      <c r="A1284" s="181"/>
      <c r="B1284" s="181"/>
      <c r="C1284" s="181"/>
      <c r="D1284" s="117"/>
    </row>
    <row r="1285" spans="1:4" x14ac:dyDescent="0.45">
      <c r="A1285" s="181"/>
      <c r="B1285" s="181"/>
      <c r="C1285" s="181"/>
      <c r="D1285" s="117"/>
    </row>
    <row r="1286" spans="1:4" x14ac:dyDescent="0.45">
      <c r="A1286" s="181"/>
      <c r="B1286" s="181"/>
      <c r="C1286" s="181"/>
      <c r="D1286" s="117"/>
    </row>
    <row r="1287" spans="1:4" x14ac:dyDescent="0.45">
      <c r="A1287" s="181"/>
      <c r="B1287" s="181"/>
      <c r="C1287" s="181"/>
      <c r="D1287" s="117"/>
    </row>
    <row r="1288" spans="1:4" x14ac:dyDescent="0.45">
      <c r="A1288" s="181"/>
      <c r="B1288" s="181"/>
      <c r="C1288" s="181"/>
      <c r="D1288" s="117"/>
    </row>
    <row r="1289" spans="1:4" x14ac:dyDescent="0.45">
      <c r="A1289" s="181"/>
      <c r="B1289" s="181"/>
      <c r="C1289" s="181"/>
      <c r="D1289" s="117"/>
    </row>
    <row r="1290" spans="1:4" x14ac:dyDescent="0.45">
      <c r="A1290" s="181"/>
      <c r="B1290" s="181"/>
      <c r="C1290" s="181"/>
      <c r="D1290" s="117"/>
    </row>
    <row r="1291" spans="1:4" x14ac:dyDescent="0.45">
      <c r="A1291" s="181"/>
      <c r="B1291" s="181"/>
      <c r="C1291" s="181"/>
      <c r="D1291" s="117"/>
    </row>
    <row r="1292" spans="1:4" x14ac:dyDescent="0.45">
      <c r="A1292" s="181"/>
      <c r="B1292" s="181"/>
      <c r="C1292" s="181"/>
      <c r="D1292" s="117"/>
    </row>
    <row r="1293" spans="1:4" x14ac:dyDescent="0.45">
      <c r="A1293" s="181"/>
      <c r="B1293" s="181"/>
      <c r="C1293" s="181"/>
      <c r="D1293" s="117"/>
    </row>
    <row r="1294" spans="1:4" x14ac:dyDescent="0.45">
      <c r="A1294" s="181"/>
      <c r="B1294" s="181"/>
      <c r="C1294" s="181"/>
      <c r="D1294" s="117"/>
    </row>
    <row r="1295" spans="1:4" x14ac:dyDescent="0.45">
      <c r="A1295" s="181"/>
      <c r="B1295" s="181"/>
      <c r="C1295" s="181"/>
      <c r="D1295" s="117"/>
    </row>
    <row r="1296" spans="1:4" x14ac:dyDescent="0.45">
      <c r="A1296" s="181"/>
      <c r="B1296" s="181"/>
      <c r="C1296" s="181"/>
      <c r="D1296" s="117"/>
    </row>
    <row r="1297" spans="1:4" x14ac:dyDescent="0.45">
      <c r="A1297" s="181"/>
      <c r="B1297" s="181"/>
      <c r="C1297" s="181"/>
      <c r="D1297" s="117"/>
    </row>
    <row r="1298" spans="1:4" x14ac:dyDescent="0.45">
      <c r="A1298" s="181"/>
      <c r="B1298" s="181"/>
      <c r="C1298" s="181"/>
      <c r="D1298" s="117"/>
    </row>
    <row r="1299" spans="1:4" x14ac:dyDescent="0.45">
      <c r="A1299" s="181"/>
      <c r="B1299" s="181"/>
      <c r="C1299" s="181"/>
      <c r="D1299" s="117"/>
    </row>
    <row r="1300" spans="1:4" x14ac:dyDescent="0.45">
      <c r="A1300" s="181"/>
      <c r="B1300" s="181"/>
      <c r="C1300" s="181"/>
      <c r="D1300" s="117"/>
    </row>
    <row r="1301" spans="1:4" x14ac:dyDescent="0.45">
      <c r="A1301" s="181"/>
      <c r="B1301" s="181"/>
      <c r="C1301" s="181"/>
      <c r="D1301" s="117"/>
    </row>
    <row r="1302" spans="1:4" x14ac:dyDescent="0.45">
      <c r="A1302" s="181"/>
      <c r="B1302" s="181"/>
      <c r="C1302" s="181"/>
      <c r="D1302" s="117"/>
    </row>
    <row r="1303" spans="1:4" x14ac:dyDescent="0.45">
      <c r="A1303" s="181"/>
      <c r="B1303" s="181"/>
      <c r="C1303" s="181"/>
      <c r="D1303" s="117"/>
    </row>
    <row r="1304" spans="1:4" x14ac:dyDescent="0.45">
      <c r="A1304" s="181"/>
      <c r="B1304" s="181"/>
      <c r="C1304" s="181"/>
      <c r="D1304" s="117"/>
    </row>
    <row r="1305" spans="1:4" x14ac:dyDescent="0.45">
      <c r="A1305" s="181"/>
      <c r="B1305" s="181"/>
      <c r="C1305" s="181"/>
      <c r="D1305" s="117"/>
    </row>
    <row r="1306" spans="1:4" x14ac:dyDescent="0.45">
      <c r="A1306" s="181"/>
      <c r="B1306" s="181"/>
      <c r="C1306" s="181"/>
      <c r="D1306" s="117"/>
    </row>
    <row r="1307" spans="1:4" x14ac:dyDescent="0.45">
      <c r="A1307" s="181"/>
      <c r="B1307" s="181"/>
      <c r="C1307" s="181"/>
      <c r="D1307" s="117"/>
    </row>
    <row r="1308" spans="1:4" x14ac:dyDescent="0.45">
      <c r="A1308" s="181"/>
      <c r="B1308" s="181"/>
      <c r="C1308" s="181"/>
      <c r="D1308" s="117"/>
    </row>
    <row r="1309" spans="1:4" x14ac:dyDescent="0.45">
      <c r="A1309" s="181"/>
      <c r="B1309" s="181"/>
      <c r="C1309" s="181"/>
      <c r="D1309" s="117"/>
    </row>
    <row r="1310" spans="1:4" x14ac:dyDescent="0.45">
      <c r="A1310" s="181"/>
      <c r="B1310" s="181"/>
      <c r="C1310" s="181"/>
      <c r="D1310" s="117"/>
    </row>
    <row r="1311" spans="1:4" x14ac:dyDescent="0.45">
      <c r="A1311" s="181"/>
      <c r="B1311" s="181"/>
      <c r="C1311" s="181"/>
      <c r="D1311" s="117"/>
    </row>
    <row r="1312" spans="1:4" x14ac:dyDescent="0.45">
      <c r="A1312" s="181"/>
      <c r="B1312" s="181"/>
      <c r="C1312" s="181"/>
      <c r="D1312" s="117"/>
    </row>
    <row r="1313" spans="1:4" x14ac:dyDescent="0.45">
      <c r="A1313" s="181"/>
      <c r="B1313" s="181"/>
      <c r="C1313" s="181"/>
      <c r="D1313" s="117"/>
    </row>
    <row r="1314" spans="1:4" x14ac:dyDescent="0.45">
      <c r="A1314" s="181"/>
      <c r="B1314" s="181"/>
      <c r="C1314" s="181"/>
      <c r="D1314" s="117"/>
    </row>
    <row r="1315" spans="1:4" x14ac:dyDescent="0.45">
      <c r="A1315" s="181"/>
      <c r="B1315" s="181"/>
      <c r="C1315" s="181"/>
      <c r="D1315" s="117"/>
    </row>
    <row r="1316" spans="1:4" x14ac:dyDescent="0.45">
      <c r="A1316" s="181"/>
      <c r="B1316" s="181"/>
      <c r="C1316" s="181"/>
      <c r="D1316" s="117"/>
    </row>
    <row r="1317" spans="1:4" x14ac:dyDescent="0.45">
      <c r="A1317" s="181"/>
      <c r="B1317" s="181"/>
      <c r="C1317" s="181"/>
      <c r="D1317" s="117"/>
    </row>
    <row r="1318" spans="1:4" x14ac:dyDescent="0.45">
      <c r="A1318" s="181"/>
      <c r="B1318" s="181"/>
      <c r="C1318" s="181"/>
      <c r="D1318" s="117"/>
    </row>
    <row r="1319" spans="1:4" x14ac:dyDescent="0.45">
      <c r="A1319" s="181"/>
      <c r="B1319" s="181"/>
      <c r="C1319" s="181"/>
      <c r="D1319" s="117"/>
    </row>
    <row r="1320" spans="1:4" x14ac:dyDescent="0.45">
      <c r="A1320" s="181"/>
      <c r="B1320" s="181"/>
      <c r="C1320" s="181"/>
      <c r="D1320" s="117"/>
    </row>
    <row r="1321" spans="1:4" x14ac:dyDescent="0.45">
      <c r="A1321" s="181"/>
      <c r="B1321" s="181"/>
      <c r="C1321" s="181"/>
      <c r="D1321" s="117"/>
    </row>
    <row r="1322" spans="1:4" x14ac:dyDescent="0.45">
      <c r="A1322" s="181"/>
      <c r="B1322" s="181"/>
      <c r="C1322" s="181"/>
      <c r="D1322" s="117"/>
    </row>
    <row r="1323" spans="1:4" x14ac:dyDescent="0.45">
      <c r="A1323" s="181"/>
      <c r="B1323" s="181"/>
      <c r="C1323" s="181"/>
      <c r="D1323" s="117"/>
    </row>
    <row r="1324" spans="1:4" x14ac:dyDescent="0.45">
      <c r="A1324" s="181"/>
      <c r="B1324" s="181"/>
      <c r="C1324" s="181"/>
      <c r="D1324" s="117"/>
    </row>
    <row r="1325" spans="1:4" x14ac:dyDescent="0.45">
      <c r="A1325" s="181"/>
      <c r="B1325" s="181"/>
      <c r="C1325" s="181"/>
      <c r="D1325" s="117"/>
    </row>
    <row r="1326" spans="1:4" x14ac:dyDescent="0.45">
      <c r="A1326" s="181"/>
      <c r="B1326" s="181"/>
      <c r="C1326" s="181"/>
      <c r="D1326" s="117"/>
    </row>
    <row r="1327" spans="1:4" x14ac:dyDescent="0.45">
      <c r="A1327" s="181"/>
      <c r="B1327" s="181"/>
      <c r="C1327" s="181"/>
      <c r="D1327" s="117"/>
    </row>
    <row r="1328" spans="1:4" x14ac:dyDescent="0.45">
      <c r="A1328" s="181"/>
      <c r="B1328" s="181"/>
      <c r="C1328" s="181"/>
      <c r="D1328" s="117"/>
    </row>
    <row r="1329" spans="1:4" x14ac:dyDescent="0.45">
      <c r="A1329" s="181"/>
      <c r="B1329" s="181"/>
      <c r="C1329" s="181"/>
      <c r="D1329" s="117"/>
    </row>
    <row r="1330" spans="1:4" x14ac:dyDescent="0.45">
      <c r="A1330" s="181"/>
      <c r="B1330" s="181"/>
      <c r="C1330" s="181"/>
      <c r="D1330" s="117"/>
    </row>
    <row r="1331" spans="1:4" x14ac:dyDescent="0.45">
      <c r="A1331" s="181"/>
      <c r="B1331" s="181"/>
      <c r="C1331" s="181"/>
      <c r="D1331" s="117"/>
    </row>
    <row r="1332" spans="1:4" x14ac:dyDescent="0.45">
      <c r="A1332" s="181"/>
      <c r="B1332" s="181"/>
      <c r="C1332" s="181"/>
      <c r="D1332" s="117"/>
    </row>
    <row r="1333" spans="1:4" x14ac:dyDescent="0.45">
      <c r="A1333" s="181"/>
      <c r="B1333" s="181"/>
      <c r="C1333" s="181"/>
      <c r="D1333" s="117"/>
    </row>
    <row r="1334" spans="1:4" x14ac:dyDescent="0.45">
      <c r="A1334" s="181"/>
      <c r="B1334" s="181"/>
      <c r="C1334" s="181"/>
      <c r="D1334" s="117"/>
    </row>
    <row r="1335" spans="1:4" x14ac:dyDescent="0.45">
      <c r="A1335" s="181"/>
      <c r="B1335" s="181"/>
      <c r="C1335" s="181"/>
      <c r="D1335" s="117"/>
    </row>
    <row r="1336" spans="1:4" x14ac:dyDescent="0.45">
      <c r="A1336" s="181"/>
      <c r="B1336" s="181"/>
      <c r="C1336" s="181"/>
      <c r="D1336" s="117"/>
    </row>
    <row r="1337" spans="1:4" x14ac:dyDescent="0.45">
      <c r="A1337" s="181"/>
      <c r="B1337" s="181"/>
      <c r="C1337" s="181"/>
      <c r="D1337" s="117"/>
    </row>
    <row r="1338" spans="1:4" x14ac:dyDescent="0.45">
      <c r="A1338" s="181"/>
      <c r="B1338" s="181"/>
      <c r="C1338" s="181"/>
      <c r="D1338" s="117"/>
    </row>
    <row r="1339" spans="1:4" x14ac:dyDescent="0.45">
      <c r="A1339" s="181"/>
      <c r="B1339" s="181"/>
      <c r="C1339" s="181"/>
      <c r="D1339" s="117"/>
    </row>
    <row r="1340" spans="1:4" x14ac:dyDescent="0.45">
      <c r="A1340" s="181"/>
      <c r="B1340" s="181"/>
      <c r="C1340" s="181"/>
      <c r="D1340" s="117"/>
    </row>
    <row r="1341" spans="1:4" x14ac:dyDescent="0.45">
      <c r="A1341" s="181"/>
      <c r="B1341" s="181"/>
      <c r="C1341" s="181"/>
      <c r="D1341" s="117"/>
    </row>
    <row r="1342" spans="1:4" x14ac:dyDescent="0.45">
      <c r="A1342" s="181"/>
      <c r="B1342" s="181"/>
      <c r="C1342" s="181"/>
      <c r="D1342" s="117"/>
    </row>
    <row r="1343" spans="1:4" x14ac:dyDescent="0.45">
      <c r="A1343" s="181"/>
      <c r="B1343" s="181"/>
      <c r="C1343" s="181"/>
      <c r="D1343" s="117"/>
    </row>
    <row r="1344" spans="1:4" x14ac:dyDescent="0.45">
      <c r="A1344" s="181"/>
      <c r="B1344" s="181"/>
      <c r="C1344" s="181"/>
      <c r="D1344" s="117"/>
    </row>
    <row r="1345" spans="1:4" x14ac:dyDescent="0.45">
      <c r="A1345" s="181"/>
      <c r="B1345" s="181"/>
      <c r="C1345" s="181"/>
      <c r="D1345" s="117"/>
    </row>
    <row r="1346" spans="1:4" x14ac:dyDescent="0.45">
      <c r="A1346" s="181"/>
      <c r="B1346" s="181"/>
      <c r="C1346" s="181"/>
      <c r="D1346" s="117"/>
    </row>
    <row r="1347" spans="1:4" x14ac:dyDescent="0.45">
      <c r="A1347" s="181"/>
      <c r="B1347" s="181"/>
      <c r="C1347" s="181"/>
      <c r="D1347" s="117"/>
    </row>
    <row r="1348" spans="1:4" x14ac:dyDescent="0.45">
      <c r="A1348" s="181"/>
      <c r="B1348" s="181"/>
      <c r="C1348" s="181"/>
      <c r="D1348" s="117"/>
    </row>
    <row r="1349" spans="1:4" x14ac:dyDescent="0.45">
      <c r="A1349" s="181"/>
      <c r="B1349" s="181"/>
      <c r="C1349" s="181"/>
      <c r="D1349" s="117"/>
    </row>
    <row r="1350" spans="1:4" x14ac:dyDescent="0.45">
      <c r="A1350" s="181"/>
      <c r="B1350" s="181"/>
      <c r="C1350" s="181"/>
      <c r="D1350" s="117"/>
    </row>
    <row r="1351" spans="1:4" x14ac:dyDescent="0.45">
      <c r="A1351" s="181"/>
      <c r="B1351" s="181"/>
      <c r="C1351" s="181"/>
      <c r="D1351" s="117"/>
    </row>
    <row r="1352" spans="1:4" x14ac:dyDescent="0.45">
      <c r="A1352" s="181"/>
      <c r="B1352" s="181"/>
      <c r="C1352" s="181"/>
      <c r="D1352" s="117"/>
    </row>
    <row r="1353" spans="1:4" x14ac:dyDescent="0.45">
      <c r="A1353" s="181"/>
      <c r="B1353" s="181"/>
      <c r="C1353" s="181"/>
      <c r="D1353" s="117"/>
    </row>
    <row r="1354" spans="1:4" x14ac:dyDescent="0.45">
      <c r="A1354" s="181"/>
      <c r="B1354" s="181"/>
      <c r="C1354" s="181"/>
      <c r="D1354" s="117"/>
    </row>
    <row r="1355" spans="1:4" x14ac:dyDescent="0.45">
      <c r="A1355" s="181"/>
      <c r="B1355" s="181"/>
      <c r="C1355" s="181"/>
      <c r="D1355" s="117"/>
    </row>
    <row r="1356" spans="1:4" x14ac:dyDescent="0.45">
      <c r="A1356" s="181"/>
      <c r="B1356" s="181"/>
      <c r="C1356" s="181"/>
      <c r="D1356" s="117"/>
    </row>
    <row r="1357" spans="1:4" x14ac:dyDescent="0.45">
      <c r="A1357" s="181"/>
      <c r="B1357" s="181"/>
      <c r="C1357" s="181"/>
      <c r="D1357" s="117"/>
    </row>
    <row r="1358" spans="1:4" x14ac:dyDescent="0.45">
      <c r="A1358" s="181"/>
      <c r="B1358" s="181"/>
      <c r="C1358" s="181"/>
      <c r="D1358" s="117"/>
    </row>
    <row r="1359" spans="1:4" x14ac:dyDescent="0.45">
      <c r="A1359" s="181"/>
      <c r="B1359" s="181"/>
      <c r="C1359" s="181"/>
      <c r="D1359" s="117"/>
    </row>
    <row r="1360" spans="1:4" x14ac:dyDescent="0.45">
      <c r="A1360" s="181"/>
      <c r="B1360" s="181"/>
      <c r="C1360" s="181"/>
      <c r="D1360" s="117"/>
    </row>
    <row r="1361" spans="1:4" x14ac:dyDescent="0.45">
      <c r="A1361" s="181"/>
      <c r="B1361" s="181"/>
      <c r="C1361" s="181"/>
      <c r="D1361" s="117"/>
    </row>
    <row r="1362" spans="1:4" x14ac:dyDescent="0.45">
      <c r="A1362" s="181"/>
      <c r="B1362" s="181"/>
      <c r="C1362" s="181"/>
      <c r="D1362" s="117"/>
    </row>
    <row r="1363" spans="1:4" x14ac:dyDescent="0.45">
      <c r="A1363" s="181"/>
      <c r="B1363" s="181"/>
      <c r="C1363" s="181"/>
      <c r="D1363" s="117"/>
    </row>
    <row r="1364" spans="1:4" x14ac:dyDescent="0.45">
      <c r="A1364" s="181"/>
      <c r="B1364" s="181"/>
      <c r="C1364" s="181"/>
      <c r="D1364" s="117"/>
    </row>
    <row r="1365" spans="1:4" x14ac:dyDescent="0.45">
      <c r="A1365" s="181"/>
      <c r="B1365" s="181"/>
      <c r="C1365" s="181"/>
      <c r="D1365" s="117"/>
    </row>
    <row r="1366" spans="1:4" x14ac:dyDescent="0.45">
      <c r="A1366" s="181"/>
      <c r="B1366" s="181"/>
      <c r="C1366" s="181"/>
      <c r="D1366" s="117"/>
    </row>
    <row r="1367" spans="1:4" x14ac:dyDescent="0.45">
      <c r="A1367" s="181"/>
      <c r="B1367" s="181"/>
      <c r="C1367" s="181"/>
      <c r="D1367" s="117"/>
    </row>
    <row r="1368" spans="1:4" x14ac:dyDescent="0.45">
      <c r="A1368" s="181"/>
      <c r="B1368" s="181"/>
      <c r="C1368" s="181"/>
      <c r="D1368" s="117"/>
    </row>
    <row r="1369" spans="1:4" x14ac:dyDescent="0.45">
      <c r="A1369" s="181"/>
      <c r="B1369" s="181"/>
      <c r="C1369" s="181"/>
      <c r="D1369" s="117"/>
    </row>
    <row r="1370" spans="1:4" x14ac:dyDescent="0.45">
      <c r="A1370" s="181"/>
      <c r="B1370" s="181"/>
      <c r="C1370" s="181"/>
      <c r="D1370" s="117"/>
    </row>
    <row r="1371" spans="1:4" x14ac:dyDescent="0.45">
      <c r="A1371" s="181"/>
      <c r="B1371" s="181"/>
      <c r="C1371" s="181"/>
      <c r="D1371" s="117"/>
    </row>
    <row r="1372" spans="1:4" x14ac:dyDescent="0.45">
      <c r="A1372" s="181"/>
      <c r="B1372" s="181"/>
      <c r="C1372" s="181"/>
      <c r="D1372" s="117"/>
    </row>
    <row r="1373" spans="1:4" x14ac:dyDescent="0.45">
      <c r="A1373" s="181"/>
      <c r="B1373" s="181"/>
      <c r="C1373" s="181"/>
      <c r="D1373" s="117"/>
    </row>
    <row r="1374" spans="1:4" x14ac:dyDescent="0.45">
      <c r="A1374" s="181"/>
      <c r="B1374" s="181"/>
      <c r="C1374" s="181"/>
      <c r="D1374" s="117"/>
    </row>
    <row r="1375" spans="1:4" x14ac:dyDescent="0.45">
      <c r="A1375" s="181"/>
      <c r="B1375" s="181"/>
      <c r="C1375" s="181"/>
      <c r="D1375" s="117"/>
    </row>
    <row r="1376" spans="1:4" x14ac:dyDescent="0.45">
      <c r="A1376" s="181"/>
      <c r="B1376" s="181"/>
      <c r="C1376" s="181"/>
      <c r="D1376" s="117"/>
    </row>
    <row r="1377" spans="1:4" x14ac:dyDescent="0.45">
      <c r="A1377" s="181"/>
      <c r="B1377" s="181"/>
      <c r="C1377" s="181"/>
      <c r="D1377" s="117"/>
    </row>
    <row r="1378" spans="1:4" x14ac:dyDescent="0.45">
      <c r="A1378" s="181"/>
      <c r="B1378" s="181"/>
      <c r="C1378" s="181"/>
      <c r="D1378" s="117"/>
    </row>
    <row r="1379" spans="1:4" x14ac:dyDescent="0.45">
      <c r="A1379" s="181"/>
      <c r="B1379" s="181"/>
      <c r="C1379" s="181"/>
      <c r="D1379" s="117"/>
    </row>
    <row r="1380" spans="1:4" x14ac:dyDescent="0.45">
      <c r="A1380" s="181"/>
      <c r="B1380" s="181"/>
      <c r="C1380" s="181"/>
      <c r="D1380" s="117"/>
    </row>
    <row r="1381" spans="1:4" x14ac:dyDescent="0.45">
      <c r="A1381" s="181"/>
      <c r="B1381" s="181"/>
      <c r="C1381" s="181"/>
      <c r="D1381" s="117"/>
    </row>
    <row r="1382" spans="1:4" x14ac:dyDescent="0.45">
      <c r="A1382" s="181"/>
      <c r="B1382" s="181"/>
      <c r="C1382" s="181"/>
      <c r="D1382" s="117"/>
    </row>
    <row r="1383" spans="1:4" x14ac:dyDescent="0.45">
      <c r="A1383" s="181"/>
      <c r="B1383" s="181"/>
      <c r="C1383" s="181"/>
      <c r="D1383" s="117"/>
    </row>
    <row r="1384" spans="1:4" x14ac:dyDescent="0.45">
      <c r="A1384" s="181"/>
      <c r="B1384" s="181"/>
      <c r="C1384" s="181"/>
      <c r="D1384" s="117"/>
    </row>
    <row r="1385" spans="1:4" x14ac:dyDescent="0.45">
      <c r="A1385" s="181"/>
      <c r="B1385" s="181"/>
      <c r="C1385" s="181"/>
      <c r="D1385" s="117"/>
    </row>
    <row r="1386" spans="1:4" x14ac:dyDescent="0.45">
      <c r="A1386" s="181"/>
      <c r="B1386" s="181"/>
      <c r="C1386" s="181"/>
      <c r="D1386" s="117"/>
    </row>
    <row r="1387" spans="1:4" x14ac:dyDescent="0.45">
      <c r="A1387" s="181"/>
      <c r="B1387" s="181"/>
      <c r="C1387" s="181"/>
      <c r="D1387" s="117"/>
    </row>
    <row r="1388" spans="1:4" x14ac:dyDescent="0.45">
      <c r="A1388" s="181"/>
      <c r="B1388" s="181"/>
      <c r="C1388" s="181"/>
      <c r="D1388" s="117"/>
    </row>
    <row r="1389" spans="1:4" x14ac:dyDescent="0.45">
      <c r="A1389" s="181"/>
      <c r="B1389" s="181"/>
      <c r="C1389" s="181"/>
      <c r="D1389" s="117"/>
    </row>
    <row r="1390" spans="1:4" x14ac:dyDescent="0.45">
      <c r="A1390" s="181"/>
      <c r="B1390" s="181"/>
      <c r="C1390" s="181"/>
      <c r="D1390" s="117"/>
    </row>
    <row r="1391" spans="1:4" x14ac:dyDescent="0.45">
      <c r="A1391" s="181"/>
      <c r="B1391" s="181"/>
      <c r="C1391" s="181"/>
      <c r="D1391" s="117"/>
    </row>
    <row r="1392" spans="1:4" x14ac:dyDescent="0.45">
      <c r="A1392" s="181"/>
      <c r="B1392" s="181"/>
      <c r="C1392" s="181"/>
      <c r="D1392" s="117"/>
    </row>
    <row r="1393" spans="1:4" x14ac:dyDescent="0.45">
      <c r="A1393" s="181"/>
      <c r="B1393" s="181"/>
      <c r="C1393" s="181"/>
      <c r="D1393" s="117"/>
    </row>
    <row r="1394" spans="1:4" x14ac:dyDescent="0.45">
      <c r="A1394" s="181"/>
      <c r="B1394" s="181"/>
      <c r="C1394" s="181"/>
      <c r="D1394" s="117"/>
    </row>
    <row r="1395" spans="1:4" x14ac:dyDescent="0.45">
      <c r="A1395" s="181"/>
      <c r="B1395" s="181"/>
      <c r="C1395" s="181"/>
      <c r="D1395" s="117"/>
    </row>
    <row r="1396" spans="1:4" x14ac:dyDescent="0.45">
      <c r="A1396" s="181"/>
      <c r="B1396" s="181"/>
      <c r="C1396" s="181"/>
      <c r="D1396" s="117"/>
    </row>
    <row r="1397" spans="1:4" x14ac:dyDescent="0.45">
      <c r="A1397" s="181"/>
      <c r="B1397" s="181"/>
      <c r="C1397" s="181"/>
      <c r="D1397" s="117"/>
    </row>
    <row r="1398" spans="1:4" x14ac:dyDescent="0.45">
      <c r="A1398" s="181"/>
      <c r="B1398" s="181"/>
      <c r="C1398" s="181"/>
      <c r="D1398" s="117"/>
    </row>
    <row r="1399" spans="1:4" x14ac:dyDescent="0.45">
      <c r="A1399" s="181"/>
      <c r="B1399" s="181"/>
      <c r="C1399" s="181"/>
      <c r="D1399" s="117"/>
    </row>
    <row r="1400" spans="1:4" x14ac:dyDescent="0.45">
      <c r="A1400" s="181"/>
      <c r="B1400" s="181"/>
      <c r="C1400" s="181"/>
      <c r="D1400" s="117"/>
    </row>
    <row r="1401" spans="1:4" x14ac:dyDescent="0.45">
      <c r="A1401" s="181"/>
      <c r="B1401" s="181"/>
      <c r="C1401" s="181"/>
      <c r="D1401" s="117"/>
    </row>
    <row r="1402" spans="1:4" x14ac:dyDescent="0.45">
      <c r="A1402" s="181"/>
      <c r="B1402" s="181"/>
      <c r="C1402" s="181"/>
      <c r="D1402" s="117"/>
    </row>
    <row r="1403" spans="1:4" x14ac:dyDescent="0.45">
      <c r="A1403" s="181"/>
      <c r="B1403" s="181"/>
      <c r="C1403" s="181"/>
      <c r="D1403" s="117"/>
    </row>
    <row r="1404" spans="1:4" x14ac:dyDescent="0.45">
      <c r="A1404" s="181"/>
      <c r="B1404" s="181"/>
      <c r="C1404" s="181"/>
      <c r="D1404" s="117"/>
    </row>
    <row r="1405" spans="1:4" x14ac:dyDescent="0.45">
      <c r="A1405" s="181"/>
      <c r="B1405" s="181"/>
      <c r="C1405" s="181"/>
      <c r="D1405" s="117"/>
    </row>
    <row r="1406" spans="1:4" x14ac:dyDescent="0.45">
      <c r="A1406" s="181"/>
      <c r="B1406" s="181"/>
      <c r="C1406" s="181"/>
      <c r="D1406" s="117"/>
    </row>
    <row r="1407" spans="1:4" x14ac:dyDescent="0.45">
      <c r="A1407" s="181"/>
      <c r="B1407" s="181"/>
      <c r="C1407" s="181"/>
      <c r="D1407" s="117"/>
    </row>
    <row r="1408" spans="1:4" x14ac:dyDescent="0.45">
      <c r="A1408" s="181"/>
      <c r="B1408" s="181"/>
      <c r="C1408" s="181"/>
      <c r="D1408" s="117"/>
    </row>
    <row r="1409" spans="1:4" x14ac:dyDescent="0.45">
      <c r="A1409" s="181"/>
      <c r="B1409" s="181"/>
      <c r="C1409" s="181"/>
      <c r="D1409" s="117"/>
    </row>
    <row r="1410" spans="1:4" x14ac:dyDescent="0.45">
      <c r="A1410" s="181"/>
      <c r="B1410" s="181"/>
      <c r="C1410" s="181"/>
      <c r="D1410" s="117"/>
    </row>
    <row r="1411" spans="1:4" x14ac:dyDescent="0.45">
      <c r="A1411" s="181"/>
      <c r="B1411" s="181"/>
      <c r="C1411" s="181"/>
      <c r="D1411" s="117"/>
    </row>
    <row r="1412" spans="1:4" x14ac:dyDescent="0.45">
      <c r="A1412" s="181"/>
      <c r="B1412" s="181"/>
      <c r="C1412" s="181"/>
      <c r="D1412" s="117"/>
    </row>
    <row r="1413" spans="1:4" x14ac:dyDescent="0.45">
      <c r="A1413" s="181"/>
      <c r="B1413" s="181"/>
      <c r="C1413" s="181"/>
      <c r="D1413" s="117"/>
    </row>
    <row r="1414" spans="1:4" x14ac:dyDescent="0.45">
      <c r="A1414" s="181"/>
      <c r="B1414" s="181"/>
      <c r="C1414" s="181"/>
      <c r="D1414" s="117"/>
    </row>
    <row r="1415" spans="1:4" x14ac:dyDescent="0.45">
      <c r="A1415" s="181"/>
      <c r="B1415" s="181"/>
      <c r="C1415" s="181"/>
      <c r="D1415" s="117"/>
    </row>
    <row r="1416" spans="1:4" x14ac:dyDescent="0.45">
      <c r="A1416" s="181"/>
      <c r="B1416" s="181"/>
      <c r="C1416" s="181"/>
      <c r="D1416" s="117"/>
    </row>
    <row r="1417" spans="1:4" x14ac:dyDescent="0.45">
      <c r="A1417" s="181"/>
      <c r="B1417" s="181"/>
      <c r="C1417" s="181"/>
      <c r="D1417" s="117"/>
    </row>
    <row r="1418" spans="1:4" x14ac:dyDescent="0.45">
      <c r="A1418" s="181"/>
      <c r="B1418" s="181"/>
      <c r="C1418" s="181"/>
      <c r="D1418" s="117"/>
    </row>
    <row r="1419" spans="1:4" x14ac:dyDescent="0.45">
      <c r="A1419" s="181"/>
      <c r="B1419" s="181"/>
      <c r="C1419" s="181"/>
      <c r="D1419" s="117"/>
    </row>
    <row r="1420" spans="1:4" x14ac:dyDescent="0.45">
      <c r="A1420" s="181"/>
      <c r="B1420" s="181"/>
      <c r="C1420" s="181"/>
      <c r="D1420" s="117"/>
    </row>
    <row r="1421" spans="1:4" x14ac:dyDescent="0.45">
      <c r="A1421" s="181"/>
      <c r="B1421" s="181"/>
      <c r="C1421" s="181"/>
      <c r="D1421" s="117"/>
    </row>
    <row r="1422" spans="1:4" x14ac:dyDescent="0.45">
      <c r="A1422" s="181"/>
      <c r="B1422" s="181"/>
      <c r="C1422" s="181"/>
      <c r="D1422" s="117"/>
    </row>
    <row r="1423" spans="1:4" x14ac:dyDescent="0.45">
      <c r="A1423" s="181"/>
      <c r="B1423" s="181"/>
      <c r="C1423" s="181"/>
      <c r="D1423" s="117"/>
    </row>
    <row r="1424" spans="1:4" x14ac:dyDescent="0.45">
      <c r="A1424" s="181"/>
      <c r="B1424" s="181"/>
      <c r="C1424" s="181"/>
      <c r="D1424" s="117"/>
    </row>
    <row r="1425" spans="1:4" x14ac:dyDescent="0.45">
      <c r="A1425" s="181"/>
      <c r="B1425" s="181"/>
      <c r="C1425" s="181"/>
      <c r="D1425" s="117"/>
    </row>
    <row r="1426" spans="1:4" x14ac:dyDescent="0.45">
      <c r="A1426" s="181"/>
      <c r="B1426" s="181"/>
      <c r="C1426" s="181"/>
      <c r="D1426" s="117"/>
    </row>
    <row r="1427" spans="1:4" x14ac:dyDescent="0.45">
      <c r="A1427" s="181"/>
      <c r="B1427" s="181"/>
      <c r="C1427" s="181"/>
      <c r="D1427" s="117"/>
    </row>
    <row r="1428" spans="1:4" x14ac:dyDescent="0.45">
      <c r="A1428" s="181"/>
      <c r="B1428" s="181"/>
      <c r="C1428" s="181"/>
      <c r="D1428" s="117"/>
    </row>
    <row r="1429" spans="1:4" x14ac:dyDescent="0.45">
      <c r="A1429" s="181"/>
      <c r="B1429" s="181"/>
      <c r="C1429" s="181"/>
      <c r="D1429" s="117"/>
    </row>
    <row r="1430" spans="1:4" x14ac:dyDescent="0.45">
      <c r="A1430" s="181"/>
      <c r="B1430" s="181"/>
      <c r="C1430" s="181"/>
      <c r="D1430" s="117"/>
    </row>
    <row r="1431" spans="1:4" x14ac:dyDescent="0.45">
      <c r="A1431" s="181"/>
      <c r="B1431" s="181"/>
      <c r="C1431" s="181"/>
      <c r="D1431" s="117"/>
    </row>
    <row r="1432" spans="1:4" x14ac:dyDescent="0.45">
      <c r="A1432" s="181"/>
      <c r="B1432" s="181"/>
      <c r="C1432" s="181"/>
      <c r="D1432" s="117"/>
    </row>
    <row r="1433" spans="1:4" x14ac:dyDescent="0.45">
      <c r="A1433" s="181"/>
      <c r="B1433" s="181"/>
      <c r="C1433" s="181"/>
      <c r="D1433" s="117"/>
    </row>
    <row r="1434" spans="1:4" x14ac:dyDescent="0.45">
      <c r="A1434" s="181"/>
      <c r="B1434" s="181"/>
      <c r="C1434" s="181"/>
      <c r="D1434" s="117"/>
    </row>
    <row r="1435" spans="1:4" x14ac:dyDescent="0.45">
      <c r="A1435" s="181"/>
      <c r="B1435" s="181"/>
      <c r="C1435" s="181"/>
      <c r="D1435" s="117"/>
    </row>
    <row r="1436" spans="1:4" x14ac:dyDescent="0.45">
      <c r="A1436" s="181"/>
      <c r="B1436" s="181"/>
      <c r="C1436" s="181"/>
      <c r="D1436" s="117"/>
    </row>
    <row r="1437" spans="1:4" x14ac:dyDescent="0.45">
      <c r="A1437" s="181"/>
      <c r="B1437" s="181"/>
      <c r="C1437" s="181"/>
      <c r="D1437" s="117"/>
    </row>
    <row r="1438" spans="1:4" x14ac:dyDescent="0.45">
      <c r="A1438" s="181"/>
      <c r="B1438" s="181"/>
      <c r="C1438" s="181"/>
      <c r="D1438" s="117"/>
    </row>
    <row r="1439" spans="1:4" x14ac:dyDescent="0.45">
      <c r="A1439" s="181"/>
      <c r="B1439" s="181"/>
      <c r="C1439" s="181"/>
      <c r="D1439" s="117"/>
    </row>
    <row r="1440" spans="1:4" x14ac:dyDescent="0.45">
      <c r="A1440" s="181"/>
      <c r="B1440" s="181"/>
      <c r="C1440" s="181"/>
      <c r="D1440" s="117"/>
    </row>
    <row r="1441" spans="1:4" x14ac:dyDescent="0.45">
      <c r="A1441" s="181"/>
      <c r="B1441" s="181"/>
      <c r="C1441" s="181"/>
      <c r="D1441" s="117"/>
    </row>
    <row r="1442" spans="1:4" x14ac:dyDescent="0.45">
      <c r="A1442" s="181"/>
      <c r="B1442" s="181"/>
      <c r="C1442" s="181"/>
      <c r="D1442" s="117"/>
    </row>
    <row r="1443" spans="1:4" x14ac:dyDescent="0.45">
      <c r="A1443" s="181"/>
      <c r="B1443" s="181"/>
      <c r="C1443" s="181"/>
      <c r="D1443" s="117"/>
    </row>
    <row r="1444" spans="1:4" x14ac:dyDescent="0.45">
      <c r="A1444" s="181"/>
      <c r="B1444" s="181"/>
      <c r="C1444" s="181"/>
      <c r="D1444" s="117"/>
    </row>
    <row r="1445" spans="1:4" x14ac:dyDescent="0.45">
      <c r="A1445" s="181"/>
      <c r="B1445" s="181"/>
      <c r="C1445" s="181"/>
      <c r="D1445" s="117"/>
    </row>
    <row r="1446" spans="1:4" x14ac:dyDescent="0.45">
      <c r="A1446" s="181"/>
      <c r="B1446" s="181"/>
      <c r="C1446" s="181"/>
      <c r="D1446" s="117"/>
    </row>
    <row r="1447" spans="1:4" x14ac:dyDescent="0.45">
      <c r="A1447" s="181"/>
      <c r="B1447" s="181"/>
      <c r="C1447" s="181"/>
      <c r="D1447" s="117"/>
    </row>
    <row r="1448" spans="1:4" x14ac:dyDescent="0.45">
      <c r="A1448" s="181"/>
      <c r="B1448" s="181"/>
      <c r="C1448" s="181"/>
      <c r="D1448" s="117"/>
    </row>
    <row r="1449" spans="1:4" x14ac:dyDescent="0.45">
      <c r="A1449" s="181"/>
      <c r="B1449" s="181"/>
      <c r="C1449" s="181"/>
      <c r="D1449" s="117"/>
    </row>
    <row r="1450" spans="1:4" x14ac:dyDescent="0.45">
      <c r="A1450" s="181"/>
      <c r="B1450" s="181"/>
      <c r="C1450" s="181"/>
      <c r="D1450" s="117"/>
    </row>
    <row r="1451" spans="1:4" x14ac:dyDescent="0.45">
      <c r="A1451" s="181"/>
      <c r="B1451" s="181"/>
      <c r="C1451" s="181"/>
      <c r="D1451" s="117"/>
    </row>
    <row r="1452" spans="1:4" x14ac:dyDescent="0.45">
      <c r="A1452" s="181"/>
      <c r="B1452" s="181"/>
      <c r="C1452" s="181"/>
      <c r="D1452" s="117"/>
    </row>
    <row r="1453" spans="1:4" x14ac:dyDescent="0.45">
      <c r="A1453" s="181"/>
      <c r="B1453" s="181"/>
      <c r="C1453" s="181"/>
      <c r="D1453" s="117"/>
    </row>
    <row r="1454" spans="1:4" x14ac:dyDescent="0.45">
      <c r="A1454" s="181"/>
      <c r="B1454" s="181"/>
      <c r="C1454" s="181"/>
      <c r="D1454" s="117"/>
    </row>
    <row r="1455" spans="1:4" x14ac:dyDescent="0.45">
      <c r="A1455" s="181"/>
      <c r="B1455" s="181"/>
      <c r="C1455" s="181"/>
      <c r="D1455" s="117"/>
    </row>
    <row r="1456" spans="1:4" x14ac:dyDescent="0.45">
      <c r="A1456" s="181"/>
      <c r="B1456" s="181"/>
      <c r="C1456" s="181"/>
      <c r="D1456" s="117"/>
    </row>
    <row r="1457" spans="1:4" x14ac:dyDescent="0.45">
      <c r="A1457" s="181"/>
      <c r="B1457" s="181"/>
      <c r="C1457" s="181"/>
      <c r="D1457" s="117"/>
    </row>
    <row r="1458" spans="1:4" x14ac:dyDescent="0.45">
      <c r="A1458" s="181"/>
      <c r="B1458" s="181"/>
      <c r="C1458" s="181"/>
      <c r="D1458" s="117"/>
    </row>
    <row r="1459" spans="1:4" x14ac:dyDescent="0.45">
      <c r="A1459" s="181"/>
      <c r="B1459" s="181"/>
      <c r="C1459" s="181"/>
      <c r="D1459" s="117"/>
    </row>
    <row r="1460" spans="1:4" x14ac:dyDescent="0.45">
      <c r="A1460" s="181"/>
      <c r="B1460" s="181"/>
      <c r="C1460" s="181"/>
      <c r="D1460" s="117"/>
    </row>
    <row r="1461" spans="1:4" x14ac:dyDescent="0.45">
      <c r="A1461" s="181"/>
      <c r="B1461" s="181"/>
      <c r="C1461" s="181"/>
      <c r="D1461" s="117"/>
    </row>
    <row r="1462" spans="1:4" x14ac:dyDescent="0.45">
      <c r="A1462" s="181"/>
      <c r="B1462" s="181"/>
      <c r="C1462" s="181"/>
      <c r="D1462" s="117"/>
    </row>
    <row r="1463" spans="1:4" x14ac:dyDescent="0.45">
      <c r="A1463" s="181"/>
      <c r="B1463" s="181"/>
      <c r="C1463" s="181"/>
      <c r="D1463" s="117"/>
    </row>
    <row r="1464" spans="1:4" x14ac:dyDescent="0.45">
      <c r="A1464" s="181"/>
      <c r="B1464" s="181"/>
      <c r="C1464" s="181"/>
      <c r="D1464" s="117"/>
    </row>
    <row r="1465" spans="1:4" x14ac:dyDescent="0.45">
      <c r="A1465" s="181"/>
      <c r="B1465" s="181"/>
      <c r="C1465" s="181"/>
      <c r="D1465" s="117"/>
    </row>
    <row r="1466" spans="1:4" x14ac:dyDescent="0.45">
      <c r="A1466" s="181"/>
      <c r="B1466" s="181"/>
      <c r="C1466" s="181"/>
      <c r="D1466" s="117"/>
    </row>
    <row r="1467" spans="1:4" x14ac:dyDescent="0.45">
      <c r="A1467" s="181"/>
      <c r="B1467" s="181"/>
      <c r="C1467" s="181"/>
      <c r="D1467" s="117"/>
    </row>
    <row r="1468" spans="1:4" x14ac:dyDescent="0.45">
      <c r="A1468" s="181"/>
      <c r="B1468" s="181"/>
      <c r="C1468" s="181"/>
      <c r="D1468" s="117"/>
    </row>
    <row r="1469" spans="1:4" x14ac:dyDescent="0.45">
      <c r="A1469" s="181"/>
      <c r="B1469" s="181"/>
      <c r="C1469" s="181"/>
      <c r="D1469" s="117"/>
    </row>
    <row r="1470" spans="1:4" x14ac:dyDescent="0.45">
      <c r="A1470" s="181"/>
      <c r="B1470" s="181"/>
      <c r="C1470" s="181"/>
      <c r="D1470" s="117"/>
    </row>
    <row r="1471" spans="1:4" x14ac:dyDescent="0.45">
      <c r="A1471" s="181"/>
      <c r="B1471" s="181"/>
      <c r="C1471" s="181"/>
      <c r="D1471" s="117"/>
    </row>
    <row r="1472" spans="1:4" x14ac:dyDescent="0.45">
      <c r="A1472" s="181"/>
      <c r="B1472" s="181"/>
      <c r="C1472" s="181"/>
      <c r="D1472" s="117"/>
    </row>
    <row r="1473" spans="1:4" x14ac:dyDescent="0.45">
      <c r="A1473" s="181"/>
      <c r="B1473" s="181"/>
      <c r="C1473" s="181"/>
      <c r="D1473" s="117"/>
    </row>
    <row r="1474" spans="1:4" x14ac:dyDescent="0.45">
      <c r="A1474" s="181"/>
      <c r="B1474" s="181"/>
      <c r="C1474" s="181"/>
      <c r="D1474" s="117"/>
    </row>
    <row r="1475" spans="1:4" x14ac:dyDescent="0.45">
      <c r="A1475" s="181"/>
      <c r="B1475" s="181"/>
      <c r="C1475" s="181"/>
      <c r="D1475" s="117"/>
    </row>
    <row r="1476" spans="1:4" x14ac:dyDescent="0.45">
      <c r="A1476" s="181"/>
      <c r="B1476" s="181"/>
      <c r="C1476" s="181"/>
      <c r="D1476" s="117"/>
    </row>
    <row r="1477" spans="1:4" x14ac:dyDescent="0.45">
      <c r="A1477" s="181"/>
      <c r="B1477" s="181"/>
      <c r="C1477" s="181"/>
      <c r="D1477" s="117"/>
    </row>
    <row r="1478" spans="1:4" x14ac:dyDescent="0.45">
      <c r="A1478" s="181"/>
      <c r="B1478" s="181"/>
      <c r="C1478" s="181"/>
      <c r="D1478" s="117"/>
    </row>
    <row r="1479" spans="1:4" x14ac:dyDescent="0.45">
      <c r="A1479" s="181"/>
      <c r="B1479" s="181"/>
      <c r="C1479" s="181"/>
      <c r="D1479" s="117"/>
    </row>
    <row r="1480" spans="1:4" x14ac:dyDescent="0.45">
      <c r="A1480" s="181"/>
      <c r="B1480" s="181"/>
      <c r="C1480" s="181"/>
      <c r="D1480" s="117"/>
    </row>
    <row r="1481" spans="1:4" x14ac:dyDescent="0.45">
      <c r="A1481" s="181"/>
      <c r="B1481" s="181"/>
      <c r="C1481" s="181"/>
      <c r="D1481" s="117"/>
    </row>
    <row r="1482" spans="1:4" x14ac:dyDescent="0.45">
      <c r="A1482" s="181"/>
      <c r="B1482" s="181"/>
      <c r="C1482" s="181"/>
      <c r="D1482" s="117"/>
    </row>
    <row r="1483" spans="1:4" x14ac:dyDescent="0.45">
      <c r="A1483" s="181"/>
      <c r="B1483" s="181"/>
      <c r="C1483" s="181"/>
      <c r="D1483" s="117"/>
    </row>
    <row r="1484" spans="1:4" x14ac:dyDescent="0.45">
      <c r="A1484" s="181"/>
      <c r="B1484" s="181"/>
      <c r="C1484" s="181"/>
      <c r="D1484" s="117"/>
    </row>
    <row r="1485" spans="1:4" x14ac:dyDescent="0.45">
      <c r="A1485" s="181"/>
      <c r="B1485" s="181"/>
      <c r="C1485" s="181"/>
      <c r="D1485" s="117"/>
    </row>
    <row r="1486" spans="1:4" x14ac:dyDescent="0.45">
      <c r="A1486" s="181"/>
      <c r="B1486" s="181"/>
      <c r="C1486" s="181"/>
      <c r="D1486" s="117"/>
    </row>
    <row r="1487" spans="1:4" x14ac:dyDescent="0.45">
      <c r="A1487" s="181"/>
      <c r="B1487" s="181"/>
      <c r="C1487" s="181"/>
      <c r="D1487" s="117"/>
    </row>
    <row r="1488" spans="1:4" x14ac:dyDescent="0.45">
      <c r="A1488" s="181"/>
      <c r="B1488" s="181"/>
      <c r="C1488" s="181"/>
      <c r="D1488" s="117"/>
    </row>
    <row r="1489" spans="1:4" x14ac:dyDescent="0.45">
      <c r="A1489" s="181"/>
      <c r="B1489" s="181"/>
      <c r="C1489" s="181"/>
      <c r="D1489" s="117"/>
    </row>
    <row r="1490" spans="1:4" x14ac:dyDescent="0.45">
      <c r="A1490" s="181"/>
      <c r="B1490" s="181"/>
      <c r="C1490" s="181"/>
      <c r="D1490" s="117"/>
    </row>
    <row r="1491" spans="1:4" x14ac:dyDescent="0.45">
      <c r="A1491" s="181"/>
      <c r="B1491" s="181"/>
      <c r="C1491" s="181"/>
      <c r="D1491" s="117"/>
    </row>
    <row r="1492" spans="1:4" x14ac:dyDescent="0.45">
      <c r="A1492" s="181"/>
      <c r="B1492" s="181"/>
      <c r="C1492" s="181"/>
      <c r="D1492" s="117"/>
    </row>
    <row r="1493" spans="1:4" x14ac:dyDescent="0.45">
      <c r="A1493" s="181"/>
      <c r="B1493" s="181"/>
      <c r="C1493" s="181"/>
      <c r="D1493" s="117"/>
    </row>
    <row r="1494" spans="1:4" x14ac:dyDescent="0.45">
      <c r="A1494" s="181"/>
      <c r="B1494" s="181"/>
      <c r="C1494" s="181"/>
      <c r="D1494" s="117"/>
    </row>
    <row r="1495" spans="1:4" x14ac:dyDescent="0.45">
      <c r="A1495" s="181"/>
      <c r="B1495" s="181"/>
      <c r="C1495" s="181"/>
      <c r="D1495" s="117"/>
    </row>
    <row r="1496" spans="1:4" x14ac:dyDescent="0.45">
      <c r="A1496" s="181"/>
      <c r="B1496" s="181"/>
      <c r="C1496" s="181"/>
      <c r="D1496" s="117"/>
    </row>
    <row r="1497" spans="1:4" x14ac:dyDescent="0.45">
      <c r="A1497" s="181"/>
      <c r="B1497" s="181"/>
      <c r="C1497" s="181"/>
      <c r="D1497" s="117"/>
    </row>
    <row r="1498" spans="1:4" x14ac:dyDescent="0.45">
      <c r="A1498" s="181"/>
      <c r="B1498" s="181"/>
      <c r="C1498" s="181"/>
      <c r="D1498" s="117"/>
    </row>
    <row r="1499" spans="1:4" x14ac:dyDescent="0.45">
      <c r="A1499" s="181"/>
      <c r="B1499" s="181"/>
      <c r="C1499" s="181"/>
      <c r="D1499" s="117"/>
    </row>
    <row r="1500" spans="1:4" x14ac:dyDescent="0.45">
      <c r="A1500" s="181"/>
      <c r="B1500" s="181"/>
      <c r="C1500" s="181"/>
      <c r="D1500" s="117"/>
    </row>
    <row r="1501" spans="1:4" x14ac:dyDescent="0.45">
      <c r="A1501" s="181"/>
      <c r="B1501" s="181"/>
      <c r="C1501" s="181"/>
      <c r="D1501" s="117"/>
    </row>
    <row r="1502" spans="1:4" x14ac:dyDescent="0.45">
      <c r="A1502" s="181"/>
      <c r="B1502" s="181"/>
      <c r="C1502" s="181"/>
      <c r="D1502" s="117"/>
    </row>
    <row r="1503" spans="1:4" x14ac:dyDescent="0.45">
      <c r="A1503" s="181"/>
      <c r="B1503" s="181"/>
      <c r="C1503" s="181"/>
      <c r="D1503" s="117"/>
    </row>
    <row r="1504" spans="1:4" x14ac:dyDescent="0.45">
      <c r="A1504" s="181"/>
      <c r="B1504" s="181"/>
      <c r="C1504" s="181"/>
      <c r="D1504" s="117"/>
    </row>
    <row r="1505" spans="1:4" x14ac:dyDescent="0.45">
      <c r="A1505" s="181"/>
      <c r="B1505" s="181"/>
      <c r="C1505" s="181"/>
      <c r="D1505" s="117"/>
    </row>
    <row r="1506" spans="1:4" x14ac:dyDescent="0.45">
      <c r="A1506" s="181"/>
      <c r="B1506" s="181"/>
      <c r="C1506" s="181"/>
      <c r="D1506" s="117"/>
    </row>
    <row r="1507" spans="1:4" x14ac:dyDescent="0.45">
      <c r="A1507" s="181"/>
      <c r="B1507" s="181"/>
      <c r="C1507" s="181"/>
      <c r="D1507" s="117"/>
    </row>
    <row r="1508" spans="1:4" x14ac:dyDescent="0.45">
      <c r="A1508" s="181"/>
      <c r="B1508" s="181"/>
      <c r="C1508" s="181"/>
      <c r="D1508" s="117"/>
    </row>
    <row r="1509" spans="1:4" x14ac:dyDescent="0.45">
      <c r="A1509" s="181"/>
      <c r="B1509" s="181"/>
      <c r="C1509" s="181"/>
      <c r="D1509" s="117"/>
    </row>
    <row r="1510" spans="1:4" x14ac:dyDescent="0.45">
      <c r="A1510" s="181"/>
      <c r="B1510" s="181"/>
      <c r="C1510" s="181"/>
      <c r="D1510" s="117"/>
    </row>
    <row r="1511" spans="1:4" x14ac:dyDescent="0.45">
      <c r="A1511" s="181"/>
      <c r="B1511" s="181"/>
      <c r="C1511" s="181"/>
      <c r="D1511" s="117"/>
    </row>
    <row r="1512" spans="1:4" x14ac:dyDescent="0.45">
      <c r="A1512" s="181"/>
      <c r="B1512" s="181"/>
      <c r="C1512" s="181"/>
      <c r="D1512" s="117"/>
    </row>
    <row r="1513" spans="1:4" x14ac:dyDescent="0.45">
      <c r="A1513" s="181"/>
      <c r="B1513" s="181"/>
      <c r="C1513" s="181"/>
      <c r="D1513" s="117"/>
    </row>
    <row r="1514" spans="1:4" x14ac:dyDescent="0.45">
      <c r="A1514" s="181"/>
      <c r="B1514" s="181"/>
      <c r="C1514" s="181"/>
      <c r="D1514" s="117"/>
    </row>
    <row r="1515" spans="1:4" x14ac:dyDescent="0.45">
      <c r="A1515" s="181"/>
      <c r="B1515" s="181"/>
      <c r="C1515" s="181"/>
      <c r="D1515" s="117"/>
    </row>
    <row r="1516" spans="1:4" x14ac:dyDescent="0.45">
      <c r="A1516" s="181"/>
      <c r="B1516" s="181"/>
      <c r="C1516" s="181"/>
      <c r="D1516" s="117"/>
    </row>
    <row r="1517" spans="1:4" x14ac:dyDescent="0.45">
      <c r="A1517" s="181"/>
      <c r="B1517" s="181"/>
      <c r="C1517" s="181"/>
      <c r="D1517" s="117"/>
    </row>
    <row r="1518" spans="1:4" x14ac:dyDescent="0.45">
      <c r="A1518" s="181"/>
      <c r="B1518" s="181"/>
      <c r="C1518" s="181"/>
      <c r="D1518" s="117"/>
    </row>
    <row r="1519" spans="1:4" x14ac:dyDescent="0.45">
      <c r="A1519" s="181"/>
      <c r="B1519" s="181"/>
      <c r="C1519" s="181"/>
      <c r="D1519" s="117"/>
    </row>
    <row r="1520" spans="1:4" x14ac:dyDescent="0.45">
      <c r="A1520" s="181"/>
      <c r="B1520" s="181"/>
      <c r="C1520" s="181"/>
      <c r="D1520" s="117"/>
    </row>
    <row r="1521" spans="1:4" x14ac:dyDescent="0.45">
      <c r="A1521" s="181"/>
      <c r="B1521" s="181"/>
      <c r="C1521" s="181"/>
      <c r="D1521" s="117"/>
    </row>
    <row r="1522" spans="1:4" x14ac:dyDescent="0.45">
      <c r="A1522" s="181"/>
      <c r="B1522" s="181"/>
      <c r="C1522" s="181"/>
      <c r="D1522" s="117"/>
    </row>
    <row r="1523" spans="1:4" x14ac:dyDescent="0.45">
      <c r="A1523" s="181"/>
      <c r="B1523" s="181"/>
      <c r="C1523" s="181"/>
      <c r="D1523" s="117"/>
    </row>
    <row r="1524" spans="1:4" x14ac:dyDescent="0.45">
      <c r="A1524" s="181"/>
      <c r="B1524" s="181"/>
      <c r="C1524" s="181"/>
      <c r="D1524" s="117"/>
    </row>
    <row r="1525" spans="1:4" x14ac:dyDescent="0.45">
      <c r="A1525" s="181"/>
      <c r="B1525" s="181"/>
      <c r="C1525" s="181"/>
      <c r="D1525" s="117"/>
    </row>
    <row r="1526" spans="1:4" x14ac:dyDescent="0.45">
      <c r="A1526" s="181"/>
      <c r="B1526" s="181"/>
      <c r="C1526" s="181"/>
      <c r="D1526" s="117"/>
    </row>
    <row r="1527" spans="1:4" x14ac:dyDescent="0.45">
      <c r="A1527" s="181"/>
      <c r="B1527" s="181"/>
      <c r="C1527" s="181"/>
      <c r="D1527" s="117"/>
    </row>
    <row r="1528" spans="1:4" x14ac:dyDescent="0.45">
      <c r="A1528" s="181"/>
      <c r="B1528" s="181"/>
      <c r="C1528" s="181"/>
      <c r="D1528" s="117"/>
    </row>
    <row r="1529" spans="1:4" x14ac:dyDescent="0.45">
      <c r="A1529" s="181"/>
      <c r="B1529" s="181"/>
      <c r="C1529" s="181"/>
      <c r="D1529" s="117"/>
    </row>
    <row r="1530" spans="1:4" x14ac:dyDescent="0.45">
      <c r="A1530" s="181"/>
      <c r="B1530" s="181"/>
      <c r="C1530" s="181"/>
      <c r="D1530" s="117"/>
    </row>
    <row r="1531" spans="1:4" x14ac:dyDescent="0.45">
      <c r="A1531" s="181"/>
      <c r="B1531" s="181"/>
      <c r="C1531" s="181"/>
      <c r="D1531" s="117"/>
    </row>
    <row r="1532" spans="1:4" x14ac:dyDescent="0.45">
      <c r="A1532" s="181"/>
      <c r="B1532" s="181"/>
      <c r="C1532" s="181"/>
      <c r="D1532" s="117"/>
    </row>
    <row r="1533" spans="1:4" x14ac:dyDescent="0.45">
      <c r="A1533" s="181"/>
      <c r="B1533" s="181"/>
      <c r="C1533" s="181"/>
      <c r="D1533" s="117"/>
    </row>
    <row r="1534" spans="1:4" x14ac:dyDescent="0.45">
      <c r="A1534" s="181"/>
      <c r="B1534" s="181"/>
      <c r="C1534" s="181"/>
      <c r="D1534" s="117"/>
    </row>
    <row r="1535" spans="1:4" x14ac:dyDescent="0.45">
      <c r="A1535" s="181"/>
      <c r="B1535" s="181"/>
      <c r="C1535" s="181"/>
      <c r="D1535" s="117"/>
    </row>
    <row r="1536" spans="1:4" x14ac:dyDescent="0.45">
      <c r="A1536" s="181"/>
      <c r="B1536" s="181"/>
      <c r="C1536" s="181"/>
      <c r="D1536" s="117"/>
    </row>
    <row r="1537" spans="1:4" x14ac:dyDescent="0.45">
      <c r="A1537" s="181"/>
      <c r="B1537" s="181"/>
      <c r="C1537" s="181"/>
      <c r="D1537" s="117"/>
    </row>
    <row r="1538" spans="1:4" x14ac:dyDescent="0.45">
      <c r="A1538" s="181"/>
      <c r="B1538" s="181"/>
      <c r="C1538" s="181"/>
      <c r="D1538" s="117"/>
    </row>
    <row r="1539" spans="1:4" x14ac:dyDescent="0.45">
      <c r="A1539" s="181"/>
      <c r="B1539" s="181"/>
      <c r="C1539" s="181"/>
      <c r="D1539" s="117"/>
    </row>
    <row r="1540" spans="1:4" x14ac:dyDescent="0.45">
      <c r="A1540" s="181"/>
      <c r="B1540" s="181"/>
      <c r="C1540" s="181"/>
      <c r="D1540" s="117"/>
    </row>
    <row r="1541" spans="1:4" x14ac:dyDescent="0.45">
      <c r="A1541" s="181"/>
      <c r="B1541" s="181"/>
      <c r="C1541" s="181"/>
      <c r="D1541" s="117"/>
    </row>
    <row r="1542" spans="1:4" x14ac:dyDescent="0.45">
      <c r="A1542" s="181"/>
      <c r="B1542" s="181"/>
      <c r="C1542" s="181"/>
      <c r="D1542" s="117"/>
    </row>
    <row r="1543" spans="1:4" x14ac:dyDescent="0.45">
      <c r="A1543" s="181"/>
      <c r="B1543" s="181"/>
      <c r="C1543" s="181"/>
      <c r="D1543" s="117"/>
    </row>
    <row r="1544" spans="1:4" x14ac:dyDescent="0.45">
      <c r="A1544" s="181"/>
      <c r="B1544" s="181"/>
      <c r="C1544" s="181"/>
      <c r="D1544" s="117"/>
    </row>
    <row r="1545" spans="1:4" x14ac:dyDescent="0.45">
      <c r="A1545" s="181"/>
      <c r="B1545" s="181"/>
      <c r="C1545" s="181"/>
      <c r="D1545" s="117"/>
    </row>
    <row r="1546" spans="1:4" x14ac:dyDescent="0.45">
      <c r="A1546" s="181"/>
      <c r="B1546" s="181"/>
      <c r="C1546" s="181"/>
      <c r="D1546" s="117"/>
    </row>
    <row r="1547" spans="1:4" x14ac:dyDescent="0.45">
      <c r="A1547" s="181"/>
      <c r="B1547" s="181"/>
      <c r="C1547" s="181"/>
      <c r="D1547" s="117"/>
    </row>
    <row r="1548" spans="1:4" x14ac:dyDescent="0.45">
      <c r="A1548" s="181"/>
      <c r="B1548" s="181"/>
      <c r="C1548" s="181"/>
      <c r="D1548" s="117"/>
    </row>
    <row r="1549" spans="1:4" x14ac:dyDescent="0.45">
      <c r="A1549" s="181"/>
      <c r="B1549" s="181"/>
      <c r="C1549" s="181"/>
      <c r="D1549" s="117"/>
    </row>
    <row r="1550" spans="1:4" x14ac:dyDescent="0.45">
      <c r="A1550" s="181"/>
      <c r="B1550" s="181"/>
      <c r="C1550" s="181"/>
      <c r="D1550" s="117"/>
    </row>
    <row r="1551" spans="1:4" x14ac:dyDescent="0.45">
      <c r="A1551" s="181"/>
      <c r="B1551" s="181"/>
      <c r="C1551" s="181"/>
      <c r="D1551" s="117"/>
    </row>
    <row r="1552" spans="1:4" x14ac:dyDescent="0.45">
      <c r="A1552" s="181"/>
      <c r="B1552" s="181"/>
      <c r="C1552" s="181"/>
      <c r="D1552" s="117"/>
    </row>
    <row r="1553" spans="1:4" x14ac:dyDescent="0.45">
      <c r="A1553" s="181"/>
      <c r="B1553" s="181"/>
      <c r="C1553" s="181"/>
      <c r="D1553" s="117"/>
    </row>
    <row r="1554" spans="1:4" x14ac:dyDescent="0.45">
      <c r="A1554" s="181"/>
      <c r="B1554" s="181"/>
      <c r="C1554" s="181"/>
      <c r="D1554" s="117"/>
    </row>
    <row r="1555" spans="1:4" x14ac:dyDescent="0.45">
      <c r="A1555" s="181"/>
      <c r="B1555" s="181"/>
      <c r="C1555" s="181"/>
      <c r="D1555" s="117"/>
    </row>
    <row r="1556" spans="1:4" x14ac:dyDescent="0.45">
      <c r="A1556" s="181"/>
      <c r="B1556" s="181"/>
      <c r="C1556" s="181"/>
      <c r="D1556" s="117"/>
    </row>
    <row r="1557" spans="1:4" x14ac:dyDescent="0.45">
      <c r="A1557" s="181"/>
      <c r="B1557" s="181"/>
      <c r="C1557" s="181"/>
      <c r="D1557" s="117"/>
    </row>
    <row r="1558" spans="1:4" x14ac:dyDescent="0.45">
      <c r="A1558" s="181"/>
      <c r="B1558" s="181"/>
      <c r="C1558" s="181"/>
      <c r="D1558" s="117"/>
    </row>
    <row r="1559" spans="1:4" x14ac:dyDescent="0.45">
      <c r="A1559" s="181"/>
      <c r="B1559" s="181"/>
      <c r="C1559" s="181"/>
      <c r="D1559" s="117"/>
    </row>
    <row r="1560" spans="1:4" x14ac:dyDescent="0.45">
      <c r="A1560" s="181"/>
      <c r="B1560" s="181"/>
      <c r="C1560" s="181"/>
      <c r="D1560" s="117"/>
    </row>
    <row r="1561" spans="1:4" x14ac:dyDescent="0.45">
      <c r="A1561" s="181"/>
      <c r="B1561" s="181"/>
      <c r="C1561" s="181"/>
      <c r="D1561" s="117"/>
    </row>
    <row r="1562" spans="1:4" x14ac:dyDescent="0.45">
      <c r="A1562" s="181"/>
      <c r="B1562" s="181"/>
      <c r="C1562" s="181"/>
      <c r="D1562" s="117"/>
    </row>
    <row r="1563" spans="1:4" x14ac:dyDescent="0.45">
      <c r="A1563" s="181"/>
      <c r="B1563" s="181"/>
      <c r="C1563" s="181"/>
      <c r="D1563" s="117"/>
    </row>
    <row r="1564" spans="1:4" x14ac:dyDescent="0.45">
      <c r="A1564" s="181"/>
      <c r="B1564" s="181"/>
      <c r="C1564" s="181"/>
      <c r="D1564" s="117"/>
    </row>
    <row r="1565" spans="1:4" x14ac:dyDescent="0.45">
      <c r="A1565" s="181"/>
      <c r="B1565" s="181"/>
      <c r="C1565" s="181"/>
      <c r="D1565" s="117"/>
    </row>
    <row r="1566" spans="1:4" x14ac:dyDescent="0.45">
      <c r="A1566" s="181"/>
      <c r="B1566" s="181"/>
      <c r="C1566" s="181"/>
      <c r="D1566" s="117"/>
    </row>
    <row r="1567" spans="1:4" x14ac:dyDescent="0.45">
      <c r="A1567" s="181"/>
      <c r="B1567" s="181"/>
      <c r="C1567" s="181"/>
      <c r="D1567" s="117"/>
    </row>
    <row r="1568" spans="1:4" x14ac:dyDescent="0.45">
      <c r="A1568" s="181"/>
      <c r="B1568" s="181"/>
      <c r="C1568" s="181"/>
      <c r="D1568" s="117"/>
    </row>
    <row r="1569" spans="1:4" x14ac:dyDescent="0.45">
      <c r="A1569" s="181"/>
      <c r="B1569" s="181"/>
      <c r="C1569" s="181"/>
      <c r="D1569" s="117"/>
    </row>
    <row r="1570" spans="1:4" x14ac:dyDescent="0.45">
      <c r="A1570" s="181"/>
      <c r="B1570" s="181"/>
      <c r="C1570" s="181"/>
      <c r="D1570" s="117"/>
    </row>
    <row r="1571" spans="1:4" x14ac:dyDescent="0.45">
      <c r="A1571" s="181"/>
      <c r="B1571" s="181"/>
      <c r="C1571" s="181"/>
      <c r="D1571" s="117"/>
    </row>
    <row r="1572" spans="1:4" x14ac:dyDescent="0.45">
      <c r="A1572" s="181"/>
      <c r="B1572" s="181"/>
      <c r="C1572" s="181"/>
      <c r="D1572" s="117"/>
    </row>
    <row r="1573" spans="1:4" x14ac:dyDescent="0.45">
      <c r="A1573" s="181"/>
      <c r="B1573" s="181"/>
      <c r="C1573" s="181"/>
      <c r="D1573" s="117"/>
    </row>
    <row r="1574" spans="1:4" x14ac:dyDescent="0.45">
      <c r="A1574" s="181"/>
      <c r="B1574" s="181"/>
      <c r="C1574" s="181"/>
      <c r="D1574" s="117"/>
    </row>
    <row r="1575" spans="1:4" x14ac:dyDescent="0.45">
      <c r="A1575" s="181"/>
      <c r="B1575" s="181"/>
      <c r="C1575" s="181"/>
      <c r="D1575" s="117"/>
    </row>
    <row r="1576" spans="1:4" x14ac:dyDescent="0.45">
      <c r="A1576" s="181"/>
      <c r="B1576" s="181"/>
      <c r="C1576" s="181"/>
      <c r="D1576" s="117"/>
    </row>
    <row r="1577" spans="1:4" x14ac:dyDescent="0.45">
      <c r="A1577" s="181"/>
      <c r="B1577" s="181"/>
      <c r="C1577" s="181"/>
      <c r="D1577" s="117"/>
    </row>
    <row r="1578" spans="1:4" x14ac:dyDescent="0.45">
      <c r="A1578" s="181"/>
      <c r="B1578" s="181"/>
      <c r="C1578" s="181"/>
      <c r="D1578" s="117"/>
    </row>
    <row r="1579" spans="1:4" x14ac:dyDescent="0.45">
      <c r="A1579" s="181"/>
      <c r="B1579" s="181"/>
      <c r="C1579" s="181"/>
      <c r="D1579" s="117"/>
    </row>
    <row r="1580" spans="1:4" x14ac:dyDescent="0.45">
      <c r="A1580" s="181"/>
      <c r="B1580" s="181"/>
      <c r="C1580" s="181"/>
      <c r="D1580" s="117"/>
    </row>
    <row r="1581" spans="1:4" x14ac:dyDescent="0.45">
      <c r="A1581" s="181"/>
      <c r="B1581" s="181"/>
      <c r="C1581" s="181"/>
      <c r="D1581" s="117"/>
    </row>
    <row r="1582" spans="1:4" x14ac:dyDescent="0.45">
      <c r="A1582" s="181"/>
      <c r="B1582" s="181"/>
      <c r="C1582" s="181"/>
      <c r="D1582" s="117"/>
    </row>
    <row r="1583" spans="1:4" x14ac:dyDescent="0.45">
      <c r="A1583" s="181"/>
      <c r="B1583" s="181"/>
      <c r="C1583" s="181"/>
      <c r="D1583" s="117"/>
    </row>
    <row r="1584" spans="1:4" x14ac:dyDescent="0.45">
      <c r="A1584" s="181"/>
      <c r="B1584" s="181"/>
      <c r="C1584" s="181"/>
      <c r="D1584" s="117"/>
    </row>
    <row r="1585" spans="1:4" x14ac:dyDescent="0.45">
      <c r="A1585" s="181"/>
      <c r="B1585" s="181"/>
      <c r="C1585" s="181"/>
      <c r="D1585" s="117"/>
    </row>
    <row r="1586" spans="1:4" x14ac:dyDescent="0.45">
      <c r="A1586" s="181"/>
      <c r="B1586" s="181"/>
      <c r="C1586" s="181"/>
      <c r="D1586" s="117"/>
    </row>
    <row r="1587" spans="1:4" x14ac:dyDescent="0.45">
      <c r="A1587" s="181"/>
      <c r="B1587" s="181"/>
      <c r="C1587" s="181"/>
      <c r="D1587" s="117"/>
    </row>
    <row r="1588" spans="1:4" x14ac:dyDescent="0.45">
      <c r="A1588" s="181"/>
      <c r="B1588" s="181"/>
      <c r="C1588" s="181"/>
      <c r="D1588" s="117"/>
    </row>
    <row r="1589" spans="1:4" x14ac:dyDescent="0.45">
      <c r="A1589" s="181"/>
      <c r="B1589" s="181"/>
      <c r="C1589" s="181"/>
      <c r="D1589" s="117"/>
    </row>
    <row r="1590" spans="1:4" x14ac:dyDescent="0.45">
      <c r="A1590" s="181"/>
      <c r="B1590" s="181"/>
      <c r="C1590" s="181"/>
      <c r="D1590" s="117"/>
    </row>
    <row r="1591" spans="1:4" x14ac:dyDescent="0.45">
      <c r="A1591" s="181"/>
      <c r="B1591" s="181"/>
      <c r="C1591" s="181"/>
      <c r="D1591" s="117"/>
    </row>
    <row r="1592" spans="1:4" x14ac:dyDescent="0.45">
      <c r="A1592" s="181"/>
      <c r="B1592" s="181"/>
      <c r="C1592" s="181"/>
      <c r="D1592" s="117"/>
    </row>
    <row r="1593" spans="1:4" x14ac:dyDescent="0.45">
      <c r="A1593" s="181"/>
      <c r="B1593" s="181"/>
      <c r="C1593" s="181"/>
      <c r="D1593" s="117"/>
    </row>
    <row r="1594" spans="1:4" x14ac:dyDescent="0.45">
      <c r="A1594" s="181"/>
      <c r="B1594" s="181"/>
      <c r="C1594" s="181"/>
      <c r="D1594" s="117"/>
    </row>
    <row r="1595" spans="1:4" x14ac:dyDescent="0.45">
      <c r="A1595" s="181"/>
      <c r="B1595" s="181"/>
      <c r="C1595" s="181"/>
      <c r="D1595" s="117"/>
    </row>
    <row r="1596" spans="1:4" x14ac:dyDescent="0.45">
      <c r="A1596" s="181"/>
      <c r="B1596" s="181"/>
      <c r="C1596" s="181"/>
      <c r="D1596" s="117"/>
    </row>
    <row r="1597" spans="1:4" x14ac:dyDescent="0.45">
      <c r="A1597" s="181"/>
      <c r="B1597" s="181"/>
      <c r="C1597" s="181"/>
      <c r="D1597" s="117"/>
    </row>
    <row r="1598" spans="1:4" x14ac:dyDescent="0.45">
      <c r="A1598" s="181"/>
      <c r="B1598" s="181"/>
      <c r="C1598" s="181"/>
      <c r="D1598" s="117"/>
    </row>
    <row r="1599" spans="1:4" x14ac:dyDescent="0.45">
      <c r="A1599" s="181"/>
      <c r="B1599" s="181"/>
      <c r="C1599" s="181"/>
      <c r="D1599" s="117"/>
    </row>
    <row r="1600" spans="1:4" x14ac:dyDescent="0.45">
      <c r="A1600" s="181"/>
      <c r="B1600" s="181"/>
      <c r="C1600" s="181"/>
      <c r="D1600" s="117"/>
    </row>
    <row r="1601" spans="1:4" x14ac:dyDescent="0.45">
      <c r="A1601" s="181"/>
      <c r="B1601" s="181"/>
      <c r="C1601" s="181"/>
      <c r="D1601" s="117"/>
    </row>
    <row r="1602" spans="1:4" x14ac:dyDescent="0.45">
      <c r="A1602" s="181"/>
      <c r="B1602" s="181"/>
      <c r="C1602" s="181"/>
      <c r="D1602" s="117"/>
    </row>
    <row r="1603" spans="1:4" x14ac:dyDescent="0.45">
      <c r="A1603" s="181"/>
      <c r="B1603" s="181"/>
      <c r="C1603" s="181"/>
      <c r="D1603" s="117"/>
    </row>
    <row r="1604" spans="1:4" x14ac:dyDescent="0.45">
      <c r="A1604" s="181"/>
      <c r="B1604" s="181"/>
      <c r="C1604" s="181"/>
      <c r="D1604" s="117"/>
    </row>
    <row r="1605" spans="1:4" x14ac:dyDescent="0.45">
      <c r="A1605" s="181"/>
      <c r="B1605" s="181"/>
      <c r="C1605" s="181"/>
      <c r="D1605" s="117"/>
    </row>
    <row r="1606" spans="1:4" x14ac:dyDescent="0.45">
      <c r="A1606" s="181"/>
      <c r="B1606" s="181"/>
      <c r="C1606" s="181"/>
      <c r="D1606" s="117"/>
    </row>
    <row r="1607" spans="1:4" x14ac:dyDescent="0.45">
      <c r="A1607" s="181"/>
      <c r="B1607" s="181"/>
      <c r="C1607" s="181"/>
      <c r="D1607" s="117"/>
    </row>
    <row r="1608" spans="1:4" x14ac:dyDescent="0.45">
      <c r="A1608" s="181"/>
      <c r="B1608" s="181"/>
      <c r="C1608" s="181"/>
      <c r="D1608" s="117"/>
    </row>
    <row r="1609" spans="1:4" x14ac:dyDescent="0.45">
      <c r="A1609" s="181"/>
      <c r="B1609" s="181"/>
      <c r="C1609" s="181"/>
      <c r="D1609" s="117"/>
    </row>
    <row r="1610" spans="1:4" x14ac:dyDescent="0.45">
      <c r="A1610" s="181"/>
      <c r="B1610" s="181"/>
      <c r="C1610" s="181"/>
      <c r="D1610" s="117"/>
    </row>
    <row r="1611" spans="1:4" x14ac:dyDescent="0.45">
      <c r="A1611" s="181"/>
      <c r="B1611" s="181"/>
      <c r="C1611" s="181"/>
      <c r="D1611" s="117"/>
    </row>
    <row r="1612" spans="1:4" x14ac:dyDescent="0.45">
      <c r="A1612" s="181"/>
      <c r="B1612" s="181"/>
      <c r="C1612" s="181"/>
      <c r="D1612" s="117"/>
    </row>
    <row r="1613" spans="1:4" x14ac:dyDescent="0.45">
      <c r="A1613" s="181"/>
      <c r="B1613" s="181"/>
      <c r="C1613" s="181"/>
      <c r="D1613" s="117"/>
    </row>
    <row r="1614" spans="1:4" x14ac:dyDescent="0.45">
      <c r="A1614" s="181"/>
      <c r="B1614" s="181"/>
      <c r="C1614" s="181"/>
      <c r="D1614" s="117"/>
    </row>
    <row r="1615" spans="1:4" x14ac:dyDescent="0.45">
      <c r="A1615" s="181"/>
      <c r="B1615" s="181"/>
      <c r="C1615" s="181"/>
      <c r="D1615" s="117"/>
    </row>
    <row r="1616" spans="1:4" x14ac:dyDescent="0.45">
      <c r="A1616" s="181"/>
      <c r="B1616" s="181"/>
      <c r="C1616" s="181"/>
      <c r="D1616" s="117"/>
    </row>
    <row r="1617" spans="1:4" x14ac:dyDescent="0.45">
      <c r="A1617" s="181"/>
      <c r="B1617" s="181"/>
      <c r="C1617" s="181"/>
      <c r="D1617" s="117"/>
    </row>
    <row r="1618" spans="1:4" x14ac:dyDescent="0.45">
      <c r="A1618" s="181"/>
      <c r="B1618" s="181"/>
      <c r="C1618" s="181"/>
      <c r="D1618" s="117"/>
    </row>
    <row r="1619" spans="1:4" x14ac:dyDescent="0.45">
      <c r="A1619" s="181"/>
      <c r="B1619" s="181"/>
      <c r="C1619" s="181"/>
      <c r="D1619" s="117"/>
    </row>
    <row r="1620" spans="1:4" x14ac:dyDescent="0.45">
      <c r="A1620" s="181"/>
      <c r="B1620" s="181"/>
      <c r="C1620" s="181"/>
      <c r="D1620" s="117"/>
    </row>
    <row r="1621" spans="1:4" x14ac:dyDescent="0.45">
      <c r="A1621" s="181"/>
      <c r="B1621" s="181"/>
      <c r="C1621" s="181"/>
      <c r="D1621" s="117"/>
    </row>
    <row r="1622" spans="1:4" x14ac:dyDescent="0.45">
      <c r="A1622" s="181"/>
      <c r="B1622" s="181"/>
      <c r="C1622" s="181"/>
      <c r="D1622" s="117"/>
    </row>
    <row r="1623" spans="1:4" x14ac:dyDescent="0.45">
      <c r="A1623" s="181"/>
      <c r="B1623" s="181"/>
      <c r="C1623" s="181"/>
      <c r="D1623" s="117"/>
    </row>
    <row r="1624" spans="1:4" x14ac:dyDescent="0.45">
      <c r="A1624" s="181"/>
      <c r="B1624" s="181"/>
      <c r="C1624" s="181"/>
      <c r="D1624" s="117"/>
    </row>
    <row r="1625" spans="1:4" x14ac:dyDescent="0.45">
      <c r="A1625" s="181"/>
      <c r="B1625" s="181"/>
      <c r="C1625" s="181"/>
      <c r="D1625" s="117"/>
    </row>
    <row r="1626" spans="1:4" x14ac:dyDescent="0.45">
      <c r="A1626" s="181"/>
      <c r="B1626" s="181"/>
      <c r="C1626" s="181"/>
      <c r="D1626" s="117"/>
    </row>
    <row r="1627" spans="1:4" x14ac:dyDescent="0.45">
      <c r="A1627" s="181"/>
      <c r="B1627" s="181"/>
      <c r="C1627" s="181"/>
      <c r="D1627" s="117"/>
    </row>
    <row r="1628" spans="1:4" x14ac:dyDescent="0.45">
      <c r="A1628" s="181"/>
      <c r="B1628" s="181"/>
      <c r="C1628" s="181"/>
      <c r="D1628" s="117"/>
    </row>
    <row r="1629" spans="1:4" x14ac:dyDescent="0.45">
      <c r="A1629" s="181"/>
      <c r="B1629" s="181"/>
      <c r="C1629" s="181"/>
      <c r="D1629" s="117"/>
    </row>
    <row r="1630" spans="1:4" x14ac:dyDescent="0.45">
      <c r="A1630" s="181"/>
      <c r="B1630" s="181"/>
      <c r="C1630" s="181"/>
      <c r="D1630" s="117"/>
    </row>
    <row r="1631" spans="1:4" x14ac:dyDescent="0.45">
      <c r="A1631" s="181"/>
      <c r="B1631" s="181"/>
      <c r="C1631" s="181"/>
      <c r="D1631" s="117"/>
    </row>
    <row r="1632" spans="1:4" x14ac:dyDescent="0.45">
      <c r="A1632" s="181"/>
      <c r="B1632" s="181"/>
      <c r="C1632" s="181"/>
      <c r="D1632" s="117"/>
    </row>
    <row r="1633" spans="1:4" x14ac:dyDescent="0.45">
      <c r="A1633" s="181"/>
      <c r="B1633" s="181"/>
      <c r="C1633" s="181"/>
      <c r="D1633" s="117"/>
    </row>
    <row r="1634" spans="1:4" x14ac:dyDescent="0.45">
      <c r="A1634" s="181"/>
      <c r="B1634" s="181"/>
      <c r="C1634" s="181"/>
      <c r="D1634" s="117"/>
    </row>
    <row r="1635" spans="1:4" x14ac:dyDescent="0.45">
      <c r="A1635" s="181"/>
      <c r="B1635" s="181"/>
      <c r="C1635" s="181"/>
      <c r="D1635" s="117"/>
    </row>
    <row r="1636" spans="1:4" x14ac:dyDescent="0.45">
      <c r="A1636" s="181"/>
      <c r="B1636" s="181"/>
      <c r="C1636" s="181"/>
      <c r="D1636" s="117"/>
    </row>
    <row r="1637" spans="1:4" x14ac:dyDescent="0.45">
      <c r="A1637" s="181"/>
      <c r="B1637" s="181"/>
      <c r="C1637" s="181"/>
      <c r="D1637" s="117"/>
    </row>
    <row r="1638" spans="1:4" x14ac:dyDescent="0.45">
      <c r="A1638" s="181"/>
      <c r="B1638" s="181"/>
      <c r="C1638" s="181"/>
      <c r="D1638" s="117"/>
    </row>
    <row r="1639" spans="1:4" x14ac:dyDescent="0.45">
      <c r="A1639" s="181"/>
      <c r="B1639" s="181"/>
      <c r="C1639" s="181"/>
      <c r="D1639" s="117"/>
    </row>
    <row r="1640" spans="1:4" x14ac:dyDescent="0.45">
      <c r="A1640" s="181"/>
      <c r="B1640" s="181"/>
      <c r="C1640" s="181"/>
      <c r="D1640" s="117"/>
    </row>
    <row r="1641" spans="1:4" x14ac:dyDescent="0.45">
      <c r="A1641" s="181"/>
      <c r="B1641" s="181"/>
      <c r="C1641" s="181"/>
      <c r="D1641" s="117"/>
    </row>
    <row r="1642" spans="1:4" x14ac:dyDescent="0.45">
      <c r="A1642" s="181"/>
      <c r="B1642" s="181"/>
      <c r="C1642" s="181"/>
      <c r="D1642" s="117"/>
    </row>
    <row r="1643" spans="1:4" x14ac:dyDescent="0.45">
      <c r="A1643" s="181"/>
      <c r="B1643" s="181"/>
      <c r="C1643" s="181"/>
      <c r="D1643" s="117"/>
    </row>
    <row r="1644" spans="1:4" x14ac:dyDescent="0.45">
      <c r="A1644" s="181"/>
      <c r="B1644" s="181"/>
      <c r="C1644" s="181"/>
      <c r="D1644" s="117"/>
    </row>
    <row r="1645" spans="1:4" x14ac:dyDescent="0.45">
      <c r="A1645" s="181"/>
      <c r="B1645" s="181"/>
      <c r="C1645" s="181"/>
      <c r="D1645" s="117"/>
    </row>
    <row r="1646" spans="1:4" x14ac:dyDescent="0.45">
      <c r="A1646" s="181"/>
      <c r="B1646" s="181"/>
      <c r="C1646" s="181"/>
      <c r="D1646" s="117"/>
    </row>
    <row r="1647" spans="1:4" x14ac:dyDescent="0.45">
      <c r="A1647" s="181"/>
      <c r="B1647" s="181"/>
      <c r="C1647" s="181"/>
      <c r="D1647" s="117"/>
    </row>
    <row r="1648" spans="1:4" x14ac:dyDescent="0.45">
      <c r="A1648" s="181"/>
      <c r="B1648" s="181"/>
      <c r="C1648" s="181"/>
      <c r="D1648" s="117"/>
    </row>
    <row r="1649" spans="1:4" x14ac:dyDescent="0.45">
      <c r="A1649" s="181"/>
      <c r="B1649" s="181"/>
      <c r="C1649" s="181"/>
      <c r="D1649" s="117"/>
    </row>
    <row r="1650" spans="1:4" x14ac:dyDescent="0.45">
      <c r="A1650" s="181"/>
      <c r="B1650" s="181"/>
      <c r="C1650" s="181"/>
      <c r="D1650" s="117"/>
    </row>
    <row r="1651" spans="1:4" x14ac:dyDescent="0.45">
      <c r="A1651" s="181"/>
      <c r="B1651" s="181"/>
      <c r="C1651" s="181"/>
      <c r="D1651" s="117"/>
    </row>
    <row r="1652" spans="1:4" x14ac:dyDescent="0.45">
      <c r="A1652" s="181"/>
      <c r="B1652" s="181"/>
      <c r="C1652" s="181"/>
      <c r="D1652" s="117"/>
    </row>
    <row r="1653" spans="1:4" x14ac:dyDescent="0.45">
      <c r="A1653" s="181"/>
      <c r="B1653" s="181"/>
      <c r="C1653" s="181"/>
      <c r="D1653" s="117"/>
    </row>
    <row r="1654" spans="1:4" x14ac:dyDescent="0.45">
      <c r="A1654" s="181"/>
      <c r="B1654" s="181"/>
      <c r="C1654" s="181"/>
      <c r="D1654" s="117"/>
    </row>
    <row r="1655" spans="1:4" x14ac:dyDescent="0.45">
      <c r="A1655" s="181"/>
      <c r="B1655" s="181"/>
      <c r="C1655" s="181"/>
      <c r="D1655" s="117"/>
    </row>
    <row r="1656" spans="1:4" x14ac:dyDescent="0.45">
      <c r="A1656" s="181"/>
      <c r="B1656" s="181"/>
      <c r="C1656" s="181"/>
      <c r="D1656" s="117"/>
    </row>
    <row r="1657" spans="1:4" x14ac:dyDescent="0.45">
      <c r="A1657" s="181"/>
      <c r="B1657" s="181"/>
      <c r="C1657" s="181"/>
      <c r="D1657" s="117"/>
    </row>
    <row r="1658" spans="1:4" x14ac:dyDescent="0.45">
      <c r="A1658" s="181"/>
      <c r="B1658" s="181"/>
      <c r="C1658" s="181"/>
      <c r="D1658" s="117"/>
    </row>
    <row r="1659" spans="1:4" x14ac:dyDescent="0.45">
      <c r="A1659" s="181"/>
      <c r="B1659" s="181"/>
      <c r="C1659" s="181"/>
      <c r="D1659" s="117"/>
    </row>
    <row r="1660" spans="1:4" x14ac:dyDescent="0.45">
      <c r="A1660" s="181"/>
      <c r="B1660" s="181"/>
      <c r="C1660" s="181"/>
      <c r="D1660" s="117"/>
    </row>
    <row r="1661" spans="1:4" x14ac:dyDescent="0.45">
      <c r="A1661" s="181"/>
      <c r="B1661" s="181"/>
      <c r="C1661" s="181"/>
      <c r="D1661" s="117"/>
    </row>
    <row r="1662" spans="1:4" x14ac:dyDescent="0.45">
      <c r="A1662" s="181"/>
      <c r="B1662" s="181"/>
      <c r="C1662" s="181"/>
      <c r="D1662" s="117"/>
    </row>
    <row r="1663" spans="1:4" x14ac:dyDescent="0.45">
      <c r="A1663" s="181"/>
      <c r="B1663" s="181"/>
      <c r="C1663" s="181"/>
      <c r="D1663" s="117"/>
    </row>
    <row r="1664" spans="1:4" x14ac:dyDescent="0.45">
      <c r="A1664" s="181"/>
      <c r="B1664" s="181"/>
      <c r="C1664" s="181"/>
      <c r="D1664" s="117"/>
    </row>
    <row r="1665" spans="1:4" x14ac:dyDescent="0.45">
      <c r="A1665" s="181"/>
      <c r="B1665" s="181"/>
      <c r="C1665" s="181"/>
      <c r="D1665" s="117"/>
    </row>
    <row r="1666" spans="1:4" x14ac:dyDescent="0.45">
      <c r="A1666" s="181"/>
      <c r="B1666" s="181"/>
      <c r="C1666" s="181"/>
      <c r="D1666" s="117"/>
    </row>
    <row r="1667" spans="1:4" x14ac:dyDescent="0.45">
      <c r="A1667" s="181"/>
      <c r="B1667" s="181"/>
      <c r="C1667" s="181"/>
      <c r="D1667" s="117"/>
    </row>
    <row r="1668" spans="1:4" x14ac:dyDescent="0.45">
      <c r="A1668" s="181"/>
      <c r="B1668" s="181"/>
      <c r="C1668" s="181"/>
      <c r="D1668" s="117"/>
    </row>
    <row r="1669" spans="1:4" x14ac:dyDescent="0.45">
      <c r="A1669" s="181"/>
      <c r="B1669" s="181"/>
      <c r="C1669" s="181"/>
      <c r="D1669" s="117"/>
    </row>
    <row r="1670" spans="1:4" x14ac:dyDescent="0.45">
      <c r="A1670" s="181"/>
      <c r="B1670" s="181"/>
      <c r="C1670" s="181"/>
      <c r="D1670" s="117"/>
    </row>
    <row r="1671" spans="1:4" x14ac:dyDescent="0.45">
      <c r="A1671" s="181"/>
      <c r="B1671" s="181"/>
      <c r="C1671" s="181"/>
      <c r="D1671" s="117"/>
    </row>
    <row r="1672" spans="1:4" x14ac:dyDescent="0.45">
      <c r="A1672" s="181"/>
      <c r="B1672" s="181"/>
      <c r="C1672" s="181"/>
      <c r="D1672" s="117"/>
    </row>
    <row r="1673" spans="1:4" x14ac:dyDescent="0.45">
      <c r="A1673" s="181"/>
      <c r="B1673" s="181"/>
      <c r="C1673" s="181"/>
      <c r="D1673" s="117"/>
    </row>
    <row r="1674" spans="1:4" x14ac:dyDescent="0.45">
      <c r="A1674" s="181"/>
      <c r="B1674" s="181"/>
      <c r="C1674" s="181"/>
      <c r="D1674" s="117"/>
    </row>
    <row r="1675" spans="1:4" x14ac:dyDescent="0.45">
      <c r="A1675" s="181"/>
      <c r="B1675" s="181"/>
      <c r="C1675" s="181"/>
      <c r="D1675" s="117"/>
    </row>
    <row r="1676" spans="1:4" x14ac:dyDescent="0.45">
      <c r="A1676" s="181"/>
      <c r="B1676" s="181"/>
      <c r="C1676" s="181"/>
      <c r="D1676" s="117"/>
    </row>
    <row r="1677" spans="1:4" x14ac:dyDescent="0.45">
      <c r="A1677" s="181"/>
      <c r="B1677" s="181"/>
      <c r="C1677" s="181"/>
      <c r="D1677" s="117"/>
    </row>
    <row r="1678" spans="1:4" x14ac:dyDescent="0.45">
      <c r="A1678" s="181"/>
      <c r="B1678" s="181"/>
      <c r="C1678" s="181"/>
      <c r="D1678" s="117"/>
    </row>
    <row r="1679" spans="1:4" x14ac:dyDescent="0.45">
      <c r="A1679" s="181"/>
      <c r="B1679" s="181"/>
      <c r="C1679" s="181"/>
      <c r="D1679" s="117"/>
    </row>
    <row r="1680" spans="1:4" x14ac:dyDescent="0.45">
      <c r="A1680" s="181"/>
      <c r="B1680" s="181"/>
      <c r="C1680" s="181"/>
      <c r="D1680" s="117"/>
    </row>
    <row r="1681" spans="1:4" x14ac:dyDescent="0.45">
      <c r="A1681" s="181"/>
      <c r="B1681" s="181"/>
      <c r="C1681" s="181"/>
      <c r="D1681" s="117"/>
    </row>
    <row r="1682" spans="1:4" x14ac:dyDescent="0.45">
      <c r="A1682" s="181"/>
      <c r="B1682" s="181"/>
      <c r="C1682" s="181"/>
      <c r="D1682" s="117"/>
    </row>
    <row r="1683" spans="1:4" x14ac:dyDescent="0.45">
      <c r="A1683" s="181"/>
      <c r="B1683" s="181"/>
      <c r="C1683" s="181"/>
      <c r="D1683" s="117"/>
    </row>
    <row r="1684" spans="1:4" x14ac:dyDescent="0.45">
      <c r="A1684" s="181"/>
      <c r="B1684" s="181"/>
      <c r="C1684" s="181"/>
      <c r="D1684" s="117"/>
    </row>
    <row r="1685" spans="1:4" x14ac:dyDescent="0.45">
      <c r="A1685" s="181"/>
      <c r="B1685" s="181"/>
      <c r="C1685" s="181"/>
      <c r="D1685" s="117"/>
    </row>
    <row r="1686" spans="1:4" x14ac:dyDescent="0.45">
      <c r="A1686" s="181"/>
      <c r="B1686" s="181"/>
      <c r="C1686" s="181"/>
      <c r="D1686" s="117"/>
    </row>
    <row r="1687" spans="1:4" x14ac:dyDescent="0.45">
      <c r="A1687" s="181"/>
      <c r="B1687" s="181"/>
      <c r="C1687" s="181"/>
      <c r="D1687" s="117"/>
    </row>
    <row r="1688" spans="1:4" x14ac:dyDescent="0.45">
      <c r="A1688" s="181"/>
      <c r="B1688" s="181"/>
      <c r="C1688" s="181"/>
      <c r="D1688" s="117"/>
    </row>
    <row r="1689" spans="1:4" x14ac:dyDescent="0.45">
      <c r="A1689" s="181"/>
      <c r="B1689" s="181"/>
      <c r="C1689" s="181"/>
      <c r="D1689" s="117"/>
    </row>
    <row r="1690" spans="1:4" x14ac:dyDescent="0.45">
      <c r="A1690" s="181"/>
      <c r="B1690" s="181"/>
      <c r="C1690" s="181"/>
      <c r="D1690" s="117"/>
    </row>
    <row r="1691" spans="1:4" x14ac:dyDescent="0.45">
      <c r="A1691" s="181"/>
      <c r="B1691" s="181"/>
      <c r="C1691" s="181"/>
      <c r="D1691" s="117"/>
    </row>
    <row r="1692" spans="1:4" x14ac:dyDescent="0.45">
      <c r="A1692" s="181"/>
      <c r="B1692" s="181"/>
      <c r="C1692" s="181"/>
      <c r="D1692" s="117"/>
    </row>
    <row r="1693" spans="1:4" x14ac:dyDescent="0.45">
      <c r="A1693" s="181"/>
      <c r="B1693" s="181"/>
      <c r="C1693" s="181"/>
      <c r="D1693" s="117"/>
    </row>
    <row r="1694" spans="1:4" x14ac:dyDescent="0.45">
      <c r="A1694" s="181"/>
      <c r="B1694" s="181"/>
      <c r="C1694" s="181"/>
      <c r="D1694" s="117"/>
    </row>
    <row r="1695" spans="1:4" x14ac:dyDescent="0.45">
      <c r="A1695" s="181"/>
      <c r="B1695" s="181"/>
      <c r="C1695" s="181"/>
      <c r="D1695" s="117"/>
    </row>
    <row r="1696" spans="1:4" x14ac:dyDescent="0.45">
      <c r="A1696" s="181"/>
      <c r="B1696" s="181"/>
      <c r="C1696" s="181"/>
      <c r="D1696" s="117"/>
    </row>
    <row r="1697" spans="1:4" x14ac:dyDescent="0.45">
      <c r="A1697" s="181"/>
      <c r="B1697" s="181"/>
      <c r="C1697" s="181"/>
      <c r="D1697" s="117"/>
    </row>
    <row r="1698" spans="1:4" x14ac:dyDescent="0.45">
      <c r="A1698" s="181"/>
      <c r="B1698" s="181"/>
      <c r="C1698" s="181"/>
      <c r="D1698" s="117"/>
    </row>
    <row r="1699" spans="1:4" x14ac:dyDescent="0.45">
      <c r="A1699" s="181"/>
      <c r="B1699" s="181"/>
      <c r="C1699" s="181"/>
      <c r="D1699" s="117"/>
    </row>
    <row r="1700" spans="1:4" x14ac:dyDescent="0.45">
      <c r="A1700" s="181"/>
      <c r="B1700" s="181"/>
      <c r="C1700" s="181"/>
      <c r="D1700" s="117"/>
    </row>
    <row r="1701" spans="1:4" x14ac:dyDescent="0.45">
      <c r="A1701" s="181"/>
      <c r="B1701" s="181"/>
      <c r="C1701" s="181"/>
      <c r="D1701" s="117"/>
    </row>
    <row r="1702" spans="1:4" x14ac:dyDescent="0.45">
      <c r="A1702" s="181"/>
      <c r="B1702" s="181"/>
      <c r="C1702" s="181"/>
      <c r="D1702" s="117"/>
    </row>
    <row r="1703" spans="1:4" x14ac:dyDescent="0.45">
      <c r="A1703" s="181"/>
      <c r="B1703" s="181"/>
      <c r="C1703" s="181"/>
      <c r="D1703" s="117"/>
    </row>
    <row r="1704" spans="1:4" x14ac:dyDescent="0.45">
      <c r="A1704" s="181"/>
      <c r="B1704" s="181"/>
      <c r="C1704" s="181"/>
      <c r="D1704" s="117"/>
    </row>
    <row r="1705" spans="1:4" x14ac:dyDescent="0.45">
      <c r="A1705" s="181"/>
      <c r="B1705" s="181"/>
      <c r="C1705" s="181"/>
      <c r="D1705" s="117"/>
    </row>
    <row r="1706" spans="1:4" x14ac:dyDescent="0.45">
      <c r="A1706" s="181"/>
      <c r="B1706" s="181"/>
      <c r="C1706" s="181"/>
      <c r="D1706" s="117"/>
    </row>
    <row r="1707" spans="1:4" x14ac:dyDescent="0.45">
      <c r="A1707" s="181"/>
      <c r="B1707" s="181"/>
      <c r="C1707" s="181"/>
      <c r="D1707" s="117"/>
    </row>
    <row r="1708" spans="1:4" x14ac:dyDescent="0.45">
      <c r="A1708" s="181"/>
      <c r="B1708" s="181"/>
      <c r="C1708" s="181"/>
      <c r="D1708" s="117"/>
    </row>
    <row r="1709" spans="1:4" x14ac:dyDescent="0.45">
      <c r="A1709" s="181"/>
      <c r="B1709" s="181"/>
      <c r="C1709" s="181"/>
      <c r="D1709" s="117"/>
    </row>
    <row r="1710" spans="1:4" x14ac:dyDescent="0.45">
      <c r="A1710" s="181"/>
      <c r="B1710" s="181"/>
      <c r="C1710" s="181"/>
      <c r="D1710" s="117"/>
    </row>
    <row r="1711" spans="1:4" x14ac:dyDescent="0.45">
      <c r="A1711" s="181"/>
      <c r="B1711" s="181"/>
      <c r="C1711" s="181"/>
      <c r="D1711" s="117"/>
    </row>
    <row r="1712" spans="1:4" x14ac:dyDescent="0.45">
      <c r="A1712" s="181"/>
      <c r="B1712" s="181"/>
      <c r="C1712" s="181"/>
      <c r="D1712" s="117"/>
    </row>
    <row r="1713" spans="1:4" x14ac:dyDescent="0.45">
      <c r="A1713" s="181"/>
      <c r="B1713" s="181"/>
      <c r="C1713" s="181"/>
      <c r="D1713" s="117"/>
    </row>
    <row r="1714" spans="1:4" x14ac:dyDescent="0.45">
      <c r="A1714" s="181"/>
      <c r="B1714" s="181"/>
      <c r="C1714" s="181"/>
      <c r="D1714" s="117"/>
    </row>
    <row r="1715" spans="1:4" x14ac:dyDescent="0.45">
      <c r="A1715" s="181"/>
      <c r="B1715" s="181"/>
      <c r="C1715" s="181"/>
      <c r="D1715" s="117"/>
    </row>
    <row r="1716" spans="1:4" x14ac:dyDescent="0.45">
      <c r="A1716" s="181"/>
      <c r="B1716" s="181"/>
      <c r="C1716" s="181"/>
      <c r="D1716" s="117"/>
    </row>
    <row r="1717" spans="1:4" x14ac:dyDescent="0.45">
      <c r="A1717" s="181"/>
      <c r="B1717" s="181"/>
      <c r="C1717" s="181"/>
      <c r="D1717" s="117"/>
    </row>
    <row r="1718" spans="1:4" x14ac:dyDescent="0.45">
      <c r="A1718" s="181"/>
      <c r="B1718" s="181"/>
      <c r="C1718" s="181"/>
      <c r="D1718" s="117"/>
    </row>
    <row r="1719" spans="1:4" x14ac:dyDescent="0.45">
      <c r="A1719" s="181"/>
      <c r="B1719" s="181"/>
      <c r="C1719" s="181"/>
      <c r="D1719" s="117"/>
    </row>
    <row r="1720" spans="1:4" x14ac:dyDescent="0.45">
      <c r="A1720" s="181"/>
      <c r="B1720" s="181"/>
      <c r="C1720" s="181"/>
      <c r="D1720" s="117"/>
    </row>
    <row r="1721" spans="1:4" x14ac:dyDescent="0.45">
      <c r="A1721" s="181"/>
      <c r="B1721" s="181"/>
      <c r="C1721" s="181"/>
      <c r="D1721" s="117"/>
    </row>
    <row r="1722" spans="1:4" x14ac:dyDescent="0.45">
      <c r="A1722" s="181"/>
      <c r="B1722" s="181"/>
      <c r="C1722" s="181"/>
      <c r="D1722" s="117"/>
    </row>
    <row r="1723" spans="1:4" x14ac:dyDescent="0.45">
      <c r="A1723" s="181"/>
      <c r="B1723" s="181"/>
      <c r="C1723" s="181"/>
      <c r="D1723" s="117"/>
    </row>
    <row r="1724" spans="1:4" x14ac:dyDescent="0.45">
      <c r="A1724" s="181"/>
      <c r="B1724" s="181"/>
      <c r="C1724" s="181"/>
      <c r="D1724" s="117"/>
    </row>
    <row r="1725" spans="1:4" x14ac:dyDescent="0.45">
      <c r="A1725" s="181"/>
      <c r="B1725" s="181"/>
      <c r="C1725" s="181"/>
      <c r="D1725" s="117"/>
    </row>
    <row r="1726" spans="1:4" x14ac:dyDescent="0.45">
      <c r="A1726" s="181"/>
      <c r="B1726" s="181"/>
      <c r="C1726" s="181"/>
      <c r="D1726" s="117"/>
    </row>
    <row r="1727" spans="1:4" x14ac:dyDescent="0.45">
      <c r="A1727" s="181"/>
      <c r="B1727" s="181"/>
      <c r="C1727" s="181"/>
      <c r="D1727" s="117"/>
    </row>
    <row r="1728" spans="1:4" x14ac:dyDescent="0.45">
      <c r="A1728" s="181"/>
      <c r="B1728" s="181"/>
      <c r="C1728" s="181"/>
      <c r="D1728" s="117"/>
    </row>
    <row r="1729" spans="1:4" x14ac:dyDescent="0.45">
      <c r="A1729" s="181"/>
      <c r="B1729" s="181"/>
      <c r="C1729" s="181"/>
      <c r="D1729" s="117"/>
    </row>
    <row r="1730" spans="1:4" x14ac:dyDescent="0.45">
      <c r="A1730" s="181"/>
      <c r="B1730" s="181"/>
      <c r="C1730" s="181"/>
      <c r="D1730" s="117"/>
    </row>
    <row r="1731" spans="1:4" x14ac:dyDescent="0.45">
      <c r="A1731" s="181"/>
      <c r="B1731" s="181"/>
      <c r="C1731" s="181"/>
      <c r="D1731" s="117"/>
    </row>
    <row r="1732" spans="1:4" x14ac:dyDescent="0.45">
      <c r="A1732" s="181"/>
      <c r="B1732" s="181"/>
      <c r="C1732" s="181"/>
      <c r="D1732" s="117"/>
    </row>
    <row r="1733" spans="1:4" x14ac:dyDescent="0.45">
      <c r="A1733" s="181"/>
      <c r="B1733" s="181"/>
      <c r="C1733" s="181"/>
      <c r="D1733" s="117"/>
    </row>
    <row r="1734" spans="1:4" x14ac:dyDescent="0.45">
      <c r="A1734" s="181"/>
      <c r="B1734" s="181"/>
      <c r="C1734" s="181"/>
      <c r="D1734" s="117"/>
    </row>
    <row r="1735" spans="1:4" x14ac:dyDescent="0.45">
      <c r="A1735" s="181"/>
      <c r="B1735" s="181"/>
      <c r="C1735" s="181"/>
      <c r="D1735" s="117"/>
    </row>
    <row r="1736" spans="1:4" x14ac:dyDescent="0.45">
      <c r="A1736" s="181"/>
      <c r="B1736" s="181"/>
      <c r="C1736" s="181"/>
      <c r="D1736" s="117"/>
    </row>
    <row r="1737" spans="1:4" x14ac:dyDescent="0.45">
      <c r="A1737" s="181"/>
      <c r="B1737" s="181"/>
      <c r="C1737" s="181"/>
      <c r="D1737" s="117"/>
    </row>
    <row r="1738" spans="1:4" x14ac:dyDescent="0.45">
      <c r="A1738" s="181"/>
      <c r="B1738" s="181"/>
      <c r="C1738" s="181"/>
      <c r="D1738" s="117"/>
    </row>
    <row r="1739" spans="1:4" x14ac:dyDescent="0.45">
      <c r="A1739" s="181"/>
      <c r="B1739" s="181"/>
      <c r="C1739" s="181"/>
      <c r="D1739" s="117"/>
    </row>
    <row r="1740" spans="1:4" x14ac:dyDescent="0.45">
      <c r="A1740" s="181"/>
      <c r="B1740" s="181"/>
      <c r="C1740" s="181"/>
      <c r="D1740" s="117"/>
    </row>
    <row r="1741" spans="1:4" x14ac:dyDescent="0.45">
      <c r="A1741" s="181"/>
      <c r="B1741" s="181"/>
      <c r="C1741" s="181"/>
      <c r="D1741" s="117"/>
    </row>
    <row r="1742" spans="1:4" x14ac:dyDescent="0.45">
      <c r="A1742" s="181"/>
      <c r="B1742" s="181"/>
      <c r="C1742" s="181"/>
      <c r="D1742" s="117"/>
    </row>
    <row r="1743" spans="1:4" x14ac:dyDescent="0.45">
      <c r="A1743" s="181"/>
      <c r="B1743" s="181"/>
      <c r="C1743" s="181"/>
      <c r="D1743" s="117"/>
    </row>
    <row r="1744" spans="1:4" x14ac:dyDescent="0.45">
      <c r="A1744" s="181"/>
      <c r="B1744" s="181"/>
      <c r="C1744" s="181"/>
      <c r="D1744" s="117"/>
    </row>
    <row r="1745" spans="1:4" x14ac:dyDescent="0.45">
      <c r="A1745" s="181"/>
      <c r="B1745" s="181"/>
      <c r="C1745" s="181"/>
      <c r="D1745" s="117"/>
    </row>
    <row r="1746" spans="1:4" x14ac:dyDescent="0.45">
      <c r="A1746" s="181"/>
      <c r="B1746" s="181"/>
      <c r="C1746" s="181"/>
      <c r="D1746" s="117"/>
    </row>
    <row r="1747" spans="1:4" x14ac:dyDescent="0.45">
      <c r="A1747" s="181"/>
      <c r="B1747" s="181"/>
      <c r="C1747" s="181"/>
      <c r="D1747" s="117"/>
    </row>
    <row r="1748" spans="1:4" x14ac:dyDescent="0.45">
      <c r="A1748" s="181"/>
      <c r="B1748" s="181"/>
      <c r="C1748" s="181"/>
      <c r="D1748" s="117"/>
    </row>
    <row r="1749" spans="1:4" x14ac:dyDescent="0.45">
      <c r="A1749" s="181"/>
      <c r="B1749" s="181"/>
      <c r="C1749" s="181"/>
      <c r="D1749" s="117"/>
    </row>
    <row r="1750" spans="1:4" x14ac:dyDescent="0.45">
      <c r="A1750" s="181"/>
      <c r="B1750" s="181"/>
      <c r="C1750" s="181"/>
      <c r="D1750" s="117"/>
    </row>
    <row r="1751" spans="1:4" x14ac:dyDescent="0.45">
      <c r="A1751" s="181"/>
      <c r="B1751" s="181"/>
      <c r="C1751" s="181"/>
      <c r="D1751" s="117"/>
    </row>
    <row r="1752" spans="1:4" x14ac:dyDescent="0.45">
      <c r="A1752" s="181"/>
      <c r="B1752" s="181"/>
      <c r="C1752" s="181"/>
      <c r="D1752" s="117"/>
    </row>
    <row r="1753" spans="1:4" x14ac:dyDescent="0.45">
      <c r="A1753" s="181"/>
      <c r="B1753" s="181"/>
      <c r="C1753" s="181"/>
      <c r="D1753" s="117"/>
    </row>
    <row r="1754" spans="1:4" x14ac:dyDescent="0.45">
      <c r="A1754" s="181"/>
      <c r="B1754" s="181"/>
      <c r="C1754" s="181"/>
      <c r="D1754" s="117"/>
    </row>
    <row r="1755" spans="1:4" x14ac:dyDescent="0.45">
      <c r="A1755" s="181"/>
      <c r="B1755" s="181"/>
      <c r="C1755" s="181"/>
      <c r="D1755" s="117"/>
    </row>
    <row r="1756" spans="1:4" x14ac:dyDescent="0.45">
      <c r="A1756" s="181"/>
      <c r="B1756" s="181"/>
      <c r="C1756" s="181"/>
      <c r="D1756" s="117"/>
    </row>
    <row r="1757" spans="1:4" x14ac:dyDescent="0.45">
      <c r="A1757" s="181"/>
      <c r="B1757" s="181"/>
      <c r="C1757" s="181"/>
      <c r="D1757" s="117"/>
    </row>
    <row r="1758" spans="1:4" x14ac:dyDescent="0.45">
      <c r="A1758" s="181"/>
      <c r="B1758" s="181"/>
      <c r="C1758" s="181"/>
      <c r="D1758" s="117"/>
    </row>
    <row r="1759" spans="1:4" x14ac:dyDescent="0.45">
      <c r="A1759" s="181"/>
      <c r="B1759" s="181"/>
      <c r="C1759" s="181"/>
      <c r="D1759" s="117"/>
    </row>
    <row r="1760" spans="1:4" x14ac:dyDescent="0.45">
      <c r="A1760" s="181"/>
      <c r="B1760" s="181"/>
      <c r="C1760" s="181"/>
      <c r="D1760" s="117"/>
    </row>
    <row r="1761" spans="1:4" x14ac:dyDescent="0.45">
      <c r="A1761" s="181"/>
      <c r="B1761" s="181"/>
      <c r="C1761" s="181"/>
      <c r="D1761" s="117"/>
    </row>
    <row r="1762" spans="1:4" x14ac:dyDescent="0.45">
      <c r="A1762" s="181"/>
      <c r="B1762" s="181"/>
      <c r="C1762" s="181"/>
      <c r="D1762" s="117"/>
    </row>
    <row r="1763" spans="1:4" x14ac:dyDescent="0.45">
      <c r="A1763" s="181"/>
      <c r="B1763" s="181"/>
      <c r="C1763" s="181"/>
      <c r="D1763" s="117"/>
    </row>
    <row r="1764" spans="1:4" x14ac:dyDescent="0.45">
      <c r="A1764" s="181"/>
      <c r="B1764" s="181"/>
      <c r="C1764" s="181"/>
      <c r="D1764" s="117"/>
    </row>
    <row r="1765" spans="1:4" x14ac:dyDescent="0.45">
      <c r="A1765" s="181"/>
      <c r="B1765" s="181"/>
      <c r="C1765" s="181"/>
      <c r="D1765" s="117"/>
    </row>
    <row r="1766" spans="1:4" x14ac:dyDescent="0.45">
      <c r="A1766" s="181"/>
      <c r="B1766" s="181"/>
      <c r="C1766" s="181"/>
      <c r="D1766" s="117"/>
    </row>
    <row r="1767" spans="1:4" x14ac:dyDescent="0.45">
      <c r="A1767" s="181"/>
      <c r="B1767" s="181"/>
      <c r="C1767" s="181"/>
      <c r="D1767" s="117"/>
    </row>
    <row r="1768" spans="1:4" x14ac:dyDescent="0.45">
      <c r="A1768" s="181"/>
      <c r="B1768" s="181"/>
      <c r="C1768" s="181"/>
      <c r="D1768" s="117"/>
    </row>
    <row r="1769" spans="1:4" x14ac:dyDescent="0.45">
      <c r="A1769" s="181"/>
      <c r="B1769" s="181"/>
      <c r="C1769" s="181"/>
      <c r="D1769" s="117"/>
    </row>
    <row r="1770" spans="1:4" x14ac:dyDescent="0.45">
      <c r="A1770" s="181"/>
      <c r="B1770" s="181"/>
      <c r="C1770" s="181"/>
      <c r="D1770" s="117"/>
    </row>
    <row r="1771" spans="1:4" x14ac:dyDescent="0.45">
      <c r="A1771" s="181"/>
      <c r="B1771" s="181"/>
      <c r="C1771" s="181"/>
      <c r="D1771" s="117"/>
    </row>
    <row r="1772" spans="1:4" x14ac:dyDescent="0.45">
      <c r="A1772" s="181"/>
      <c r="B1772" s="181"/>
      <c r="C1772" s="181"/>
      <c r="D1772" s="117"/>
    </row>
    <row r="1773" spans="1:4" x14ac:dyDescent="0.45">
      <c r="A1773" s="181"/>
      <c r="B1773" s="181"/>
      <c r="C1773" s="181"/>
      <c r="D1773" s="117"/>
    </row>
    <row r="1774" spans="1:4" x14ac:dyDescent="0.45">
      <c r="A1774" s="181"/>
      <c r="B1774" s="181"/>
      <c r="C1774" s="181"/>
      <c r="D1774" s="117"/>
    </row>
    <row r="1775" spans="1:4" x14ac:dyDescent="0.45">
      <c r="A1775" s="181"/>
      <c r="B1775" s="181"/>
      <c r="C1775" s="181"/>
      <c r="D1775" s="117"/>
    </row>
    <row r="1776" spans="1:4" x14ac:dyDescent="0.45">
      <c r="A1776" s="181"/>
      <c r="B1776" s="181"/>
      <c r="C1776" s="181"/>
      <c r="D1776" s="117"/>
    </row>
    <row r="1777" spans="1:4" x14ac:dyDescent="0.45">
      <c r="A1777" s="181"/>
      <c r="B1777" s="181"/>
      <c r="C1777" s="181"/>
      <c r="D1777" s="117"/>
    </row>
    <row r="1778" spans="1:4" x14ac:dyDescent="0.45">
      <c r="A1778" s="181"/>
      <c r="B1778" s="181"/>
      <c r="C1778" s="181"/>
      <c r="D1778" s="117"/>
    </row>
    <row r="1779" spans="1:4" x14ac:dyDescent="0.45">
      <c r="A1779" s="181"/>
      <c r="B1779" s="181"/>
      <c r="C1779" s="181"/>
      <c r="D1779" s="117"/>
    </row>
    <row r="1780" spans="1:4" x14ac:dyDescent="0.45">
      <c r="A1780" s="181"/>
      <c r="B1780" s="181"/>
      <c r="C1780" s="181"/>
      <c r="D1780" s="117"/>
    </row>
    <row r="1781" spans="1:4" x14ac:dyDescent="0.45">
      <c r="A1781" s="181"/>
      <c r="B1781" s="181"/>
      <c r="C1781" s="181"/>
      <c r="D1781" s="117"/>
    </row>
    <row r="1782" spans="1:4" x14ac:dyDescent="0.45">
      <c r="A1782" s="181"/>
      <c r="B1782" s="181"/>
      <c r="C1782" s="181"/>
      <c r="D1782" s="117"/>
    </row>
    <row r="1783" spans="1:4" x14ac:dyDescent="0.45">
      <c r="A1783" s="181"/>
      <c r="B1783" s="181"/>
      <c r="C1783" s="181"/>
      <c r="D1783" s="117"/>
    </row>
    <row r="1784" spans="1:4" x14ac:dyDescent="0.45">
      <c r="A1784" s="181"/>
      <c r="B1784" s="181"/>
      <c r="C1784" s="181"/>
      <c r="D1784" s="117"/>
    </row>
    <row r="1785" spans="1:4" x14ac:dyDescent="0.45">
      <c r="A1785" s="181"/>
      <c r="B1785" s="181"/>
      <c r="C1785" s="181"/>
      <c r="D1785" s="117"/>
    </row>
    <row r="1786" spans="1:4" x14ac:dyDescent="0.45">
      <c r="A1786" s="181"/>
      <c r="B1786" s="181"/>
      <c r="C1786" s="181"/>
      <c r="D1786" s="117"/>
    </row>
    <row r="1787" spans="1:4" x14ac:dyDescent="0.45">
      <c r="A1787" s="181"/>
      <c r="B1787" s="181"/>
      <c r="C1787" s="181"/>
      <c r="D1787" s="117"/>
    </row>
    <row r="1788" spans="1:4" x14ac:dyDescent="0.45">
      <c r="A1788" s="181"/>
      <c r="B1788" s="181"/>
      <c r="C1788" s="181"/>
      <c r="D1788" s="117"/>
    </row>
    <row r="1789" spans="1:4" x14ac:dyDescent="0.45">
      <c r="A1789" s="181"/>
      <c r="B1789" s="181"/>
      <c r="C1789" s="181"/>
      <c r="D1789" s="117"/>
    </row>
    <row r="1790" spans="1:4" x14ac:dyDescent="0.45">
      <c r="A1790" s="181"/>
      <c r="B1790" s="181"/>
      <c r="C1790" s="181"/>
      <c r="D1790" s="117"/>
    </row>
    <row r="1791" spans="1:4" x14ac:dyDescent="0.45">
      <c r="A1791" s="181"/>
      <c r="B1791" s="181"/>
      <c r="C1791" s="181"/>
      <c r="D1791" s="117"/>
    </row>
    <row r="1792" spans="1:4" x14ac:dyDescent="0.45">
      <c r="A1792" s="181"/>
      <c r="B1792" s="181"/>
      <c r="C1792" s="181"/>
      <c r="D1792" s="117"/>
    </row>
    <row r="1793" spans="1:4" x14ac:dyDescent="0.45">
      <c r="A1793" s="181"/>
      <c r="B1793" s="181"/>
      <c r="C1793" s="181"/>
      <c r="D1793" s="117"/>
    </row>
    <row r="1794" spans="1:4" x14ac:dyDescent="0.45">
      <c r="A1794" s="181"/>
      <c r="B1794" s="181"/>
      <c r="C1794" s="181"/>
      <c r="D1794" s="117"/>
    </row>
    <row r="1795" spans="1:4" x14ac:dyDescent="0.45">
      <c r="A1795" s="181"/>
      <c r="B1795" s="181"/>
      <c r="C1795" s="181"/>
      <c r="D1795" s="117"/>
    </row>
    <row r="1796" spans="1:4" x14ac:dyDescent="0.45">
      <c r="A1796" s="181"/>
      <c r="B1796" s="181"/>
      <c r="C1796" s="181"/>
      <c r="D1796" s="117"/>
    </row>
    <row r="1797" spans="1:4" x14ac:dyDescent="0.45">
      <c r="A1797" s="181"/>
      <c r="B1797" s="181"/>
      <c r="C1797" s="181"/>
      <c r="D1797" s="117"/>
    </row>
    <row r="1798" spans="1:4" x14ac:dyDescent="0.45">
      <c r="A1798" s="181"/>
      <c r="B1798" s="181"/>
      <c r="C1798" s="181"/>
      <c r="D1798" s="117"/>
    </row>
    <row r="1799" spans="1:4" x14ac:dyDescent="0.45">
      <c r="A1799" s="181"/>
      <c r="B1799" s="181"/>
      <c r="C1799" s="181"/>
      <c r="D1799" s="117"/>
    </row>
    <row r="1800" spans="1:4" x14ac:dyDescent="0.45">
      <c r="A1800" s="181"/>
      <c r="B1800" s="181"/>
      <c r="C1800" s="181"/>
      <c r="D1800" s="117"/>
    </row>
    <row r="1801" spans="1:4" x14ac:dyDescent="0.45">
      <c r="A1801" s="181"/>
      <c r="B1801" s="181"/>
      <c r="C1801" s="181"/>
      <c r="D1801" s="117"/>
    </row>
    <row r="1802" spans="1:4" x14ac:dyDescent="0.45">
      <c r="A1802" s="181"/>
      <c r="B1802" s="181"/>
      <c r="C1802" s="181"/>
      <c r="D1802" s="117"/>
    </row>
    <row r="1803" spans="1:4" x14ac:dyDescent="0.45">
      <c r="A1803" s="181"/>
      <c r="B1803" s="181"/>
      <c r="C1803" s="181"/>
      <c r="D1803" s="117"/>
    </row>
    <row r="1804" spans="1:4" x14ac:dyDescent="0.45">
      <c r="A1804" s="181"/>
      <c r="B1804" s="181"/>
      <c r="C1804" s="181"/>
      <c r="D1804" s="117"/>
    </row>
    <row r="1805" spans="1:4" x14ac:dyDescent="0.45">
      <c r="A1805" s="181"/>
      <c r="B1805" s="181"/>
      <c r="C1805" s="181"/>
      <c r="D1805" s="117"/>
    </row>
    <row r="1806" spans="1:4" x14ac:dyDescent="0.45">
      <c r="A1806" s="181"/>
      <c r="B1806" s="181"/>
      <c r="C1806" s="181"/>
      <c r="D1806" s="117"/>
    </row>
    <row r="1807" spans="1:4" x14ac:dyDescent="0.45">
      <c r="A1807" s="181"/>
      <c r="B1807" s="181"/>
      <c r="C1807" s="181"/>
      <c r="D1807" s="117"/>
    </row>
    <row r="1808" spans="1:4" x14ac:dyDescent="0.45">
      <c r="A1808" s="181"/>
      <c r="B1808" s="181"/>
      <c r="C1808" s="181"/>
      <c r="D1808" s="117"/>
    </row>
    <row r="1809" spans="1:4" x14ac:dyDescent="0.45">
      <c r="A1809" s="181"/>
      <c r="B1809" s="181"/>
      <c r="C1809" s="181"/>
      <c r="D1809" s="117"/>
    </row>
    <row r="1810" spans="1:4" x14ac:dyDescent="0.45">
      <c r="A1810" s="181"/>
      <c r="B1810" s="181"/>
      <c r="C1810" s="181"/>
      <c r="D1810" s="117"/>
    </row>
    <row r="1811" spans="1:4" x14ac:dyDescent="0.45">
      <c r="A1811" s="181"/>
      <c r="B1811" s="181"/>
      <c r="C1811" s="181"/>
      <c r="D1811" s="117"/>
    </row>
    <row r="1812" spans="1:4" x14ac:dyDescent="0.45">
      <c r="A1812" s="181"/>
      <c r="B1812" s="181"/>
      <c r="C1812" s="181"/>
      <c r="D1812" s="117"/>
    </row>
    <row r="1813" spans="1:4" x14ac:dyDescent="0.45">
      <c r="A1813" s="181"/>
      <c r="B1813" s="181"/>
      <c r="C1813" s="181"/>
      <c r="D1813" s="117"/>
    </row>
    <row r="1814" spans="1:4" x14ac:dyDescent="0.45">
      <c r="A1814" s="181"/>
      <c r="B1814" s="181"/>
      <c r="C1814" s="181"/>
      <c r="D1814" s="117"/>
    </row>
    <row r="1815" spans="1:4" x14ac:dyDescent="0.45">
      <c r="A1815" s="181"/>
      <c r="B1815" s="181"/>
      <c r="C1815" s="181"/>
      <c r="D1815" s="117"/>
    </row>
    <row r="1816" spans="1:4" x14ac:dyDescent="0.45">
      <c r="A1816" s="181"/>
      <c r="B1816" s="181"/>
      <c r="C1816" s="181"/>
      <c r="D1816" s="117"/>
    </row>
    <row r="1817" spans="1:4" x14ac:dyDescent="0.45">
      <c r="A1817" s="181"/>
      <c r="B1817" s="181"/>
      <c r="C1817" s="181"/>
      <c r="D1817" s="117"/>
    </row>
    <row r="1818" spans="1:4" x14ac:dyDescent="0.45">
      <c r="A1818" s="181"/>
      <c r="B1818" s="181"/>
      <c r="C1818" s="181"/>
      <c r="D1818" s="117"/>
    </row>
    <row r="1819" spans="1:4" x14ac:dyDescent="0.45">
      <c r="A1819" s="181"/>
      <c r="B1819" s="181"/>
      <c r="C1819" s="181"/>
      <c r="D1819" s="117"/>
    </row>
    <row r="1820" spans="1:4" x14ac:dyDescent="0.45">
      <c r="A1820" s="181"/>
      <c r="B1820" s="181"/>
      <c r="C1820" s="181"/>
      <c r="D1820" s="117"/>
    </row>
    <row r="1821" spans="1:4" x14ac:dyDescent="0.45">
      <c r="A1821" s="181"/>
      <c r="B1821" s="181"/>
      <c r="C1821" s="181"/>
      <c r="D1821" s="117"/>
    </row>
    <row r="1822" spans="1:4" x14ac:dyDescent="0.45">
      <c r="A1822" s="181"/>
      <c r="B1822" s="181"/>
      <c r="C1822" s="181"/>
      <c r="D1822" s="117"/>
    </row>
    <row r="1823" spans="1:4" x14ac:dyDescent="0.45">
      <c r="A1823" s="181"/>
      <c r="B1823" s="181"/>
      <c r="C1823" s="181"/>
      <c r="D1823" s="117"/>
    </row>
    <row r="1824" spans="1:4" x14ac:dyDescent="0.45">
      <c r="A1824" s="181"/>
      <c r="B1824" s="181"/>
      <c r="C1824" s="181"/>
      <c r="D1824" s="117"/>
    </row>
    <row r="1825" spans="1:4" x14ac:dyDescent="0.45">
      <c r="A1825" s="181"/>
      <c r="B1825" s="181"/>
      <c r="C1825" s="181"/>
      <c r="D1825" s="117"/>
    </row>
    <row r="1826" spans="1:4" x14ac:dyDescent="0.45">
      <c r="A1826" s="181"/>
      <c r="B1826" s="181"/>
      <c r="C1826" s="181"/>
      <c r="D1826" s="117"/>
    </row>
    <row r="1827" spans="1:4" x14ac:dyDescent="0.45">
      <c r="A1827" s="181"/>
      <c r="B1827" s="181"/>
      <c r="C1827" s="181"/>
      <c r="D1827" s="117"/>
    </row>
    <row r="1828" spans="1:4" x14ac:dyDescent="0.45">
      <c r="A1828" s="181"/>
      <c r="B1828" s="181"/>
      <c r="C1828" s="181"/>
      <c r="D1828" s="117"/>
    </row>
    <row r="1829" spans="1:4" x14ac:dyDescent="0.45">
      <c r="A1829" s="181"/>
      <c r="B1829" s="181"/>
      <c r="C1829" s="181"/>
      <c r="D1829" s="117"/>
    </row>
    <row r="1830" spans="1:4" x14ac:dyDescent="0.45">
      <c r="A1830" s="181"/>
      <c r="B1830" s="181"/>
      <c r="C1830" s="181"/>
      <c r="D1830" s="117"/>
    </row>
    <row r="1831" spans="1:4" x14ac:dyDescent="0.45">
      <c r="A1831" s="181"/>
      <c r="B1831" s="181"/>
      <c r="C1831" s="181"/>
      <c r="D1831" s="117"/>
    </row>
    <row r="1832" spans="1:4" x14ac:dyDescent="0.45">
      <c r="A1832" s="181"/>
      <c r="B1832" s="181"/>
      <c r="C1832" s="181"/>
      <c r="D1832" s="117"/>
    </row>
    <row r="1833" spans="1:4" x14ac:dyDescent="0.45">
      <c r="A1833" s="181"/>
      <c r="B1833" s="181"/>
      <c r="C1833" s="181"/>
      <c r="D1833" s="117"/>
    </row>
    <row r="1834" spans="1:4" x14ac:dyDescent="0.45">
      <c r="A1834" s="181"/>
      <c r="B1834" s="181"/>
      <c r="C1834" s="181"/>
      <c r="D1834" s="117"/>
    </row>
    <row r="1835" spans="1:4" x14ac:dyDescent="0.45">
      <c r="A1835" s="181"/>
      <c r="B1835" s="181"/>
      <c r="C1835" s="181"/>
      <c r="D1835" s="117"/>
    </row>
    <row r="1836" spans="1:4" x14ac:dyDescent="0.45">
      <c r="A1836" s="181"/>
      <c r="B1836" s="181"/>
      <c r="C1836" s="181"/>
      <c r="D1836" s="117"/>
    </row>
    <row r="1837" spans="1:4" x14ac:dyDescent="0.45">
      <c r="A1837" s="181"/>
      <c r="B1837" s="181"/>
      <c r="C1837" s="181"/>
      <c r="D1837" s="117"/>
    </row>
    <row r="1838" spans="1:4" x14ac:dyDescent="0.45">
      <c r="A1838" s="181"/>
      <c r="B1838" s="181"/>
      <c r="C1838" s="181"/>
      <c r="D1838" s="117"/>
    </row>
    <row r="1839" spans="1:4" x14ac:dyDescent="0.45">
      <c r="A1839" s="181"/>
      <c r="B1839" s="181"/>
      <c r="C1839" s="181"/>
      <c r="D1839" s="117"/>
    </row>
    <row r="1840" spans="1:4" x14ac:dyDescent="0.45">
      <c r="A1840" s="181"/>
      <c r="B1840" s="181"/>
      <c r="C1840" s="181"/>
      <c r="D1840" s="117"/>
    </row>
    <row r="1841" spans="1:4" x14ac:dyDescent="0.45">
      <c r="A1841" s="181"/>
      <c r="B1841" s="181"/>
      <c r="C1841" s="181"/>
      <c r="D1841" s="117"/>
    </row>
    <row r="1842" spans="1:4" x14ac:dyDescent="0.45">
      <c r="A1842" s="181"/>
      <c r="B1842" s="181"/>
      <c r="C1842" s="181"/>
      <c r="D1842" s="117"/>
    </row>
    <row r="1843" spans="1:4" x14ac:dyDescent="0.45">
      <c r="A1843" s="181"/>
      <c r="B1843" s="181"/>
      <c r="C1843" s="181"/>
      <c r="D1843" s="117"/>
    </row>
    <row r="1844" spans="1:4" x14ac:dyDescent="0.45">
      <c r="A1844" s="181"/>
      <c r="B1844" s="181"/>
      <c r="C1844" s="181"/>
      <c r="D1844" s="117"/>
    </row>
    <row r="1845" spans="1:4" x14ac:dyDescent="0.45">
      <c r="A1845" s="181"/>
      <c r="B1845" s="181"/>
      <c r="C1845" s="181"/>
      <c r="D1845" s="117"/>
    </row>
    <row r="1846" spans="1:4" x14ac:dyDescent="0.45">
      <c r="A1846" s="181"/>
      <c r="B1846" s="181"/>
      <c r="C1846" s="181"/>
      <c r="D1846" s="117"/>
    </row>
    <row r="1847" spans="1:4" x14ac:dyDescent="0.45">
      <c r="A1847" s="181"/>
      <c r="B1847" s="181"/>
      <c r="C1847" s="181"/>
      <c r="D1847" s="117"/>
    </row>
    <row r="1848" spans="1:4" x14ac:dyDescent="0.45">
      <c r="A1848" s="181"/>
      <c r="B1848" s="181"/>
      <c r="C1848" s="181"/>
      <c r="D1848" s="117"/>
    </row>
    <row r="1849" spans="1:4" x14ac:dyDescent="0.45">
      <c r="A1849" s="181"/>
      <c r="B1849" s="181"/>
      <c r="C1849" s="181"/>
      <c r="D1849" s="117"/>
    </row>
    <row r="1850" spans="1:4" x14ac:dyDescent="0.45">
      <c r="A1850" s="181"/>
      <c r="B1850" s="181"/>
      <c r="C1850" s="181"/>
      <c r="D1850" s="117"/>
    </row>
    <row r="1851" spans="1:4" x14ac:dyDescent="0.45">
      <c r="A1851" s="181"/>
      <c r="B1851" s="181"/>
      <c r="C1851" s="181"/>
      <c r="D1851" s="117"/>
    </row>
    <row r="1852" spans="1:4" x14ac:dyDescent="0.45">
      <c r="A1852" s="181"/>
      <c r="B1852" s="181"/>
      <c r="C1852" s="181"/>
      <c r="D1852" s="117"/>
    </row>
    <row r="1853" spans="1:4" x14ac:dyDescent="0.45">
      <c r="A1853" s="181"/>
      <c r="B1853" s="181"/>
      <c r="C1853" s="181"/>
      <c r="D1853" s="117"/>
    </row>
    <row r="1854" spans="1:4" x14ac:dyDescent="0.45">
      <c r="A1854" s="181"/>
      <c r="B1854" s="181"/>
      <c r="C1854" s="181"/>
      <c r="D1854" s="117"/>
    </row>
    <row r="1855" spans="1:4" x14ac:dyDescent="0.45">
      <c r="A1855" s="181"/>
      <c r="B1855" s="181"/>
      <c r="C1855" s="181"/>
      <c r="D1855" s="117"/>
    </row>
    <row r="1856" spans="1:4" x14ac:dyDescent="0.45">
      <c r="A1856" s="181"/>
      <c r="B1856" s="181"/>
      <c r="C1856" s="181"/>
      <c r="D1856" s="117"/>
    </row>
    <row r="1857" spans="1:4" x14ac:dyDescent="0.45">
      <c r="A1857" s="181"/>
      <c r="B1857" s="181"/>
      <c r="C1857" s="181"/>
      <c r="D1857" s="117"/>
    </row>
    <row r="1858" spans="1:4" x14ac:dyDescent="0.45">
      <c r="A1858" s="181"/>
      <c r="B1858" s="181"/>
      <c r="C1858" s="181"/>
      <c r="D1858" s="117"/>
    </row>
    <row r="1859" spans="1:4" x14ac:dyDescent="0.45">
      <c r="A1859" s="181"/>
      <c r="B1859" s="181"/>
      <c r="C1859" s="181"/>
      <c r="D1859" s="117"/>
    </row>
    <row r="1860" spans="1:4" x14ac:dyDescent="0.45">
      <c r="A1860" s="181"/>
      <c r="B1860" s="181"/>
      <c r="C1860" s="181"/>
      <c r="D1860" s="117"/>
    </row>
    <row r="1861" spans="1:4" x14ac:dyDescent="0.45">
      <c r="A1861" s="181"/>
      <c r="B1861" s="181"/>
      <c r="C1861" s="181"/>
      <c r="D1861" s="117"/>
    </row>
    <row r="1862" spans="1:4" x14ac:dyDescent="0.45">
      <c r="A1862" s="181"/>
      <c r="B1862" s="181"/>
      <c r="C1862" s="181"/>
      <c r="D1862" s="117"/>
    </row>
    <row r="1863" spans="1:4" x14ac:dyDescent="0.45">
      <c r="A1863" s="181"/>
      <c r="B1863" s="181"/>
      <c r="C1863" s="181"/>
      <c r="D1863" s="117"/>
    </row>
    <row r="1864" spans="1:4" x14ac:dyDescent="0.45">
      <c r="A1864" s="181"/>
      <c r="B1864" s="181"/>
      <c r="C1864" s="181"/>
      <c r="D1864" s="117"/>
    </row>
    <row r="1865" spans="1:4" x14ac:dyDescent="0.45">
      <c r="A1865" s="181"/>
      <c r="B1865" s="181"/>
      <c r="C1865" s="181"/>
      <c r="D1865" s="117"/>
    </row>
    <row r="1866" spans="1:4" x14ac:dyDescent="0.45">
      <c r="A1866" s="181"/>
      <c r="B1866" s="181"/>
      <c r="C1866" s="181"/>
      <c r="D1866" s="117"/>
    </row>
    <row r="1867" spans="1:4" x14ac:dyDescent="0.45">
      <c r="A1867" s="181"/>
      <c r="B1867" s="181"/>
      <c r="C1867" s="181"/>
      <c r="D1867" s="117"/>
    </row>
    <row r="1868" spans="1:4" x14ac:dyDescent="0.45">
      <c r="A1868" s="181"/>
      <c r="B1868" s="181"/>
      <c r="C1868" s="181"/>
      <c r="D1868" s="117"/>
    </row>
    <row r="1869" spans="1:4" x14ac:dyDescent="0.45">
      <c r="A1869" s="181"/>
      <c r="B1869" s="181"/>
      <c r="C1869" s="181"/>
      <c r="D1869" s="117"/>
    </row>
    <row r="1870" spans="1:4" x14ac:dyDescent="0.45">
      <c r="A1870" s="181"/>
      <c r="B1870" s="181"/>
      <c r="C1870" s="181"/>
      <c r="D1870" s="117"/>
    </row>
    <row r="1871" spans="1:4" x14ac:dyDescent="0.45">
      <c r="A1871" s="181"/>
      <c r="B1871" s="181"/>
      <c r="C1871" s="181"/>
      <c r="D1871" s="117"/>
    </row>
    <row r="1872" spans="1:4" x14ac:dyDescent="0.45">
      <c r="A1872" s="181"/>
      <c r="B1872" s="181"/>
      <c r="C1872" s="181"/>
      <c r="D1872" s="117"/>
    </row>
    <row r="1873" spans="1:4" x14ac:dyDescent="0.45">
      <c r="A1873" s="181"/>
      <c r="B1873" s="181"/>
      <c r="C1873" s="181"/>
      <c r="D1873" s="117"/>
    </row>
    <row r="1874" spans="1:4" x14ac:dyDescent="0.45">
      <c r="A1874" s="181"/>
      <c r="B1874" s="181"/>
      <c r="C1874" s="181"/>
      <c r="D1874" s="117"/>
    </row>
    <row r="1875" spans="1:4" x14ac:dyDescent="0.45">
      <c r="A1875" s="181"/>
      <c r="B1875" s="181"/>
      <c r="C1875" s="181"/>
      <c r="D1875" s="117"/>
    </row>
    <row r="1876" spans="1:4" x14ac:dyDescent="0.45">
      <c r="A1876" s="181"/>
      <c r="B1876" s="181"/>
      <c r="C1876" s="181"/>
      <c r="D1876" s="117"/>
    </row>
    <row r="1877" spans="1:4" x14ac:dyDescent="0.45">
      <c r="A1877" s="181"/>
      <c r="B1877" s="181"/>
      <c r="C1877" s="181"/>
      <c r="D1877" s="117"/>
    </row>
    <row r="1878" spans="1:4" x14ac:dyDescent="0.45">
      <c r="A1878" s="181"/>
      <c r="B1878" s="181"/>
      <c r="C1878" s="181"/>
      <c r="D1878" s="117"/>
    </row>
    <row r="1879" spans="1:4" x14ac:dyDescent="0.45">
      <c r="A1879" s="181"/>
      <c r="B1879" s="181"/>
      <c r="C1879" s="181"/>
      <c r="D1879" s="117"/>
    </row>
    <row r="1880" spans="1:4" x14ac:dyDescent="0.45">
      <c r="A1880" s="181"/>
      <c r="B1880" s="181"/>
      <c r="C1880" s="181"/>
      <c r="D1880" s="117"/>
    </row>
    <row r="1881" spans="1:4" x14ac:dyDescent="0.45">
      <c r="A1881" s="181"/>
      <c r="B1881" s="181"/>
      <c r="C1881" s="181"/>
      <c r="D1881" s="117"/>
    </row>
    <row r="1882" spans="1:4" x14ac:dyDescent="0.45">
      <c r="A1882" s="181"/>
      <c r="B1882" s="181"/>
      <c r="C1882" s="181"/>
      <c r="D1882" s="117"/>
    </row>
    <row r="1883" spans="1:4" x14ac:dyDescent="0.45">
      <c r="A1883" s="181"/>
      <c r="B1883" s="181"/>
      <c r="C1883" s="181"/>
      <c r="D1883" s="117"/>
    </row>
    <row r="1884" spans="1:4" x14ac:dyDescent="0.45">
      <c r="A1884" s="181"/>
      <c r="B1884" s="181"/>
      <c r="C1884" s="181"/>
      <c r="D1884" s="117"/>
    </row>
    <row r="1885" spans="1:4" x14ac:dyDescent="0.45">
      <c r="A1885" s="181"/>
      <c r="B1885" s="181"/>
      <c r="C1885" s="181"/>
      <c r="D1885" s="117"/>
    </row>
    <row r="1886" spans="1:4" x14ac:dyDescent="0.45">
      <c r="A1886" s="181"/>
      <c r="B1886" s="181"/>
      <c r="C1886" s="181"/>
      <c r="D1886" s="117"/>
    </row>
    <row r="1887" spans="1:4" x14ac:dyDescent="0.45">
      <c r="A1887" s="181"/>
      <c r="B1887" s="181"/>
      <c r="C1887" s="181"/>
      <c r="D1887" s="117"/>
    </row>
    <row r="1888" spans="1:4" x14ac:dyDescent="0.45">
      <c r="A1888" s="181"/>
      <c r="B1888" s="181"/>
      <c r="C1888" s="181"/>
      <c r="D1888" s="117"/>
    </row>
    <row r="1889" spans="1:4" x14ac:dyDescent="0.45">
      <c r="A1889" s="181"/>
      <c r="B1889" s="181"/>
      <c r="C1889" s="181"/>
      <c r="D1889" s="117"/>
    </row>
    <row r="1890" spans="1:4" x14ac:dyDescent="0.45">
      <c r="A1890" s="181"/>
      <c r="B1890" s="181"/>
      <c r="C1890" s="181"/>
      <c r="D1890" s="117"/>
    </row>
    <row r="1891" spans="1:4" x14ac:dyDescent="0.45">
      <c r="A1891" s="181"/>
      <c r="B1891" s="181"/>
      <c r="C1891" s="181"/>
      <c r="D1891" s="117"/>
    </row>
    <row r="1892" spans="1:4" x14ac:dyDescent="0.45">
      <c r="A1892" s="181"/>
      <c r="B1892" s="181"/>
      <c r="C1892" s="181"/>
      <c r="D1892" s="117"/>
    </row>
    <row r="1893" spans="1:4" x14ac:dyDescent="0.45">
      <c r="A1893" s="181"/>
      <c r="B1893" s="181"/>
      <c r="C1893" s="181"/>
      <c r="D1893" s="117"/>
    </row>
    <row r="1894" spans="1:4" x14ac:dyDescent="0.45">
      <c r="A1894" s="181"/>
      <c r="B1894" s="181"/>
      <c r="C1894" s="181"/>
      <c r="D1894" s="117"/>
    </row>
    <row r="1895" spans="1:4" x14ac:dyDescent="0.45">
      <c r="A1895" s="181"/>
      <c r="B1895" s="181"/>
      <c r="C1895" s="181"/>
      <c r="D1895" s="117"/>
    </row>
    <row r="1896" spans="1:4" x14ac:dyDescent="0.45">
      <c r="A1896" s="181"/>
      <c r="B1896" s="181"/>
      <c r="C1896" s="181"/>
      <c r="D1896" s="117"/>
    </row>
    <row r="1897" spans="1:4" x14ac:dyDescent="0.45">
      <c r="A1897" s="181"/>
      <c r="B1897" s="181"/>
      <c r="C1897" s="181"/>
      <c r="D1897" s="117"/>
    </row>
    <row r="1898" spans="1:4" x14ac:dyDescent="0.45">
      <c r="A1898" s="181"/>
      <c r="B1898" s="181"/>
      <c r="C1898" s="181"/>
      <c r="D1898" s="117"/>
    </row>
    <row r="1899" spans="1:4" x14ac:dyDescent="0.45">
      <c r="A1899" s="181"/>
      <c r="B1899" s="181"/>
      <c r="C1899" s="181"/>
      <c r="D1899" s="117"/>
    </row>
    <row r="1900" spans="1:4" x14ac:dyDescent="0.45">
      <c r="A1900" s="181"/>
      <c r="B1900" s="181"/>
      <c r="C1900" s="181"/>
      <c r="D1900" s="117"/>
    </row>
    <row r="1901" spans="1:4" x14ac:dyDescent="0.45">
      <c r="A1901" s="181"/>
      <c r="B1901" s="181"/>
      <c r="C1901" s="181"/>
      <c r="D1901" s="117"/>
    </row>
    <row r="1902" spans="1:4" x14ac:dyDescent="0.45">
      <c r="A1902" s="181"/>
      <c r="B1902" s="181"/>
      <c r="C1902" s="181"/>
      <c r="D1902" s="117"/>
    </row>
    <row r="1903" spans="1:4" x14ac:dyDescent="0.45">
      <c r="A1903" s="181"/>
      <c r="B1903" s="181"/>
      <c r="C1903" s="181"/>
      <c r="D1903" s="117"/>
    </row>
    <row r="1904" spans="1:4" x14ac:dyDescent="0.45">
      <c r="A1904" s="181"/>
      <c r="B1904" s="181"/>
      <c r="C1904" s="181"/>
      <c r="D1904" s="117"/>
    </row>
    <row r="1905" spans="1:4" x14ac:dyDescent="0.45">
      <c r="A1905" s="181"/>
      <c r="B1905" s="181"/>
      <c r="C1905" s="181"/>
      <c r="D1905" s="117"/>
    </row>
    <row r="1906" spans="1:4" x14ac:dyDescent="0.45">
      <c r="A1906" s="181"/>
      <c r="B1906" s="181"/>
      <c r="C1906" s="181"/>
      <c r="D1906" s="117"/>
    </row>
    <row r="1907" spans="1:4" x14ac:dyDescent="0.45">
      <c r="A1907" s="181"/>
      <c r="B1907" s="181"/>
      <c r="C1907" s="181"/>
      <c r="D1907" s="117"/>
    </row>
    <row r="1908" spans="1:4" x14ac:dyDescent="0.45">
      <c r="A1908" s="181"/>
      <c r="B1908" s="181"/>
      <c r="C1908" s="181"/>
      <c r="D1908" s="117"/>
    </row>
    <row r="1909" spans="1:4" x14ac:dyDescent="0.45">
      <c r="A1909" s="181"/>
      <c r="B1909" s="181"/>
      <c r="C1909" s="181"/>
      <c r="D1909" s="117"/>
    </row>
    <row r="1910" spans="1:4" x14ac:dyDescent="0.45">
      <c r="A1910" s="181"/>
      <c r="B1910" s="181"/>
      <c r="C1910" s="181"/>
      <c r="D1910" s="117"/>
    </row>
    <row r="1911" spans="1:4" x14ac:dyDescent="0.45">
      <c r="A1911" s="181"/>
      <c r="B1911" s="181"/>
      <c r="C1911" s="181"/>
      <c r="D1911" s="117"/>
    </row>
    <row r="1912" spans="1:4" x14ac:dyDescent="0.45">
      <c r="A1912" s="181"/>
      <c r="B1912" s="181"/>
      <c r="C1912" s="181"/>
      <c r="D1912" s="117"/>
    </row>
    <row r="1913" spans="1:4" x14ac:dyDescent="0.45">
      <c r="A1913" s="181"/>
      <c r="B1913" s="181"/>
      <c r="C1913" s="181"/>
      <c r="D1913" s="117"/>
    </row>
    <row r="1914" spans="1:4" x14ac:dyDescent="0.45">
      <c r="A1914" s="181"/>
      <c r="B1914" s="181"/>
      <c r="C1914" s="181"/>
      <c r="D1914" s="117"/>
    </row>
    <row r="1915" spans="1:4" x14ac:dyDescent="0.45">
      <c r="A1915" s="181"/>
      <c r="B1915" s="181"/>
      <c r="C1915" s="181"/>
      <c r="D1915" s="117"/>
    </row>
    <row r="1916" spans="1:4" x14ac:dyDescent="0.45">
      <c r="A1916" s="181"/>
      <c r="B1916" s="181"/>
      <c r="C1916" s="181"/>
      <c r="D1916" s="117"/>
    </row>
    <row r="1917" spans="1:4" x14ac:dyDescent="0.45">
      <c r="A1917" s="181"/>
      <c r="B1917" s="181"/>
      <c r="C1917" s="181"/>
      <c r="D1917" s="117"/>
    </row>
    <row r="1918" spans="1:4" x14ac:dyDescent="0.45">
      <c r="A1918" s="181"/>
      <c r="B1918" s="181"/>
      <c r="C1918" s="181"/>
      <c r="D1918" s="117"/>
    </row>
    <row r="1919" spans="1:4" x14ac:dyDescent="0.45">
      <c r="A1919" s="181"/>
      <c r="B1919" s="181"/>
      <c r="C1919" s="181"/>
      <c r="D1919" s="117"/>
    </row>
    <row r="1920" spans="1:4" x14ac:dyDescent="0.45">
      <c r="A1920" s="181"/>
      <c r="B1920" s="181"/>
      <c r="C1920" s="181"/>
      <c r="D1920" s="117"/>
    </row>
    <row r="1921" spans="1:4" x14ac:dyDescent="0.45">
      <c r="A1921" s="181"/>
      <c r="B1921" s="181"/>
      <c r="C1921" s="181"/>
      <c r="D1921" s="117"/>
    </row>
    <row r="1922" spans="1:4" x14ac:dyDescent="0.45">
      <c r="A1922" s="181"/>
      <c r="B1922" s="181"/>
      <c r="C1922" s="181"/>
      <c r="D1922" s="117"/>
    </row>
    <row r="1923" spans="1:4" x14ac:dyDescent="0.45">
      <c r="A1923" s="181"/>
      <c r="B1923" s="181"/>
      <c r="C1923" s="181"/>
      <c r="D1923" s="117"/>
    </row>
    <row r="1924" spans="1:4" x14ac:dyDescent="0.45">
      <c r="A1924" s="181"/>
      <c r="B1924" s="181"/>
      <c r="C1924" s="181"/>
      <c r="D1924" s="117"/>
    </row>
    <row r="1925" spans="1:4" x14ac:dyDescent="0.45">
      <c r="A1925" s="181"/>
      <c r="B1925" s="181"/>
      <c r="C1925" s="181"/>
      <c r="D1925" s="117"/>
    </row>
    <row r="1926" spans="1:4" x14ac:dyDescent="0.45">
      <c r="A1926" s="181"/>
      <c r="B1926" s="181"/>
      <c r="C1926" s="181"/>
      <c r="D1926" s="117"/>
    </row>
    <row r="1927" spans="1:4" x14ac:dyDescent="0.45">
      <c r="A1927" s="181"/>
      <c r="B1927" s="181"/>
      <c r="C1927" s="181"/>
      <c r="D1927" s="117"/>
    </row>
    <row r="1928" spans="1:4" x14ac:dyDescent="0.45">
      <c r="A1928" s="181"/>
      <c r="B1928" s="181"/>
      <c r="C1928" s="181"/>
      <c r="D1928" s="117"/>
    </row>
    <row r="1929" spans="1:4" x14ac:dyDescent="0.45">
      <c r="A1929" s="181"/>
      <c r="B1929" s="181"/>
      <c r="C1929" s="181"/>
      <c r="D1929" s="117"/>
    </row>
    <row r="1930" spans="1:4" x14ac:dyDescent="0.45">
      <c r="A1930" s="181"/>
      <c r="B1930" s="181"/>
      <c r="C1930" s="181"/>
      <c r="D1930" s="117"/>
    </row>
    <row r="1931" spans="1:4" x14ac:dyDescent="0.45">
      <c r="A1931" s="181"/>
      <c r="B1931" s="181"/>
      <c r="C1931" s="181"/>
      <c r="D1931" s="117"/>
    </row>
    <row r="1932" spans="1:4" x14ac:dyDescent="0.45">
      <c r="A1932" s="181"/>
      <c r="B1932" s="181"/>
      <c r="C1932" s="181"/>
      <c r="D1932" s="117"/>
    </row>
    <row r="1933" spans="1:4" x14ac:dyDescent="0.45">
      <c r="A1933" s="181"/>
      <c r="B1933" s="181"/>
      <c r="C1933" s="181"/>
      <c r="D1933" s="117"/>
    </row>
    <row r="1934" spans="1:4" x14ac:dyDescent="0.45">
      <c r="A1934" s="181"/>
      <c r="B1934" s="181"/>
      <c r="C1934" s="181"/>
      <c r="D1934" s="117"/>
    </row>
    <row r="1935" spans="1:4" x14ac:dyDescent="0.45">
      <c r="A1935" s="181"/>
      <c r="B1935" s="181"/>
      <c r="C1935" s="181"/>
      <c r="D1935" s="117"/>
    </row>
    <row r="1936" spans="1:4" x14ac:dyDescent="0.45">
      <c r="A1936" s="181"/>
      <c r="B1936" s="181"/>
      <c r="C1936" s="181"/>
      <c r="D1936" s="117"/>
    </row>
    <row r="1937" spans="1:4" x14ac:dyDescent="0.45">
      <c r="A1937" s="181"/>
      <c r="B1937" s="181"/>
      <c r="C1937" s="181"/>
      <c r="D1937" s="117"/>
    </row>
    <row r="1938" spans="1:4" x14ac:dyDescent="0.45">
      <c r="A1938" s="181"/>
      <c r="B1938" s="181"/>
      <c r="C1938" s="181"/>
      <c r="D1938" s="117"/>
    </row>
    <row r="1939" spans="1:4" x14ac:dyDescent="0.45">
      <c r="A1939" s="181"/>
      <c r="B1939" s="181"/>
      <c r="C1939" s="181"/>
      <c r="D1939" s="117"/>
    </row>
    <row r="1940" spans="1:4" x14ac:dyDescent="0.45">
      <c r="A1940" s="181"/>
      <c r="B1940" s="181"/>
      <c r="C1940" s="181"/>
      <c r="D1940" s="117"/>
    </row>
    <row r="1941" spans="1:4" x14ac:dyDescent="0.45">
      <c r="A1941" s="181"/>
      <c r="B1941" s="181"/>
      <c r="C1941" s="181"/>
      <c r="D1941" s="117"/>
    </row>
    <row r="1942" spans="1:4" x14ac:dyDescent="0.45">
      <c r="A1942" s="181"/>
      <c r="B1942" s="181"/>
      <c r="C1942" s="181"/>
      <c r="D1942" s="117"/>
    </row>
    <row r="1943" spans="1:4" x14ac:dyDescent="0.45">
      <c r="A1943" s="181"/>
      <c r="B1943" s="181"/>
      <c r="C1943" s="181"/>
      <c r="D1943" s="117"/>
    </row>
    <row r="1944" spans="1:4" x14ac:dyDescent="0.45">
      <c r="A1944" s="181"/>
      <c r="B1944" s="181"/>
      <c r="C1944" s="181"/>
      <c r="D1944" s="117"/>
    </row>
    <row r="1945" spans="1:4" x14ac:dyDescent="0.45">
      <c r="A1945" s="181"/>
      <c r="B1945" s="181"/>
      <c r="C1945" s="181"/>
      <c r="D1945" s="117"/>
    </row>
    <row r="1946" spans="1:4" x14ac:dyDescent="0.45">
      <c r="A1946" s="181"/>
      <c r="B1946" s="181"/>
      <c r="C1946" s="181"/>
      <c r="D1946" s="117"/>
    </row>
    <row r="1947" spans="1:4" x14ac:dyDescent="0.45">
      <c r="A1947" s="181"/>
      <c r="B1947" s="181"/>
      <c r="C1947" s="181"/>
      <c r="D1947" s="117"/>
    </row>
    <row r="1948" spans="1:4" x14ac:dyDescent="0.45">
      <c r="A1948" s="181"/>
      <c r="B1948" s="181"/>
      <c r="C1948" s="181"/>
      <c r="D1948" s="117"/>
    </row>
    <row r="1949" spans="1:4" x14ac:dyDescent="0.45">
      <c r="A1949" s="181"/>
      <c r="B1949" s="181"/>
      <c r="C1949" s="181"/>
      <c r="D1949" s="117"/>
    </row>
    <row r="1950" spans="1:4" x14ac:dyDescent="0.45">
      <c r="A1950" s="181"/>
      <c r="B1950" s="181"/>
      <c r="C1950" s="181"/>
      <c r="D1950" s="117"/>
    </row>
    <row r="1951" spans="1:4" x14ac:dyDescent="0.45">
      <c r="A1951" s="181"/>
      <c r="B1951" s="181"/>
      <c r="C1951" s="181"/>
      <c r="D1951" s="117"/>
    </row>
    <row r="1952" spans="1:4" x14ac:dyDescent="0.45">
      <c r="A1952" s="181"/>
      <c r="B1952" s="181"/>
      <c r="C1952" s="181"/>
      <c r="D1952" s="117"/>
    </row>
    <row r="1953" spans="1:4" x14ac:dyDescent="0.45">
      <c r="A1953" s="181"/>
      <c r="B1953" s="181"/>
      <c r="C1953" s="181"/>
      <c r="D1953" s="117"/>
    </row>
    <row r="1954" spans="1:4" x14ac:dyDescent="0.45">
      <c r="A1954" s="181"/>
      <c r="B1954" s="181"/>
      <c r="C1954" s="181"/>
      <c r="D1954" s="117"/>
    </row>
    <row r="1955" spans="1:4" x14ac:dyDescent="0.45">
      <c r="A1955" s="181"/>
      <c r="B1955" s="181"/>
      <c r="C1955" s="181"/>
      <c r="D1955" s="117"/>
    </row>
    <row r="1956" spans="1:4" x14ac:dyDescent="0.45">
      <c r="A1956" s="181"/>
      <c r="B1956" s="181"/>
      <c r="C1956" s="181"/>
      <c r="D1956" s="117"/>
    </row>
    <row r="1957" spans="1:4" x14ac:dyDescent="0.45">
      <c r="A1957" s="181"/>
      <c r="B1957" s="181"/>
      <c r="C1957" s="181"/>
      <c r="D1957" s="117"/>
    </row>
    <row r="1958" spans="1:4" x14ac:dyDescent="0.45">
      <c r="A1958" s="181"/>
      <c r="B1958" s="181"/>
      <c r="C1958" s="181"/>
      <c r="D1958" s="117"/>
    </row>
    <row r="1959" spans="1:4" x14ac:dyDescent="0.45">
      <c r="A1959" s="181"/>
      <c r="B1959" s="181"/>
      <c r="C1959" s="181"/>
      <c r="D1959" s="117"/>
    </row>
    <row r="1960" spans="1:4" x14ac:dyDescent="0.45">
      <c r="A1960" s="181"/>
      <c r="B1960" s="181"/>
      <c r="C1960" s="181"/>
      <c r="D1960" s="117"/>
    </row>
    <row r="1961" spans="1:4" x14ac:dyDescent="0.45">
      <c r="A1961" s="181"/>
      <c r="B1961" s="181"/>
      <c r="C1961" s="181"/>
      <c r="D1961" s="117"/>
    </row>
    <row r="1962" spans="1:4" x14ac:dyDescent="0.45">
      <c r="A1962" s="181"/>
      <c r="B1962" s="181"/>
      <c r="C1962" s="181"/>
      <c r="D1962" s="117"/>
    </row>
    <row r="1963" spans="1:4" x14ac:dyDescent="0.45">
      <c r="A1963" s="181"/>
      <c r="B1963" s="181"/>
      <c r="C1963" s="181"/>
      <c r="D1963" s="117"/>
    </row>
    <row r="1964" spans="1:4" x14ac:dyDescent="0.45">
      <c r="A1964" s="181"/>
      <c r="B1964" s="181"/>
      <c r="C1964" s="181"/>
      <c r="D1964" s="117"/>
    </row>
    <row r="1965" spans="1:4" x14ac:dyDescent="0.45">
      <c r="A1965" s="181"/>
      <c r="B1965" s="181"/>
      <c r="C1965" s="181"/>
      <c r="D1965" s="117"/>
    </row>
    <row r="1966" spans="1:4" x14ac:dyDescent="0.45">
      <c r="A1966" s="181"/>
      <c r="B1966" s="181"/>
      <c r="C1966" s="181"/>
      <c r="D1966" s="117"/>
    </row>
    <row r="1967" spans="1:4" x14ac:dyDescent="0.45">
      <c r="A1967" s="181"/>
      <c r="B1967" s="181"/>
      <c r="C1967" s="181"/>
      <c r="D1967" s="117"/>
    </row>
    <row r="1968" spans="1:4" x14ac:dyDescent="0.45">
      <c r="A1968" s="181"/>
      <c r="B1968" s="181"/>
      <c r="C1968" s="181"/>
      <c r="D1968" s="117"/>
    </row>
    <row r="1969" spans="1:4" x14ac:dyDescent="0.45">
      <c r="A1969" s="181"/>
      <c r="B1969" s="181"/>
      <c r="C1969" s="181"/>
      <c r="D1969" s="117"/>
    </row>
    <row r="1970" spans="1:4" x14ac:dyDescent="0.45">
      <c r="A1970" s="181"/>
      <c r="B1970" s="181"/>
      <c r="C1970" s="181"/>
      <c r="D1970" s="117"/>
    </row>
    <row r="1971" spans="1:4" x14ac:dyDescent="0.45">
      <c r="A1971" s="181"/>
      <c r="B1971" s="181"/>
      <c r="C1971" s="181"/>
      <c r="D1971" s="117"/>
    </row>
    <row r="1972" spans="1:4" x14ac:dyDescent="0.45">
      <c r="A1972" s="181"/>
      <c r="B1972" s="181"/>
      <c r="C1972" s="181"/>
      <c r="D1972" s="117"/>
    </row>
    <row r="1973" spans="1:4" x14ac:dyDescent="0.45">
      <c r="A1973" s="181"/>
      <c r="B1973" s="181"/>
      <c r="C1973" s="181"/>
      <c r="D1973" s="117"/>
    </row>
    <row r="1974" spans="1:4" x14ac:dyDescent="0.45">
      <c r="A1974" s="181"/>
      <c r="B1974" s="181"/>
      <c r="C1974" s="181"/>
      <c r="D1974" s="117"/>
    </row>
    <row r="1975" spans="1:4" x14ac:dyDescent="0.45">
      <c r="A1975" s="181"/>
      <c r="B1975" s="181"/>
      <c r="C1975" s="181"/>
      <c r="D1975" s="117"/>
    </row>
    <row r="1976" spans="1:4" x14ac:dyDescent="0.45">
      <c r="A1976" s="181"/>
      <c r="B1976" s="181"/>
      <c r="C1976" s="181"/>
      <c r="D1976" s="117"/>
    </row>
    <row r="1977" spans="1:4" x14ac:dyDescent="0.45">
      <c r="A1977" s="181"/>
      <c r="B1977" s="181"/>
      <c r="C1977" s="181"/>
      <c r="D1977" s="117"/>
    </row>
    <row r="1978" spans="1:4" x14ac:dyDescent="0.45">
      <c r="A1978" s="181"/>
      <c r="B1978" s="181"/>
      <c r="C1978" s="181"/>
      <c r="D1978" s="117"/>
    </row>
    <row r="1979" spans="1:4" x14ac:dyDescent="0.45">
      <c r="A1979" s="181"/>
      <c r="B1979" s="181"/>
      <c r="C1979" s="181"/>
      <c r="D1979" s="117"/>
    </row>
    <row r="1980" spans="1:4" x14ac:dyDescent="0.45">
      <c r="A1980" s="181"/>
      <c r="B1980" s="181"/>
      <c r="C1980" s="181"/>
      <c r="D1980" s="117"/>
    </row>
    <row r="1981" spans="1:4" x14ac:dyDescent="0.45">
      <c r="A1981" s="181"/>
      <c r="B1981" s="181"/>
      <c r="C1981" s="181"/>
      <c r="D1981" s="117"/>
    </row>
    <row r="1982" spans="1:4" x14ac:dyDescent="0.45">
      <c r="A1982" s="181"/>
      <c r="B1982" s="181"/>
      <c r="C1982" s="181"/>
      <c r="D1982" s="117"/>
    </row>
    <row r="1983" spans="1:4" x14ac:dyDescent="0.45">
      <c r="A1983" s="181"/>
      <c r="B1983" s="181"/>
      <c r="C1983" s="181"/>
      <c r="D1983" s="117"/>
    </row>
    <row r="1984" spans="1:4" x14ac:dyDescent="0.45">
      <c r="A1984" s="181"/>
      <c r="B1984" s="181"/>
      <c r="C1984" s="181"/>
      <c r="D1984" s="117"/>
    </row>
    <row r="1985" spans="1:4" x14ac:dyDescent="0.45">
      <c r="A1985" s="181"/>
      <c r="B1985" s="181"/>
      <c r="C1985" s="181"/>
      <c r="D1985" s="117"/>
    </row>
    <row r="1986" spans="1:4" x14ac:dyDescent="0.45">
      <c r="A1986" s="181"/>
      <c r="B1986" s="181"/>
      <c r="C1986" s="181"/>
      <c r="D1986" s="117"/>
    </row>
    <row r="1987" spans="1:4" x14ac:dyDescent="0.45">
      <c r="A1987" s="181"/>
      <c r="B1987" s="181"/>
      <c r="C1987" s="181"/>
      <c r="D1987" s="117"/>
    </row>
    <row r="1988" spans="1:4" x14ac:dyDescent="0.45">
      <c r="A1988" s="181"/>
      <c r="B1988" s="181"/>
      <c r="C1988" s="181"/>
      <c r="D1988" s="117"/>
    </row>
    <row r="1989" spans="1:4" x14ac:dyDescent="0.45">
      <c r="A1989" s="181"/>
      <c r="B1989" s="181"/>
      <c r="C1989" s="181"/>
      <c r="D1989" s="117"/>
    </row>
    <row r="1990" spans="1:4" x14ac:dyDescent="0.45">
      <c r="A1990" s="181"/>
      <c r="B1990" s="181"/>
      <c r="C1990" s="181"/>
      <c r="D1990" s="117"/>
    </row>
    <row r="1991" spans="1:4" x14ac:dyDescent="0.45">
      <c r="A1991" s="181"/>
      <c r="B1991" s="181"/>
      <c r="C1991" s="181"/>
      <c r="D1991" s="117"/>
    </row>
    <row r="1992" spans="1:4" x14ac:dyDescent="0.45">
      <c r="A1992" s="181"/>
      <c r="B1992" s="181"/>
      <c r="C1992" s="181"/>
      <c r="D1992" s="117"/>
    </row>
    <row r="1993" spans="1:4" x14ac:dyDescent="0.45">
      <c r="A1993" s="181"/>
      <c r="B1993" s="181"/>
      <c r="C1993" s="181"/>
      <c r="D1993" s="117"/>
    </row>
    <row r="1994" spans="1:4" x14ac:dyDescent="0.45">
      <c r="A1994" s="181"/>
      <c r="B1994" s="181"/>
      <c r="C1994" s="181"/>
      <c r="D1994" s="117"/>
    </row>
    <row r="1995" spans="1:4" x14ac:dyDescent="0.45">
      <c r="A1995" s="181"/>
      <c r="B1995" s="181"/>
      <c r="C1995" s="181"/>
      <c r="D1995" s="117"/>
    </row>
    <row r="1996" spans="1:4" x14ac:dyDescent="0.45">
      <c r="A1996" s="181"/>
      <c r="B1996" s="181"/>
      <c r="C1996" s="181"/>
      <c r="D1996" s="117"/>
    </row>
    <row r="1997" spans="1:4" x14ac:dyDescent="0.45">
      <c r="A1997" s="181"/>
      <c r="B1997" s="181"/>
      <c r="C1997" s="181"/>
      <c r="D1997" s="117"/>
    </row>
    <row r="1998" spans="1:4" x14ac:dyDescent="0.45">
      <c r="A1998" s="181"/>
      <c r="B1998" s="181"/>
      <c r="C1998" s="181"/>
      <c r="D1998" s="117"/>
    </row>
    <row r="1999" spans="1:4" x14ac:dyDescent="0.45">
      <c r="A1999" s="181"/>
      <c r="B1999" s="181"/>
      <c r="C1999" s="181"/>
      <c r="D1999" s="117"/>
    </row>
    <row r="2000" spans="1:4" x14ac:dyDescent="0.45">
      <c r="A2000" s="181"/>
      <c r="B2000" s="181"/>
      <c r="C2000" s="181"/>
      <c r="D2000" s="117"/>
    </row>
    <row r="2001" spans="1:4" x14ac:dyDescent="0.45">
      <c r="A2001" s="181"/>
      <c r="B2001" s="181"/>
      <c r="C2001" s="181"/>
      <c r="D2001" s="117"/>
    </row>
    <row r="2002" spans="1:4" x14ac:dyDescent="0.45">
      <c r="A2002" s="181"/>
      <c r="B2002" s="181"/>
      <c r="C2002" s="181"/>
      <c r="D2002" s="117"/>
    </row>
    <row r="2003" spans="1:4" x14ac:dyDescent="0.45">
      <c r="A2003" s="181"/>
      <c r="B2003" s="181"/>
      <c r="C2003" s="181"/>
      <c r="D2003" s="117"/>
    </row>
    <row r="2004" spans="1:4" x14ac:dyDescent="0.45">
      <c r="A2004" s="181"/>
      <c r="B2004" s="181"/>
      <c r="C2004" s="181"/>
      <c r="D2004" s="117"/>
    </row>
    <row r="2005" spans="1:4" x14ac:dyDescent="0.45">
      <c r="A2005" s="181"/>
      <c r="B2005" s="181"/>
      <c r="C2005" s="181"/>
      <c r="D2005" s="117"/>
    </row>
    <row r="2006" spans="1:4" x14ac:dyDescent="0.45">
      <c r="A2006" s="181"/>
      <c r="B2006" s="181"/>
      <c r="C2006" s="181"/>
      <c r="D2006" s="117"/>
    </row>
    <row r="2007" spans="1:4" x14ac:dyDescent="0.45">
      <c r="A2007" s="181"/>
      <c r="B2007" s="181"/>
      <c r="C2007" s="181"/>
      <c r="D2007" s="117"/>
    </row>
    <row r="2008" spans="1:4" x14ac:dyDescent="0.45">
      <c r="A2008" s="181"/>
      <c r="B2008" s="181"/>
      <c r="C2008" s="181"/>
      <c r="D2008" s="117"/>
    </row>
    <row r="2009" spans="1:4" x14ac:dyDescent="0.45">
      <c r="A2009" s="181"/>
      <c r="B2009" s="181"/>
      <c r="C2009" s="181"/>
      <c r="D2009" s="117"/>
    </row>
    <row r="2010" spans="1:4" x14ac:dyDescent="0.45">
      <c r="A2010" s="181"/>
      <c r="B2010" s="181"/>
      <c r="C2010" s="181"/>
      <c r="D2010" s="117"/>
    </row>
    <row r="2011" spans="1:4" x14ac:dyDescent="0.45">
      <c r="A2011" s="181"/>
      <c r="B2011" s="181"/>
      <c r="C2011" s="181"/>
      <c r="D2011" s="117"/>
    </row>
    <row r="2012" spans="1:4" x14ac:dyDescent="0.45">
      <c r="A2012" s="181"/>
      <c r="B2012" s="181"/>
      <c r="C2012" s="181"/>
      <c r="D2012" s="117"/>
    </row>
    <row r="2013" spans="1:4" x14ac:dyDescent="0.45">
      <c r="A2013" s="181"/>
      <c r="B2013" s="181"/>
      <c r="C2013" s="181"/>
      <c r="D2013" s="117"/>
    </row>
    <row r="2014" spans="1:4" x14ac:dyDescent="0.45">
      <c r="A2014" s="181"/>
      <c r="B2014" s="181"/>
      <c r="C2014" s="181"/>
      <c r="D2014" s="117"/>
    </row>
    <row r="2015" spans="1:4" x14ac:dyDescent="0.45">
      <c r="A2015" s="181"/>
      <c r="B2015" s="181"/>
      <c r="C2015" s="181"/>
      <c r="D2015" s="117"/>
    </row>
    <row r="2016" spans="1:4" x14ac:dyDescent="0.45">
      <c r="A2016" s="181"/>
      <c r="B2016" s="181"/>
      <c r="C2016" s="181"/>
      <c r="D2016" s="117"/>
    </row>
    <row r="2017" spans="1:4" x14ac:dyDescent="0.45">
      <c r="A2017" s="181"/>
      <c r="B2017" s="181"/>
      <c r="C2017" s="181"/>
      <c r="D2017" s="117"/>
    </row>
    <row r="2018" spans="1:4" x14ac:dyDescent="0.45">
      <c r="A2018" s="181"/>
      <c r="B2018" s="181"/>
      <c r="C2018" s="181"/>
      <c r="D2018" s="117"/>
    </row>
    <row r="2019" spans="1:4" x14ac:dyDescent="0.45">
      <c r="A2019" s="181"/>
      <c r="B2019" s="181"/>
      <c r="C2019" s="181"/>
      <c r="D2019" s="117"/>
    </row>
    <row r="2020" spans="1:4" x14ac:dyDescent="0.45">
      <c r="A2020" s="181"/>
      <c r="B2020" s="181"/>
      <c r="C2020" s="181"/>
      <c r="D2020" s="117"/>
    </row>
    <row r="2021" spans="1:4" x14ac:dyDescent="0.45">
      <c r="A2021" s="181"/>
      <c r="B2021" s="181"/>
      <c r="C2021" s="181"/>
      <c r="D2021" s="117"/>
    </row>
    <row r="2022" spans="1:4" x14ac:dyDescent="0.45">
      <c r="A2022" s="181"/>
      <c r="B2022" s="181"/>
      <c r="C2022" s="181"/>
      <c r="D2022" s="117"/>
    </row>
    <row r="2023" spans="1:4" x14ac:dyDescent="0.45">
      <c r="A2023" s="181"/>
      <c r="B2023" s="181"/>
      <c r="C2023" s="181"/>
      <c r="D2023" s="117"/>
    </row>
    <row r="2024" spans="1:4" x14ac:dyDescent="0.45">
      <c r="A2024" s="181"/>
      <c r="B2024" s="181"/>
      <c r="C2024" s="181"/>
      <c r="D2024" s="117"/>
    </row>
    <row r="2025" spans="1:4" x14ac:dyDescent="0.45">
      <c r="A2025" s="181"/>
      <c r="B2025" s="181"/>
      <c r="C2025" s="181"/>
      <c r="D2025" s="117"/>
    </row>
    <row r="2026" spans="1:4" x14ac:dyDescent="0.45">
      <c r="A2026" s="181"/>
      <c r="B2026" s="181"/>
      <c r="C2026" s="181"/>
      <c r="D2026" s="117"/>
    </row>
    <row r="2027" spans="1:4" x14ac:dyDescent="0.45">
      <c r="A2027" s="181"/>
      <c r="B2027" s="181"/>
      <c r="C2027" s="181"/>
      <c r="D2027" s="117"/>
    </row>
    <row r="2028" spans="1:4" x14ac:dyDescent="0.45">
      <c r="A2028" s="181"/>
      <c r="B2028" s="181"/>
      <c r="C2028" s="181"/>
      <c r="D2028" s="117"/>
    </row>
    <row r="2029" spans="1:4" x14ac:dyDescent="0.45">
      <c r="A2029" s="181"/>
      <c r="B2029" s="181"/>
      <c r="C2029" s="181"/>
      <c r="D2029" s="117"/>
    </row>
    <row r="2030" spans="1:4" x14ac:dyDescent="0.45">
      <c r="A2030" s="181"/>
      <c r="B2030" s="181"/>
      <c r="C2030" s="181"/>
      <c r="D2030" s="117"/>
    </row>
    <row r="2031" spans="1:4" x14ac:dyDescent="0.45">
      <c r="A2031" s="181"/>
      <c r="B2031" s="181"/>
      <c r="C2031" s="181"/>
      <c r="D2031" s="117"/>
    </row>
    <row r="2032" spans="1:4" x14ac:dyDescent="0.45">
      <c r="A2032" s="181"/>
      <c r="B2032" s="181"/>
      <c r="C2032" s="181"/>
      <c r="D2032" s="117"/>
    </row>
    <row r="2033" spans="1:4" x14ac:dyDescent="0.45">
      <c r="A2033" s="181"/>
      <c r="B2033" s="181"/>
      <c r="C2033" s="181"/>
      <c r="D2033" s="117"/>
    </row>
    <row r="2034" spans="1:4" x14ac:dyDescent="0.45">
      <c r="A2034" s="181"/>
      <c r="B2034" s="181"/>
      <c r="C2034" s="181"/>
      <c r="D2034" s="117"/>
    </row>
    <row r="2035" spans="1:4" x14ac:dyDescent="0.45">
      <c r="A2035" s="181"/>
      <c r="B2035" s="181"/>
      <c r="C2035" s="181"/>
      <c r="D2035" s="117"/>
    </row>
    <row r="2036" spans="1:4" x14ac:dyDescent="0.45">
      <c r="A2036" s="181"/>
      <c r="B2036" s="181"/>
      <c r="C2036" s="181"/>
      <c r="D2036" s="117"/>
    </row>
    <row r="2037" spans="1:4" x14ac:dyDescent="0.45">
      <c r="A2037" s="181"/>
      <c r="B2037" s="181"/>
      <c r="C2037" s="181"/>
      <c r="D2037" s="117"/>
    </row>
    <row r="2038" spans="1:4" x14ac:dyDescent="0.45">
      <c r="A2038" s="181"/>
      <c r="B2038" s="181"/>
      <c r="C2038" s="181"/>
      <c r="D2038" s="117"/>
    </row>
    <row r="2039" spans="1:4" x14ac:dyDescent="0.45">
      <c r="A2039" s="181"/>
      <c r="B2039" s="181"/>
      <c r="C2039" s="181"/>
      <c r="D2039" s="117"/>
    </row>
    <row r="2040" spans="1:4" x14ac:dyDescent="0.45">
      <c r="A2040" s="181"/>
      <c r="B2040" s="181"/>
      <c r="C2040" s="181"/>
      <c r="D2040" s="117"/>
    </row>
    <row r="2041" spans="1:4" x14ac:dyDescent="0.45">
      <c r="A2041" s="181"/>
      <c r="B2041" s="181"/>
      <c r="C2041" s="181"/>
      <c r="D2041" s="117"/>
    </row>
    <row r="2042" spans="1:4" x14ac:dyDescent="0.45">
      <c r="A2042" s="181"/>
      <c r="B2042" s="181"/>
      <c r="C2042" s="181"/>
      <c r="D2042" s="117"/>
    </row>
    <row r="2043" spans="1:4" x14ac:dyDescent="0.45">
      <c r="A2043" s="181"/>
      <c r="B2043" s="181"/>
      <c r="C2043" s="181"/>
      <c r="D2043" s="117"/>
    </row>
    <row r="2044" spans="1:4" x14ac:dyDescent="0.45">
      <c r="A2044" s="181"/>
      <c r="B2044" s="181"/>
      <c r="C2044" s="181"/>
      <c r="D2044" s="117"/>
    </row>
    <row r="2045" spans="1:4" x14ac:dyDescent="0.45">
      <c r="A2045" s="181"/>
      <c r="B2045" s="181"/>
      <c r="C2045" s="181"/>
      <c r="D2045" s="117"/>
    </row>
    <row r="2046" spans="1:4" x14ac:dyDescent="0.45">
      <c r="A2046" s="181"/>
      <c r="B2046" s="181"/>
      <c r="C2046" s="181"/>
      <c r="D2046" s="117"/>
    </row>
    <row r="2047" spans="1:4" x14ac:dyDescent="0.45">
      <c r="A2047" s="181"/>
      <c r="B2047" s="181"/>
      <c r="C2047" s="181"/>
      <c r="D2047" s="117"/>
    </row>
    <row r="2048" spans="1:4" x14ac:dyDescent="0.45">
      <c r="A2048" s="181"/>
      <c r="B2048" s="181"/>
      <c r="C2048" s="181"/>
      <c r="D2048" s="117"/>
    </row>
    <row r="2049" spans="1:4" x14ac:dyDescent="0.45">
      <c r="A2049" s="181"/>
      <c r="B2049" s="181"/>
      <c r="C2049" s="181"/>
      <c r="D2049" s="117"/>
    </row>
    <row r="2050" spans="1:4" x14ac:dyDescent="0.45">
      <c r="A2050" s="181"/>
      <c r="B2050" s="181"/>
      <c r="C2050" s="181"/>
      <c r="D2050" s="117"/>
    </row>
    <row r="2051" spans="1:4" x14ac:dyDescent="0.45">
      <c r="A2051" s="181"/>
      <c r="B2051" s="181"/>
      <c r="C2051" s="181"/>
      <c r="D2051" s="117"/>
    </row>
    <row r="2052" spans="1:4" x14ac:dyDescent="0.45">
      <c r="A2052" s="181"/>
      <c r="B2052" s="181"/>
      <c r="C2052" s="181"/>
      <c r="D2052" s="117"/>
    </row>
    <row r="2053" spans="1:4" x14ac:dyDescent="0.45">
      <c r="A2053" s="181"/>
      <c r="B2053" s="181"/>
      <c r="C2053" s="181"/>
      <c r="D2053" s="117"/>
    </row>
    <row r="2054" spans="1:4" x14ac:dyDescent="0.45">
      <c r="A2054" s="181"/>
      <c r="B2054" s="181"/>
      <c r="C2054" s="181"/>
      <c r="D2054" s="117"/>
    </row>
    <row r="2055" spans="1:4" x14ac:dyDescent="0.45">
      <c r="A2055" s="181"/>
      <c r="B2055" s="181"/>
      <c r="C2055" s="181"/>
      <c r="D2055" s="117"/>
    </row>
    <row r="2056" spans="1:4" x14ac:dyDescent="0.45">
      <c r="A2056" s="181"/>
      <c r="B2056" s="181"/>
      <c r="C2056" s="181"/>
      <c r="D2056" s="117"/>
    </row>
    <row r="2057" spans="1:4" x14ac:dyDescent="0.45">
      <c r="A2057" s="181"/>
      <c r="B2057" s="181"/>
      <c r="C2057" s="181"/>
      <c r="D2057" s="117"/>
    </row>
    <row r="2058" spans="1:4" x14ac:dyDescent="0.45">
      <c r="A2058" s="181"/>
      <c r="B2058" s="181"/>
      <c r="C2058" s="181"/>
      <c r="D2058" s="117"/>
    </row>
    <row r="2059" spans="1:4" x14ac:dyDescent="0.45">
      <c r="A2059" s="181"/>
      <c r="B2059" s="181"/>
      <c r="C2059" s="181"/>
      <c r="D2059" s="117"/>
    </row>
    <row r="2060" spans="1:4" x14ac:dyDescent="0.45">
      <c r="A2060" s="181"/>
      <c r="B2060" s="181"/>
      <c r="C2060" s="181"/>
      <c r="D2060" s="117"/>
    </row>
    <row r="2061" spans="1:4" x14ac:dyDescent="0.45">
      <c r="A2061" s="181"/>
      <c r="B2061" s="181"/>
      <c r="C2061" s="181"/>
      <c r="D2061" s="117"/>
    </row>
    <row r="2062" spans="1:4" x14ac:dyDescent="0.45">
      <c r="A2062" s="181"/>
      <c r="B2062" s="181"/>
      <c r="C2062" s="181"/>
      <c r="D2062" s="117"/>
    </row>
    <row r="2063" spans="1:4" x14ac:dyDescent="0.45">
      <c r="A2063" s="181"/>
      <c r="B2063" s="181"/>
      <c r="C2063" s="181"/>
      <c r="D2063" s="117"/>
    </row>
    <row r="2064" spans="1:4" x14ac:dyDescent="0.45">
      <c r="A2064" s="181"/>
      <c r="B2064" s="181"/>
      <c r="C2064" s="181"/>
      <c r="D2064" s="117"/>
    </row>
    <row r="2065" spans="1:4" x14ac:dyDescent="0.45">
      <c r="A2065" s="181"/>
      <c r="B2065" s="181"/>
      <c r="C2065" s="181"/>
      <c r="D2065" s="117"/>
    </row>
    <row r="2066" spans="1:4" x14ac:dyDescent="0.45">
      <c r="A2066" s="181"/>
      <c r="B2066" s="181"/>
      <c r="C2066" s="181"/>
      <c r="D2066" s="117"/>
    </row>
    <row r="2067" spans="1:4" x14ac:dyDescent="0.45">
      <c r="A2067" s="181"/>
      <c r="B2067" s="181"/>
      <c r="C2067" s="181"/>
      <c r="D2067" s="117"/>
    </row>
    <row r="2068" spans="1:4" x14ac:dyDescent="0.45">
      <c r="A2068" s="181"/>
      <c r="B2068" s="181"/>
      <c r="C2068" s="181"/>
      <c r="D2068" s="117"/>
    </row>
    <row r="2069" spans="1:4" x14ac:dyDescent="0.45">
      <c r="A2069" s="181"/>
      <c r="B2069" s="181"/>
      <c r="C2069" s="181"/>
      <c r="D2069" s="117"/>
    </row>
    <row r="2070" spans="1:4" x14ac:dyDescent="0.45">
      <c r="A2070" s="181"/>
      <c r="B2070" s="181"/>
      <c r="C2070" s="181"/>
      <c r="D2070" s="117"/>
    </row>
    <row r="2071" spans="1:4" x14ac:dyDescent="0.45">
      <c r="A2071" s="181"/>
      <c r="B2071" s="181"/>
      <c r="C2071" s="181"/>
      <c r="D2071" s="117"/>
    </row>
    <row r="2072" spans="1:4" x14ac:dyDescent="0.45">
      <c r="A2072" s="181"/>
      <c r="B2072" s="181"/>
      <c r="C2072" s="181"/>
      <c r="D2072" s="117"/>
    </row>
    <row r="2073" spans="1:4" x14ac:dyDescent="0.45">
      <c r="A2073" s="181"/>
      <c r="B2073" s="181"/>
      <c r="C2073" s="181"/>
      <c r="D2073" s="117"/>
    </row>
    <row r="2074" spans="1:4" x14ac:dyDescent="0.45">
      <c r="A2074" s="181"/>
      <c r="B2074" s="181"/>
      <c r="C2074" s="181"/>
      <c r="D2074" s="117"/>
    </row>
    <row r="2075" spans="1:4" x14ac:dyDescent="0.45">
      <c r="A2075" s="181"/>
      <c r="B2075" s="181"/>
      <c r="C2075" s="181"/>
      <c r="D2075" s="117"/>
    </row>
    <row r="2076" spans="1:4" x14ac:dyDescent="0.45">
      <c r="A2076" s="181"/>
      <c r="B2076" s="181"/>
      <c r="C2076" s="181"/>
      <c r="D2076" s="117"/>
    </row>
    <row r="2077" spans="1:4" x14ac:dyDescent="0.45">
      <c r="A2077" s="181"/>
      <c r="B2077" s="181"/>
      <c r="C2077" s="181"/>
      <c r="D2077" s="117"/>
    </row>
    <row r="2078" spans="1:4" x14ac:dyDescent="0.45">
      <c r="A2078" s="181"/>
      <c r="B2078" s="181"/>
      <c r="C2078" s="181"/>
      <c r="D2078" s="117"/>
    </row>
    <row r="2079" spans="1:4" x14ac:dyDescent="0.45">
      <c r="A2079" s="181"/>
      <c r="B2079" s="181"/>
      <c r="C2079" s="181"/>
      <c r="D2079" s="117"/>
    </row>
    <row r="2080" spans="1:4" x14ac:dyDescent="0.45">
      <c r="A2080" s="181"/>
      <c r="B2080" s="181"/>
      <c r="C2080" s="181"/>
      <c r="D2080" s="117"/>
    </row>
    <row r="2081" spans="1:4" x14ac:dyDescent="0.45">
      <c r="A2081" s="181"/>
      <c r="B2081" s="181"/>
      <c r="C2081" s="181"/>
      <c r="D2081" s="117"/>
    </row>
    <row r="2082" spans="1:4" x14ac:dyDescent="0.45">
      <c r="A2082" s="181"/>
      <c r="B2082" s="181"/>
      <c r="C2082" s="181"/>
      <c r="D2082" s="117"/>
    </row>
    <row r="2083" spans="1:4" x14ac:dyDescent="0.45">
      <c r="A2083" s="181"/>
      <c r="B2083" s="181"/>
      <c r="C2083" s="181"/>
      <c r="D2083" s="117"/>
    </row>
    <row r="2084" spans="1:4" x14ac:dyDescent="0.45">
      <c r="A2084" s="181"/>
      <c r="B2084" s="181"/>
      <c r="C2084" s="181"/>
      <c r="D2084" s="117"/>
    </row>
    <row r="2085" spans="1:4" x14ac:dyDescent="0.45">
      <c r="A2085" s="181"/>
      <c r="B2085" s="181"/>
      <c r="C2085" s="181"/>
      <c r="D2085" s="117"/>
    </row>
    <row r="2086" spans="1:4" x14ac:dyDescent="0.45">
      <c r="A2086" s="181"/>
      <c r="B2086" s="181"/>
      <c r="C2086" s="181"/>
      <c r="D2086" s="117"/>
    </row>
    <row r="2087" spans="1:4" x14ac:dyDescent="0.45">
      <c r="A2087" s="181"/>
      <c r="B2087" s="181"/>
      <c r="C2087" s="181"/>
      <c r="D2087" s="117"/>
    </row>
    <row r="2088" spans="1:4" x14ac:dyDescent="0.45">
      <c r="A2088" s="181"/>
      <c r="B2088" s="181"/>
      <c r="C2088" s="181"/>
      <c r="D2088" s="117"/>
    </row>
    <row r="2089" spans="1:4" x14ac:dyDescent="0.45">
      <c r="A2089" s="181"/>
      <c r="B2089" s="181"/>
      <c r="C2089" s="181"/>
      <c r="D2089" s="117"/>
    </row>
    <row r="2090" spans="1:4" x14ac:dyDescent="0.45">
      <c r="A2090" s="181"/>
      <c r="B2090" s="181"/>
      <c r="C2090" s="181"/>
      <c r="D2090" s="117"/>
    </row>
    <row r="2091" spans="1:4" x14ac:dyDescent="0.45">
      <c r="A2091" s="181"/>
      <c r="B2091" s="181"/>
      <c r="C2091" s="181"/>
      <c r="D2091" s="117"/>
    </row>
    <row r="2092" spans="1:4" x14ac:dyDescent="0.45">
      <c r="A2092" s="181"/>
      <c r="B2092" s="181"/>
      <c r="C2092" s="181"/>
      <c r="D2092" s="117"/>
    </row>
    <row r="2093" spans="1:4" x14ac:dyDescent="0.45">
      <c r="A2093" s="181"/>
      <c r="B2093" s="181"/>
      <c r="C2093" s="181"/>
      <c r="D2093" s="117"/>
    </row>
    <row r="2094" spans="1:4" x14ac:dyDescent="0.45">
      <c r="A2094" s="181"/>
      <c r="B2094" s="181"/>
      <c r="C2094" s="181"/>
      <c r="D2094" s="117"/>
    </row>
    <row r="2095" spans="1:4" x14ac:dyDescent="0.45">
      <c r="A2095" s="181"/>
      <c r="B2095" s="181"/>
      <c r="C2095" s="181"/>
      <c r="D2095" s="117"/>
    </row>
    <row r="2096" spans="1:4" x14ac:dyDescent="0.45">
      <c r="A2096" s="181"/>
      <c r="B2096" s="181"/>
      <c r="C2096" s="181"/>
      <c r="D2096" s="117"/>
    </row>
    <row r="2097" spans="1:4" x14ac:dyDescent="0.45">
      <c r="A2097" s="181"/>
      <c r="B2097" s="181"/>
      <c r="C2097" s="181"/>
      <c r="D2097" s="117"/>
    </row>
    <row r="2098" spans="1:4" x14ac:dyDescent="0.45">
      <c r="A2098" s="181"/>
      <c r="B2098" s="181"/>
      <c r="C2098" s="181"/>
      <c r="D2098" s="117"/>
    </row>
    <row r="2099" spans="1:4" x14ac:dyDescent="0.45">
      <c r="A2099" s="181"/>
      <c r="B2099" s="181"/>
      <c r="C2099" s="181"/>
      <c r="D2099" s="117"/>
    </row>
    <row r="2100" spans="1:4" x14ac:dyDescent="0.45">
      <c r="A2100" s="181"/>
      <c r="B2100" s="181"/>
      <c r="C2100" s="181"/>
      <c r="D2100" s="117"/>
    </row>
    <row r="2101" spans="1:4" x14ac:dyDescent="0.45">
      <c r="A2101" s="181"/>
      <c r="B2101" s="181"/>
      <c r="C2101" s="181"/>
      <c r="D2101" s="117"/>
    </row>
    <row r="2102" spans="1:4" x14ac:dyDescent="0.45">
      <c r="A2102" s="181"/>
      <c r="B2102" s="181"/>
      <c r="C2102" s="181"/>
      <c r="D2102" s="117"/>
    </row>
    <row r="2103" spans="1:4" x14ac:dyDescent="0.45">
      <c r="A2103" s="181"/>
      <c r="B2103" s="181"/>
      <c r="C2103" s="181"/>
      <c r="D2103" s="117"/>
    </row>
    <row r="2104" spans="1:4" x14ac:dyDescent="0.45">
      <c r="A2104" s="181"/>
      <c r="B2104" s="181"/>
      <c r="C2104" s="181"/>
      <c r="D2104" s="117"/>
    </row>
    <row r="2105" spans="1:4" x14ac:dyDescent="0.45">
      <c r="A2105" s="181"/>
      <c r="B2105" s="181"/>
      <c r="C2105" s="181"/>
      <c r="D2105" s="117"/>
    </row>
    <row r="2106" spans="1:4" x14ac:dyDescent="0.45">
      <c r="A2106" s="181"/>
      <c r="B2106" s="181"/>
      <c r="C2106" s="181"/>
      <c r="D2106" s="117"/>
    </row>
    <row r="2107" spans="1:4" x14ac:dyDescent="0.45">
      <c r="A2107" s="181"/>
      <c r="B2107" s="181"/>
      <c r="C2107" s="181"/>
      <c r="D2107" s="117"/>
    </row>
    <row r="2108" spans="1:4" x14ac:dyDescent="0.45">
      <c r="A2108" s="181"/>
      <c r="B2108" s="181"/>
      <c r="C2108" s="181"/>
      <c r="D2108" s="117"/>
    </row>
    <row r="2109" spans="1:4" x14ac:dyDescent="0.45">
      <c r="A2109" s="181"/>
      <c r="B2109" s="181"/>
      <c r="C2109" s="181"/>
      <c r="D2109" s="117"/>
    </row>
    <row r="2110" spans="1:4" x14ac:dyDescent="0.45">
      <c r="A2110" s="181"/>
      <c r="B2110" s="181"/>
      <c r="C2110" s="181"/>
      <c r="D2110" s="117"/>
    </row>
    <row r="2111" spans="1:4" x14ac:dyDescent="0.45">
      <c r="A2111" s="181"/>
      <c r="B2111" s="181"/>
      <c r="C2111" s="181"/>
      <c r="D2111" s="117"/>
    </row>
    <row r="2112" spans="1:4" x14ac:dyDescent="0.45">
      <c r="A2112" s="181"/>
      <c r="B2112" s="181"/>
      <c r="C2112" s="181"/>
      <c r="D2112" s="117"/>
    </row>
    <row r="2113" spans="1:4" x14ac:dyDescent="0.45">
      <c r="A2113" s="181"/>
      <c r="B2113" s="181"/>
      <c r="C2113" s="181"/>
      <c r="D2113" s="117"/>
    </row>
    <row r="2114" spans="1:4" x14ac:dyDescent="0.45">
      <c r="A2114" s="181"/>
      <c r="B2114" s="181"/>
      <c r="C2114" s="181"/>
      <c r="D2114" s="117"/>
    </row>
    <row r="2115" spans="1:4" x14ac:dyDescent="0.45">
      <c r="A2115" s="181"/>
      <c r="B2115" s="181"/>
      <c r="C2115" s="181"/>
      <c r="D2115" s="117"/>
    </row>
    <row r="2116" spans="1:4" x14ac:dyDescent="0.45">
      <c r="A2116" s="181"/>
      <c r="B2116" s="181"/>
      <c r="C2116" s="181"/>
      <c r="D2116" s="117"/>
    </row>
    <row r="2117" spans="1:4" x14ac:dyDescent="0.45">
      <c r="A2117" s="181"/>
      <c r="B2117" s="181"/>
      <c r="C2117" s="181"/>
      <c r="D2117" s="117"/>
    </row>
    <row r="2118" spans="1:4" x14ac:dyDescent="0.45">
      <c r="A2118" s="181"/>
      <c r="B2118" s="181"/>
      <c r="C2118" s="181"/>
      <c r="D2118" s="117"/>
    </row>
    <row r="2119" spans="1:4" x14ac:dyDescent="0.45">
      <c r="A2119" s="181"/>
      <c r="B2119" s="181"/>
      <c r="C2119" s="181"/>
      <c r="D2119" s="117"/>
    </row>
    <row r="2120" spans="1:4" x14ac:dyDescent="0.45">
      <c r="A2120" s="181"/>
      <c r="B2120" s="181"/>
      <c r="C2120" s="181"/>
      <c r="D2120" s="117"/>
    </row>
    <row r="2121" spans="1:4" x14ac:dyDescent="0.45">
      <c r="A2121" s="181"/>
      <c r="B2121" s="181"/>
      <c r="C2121" s="181"/>
      <c r="D2121" s="117"/>
    </row>
    <row r="2122" spans="1:4" x14ac:dyDescent="0.45">
      <c r="A2122" s="181"/>
      <c r="B2122" s="181"/>
      <c r="C2122" s="181"/>
      <c r="D2122" s="117"/>
    </row>
    <row r="2123" spans="1:4" x14ac:dyDescent="0.45">
      <c r="A2123" s="181"/>
      <c r="B2123" s="181"/>
      <c r="C2123" s="181"/>
      <c r="D2123" s="117"/>
    </row>
    <row r="2124" spans="1:4" x14ac:dyDescent="0.45">
      <c r="A2124" s="181"/>
      <c r="B2124" s="181"/>
      <c r="C2124" s="181"/>
      <c r="D2124" s="117"/>
    </row>
    <row r="2125" spans="1:4" x14ac:dyDescent="0.45">
      <c r="A2125" s="181"/>
      <c r="B2125" s="181"/>
      <c r="C2125" s="181"/>
      <c r="D2125" s="117"/>
    </row>
    <row r="2126" spans="1:4" x14ac:dyDescent="0.45">
      <c r="A2126" s="181"/>
      <c r="B2126" s="181"/>
      <c r="C2126" s="181"/>
      <c r="D2126" s="117"/>
    </row>
    <row r="2127" spans="1:4" x14ac:dyDescent="0.45">
      <c r="A2127" s="181"/>
      <c r="B2127" s="181"/>
      <c r="C2127" s="181"/>
      <c r="D2127" s="117"/>
    </row>
    <row r="2128" spans="1:4" x14ac:dyDescent="0.45">
      <c r="A2128" s="181"/>
      <c r="B2128" s="181"/>
      <c r="C2128" s="181"/>
      <c r="D2128" s="117"/>
    </row>
    <row r="2129" spans="1:4" x14ac:dyDescent="0.45">
      <c r="A2129" s="181"/>
      <c r="B2129" s="181"/>
      <c r="C2129" s="181"/>
      <c r="D2129" s="117"/>
    </row>
    <row r="2130" spans="1:4" x14ac:dyDescent="0.45">
      <c r="A2130" s="181"/>
      <c r="B2130" s="181"/>
      <c r="C2130" s="181"/>
      <c r="D2130" s="117"/>
    </row>
    <row r="2131" spans="1:4" x14ac:dyDescent="0.45">
      <c r="A2131" s="181"/>
      <c r="B2131" s="181"/>
      <c r="C2131" s="181"/>
      <c r="D2131" s="117"/>
    </row>
    <row r="2132" spans="1:4" x14ac:dyDescent="0.45">
      <c r="A2132" s="181"/>
      <c r="B2132" s="181"/>
      <c r="C2132" s="181"/>
      <c r="D2132" s="117"/>
    </row>
    <row r="2133" spans="1:4" x14ac:dyDescent="0.45">
      <c r="A2133" s="181"/>
      <c r="B2133" s="181"/>
      <c r="C2133" s="181"/>
      <c r="D2133" s="117"/>
    </row>
    <row r="2134" spans="1:4" x14ac:dyDescent="0.45">
      <c r="A2134" s="181"/>
      <c r="B2134" s="181"/>
      <c r="C2134" s="181"/>
      <c r="D2134" s="117"/>
    </row>
    <row r="2135" spans="1:4" x14ac:dyDescent="0.45">
      <c r="A2135" s="181"/>
      <c r="B2135" s="181"/>
      <c r="C2135" s="181"/>
      <c r="D2135" s="117"/>
    </row>
    <row r="2136" spans="1:4" x14ac:dyDescent="0.45">
      <c r="A2136" s="181"/>
      <c r="B2136" s="181"/>
      <c r="C2136" s="181"/>
      <c r="D2136" s="117"/>
    </row>
    <row r="2137" spans="1:4" x14ac:dyDescent="0.45">
      <c r="A2137" s="181"/>
      <c r="B2137" s="181"/>
      <c r="C2137" s="181"/>
      <c r="D2137" s="117"/>
    </row>
    <row r="2138" spans="1:4" x14ac:dyDescent="0.45">
      <c r="A2138" s="181"/>
      <c r="B2138" s="181"/>
      <c r="C2138" s="181"/>
      <c r="D2138" s="117"/>
    </row>
    <row r="2139" spans="1:4" x14ac:dyDescent="0.45">
      <c r="A2139" s="181"/>
      <c r="B2139" s="181"/>
      <c r="C2139" s="181"/>
      <c r="D2139" s="117"/>
    </row>
    <row r="2140" spans="1:4" x14ac:dyDescent="0.45">
      <c r="A2140" s="181"/>
      <c r="B2140" s="181"/>
      <c r="C2140" s="181"/>
      <c r="D2140" s="117"/>
    </row>
    <row r="2141" spans="1:4" x14ac:dyDescent="0.45">
      <c r="A2141" s="181"/>
      <c r="B2141" s="181"/>
      <c r="C2141" s="181"/>
      <c r="D2141" s="117"/>
    </row>
    <row r="2142" spans="1:4" x14ac:dyDescent="0.45">
      <c r="A2142" s="181"/>
      <c r="B2142" s="181"/>
      <c r="C2142" s="181"/>
      <c r="D2142" s="117"/>
    </row>
    <row r="2143" spans="1:4" x14ac:dyDescent="0.45">
      <c r="A2143" s="181"/>
      <c r="B2143" s="181"/>
      <c r="C2143" s="181"/>
      <c r="D2143" s="117"/>
    </row>
    <row r="2144" spans="1:4" x14ac:dyDescent="0.45">
      <c r="A2144" s="181"/>
      <c r="B2144" s="181"/>
      <c r="C2144" s="181"/>
      <c r="D2144" s="117"/>
    </row>
    <row r="2145" spans="1:4" x14ac:dyDescent="0.45">
      <c r="A2145" s="181"/>
      <c r="B2145" s="181"/>
      <c r="C2145" s="181"/>
      <c r="D2145" s="117"/>
    </row>
    <row r="2146" spans="1:4" x14ac:dyDescent="0.45">
      <c r="A2146" s="181"/>
      <c r="B2146" s="181"/>
      <c r="C2146" s="181"/>
      <c r="D2146" s="117"/>
    </row>
    <row r="2147" spans="1:4" x14ac:dyDescent="0.45">
      <c r="A2147" s="181"/>
      <c r="B2147" s="181"/>
      <c r="C2147" s="181"/>
      <c r="D2147" s="117"/>
    </row>
    <row r="2148" spans="1:4" x14ac:dyDescent="0.45">
      <c r="A2148" s="181"/>
      <c r="B2148" s="181"/>
      <c r="C2148" s="181"/>
      <c r="D2148" s="117"/>
    </row>
    <row r="2149" spans="1:4" x14ac:dyDescent="0.45">
      <c r="A2149" s="181"/>
      <c r="B2149" s="181"/>
      <c r="C2149" s="181"/>
      <c r="D2149" s="117"/>
    </row>
    <row r="2150" spans="1:4" x14ac:dyDescent="0.45">
      <c r="A2150" s="181"/>
      <c r="B2150" s="181"/>
      <c r="C2150" s="181"/>
      <c r="D2150" s="117"/>
    </row>
    <row r="2151" spans="1:4" x14ac:dyDescent="0.45">
      <c r="A2151" s="181"/>
      <c r="B2151" s="181"/>
      <c r="C2151" s="181"/>
      <c r="D2151" s="117"/>
    </row>
    <row r="2152" spans="1:4" x14ac:dyDescent="0.45">
      <c r="A2152" s="181"/>
      <c r="B2152" s="181"/>
      <c r="C2152" s="181"/>
      <c r="D2152" s="117"/>
    </row>
    <row r="2153" spans="1:4" x14ac:dyDescent="0.45">
      <c r="A2153" s="181"/>
      <c r="B2153" s="181"/>
      <c r="C2153" s="181"/>
      <c r="D2153" s="117"/>
    </row>
    <row r="2154" spans="1:4" x14ac:dyDescent="0.45">
      <c r="A2154" s="181"/>
      <c r="B2154" s="181"/>
      <c r="C2154" s="181"/>
      <c r="D2154" s="117"/>
    </row>
    <row r="2155" spans="1:4" x14ac:dyDescent="0.45">
      <c r="A2155" s="181"/>
      <c r="B2155" s="181"/>
      <c r="C2155" s="181"/>
      <c r="D2155" s="117"/>
    </row>
    <row r="2156" spans="1:4" x14ac:dyDescent="0.45">
      <c r="A2156" s="181"/>
      <c r="B2156" s="181"/>
      <c r="C2156" s="181"/>
      <c r="D2156" s="117"/>
    </row>
    <row r="2157" spans="1:4" x14ac:dyDescent="0.45">
      <c r="A2157" s="181"/>
      <c r="B2157" s="181"/>
      <c r="C2157" s="181"/>
      <c r="D2157" s="117"/>
    </row>
    <row r="2158" spans="1:4" x14ac:dyDescent="0.45">
      <c r="A2158" s="181"/>
      <c r="B2158" s="181"/>
      <c r="C2158" s="181"/>
      <c r="D2158" s="117"/>
    </row>
    <row r="2159" spans="1:4" x14ac:dyDescent="0.45">
      <c r="A2159" s="181"/>
      <c r="B2159" s="181"/>
      <c r="C2159" s="181"/>
      <c r="D2159" s="117"/>
    </row>
    <row r="2160" spans="1:4" x14ac:dyDescent="0.45">
      <c r="A2160" s="181"/>
      <c r="B2160" s="181"/>
      <c r="C2160" s="181"/>
      <c r="D2160" s="117"/>
    </row>
    <row r="2161" spans="1:4" x14ac:dyDescent="0.45">
      <c r="A2161" s="181"/>
      <c r="B2161" s="181"/>
      <c r="C2161" s="181"/>
      <c r="D2161" s="117"/>
    </row>
    <row r="2162" spans="1:4" x14ac:dyDescent="0.45">
      <c r="A2162" s="181"/>
      <c r="B2162" s="181"/>
      <c r="C2162" s="181"/>
      <c r="D2162" s="117"/>
    </row>
    <row r="2163" spans="1:4" x14ac:dyDescent="0.45">
      <c r="A2163" s="181"/>
      <c r="B2163" s="181"/>
      <c r="C2163" s="181"/>
      <c r="D2163" s="117"/>
    </row>
    <row r="2164" spans="1:4" x14ac:dyDescent="0.45">
      <c r="A2164" s="181"/>
      <c r="B2164" s="181"/>
      <c r="C2164" s="181"/>
      <c r="D2164" s="117"/>
    </row>
    <row r="2165" spans="1:4" x14ac:dyDescent="0.45">
      <c r="A2165" s="181"/>
      <c r="B2165" s="181"/>
      <c r="C2165" s="181"/>
      <c r="D2165" s="117"/>
    </row>
    <row r="2166" spans="1:4" x14ac:dyDescent="0.45">
      <c r="A2166" s="181"/>
      <c r="B2166" s="181"/>
      <c r="C2166" s="181"/>
      <c r="D2166" s="117"/>
    </row>
    <row r="2167" spans="1:4" x14ac:dyDescent="0.45">
      <c r="A2167" s="181"/>
      <c r="B2167" s="181"/>
      <c r="C2167" s="181"/>
      <c r="D2167" s="117"/>
    </row>
    <row r="2168" spans="1:4" x14ac:dyDescent="0.45">
      <c r="A2168" s="181"/>
      <c r="B2168" s="181"/>
      <c r="C2168" s="181"/>
      <c r="D2168" s="117"/>
    </row>
    <row r="2169" spans="1:4" x14ac:dyDescent="0.45">
      <c r="A2169" s="181"/>
      <c r="B2169" s="181"/>
      <c r="C2169" s="181"/>
      <c r="D2169" s="117"/>
    </row>
    <row r="2170" spans="1:4" x14ac:dyDescent="0.45">
      <c r="A2170" s="181"/>
      <c r="B2170" s="181"/>
      <c r="C2170" s="181"/>
      <c r="D2170" s="117"/>
    </row>
    <row r="2171" spans="1:4" x14ac:dyDescent="0.45">
      <c r="A2171" s="181"/>
      <c r="B2171" s="181"/>
      <c r="C2171" s="181"/>
      <c r="D2171" s="117"/>
    </row>
    <row r="2172" spans="1:4" x14ac:dyDescent="0.45">
      <c r="A2172" s="181"/>
      <c r="B2172" s="181"/>
      <c r="C2172" s="181"/>
      <c r="D2172" s="117"/>
    </row>
    <row r="2173" spans="1:4" x14ac:dyDescent="0.45">
      <c r="A2173" s="181"/>
      <c r="B2173" s="181"/>
      <c r="C2173" s="181"/>
      <c r="D2173" s="117"/>
    </row>
    <row r="2174" spans="1:4" x14ac:dyDescent="0.45">
      <c r="A2174" s="181"/>
      <c r="B2174" s="181"/>
      <c r="C2174" s="181"/>
      <c r="D2174" s="117"/>
    </row>
    <row r="2175" spans="1:4" x14ac:dyDescent="0.45">
      <c r="A2175" s="181"/>
      <c r="B2175" s="181"/>
      <c r="C2175" s="181"/>
      <c r="D2175" s="117"/>
    </row>
    <row r="2176" spans="1:4" x14ac:dyDescent="0.45">
      <c r="A2176" s="181"/>
      <c r="B2176" s="181"/>
      <c r="C2176" s="181"/>
      <c r="D2176" s="117"/>
    </row>
    <row r="2177" spans="1:4" x14ac:dyDescent="0.45">
      <c r="A2177" s="181"/>
      <c r="B2177" s="181"/>
      <c r="C2177" s="181"/>
      <c r="D2177" s="117"/>
    </row>
    <row r="2178" spans="1:4" x14ac:dyDescent="0.45">
      <c r="A2178" s="181"/>
      <c r="B2178" s="181"/>
      <c r="C2178" s="181"/>
      <c r="D2178" s="117"/>
    </row>
    <row r="2179" spans="1:4" x14ac:dyDescent="0.45">
      <c r="A2179" s="181"/>
      <c r="B2179" s="181"/>
      <c r="C2179" s="181"/>
      <c r="D2179" s="117"/>
    </row>
    <row r="2180" spans="1:4" x14ac:dyDescent="0.45">
      <c r="A2180" s="181"/>
      <c r="B2180" s="181"/>
      <c r="C2180" s="181"/>
      <c r="D2180" s="117"/>
    </row>
    <row r="2181" spans="1:4" x14ac:dyDescent="0.45">
      <c r="A2181" s="181"/>
      <c r="B2181" s="181"/>
      <c r="C2181" s="181"/>
      <c r="D2181" s="117"/>
    </row>
    <row r="2182" spans="1:4" x14ac:dyDescent="0.45">
      <c r="A2182" s="181"/>
      <c r="B2182" s="181"/>
      <c r="C2182" s="181"/>
      <c r="D2182" s="117"/>
    </row>
    <row r="2183" spans="1:4" x14ac:dyDescent="0.45">
      <c r="A2183" s="181"/>
      <c r="B2183" s="181"/>
      <c r="C2183" s="181"/>
      <c r="D2183" s="117"/>
    </row>
    <row r="2184" spans="1:4" x14ac:dyDescent="0.45">
      <c r="A2184" s="181"/>
      <c r="B2184" s="181"/>
      <c r="C2184" s="181"/>
      <c r="D2184" s="117"/>
    </row>
    <row r="2185" spans="1:4" x14ac:dyDescent="0.45">
      <c r="A2185" s="181"/>
      <c r="B2185" s="181"/>
      <c r="C2185" s="181"/>
      <c r="D2185" s="117"/>
    </row>
    <row r="2186" spans="1:4" x14ac:dyDescent="0.45">
      <c r="A2186" s="181"/>
      <c r="B2186" s="181"/>
      <c r="C2186" s="181"/>
      <c r="D2186" s="117"/>
    </row>
    <row r="2187" spans="1:4" x14ac:dyDescent="0.45">
      <c r="A2187" s="181"/>
      <c r="B2187" s="181"/>
      <c r="C2187" s="181"/>
      <c r="D2187" s="117"/>
    </row>
    <row r="2188" spans="1:4" x14ac:dyDescent="0.45">
      <c r="A2188" s="181"/>
      <c r="B2188" s="181"/>
      <c r="C2188" s="181"/>
      <c r="D2188" s="117"/>
    </row>
    <row r="2189" spans="1:4" x14ac:dyDescent="0.45">
      <c r="A2189" s="181"/>
      <c r="B2189" s="181"/>
      <c r="C2189" s="181"/>
      <c r="D2189" s="117"/>
    </row>
    <row r="2190" spans="1:4" x14ac:dyDescent="0.45">
      <c r="A2190" s="181"/>
      <c r="B2190" s="181"/>
      <c r="C2190" s="181"/>
      <c r="D2190" s="117"/>
    </row>
    <row r="2191" spans="1:4" x14ac:dyDescent="0.45">
      <c r="A2191" s="181"/>
      <c r="B2191" s="181"/>
      <c r="C2191" s="181"/>
      <c r="D2191" s="117"/>
    </row>
    <row r="2192" spans="1:4" x14ac:dyDescent="0.45">
      <c r="A2192" s="181"/>
      <c r="B2192" s="181"/>
      <c r="C2192" s="181"/>
      <c r="D2192" s="117"/>
    </row>
    <row r="2193" spans="1:4" x14ac:dyDescent="0.45">
      <c r="A2193" s="181"/>
      <c r="B2193" s="181"/>
      <c r="C2193" s="181"/>
      <c r="D2193" s="117"/>
    </row>
    <row r="2194" spans="1:4" x14ac:dyDescent="0.45">
      <c r="A2194" s="181"/>
      <c r="B2194" s="181"/>
      <c r="C2194" s="181"/>
      <c r="D2194" s="117"/>
    </row>
    <row r="2195" spans="1:4" x14ac:dyDescent="0.45">
      <c r="A2195" s="181"/>
      <c r="B2195" s="181"/>
      <c r="C2195" s="181"/>
      <c r="D2195" s="117"/>
    </row>
    <row r="2196" spans="1:4" x14ac:dyDescent="0.45">
      <c r="A2196" s="181"/>
      <c r="B2196" s="181"/>
      <c r="C2196" s="181"/>
      <c r="D2196" s="117"/>
    </row>
    <row r="2197" spans="1:4" x14ac:dyDescent="0.45">
      <c r="A2197" s="181"/>
      <c r="B2197" s="181"/>
      <c r="C2197" s="181"/>
      <c r="D2197" s="117"/>
    </row>
    <row r="2198" spans="1:4" x14ac:dyDescent="0.45">
      <c r="A2198" s="181"/>
      <c r="B2198" s="181"/>
      <c r="C2198" s="181"/>
      <c r="D2198" s="117"/>
    </row>
    <row r="2199" spans="1:4" x14ac:dyDescent="0.45">
      <c r="A2199" s="181"/>
      <c r="B2199" s="181"/>
      <c r="C2199" s="181"/>
      <c r="D2199" s="117"/>
    </row>
    <row r="2200" spans="1:4" x14ac:dyDescent="0.45">
      <c r="A2200" s="181"/>
      <c r="B2200" s="181"/>
      <c r="C2200" s="181"/>
      <c r="D2200" s="117"/>
    </row>
    <row r="2201" spans="1:4" x14ac:dyDescent="0.45">
      <c r="A2201" s="181"/>
      <c r="B2201" s="181"/>
      <c r="C2201" s="181"/>
      <c r="D2201" s="117"/>
    </row>
    <row r="2202" spans="1:4" x14ac:dyDescent="0.45">
      <c r="A2202" s="181"/>
      <c r="B2202" s="181"/>
      <c r="C2202" s="181"/>
      <c r="D2202" s="117"/>
    </row>
    <row r="2203" spans="1:4" x14ac:dyDescent="0.45">
      <c r="A2203" s="181"/>
      <c r="B2203" s="181"/>
      <c r="C2203" s="181"/>
      <c r="D2203" s="117"/>
    </row>
    <row r="2204" spans="1:4" x14ac:dyDescent="0.45">
      <c r="A2204" s="181"/>
      <c r="B2204" s="181"/>
      <c r="C2204" s="181"/>
      <c r="D2204" s="117"/>
    </row>
    <row r="2205" spans="1:4" x14ac:dyDescent="0.45">
      <c r="A2205" s="181"/>
      <c r="B2205" s="181"/>
      <c r="C2205" s="181"/>
      <c r="D2205" s="117"/>
    </row>
    <row r="2206" spans="1:4" x14ac:dyDescent="0.45">
      <c r="A2206" s="181"/>
      <c r="B2206" s="181"/>
      <c r="C2206" s="181"/>
      <c r="D2206" s="117"/>
    </row>
    <row r="2207" spans="1:4" x14ac:dyDescent="0.45">
      <c r="A2207" s="181"/>
      <c r="B2207" s="181"/>
      <c r="C2207" s="181"/>
      <c r="D2207" s="117"/>
    </row>
    <row r="2208" spans="1:4" x14ac:dyDescent="0.45">
      <c r="A2208" s="181"/>
      <c r="B2208" s="181"/>
      <c r="C2208" s="181"/>
      <c r="D2208" s="117"/>
    </row>
    <row r="2209" spans="1:4" x14ac:dyDescent="0.45">
      <c r="A2209" s="181"/>
      <c r="B2209" s="181"/>
      <c r="C2209" s="181"/>
      <c r="D2209" s="117"/>
    </row>
    <row r="2210" spans="1:4" x14ac:dyDescent="0.45">
      <c r="A2210" s="181"/>
      <c r="B2210" s="181"/>
      <c r="C2210" s="181"/>
      <c r="D2210" s="117"/>
    </row>
    <row r="2211" spans="1:4" x14ac:dyDescent="0.45">
      <c r="A2211" s="181"/>
      <c r="B2211" s="181"/>
      <c r="C2211" s="181"/>
      <c r="D2211" s="117"/>
    </row>
    <row r="2212" spans="1:4" x14ac:dyDescent="0.45">
      <c r="A2212" s="181"/>
      <c r="B2212" s="181"/>
      <c r="C2212" s="181"/>
      <c r="D2212" s="117"/>
    </row>
    <row r="2213" spans="1:4" x14ac:dyDescent="0.45">
      <c r="A2213" s="181"/>
      <c r="B2213" s="181"/>
      <c r="C2213" s="181"/>
      <c r="D2213" s="117"/>
    </row>
    <row r="2214" spans="1:4" x14ac:dyDescent="0.45">
      <c r="A2214" s="181"/>
      <c r="B2214" s="181"/>
      <c r="C2214" s="181"/>
      <c r="D2214" s="117"/>
    </row>
    <row r="2215" spans="1:4" x14ac:dyDescent="0.45">
      <c r="A2215" s="181"/>
      <c r="B2215" s="181"/>
      <c r="C2215" s="181"/>
      <c r="D2215" s="117"/>
    </row>
    <row r="2216" spans="1:4" x14ac:dyDescent="0.45">
      <c r="A2216" s="181"/>
      <c r="B2216" s="181"/>
      <c r="C2216" s="181"/>
      <c r="D2216" s="117"/>
    </row>
    <row r="2217" spans="1:4" x14ac:dyDescent="0.45">
      <c r="A2217" s="181"/>
      <c r="B2217" s="181"/>
      <c r="C2217" s="181"/>
      <c r="D2217" s="117"/>
    </row>
    <row r="2218" spans="1:4" x14ac:dyDescent="0.45">
      <c r="A2218" s="181"/>
      <c r="B2218" s="181"/>
      <c r="C2218" s="181"/>
      <c r="D2218" s="117"/>
    </row>
    <row r="2219" spans="1:4" x14ac:dyDescent="0.45">
      <c r="A2219" s="181"/>
      <c r="B2219" s="181"/>
      <c r="C2219" s="181"/>
      <c r="D2219" s="117"/>
    </row>
    <row r="2220" spans="1:4" x14ac:dyDescent="0.45">
      <c r="A2220" s="181"/>
      <c r="B2220" s="181"/>
      <c r="C2220" s="181"/>
      <c r="D2220" s="117"/>
    </row>
    <row r="2221" spans="1:4" x14ac:dyDescent="0.45">
      <c r="A2221" s="181"/>
      <c r="B2221" s="181"/>
      <c r="C2221" s="181"/>
      <c r="D2221" s="117"/>
    </row>
    <row r="2222" spans="1:4" x14ac:dyDescent="0.45">
      <c r="A2222" s="181"/>
      <c r="B2222" s="181"/>
      <c r="C2222" s="181"/>
      <c r="D2222" s="117"/>
    </row>
    <row r="2223" spans="1:4" x14ac:dyDescent="0.45">
      <c r="A2223" s="181"/>
      <c r="B2223" s="181"/>
      <c r="C2223" s="181"/>
      <c r="D2223" s="117"/>
    </row>
    <row r="2224" spans="1:4" x14ac:dyDescent="0.45">
      <c r="A2224" s="181"/>
      <c r="B2224" s="181"/>
      <c r="C2224" s="181"/>
      <c r="D2224" s="117"/>
    </row>
    <row r="2225" spans="1:4" x14ac:dyDescent="0.45">
      <c r="A2225" s="181"/>
      <c r="B2225" s="181"/>
      <c r="C2225" s="181"/>
      <c r="D2225" s="117"/>
    </row>
    <row r="2226" spans="1:4" x14ac:dyDescent="0.45">
      <c r="A2226" s="181"/>
      <c r="B2226" s="181"/>
      <c r="C2226" s="181"/>
      <c r="D2226" s="117"/>
    </row>
    <row r="2227" spans="1:4" x14ac:dyDescent="0.45">
      <c r="A2227" s="181"/>
      <c r="B2227" s="181"/>
      <c r="C2227" s="181"/>
      <c r="D2227" s="117"/>
    </row>
    <row r="2228" spans="1:4" x14ac:dyDescent="0.45">
      <c r="A2228" s="181"/>
      <c r="B2228" s="181"/>
      <c r="C2228" s="181"/>
      <c r="D2228" s="117"/>
    </row>
    <row r="2229" spans="1:4" x14ac:dyDescent="0.45">
      <c r="A2229" s="181"/>
      <c r="B2229" s="181"/>
      <c r="C2229" s="181"/>
      <c r="D2229" s="117"/>
    </row>
    <row r="2230" spans="1:4" x14ac:dyDescent="0.45">
      <c r="A2230" s="181"/>
      <c r="B2230" s="181"/>
      <c r="C2230" s="181"/>
      <c r="D2230" s="117"/>
    </row>
    <row r="2231" spans="1:4" x14ac:dyDescent="0.45">
      <c r="A2231" s="181"/>
      <c r="B2231" s="181"/>
      <c r="C2231" s="181"/>
      <c r="D2231" s="117"/>
    </row>
    <row r="2232" spans="1:4" x14ac:dyDescent="0.45">
      <c r="A2232" s="181"/>
      <c r="B2232" s="181"/>
      <c r="C2232" s="181"/>
      <c r="D2232" s="117"/>
    </row>
    <row r="2233" spans="1:4" x14ac:dyDescent="0.45">
      <c r="A2233" s="181"/>
      <c r="B2233" s="181"/>
      <c r="C2233" s="181"/>
      <c r="D2233" s="117"/>
    </row>
    <row r="2234" spans="1:4" x14ac:dyDescent="0.45">
      <c r="A2234" s="181"/>
      <c r="B2234" s="181"/>
      <c r="C2234" s="181"/>
      <c r="D2234" s="117"/>
    </row>
    <row r="2235" spans="1:4" x14ac:dyDescent="0.45">
      <c r="A2235" s="181"/>
      <c r="B2235" s="181"/>
      <c r="C2235" s="181"/>
      <c r="D2235" s="117"/>
    </row>
    <row r="2236" spans="1:4" x14ac:dyDescent="0.45">
      <c r="A2236" s="181"/>
      <c r="B2236" s="181"/>
      <c r="C2236" s="181"/>
      <c r="D2236" s="117"/>
    </row>
    <row r="2237" spans="1:4" x14ac:dyDescent="0.45">
      <c r="A2237" s="181"/>
      <c r="B2237" s="181"/>
      <c r="C2237" s="181"/>
      <c r="D2237" s="117"/>
    </row>
    <row r="2238" spans="1:4" x14ac:dyDescent="0.45">
      <c r="A2238" s="181"/>
      <c r="B2238" s="181"/>
      <c r="C2238" s="181"/>
      <c r="D2238" s="117"/>
    </row>
    <row r="2239" spans="1:4" x14ac:dyDescent="0.45">
      <c r="A2239" s="181"/>
      <c r="B2239" s="181"/>
      <c r="C2239" s="181"/>
      <c r="D2239" s="117"/>
    </row>
    <row r="2240" spans="1:4" x14ac:dyDescent="0.45">
      <c r="A2240" s="181"/>
      <c r="B2240" s="181"/>
      <c r="C2240" s="181"/>
      <c r="D2240" s="117"/>
    </row>
    <row r="2241" spans="1:4" x14ac:dyDescent="0.45">
      <c r="A2241" s="181"/>
      <c r="B2241" s="181"/>
      <c r="C2241" s="181"/>
      <c r="D2241" s="117"/>
    </row>
    <row r="2242" spans="1:4" x14ac:dyDescent="0.45">
      <c r="A2242" s="181"/>
      <c r="B2242" s="181"/>
      <c r="C2242" s="181"/>
      <c r="D2242" s="117"/>
    </row>
    <row r="2243" spans="1:4" x14ac:dyDescent="0.45">
      <c r="A2243" s="181"/>
      <c r="B2243" s="181"/>
      <c r="C2243" s="181"/>
      <c r="D2243" s="117"/>
    </row>
    <row r="2244" spans="1:4" x14ac:dyDescent="0.45">
      <c r="A2244" s="181"/>
      <c r="B2244" s="181"/>
      <c r="C2244" s="181"/>
      <c r="D2244" s="117"/>
    </row>
    <row r="2245" spans="1:4" x14ac:dyDescent="0.45">
      <c r="A2245" s="181"/>
      <c r="B2245" s="181"/>
      <c r="C2245" s="181"/>
      <c r="D2245" s="117"/>
    </row>
    <row r="2246" spans="1:4" x14ac:dyDescent="0.45">
      <c r="A2246" s="181"/>
      <c r="B2246" s="181"/>
      <c r="C2246" s="181"/>
      <c r="D2246" s="117"/>
    </row>
    <row r="2247" spans="1:4" x14ac:dyDescent="0.45">
      <c r="A2247" s="181"/>
      <c r="B2247" s="181"/>
      <c r="C2247" s="181"/>
      <c r="D2247" s="117"/>
    </row>
    <row r="2248" spans="1:4" x14ac:dyDescent="0.45">
      <c r="A2248" s="181"/>
      <c r="B2248" s="181"/>
      <c r="C2248" s="181"/>
      <c r="D2248" s="117"/>
    </row>
    <row r="2249" spans="1:4" x14ac:dyDescent="0.45">
      <c r="A2249" s="181"/>
      <c r="B2249" s="181"/>
      <c r="C2249" s="181"/>
      <c r="D2249" s="117"/>
    </row>
    <row r="2250" spans="1:4" x14ac:dyDescent="0.45">
      <c r="A2250" s="181"/>
      <c r="B2250" s="181"/>
      <c r="C2250" s="181"/>
      <c r="D2250" s="117"/>
    </row>
    <row r="2251" spans="1:4" x14ac:dyDescent="0.45">
      <c r="A2251" s="181"/>
      <c r="B2251" s="181"/>
      <c r="C2251" s="181"/>
      <c r="D2251" s="117"/>
    </row>
    <row r="2252" spans="1:4" x14ac:dyDescent="0.45">
      <c r="A2252" s="181"/>
      <c r="B2252" s="181"/>
      <c r="C2252" s="181"/>
      <c r="D2252" s="117"/>
    </row>
    <row r="2253" spans="1:4" x14ac:dyDescent="0.45">
      <c r="A2253" s="181"/>
      <c r="B2253" s="181"/>
      <c r="C2253" s="181"/>
      <c r="D2253" s="117"/>
    </row>
    <row r="2254" spans="1:4" x14ac:dyDescent="0.45">
      <c r="A2254" s="181"/>
      <c r="B2254" s="181"/>
      <c r="C2254" s="181"/>
      <c r="D2254" s="117"/>
    </row>
    <row r="2255" spans="1:4" x14ac:dyDescent="0.45">
      <c r="A2255" s="181"/>
      <c r="B2255" s="181"/>
      <c r="C2255" s="181"/>
      <c r="D2255" s="117"/>
    </row>
    <row r="2256" spans="1:4" x14ac:dyDescent="0.45">
      <c r="A2256" s="181"/>
      <c r="B2256" s="181"/>
      <c r="C2256" s="181"/>
      <c r="D2256" s="117"/>
    </row>
    <row r="2257" spans="1:4" x14ac:dyDescent="0.45">
      <c r="A2257" s="181"/>
      <c r="B2257" s="181"/>
      <c r="C2257" s="181"/>
      <c r="D2257" s="117"/>
    </row>
    <row r="2258" spans="1:4" x14ac:dyDescent="0.45">
      <c r="A2258" s="181"/>
      <c r="B2258" s="181"/>
      <c r="C2258" s="181"/>
      <c r="D2258" s="117"/>
    </row>
    <row r="2259" spans="1:4" x14ac:dyDescent="0.45">
      <c r="A2259" s="181"/>
      <c r="B2259" s="181"/>
      <c r="C2259" s="181"/>
      <c r="D2259" s="117"/>
    </row>
    <row r="2260" spans="1:4" x14ac:dyDescent="0.45">
      <c r="A2260" s="181"/>
      <c r="B2260" s="181"/>
      <c r="C2260" s="181"/>
      <c r="D2260" s="117"/>
    </row>
    <row r="2261" spans="1:4" x14ac:dyDescent="0.45">
      <c r="A2261" s="181"/>
      <c r="B2261" s="181"/>
      <c r="C2261" s="181"/>
      <c r="D2261" s="117"/>
    </row>
    <row r="2262" spans="1:4" x14ac:dyDescent="0.45">
      <c r="A2262" s="181"/>
      <c r="B2262" s="181"/>
      <c r="C2262" s="181"/>
      <c r="D2262" s="117"/>
    </row>
    <row r="2263" spans="1:4" x14ac:dyDescent="0.45">
      <c r="A2263" s="181"/>
      <c r="B2263" s="181"/>
      <c r="C2263" s="181"/>
      <c r="D2263" s="117"/>
    </row>
    <row r="2264" spans="1:4" x14ac:dyDescent="0.45">
      <c r="A2264" s="181"/>
      <c r="B2264" s="181"/>
      <c r="C2264" s="181"/>
      <c r="D2264" s="117"/>
    </row>
    <row r="2265" spans="1:4" x14ac:dyDescent="0.45">
      <c r="A2265" s="181"/>
      <c r="B2265" s="181"/>
      <c r="C2265" s="181"/>
      <c r="D2265" s="117"/>
    </row>
    <row r="2266" spans="1:4" x14ac:dyDescent="0.45">
      <c r="A2266" s="181"/>
      <c r="B2266" s="181"/>
      <c r="C2266" s="181"/>
      <c r="D2266" s="117"/>
    </row>
    <row r="2267" spans="1:4" x14ac:dyDescent="0.45">
      <c r="A2267" s="181"/>
      <c r="B2267" s="181"/>
      <c r="C2267" s="181"/>
      <c r="D2267" s="117"/>
    </row>
    <row r="2268" spans="1:4" x14ac:dyDescent="0.45">
      <c r="A2268" s="181"/>
      <c r="B2268" s="181"/>
      <c r="C2268" s="181"/>
      <c r="D2268" s="117"/>
    </row>
    <row r="2269" spans="1:4" x14ac:dyDescent="0.45">
      <c r="A2269" s="181"/>
      <c r="B2269" s="181"/>
      <c r="C2269" s="181"/>
      <c r="D2269" s="117"/>
    </row>
    <row r="2270" spans="1:4" x14ac:dyDescent="0.45">
      <c r="A2270" s="181"/>
      <c r="B2270" s="181"/>
      <c r="C2270" s="181"/>
      <c r="D2270" s="117"/>
    </row>
    <row r="2271" spans="1:4" x14ac:dyDescent="0.45">
      <c r="A2271" s="181"/>
      <c r="B2271" s="181"/>
      <c r="C2271" s="181"/>
      <c r="D2271" s="117"/>
    </row>
    <row r="2272" spans="1:4" x14ac:dyDescent="0.45">
      <c r="A2272" s="181"/>
      <c r="B2272" s="181"/>
      <c r="C2272" s="181"/>
      <c r="D2272" s="117"/>
    </row>
    <row r="2273" spans="1:4" x14ac:dyDescent="0.45">
      <c r="A2273" s="181"/>
      <c r="B2273" s="181"/>
      <c r="C2273" s="181"/>
      <c r="D2273" s="117"/>
    </row>
    <row r="2274" spans="1:4" x14ac:dyDescent="0.45">
      <c r="A2274" s="181"/>
      <c r="B2274" s="181"/>
      <c r="C2274" s="181"/>
      <c r="D2274" s="117"/>
    </row>
    <row r="2275" spans="1:4" x14ac:dyDescent="0.45">
      <c r="A2275" s="181"/>
      <c r="B2275" s="181"/>
      <c r="C2275" s="181"/>
      <c r="D2275" s="117"/>
    </row>
    <row r="2276" spans="1:4" x14ac:dyDescent="0.45">
      <c r="A2276" s="181"/>
      <c r="B2276" s="181"/>
      <c r="C2276" s="181"/>
      <c r="D2276" s="117"/>
    </row>
    <row r="2277" spans="1:4" x14ac:dyDescent="0.45">
      <c r="A2277" s="181"/>
      <c r="B2277" s="181"/>
      <c r="C2277" s="181"/>
      <c r="D2277" s="117"/>
    </row>
    <row r="2278" spans="1:4" x14ac:dyDescent="0.45">
      <c r="A2278" s="181"/>
      <c r="B2278" s="181"/>
      <c r="C2278" s="181"/>
      <c r="D2278" s="117"/>
    </row>
    <row r="2279" spans="1:4" x14ac:dyDescent="0.45">
      <c r="A2279" s="181"/>
      <c r="B2279" s="181"/>
      <c r="C2279" s="181"/>
      <c r="D2279" s="117"/>
    </row>
    <row r="2280" spans="1:4" x14ac:dyDescent="0.45">
      <c r="A2280" s="181"/>
      <c r="B2280" s="181"/>
      <c r="C2280" s="181"/>
      <c r="D2280" s="117"/>
    </row>
    <row r="2281" spans="1:4" x14ac:dyDescent="0.45">
      <c r="A2281" s="181"/>
      <c r="B2281" s="181"/>
      <c r="C2281" s="181"/>
      <c r="D2281" s="117"/>
    </row>
    <row r="2282" spans="1:4" x14ac:dyDescent="0.45">
      <c r="A2282" s="181"/>
      <c r="B2282" s="181"/>
      <c r="C2282" s="181"/>
      <c r="D2282" s="117"/>
    </row>
    <row r="2283" spans="1:4" x14ac:dyDescent="0.45">
      <c r="A2283" s="181"/>
      <c r="B2283" s="181"/>
      <c r="C2283" s="181"/>
      <c r="D2283" s="117"/>
    </row>
    <row r="2284" spans="1:4" x14ac:dyDescent="0.45">
      <c r="A2284" s="181"/>
      <c r="B2284" s="181"/>
      <c r="C2284" s="181"/>
      <c r="D2284" s="117"/>
    </row>
    <row r="2285" spans="1:4" x14ac:dyDescent="0.45">
      <c r="A2285" s="181"/>
      <c r="B2285" s="181"/>
      <c r="C2285" s="181"/>
      <c r="D2285" s="117"/>
    </row>
    <row r="2286" spans="1:4" x14ac:dyDescent="0.45">
      <c r="A2286" s="181"/>
      <c r="B2286" s="181"/>
      <c r="C2286" s="181"/>
      <c r="D2286" s="117"/>
    </row>
    <row r="2287" spans="1:4" x14ac:dyDescent="0.45">
      <c r="A2287" s="181"/>
      <c r="B2287" s="181"/>
      <c r="C2287" s="181"/>
      <c r="D2287" s="117"/>
    </row>
    <row r="2288" spans="1:4" x14ac:dyDescent="0.45">
      <c r="A2288" s="181"/>
      <c r="B2288" s="181"/>
      <c r="C2288" s="181"/>
      <c r="D2288" s="117"/>
    </row>
    <row r="2289" spans="1:4" x14ac:dyDescent="0.45">
      <c r="A2289" s="181"/>
      <c r="B2289" s="181"/>
      <c r="C2289" s="181"/>
      <c r="D2289" s="117"/>
    </row>
    <row r="2290" spans="1:4" x14ac:dyDescent="0.45">
      <c r="A2290" s="181"/>
      <c r="B2290" s="181"/>
      <c r="C2290" s="181"/>
      <c r="D2290" s="117"/>
    </row>
    <row r="2291" spans="1:4" x14ac:dyDescent="0.45">
      <c r="A2291" s="181"/>
      <c r="B2291" s="181"/>
      <c r="C2291" s="181"/>
      <c r="D2291" s="117"/>
    </row>
    <row r="2292" spans="1:4" x14ac:dyDescent="0.45">
      <c r="A2292" s="181"/>
      <c r="B2292" s="181"/>
      <c r="C2292" s="181"/>
      <c r="D2292" s="117"/>
    </row>
    <row r="2293" spans="1:4" x14ac:dyDescent="0.45">
      <c r="A2293" s="181"/>
      <c r="B2293" s="181"/>
      <c r="C2293" s="181"/>
      <c r="D2293" s="117"/>
    </row>
    <row r="2294" spans="1:4" x14ac:dyDescent="0.45">
      <c r="A2294" s="181"/>
      <c r="B2294" s="181"/>
      <c r="C2294" s="181"/>
      <c r="D2294" s="117"/>
    </row>
    <row r="2295" spans="1:4" x14ac:dyDescent="0.45">
      <c r="A2295" s="181"/>
      <c r="B2295" s="181"/>
      <c r="C2295" s="181"/>
      <c r="D2295" s="117"/>
    </row>
    <row r="2296" spans="1:4" x14ac:dyDescent="0.45">
      <c r="A2296" s="181"/>
      <c r="B2296" s="181"/>
      <c r="C2296" s="181"/>
      <c r="D2296" s="117"/>
    </row>
    <row r="2297" spans="1:4" x14ac:dyDescent="0.45">
      <c r="A2297" s="181"/>
      <c r="B2297" s="181"/>
      <c r="C2297" s="181"/>
      <c r="D2297" s="117"/>
    </row>
    <row r="2298" spans="1:4" x14ac:dyDescent="0.45">
      <c r="A2298" s="181"/>
      <c r="B2298" s="181"/>
      <c r="C2298" s="181"/>
      <c r="D2298" s="117"/>
    </row>
    <row r="2299" spans="1:4" x14ac:dyDescent="0.45">
      <c r="A2299" s="181"/>
      <c r="B2299" s="181"/>
      <c r="C2299" s="181"/>
      <c r="D2299" s="117"/>
    </row>
    <row r="2300" spans="1:4" x14ac:dyDescent="0.45">
      <c r="A2300" s="181"/>
      <c r="B2300" s="181"/>
      <c r="C2300" s="181"/>
      <c r="D2300" s="117"/>
    </row>
    <row r="2301" spans="1:4" x14ac:dyDescent="0.45">
      <c r="A2301" s="181"/>
      <c r="B2301" s="181"/>
      <c r="C2301" s="181"/>
      <c r="D2301" s="117"/>
    </row>
    <row r="2302" spans="1:4" x14ac:dyDescent="0.45">
      <c r="A2302" s="181"/>
      <c r="B2302" s="181"/>
      <c r="C2302" s="181"/>
      <c r="D2302" s="117"/>
    </row>
    <row r="2303" spans="1:4" x14ac:dyDescent="0.45">
      <c r="A2303" s="181"/>
      <c r="B2303" s="181"/>
      <c r="C2303" s="181"/>
      <c r="D2303" s="117"/>
    </row>
    <row r="2304" spans="1:4" x14ac:dyDescent="0.45">
      <c r="A2304" s="181"/>
      <c r="B2304" s="181"/>
      <c r="C2304" s="181"/>
      <c r="D2304" s="117"/>
    </row>
    <row r="2305" spans="1:4" x14ac:dyDescent="0.45">
      <c r="A2305" s="181"/>
      <c r="B2305" s="181"/>
      <c r="C2305" s="181"/>
      <c r="D2305" s="117"/>
    </row>
    <row r="2306" spans="1:4" x14ac:dyDescent="0.45">
      <c r="A2306" s="181"/>
      <c r="B2306" s="181"/>
      <c r="C2306" s="181"/>
      <c r="D2306" s="117"/>
    </row>
    <row r="2307" spans="1:4" x14ac:dyDescent="0.45">
      <c r="A2307" s="181"/>
      <c r="B2307" s="181"/>
      <c r="C2307" s="181"/>
      <c r="D2307" s="117"/>
    </row>
    <row r="2308" spans="1:4" x14ac:dyDescent="0.45">
      <c r="A2308" s="181"/>
      <c r="B2308" s="181"/>
      <c r="C2308" s="181"/>
      <c r="D2308" s="117"/>
    </row>
    <row r="2309" spans="1:4" x14ac:dyDescent="0.45">
      <c r="A2309" s="181"/>
      <c r="B2309" s="181"/>
      <c r="C2309" s="181"/>
      <c r="D2309" s="117"/>
    </row>
    <row r="2310" spans="1:4" x14ac:dyDescent="0.45">
      <c r="A2310" s="181"/>
      <c r="B2310" s="181"/>
      <c r="C2310" s="181"/>
      <c r="D2310" s="117"/>
    </row>
    <row r="2311" spans="1:4" x14ac:dyDescent="0.45">
      <c r="A2311" s="181"/>
      <c r="B2311" s="181"/>
      <c r="C2311" s="181"/>
      <c r="D2311" s="117"/>
    </row>
    <row r="2312" spans="1:4" x14ac:dyDescent="0.45">
      <c r="A2312" s="181"/>
      <c r="B2312" s="181"/>
      <c r="C2312" s="181"/>
      <c r="D2312" s="117"/>
    </row>
    <row r="2313" spans="1:4" x14ac:dyDescent="0.45">
      <c r="A2313" s="181"/>
      <c r="B2313" s="181"/>
      <c r="C2313" s="181"/>
      <c r="D2313" s="117"/>
    </row>
    <row r="2314" spans="1:4" x14ac:dyDescent="0.45">
      <c r="A2314" s="181"/>
      <c r="B2314" s="181"/>
      <c r="C2314" s="181"/>
      <c r="D2314" s="117"/>
    </row>
    <row r="2315" spans="1:4" x14ac:dyDescent="0.45">
      <c r="A2315" s="181"/>
      <c r="B2315" s="181"/>
      <c r="C2315" s="181"/>
      <c r="D2315" s="117"/>
    </row>
    <row r="2316" spans="1:4" x14ac:dyDescent="0.45">
      <c r="A2316" s="181"/>
      <c r="B2316" s="181"/>
      <c r="C2316" s="181"/>
      <c r="D2316" s="117"/>
    </row>
    <row r="2317" spans="1:4" x14ac:dyDescent="0.45">
      <c r="A2317" s="181"/>
      <c r="B2317" s="181"/>
      <c r="C2317" s="181"/>
      <c r="D2317" s="117"/>
    </row>
    <row r="2318" spans="1:4" x14ac:dyDescent="0.45">
      <c r="A2318" s="181"/>
      <c r="B2318" s="181"/>
      <c r="C2318" s="181"/>
      <c r="D2318" s="117"/>
    </row>
    <row r="2319" spans="1:4" x14ac:dyDescent="0.45">
      <c r="A2319" s="181"/>
      <c r="B2319" s="181"/>
      <c r="C2319" s="181"/>
      <c r="D2319" s="117"/>
    </row>
    <row r="2320" spans="1:4" x14ac:dyDescent="0.45">
      <c r="A2320" s="181"/>
      <c r="B2320" s="181"/>
      <c r="C2320" s="181"/>
      <c r="D2320" s="117"/>
    </row>
    <row r="2321" spans="1:4" x14ac:dyDescent="0.45">
      <c r="A2321" s="181"/>
      <c r="B2321" s="181"/>
      <c r="C2321" s="181"/>
      <c r="D2321" s="117"/>
    </row>
    <row r="2322" spans="1:4" x14ac:dyDescent="0.45">
      <c r="A2322" s="181"/>
      <c r="B2322" s="181"/>
      <c r="C2322" s="181"/>
      <c r="D2322" s="117"/>
    </row>
    <row r="2323" spans="1:4" x14ac:dyDescent="0.45">
      <c r="A2323" s="181"/>
      <c r="B2323" s="181"/>
      <c r="C2323" s="181"/>
      <c r="D2323" s="117"/>
    </row>
    <row r="2324" spans="1:4" x14ac:dyDescent="0.45">
      <c r="A2324" s="181"/>
      <c r="B2324" s="181"/>
      <c r="C2324" s="181"/>
      <c r="D2324" s="117"/>
    </row>
    <row r="2325" spans="1:4" x14ac:dyDescent="0.45">
      <c r="A2325" s="181"/>
      <c r="B2325" s="181"/>
      <c r="C2325" s="181"/>
      <c r="D2325" s="117"/>
    </row>
    <row r="2326" spans="1:4" x14ac:dyDescent="0.45">
      <c r="A2326" s="181"/>
      <c r="B2326" s="181"/>
      <c r="C2326" s="181"/>
      <c r="D2326" s="117"/>
    </row>
    <row r="2327" spans="1:4" x14ac:dyDescent="0.45">
      <c r="A2327" s="181"/>
      <c r="B2327" s="181"/>
      <c r="C2327" s="181"/>
      <c r="D2327" s="117"/>
    </row>
    <row r="2328" spans="1:4" x14ac:dyDescent="0.45">
      <c r="A2328" s="181"/>
      <c r="B2328" s="181"/>
      <c r="C2328" s="181"/>
      <c r="D2328" s="117"/>
    </row>
    <row r="2329" spans="1:4" x14ac:dyDescent="0.45">
      <c r="A2329" s="181"/>
      <c r="B2329" s="181"/>
      <c r="C2329" s="181"/>
      <c r="D2329" s="117"/>
    </row>
    <row r="2330" spans="1:4" x14ac:dyDescent="0.45">
      <c r="A2330" s="181"/>
      <c r="B2330" s="181"/>
      <c r="C2330" s="181"/>
      <c r="D2330" s="117"/>
    </row>
    <row r="2331" spans="1:4" x14ac:dyDescent="0.45">
      <c r="A2331" s="181"/>
      <c r="B2331" s="181"/>
      <c r="C2331" s="181"/>
      <c r="D2331" s="117"/>
    </row>
    <row r="2332" spans="1:4" x14ac:dyDescent="0.45">
      <c r="A2332" s="181"/>
      <c r="B2332" s="181"/>
      <c r="C2332" s="181"/>
      <c r="D2332" s="117"/>
    </row>
    <row r="2333" spans="1:4" x14ac:dyDescent="0.45">
      <c r="A2333" s="181"/>
      <c r="B2333" s="181"/>
      <c r="C2333" s="181"/>
      <c r="D2333" s="117"/>
    </row>
    <row r="2334" spans="1:4" x14ac:dyDescent="0.45">
      <c r="A2334" s="181"/>
      <c r="B2334" s="181"/>
      <c r="C2334" s="181"/>
      <c r="D2334" s="117"/>
    </row>
    <row r="2335" spans="1:4" x14ac:dyDescent="0.45">
      <c r="A2335" s="181"/>
      <c r="B2335" s="181"/>
      <c r="C2335" s="181"/>
      <c r="D2335" s="117"/>
    </row>
    <row r="2336" spans="1:4" x14ac:dyDescent="0.45">
      <c r="A2336" s="181"/>
      <c r="B2336" s="181"/>
      <c r="C2336" s="181"/>
      <c r="D2336" s="117"/>
    </row>
    <row r="2337" spans="1:4" x14ac:dyDescent="0.45">
      <c r="A2337" s="181"/>
      <c r="B2337" s="181"/>
      <c r="C2337" s="181"/>
      <c r="D2337" s="117"/>
    </row>
    <row r="2338" spans="1:4" x14ac:dyDescent="0.45">
      <c r="A2338" s="181"/>
      <c r="B2338" s="181"/>
      <c r="C2338" s="181"/>
      <c r="D2338" s="117"/>
    </row>
    <row r="2339" spans="1:4" x14ac:dyDescent="0.45">
      <c r="A2339" s="181"/>
      <c r="B2339" s="181"/>
      <c r="C2339" s="181"/>
      <c r="D2339" s="117"/>
    </row>
    <row r="2340" spans="1:4" x14ac:dyDescent="0.45">
      <c r="A2340" s="181"/>
      <c r="B2340" s="181"/>
      <c r="C2340" s="181"/>
      <c r="D2340" s="117"/>
    </row>
    <row r="2341" spans="1:4" x14ac:dyDescent="0.45">
      <c r="A2341" s="181"/>
      <c r="B2341" s="181"/>
      <c r="C2341" s="181"/>
      <c r="D2341" s="117"/>
    </row>
    <row r="2342" spans="1:4" x14ac:dyDescent="0.45">
      <c r="A2342" s="181"/>
      <c r="B2342" s="181"/>
      <c r="C2342" s="181"/>
      <c r="D2342" s="117"/>
    </row>
    <row r="2343" spans="1:4" x14ac:dyDescent="0.45">
      <c r="A2343" s="181"/>
      <c r="B2343" s="181"/>
      <c r="C2343" s="181"/>
      <c r="D2343" s="117"/>
    </row>
    <row r="2344" spans="1:4" x14ac:dyDescent="0.45">
      <c r="A2344" s="181"/>
      <c r="B2344" s="181"/>
      <c r="C2344" s="181"/>
      <c r="D2344" s="117"/>
    </row>
    <row r="2345" spans="1:4" x14ac:dyDescent="0.45">
      <c r="A2345" s="181"/>
      <c r="B2345" s="181"/>
      <c r="C2345" s="181"/>
      <c r="D2345" s="117"/>
    </row>
  </sheetData>
  <mergeCells count="7">
    <mergeCell ref="H1:I1"/>
    <mergeCell ref="AG5:AK5"/>
    <mergeCell ref="M3:N3"/>
    <mergeCell ref="S3:T3"/>
    <mergeCell ref="V3:W3"/>
    <mergeCell ref="P3:Q3"/>
    <mergeCell ref="Y3:Z3"/>
  </mergeCells>
  <phoneticPr fontId="2" type="noConversion"/>
  <pageMargins left="0.75" right="0.75" top="0.42" bottom="0.52" header="0.35" footer="0.5"/>
  <pageSetup paperSize="9" scale="23" fitToHeight="3" orientation="landscape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345"/>
  <sheetViews>
    <sheetView zoomScale="80" zoomScaleNormal="80" zoomScalePageLayoutView="80" workbookViewId="0">
      <pane xSplit="4" ySplit="7" topLeftCell="E8" activePane="bottomRight" state="frozen"/>
      <selection pane="topRight"/>
      <selection pane="bottomLeft"/>
      <selection pane="bottomRight"/>
    </sheetView>
  </sheetViews>
  <sheetFormatPr defaultColWidth="8.88671875" defaultRowHeight="19.2" x14ac:dyDescent="0.45"/>
  <cols>
    <col min="1" max="1" width="23.33203125" style="19" customWidth="1"/>
    <col min="2" max="2" width="32.88671875" style="19" customWidth="1"/>
    <col min="3" max="3" width="19.6640625" style="19" customWidth="1"/>
    <col min="4" max="4" width="49.88671875" style="24" customWidth="1"/>
    <col min="5" max="5" width="12.109375" style="3" customWidth="1"/>
    <col min="6" max="6" width="3.6640625" style="3" customWidth="1"/>
    <col min="7" max="7" width="9.5546875" style="3" customWidth="1"/>
    <col min="8" max="8" width="8.88671875" style="3" customWidth="1"/>
    <col min="9" max="9" width="3.6640625" style="3" customWidth="1"/>
    <col min="10" max="10" width="9.6640625" style="3" customWidth="1"/>
    <col min="11" max="11" width="8.88671875" style="3" customWidth="1"/>
    <col min="12" max="12" width="3.6640625" style="3" customWidth="1"/>
    <col min="13" max="13" width="11.6640625" style="3" customWidth="1"/>
    <col min="14" max="14" width="8.88671875" style="3"/>
    <col min="15" max="15" width="3.6640625" style="3" customWidth="1"/>
    <col min="16" max="16" width="10.44140625" style="3" customWidth="1"/>
    <col min="17" max="17" width="8.88671875" style="3"/>
    <col min="18" max="18" width="3.6640625" style="3" customWidth="1"/>
    <col min="19" max="19" width="11.6640625" style="3" customWidth="1"/>
    <col min="20" max="20" width="8.88671875" style="3"/>
    <col min="21" max="21" width="3.6640625" style="3" customWidth="1"/>
    <col min="22" max="22" width="10.44140625" style="3" customWidth="1"/>
    <col min="23" max="23" width="8.88671875" style="3"/>
    <col min="24" max="24" width="3.6640625" style="3" customWidth="1"/>
    <col min="25" max="25" width="11.6640625" style="3" customWidth="1"/>
    <col min="26" max="26" width="8.88671875" style="2"/>
    <col min="27" max="16384" width="8.88671875" style="3"/>
  </cols>
  <sheetData>
    <row r="1" spans="1:26" ht="19.8" thickBot="1" x14ac:dyDescent="0.5">
      <c r="A1" s="484" t="s">
        <v>324</v>
      </c>
      <c r="B1" s="484" t="s">
        <v>324</v>
      </c>
      <c r="C1" s="1"/>
      <c r="G1" s="597" t="s">
        <v>112</v>
      </c>
      <c r="H1" s="598"/>
      <c r="I1" s="598"/>
      <c r="J1" s="598"/>
      <c r="K1" s="598"/>
      <c r="L1" s="598"/>
      <c r="M1" s="598"/>
      <c r="N1" s="598"/>
      <c r="O1" s="598"/>
      <c r="P1" s="598"/>
      <c r="Q1" s="598"/>
      <c r="R1" s="598"/>
      <c r="S1" s="598"/>
      <c r="T1" s="598"/>
      <c r="U1" s="598"/>
      <c r="V1" s="598"/>
      <c r="W1" s="598"/>
      <c r="X1" s="598"/>
      <c r="Y1" s="598"/>
      <c r="Z1" s="599"/>
    </row>
    <row r="2" spans="1:26" ht="17.399999999999999" thickBot="1" x14ac:dyDescent="0.45">
      <c r="A2" s="1"/>
      <c r="B2" s="1"/>
      <c r="C2" s="1"/>
      <c r="D2" s="3"/>
      <c r="G2" s="594" t="s">
        <v>114</v>
      </c>
      <c r="H2" s="595"/>
      <c r="I2" s="595"/>
      <c r="J2" s="595"/>
      <c r="K2" s="595"/>
      <c r="L2" s="595"/>
      <c r="M2" s="595"/>
      <c r="N2" s="595"/>
      <c r="O2" s="595"/>
      <c r="P2" s="595"/>
      <c r="Q2" s="595"/>
      <c r="R2" s="595"/>
      <c r="S2" s="595"/>
      <c r="T2" s="595"/>
      <c r="U2" s="595"/>
      <c r="V2" s="595"/>
      <c r="W2" s="595"/>
      <c r="X2" s="595"/>
      <c r="Y2" s="595"/>
      <c r="Z2" s="596"/>
    </row>
    <row r="3" spans="1:26" ht="19.8" thickBot="1" x14ac:dyDescent="0.5">
      <c r="A3" s="1"/>
      <c r="B3" s="1"/>
      <c r="C3" s="1"/>
      <c r="D3" s="99"/>
      <c r="E3" s="509">
        <f>Data!J22</f>
        <v>42212</v>
      </c>
      <c r="G3" s="511">
        <f>Data!C32</f>
        <v>1.34066</v>
      </c>
      <c r="H3" s="510"/>
      <c r="I3" s="510"/>
      <c r="J3" s="516">
        <f>Data!C32</f>
        <v>1.34066</v>
      </c>
      <c r="K3" s="512"/>
      <c r="L3" s="512"/>
      <c r="M3" s="513">
        <f>Data!C33</f>
        <v>1.4575800000000001</v>
      </c>
      <c r="N3" s="510"/>
      <c r="O3" s="512"/>
      <c r="P3" s="513">
        <f>Data!C34</f>
        <v>12.400600000000001</v>
      </c>
      <c r="Q3" s="512"/>
      <c r="R3" s="512"/>
      <c r="S3" s="513">
        <f>Data!C35</f>
        <v>9.9964600000000008</v>
      </c>
      <c r="T3" s="512"/>
      <c r="U3" s="510"/>
      <c r="V3" s="513">
        <f>Data!C36</f>
        <v>12.9963</v>
      </c>
      <c r="W3" s="510"/>
      <c r="X3" s="510"/>
      <c r="Y3" s="514">
        <f>Data!C37</f>
        <v>23.284099999999999</v>
      </c>
      <c r="Z3" s="515"/>
    </row>
    <row r="4" spans="1:26" x14ac:dyDescent="0.45">
      <c r="A4" s="561" t="s">
        <v>400</v>
      </c>
      <c r="B4" s="4" t="s">
        <v>401</v>
      </c>
      <c r="C4" s="408" t="s">
        <v>252</v>
      </c>
      <c r="D4" s="31" t="s">
        <v>23</v>
      </c>
    </row>
    <row r="5" spans="1:26" x14ac:dyDescent="0.45">
      <c r="A5" s="8"/>
      <c r="B5" s="8"/>
      <c r="C5" s="8"/>
      <c r="D5" s="8"/>
      <c r="E5" s="118" t="s">
        <v>46</v>
      </c>
      <c r="F5" s="119"/>
      <c r="G5" s="118" t="s">
        <v>139</v>
      </c>
      <c r="H5" s="94" t="s">
        <v>34</v>
      </c>
      <c r="I5" s="119"/>
      <c r="J5" s="118" t="s">
        <v>73</v>
      </c>
      <c r="K5" s="94" t="s">
        <v>34</v>
      </c>
      <c r="L5" s="119"/>
      <c r="M5" s="118" t="s">
        <v>47</v>
      </c>
      <c r="N5" s="94" t="s">
        <v>34</v>
      </c>
      <c r="O5" s="119"/>
      <c r="P5" s="118" t="s">
        <v>51</v>
      </c>
      <c r="Q5" s="94" t="s">
        <v>34</v>
      </c>
      <c r="R5" s="121"/>
      <c r="S5" s="118" t="s">
        <v>52</v>
      </c>
      <c r="T5" s="94" t="s">
        <v>34</v>
      </c>
      <c r="V5" s="118" t="s">
        <v>124</v>
      </c>
      <c r="W5" s="94"/>
      <c r="Y5" s="118" t="s">
        <v>128</v>
      </c>
      <c r="Z5" s="94" t="s">
        <v>34</v>
      </c>
    </row>
    <row r="6" spans="1:26" x14ac:dyDescent="0.45">
      <c r="A6" s="8"/>
      <c r="B6" s="8"/>
      <c r="C6" s="8"/>
      <c r="D6" s="8"/>
      <c r="E6" s="120" t="str">
        <f>NxtYr</f>
        <v>Mar '16</v>
      </c>
      <c r="F6" s="119"/>
      <c r="G6" s="120" t="s">
        <v>15</v>
      </c>
      <c r="H6" s="94" t="s">
        <v>113</v>
      </c>
      <c r="I6" s="119"/>
      <c r="J6" s="120" t="s">
        <v>15</v>
      </c>
      <c r="K6" s="94" t="s">
        <v>113</v>
      </c>
      <c r="L6" s="119"/>
      <c r="M6" s="120" t="s">
        <v>15</v>
      </c>
      <c r="N6" s="94" t="s">
        <v>113</v>
      </c>
      <c r="O6" s="119"/>
      <c r="P6" s="120" t="s">
        <v>15</v>
      </c>
      <c r="Q6" s="94" t="s">
        <v>113</v>
      </c>
      <c r="R6" s="121"/>
      <c r="S6" s="120" t="s">
        <v>15</v>
      </c>
      <c r="T6" s="94" t="s">
        <v>113</v>
      </c>
      <c r="V6" s="120" t="str">
        <f>$J$6</f>
        <v>£</v>
      </c>
      <c r="W6" s="94"/>
      <c r="Y6" s="120" t="s">
        <v>15</v>
      </c>
      <c r="Z6" s="94" t="s">
        <v>113</v>
      </c>
    </row>
    <row r="7" spans="1:26" x14ac:dyDescent="0.45">
      <c r="Z7" s="3"/>
    </row>
    <row r="8" spans="1:26" x14ac:dyDescent="0.45">
      <c r="A8" s="12"/>
      <c r="B8" s="12"/>
      <c r="C8" s="12"/>
      <c r="D8" s="13"/>
    </row>
    <row r="9" spans="1:26" x14ac:dyDescent="0.45">
      <c r="A9" s="299"/>
      <c r="B9" s="299"/>
      <c r="C9" s="299"/>
      <c r="D9" s="477"/>
      <c r="E9" s="122"/>
      <c r="J9" s="505" t="s">
        <v>332</v>
      </c>
      <c r="K9" s="506"/>
      <c r="L9" s="506"/>
      <c r="M9" s="506"/>
      <c r="N9" s="506"/>
      <c r="O9" s="506"/>
      <c r="P9" s="506"/>
      <c r="Q9" s="506"/>
      <c r="R9" s="25"/>
      <c r="S9" s="25"/>
      <c r="T9" s="25"/>
      <c r="V9" s="122"/>
      <c r="W9" s="53"/>
      <c r="Y9" s="122"/>
      <c r="Z9" s="82"/>
    </row>
    <row r="10" spans="1:26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122"/>
      <c r="G10" s="122"/>
      <c r="H10" s="53"/>
      <c r="J10" s="122"/>
      <c r="K10" s="53"/>
      <c r="M10" s="122"/>
      <c r="N10" s="53"/>
      <c r="P10" s="122"/>
      <c r="Q10" s="53"/>
      <c r="S10" s="122"/>
      <c r="T10" s="53"/>
      <c r="V10" s="122"/>
      <c r="W10" s="53"/>
      <c r="Y10" s="122"/>
      <c r="Z10" s="53"/>
    </row>
    <row r="11" spans="1:26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122">
        <f>'Trade Price Summary'!I11</f>
        <v>140</v>
      </c>
      <c r="G11" s="122">
        <f>'IRISH Pricing'!J11/'Trade Comparison to UK £'!$G$3</f>
        <v>0</v>
      </c>
      <c r="H11" s="53">
        <f t="shared" ref="H11:H56" si="0">(G11-E11)/E11</f>
        <v>-1</v>
      </c>
      <c r="J11" s="122">
        <f>'€uro Prices'!I11/'Trade Comparison to UK £'!$J$3</f>
        <v>140.97534050393091</v>
      </c>
      <c r="K11" s="53">
        <f t="shared" ref="K11:K56" si="1">(J11-E11)/E11</f>
        <v>6.9667178852207759E-3</v>
      </c>
      <c r="M11" s="122">
        <f>'SFr Prices'!K11/'Trade Comparison to UK £'!$M$3</f>
        <v>142.63368048409006</v>
      </c>
      <c r="N11" s="53">
        <f t="shared" ref="N11:N56" si="2">(M11-E11)/E11</f>
        <v>1.8812003457786171E-2</v>
      </c>
      <c r="P11" s="122">
        <f>'SEK Prices'!I11/'Trade Comparison to UK £'!$P$3</f>
        <v>141.52541006080349</v>
      </c>
      <c r="Q11" s="53">
        <f t="shared" ref="Q11:Q56" si="3">(P11-E11)/E11</f>
        <v>1.089578614859639E-2</v>
      </c>
      <c r="S11" s="122">
        <f>'DKr Prices'!I11/'Trade Comparison to UK £'!$S$3</f>
        <v>141.04993167581324</v>
      </c>
      <c r="T11" s="53">
        <f t="shared" ref="T11:T56" si="4">(S11-E11)/E11</f>
        <v>7.499511970094578E-3</v>
      </c>
      <c r="V11" s="122">
        <f>'NKr Prices'!I11/'Trade Comparison to UK £'!$V$3</f>
        <v>135.03843401583529</v>
      </c>
      <c r="W11" s="53">
        <f t="shared" ref="W11:W56" si="5">(V11-E11)/E11</f>
        <v>-3.5439757029747908E-2</v>
      </c>
      <c r="Y11" s="122">
        <f>'S Africa Prices'!F11/'Trade Comparison to UK £'!$Y$3</f>
        <v>0</v>
      </c>
      <c r="Z11" s="53" t="e">
        <f>(Y11-E11)/#REF!</f>
        <v>#REF!</v>
      </c>
    </row>
    <row r="12" spans="1:26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122">
        <f>'Trade Price Summary'!I12</f>
        <v>99.5</v>
      </c>
      <c r="G12" s="122">
        <f>'IRISH Pricing'!J12/'Trade Comparison to UK £'!$G$3</f>
        <v>0</v>
      </c>
      <c r="H12" s="53">
        <f t="shared" si="0"/>
        <v>-1</v>
      </c>
      <c r="J12" s="122">
        <f>'€uro Prices'!I12/'Trade Comparison to UK £'!$J$3</f>
        <v>100.69667178852207</v>
      </c>
      <c r="K12" s="53">
        <f t="shared" si="1"/>
        <v>1.2026852145950426E-2</v>
      </c>
      <c r="M12" s="122">
        <f>'SFr Prices'!K12/'Trade Comparison to UK £'!$M$3</f>
        <v>101.88120034577861</v>
      </c>
      <c r="N12" s="53">
        <f t="shared" si="2"/>
        <v>2.3931661766619188E-2</v>
      </c>
      <c r="P12" s="122">
        <f>'SEK Prices'!I12/'Trade Comparison to UK £'!$P$3</f>
        <v>100.39836782091189</v>
      </c>
      <c r="Q12" s="53">
        <f t="shared" si="3"/>
        <v>9.0288223207224769E-3</v>
      </c>
      <c r="S12" s="122">
        <f>'DKr Prices'!I12/'Trade Comparison to UK £'!$S$3</f>
        <v>99.935377123501709</v>
      </c>
      <c r="T12" s="53">
        <f t="shared" si="4"/>
        <v>4.3756494824292386E-3</v>
      </c>
      <c r="V12" s="122">
        <f>'NKr Prices'!I12/'Trade Comparison to UK £'!$V$3</f>
        <v>95.796495925763494</v>
      </c>
      <c r="W12" s="53">
        <f t="shared" si="5"/>
        <v>-3.7221146474738752E-2</v>
      </c>
      <c r="Y12" s="122">
        <f>'S Africa Prices'!F12/'Trade Comparison to UK £'!$Y$3</f>
        <v>0</v>
      </c>
      <c r="Z12" s="53" t="e">
        <f>(Y12-E12)/#REF!</f>
        <v>#REF!</v>
      </c>
    </row>
    <row r="13" spans="1:26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122">
        <f>'Trade Price Summary'!I13</f>
        <v>103.5</v>
      </c>
      <c r="G13" s="122">
        <f>'IRISH Pricing'!J13/'Trade Comparison to UK £'!$G$3</f>
        <v>0</v>
      </c>
      <c r="H13" s="53">
        <f t="shared" si="0"/>
        <v>-1</v>
      </c>
      <c r="J13" s="122">
        <f>'€uro Prices'!I13/'Trade Comparison to UK £'!$J$3</f>
        <v>105.91798069607508</v>
      </c>
      <c r="K13" s="53">
        <f t="shared" si="1"/>
        <v>2.3362132329227795E-2</v>
      </c>
      <c r="M13" s="122">
        <f>'SFr Prices'!K13/'Trade Comparison to UK £'!$M$3</f>
        <v>107.16392925259677</v>
      </c>
      <c r="N13" s="53">
        <f t="shared" si="2"/>
        <v>3.5400282633785252E-2</v>
      </c>
      <c r="P13" s="122">
        <f>'SEK Prices'!I13/'Trade Comparison to UK £'!$P$3</f>
        <v>104.43043078560714</v>
      </c>
      <c r="Q13" s="53">
        <f t="shared" si="3"/>
        <v>8.9896694261559738E-3</v>
      </c>
      <c r="S13" s="122">
        <f>'DKr Prices'!I13/'Trade Comparison to UK £'!$S$3</f>
        <v>104.53700610015945</v>
      </c>
      <c r="T13" s="53">
        <f t="shared" si="4"/>
        <v>1.0019382610236185E-2</v>
      </c>
      <c r="V13" s="122">
        <f>'NKr Prices'!I13/'Trade Comparison to UK £'!$V$3</f>
        <v>99.643744758123475</v>
      </c>
      <c r="W13" s="53">
        <f t="shared" si="5"/>
        <v>-3.7258504752430192E-2</v>
      </c>
      <c r="Y13" s="122">
        <f>'S Africa Prices'!F13/'Trade Comparison to UK £'!$Y$3</f>
        <v>94.27033898669049</v>
      </c>
      <c r="Z13" s="53" t="e">
        <f>(Y13-E13)/#REF!</f>
        <v>#REF!</v>
      </c>
    </row>
    <row r="14" spans="1:26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122">
        <f>'Trade Price Summary'!I14</f>
        <v>93.4</v>
      </c>
      <c r="G14" s="122">
        <f>'IRISH Pricing'!J14/'Trade Comparison to UK £'!$G$3</f>
        <v>0</v>
      </c>
      <c r="H14" s="53">
        <f t="shared" si="0"/>
        <v>-1</v>
      </c>
      <c r="J14" s="122">
        <f>'€uro Prices'!I14/'Trade Comparison to UK £'!$J$3</f>
        <v>94.729461608461506</v>
      </c>
      <c r="K14" s="53">
        <f t="shared" si="1"/>
        <v>1.4234064330422912E-2</v>
      </c>
      <c r="M14" s="122">
        <f>'SFr Prices'!K14/'Trade Comparison to UK £'!$M$3</f>
        <v>95.843795880843601</v>
      </c>
      <c r="N14" s="53">
        <f t="shared" si="2"/>
        <v>2.6164838124663758E-2</v>
      </c>
      <c r="P14" s="122">
        <f>'SEK Prices'!I14/'Trade Comparison to UK £'!$P$3</f>
        <v>85.479734851539433</v>
      </c>
      <c r="Q14" s="53">
        <f t="shared" si="3"/>
        <v>-8.4799412724417253E-2</v>
      </c>
      <c r="S14" s="122">
        <f>'DKr Prices'!I14/'Trade Comparison to UK £'!$S$3</f>
        <v>94.133323196411524</v>
      </c>
      <c r="T14" s="53">
        <f t="shared" si="4"/>
        <v>7.8514260857764293E-3</v>
      </c>
      <c r="V14" s="122">
        <f>'NKr Prices'!I14/'Trade Comparison to UK £'!$V$3</f>
        <v>81.561675246031569</v>
      </c>
      <c r="W14" s="53">
        <f t="shared" si="5"/>
        <v>-0.12674865903606461</v>
      </c>
      <c r="Y14" s="122">
        <f>'S Africa Prices'!F14/'Trade Comparison to UK £'!$Y$3</f>
        <v>88.042913404426201</v>
      </c>
      <c r="Z14" s="53" t="e">
        <f>(Y14-E14)/#REF!</f>
        <v>#REF!</v>
      </c>
    </row>
    <row r="15" spans="1:26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122">
        <f>'Trade Price Summary'!I15</f>
        <v>82.7</v>
      </c>
      <c r="G15" s="122">
        <f>'IRISH Pricing'!J15/'Trade Comparison to UK £'!$G$3</f>
        <v>0</v>
      </c>
      <c r="H15" s="53">
        <f t="shared" si="0"/>
        <v>-1</v>
      </c>
      <c r="J15" s="122">
        <f>'€uro Prices'!I15/'Trade Comparison to UK £'!$J$3</f>
        <v>84.286843793355516</v>
      </c>
      <c r="K15" s="53">
        <f t="shared" si="1"/>
        <v>1.9187953970441509E-2</v>
      </c>
      <c r="M15" s="122">
        <f>'SFr Prices'!K15/'Trade Comparison to UK £'!$M$3</f>
        <v>85.278338067207287</v>
      </c>
      <c r="N15" s="53">
        <f t="shared" si="2"/>
        <v>3.117700202185349E-2</v>
      </c>
      <c r="P15" s="122">
        <f>'SEK Prices'!I15/'Trade Comparison to UK £'!$P$3</f>
        <v>79.834846700966082</v>
      </c>
      <c r="Q15" s="53">
        <f t="shared" si="3"/>
        <v>-3.4645142672719717E-2</v>
      </c>
      <c r="S15" s="122">
        <f>'DKr Prices'!I15/'Trade Comparison to UK £'!$S$3</f>
        <v>83.329498642519439</v>
      </c>
      <c r="T15" s="53">
        <f t="shared" si="4"/>
        <v>7.6118336459424021E-3</v>
      </c>
      <c r="V15" s="122">
        <f>'NKr Prices'!I15/'Trade Comparison to UK £'!$V$3</f>
        <v>76.175526880727588</v>
      </c>
      <c r="W15" s="53">
        <f t="shared" si="5"/>
        <v>-7.88932662548055E-2</v>
      </c>
      <c r="Y15" s="122">
        <f>'S Africa Prices'!F15/'Trade Comparison to UK £'!$Y$3</f>
        <v>0</v>
      </c>
      <c r="Z15" s="53" t="e">
        <f>(Y15-E15)/#REF!</f>
        <v>#REF!</v>
      </c>
    </row>
    <row r="16" spans="1:26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122">
        <f>'Trade Price Summary'!I16</f>
        <v>69.400000000000006</v>
      </c>
      <c r="G16" s="122">
        <f>'IRISH Pricing'!J16/'Trade Comparison to UK £'!$G$3</f>
        <v>0</v>
      </c>
      <c r="H16" s="53">
        <f t="shared" si="0"/>
        <v>-1</v>
      </c>
      <c r="J16" s="122">
        <f>'€uro Prices'!I16/'Trade Comparison to UK £'!$J$3</f>
        <v>70.860620888219231</v>
      </c>
      <c r="K16" s="53">
        <f t="shared" si="1"/>
        <v>2.1046410493072404E-2</v>
      </c>
      <c r="M16" s="122">
        <f>'SFr Prices'!K16/'Trade Comparison to UK £'!$M$3</f>
        <v>71.694178021103482</v>
      </c>
      <c r="N16" s="53">
        <f t="shared" si="2"/>
        <v>3.3057320188810906E-2</v>
      </c>
      <c r="P16" s="122">
        <f>'SEK Prices'!I16/'Trade Comparison to UK £'!$P$3</f>
        <v>70.077254326403562</v>
      </c>
      <c r="Q16" s="53">
        <f t="shared" si="3"/>
        <v>9.7587078732500887E-3</v>
      </c>
      <c r="S16" s="122">
        <f>'DKr Prices'!I16/'Trade Comparison to UK £'!$S$3</f>
        <v>69.924753362690382</v>
      </c>
      <c r="T16" s="53">
        <f t="shared" si="4"/>
        <v>7.5612876468353881E-3</v>
      </c>
      <c r="V16" s="122">
        <f>'NKr Prices'!I16/'Trade Comparison to UK £'!$V$3</f>
        <v>66.865184706416457</v>
      </c>
      <c r="W16" s="53">
        <f t="shared" si="5"/>
        <v>-3.6524716045872457E-2</v>
      </c>
      <c r="Y16" s="122">
        <f>'S Africa Prices'!F16/'Trade Comparison to UK £'!$Y$3</f>
        <v>56.905785493104737</v>
      </c>
      <c r="Z16" s="53" t="e">
        <f>(Y16-E16)/#REF!</f>
        <v>#REF!</v>
      </c>
    </row>
    <row r="17" spans="1:26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122">
        <f>'Trade Price Summary'!I17</f>
        <v>66.2</v>
      </c>
      <c r="G17" s="122">
        <f>'IRISH Pricing'!J17/'Trade Comparison to UK £'!$G$3</f>
        <v>0</v>
      </c>
      <c r="H17" s="53">
        <f t="shared" si="0"/>
        <v>-1</v>
      </c>
      <c r="J17" s="122">
        <f>'€uro Prices'!I17/'Trade Comparison to UK £'!$J$3</f>
        <v>67.131114525681383</v>
      </c>
      <c r="K17" s="53">
        <f t="shared" si="1"/>
        <v>1.4065174103948341E-2</v>
      </c>
      <c r="M17" s="122">
        <f>'SFr Prices'!K17/'Trade Comparison to UK £'!$M$3</f>
        <v>67.920800230519092</v>
      </c>
      <c r="N17" s="53">
        <f t="shared" si="2"/>
        <v>2.5993961186088953E-2</v>
      </c>
      <c r="P17" s="122">
        <f>'SEK Prices'!I17/'Trade Comparison to UK £'!$P$3</f>
        <v>66.529038917471738</v>
      </c>
      <c r="Q17" s="53">
        <f t="shared" si="3"/>
        <v>4.9703763968539988E-3</v>
      </c>
      <c r="S17" s="122">
        <f>'DKr Prices'!I17/'Trade Comparison to UK £'!$S$3</f>
        <v>66.723620161537184</v>
      </c>
      <c r="T17" s="53">
        <f t="shared" si="4"/>
        <v>7.9096701138547006E-3</v>
      </c>
      <c r="V17" s="122">
        <f>'NKr Prices'!I17/'Trade Comparison to UK £'!$V$3</f>
        <v>63.479605733939671</v>
      </c>
      <c r="W17" s="53">
        <f t="shared" si="5"/>
        <v>-4.1093568973721024E-2</v>
      </c>
      <c r="Y17" s="122">
        <f>'S Africa Prices'!F17/'Trade Comparison to UK £'!$Y$3</f>
        <v>61.200561756735283</v>
      </c>
      <c r="Z17" s="53" t="e">
        <f>(Y17-E17)/#REF!</f>
        <v>#REF!</v>
      </c>
    </row>
    <row r="18" spans="1:26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122">
        <f>'Trade Price Summary'!I18</f>
        <v>60.9</v>
      </c>
      <c r="G18" s="122">
        <f>'IRISH Pricing'!J18/'Trade Comparison to UK £'!$G$3</f>
        <v>0</v>
      </c>
      <c r="H18" s="53">
        <f t="shared" si="0"/>
        <v>-1</v>
      </c>
      <c r="J18" s="122">
        <f>'€uro Prices'!I18/'Trade Comparison to UK £'!$J$3</f>
        <v>61.83521549087763</v>
      </c>
      <c r="K18" s="53">
        <f t="shared" si="1"/>
        <v>1.5356576204887215E-2</v>
      </c>
      <c r="M18" s="122">
        <f>'SFr Prices'!K18/'Trade Comparison to UK £'!$M$3</f>
        <v>62.569464454781212</v>
      </c>
      <c r="N18" s="53">
        <f t="shared" si="2"/>
        <v>2.741320943811516E-2</v>
      </c>
      <c r="P18" s="122">
        <f>'SEK Prices'!I18/'Trade Comparison to UK £'!$P$3</f>
        <v>61.206715804074001</v>
      </c>
      <c r="Q18" s="53">
        <f t="shared" si="3"/>
        <v>5.0363843033497963E-3</v>
      </c>
      <c r="S18" s="122">
        <f>'DKr Prices'!I18/'Trade Comparison to UK £'!$S$3</f>
        <v>61.321707884591142</v>
      </c>
      <c r="T18" s="53">
        <f t="shared" si="4"/>
        <v>6.9245958060943028E-3</v>
      </c>
      <c r="V18" s="122">
        <f>'NKr Prices'!I18/'Trade Comparison to UK £'!$V$3</f>
        <v>58.401237275224496</v>
      </c>
      <c r="W18" s="53">
        <f t="shared" si="5"/>
        <v>-4.1030586613719257E-2</v>
      </c>
      <c r="Y18" s="122">
        <f>'S Africa Prices'!F18/'Trade Comparison to UK £'!$Y$3</f>
        <v>54.758397361289468</v>
      </c>
      <c r="Z18" s="53" t="e">
        <f t="shared" ref="Z18:Z56" si="6">(Y18-E18)/Y10</f>
        <v>#DIV/0!</v>
      </c>
    </row>
    <row r="19" spans="1:26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122">
        <f>'Trade Price Summary'!I19</f>
        <v>45.9</v>
      </c>
      <c r="G19" s="122">
        <f>'IRISH Pricing'!J19/'Trade Comparison to UK £'!$G$3</f>
        <v>0</v>
      </c>
      <c r="H19" s="53">
        <f t="shared" si="0"/>
        <v>-1</v>
      </c>
      <c r="J19" s="122">
        <f>'€uro Prices'!I19/'Trade Comparison to UK £'!$J$3</f>
        <v>46.618829531723179</v>
      </c>
      <c r="K19" s="53">
        <f t="shared" si="1"/>
        <v>1.5660774111616135E-2</v>
      </c>
      <c r="M19" s="122">
        <f>'SFr Prices'!K19/'Trade Comparison to UK £'!$M$3</f>
        <v>47.201525816764772</v>
      </c>
      <c r="N19" s="53">
        <f t="shared" si="2"/>
        <v>2.8355682282456929E-2</v>
      </c>
      <c r="P19" s="122">
        <f>'SEK Prices'!I19/'Trade Comparison to UK £'!$P$3</f>
        <v>46.126800316113737</v>
      </c>
      <c r="Q19" s="53">
        <f t="shared" si="3"/>
        <v>4.9411833575977917E-3</v>
      </c>
      <c r="S19" s="122">
        <f>'DKr Prices'!I19/'Trade Comparison to UK £'!$S$3</f>
        <v>46.216360591649448</v>
      </c>
      <c r="T19" s="53">
        <f t="shared" si="4"/>
        <v>6.892387617635054E-3</v>
      </c>
      <c r="V19" s="122">
        <f>'NKr Prices'!I19/'Trade Comparison to UK £'!$V$3</f>
        <v>44.012526642198168</v>
      </c>
      <c r="W19" s="53">
        <f t="shared" si="5"/>
        <v>-4.1121423917251217E-2</v>
      </c>
      <c r="Y19" s="122">
        <f>'S Africa Prices'!F19/'Trade Comparison to UK £'!$Y$3</f>
        <v>41.874068570397824</v>
      </c>
      <c r="Z19" s="53" t="e">
        <f t="shared" si="6"/>
        <v>#DIV/0!</v>
      </c>
    </row>
    <row r="20" spans="1:26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15" t="str">
        <f>+'UK Prices'!D20</f>
        <v>FJ StaDry Rain Jacket (TGI only)</v>
      </c>
      <c r="E20" s="122">
        <f>'Trade Price Summary'!I20</f>
        <v>54</v>
      </c>
      <c r="G20" s="122">
        <f>'IRISH Pricing'!J20/'Trade Comparison to UK £'!$G$3</f>
        <v>0</v>
      </c>
      <c r="H20" s="53">
        <f t="shared" si="0"/>
        <v>-1</v>
      </c>
      <c r="J20" s="122">
        <f>'€uro Prices'!I20/'Trade Comparison to UK £'!$J$3</f>
        <v>54.823743529306462</v>
      </c>
      <c r="K20" s="53">
        <f t="shared" si="1"/>
        <v>1.525450980197152E-2</v>
      </c>
      <c r="M20" s="122">
        <f>'SFr Prices'!K20/'Trade Comparison to UK £'!$M$3</f>
        <v>0</v>
      </c>
      <c r="N20" s="53">
        <f t="shared" si="2"/>
        <v>-1</v>
      </c>
      <c r="P20" s="122">
        <f>'SEK Prices'!I20/'Trade Comparison to UK £'!$P$3</f>
        <v>0</v>
      </c>
      <c r="Q20" s="53">
        <f t="shared" si="3"/>
        <v>-1</v>
      </c>
      <c r="S20" s="122">
        <f>'DKr Prices'!I20/'Trade Comparison to UK £'!$S$3</f>
        <v>0</v>
      </c>
      <c r="T20" s="53">
        <f t="shared" si="4"/>
        <v>-1</v>
      </c>
      <c r="V20" s="122">
        <f>'NKr Prices'!I20/'Trade Comparison to UK £'!$V$3</f>
        <v>0</v>
      </c>
      <c r="W20" s="53">
        <f t="shared" si="5"/>
        <v>-1</v>
      </c>
      <c r="Y20" s="122">
        <f>'S Africa Prices'!F20/'Trade Comparison to UK £'!$Y$3</f>
        <v>0</v>
      </c>
      <c r="Z20" s="53" t="e">
        <f t="shared" si="6"/>
        <v>#DIV/0!</v>
      </c>
    </row>
    <row r="21" spans="1:26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15" t="str">
        <f>+'UK Prices'!D21</f>
        <v>FJ StaDry Rain Shirt (TGI only)</v>
      </c>
      <c r="E21" s="122">
        <f>'Trade Price Summary'!I21</f>
        <v>51</v>
      </c>
      <c r="G21" s="122">
        <f>'IRISH Pricing'!J21/'Trade Comparison to UK £'!$G$3</f>
        <v>0</v>
      </c>
      <c r="H21" s="53">
        <f t="shared" si="0"/>
        <v>-1</v>
      </c>
      <c r="J21" s="122">
        <f>'€uro Prices'!I21/'Trade Comparison to UK £'!$J$3</f>
        <v>51.765548312025423</v>
      </c>
      <c r="K21" s="53">
        <f t="shared" si="1"/>
        <v>1.5010751216184767E-2</v>
      </c>
      <c r="M21" s="122">
        <f>'SFr Prices'!K21/'Trade Comparison to UK £'!$M$3</f>
        <v>0</v>
      </c>
      <c r="N21" s="53">
        <f t="shared" si="2"/>
        <v>-1</v>
      </c>
      <c r="P21" s="122">
        <f>'SEK Prices'!I21/'Trade Comparison to UK £'!$P$3</f>
        <v>0</v>
      </c>
      <c r="Q21" s="53">
        <f t="shared" si="3"/>
        <v>-1</v>
      </c>
      <c r="S21" s="122">
        <f>'DKr Prices'!I21/'Trade Comparison to UK £'!$S$3</f>
        <v>0</v>
      </c>
      <c r="T21" s="53">
        <f t="shared" si="4"/>
        <v>-1</v>
      </c>
      <c r="V21" s="122">
        <f>'NKr Prices'!I21/'Trade Comparison to UK £'!$V$3</f>
        <v>0</v>
      </c>
      <c r="W21" s="53">
        <f t="shared" si="5"/>
        <v>-1</v>
      </c>
      <c r="Y21" s="122">
        <f>'S Africa Prices'!F21/'Trade Comparison to UK £'!$Y$3</f>
        <v>0</v>
      </c>
      <c r="Z21" s="53">
        <f t="shared" si="6"/>
        <v>-0.54099731207289292</v>
      </c>
    </row>
    <row r="22" spans="1:26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122">
        <f>'Trade Price Summary'!I22</f>
        <v>59.5</v>
      </c>
      <c r="G22" s="122">
        <f>'IRISH Pricing'!J22/'Trade Comparison to UK £'!$G$3</f>
        <v>0</v>
      </c>
      <c r="H22" s="53">
        <f t="shared" si="0"/>
        <v>-1</v>
      </c>
      <c r="J22" s="122">
        <f>'€uro Prices'!I22/'Trade Comparison to UK £'!$J$3</f>
        <v>59.672101800605674</v>
      </c>
      <c r="K22" s="53">
        <f t="shared" si="1"/>
        <v>2.8924672370701484E-3</v>
      </c>
      <c r="M22" s="122">
        <f>'SFr Prices'!K22/'Trade Comparison to UK £'!$M$3</f>
        <v>60.374044649350289</v>
      </c>
      <c r="N22" s="53">
        <f t="shared" si="2"/>
        <v>1.4689826039500651E-2</v>
      </c>
      <c r="P22" s="122">
        <f>'SEK Prices'!I22/'Trade Comparison to UK £'!$P$3</f>
        <v>59.513249358901987</v>
      </c>
      <c r="Q22" s="53">
        <f t="shared" si="3"/>
        <v>2.2267830087373624E-4</v>
      </c>
      <c r="S22" s="122">
        <f>'DKr Prices'!I22/'Trade Comparison to UK £'!$S$3</f>
        <v>59.521070458942461</v>
      </c>
      <c r="T22" s="53">
        <f t="shared" si="4"/>
        <v>3.541253603774932E-4</v>
      </c>
      <c r="V22" s="122">
        <f>'NKr Prices'!I22/'Trade Comparison to UK £'!$V$3</f>
        <v>56.785392765633297</v>
      </c>
      <c r="W22" s="53">
        <f t="shared" si="5"/>
        <v>-4.562365099775971E-2</v>
      </c>
      <c r="Y22" s="122">
        <f>'S Africa Prices'!F22/'Trade Comparison to UK £'!$Y$3</f>
        <v>61.286457282007895</v>
      </c>
      <c r="Z22" s="53">
        <f t="shared" si="6"/>
        <v>2.0290756097560987E-2</v>
      </c>
    </row>
    <row r="23" spans="1:26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122">
        <f>'Trade Price Summary'!I23</f>
        <v>55</v>
      </c>
      <c r="G23" s="122">
        <f>'IRISH Pricing'!J23/'Trade Comparison to UK £'!$G$3</f>
        <v>0</v>
      </c>
      <c r="H23" s="53">
        <f t="shared" si="0"/>
        <v>-1</v>
      </c>
      <c r="J23" s="122">
        <f>'€uro Prices'!I23/'Trade Comparison to UK £'!$J$3</f>
        <v>55.569644801814036</v>
      </c>
      <c r="K23" s="53">
        <f t="shared" si="1"/>
        <v>1.0357178214800653E-2</v>
      </c>
      <c r="M23" s="122">
        <f>'SFr Prices'!K23/'Trade Comparison to UK £'!$M$3</f>
        <v>56.257632514167312</v>
      </c>
      <c r="N23" s="53">
        <f t="shared" si="2"/>
        <v>2.2866045712132951E-2</v>
      </c>
      <c r="P23" s="122">
        <f>'SEK Prices'!I23/'Trade Comparison to UK £'!$P$3</f>
        <v>54.997338838443298</v>
      </c>
      <c r="Q23" s="53">
        <f t="shared" si="3"/>
        <v>-4.8384755576400745E-5</v>
      </c>
      <c r="S23" s="122">
        <f>'DKr Prices'!I23/'Trade Comparison to UK £'!$S$3</f>
        <v>54.919441482284725</v>
      </c>
      <c r="T23" s="53">
        <f t="shared" si="4"/>
        <v>-1.4647003220959092E-3</v>
      </c>
      <c r="V23" s="122">
        <f>'NKr Prices'!I23/'Trade Comparison to UK £'!$V$3</f>
        <v>52.476474073390122</v>
      </c>
      <c r="W23" s="53">
        <f t="shared" si="5"/>
        <v>-4.5882289574725052E-2</v>
      </c>
      <c r="Y23" s="122">
        <f>'S Africa Prices'!F23/'Trade Comparison to UK £'!$Y$3</f>
        <v>0</v>
      </c>
      <c r="Z23" s="53" t="e">
        <f t="shared" si="6"/>
        <v>#DIV/0!</v>
      </c>
    </row>
    <row r="24" spans="1:26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122">
        <f>'Trade Price Summary'!I24</f>
        <v>50</v>
      </c>
      <c r="G24" s="122">
        <f>'IRISH Pricing'!J24/'Trade Comparison to UK £'!$G$3</f>
        <v>0</v>
      </c>
      <c r="H24" s="53">
        <f t="shared" si="0"/>
        <v>-1</v>
      </c>
      <c r="J24" s="122">
        <f>'€uro Prices'!I24/'Trade Comparison to UK £'!$J$3</f>
        <v>49.97538525800725</v>
      </c>
      <c r="K24" s="53">
        <f t="shared" si="1"/>
        <v>-4.9229483985499198E-4</v>
      </c>
      <c r="M24" s="122">
        <f>'SFr Prices'!K24/'Trade Comparison to UK £'!$M$3</f>
        <v>50.563262393830868</v>
      </c>
      <c r="N24" s="53">
        <f t="shared" si="2"/>
        <v>1.1265247876617366E-2</v>
      </c>
      <c r="P24" s="122">
        <f>'SEK Prices'!I24/'Trade Comparison to UK £'!$P$3</f>
        <v>47.01385416834669</v>
      </c>
      <c r="Q24" s="53">
        <f t="shared" si="3"/>
        <v>-5.9722916633066205E-2</v>
      </c>
      <c r="S24" s="122">
        <f>'DKr Prices'!I24/'Trade Comparison to UK £'!$S$3</f>
        <v>47.216714717009815</v>
      </c>
      <c r="T24" s="53">
        <f t="shared" si="4"/>
        <v>-5.5665705659803708E-2</v>
      </c>
      <c r="V24" s="122">
        <f>'NKr Prices'!I24/'Trade Comparison to UK £'!$V$3</f>
        <v>44.858921385317359</v>
      </c>
      <c r="W24" s="53">
        <f t="shared" si="5"/>
        <v>-0.10282157229365282</v>
      </c>
      <c r="Y24" s="122">
        <f>'S Africa Prices'!F24/'Trade Comparison to UK £'!$Y$3</f>
        <v>0</v>
      </c>
      <c r="Z24" s="53">
        <f t="shared" si="6"/>
        <v>-0.87864528301886791</v>
      </c>
    </row>
    <row r="25" spans="1:26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15" t="str">
        <f>+'UK Prices'!D25</f>
        <v>FJ Perf Wind Shell Mid Layer</v>
      </c>
      <c r="E25" s="122">
        <f>'Trade Price Summary'!I25</f>
        <v>45</v>
      </c>
      <c r="G25" s="122">
        <f>'IRISH Pricing'!J25/'Trade Comparison to UK £'!$G$3</f>
        <v>0</v>
      </c>
      <c r="H25" s="53">
        <f t="shared" si="0"/>
        <v>-1</v>
      </c>
      <c r="J25" s="122">
        <f>'€uro Prices'!I25/'Trade Comparison to UK £'!$J$3</f>
        <v>44.381125714200472</v>
      </c>
      <c r="K25" s="53">
        <f t="shared" si="1"/>
        <v>-1.3752761906656178E-2</v>
      </c>
      <c r="M25" s="122">
        <f>'SFr Prices'!K25/'Trade Comparison to UK £'!$M$3</f>
        <v>44.937499142414133</v>
      </c>
      <c r="N25" s="53">
        <f t="shared" si="2"/>
        <v>-1.3889079463526046E-3</v>
      </c>
      <c r="P25" s="122">
        <f>'SEK Prices'!I25/'Trade Comparison to UK £'!$P$3</f>
        <v>43.949486315178298</v>
      </c>
      <c r="Q25" s="53">
        <f t="shared" si="3"/>
        <v>-2.3344748551593377E-2</v>
      </c>
      <c r="S25" s="122">
        <f>'DKr Prices'!I25/'Trade Comparison to UK £'!$S$3</f>
        <v>44.515758578536797</v>
      </c>
      <c r="T25" s="53">
        <f t="shared" si="4"/>
        <v>-1.0760920476960065E-2</v>
      </c>
      <c r="V25" s="122">
        <f>'NKr Prices'!I25/'Trade Comparison to UK £'!$V$3</f>
        <v>41.935012272723775</v>
      </c>
      <c r="W25" s="53">
        <f t="shared" si="5"/>
        <v>-6.8110838383916114E-2</v>
      </c>
      <c r="Y25" s="122">
        <f>'S Africa Prices'!F25/'Trade Comparison to UK £'!$Y$3</f>
        <v>0</v>
      </c>
      <c r="Z25" s="53">
        <f t="shared" si="6"/>
        <v>-0.73528736842105258</v>
      </c>
    </row>
    <row r="26" spans="1:26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122">
        <f>'Trade Price Summary'!I26</f>
        <v>50.8</v>
      </c>
      <c r="G26" s="122">
        <f>'IRISH Pricing'!J26/'Trade Comparison to UK £'!$G$3</f>
        <v>0</v>
      </c>
      <c r="H26" s="53">
        <f t="shared" si="0"/>
        <v>-1</v>
      </c>
      <c r="J26" s="122">
        <f>'€uro Prices'!I26/'Trade Comparison to UK £'!$J$3</f>
        <v>48.856533349245893</v>
      </c>
      <c r="K26" s="53">
        <f t="shared" si="1"/>
        <v>-3.8257217534529604E-2</v>
      </c>
      <c r="M26" s="122">
        <f>'SFr Prices'!K26/'Trade Comparison to UK £'!$M$3</f>
        <v>49.43124905665556</v>
      </c>
      <c r="N26" s="53">
        <f t="shared" si="2"/>
        <v>-2.694391620756767E-2</v>
      </c>
      <c r="P26" s="122">
        <f>'SEK Prices'!I26/'Trade Comparison to UK £'!$P$3</f>
        <v>52.77970420786091</v>
      </c>
      <c r="Q26" s="53">
        <f t="shared" si="3"/>
        <v>3.8970555272852606E-2</v>
      </c>
      <c r="S26" s="122">
        <f>'DKr Prices'!I26/'Trade Comparison to UK £'!$S$3</f>
        <v>53.218839469172082</v>
      </c>
      <c r="T26" s="53">
        <f t="shared" si="4"/>
        <v>4.7614950180552847E-2</v>
      </c>
      <c r="V26" s="122">
        <f>'NKr Prices'!I26/'Trade Comparison to UK £'!$V$3</f>
        <v>50.36048721559213</v>
      </c>
      <c r="W26" s="53">
        <f t="shared" si="5"/>
        <v>-8.6518264647217971E-3</v>
      </c>
      <c r="Y26" s="122">
        <f>'S Africa Prices'!F26/'Trade Comparison to UK £'!$Y$3</f>
        <v>0</v>
      </c>
      <c r="Z26" s="53">
        <f t="shared" si="6"/>
        <v>-0.92771159215686261</v>
      </c>
    </row>
    <row r="27" spans="1:26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122">
        <f>'Trade Price Summary'!I27</f>
        <v>43.6</v>
      </c>
      <c r="G27" s="122">
        <f>'IRISH Pricing'!J27/'Trade Comparison to UK £'!$G$3</f>
        <v>0</v>
      </c>
      <c r="H27" s="53">
        <f t="shared" si="0"/>
        <v>-1</v>
      </c>
      <c r="J27" s="122">
        <f>'€uro Prices'!I27/'Trade Comparison to UK £'!$J$3</f>
        <v>42.068831769427</v>
      </c>
      <c r="K27" s="53">
        <f t="shared" si="1"/>
        <v>-3.5118537398463337E-2</v>
      </c>
      <c r="M27" s="122">
        <f>'SFr Prices'!K27/'Trade Comparison to UK £'!$M$3</f>
        <v>42.563701477791959</v>
      </c>
      <c r="N27" s="53">
        <f t="shared" si="2"/>
        <v>-2.3768314729542259E-2</v>
      </c>
      <c r="P27" s="122">
        <f>'SEK Prices'!I27/'Trade Comparison to UK £'!$P$3</f>
        <v>45.683273389997254</v>
      </c>
      <c r="Q27" s="53">
        <f t="shared" si="3"/>
        <v>4.7781499770579182E-2</v>
      </c>
      <c r="S27" s="122">
        <f>'DKr Prices'!I27/'Trade Comparison to UK £'!$S$3</f>
        <v>45.716183528969253</v>
      </c>
      <c r="T27" s="53">
        <f t="shared" si="4"/>
        <v>4.8536319471771831E-2</v>
      </c>
      <c r="V27" s="122">
        <f>'NKr Prices'!I27/'Trade Comparison to UK £'!$V$3</f>
        <v>43.589329270638565</v>
      </c>
      <c r="W27" s="53">
        <f t="shared" si="5"/>
        <v>-2.4474149911551181E-4</v>
      </c>
      <c r="Y27" s="122">
        <f>'S Africa Prices'!F27/'Trade Comparison to UK £'!$Y$3</f>
        <v>0</v>
      </c>
      <c r="Z27" s="53">
        <f t="shared" si="6"/>
        <v>-1.0412171897435898</v>
      </c>
    </row>
    <row r="28" spans="1:26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122"/>
      <c r="G28" s="122"/>
      <c r="H28" s="53"/>
      <c r="J28" s="122"/>
      <c r="K28" s="53"/>
      <c r="M28" s="122"/>
      <c r="N28" s="53"/>
      <c r="P28" s="122"/>
      <c r="Q28" s="53"/>
      <c r="S28" s="122"/>
      <c r="T28" s="53"/>
      <c r="V28" s="122"/>
      <c r="W28" s="53"/>
      <c r="Y28" s="122"/>
      <c r="Z28" s="53"/>
    </row>
    <row r="29" spans="1:26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122">
        <f>'Trade Price Summary'!I29</f>
        <v>27.5</v>
      </c>
      <c r="G29" s="122">
        <f>'IRISH Pricing'!J29/'Trade Comparison to UK £'!$G$3</f>
        <v>0</v>
      </c>
      <c r="H29" s="53">
        <f t="shared" si="0"/>
        <v>-1</v>
      </c>
      <c r="J29" s="122">
        <f>'€uro Prices'!I29/'Trade Comparison to UK £'!$J$3</f>
        <v>27.523756955529365</v>
      </c>
      <c r="K29" s="53">
        <f t="shared" si="1"/>
        <v>8.6388929197689574E-4</v>
      </c>
      <c r="M29" s="122">
        <f>'SFr Prices'!K29/'Trade Comparison to UK £'!$M$3</f>
        <v>27.854388781404793</v>
      </c>
      <c r="N29" s="53">
        <f t="shared" si="2"/>
        <v>1.2886864778356126E-2</v>
      </c>
      <c r="P29" s="122">
        <f>'SEK Prices'!I29/'Trade Comparison to UK £'!$P$3</f>
        <v>27.821234456397271</v>
      </c>
      <c r="Q29" s="53">
        <f t="shared" si="3"/>
        <v>1.1681252959900751E-2</v>
      </c>
      <c r="S29" s="122">
        <f>'DKr Prices'!I29/'Trade Comparison to UK £'!$S$3</f>
        <v>26.509384322050003</v>
      </c>
      <c r="T29" s="53">
        <f t="shared" si="4"/>
        <v>-3.6022388289090788E-2</v>
      </c>
      <c r="V29" s="122">
        <f>'NKr Prices'!I29/'Trade Comparison to UK £'!$V$3</f>
        <v>26.54601694328386</v>
      </c>
      <c r="W29" s="53">
        <f t="shared" si="5"/>
        <v>-3.4690292971496006E-2</v>
      </c>
      <c r="Y29" s="122">
        <f>'S Africa Prices'!F29/'Trade Comparison to UK £'!$Y$3</f>
        <v>26.842351647690915</v>
      </c>
      <c r="Z29" s="53" t="e">
        <f t="shared" si="6"/>
        <v>#DIV/0!</v>
      </c>
    </row>
    <row r="30" spans="1:26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122">
        <f>'Trade Price Summary'!I30</f>
        <v>19.899999999999999</v>
      </c>
      <c r="G30" s="122">
        <f>'IRISH Pricing'!J30/'Trade Comparison to UK £'!$G$3</f>
        <v>0</v>
      </c>
      <c r="H30" s="53">
        <f t="shared" si="0"/>
        <v>-1</v>
      </c>
      <c r="J30" s="122">
        <f>'€uro Prices'!I30/'Trade Comparison to UK £'!$J$3</f>
        <v>18.199991049184728</v>
      </c>
      <c r="K30" s="53">
        <f t="shared" si="1"/>
        <v>-8.5427585468104056E-2</v>
      </c>
      <c r="M30" s="122">
        <f>'SFr Prices'!K30/'Trade Comparison to UK £'!$M$3</f>
        <v>18.414083618051837</v>
      </c>
      <c r="N30" s="53">
        <f t="shared" si="2"/>
        <v>-7.466916492201818E-2</v>
      </c>
      <c r="P30" s="122">
        <f>'SEK Prices'!I30/'Trade Comparison to UK £'!$P$3</f>
        <v>20.845765527474477</v>
      </c>
      <c r="Q30" s="53">
        <f t="shared" si="3"/>
        <v>4.7525905903240108E-2</v>
      </c>
      <c r="S30" s="122">
        <f>'DKr Prices'!I30/'Trade Comparison to UK £'!$S$3</f>
        <v>20.137128543504399</v>
      </c>
      <c r="T30" s="53">
        <f t="shared" si="4"/>
        <v>1.1916007211276424E-2</v>
      </c>
      <c r="V30" s="122">
        <f>'NKr Prices'!I30/'Trade Comparison to UK £'!$V$3</f>
        <v>19.890276463301095</v>
      </c>
      <c r="W30" s="53">
        <f t="shared" si="5"/>
        <v>-4.8861993461825359E-4</v>
      </c>
      <c r="Y30" s="122">
        <f>'S Africa Prices'!F30/'Trade Comparison to UK £'!$Y$3</f>
        <v>0</v>
      </c>
      <c r="Z30" s="53">
        <f t="shared" si="6"/>
        <v>-0.32470468815697262</v>
      </c>
    </row>
    <row r="31" spans="1:26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122">
        <f>'Trade Price Summary'!I31</f>
        <v>20.7</v>
      </c>
      <c r="G31" s="122">
        <f>'IRISH Pricing'!J31/'Trade Comparison to UK £'!$G$3</f>
        <v>0</v>
      </c>
      <c r="H31" s="53">
        <f t="shared" si="0"/>
        <v>-1</v>
      </c>
      <c r="J31" s="122">
        <f>'€uro Prices'!I31/'Trade Comparison to UK £'!$J$3</f>
        <v>20.064744230453655</v>
      </c>
      <c r="K31" s="53">
        <f t="shared" si="1"/>
        <v>-3.0688684519147049E-2</v>
      </c>
      <c r="M31" s="122">
        <f>'SFr Prices'!K31/'Trade Comparison to UK £'!$M$3</f>
        <v>20.307633200236008</v>
      </c>
      <c r="N31" s="53">
        <f t="shared" si="2"/>
        <v>-1.8954917862994736E-2</v>
      </c>
      <c r="P31" s="122">
        <f>'SEK Prices'!I31/'Trade Comparison to UK £'!$P$3</f>
        <v>20.845765527474477</v>
      </c>
      <c r="Q31" s="53">
        <f t="shared" si="3"/>
        <v>7.0418129214723365E-3</v>
      </c>
      <c r="S31" s="122">
        <f>'DKr Prices'!I31/'Trade Comparison to UK £'!$S$3</f>
        <v>20.107117919743587</v>
      </c>
      <c r="T31" s="53">
        <f t="shared" si="4"/>
        <v>-2.8641646389198673E-2</v>
      </c>
      <c r="V31" s="122">
        <f>'NKr Prices'!I31/'Trade Comparison to UK £'!$V$3</f>
        <v>19.890276463301095</v>
      </c>
      <c r="W31" s="53">
        <f t="shared" si="5"/>
        <v>-3.9117079067579906E-2</v>
      </c>
      <c r="Y31" s="122">
        <f>'S Africa Prices'!F31/'Trade Comparison to UK £'!$Y$3</f>
        <v>18.252799120429824</v>
      </c>
      <c r="Z31" s="53" t="e">
        <f t="shared" si="6"/>
        <v>#DIV/0!</v>
      </c>
    </row>
    <row r="32" spans="1:26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122">
        <f>'Trade Price Summary'!I32</f>
        <v>17.399999999999999</v>
      </c>
      <c r="G32" s="122">
        <f>'IRISH Pricing'!J32/'Trade Comparison to UK £'!$G$3</f>
        <v>0</v>
      </c>
      <c r="H32" s="53">
        <f t="shared" si="0"/>
        <v>-1</v>
      </c>
      <c r="J32" s="122">
        <f>'€uro Prices'!I32/'Trade Comparison to UK £'!$J$3</f>
        <v>16.633598376918833</v>
      </c>
      <c r="K32" s="53">
        <f t="shared" si="1"/>
        <v>-4.4046070292021004E-2</v>
      </c>
      <c r="M32" s="122">
        <f>'SFr Prices'!K32/'Trade Comparison to UK £'!$M$3</f>
        <v>16.829264946006393</v>
      </c>
      <c r="N32" s="53">
        <f t="shared" si="2"/>
        <v>-3.2800865172046272E-2</v>
      </c>
      <c r="P32" s="122">
        <f>'SEK Prices'!I32/'Trade Comparison to UK £'!$P$3</f>
        <v>19.071657823008564</v>
      </c>
      <c r="Q32" s="53">
        <f t="shared" si="3"/>
        <v>9.6072288678653223E-2</v>
      </c>
      <c r="S32" s="122">
        <f>'DKr Prices'!I32/'Trade Comparison to UK £'!$S$3</f>
        <v>18.376505282870138</v>
      </c>
      <c r="T32" s="53">
        <f t="shared" si="4"/>
        <v>5.6120993268398811E-2</v>
      </c>
      <c r="V32" s="122">
        <f>'NKr Prices'!I32/'Trade Comparison to UK £'!$V$3</f>
        <v>18.197486977062706</v>
      </c>
      <c r="W32" s="53">
        <f t="shared" si="5"/>
        <v>4.5832584888661342E-2</v>
      </c>
      <c r="Y32" s="122">
        <f>'S Africa Prices'!F32/'Trade Comparison to UK £'!$Y$3</f>
        <v>0</v>
      </c>
      <c r="Z32" s="53" t="e">
        <f t="shared" si="6"/>
        <v>#DIV/0!</v>
      </c>
    </row>
    <row r="33" spans="1:26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122"/>
      <c r="G33" s="122"/>
      <c r="H33" s="53"/>
      <c r="J33" s="122"/>
      <c r="K33" s="53"/>
      <c r="M33" s="122"/>
      <c r="N33" s="53"/>
      <c r="P33" s="122"/>
      <c r="Q33" s="53"/>
      <c r="S33" s="122"/>
      <c r="T33" s="53"/>
      <c r="V33" s="122"/>
      <c r="W33" s="53"/>
      <c r="Y33" s="122"/>
      <c r="Z33" s="53"/>
    </row>
    <row r="34" spans="1:26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122">
        <f>'Trade Price Summary'!I34</f>
        <v>32.299999999999997</v>
      </c>
      <c r="G34" s="122">
        <f>'IRISH Pricing'!J34/'Trade Comparison to UK £'!$G$3</f>
        <v>0</v>
      </c>
      <c r="H34" s="53">
        <f t="shared" si="0"/>
        <v>-1</v>
      </c>
      <c r="J34" s="122">
        <f>'€uro Prices'!I34/'Trade Comparison to UK £'!$J$3</f>
        <v>31.253263318067219</v>
      </c>
      <c r="K34" s="53">
        <f t="shared" si="1"/>
        <v>-3.2406708418971454E-2</v>
      </c>
      <c r="M34" s="122">
        <f>'SFr Prices'!K34/'Trade Comparison to UK £'!$M$3</f>
        <v>31.620905885097216</v>
      </c>
      <c r="N34" s="53">
        <f t="shared" si="2"/>
        <v>-2.1024585600705314E-2</v>
      </c>
      <c r="P34" s="122">
        <f>'SEK Prices'!I34/'Trade Comparison to UK £'!$P$3</f>
        <v>33.708046384852345</v>
      </c>
      <c r="Q34" s="53">
        <f t="shared" si="3"/>
        <v>4.3592767332890033E-2</v>
      </c>
      <c r="S34" s="122">
        <f>'DKr Prices'!I34/'Trade Comparison to UK £'!$S$3</f>
        <v>33.781958813419955</v>
      </c>
      <c r="T34" s="53">
        <f t="shared" si="4"/>
        <v>4.5881077814859374E-2</v>
      </c>
      <c r="V34" s="122">
        <f>'NKr Prices'!I34/'Trade Comparison to UK £'!$V$3</f>
        <v>32.163000238529435</v>
      </c>
      <c r="W34" s="53">
        <f t="shared" si="5"/>
        <v>-4.2414786832991481E-3</v>
      </c>
      <c r="Y34" s="122">
        <f>'S Africa Prices'!F34/'Trade Comparison to UK £'!$Y$3</f>
        <v>0</v>
      </c>
      <c r="Z34" s="53" t="e">
        <f t="shared" si="6"/>
        <v>#DIV/0!</v>
      </c>
    </row>
    <row r="35" spans="1:26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122">
        <f>'Trade Price Summary'!I35</f>
        <v>31.9</v>
      </c>
      <c r="G35" s="122">
        <f>'IRISH Pricing'!J35/'Trade Comparison to UK £'!$G$3</f>
        <v>0</v>
      </c>
      <c r="H35" s="53">
        <f t="shared" si="0"/>
        <v>-1</v>
      </c>
      <c r="J35" s="122">
        <f>'€uro Prices'!I35/'Trade Comparison to UK £'!$J$3</f>
        <v>32.819655990333118</v>
      </c>
      <c r="K35" s="53">
        <f t="shared" si="1"/>
        <v>2.8829341389752954E-2</v>
      </c>
      <c r="M35" s="122">
        <f>'SFr Prices'!K35/'Trade Comparison to UK £'!$M$3</f>
        <v>33.205724557142666</v>
      </c>
      <c r="N35" s="53">
        <f t="shared" si="2"/>
        <v>4.0931804299143192E-2</v>
      </c>
      <c r="P35" s="122">
        <f>'SEK Prices'!I35/'Trade Comparison to UK £'!$P$3</f>
        <v>32.377465606502916</v>
      </c>
      <c r="Q35" s="53">
        <f t="shared" si="3"/>
        <v>1.4967573871564818E-2</v>
      </c>
      <c r="S35" s="122">
        <f>'DKr Prices'!I35/'Trade Comparison to UK £'!$S$3</f>
        <v>32.211402836604158</v>
      </c>
      <c r="T35" s="53">
        <f t="shared" si="4"/>
        <v>9.7618444076539024E-3</v>
      </c>
      <c r="V35" s="122">
        <f>'NKr Prices'!I35/'Trade Comparison to UK £'!$V$3</f>
        <v>30.893408123850641</v>
      </c>
      <c r="W35" s="53">
        <f t="shared" si="5"/>
        <v>-3.1554604268004945E-2</v>
      </c>
      <c r="Y35" s="122">
        <f>'S Africa Prices'!F35/'Trade Comparison to UK £'!$Y$3</f>
        <v>0</v>
      </c>
      <c r="Z35" s="53" t="e">
        <f t="shared" si="6"/>
        <v>#DIV/0!</v>
      </c>
    </row>
    <row r="36" spans="1:26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122">
        <f>'Trade Price Summary'!I36</f>
        <v>32.299999999999997</v>
      </c>
      <c r="G36" s="122">
        <f>'IRISH Pricing'!J36/'Trade Comparison to UK £'!$G$3</f>
        <v>0</v>
      </c>
      <c r="H36" s="53">
        <f t="shared" si="0"/>
        <v>-1</v>
      </c>
      <c r="J36" s="122">
        <f>'€uro Prices'!I36/'Trade Comparison to UK £'!$J$3</f>
        <v>31.253263318067219</v>
      </c>
      <c r="K36" s="53">
        <f t="shared" si="1"/>
        <v>-3.2406708418971454E-2</v>
      </c>
      <c r="M36" s="122">
        <f>'SFr Prices'!K36/'Trade Comparison to UK £'!$M$3</f>
        <v>31.620905885097216</v>
      </c>
      <c r="N36" s="53">
        <f t="shared" si="2"/>
        <v>-2.1024585600705314E-2</v>
      </c>
      <c r="P36" s="122">
        <f>'SEK Prices'!I36/'Trade Comparison to UK £'!$P$3</f>
        <v>0</v>
      </c>
      <c r="Q36" s="53">
        <f t="shared" si="3"/>
        <v>-1</v>
      </c>
      <c r="S36" s="122">
        <f>'DKr Prices'!I36/'Trade Comparison to UK £'!$S$3</f>
        <v>33.781958813419955</v>
      </c>
      <c r="T36" s="53">
        <f t="shared" si="4"/>
        <v>4.5881077814859374E-2</v>
      </c>
      <c r="V36" s="122">
        <f>'NKr Prices'!I36/'Trade Comparison to UK £'!$V$3</f>
        <v>0</v>
      </c>
      <c r="W36" s="53">
        <f t="shared" si="5"/>
        <v>-1</v>
      </c>
      <c r="Y36" s="122">
        <f>'S Africa Prices'!F36/'Trade Comparison to UK £'!$Y$3</f>
        <v>0</v>
      </c>
      <c r="Z36" s="53" t="e">
        <f t="shared" si="6"/>
        <v>#DIV/0!</v>
      </c>
    </row>
    <row r="37" spans="1:26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122"/>
      <c r="G37" s="122"/>
      <c r="H37" s="53"/>
      <c r="J37" s="122"/>
      <c r="K37" s="53"/>
      <c r="M37" s="122"/>
      <c r="N37" s="53"/>
      <c r="P37" s="122"/>
      <c r="Q37" s="53"/>
      <c r="S37" s="122"/>
      <c r="T37" s="53"/>
      <c r="V37" s="122"/>
      <c r="W37" s="53"/>
      <c r="Y37" s="122"/>
      <c r="Z37" s="53"/>
    </row>
    <row r="38" spans="1:26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09" t="str">
        <f>+'UK Prices'!D38</f>
        <v>Lisle Stripe w/self collar</v>
      </c>
      <c r="E38" s="122">
        <f>'Trade Price Summary'!I38</f>
        <v>27.4</v>
      </c>
      <c r="G38" s="122">
        <f>'IRISH Pricing'!J38/'Trade Comparison to UK £'!$G$3</f>
        <v>0</v>
      </c>
      <c r="H38" s="53">
        <f t="shared" si="0"/>
        <v>-1</v>
      </c>
      <c r="J38" s="122">
        <f>'€uro Prices'!I38/'Trade Comparison to UK £'!$J$3</f>
        <v>27.001626064774069</v>
      </c>
      <c r="K38" s="53">
        <f t="shared" si="1"/>
        <v>-1.4539194716274814E-2</v>
      </c>
      <c r="M38" s="122">
        <f>'SFr Prices'!K38/'Trade Comparison to UK £'!$M$3</f>
        <v>27.305533830047061</v>
      </c>
      <c r="N38" s="53">
        <f t="shared" si="2"/>
        <v>-3.4476704362386011E-3</v>
      </c>
      <c r="P38" s="122">
        <f>'SEK Prices'!I38/'Trade Comparison to UK £'!$P$3</f>
        <v>26.530974307694787</v>
      </c>
      <c r="Q38" s="53">
        <f t="shared" si="3"/>
        <v>-3.1716266142525956E-2</v>
      </c>
      <c r="S38" s="122">
        <f>'DKr Prices'!I38/'Trade Comparison to UK £'!$S$3</f>
        <v>27.509738447410381</v>
      </c>
      <c r="T38" s="53">
        <f t="shared" si="4"/>
        <v>4.005052825196447E-3</v>
      </c>
      <c r="V38" s="122">
        <f>'NKr Prices'!I38/'Trade Comparison to UK £'!$V$3</f>
        <v>25.314897316928665</v>
      </c>
      <c r="W38" s="53">
        <f t="shared" si="5"/>
        <v>-7.6098638068296851E-2</v>
      </c>
      <c r="Y38" s="122">
        <f>'S Africa Prices'!F38/'Trade Comparison to UK £'!$Y$3</f>
        <v>0</v>
      </c>
      <c r="Z38" s="53" t="e">
        <f t="shared" si="6"/>
        <v>#DIV/0!</v>
      </c>
    </row>
    <row r="39" spans="1:26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09" t="str">
        <f>+'UK Prices'!D39</f>
        <v>Birdseye Pique w/Button Down Collar (Athletic fit)</v>
      </c>
      <c r="E39" s="122">
        <f>'Trade Price Summary'!I39</f>
        <v>27.4</v>
      </c>
      <c r="G39" s="122">
        <f>'IRISH Pricing'!J39/'Trade Comparison to UK £'!$G$3</f>
        <v>0</v>
      </c>
      <c r="H39" s="53">
        <f t="shared" si="0"/>
        <v>-1</v>
      </c>
      <c r="J39" s="122">
        <f>'€uro Prices'!I39/'Trade Comparison to UK £'!$J$3</f>
        <v>27.001626064774069</v>
      </c>
      <c r="K39" s="53">
        <f t="shared" si="1"/>
        <v>-1.4539194716274814E-2</v>
      </c>
      <c r="M39" s="122">
        <f>'SFr Prices'!K39/'Trade Comparison to UK £'!$M$3</f>
        <v>27.305533830047061</v>
      </c>
      <c r="N39" s="53">
        <f t="shared" si="2"/>
        <v>-3.4476704362386011E-3</v>
      </c>
      <c r="P39" s="122">
        <f>'SEK Prices'!I39/'Trade Comparison to UK £'!$P$3</f>
        <v>26.530974307694787</v>
      </c>
      <c r="Q39" s="53">
        <f t="shared" si="3"/>
        <v>-3.1716266142525956E-2</v>
      </c>
      <c r="S39" s="122">
        <f>'DKr Prices'!I39/'Trade Comparison to UK £'!$S$3</f>
        <v>27.509738447410381</v>
      </c>
      <c r="T39" s="53">
        <f t="shared" si="4"/>
        <v>4.005052825196447E-3</v>
      </c>
      <c r="V39" s="122">
        <f>'NKr Prices'!I39/'Trade Comparison to UK £'!$V$3</f>
        <v>25.314897316928665</v>
      </c>
      <c r="W39" s="53">
        <f t="shared" si="5"/>
        <v>-7.6098638068296851E-2</v>
      </c>
      <c r="Y39" s="122">
        <f>'S Africa Prices'!F39/'Trade Comparison to UK £'!$Y$3</f>
        <v>0</v>
      </c>
      <c r="Z39" s="53">
        <f t="shared" si="6"/>
        <v>-1.5011396235294114</v>
      </c>
    </row>
    <row r="40" spans="1:26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09" t="str">
        <f>+'UK Prices'!D40</f>
        <v>Stretch Pique Pieced Chest Stripe w/self collar (Athletic fit)</v>
      </c>
      <c r="E40" s="122">
        <f>'Trade Price Summary'!I40</f>
        <v>24.6</v>
      </c>
      <c r="G40" s="122">
        <f>'IRISH Pricing'!J40/'Trade Comparison to UK £'!$G$3</f>
        <v>0</v>
      </c>
      <c r="H40" s="53">
        <f t="shared" si="0"/>
        <v>-1</v>
      </c>
      <c r="J40" s="122">
        <f>'€uro Prices'!I40/'Trade Comparison to UK £'!$J$3</f>
        <v>24.241791356496055</v>
      </c>
      <c r="K40" s="53">
        <f t="shared" si="1"/>
        <v>-1.4561326971705139E-2</v>
      </c>
      <c r="M40" s="122">
        <f>'SFr Prices'!K40/'Trade Comparison to UK £'!$M$3</f>
        <v>24.561259073258412</v>
      </c>
      <c r="N40" s="53">
        <f t="shared" si="2"/>
        <v>-1.5748344203897976E-3</v>
      </c>
      <c r="P40" s="122">
        <f>'SEK Prices'!I40/'Trade Comparison to UK £'!$P$3</f>
        <v>25.079431640404493</v>
      </c>
      <c r="Q40" s="53">
        <f t="shared" si="3"/>
        <v>1.9489091073353334E-2</v>
      </c>
      <c r="S40" s="122">
        <f>'DKr Prices'!I40/'Trade Comparison to UK £'!$S$3</f>
        <v>24.808782308937364</v>
      </c>
      <c r="T40" s="53">
        <f t="shared" si="4"/>
        <v>8.4870857291610632E-3</v>
      </c>
      <c r="V40" s="122">
        <f>'NKr Prices'!I40/'Trade Comparison to UK £'!$V$3</f>
        <v>23.929887737279071</v>
      </c>
      <c r="W40" s="53">
        <f t="shared" si="5"/>
        <v>-2.7240335882964668E-2</v>
      </c>
      <c r="Y40" s="122">
        <f>'S Africa Prices'!F40/'Trade Comparison to UK £'!$Y$3</f>
        <v>0</v>
      </c>
      <c r="Z40" s="53" t="e">
        <f t="shared" si="6"/>
        <v>#DIV/0!</v>
      </c>
    </row>
    <row r="41" spans="1:26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09" t="str">
        <f>+'UK Prices'!D41</f>
        <v>Stretch Pique Brother w/self collar</v>
      </c>
      <c r="E41" s="122">
        <f>'Trade Price Summary'!I41</f>
        <v>24.6</v>
      </c>
      <c r="G41" s="122">
        <f>'IRISH Pricing'!J41/'Trade Comparison to UK £'!$G$3</f>
        <v>0</v>
      </c>
      <c r="H41" s="53">
        <f t="shared" si="0"/>
        <v>-1</v>
      </c>
      <c r="J41" s="122">
        <f>'€uro Prices'!I41/'Trade Comparison to UK £'!$J$3</f>
        <v>24.241791356496055</v>
      </c>
      <c r="K41" s="53">
        <f t="shared" si="1"/>
        <v>-1.4561326971705139E-2</v>
      </c>
      <c r="M41" s="122">
        <f>'SFr Prices'!K41/'Trade Comparison to UK £'!$M$3</f>
        <v>24.561259073258412</v>
      </c>
      <c r="N41" s="53">
        <f t="shared" si="2"/>
        <v>-1.5748344203897976E-3</v>
      </c>
      <c r="P41" s="122">
        <f>'SEK Prices'!I41/'Trade Comparison to UK £'!$P$3</f>
        <v>25.079431640404493</v>
      </c>
      <c r="Q41" s="53">
        <f t="shared" si="3"/>
        <v>1.9489091073353334E-2</v>
      </c>
      <c r="S41" s="122">
        <f>'DKr Prices'!I41/'Trade Comparison to UK £'!$S$3</f>
        <v>24.808782308937364</v>
      </c>
      <c r="T41" s="53">
        <f t="shared" si="4"/>
        <v>8.4870857291610632E-3</v>
      </c>
      <c r="V41" s="122">
        <f>'NKr Prices'!I41/'Trade Comparison to UK £'!$V$3</f>
        <v>23.929887737279071</v>
      </c>
      <c r="W41" s="53">
        <f t="shared" si="5"/>
        <v>-2.7240335882964668E-2</v>
      </c>
      <c r="Y41" s="122">
        <f>'S Africa Prices'!F41/'Trade Comparison to UK £'!$Y$3</f>
        <v>0</v>
      </c>
      <c r="Z41" s="53" t="e">
        <f t="shared" si="6"/>
        <v>#DIV/0!</v>
      </c>
    </row>
    <row r="42" spans="1:26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09" t="str">
        <f>+'UK Prices'!D42</f>
        <v>Stretch Pique Ribbon Placket (Athletic fit)</v>
      </c>
      <c r="E42" s="122">
        <f>'Trade Price Summary'!I42</f>
        <v>21.9</v>
      </c>
      <c r="G42" s="122">
        <f>'IRISH Pricing'!J42/'Trade Comparison to UK £'!$G$3</f>
        <v>0</v>
      </c>
      <c r="H42" s="53">
        <f t="shared" si="0"/>
        <v>-1</v>
      </c>
      <c r="J42" s="122">
        <f>'€uro Prices'!I42/'Trade Comparison to UK £'!$J$3</f>
        <v>21.556546775468799</v>
      </c>
      <c r="K42" s="53">
        <f t="shared" si="1"/>
        <v>-1.5682795640694028E-2</v>
      </c>
      <c r="M42" s="122">
        <f>'SFr Prices'!K42/'Trade Comparison to UK £'!$M$3</f>
        <v>21.816984316469764</v>
      </c>
      <c r="N42" s="53">
        <f t="shared" si="2"/>
        <v>-3.7906704808326349E-3</v>
      </c>
      <c r="P42" s="122">
        <f>'SEK Prices'!I42/'Trade Comparison to UK £'!$P$3</f>
        <v>22.095705046530004</v>
      </c>
      <c r="Q42" s="53">
        <f t="shared" si="3"/>
        <v>8.9363034945207764E-3</v>
      </c>
      <c r="S42" s="122">
        <f>'DKr Prices'!I42/'Trade Comparison to UK £'!$S$3</f>
        <v>22.007790757928309</v>
      </c>
      <c r="T42" s="53">
        <f t="shared" si="4"/>
        <v>4.9219524168178062E-3</v>
      </c>
      <c r="V42" s="122">
        <f>'NKr Prices'!I42/'Trade Comparison to UK £'!$V$3</f>
        <v>21.082923601332688</v>
      </c>
      <c r="W42" s="53">
        <f t="shared" si="5"/>
        <v>-3.7309424596680865E-2</v>
      </c>
      <c r="Y42" s="122">
        <f>'S Africa Prices'!F42/'Trade Comparison to UK £'!$Y$3</f>
        <v>0</v>
      </c>
      <c r="Z42" s="53" t="e">
        <f t="shared" si="6"/>
        <v>#DIV/0!</v>
      </c>
    </row>
    <row r="43" spans="1:26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122">
        <f>'Trade Price Summary'!I43</f>
        <v>29</v>
      </c>
      <c r="G43" s="122">
        <f>'IRISH Pricing'!J43/'Trade Comparison to UK £'!$G$3</f>
        <v>0</v>
      </c>
      <c r="H43" s="53">
        <f t="shared" si="0"/>
        <v>-1</v>
      </c>
      <c r="J43" s="122">
        <f>'€uro Prices'!I43/'Trade Comparison to UK £'!$J$3</f>
        <v>28.19506810078618</v>
      </c>
      <c r="K43" s="53">
        <f t="shared" si="1"/>
        <v>-2.7756272386683437E-2</v>
      </c>
      <c r="M43" s="122">
        <f>'SFr Prices'!K43/'Trade Comparison to UK £'!$M$3</f>
        <v>28.526736096818009</v>
      </c>
      <c r="N43" s="53">
        <f t="shared" si="2"/>
        <v>-1.6319444937310027E-2</v>
      </c>
      <c r="P43" s="122">
        <f>'SEK Prices'!I43/'Trade Comparison to UK £'!$P$3</f>
        <v>0</v>
      </c>
      <c r="Q43" s="53">
        <f t="shared" si="3"/>
        <v>-1</v>
      </c>
      <c r="S43" s="122">
        <f>'DKr Prices'!I43/'Trade Comparison to UK £'!$S$3</f>
        <v>0</v>
      </c>
      <c r="T43" s="53">
        <f t="shared" si="4"/>
        <v>-1</v>
      </c>
      <c r="V43" s="122">
        <f>'NKr Prices'!I43/'Trade Comparison to UK £'!$V$3</f>
        <v>0</v>
      </c>
      <c r="W43" s="53">
        <f t="shared" si="5"/>
        <v>-1</v>
      </c>
      <c r="Y43" s="122">
        <f>'S Africa Prices'!F43/'Trade Comparison to UK £'!$Y$3</f>
        <v>0</v>
      </c>
      <c r="Z43" s="53" t="e">
        <f t="shared" si="6"/>
        <v>#DIV/0!</v>
      </c>
    </row>
    <row r="44" spans="1:26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122"/>
      <c r="G44" s="122"/>
      <c r="H44" s="53"/>
      <c r="J44" s="122"/>
      <c r="K44" s="53"/>
      <c r="M44" s="122"/>
      <c r="N44" s="53"/>
      <c r="P44" s="122"/>
      <c r="Q44" s="53"/>
      <c r="S44" s="122"/>
      <c r="T44" s="53"/>
      <c r="V44" s="122"/>
      <c r="W44" s="53"/>
      <c r="Y44" s="122"/>
      <c r="Z44" s="53"/>
    </row>
    <row r="45" spans="1:26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122">
        <f>'Trade Price Summary'!I45</f>
        <v>35</v>
      </c>
      <c r="G45" s="122">
        <f>'IRISH Pricing'!J45/'Trade Comparison to UK £'!$G$3</f>
        <v>0</v>
      </c>
      <c r="H45" s="53">
        <f t="shared" si="0"/>
        <v>-1</v>
      </c>
      <c r="J45" s="122">
        <f>'€uro Prices'!I45/'Trade Comparison to UK £'!$J$3</f>
        <v>33.938507899094475</v>
      </c>
      <c r="K45" s="53">
        <f t="shared" si="1"/>
        <v>-3.0328345740157862E-2</v>
      </c>
      <c r="M45" s="122">
        <f>'SFr Prices'!K45/'Trade Comparison to UK £'!$M$3</f>
        <v>34.337737894317982</v>
      </c>
      <c r="N45" s="53">
        <f t="shared" si="2"/>
        <v>-1.8921774448057656E-2</v>
      </c>
      <c r="P45" s="122">
        <f>'SEK Prices'!I45/'Trade Comparison to UK £'!$P$3</f>
        <v>0</v>
      </c>
      <c r="Q45" s="53">
        <f t="shared" si="3"/>
        <v>-1</v>
      </c>
      <c r="S45" s="122">
        <f>'DKr Prices'!I45/'Trade Comparison to UK £'!$S$3</f>
        <v>36.753010565740276</v>
      </c>
      <c r="T45" s="53">
        <f t="shared" si="4"/>
        <v>5.0086016164007874E-2</v>
      </c>
      <c r="V45" s="122">
        <f>'NKr Prices'!I45/'Trade Comparison to UK £'!$V$3</f>
        <v>0</v>
      </c>
      <c r="W45" s="53">
        <f t="shared" si="5"/>
        <v>-1</v>
      </c>
      <c r="Y45" s="122">
        <f>'S Africa Prices'!F45/'Trade Comparison to UK £'!$Y$3</f>
        <v>0</v>
      </c>
      <c r="Z45" s="53" t="e">
        <f t="shared" si="6"/>
        <v>#DIV/0!</v>
      </c>
    </row>
    <row r="46" spans="1:26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122">
        <f>'Trade Price Summary'!I46</f>
        <v>30.8</v>
      </c>
      <c r="G46" s="122">
        <f>'IRISH Pricing'!J46/'Trade Comparison to UK £'!$G$3</f>
        <v>0</v>
      </c>
      <c r="H46" s="53">
        <f t="shared" si="0"/>
        <v>-1</v>
      </c>
      <c r="J46" s="122">
        <f>'€uro Prices'!I46/'Trade Comparison to UK £'!$J$3</f>
        <v>29.761460773052079</v>
      </c>
      <c r="K46" s="53">
        <f t="shared" si="1"/>
        <v>-3.371880606973772E-2</v>
      </c>
      <c r="M46" s="122">
        <f>'SFr Prices'!K46/'Trade Comparison to UK £'!$M$3</f>
        <v>30.111554768863456</v>
      </c>
      <c r="N46" s="53">
        <f t="shared" si="2"/>
        <v>-2.2352117894043646E-2</v>
      </c>
      <c r="P46" s="122">
        <f>'SEK Prices'!I46/'Trade Comparison to UK £'!$P$3</f>
        <v>32.377465606502916</v>
      </c>
      <c r="Q46" s="53">
        <f t="shared" si="3"/>
        <v>5.1216415795549204E-2</v>
      </c>
      <c r="S46" s="122">
        <f>'DKr Prices'!I46/'Trade Comparison to UK £'!$S$3</f>
        <v>32.131374506575327</v>
      </c>
      <c r="T46" s="53">
        <f t="shared" si="4"/>
        <v>4.3226445018679414E-2</v>
      </c>
      <c r="V46" s="122">
        <f>'NKr Prices'!I46/'Trade Comparison to UK £'!$V$3</f>
        <v>30.893408123850641</v>
      </c>
      <c r="W46" s="53">
        <f t="shared" si="5"/>
        <v>3.0327312938519522E-3</v>
      </c>
      <c r="Y46" s="122">
        <f>'S Africa Prices'!F46/'Trade Comparison to UK £'!$Y$3</f>
        <v>0</v>
      </c>
      <c r="Z46" s="53" t="e">
        <f t="shared" si="6"/>
        <v>#DIV/0!</v>
      </c>
    </row>
    <row r="47" spans="1:26" x14ac:dyDescent="0.4">
      <c r="A47" s="194" t="e">
        <f>'ITMA Form Data'!#REF!</f>
        <v>#REF!</v>
      </c>
      <c r="B47" s="194"/>
      <c r="C47" s="478"/>
      <c r="D47" s="21" t="e">
        <f>+'UK Prices'!D47</f>
        <v>#REF!</v>
      </c>
      <c r="E47" s="122"/>
      <c r="G47" s="122"/>
      <c r="H47" s="53"/>
      <c r="J47" s="122"/>
      <c r="K47" s="53"/>
      <c r="M47" s="122"/>
      <c r="N47" s="53"/>
      <c r="P47" s="122"/>
      <c r="Q47" s="53"/>
      <c r="S47" s="122"/>
      <c r="T47" s="53"/>
      <c r="V47" s="122"/>
      <c r="W47" s="53"/>
      <c r="Y47" s="122"/>
      <c r="Z47" s="53"/>
    </row>
    <row r="48" spans="1:26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122">
        <f>'Trade Price Summary'!I48</f>
        <v>69.400000000000006</v>
      </c>
      <c r="G48" s="122">
        <f>'IRISH Pricing'!J48/'Trade Comparison to UK £'!$G$3</f>
        <v>0</v>
      </c>
      <c r="H48" s="53">
        <f t="shared" si="0"/>
        <v>-1</v>
      </c>
      <c r="J48" s="122">
        <f>'€uro Prices'!I48/'Trade Comparison to UK £'!$J$3</f>
        <v>70.860620888219231</v>
      </c>
      <c r="K48" s="53">
        <f t="shared" si="1"/>
        <v>2.1046410493072404E-2</v>
      </c>
      <c r="M48" s="122">
        <f>'SFr Prices'!K48/'Trade Comparison to UK £'!$M$3</f>
        <v>71.694178021103482</v>
      </c>
      <c r="N48" s="53">
        <f t="shared" si="2"/>
        <v>3.3057320188810906E-2</v>
      </c>
      <c r="P48" s="122">
        <f>'SEK Prices'!I48/'Trade Comparison to UK £'!$P$3</f>
        <v>70.077254326403562</v>
      </c>
      <c r="Q48" s="53">
        <f t="shared" si="3"/>
        <v>9.7587078732500887E-3</v>
      </c>
      <c r="S48" s="122">
        <f>'DKr Prices'!I48/'Trade Comparison to UK £'!$S$3</f>
        <v>69.924753362690382</v>
      </c>
      <c r="T48" s="53">
        <f t="shared" si="4"/>
        <v>7.5612876468353881E-3</v>
      </c>
      <c r="V48" s="122">
        <f>'NKr Prices'!I48/'Trade Comparison to UK £'!$V$3</f>
        <v>66.865184706416457</v>
      </c>
      <c r="W48" s="53">
        <f t="shared" si="5"/>
        <v>-3.6524716045872457E-2</v>
      </c>
      <c r="Y48" s="122">
        <f>'S Africa Prices'!F48/'Trade Comparison to UK £'!$Y$3</f>
        <v>0</v>
      </c>
      <c r="Z48" s="53" t="e">
        <f t="shared" si="6"/>
        <v>#DIV/0!</v>
      </c>
    </row>
    <row r="49" spans="1:26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122">
        <f>'Trade Price Summary'!I49</f>
        <v>45.9</v>
      </c>
      <c r="G49" s="122">
        <f>'IRISH Pricing'!J49/'Trade Comparison to UK £'!$G$3</f>
        <v>0</v>
      </c>
      <c r="H49" s="53">
        <f t="shared" si="0"/>
        <v>-1</v>
      </c>
      <c r="J49" s="122">
        <f>'€uro Prices'!I49/'Trade Comparison to UK £'!$J$3</f>
        <v>46.618829531723179</v>
      </c>
      <c r="K49" s="53">
        <f t="shared" si="1"/>
        <v>1.5660774111616135E-2</v>
      </c>
      <c r="M49" s="122">
        <f>'SFr Prices'!K49/'Trade Comparison to UK £'!$M$3</f>
        <v>47.167222382304914</v>
      </c>
      <c r="N49" s="53">
        <f t="shared" si="2"/>
        <v>2.7608330769170266E-2</v>
      </c>
      <c r="P49" s="122">
        <f>'SEK Prices'!I49/'Trade Comparison to UK £'!$P$3</f>
        <v>46.126800316113737</v>
      </c>
      <c r="Q49" s="53">
        <f t="shared" si="3"/>
        <v>4.9411833575977917E-3</v>
      </c>
      <c r="S49" s="122">
        <f>'DKr Prices'!I49/'Trade Comparison to UK £'!$S$3</f>
        <v>46.21636059164944</v>
      </c>
      <c r="T49" s="53">
        <f t="shared" si="4"/>
        <v>6.8923876176348988E-3</v>
      </c>
      <c r="V49" s="122">
        <f>'NKr Prices'!I49/'Trade Comparison to UK £'!$V$3</f>
        <v>44.012526642198168</v>
      </c>
      <c r="W49" s="53">
        <f t="shared" si="5"/>
        <v>-4.1121423917251217E-2</v>
      </c>
      <c r="Y49" s="122">
        <f>'S Africa Prices'!F49/'Trade Comparison to UK £'!$Y$3</f>
        <v>0</v>
      </c>
      <c r="Z49" s="53" t="e">
        <f t="shared" si="6"/>
        <v>#DIV/0!</v>
      </c>
    </row>
    <row r="50" spans="1:26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122">
        <f>'Trade Price Summary'!I50</f>
        <v>20.7</v>
      </c>
      <c r="G50" s="122">
        <f>'IRISH Pricing'!J50/'Trade Comparison to UK £'!$G$3</f>
        <v>0</v>
      </c>
      <c r="H50" s="53">
        <f t="shared" si="0"/>
        <v>-1</v>
      </c>
      <c r="J50" s="122">
        <f>'€uro Prices'!I50/'Trade Comparison to UK £'!$J$3</f>
        <v>20.064744230453655</v>
      </c>
      <c r="K50" s="53">
        <f t="shared" si="1"/>
        <v>-3.0688684519147049E-2</v>
      </c>
      <c r="M50" s="122">
        <f>'SFr Prices'!K50/'Trade Comparison to UK £'!$M$3</f>
        <v>20.307633200236008</v>
      </c>
      <c r="N50" s="53">
        <f t="shared" si="2"/>
        <v>-1.8954917862994736E-2</v>
      </c>
      <c r="P50" s="122">
        <f>'SEK Prices'!I50/'Trade Comparison to UK £'!$P$3</f>
        <v>20.845765527474477</v>
      </c>
      <c r="Q50" s="53">
        <f t="shared" si="3"/>
        <v>7.0418129214723365E-3</v>
      </c>
      <c r="S50" s="122">
        <f>'DKr Prices'!I50/'Trade Comparison to UK £'!$S$3</f>
        <v>20.107117919743587</v>
      </c>
      <c r="T50" s="53">
        <f t="shared" si="4"/>
        <v>-2.8641646389198673E-2</v>
      </c>
      <c r="V50" s="122">
        <f>'NKr Prices'!I50/'Trade Comparison to UK £'!$V$3</f>
        <v>19.890276463301095</v>
      </c>
      <c r="W50" s="53">
        <f t="shared" si="5"/>
        <v>-3.9117079067579906E-2</v>
      </c>
      <c r="Y50" s="122">
        <f>'S Africa Prices'!F50/'Trade Comparison to UK £'!$Y$3</f>
        <v>0</v>
      </c>
      <c r="Z50" s="53" t="e">
        <f t="shared" si="6"/>
        <v>#DIV/0!</v>
      </c>
    </row>
    <row r="51" spans="1:26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122">
        <f>'Trade Price Summary'!I51</f>
        <v>19.899999999999999</v>
      </c>
      <c r="G51" s="122">
        <f>'IRISH Pricing'!J51/'Trade Comparison to UK £'!$G$3</f>
        <v>0</v>
      </c>
      <c r="H51" s="53">
        <f t="shared" si="0"/>
        <v>-1</v>
      </c>
      <c r="J51" s="122">
        <f>'€uro Prices'!I51/'Trade Comparison to UK £'!$J$3</f>
        <v>18.199991049184728</v>
      </c>
      <c r="K51" s="53">
        <f t="shared" si="1"/>
        <v>-8.5427585468104056E-2</v>
      </c>
      <c r="M51" s="122">
        <f>'SFr Prices'!K51/'Trade Comparison to UK £'!$M$3</f>
        <v>18.414083618051837</v>
      </c>
      <c r="N51" s="53">
        <f t="shared" si="2"/>
        <v>-7.466916492201818E-2</v>
      </c>
      <c r="P51" s="122">
        <f>'SEK Prices'!I51/'Trade Comparison to UK £'!$P$3</f>
        <v>20.845765527474477</v>
      </c>
      <c r="Q51" s="53">
        <f t="shared" si="3"/>
        <v>4.7525905903240108E-2</v>
      </c>
      <c r="S51" s="122">
        <f>'DKr Prices'!I51/'Trade Comparison to UK £'!$S$3</f>
        <v>20.137128543504399</v>
      </c>
      <c r="T51" s="53">
        <f t="shared" si="4"/>
        <v>1.1916007211276424E-2</v>
      </c>
      <c r="V51" s="122">
        <f>'NKr Prices'!I51/'Trade Comparison to UK £'!$V$3</f>
        <v>19.890276463301095</v>
      </c>
      <c r="W51" s="53">
        <f t="shared" si="5"/>
        <v>-4.8861993461825359E-4</v>
      </c>
      <c r="Y51" s="122">
        <f>'S Africa Prices'!F51/'Trade Comparison to UK £'!$Y$3</f>
        <v>0</v>
      </c>
      <c r="Z51" s="53" t="e">
        <f t="shared" si="6"/>
        <v>#DIV/0!</v>
      </c>
    </row>
    <row r="52" spans="1:26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122">
        <f>'Trade Price Summary'!I52</f>
        <v>45</v>
      </c>
      <c r="G52" s="122">
        <f>'IRISH Pricing'!J52/'Trade Comparison to UK £'!$G$3</f>
        <v>0</v>
      </c>
      <c r="H52" s="53">
        <f t="shared" si="0"/>
        <v>-1</v>
      </c>
      <c r="J52" s="122">
        <f>'€uro Prices'!I52/'Trade Comparison to UK £'!$J$3</f>
        <v>44.306535586949714</v>
      </c>
      <c r="K52" s="53">
        <f t="shared" si="1"/>
        <v>-1.5410320290006357E-2</v>
      </c>
      <c r="M52" s="122">
        <f>'SFr Prices'!K52/'Trade Comparison to UK £'!$M$3</f>
        <v>44.800285404574701</v>
      </c>
      <c r="N52" s="53">
        <f t="shared" si="2"/>
        <v>-4.4381021205621906E-3</v>
      </c>
      <c r="P52" s="122">
        <f>'SEK Prices'!I52/'Trade Comparison to UK £'!$P$3</f>
        <v>45.72359401964421</v>
      </c>
      <c r="Q52" s="53">
        <f t="shared" si="3"/>
        <v>1.6079867103204668E-2</v>
      </c>
      <c r="S52" s="122">
        <f>'DKr Prices'!I52/'Trade Comparison to UK £'!$S$3</f>
        <v>45.516112703897178</v>
      </c>
      <c r="T52" s="53">
        <f t="shared" si="4"/>
        <v>1.1469171197715077E-2</v>
      </c>
      <c r="V52" s="122">
        <f>'NKr Prices'!I52/'Trade Comparison to UK £'!$V$3</f>
        <v>43.627801758962164</v>
      </c>
      <c r="W52" s="53">
        <f t="shared" si="5"/>
        <v>-3.0493294245285244E-2</v>
      </c>
      <c r="Y52" s="122">
        <f>'S Africa Prices'!F52/'Trade Comparison to UK £'!$Y$3</f>
        <v>0</v>
      </c>
      <c r="Z52" s="53" t="e">
        <f t="shared" si="6"/>
        <v>#DIV/0!</v>
      </c>
    </row>
    <row r="53" spans="1:26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122">
        <f>'Trade Price Summary'!I53</f>
        <v>45</v>
      </c>
      <c r="G53" s="122">
        <f>'IRISH Pricing'!J53/'Trade Comparison to UK £'!$G$3</f>
        <v>0</v>
      </c>
      <c r="H53" s="53">
        <f t="shared" si="0"/>
        <v>-1</v>
      </c>
      <c r="J53" s="122">
        <f>'€uro Prices'!I53/'Trade Comparison to UK £'!$J$3</f>
        <v>42.665552787433057</v>
      </c>
      <c r="K53" s="53">
        <f t="shared" si="1"/>
        <v>-5.1876604723709835E-2</v>
      </c>
      <c r="M53" s="122">
        <f>'SFr Prices'!K53/'Trade Comparison to UK £'!$M$3</f>
        <v>43.167441924285463</v>
      </c>
      <c r="N53" s="53">
        <f t="shared" si="2"/>
        <v>-4.0723512793656387E-2</v>
      </c>
      <c r="P53" s="122">
        <f>'SEK Prices'!I53/'Trade Comparison to UK £'!$P$3</f>
        <v>47.01385416834669</v>
      </c>
      <c r="Q53" s="53">
        <f t="shared" si="3"/>
        <v>4.4752314852148659E-2</v>
      </c>
      <c r="S53" s="122">
        <f>'DKr Prices'!I53/'Trade Comparison to UK £'!$S$3</f>
        <v>47.316750129545852</v>
      </c>
      <c r="T53" s="53">
        <f t="shared" si="4"/>
        <v>5.1483336212130047E-2</v>
      </c>
      <c r="V53" s="122">
        <f>'NKr Prices'!I53/'Trade Comparison to UK £'!$V$3</f>
        <v>44.858921385317359</v>
      </c>
      <c r="W53" s="53">
        <f t="shared" si="5"/>
        <v>-3.1350803262809122E-3</v>
      </c>
      <c r="Y53" s="122">
        <f>'S Africa Prices'!F53/'Trade Comparison to UK £'!$Y$3</f>
        <v>0</v>
      </c>
      <c r="Z53" s="53" t="e">
        <f t="shared" si="6"/>
        <v>#DIV/0!</v>
      </c>
    </row>
    <row r="54" spans="1:26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122">
        <f>'Trade Price Summary'!I54</f>
        <v>40</v>
      </c>
      <c r="G54" s="122">
        <f>'IRISH Pricing'!J54/'Trade Comparison to UK £'!$G$3</f>
        <v>0</v>
      </c>
      <c r="H54" s="53">
        <f t="shared" si="0"/>
        <v>-1</v>
      </c>
      <c r="J54" s="122">
        <f>'€uro Prices'!I54/'Trade Comparison to UK £'!$J$3</f>
        <v>39.383587188399744</v>
      </c>
      <c r="K54" s="53">
        <f t="shared" si="1"/>
        <v>-1.5410320290006396E-2</v>
      </c>
      <c r="M54" s="122">
        <f>'SFr Prices'!K54/'Trade Comparison to UK £'!$M$3</f>
        <v>39.860590842355137</v>
      </c>
      <c r="N54" s="53">
        <f t="shared" si="2"/>
        <v>-3.4852289411215764E-3</v>
      </c>
      <c r="P54" s="122">
        <f>'SEK Prices'!I54/'Trade Comparison to UK £'!$P$3</f>
        <v>41.127042239891615</v>
      </c>
      <c r="Q54" s="53">
        <f t="shared" si="3"/>
        <v>2.8176055997290384E-2</v>
      </c>
      <c r="S54" s="122">
        <f>'DKr Prices'!I54/'Trade Comparison to UK £'!$S$3</f>
        <v>40.514342077095286</v>
      </c>
      <c r="T54" s="53">
        <f t="shared" si="4"/>
        <v>1.2858551927382144E-2</v>
      </c>
      <c r="V54" s="122">
        <f>'NKr Prices'!I54/'Trade Comparison to UK £'!$V$3</f>
        <v>39.241938090071791</v>
      </c>
      <c r="W54" s="53">
        <f t="shared" si="5"/>
        <v>-1.8951547748205223E-2</v>
      </c>
      <c r="Y54" s="122">
        <f>'S Africa Prices'!F54/'Trade Comparison to UK £'!$Y$3</f>
        <v>0</v>
      </c>
      <c r="Z54" s="53" t="e">
        <f t="shared" si="6"/>
        <v>#DIV/0!</v>
      </c>
    </row>
    <row r="55" spans="1:26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122">
        <f>'Trade Price Summary'!I55</f>
        <v>40</v>
      </c>
      <c r="G55" s="122">
        <f>'IRISH Pricing'!J55/'Trade Comparison to UK £'!$G$3</f>
        <v>0</v>
      </c>
      <c r="H55" s="53">
        <f t="shared" si="0"/>
        <v>-1</v>
      </c>
      <c r="J55" s="122">
        <f>'€uro Prices'!I55/'Trade Comparison to UK £'!$J$3</f>
        <v>38.63768591589217</v>
      </c>
      <c r="K55" s="53">
        <f t="shared" si="1"/>
        <v>-3.405785210269574E-2</v>
      </c>
      <c r="M55" s="122">
        <f>'SFr Prices'!K55/'Trade Comparison to UK £'!$M$3</f>
        <v>39.092193910454313</v>
      </c>
      <c r="N55" s="53">
        <f t="shared" si="2"/>
        <v>-2.2695152238642179E-2</v>
      </c>
      <c r="P55" s="122">
        <f>'SEK Prices'!I55/'Trade Comparison to UK £'!$P$3</f>
        <v>42.13505798106543</v>
      </c>
      <c r="Q55" s="53">
        <f t="shared" si="3"/>
        <v>5.3376449526635741E-2</v>
      </c>
      <c r="S55" s="122">
        <f>'DKr Prices'!I55/'Trade Comparison to UK £'!$S$3</f>
        <v>41.914837852599817</v>
      </c>
      <c r="T55" s="53">
        <f t="shared" si="4"/>
        <v>4.7870946314995423E-2</v>
      </c>
      <c r="V55" s="122">
        <f>'NKr Prices'!I55/'Trade Comparison to UK £'!$V$3</f>
        <v>40.203750298161786</v>
      </c>
      <c r="W55" s="53">
        <f t="shared" si="5"/>
        <v>5.093757454044656E-3</v>
      </c>
      <c r="Y55" s="122">
        <f>'S Africa Prices'!F55/'Trade Comparison to UK £'!$Y$3</f>
        <v>0</v>
      </c>
      <c r="Z55" s="53" t="e">
        <f t="shared" si="6"/>
        <v>#DIV/0!</v>
      </c>
    </row>
    <row r="56" spans="1:26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122">
        <f>'Trade Price Summary'!I56</f>
        <v>25.5</v>
      </c>
      <c r="G56" s="122">
        <f>'IRISH Pricing'!J56/'Trade Comparison to UK £'!$G$3</f>
        <v>0</v>
      </c>
      <c r="H56" s="53">
        <f t="shared" si="0"/>
        <v>-1</v>
      </c>
      <c r="J56" s="122">
        <f>'€uro Prices'!I56/'Trade Comparison to UK £'!$J$3</f>
        <v>24.987692629003625</v>
      </c>
      <c r="K56" s="53">
        <f t="shared" si="1"/>
        <v>-2.0090485137112736E-2</v>
      </c>
      <c r="M56" s="122">
        <f>'SFr Prices'!K56/'Trade Comparison to UK £'!$M$3</f>
        <v>25.281631196915434</v>
      </c>
      <c r="N56" s="53">
        <f t="shared" si="2"/>
        <v>-8.5634824739045431E-3</v>
      </c>
      <c r="P56" s="122">
        <f>'SEK Prices'!I56/'Trade Comparison to UK £'!$P$3</f>
        <v>26.611615566988693</v>
      </c>
      <c r="Q56" s="53">
        <f t="shared" si="3"/>
        <v>4.3592767332889915E-2</v>
      </c>
      <c r="S56" s="122">
        <f>'DKr Prices'!I56/'Trade Comparison to UK £'!$S$3</f>
        <v>0</v>
      </c>
      <c r="T56" s="53">
        <f t="shared" si="4"/>
        <v>-1</v>
      </c>
      <c r="V56" s="122">
        <f>'NKr Prices'!I56/'Trade Comparison to UK £'!$V$3</f>
        <v>25.391842293575863</v>
      </c>
      <c r="W56" s="53">
        <f t="shared" si="5"/>
        <v>-4.2414786832995002E-3</v>
      </c>
      <c r="Y56" s="122">
        <f>'S Africa Prices'!F56/'Trade Comparison to UK £'!$Y$3</f>
        <v>0</v>
      </c>
      <c r="Z56" s="53" t="e">
        <f t="shared" si="6"/>
        <v>#DIV/0!</v>
      </c>
    </row>
    <row r="57" spans="1:26" x14ac:dyDescent="0.4">
      <c r="A57" s="194" t="e">
        <f>'ITMA Form Data'!#REF!</f>
        <v>#REF!</v>
      </c>
      <c r="B57" s="194"/>
      <c r="C57" s="478"/>
      <c r="D57" s="21" t="e">
        <f>+'UK Prices'!D57</f>
        <v>#REF!</v>
      </c>
      <c r="E57" s="122"/>
      <c r="G57" s="122"/>
      <c r="H57" s="53"/>
      <c r="J57" s="122"/>
      <c r="K57" s="53"/>
      <c r="M57" s="122"/>
      <c r="N57" s="53"/>
      <c r="P57" s="122"/>
      <c r="Q57" s="53"/>
      <c r="S57" s="122"/>
      <c r="T57" s="53"/>
      <c r="V57" s="122"/>
      <c r="W57" s="53"/>
      <c r="Y57" s="122"/>
      <c r="Z57" s="53"/>
    </row>
    <row r="58" spans="1:26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15" t="str">
        <f>+'UK Prices'!D58</f>
        <v>Junior FJ Textured Chill-Out 1/4 zip</v>
      </c>
      <c r="E58" s="122">
        <f>'Trade Price Summary'!I58</f>
        <v>21</v>
      </c>
      <c r="G58" s="122">
        <f>'IRISH Pricing'!J58/'Trade Comparison to UK £'!$G$3</f>
        <v>0</v>
      </c>
      <c r="H58" s="53">
        <f t="shared" ref="H58:H59" si="7">(G58-E58)/E58</f>
        <v>-1</v>
      </c>
      <c r="J58" s="122">
        <f>'€uro Prices'!I58/'Trade Comparison to UK £'!$J$3</f>
        <v>21.481956648218041</v>
      </c>
      <c r="K58" s="53">
        <f t="shared" ref="K58:K59" si="8">(J58-E58)/E58</f>
        <v>2.295031658181149E-2</v>
      </c>
      <c r="M58" s="122">
        <f>'SFr Prices'!K58/'Trade Comparison to UK £'!$M$3</f>
        <v>21.734656073766107</v>
      </c>
      <c r="N58" s="53">
        <f t="shared" ref="N58:N59" si="9">(M58-E58)/E58</f>
        <v>3.498362256029082E-2</v>
      </c>
      <c r="P58" s="122">
        <f>'SEK Prices'!I58/'Trade Comparison to UK £'!$P$3</f>
        <v>21.732819379707433</v>
      </c>
      <c r="Q58" s="53">
        <f t="shared" ref="Q58:Q59" si="10">(P58-E58)/E58</f>
        <v>3.4896160938449175E-2</v>
      </c>
      <c r="S58" s="122">
        <f>'DKr Prices'!I58/'Trade Comparison to UK £'!$S$3</f>
        <v>22.44794657308687</v>
      </c>
      <c r="T58" s="53">
        <f t="shared" ref="T58:T59" si="11">(S58-E58)/E58</f>
        <v>6.8949836813660487E-2</v>
      </c>
      <c r="V58" s="122">
        <f>'NKr Prices'!I58/'Trade Comparison to UK £'!$V$3</f>
        <v>20.73667120642029</v>
      </c>
      <c r="W58" s="53">
        <f t="shared" ref="W58:W59" si="12">(V58-E58)/E58</f>
        <v>-1.253946636093857E-2</v>
      </c>
      <c r="Y58" s="122">
        <f>'S Africa Prices'!F58/'Trade Comparison to UK £'!$Y$3</f>
        <v>0</v>
      </c>
      <c r="Z58" s="53" t="e">
        <f t="shared" ref="Z58:Z59" si="13">(Y58-E58)/Y50</f>
        <v>#DIV/0!</v>
      </c>
    </row>
    <row r="59" spans="1:26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+'UK Prices'!D59</f>
        <v>#REF!</v>
      </c>
      <c r="E59" s="122">
        <f>'Trade Price Summary'!I59</f>
        <v>21.7</v>
      </c>
      <c r="G59" s="122">
        <f>'IRISH Pricing'!J59/'Trade Comparison to UK £'!$G$3</f>
        <v>0</v>
      </c>
      <c r="H59" s="53">
        <f t="shared" si="7"/>
        <v>-1</v>
      </c>
      <c r="J59" s="122">
        <f>'€uro Prices'!I59/'Trade Comparison to UK £'!$J$3</f>
        <v>21.481956648218041</v>
      </c>
      <c r="K59" s="53">
        <f t="shared" si="8"/>
        <v>-1.004808072727917E-2</v>
      </c>
      <c r="M59" s="122">
        <f>'SFr Prices'!K59/'Trade Comparison to UK £'!$M$3</f>
        <v>21.748377447550048</v>
      </c>
      <c r="N59" s="53">
        <f t="shared" si="9"/>
        <v>2.2293754631358947E-3</v>
      </c>
      <c r="P59" s="122">
        <f>'SEK Prices'!I59/'Trade Comparison to UK £'!$P$3</f>
        <v>21.732819379707433</v>
      </c>
      <c r="Q59" s="53">
        <f t="shared" si="10"/>
        <v>1.5124138114024621E-3</v>
      </c>
      <c r="S59" s="122">
        <f>'DKr Prices'!I59/'Trade Comparison to UK £'!$S$3</f>
        <v>23.008144883288683</v>
      </c>
      <c r="T59" s="53">
        <f t="shared" si="11"/>
        <v>6.0283174345100624E-2</v>
      </c>
      <c r="V59" s="122">
        <f>'NKr Prices'!I59/'Trade Comparison to UK £'!$V$3</f>
        <v>20.73667120642029</v>
      </c>
      <c r="W59" s="53">
        <f t="shared" si="12"/>
        <v>-4.4393031962198584E-2</v>
      </c>
      <c r="Y59" s="122">
        <f>'S Africa Prices'!F59/'Trade Comparison to UK £'!$Y$3</f>
        <v>0</v>
      </c>
      <c r="Z59" s="53" t="e">
        <f t="shared" si="13"/>
        <v>#DIV/0!</v>
      </c>
    </row>
    <row r="60" spans="1:26" x14ac:dyDescent="0.45">
      <c r="A60" s="15"/>
      <c r="B60" s="15"/>
      <c r="C60" s="15"/>
      <c r="D60" s="23"/>
    </row>
    <row r="61" spans="1:26" x14ac:dyDescent="0.45">
      <c r="A61" s="15"/>
      <c r="B61" s="15"/>
      <c r="C61" s="15"/>
      <c r="D61" s="23"/>
    </row>
    <row r="62" spans="1:26" x14ac:dyDescent="0.45">
      <c r="A62" s="15"/>
      <c r="B62" s="15"/>
      <c r="C62" s="15"/>
      <c r="D62" s="23"/>
    </row>
    <row r="63" spans="1:26" x14ac:dyDescent="0.45">
      <c r="A63" s="15"/>
      <c r="B63" s="15"/>
      <c r="C63" s="15"/>
      <c r="D63" s="23"/>
      <c r="Z63" s="3"/>
    </row>
    <row r="64" spans="1:26" x14ac:dyDescent="0.45">
      <c r="A64" s="15"/>
      <c r="B64" s="15"/>
      <c r="C64" s="15"/>
      <c r="D64" s="23"/>
      <c r="Z64" s="3"/>
    </row>
    <row r="65" spans="1:26" x14ac:dyDescent="0.45">
      <c r="A65" s="15"/>
      <c r="B65" s="15"/>
      <c r="C65" s="15"/>
      <c r="D65" s="23"/>
      <c r="Z65" s="3"/>
    </row>
    <row r="66" spans="1:26" x14ac:dyDescent="0.45">
      <c r="A66" s="15"/>
      <c r="B66" s="15"/>
      <c r="C66" s="15"/>
      <c r="D66" s="23"/>
      <c r="Z66" s="3"/>
    </row>
    <row r="67" spans="1:26" x14ac:dyDescent="0.45">
      <c r="A67" s="15"/>
      <c r="B67" s="15"/>
      <c r="C67" s="15"/>
      <c r="D67" s="23"/>
      <c r="Z67" s="3"/>
    </row>
    <row r="68" spans="1:26" x14ac:dyDescent="0.45">
      <c r="A68" s="15"/>
      <c r="B68" s="15"/>
      <c r="C68" s="15"/>
      <c r="D68" s="23"/>
      <c r="Z68" s="3"/>
    </row>
    <row r="69" spans="1:26" x14ac:dyDescent="0.45">
      <c r="A69" s="15"/>
      <c r="B69" s="15"/>
      <c r="C69" s="15"/>
      <c r="D69" s="23"/>
      <c r="Z69" s="3"/>
    </row>
    <row r="70" spans="1:26" x14ac:dyDescent="0.45">
      <c r="A70" s="15"/>
      <c r="B70" s="15"/>
      <c r="C70" s="15"/>
      <c r="D70" s="23"/>
      <c r="Z70" s="3"/>
    </row>
    <row r="71" spans="1:26" x14ac:dyDescent="0.45">
      <c r="A71" s="15"/>
      <c r="B71" s="15"/>
      <c r="C71" s="15"/>
      <c r="D71" s="23"/>
      <c r="Z71" s="3"/>
    </row>
    <row r="72" spans="1:26" x14ac:dyDescent="0.45">
      <c r="A72" s="15"/>
      <c r="B72" s="15"/>
      <c r="C72" s="15"/>
      <c r="D72" s="23"/>
      <c r="Z72" s="3"/>
    </row>
    <row r="73" spans="1:26" x14ac:dyDescent="0.45">
      <c r="A73" s="15"/>
      <c r="B73" s="15"/>
      <c r="C73" s="15"/>
      <c r="D73" s="23"/>
      <c r="Z73" s="3"/>
    </row>
    <row r="74" spans="1:26" x14ac:dyDescent="0.45">
      <c r="A74" s="15"/>
      <c r="B74" s="15"/>
      <c r="C74" s="15"/>
      <c r="D74" s="23"/>
      <c r="Z74" s="3"/>
    </row>
    <row r="75" spans="1:26" x14ac:dyDescent="0.45">
      <c r="A75" s="15"/>
      <c r="B75" s="15"/>
      <c r="C75" s="15"/>
      <c r="D75" s="23"/>
      <c r="Z75" s="3"/>
    </row>
    <row r="76" spans="1:26" x14ac:dyDescent="0.45">
      <c r="A76" s="15"/>
      <c r="B76" s="15"/>
      <c r="C76" s="15"/>
      <c r="D76" s="23"/>
      <c r="Z76" s="3"/>
    </row>
    <row r="77" spans="1:26" x14ac:dyDescent="0.45">
      <c r="A77" s="15"/>
      <c r="B77" s="15"/>
      <c r="C77" s="15"/>
      <c r="D77" s="23"/>
      <c r="Z77" s="3"/>
    </row>
    <row r="78" spans="1:26" x14ac:dyDescent="0.45">
      <c r="A78" s="15"/>
      <c r="B78" s="15"/>
      <c r="C78" s="15"/>
      <c r="D78" s="23"/>
      <c r="Z78" s="3"/>
    </row>
    <row r="79" spans="1:26" x14ac:dyDescent="0.45">
      <c r="A79" s="15"/>
      <c r="B79" s="15"/>
      <c r="C79" s="15"/>
      <c r="D79" s="23"/>
      <c r="Z79" s="3"/>
    </row>
    <row r="80" spans="1:26" x14ac:dyDescent="0.45">
      <c r="A80" s="15"/>
      <c r="B80" s="15"/>
      <c r="C80" s="15"/>
      <c r="D80" s="23"/>
      <c r="Z80" s="3"/>
    </row>
    <row r="81" spans="1:26" x14ac:dyDescent="0.45">
      <c r="A81" s="15"/>
      <c r="B81" s="15"/>
      <c r="C81" s="15"/>
      <c r="D81" s="23"/>
      <c r="Z81" s="3"/>
    </row>
    <row r="82" spans="1:26" x14ac:dyDescent="0.45">
      <c r="A82" s="15"/>
      <c r="B82" s="15"/>
      <c r="C82" s="15"/>
      <c r="D82" s="23"/>
      <c r="Z82" s="3"/>
    </row>
    <row r="83" spans="1:26" x14ac:dyDescent="0.45">
      <c r="A83" s="15"/>
      <c r="B83" s="15"/>
      <c r="C83" s="15"/>
      <c r="D83" s="23"/>
      <c r="Z83" s="3"/>
    </row>
    <row r="84" spans="1:26" x14ac:dyDescent="0.45">
      <c r="A84" s="15"/>
      <c r="B84" s="15"/>
      <c r="C84" s="15"/>
      <c r="D84" s="23"/>
      <c r="Z84" s="3"/>
    </row>
    <row r="85" spans="1:26" x14ac:dyDescent="0.45">
      <c r="A85" s="15"/>
      <c r="B85" s="15"/>
      <c r="C85" s="15"/>
      <c r="D85" s="23"/>
      <c r="Z85" s="3"/>
    </row>
    <row r="86" spans="1:26" x14ac:dyDescent="0.45">
      <c r="A86" s="15"/>
      <c r="B86" s="15"/>
      <c r="C86" s="15"/>
      <c r="D86" s="23"/>
      <c r="Z86" s="3"/>
    </row>
    <row r="87" spans="1:26" x14ac:dyDescent="0.45">
      <c r="A87" s="15"/>
      <c r="B87" s="15"/>
      <c r="C87" s="15"/>
      <c r="D87" s="23"/>
      <c r="Z87" s="3"/>
    </row>
    <row r="88" spans="1:26" x14ac:dyDescent="0.45">
      <c r="A88" s="15"/>
      <c r="B88" s="15"/>
      <c r="C88" s="15"/>
      <c r="D88" s="23"/>
      <c r="Z88" s="3"/>
    </row>
    <row r="89" spans="1:26" x14ac:dyDescent="0.45">
      <c r="A89" s="15"/>
      <c r="B89" s="15"/>
      <c r="C89" s="15"/>
      <c r="D89" s="23"/>
      <c r="Z89" s="3"/>
    </row>
    <row r="90" spans="1:26" x14ac:dyDescent="0.45">
      <c r="A90" s="15"/>
      <c r="B90" s="15"/>
      <c r="C90" s="15"/>
      <c r="D90" s="23"/>
      <c r="Z90" s="3"/>
    </row>
    <row r="91" spans="1:26" x14ac:dyDescent="0.45">
      <c r="A91" s="15"/>
      <c r="B91" s="15"/>
      <c r="C91" s="15"/>
      <c r="D91" s="23"/>
      <c r="Z91" s="3"/>
    </row>
    <row r="92" spans="1:26" x14ac:dyDescent="0.45">
      <c r="A92" s="15"/>
      <c r="B92" s="15"/>
      <c r="C92" s="15"/>
      <c r="D92" s="23"/>
      <c r="Z92" s="3"/>
    </row>
    <row r="93" spans="1:26" x14ac:dyDescent="0.45">
      <c r="A93" s="15"/>
      <c r="B93" s="15"/>
      <c r="C93" s="15"/>
      <c r="D93" s="23"/>
      <c r="Z93" s="3"/>
    </row>
    <row r="94" spans="1:26" x14ac:dyDescent="0.45">
      <c r="A94" s="15"/>
      <c r="B94" s="15"/>
      <c r="C94" s="15"/>
      <c r="D94" s="23"/>
      <c r="Z94" s="3"/>
    </row>
    <row r="95" spans="1:26" x14ac:dyDescent="0.45">
      <c r="A95" s="15"/>
      <c r="B95" s="15"/>
      <c r="C95" s="15"/>
      <c r="D95" s="23"/>
      <c r="Z95" s="3"/>
    </row>
    <row r="96" spans="1:26" x14ac:dyDescent="0.45">
      <c r="A96" s="15"/>
      <c r="B96" s="15"/>
      <c r="C96" s="15"/>
      <c r="D96" s="23"/>
      <c r="Z96" s="3"/>
    </row>
    <row r="97" spans="1:26" x14ac:dyDescent="0.45">
      <c r="A97" s="15"/>
      <c r="B97" s="15"/>
      <c r="C97" s="15"/>
      <c r="D97" s="23"/>
      <c r="Z97" s="3"/>
    </row>
    <row r="98" spans="1:26" x14ac:dyDescent="0.45">
      <c r="A98" s="15"/>
      <c r="B98" s="15"/>
      <c r="C98" s="15"/>
      <c r="D98" s="23"/>
      <c r="Z98" s="3"/>
    </row>
    <row r="99" spans="1:26" x14ac:dyDescent="0.45">
      <c r="A99" s="15"/>
      <c r="B99" s="15"/>
      <c r="C99" s="15"/>
      <c r="D99" s="23"/>
      <c r="Z99" s="3"/>
    </row>
    <row r="100" spans="1:26" x14ac:dyDescent="0.45">
      <c r="A100" s="15"/>
      <c r="B100" s="15"/>
      <c r="C100" s="15"/>
      <c r="D100" s="23"/>
      <c r="Z100" s="3"/>
    </row>
    <row r="101" spans="1:26" x14ac:dyDescent="0.45">
      <c r="A101" s="15"/>
      <c r="B101" s="15"/>
      <c r="C101" s="15"/>
      <c r="D101" s="23"/>
      <c r="Z101" s="3"/>
    </row>
    <row r="102" spans="1:26" x14ac:dyDescent="0.45">
      <c r="A102" s="15"/>
      <c r="B102" s="15"/>
      <c r="C102" s="15"/>
      <c r="D102" s="23"/>
      <c r="Z102" s="3"/>
    </row>
    <row r="103" spans="1:26" x14ac:dyDescent="0.45">
      <c r="A103" s="15"/>
      <c r="B103" s="15"/>
      <c r="C103" s="15"/>
      <c r="D103" s="23"/>
      <c r="Z103" s="3"/>
    </row>
    <row r="104" spans="1:26" x14ac:dyDescent="0.45">
      <c r="A104" s="15"/>
      <c r="B104" s="15"/>
      <c r="C104" s="15"/>
      <c r="D104" s="23"/>
      <c r="Z104" s="3"/>
    </row>
    <row r="105" spans="1:26" x14ac:dyDescent="0.45">
      <c r="A105" s="15"/>
      <c r="B105" s="15"/>
      <c r="C105" s="15"/>
      <c r="D105" s="23"/>
      <c r="Z105" s="3"/>
    </row>
    <row r="106" spans="1:26" x14ac:dyDescent="0.45">
      <c r="A106" s="15"/>
      <c r="B106" s="15"/>
      <c r="C106" s="15"/>
      <c r="D106" s="23"/>
      <c r="Z106" s="3"/>
    </row>
    <row r="107" spans="1:26" x14ac:dyDescent="0.45">
      <c r="A107" s="15"/>
      <c r="B107" s="15"/>
      <c r="C107" s="15"/>
      <c r="D107" s="23"/>
      <c r="Z107" s="3"/>
    </row>
    <row r="108" spans="1:26" x14ac:dyDescent="0.45">
      <c r="A108" s="15"/>
      <c r="B108" s="15"/>
      <c r="C108" s="15"/>
      <c r="D108" s="23"/>
      <c r="Z108" s="3"/>
    </row>
    <row r="109" spans="1:26" x14ac:dyDescent="0.45">
      <c r="A109" s="15"/>
      <c r="B109" s="15"/>
      <c r="C109" s="15"/>
      <c r="D109" s="23"/>
      <c r="Z109" s="3"/>
    </row>
    <row r="110" spans="1:26" x14ac:dyDescent="0.45">
      <c r="A110" s="15"/>
      <c r="B110" s="15"/>
      <c r="C110" s="15"/>
      <c r="D110" s="23"/>
      <c r="Z110" s="3"/>
    </row>
    <row r="111" spans="1:26" x14ac:dyDescent="0.45">
      <c r="A111" s="15"/>
      <c r="B111" s="15"/>
      <c r="C111" s="15"/>
      <c r="D111" s="23"/>
      <c r="Z111" s="3"/>
    </row>
    <row r="112" spans="1:26" x14ac:dyDescent="0.45">
      <c r="A112" s="15"/>
      <c r="B112" s="15"/>
      <c r="C112" s="15"/>
      <c r="D112" s="23"/>
      <c r="Z112" s="3"/>
    </row>
    <row r="113" spans="1:26" x14ac:dyDescent="0.45">
      <c r="A113" s="15"/>
      <c r="B113" s="15"/>
      <c r="C113" s="15"/>
      <c r="D113" s="23"/>
      <c r="Z113" s="3"/>
    </row>
    <row r="114" spans="1:26" x14ac:dyDescent="0.45">
      <c r="A114" s="15"/>
      <c r="B114" s="15"/>
      <c r="C114" s="15"/>
      <c r="D114" s="23"/>
      <c r="Z114" s="3"/>
    </row>
    <row r="115" spans="1:26" x14ac:dyDescent="0.45">
      <c r="A115" s="15"/>
      <c r="B115" s="15"/>
      <c r="C115" s="15"/>
      <c r="D115" s="23"/>
      <c r="Z115" s="3"/>
    </row>
    <row r="116" spans="1:26" x14ac:dyDescent="0.45">
      <c r="A116" s="15"/>
      <c r="B116" s="15"/>
      <c r="C116" s="15"/>
      <c r="D116" s="23"/>
      <c r="Z116" s="3"/>
    </row>
    <row r="117" spans="1:26" x14ac:dyDescent="0.45">
      <c r="A117" s="15"/>
      <c r="B117" s="15"/>
      <c r="C117" s="15"/>
      <c r="D117" s="23"/>
      <c r="Z117" s="3"/>
    </row>
    <row r="118" spans="1:26" x14ac:dyDescent="0.45">
      <c r="A118" s="15"/>
      <c r="B118" s="15"/>
      <c r="C118" s="15"/>
      <c r="D118" s="23"/>
      <c r="Z118" s="3"/>
    </row>
    <row r="119" spans="1:26" x14ac:dyDescent="0.45">
      <c r="A119" s="15"/>
      <c r="B119" s="15"/>
      <c r="C119" s="15"/>
      <c r="D119" s="23"/>
      <c r="Z119" s="3"/>
    </row>
    <row r="120" spans="1:26" x14ac:dyDescent="0.45">
      <c r="A120" s="15"/>
      <c r="B120" s="15"/>
      <c r="C120" s="15"/>
      <c r="D120" s="23"/>
      <c r="Z120" s="3"/>
    </row>
    <row r="121" spans="1:26" x14ac:dyDescent="0.45">
      <c r="A121" s="15"/>
      <c r="B121" s="15"/>
      <c r="C121" s="15"/>
      <c r="D121" s="23"/>
      <c r="Z121" s="3"/>
    </row>
    <row r="122" spans="1:26" x14ac:dyDescent="0.45">
      <c r="A122" s="15"/>
      <c r="B122" s="15"/>
      <c r="C122" s="15"/>
      <c r="D122" s="23"/>
      <c r="Z122" s="3"/>
    </row>
    <row r="123" spans="1:26" x14ac:dyDescent="0.45">
      <c r="A123" s="15"/>
      <c r="B123" s="15"/>
      <c r="C123" s="15"/>
      <c r="D123" s="23"/>
      <c r="Z123" s="3"/>
    </row>
    <row r="124" spans="1:26" x14ac:dyDescent="0.45">
      <c r="A124" s="15"/>
      <c r="B124" s="15"/>
      <c r="C124" s="15"/>
      <c r="D124" s="23"/>
      <c r="Z124" s="3"/>
    </row>
    <row r="125" spans="1:26" x14ac:dyDescent="0.45">
      <c r="A125" s="15"/>
      <c r="B125" s="15"/>
      <c r="C125" s="15"/>
      <c r="D125" s="23"/>
      <c r="Z125" s="3"/>
    </row>
    <row r="126" spans="1:26" x14ac:dyDescent="0.45">
      <c r="A126" s="15"/>
      <c r="B126" s="15"/>
      <c r="C126" s="15"/>
      <c r="D126" s="23"/>
      <c r="Z126" s="3"/>
    </row>
    <row r="127" spans="1:26" x14ac:dyDescent="0.45">
      <c r="A127" s="15"/>
      <c r="B127" s="15"/>
      <c r="C127" s="15"/>
      <c r="D127" s="23"/>
      <c r="Z127" s="3"/>
    </row>
    <row r="128" spans="1:26" x14ac:dyDescent="0.45">
      <c r="A128" s="15"/>
      <c r="B128" s="15"/>
      <c r="C128" s="15"/>
      <c r="D128" s="23"/>
      <c r="Z128" s="3"/>
    </row>
    <row r="129" spans="1:26" x14ac:dyDescent="0.45">
      <c r="A129" s="15"/>
      <c r="B129" s="15"/>
      <c r="C129" s="15"/>
      <c r="D129" s="23"/>
      <c r="Z129" s="3"/>
    </row>
    <row r="130" spans="1:26" x14ac:dyDescent="0.45">
      <c r="A130" s="15"/>
      <c r="B130" s="15"/>
      <c r="C130" s="15"/>
      <c r="D130" s="23"/>
      <c r="Z130" s="3"/>
    </row>
    <row r="131" spans="1:26" x14ac:dyDescent="0.45">
      <c r="A131" s="15"/>
      <c r="B131" s="15"/>
      <c r="C131" s="15"/>
      <c r="D131" s="23"/>
      <c r="Z131" s="3"/>
    </row>
    <row r="132" spans="1:26" x14ac:dyDescent="0.45">
      <c r="A132" s="15"/>
      <c r="B132" s="15"/>
      <c r="C132" s="15"/>
      <c r="D132" s="23"/>
      <c r="Z132" s="3"/>
    </row>
    <row r="133" spans="1:26" x14ac:dyDescent="0.45">
      <c r="A133" s="15"/>
      <c r="B133" s="15"/>
      <c r="C133" s="15"/>
      <c r="D133" s="23"/>
      <c r="Z133" s="3"/>
    </row>
    <row r="134" spans="1:26" x14ac:dyDescent="0.45">
      <c r="A134" s="15"/>
      <c r="B134" s="15"/>
      <c r="C134" s="15"/>
      <c r="D134" s="23"/>
      <c r="Z134" s="3"/>
    </row>
    <row r="135" spans="1:26" x14ac:dyDescent="0.45">
      <c r="A135" s="15"/>
      <c r="B135" s="15"/>
      <c r="C135" s="15"/>
      <c r="D135" s="23"/>
      <c r="Z135" s="3"/>
    </row>
    <row r="136" spans="1:26" x14ac:dyDescent="0.45">
      <c r="A136" s="15"/>
      <c r="B136" s="15"/>
      <c r="C136" s="15"/>
      <c r="D136" s="23"/>
      <c r="Z136" s="3"/>
    </row>
    <row r="137" spans="1:26" x14ac:dyDescent="0.45">
      <c r="A137" s="15"/>
      <c r="B137" s="15"/>
      <c r="C137" s="15"/>
      <c r="D137" s="23"/>
      <c r="Z137" s="3"/>
    </row>
    <row r="138" spans="1:26" x14ac:dyDescent="0.45">
      <c r="A138" s="15"/>
      <c r="B138" s="15"/>
      <c r="C138" s="15"/>
      <c r="D138" s="23"/>
      <c r="Z138" s="3"/>
    </row>
    <row r="139" spans="1:26" x14ac:dyDescent="0.45">
      <c r="A139" s="15"/>
      <c r="B139" s="15"/>
      <c r="C139" s="15"/>
      <c r="D139" s="23"/>
      <c r="Z139" s="3"/>
    </row>
    <row r="140" spans="1:26" x14ac:dyDescent="0.45">
      <c r="A140" s="15"/>
      <c r="B140" s="15"/>
      <c r="C140" s="15"/>
      <c r="D140" s="23"/>
      <c r="Z140" s="3"/>
    </row>
    <row r="141" spans="1:26" x14ac:dyDescent="0.45">
      <c r="A141" s="15"/>
      <c r="B141" s="15"/>
      <c r="C141" s="15"/>
      <c r="D141" s="23"/>
      <c r="Z141" s="3"/>
    </row>
    <row r="142" spans="1:26" x14ac:dyDescent="0.45">
      <c r="A142" s="15"/>
      <c r="B142" s="15"/>
      <c r="C142" s="15"/>
      <c r="D142" s="23"/>
      <c r="Z142" s="3"/>
    </row>
    <row r="143" spans="1:26" x14ac:dyDescent="0.45">
      <c r="A143" s="15"/>
      <c r="B143" s="15"/>
      <c r="C143" s="15"/>
      <c r="D143" s="23"/>
      <c r="Z143" s="3"/>
    </row>
    <row r="144" spans="1:26" x14ac:dyDescent="0.45">
      <c r="A144" s="15"/>
      <c r="B144" s="15"/>
      <c r="C144" s="15"/>
      <c r="D144" s="23"/>
      <c r="Z144" s="3"/>
    </row>
    <row r="145" spans="1:26" x14ac:dyDescent="0.45">
      <c r="A145" s="15"/>
      <c r="B145" s="15"/>
      <c r="C145" s="15"/>
      <c r="D145" s="23"/>
      <c r="Z145" s="3"/>
    </row>
    <row r="146" spans="1:26" x14ac:dyDescent="0.45">
      <c r="A146" s="15"/>
      <c r="B146" s="15"/>
      <c r="C146" s="15"/>
      <c r="D146" s="23"/>
      <c r="Z146" s="3"/>
    </row>
    <row r="147" spans="1:26" x14ac:dyDescent="0.45">
      <c r="A147" s="15"/>
      <c r="B147" s="15"/>
      <c r="C147" s="15"/>
      <c r="D147" s="23"/>
      <c r="Z147" s="3"/>
    </row>
    <row r="148" spans="1:26" x14ac:dyDescent="0.45">
      <c r="A148" s="15"/>
      <c r="B148" s="15"/>
      <c r="C148" s="15"/>
      <c r="D148" s="23"/>
      <c r="Z148" s="3"/>
    </row>
    <row r="149" spans="1:26" x14ac:dyDescent="0.45">
      <c r="A149" s="15"/>
      <c r="B149" s="15"/>
      <c r="C149" s="15"/>
      <c r="D149" s="23"/>
      <c r="Z149" s="3"/>
    </row>
    <row r="150" spans="1:26" x14ac:dyDescent="0.45">
      <c r="A150" s="15"/>
      <c r="B150" s="15"/>
      <c r="C150" s="15"/>
      <c r="D150" s="23"/>
      <c r="Z150" s="3"/>
    </row>
    <row r="151" spans="1:26" x14ac:dyDescent="0.45">
      <c r="A151" s="15"/>
      <c r="B151" s="15"/>
      <c r="C151" s="15"/>
      <c r="D151" s="23"/>
      <c r="Z151" s="3"/>
    </row>
    <row r="152" spans="1:26" x14ac:dyDescent="0.45">
      <c r="A152" s="15"/>
      <c r="B152" s="15"/>
      <c r="C152" s="15"/>
      <c r="D152" s="23"/>
      <c r="Z152" s="3"/>
    </row>
    <row r="153" spans="1:26" x14ac:dyDescent="0.45">
      <c r="A153" s="15"/>
      <c r="B153" s="15"/>
      <c r="C153" s="15"/>
      <c r="D153" s="23"/>
      <c r="Z153" s="3"/>
    </row>
    <row r="154" spans="1:26" x14ac:dyDescent="0.45">
      <c r="A154" s="15"/>
      <c r="B154" s="15"/>
      <c r="C154" s="15"/>
      <c r="D154" s="23"/>
      <c r="Z154" s="3"/>
    </row>
    <row r="155" spans="1:26" x14ac:dyDescent="0.45">
      <c r="A155" s="15"/>
      <c r="B155" s="15"/>
      <c r="C155" s="15"/>
      <c r="D155" s="23"/>
      <c r="Z155" s="3"/>
    </row>
    <row r="156" spans="1:26" x14ac:dyDescent="0.45">
      <c r="A156" s="15"/>
      <c r="B156" s="15"/>
      <c r="C156" s="15"/>
      <c r="D156" s="23"/>
      <c r="Z156" s="3"/>
    </row>
    <row r="157" spans="1:26" x14ac:dyDescent="0.45">
      <c r="A157" s="15"/>
      <c r="B157" s="15"/>
      <c r="C157" s="15"/>
      <c r="D157" s="23"/>
      <c r="Z157" s="3"/>
    </row>
    <row r="158" spans="1:26" x14ac:dyDescent="0.45">
      <c r="A158" s="15"/>
      <c r="B158" s="15"/>
      <c r="C158" s="15"/>
      <c r="D158" s="23"/>
      <c r="Z158" s="3"/>
    </row>
    <row r="159" spans="1:26" x14ac:dyDescent="0.45">
      <c r="A159" s="15"/>
      <c r="B159" s="15"/>
      <c r="C159" s="15"/>
      <c r="D159" s="23"/>
      <c r="Z159" s="3"/>
    </row>
    <row r="160" spans="1:26" x14ac:dyDescent="0.45">
      <c r="A160" s="15"/>
      <c r="B160" s="15"/>
      <c r="C160" s="15"/>
      <c r="D160" s="23"/>
      <c r="Z160" s="3"/>
    </row>
    <row r="161" spans="1:26" x14ac:dyDescent="0.45">
      <c r="A161" s="15"/>
      <c r="B161" s="15"/>
      <c r="C161" s="15"/>
      <c r="D161" s="23"/>
      <c r="Z161" s="3"/>
    </row>
    <row r="162" spans="1:26" x14ac:dyDescent="0.45">
      <c r="A162" s="15"/>
      <c r="B162" s="15"/>
      <c r="C162" s="15"/>
      <c r="D162" s="23"/>
      <c r="Z162" s="3"/>
    </row>
    <row r="163" spans="1:26" x14ac:dyDescent="0.45">
      <c r="A163" s="15"/>
      <c r="B163" s="15"/>
      <c r="C163" s="15"/>
      <c r="D163" s="23"/>
      <c r="Z163" s="3"/>
    </row>
    <row r="164" spans="1:26" x14ac:dyDescent="0.45">
      <c r="A164" s="15"/>
      <c r="B164" s="15"/>
      <c r="C164" s="15"/>
      <c r="D164" s="23"/>
      <c r="Z164" s="3"/>
    </row>
    <row r="165" spans="1:26" x14ac:dyDescent="0.45">
      <c r="A165" s="15"/>
      <c r="B165" s="15"/>
      <c r="C165" s="15"/>
      <c r="D165" s="23"/>
      <c r="Z165" s="3"/>
    </row>
    <row r="166" spans="1:26" x14ac:dyDescent="0.45">
      <c r="A166" s="15"/>
      <c r="B166" s="15"/>
      <c r="C166" s="15"/>
      <c r="D166" s="23"/>
      <c r="Z166" s="3"/>
    </row>
    <row r="167" spans="1:26" x14ac:dyDescent="0.45">
      <c r="A167" s="15"/>
      <c r="B167" s="15"/>
      <c r="C167" s="15"/>
      <c r="D167" s="23"/>
      <c r="Z167" s="3"/>
    </row>
    <row r="168" spans="1:26" x14ac:dyDescent="0.45">
      <c r="A168" s="15"/>
      <c r="B168" s="15"/>
      <c r="C168" s="15"/>
      <c r="D168" s="23"/>
      <c r="Z168" s="3"/>
    </row>
    <row r="169" spans="1:26" x14ac:dyDescent="0.45">
      <c r="A169" s="15"/>
      <c r="B169" s="15"/>
      <c r="C169" s="15"/>
      <c r="D169" s="23"/>
      <c r="Z169" s="3"/>
    </row>
    <row r="170" spans="1:26" x14ac:dyDescent="0.45">
      <c r="A170" s="15"/>
      <c r="B170" s="15"/>
      <c r="C170" s="15"/>
      <c r="D170" s="23"/>
      <c r="Z170" s="3"/>
    </row>
    <row r="171" spans="1:26" x14ac:dyDescent="0.45">
      <c r="A171" s="15"/>
      <c r="B171" s="15"/>
      <c r="C171" s="15"/>
      <c r="D171" s="23"/>
      <c r="Z171" s="3"/>
    </row>
    <row r="172" spans="1:26" x14ac:dyDescent="0.45">
      <c r="A172" s="15"/>
      <c r="B172" s="15"/>
      <c r="C172" s="15"/>
      <c r="D172" s="23"/>
      <c r="Z172" s="3"/>
    </row>
    <row r="173" spans="1:26" x14ac:dyDescent="0.45">
      <c r="A173" s="15"/>
      <c r="B173" s="15"/>
      <c r="C173" s="15"/>
      <c r="D173" s="23"/>
      <c r="Z173" s="3"/>
    </row>
    <row r="174" spans="1:26" x14ac:dyDescent="0.45">
      <c r="A174" s="15"/>
      <c r="B174" s="15"/>
      <c r="C174" s="15"/>
      <c r="D174" s="23"/>
      <c r="Z174" s="3"/>
    </row>
    <row r="175" spans="1:26" x14ac:dyDescent="0.45">
      <c r="A175" s="15"/>
      <c r="B175" s="15"/>
      <c r="C175" s="15"/>
      <c r="D175" s="23"/>
      <c r="Z175" s="3"/>
    </row>
    <row r="176" spans="1:26" x14ac:dyDescent="0.45">
      <c r="A176" s="15"/>
      <c r="B176" s="15"/>
      <c r="C176" s="15"/>
      <c r="D176" s="23"/>
      <c r="Z176" s="3"/>
    </row>
    <row r="177" spans="1:26" x14ac:dyDescent="0.45">
      <c r="A177" s="15"/>
      <c r="B177" s="15"/>
      <c r="C177" s="15"/>
      <c r="D177" s="23"/>
      <c r="Z177" s="3"/>
    </row>
    <row r="178" spans="1:26" x14ac:dyDescent="0.45">
      <c r="A178" s="15"/>
      <c r="B178" s="15"/>
      <c r="C178" s="15"/>
      <c r="D178" s="23"/>
      <c r="Z178" s="3"/>
    </row>
    <row r="179" spans="1:26" x14ac:dyDescent="0.45">
      <c r="A179" s="15"/>
      <c r="B179" s="15"/>
      <c r="C179" s="15"/>
      <c r="D179" s="23"/>
      <c r="Z179" s="3"/>
    </row>
    <row r="180" spans="1:26" x14ac:dyDescent="0.45">
      <c r="A180" s="15"/>
      <c r="B180" s="15"/>
      <c r="C180" s="15"/>
      <c r="D180" s="23"/>
      <c r="Z180" s="3"/>
    </row>
    <row r="181" spans="1:26" x14ac:dyDescent="0.45">
      <c r="A181" s="15"/>
      <c r="B181" s="15"/>
      <c r="C181" s="15"/>
      <c r="D181" s="23"/>
      <c r="Z181" s="3"/>
    </row>
    <row r="182" spans="1:26" x14ac:dyDescent="0.45">
      <c r="A182" s="15"/>
      <c r="B182" s="15"/>
      <c r="C182" s="15"/>
      <c r="D182" s="23"/>
      <c r="Z182" s="3"/>
    </row>
    <row r="183" spans="1:26" x14ac:dyDescent="0.45">
      <c r="A183" s="15"/>
      <c r="B183" s="15"/>
      <c r="C183" s="15"/>
      <c r="D183" s="23"/>
      <c r="Z183" s="3"/>
    </row>
    <row r="184" spans="1:26" x14ac:dyDescent="0.45">
      <c r="A184" s="15"/>
      <c r="B184" s="15"/>
      <c r="C184" s="15"/>
      <c r="D184" s="23"/>
      <c r="Z184" s="3"/>
    </row>
    <row r="185" spans="1:26" x14ac:dyDescent="0.45">
      <c r="A185" s="15"/>
      <c r="B185" s="15"/>
      <c r="C185" s="15"/>
      <c r="D185" s="23"/>
      <c r="Z185" s="3"/>
    </row>
    <row r="186" spans="1:26" x14ac:dyDescent="0.45">
      <c r="A186" s="15"/>
      <c r="B186" s="15"/>
      <c r="C186" s="15"/>
      <c r="D186" s="23"/>
      <c r="Z186" s="3"/>
    </row>
    <row r="187" spans="1:26" x14ac:dyDescent="0.45">
      <c r="A187" s="15"/>
      <c r="B187" s="15"/>
      <c r="C187" s="15"/>
      <c r="D187" s="23"/>
      <c r="Z187" s="3"/>
    </row>
    <row r="188" spans="1:26" x14ac:dyDescent="0.45">
      <c r="A188" s="15"/>
      <c r="B188" s="15"/>
      <c r="C188" s="15"/>
      <c r="D188" s="23"/>
      <c r="Z188" s="3"/>
    </row>
    <row r="189" spans="1:26" x14ac:dyDescent="0.45">
      <c r="A189" s="15"/>
      <c r="B189" s="15"/>
      <c r="C189" s="15"/>
      <c r="D189" s="23"/>
      <c r="Z189" s="3"/>
    </row>
    <row r="190" spans="1:26" x14ac:dyDescent="0.45">
      <c r="A190" s="15"/>
      <c r="B190" s="15"/>
      <c r="C190" s="15"/>
      <c r="D190" s="23"/>
      <c r="Z190" s="3"/>
    </row>
    <row r="191" spans="1:26" x14ac:dyDescent="0.45">
      <c r="A191" s="15"/>
      <c r="B191" s="15"/>
      <c r="C191" s="15"/>
      <c r="D191" s="23"/>
      <c r="Z191" s="3"/>
    </row>
    <row r="192" spans="1:26" x14ac:dyDescent="0.45">
      <c r="A192" s="15"/>
      <c r="B192" s="15"/>
      <c r="C192" s="15"/>
      <c r="D192" s="23"/>
      <c r="Z192" s="3"/>
    </row>
    <row r="193" spans="1:26" x14ac:dyDescent="0.45">
      <c r="A193" s="15"/>
      <c r="B193" s="15"/>
      <c r="C193" s="15"/>
      <c r="D193" s="23"/>
      <c r="Z193" s="3"/>
    </row>
    <row r="194" spans="1:26" x14ac:dyDescent="0.45">
      <c r="A194" s="15"/>
      <c r="B194" s="15"/>
      <c r="C194" s="15"/>
      <c r="D194" s="23"/>
      <c r="Z194" s="3"/>
    </row>
    <row r="195" spans="1:26" x14ac:dyDescent="0.45">
      <c r="A195" s="15"/>
      <c r="B195" s="15"/>
      <c r="C195" s="15"/>
      <c r="D195" s="23"/>
      <c r="Z195" s="3"/>
    </row>
    <row r="196" spans="1:26" x14ac:dyDescent="0.45">
      <c r="A196" s="15"/>
      <c r="B196" s="15"/>
      <c r="C196" s="15"/>
      <c r="D196" s="23"/>
      <c r="Z196" s="3"/>
    </row>
    <row r="197" spans="1:26" x14ac:dyDescent="0.45">
      <c r="A197" s="15"/>
      <c r="B197" s="15"/>
      <c r="C197" s="15"/>
      <c r="D197" s="23"/>
      <c r="Z197" s="3"/>
    </row>
    <row r="198" spans="1:26" x14ac:dyDescent="0.45">
      <c r="A198" s="15"/>
      <c r="B198" s="15"/>
      <c r="C198" s="15"/>
      <c r="D198" s="23"/>
      <c r="Z198" s="3"/>
    </row>
    <row r="199" spans="1:26" x14ac:dyDescent="0.45">
      <c r="A199" s="15"/>
      <c r="B199" s="15"/>
      <c r="C199" s="15"/>
      <c r="D199" s="23"/>
      <c r="Z199" s="3"/>
    </row>
    <row r="200" spans="1:26" x14ac:dyDescent="0.45">
      <c r="A200" s="15"/>
      <c r="B200" s="15"/>
      <c r="C200" s="15"/>
      <c r="D200" s="23"/>
      <c r="Z200" s="3"/>
    </row>
    <row r="201" spans="1:26" x14ac:dyDescent="0.45">
      <c r="A201" s="15"/>
      <c r="B201" s="15"/>
      <c r="C201" s="15"/>
      <c r="D201" s="23"/>
      <c r="Z201" s="3"/>
    </row>
    <row r="202" spans="1:26" x14ac:dyDescent="0.45">
      <c r="A202" s="15"/>
      <c r="B202" s="15"/>
      <c r="C202" s="15"/>
      <c r="D202" s="23"/>
      <c r="Z202" s="3"/>
    </row>
    <row r="203" spans="1:26" x14ac:dyDescent="0.45">
      <c r="A203" s="15"/>
      <c r="B203" s="15"/>
      <c r="C203" s="15"/>
      <c r="D203" s="23"/>
      <c r="Z203" s="3"/>
    </row>
    <row r="204" spans="1:26" x14ac:dyDescent="0.45">
      <c r="A204" s="15"/>
      <c r="B204" s="15"/>
      <c r="C204" s="15"/>
      <c r="D204" s="23"/>
      <c r="Z204" s="3"/>
    </row>
    <row r="205" spans="1:26" x14ac:dyDescent="0.45">
      <c r="A205" s="15"/>
      <c r="B205" s="15"/>
      <c r="C205" s="15"/>
      <c r="D205" s="23"/>
      <c r="Z205" s="3"/>
    </row>
    <row r="206" spans="1:26" x14ac:dyDescent="0.45">
      <c r="A206" s="15"/>
      <c r="B206" s="15"/>
      <c r="C206" s="15"/>
      <c r="D206" s="23"/>
      <c r="Z206" s="3"/>
    </row>
    <row r="207" spans="1:26" x14ac:dyDescent="0.45">
      <c r="A207" s="15"/>
      <c r="B207" s="15"/>
      <c r="C207" s="15"/>
      <c r="D207" s="23"/>
      <c r="Z207" s="3"/>
    </row>
    <row r="208" spans="1:26" x14ac:dyDescent="0.45">
      <c r="A208" s="15"/>
      <c r="B208" s="15"/>
      <c r="C208" s="15"/>
      <c r="D208" s="23"/>
      <c r="Z208" s="3"/>
    </row>
    <row r="209" spans="1:26" x14ac:dyDescent="0.45">
      <c r="A209" s="15"/>
      <c r="B209" s="15"/>
      <c r="C209" s="15"/>
      <c r="D209" s="23"/>
      <c r="Z209" s="3"/>
    </row>
    <row r="210" spans="1:26" x14ac:dyDescent="0.45">
      <c r="A210" s="15"/>
      <c r="B210" s="15"/>
      <c r="C210" s="15"/>
      <c r="D210" s="23"/>
      <c r="Z210" s="3"/>
    </row>
    <row r="211" spans="1:26" x14ac:dyDescent="0.45">
      <c r="A211" s="15"/>
      <c r="B211" s="15"/>
      <c r="C211" s="15"/>
      <c r="D211" s="23"/>
      <c r="Z211" s="3"/>
    </row>
    <row r="212" spans="1:26" x14ac:dyDescent="0.45">
      <c r="A212" s="15"/>
      <c r="B212" s="15"/>
      <c r="C212" s="15"/>
      <c r="D212" s="23"/>
      <c r="Z212" s="3"/>
    </row>
    <row r="213" spans="1:26" x14ac:dyDescent="0.45">
      <c r="A213" s="15"/>
      <c r="B213" s="15"/>
      <c r="C213" s="15"/>
      <c r="D213" s="23"/>
      <c r="Z213" s="3"/>
    </row>
    <row r="214" spans="1:26" x14ac:dyDescent="0.45">
      <c r="A214" s="15"/>
      <c r="B214" s="15"/>
      <c r="C214" s="15"/>
      <c r="D214" s="23"/>
      <c r="Z214" s="3"/>
    </row>
    <row r="215" spans="1:26" x14ac:dyDescent="0.45">
      <c r="A215" s="15"/>
      <c r="B215" s="15"/>
      <c r="C215" s="15"/>
      <c r="D215" s="23"/>
      <c r="Z215" s="3"/>
    </row>
    <row r="216" spans="1:26" x14ac:dyDescent="0.45">
      <c r="A216" s="15"/>
      <c r="B216" s="15"/>
      <c r="C216" s="15"/>
      <c r="D216" s="23"/>
      <c r="Z216" s="3"/>
    </row>
    <row r="217" spans="1:26" x14ac:dyDescent="0.45">
      <c r="A217" s="15"/>
      <c r="B217" s="15"/>
      <c r="C217" s="15"/>
      <c r="D217" s="23"/>
      <c r="Z217" s="3"/>
    </row>
    <row r="218" spans="1:26" x14ac:dyDescent="0.45">
      <c r="A218" s="15"/>
      <c r="B218" s="15"/>
      <c r="C218" s="15"/>
      <c r="D218" s="23"/>
      <c r="Z218" s="3"/>
    </row>
    <row r="219" spans="1:26" x14ac:dyDescent="0.45">
      <c r="A219" s="15"/>
      <c r="B219" s="15"/>
      <c r="C219" s="15"/>
      <c r="D219" s="23"/>
      <c r="Z219" s="3"/>
    </row>
    <row r="220" spans="1:26" x14ac:dyDescent="0.45">
      <c r="A220" s="15"/>
      <c r="B220" s="15"/>
      <c r="C220" s="15"/>
      <c r="D220" s="23"/>
      <c r="Z220" s="3"/>
    </row>
    <row r="221" spans="1:26" x14ac:dyDescent="0.45">
      <c r="A221" s="15"/>
      <c r="B221" s="15"/>
      <c r="C221" s="15"/>
      <c r="D221" s="23"/>
      <c r="Z221" s="3"/>
    </row>
    <row r="222" spans="1:26" x14ac:dyDescent="0.45">
      <c r="A222" s="15"/>
      <c r="B222" s="15"/>
      <c r="C222" s="15"/>
      <c r="D222" s="23"/>
      <c r="Z222" s="3"/>
    </row>
    <row r="223" spans="1:26" x14ac:dyDescent="0.45">
      <c r="A223" s="15"/>
      <c r="B223" s="15"/>
      <c r="C223" s="15"/>
      <c r="D223" s="23"/>
      <c r="Z223" s="3"/>
    </row>
    <row r="224" spans="1:26" x14ac:dyDescent="0.45">
      <c r="A224" s="15"/>
      <c r="B224" s="15"/>
      <c r="C224" s="15"/>
      <c r="D224" s="23"/>
      <c r="Z224" s="3"/>
    </row>
    <row r="225" spans="1:26" x14ac:dyDescent="0.45">
      <c r="A225" s="15"/>
      <c r="B225" s="15"/>
      <c r="C225" s="15"/>
      <c r="D225" s="23"/>
      <c r="Z225" s="3"/>
    </row>
    <row r="226" spans="1:26" x14ac:dyDescent="0.45">
      <c r="A226" s="15"/>
      <c r="B226" s="15"/>
      <c r="C226" s="15"/>
      <c r="D226" s="23"/>
      <c r="Z226" s="3"/>
    </row>
    <row r="227" spans="1:26" x14ac:dyDescent="0.45">
      <c r="A227" s="15"/>
      <c r="B227" s="15"/>
      <c r="C227" s="15"/>
      <c r="D227" s="23"/>
      <c r="Z227" s="3"/>
    </row>
    <row r="228" spans="1:26" x14ac:dyDescent="0.45">
      <c r="A228" s="15"/>
      <c r="B228" s="15"/>
      <c r="C228" s="15"/>
      <c r="D228" s="23"/>
      <c r="Z228" s="3"/>
    </row>
    <row r="229" spans="1:26" x14ac:dyDescent="0.45">
      <c r="A229" s="15"/>
      <c r="B229" s="15"/>
      <c r="C229" s="15"/>
      <c r="D229" s="23"/>
      <c r="Z229" s="3"/>
    </row>
    <row r="230" spans="1:26" x14ac:dyDescent="0.45">
      <c r="A230" s="15"/>
      <c r="B230" s="15"/>
      <c r="C230" s="15"/>
      <c r="D230" s="23"/>
      <c r="Z230" s="3"/>
    </row>
    <row r="231" spans="1:26" x14ac:dyDescent="0.45">
      <c r="A231" s="15"/>
      <c r="B231" s="15"/>
      <c r="C231" s="15"/>
      <c r="D231" s="23"/>
      <c r="Z231" s="3"/>
    </row>
    <row r="232" spans="1:26" x14ac:dyDescent="0.45">
      <c r="A232" s="15"/>
      <c r="B232" s="15"/>
      <c r="C232" s="15"/>
      <c r="D232" s="23"/>
      <c r="Z232" s="3"/>
    </row>
    <row r="233" spans="1:26" x14ac:dyDescent="0.45">
      <c r="A233" s="15"/>
      <c r="B233" s="15"/>
      <c r="C233" s="15"/>
      <c r="D233" s="23"/>
      <c r="Z233" s="3"/>
    </row>
    <row r="234" spans="1:26" x14ac:dyDescent="0.45">
      <c r="A234" s="15"/>
      <c r="B234" s="15"/>
      <c r="C234" s="15"/>
      <c r="D234" s="23"/>
      <c r="Z234" s="3"/>
    </row>
    <row r="235" spans="1:26" x14ac:dyDescent="0.45">
      <c r="A235" s="15"/>
      <c r="B235" s="15"/>
      <c r="C235" s="15"/>
      <c r="D235" s="23"/>
      <c r="Z235" s="3"/>
    </row>
    <row r="236" spans="1:26" x14ac:dyDescent="0.45">
      <c r="A236" s="15"/>
      <c r="B236" s="15"/>
      <c r="C236" s="15"/>
      <c r="D236" s="23"/>
      <c r="Z236" s="3"/>
    </row>
    <row r="237" spans="1:26" x14ac:dyDescent="0.45">
      <c r="A237" s="15"/>
      <c r="B237" s="15"/>
      <c r="C237" s="15"/>
      <c r="D237" s="23"/>
      <c r="Z237" s="3"/>
    </row>
    <row r="238" spans="1:26" x14ac:dyDescent="0.45">
      <c r="A238" s="15"/>
      <c r="B238" s="15"/>
      <c r="C238" s="15"/>
      <c r="D238" s="23"/>
      <c r="Z238" s="3"/>
    </row>
    <row r="239" spans="1:26" x14ac:dyDescent="0.45">
      <c r="A239" s="15"/>
      <c r="B239" s="15"/>
      <c r="C239" s="15"/>
      <c r="D239" s="23"/>
      <c r="Z239" s="3"/>
    </row>
    <row r="240" spans="1:26" x14ac:dyDescent="0.45">
      <c r="A240" s="15"/>
      <c r="B240" s="15"/>
      <c r="C240" s="15"/>
      <c r="D240" s="23"/>
      <c r="Z240" s="3"/>
    </row>
    <row r="241" spans="1:26" x14ac:dyDescent="0.45">
      <c r="A241" s="15"/>
      <c r="B241" s="15"/>
      <c r="C241" s="15"/>
      <c r="D241" s="23"/>
      <c r="Z241" s="3"/>
    </row>
    <row r="242" spans="1:26" x14ac:dyDescent="0.45">
      <c r="A242" s="15"/>
      <c r="B242" s="15"/>
      <c r="C242" s="15"/>
      <c r="D242" s="23"/>
      <c r="Z242" s="3"/>
    </row>
    <row r="243" spans="1:26" x14ac:dyDescent="0.45">
      <c r="A243" s="15"/>
      <c r="B243" s="15"/>
      <c r="C243" s="15"/>
      <c r="D243" s="23"/>
      <c r="Z243" s="3"/>
    </row>
    <row r="244" spans="1:26" x14ac:dyDescent="0.45">
      <c r="A244" s="15"/>
      <c r="B244" s="15"/>
      <c r="C244" s="15"/>
      <c r="D244" s="23"/>
      <c r="Z244" s="3"/>
    </row>
    <row r="245" spans="1:26" x14ac:dyDescent="0.45">
      <c r="A245" s="15"/>
      <c r="B245" s="15"/>
      <c r="C245" s="15"/>
      <c r="D245" s="23"/>
      <c r="Z245" s="3"/>
    </row>
    <row r="246" spans="1:26" x14ac:dyDescent="0.45">
      <c r="A246" s="15"/>
      <c r="B246" s="15"/>
      <c r="C246" s="15"/>
      <c r="D246" s="23"/>
      <c r="Z246" s="3"/>
    </row>
    <row r="247" spans="1:26" x14ac:dyDescent="0.45">
      <c r="A247" s="15"/>
      <c r="B247" s="15"/>
      <c r="C247" s="15"/>
      <c r="D247" s="23"/>
      <c r="Z247" s="3"/>
    </row>
    <row r="248" spans="1:26" x14ac:dyDescent="0.45">
      <c r="A248" s="15"/>
      <c r="B248" s="15"/>
      <c r="C248" s="15"/>
      <c r="D248" s="23"/>
      <c r="Z248" s="3"/>
    </row>
    <row r="249" spans="1:26" x14ac:dyDescent="0.45">
      <c r="A249" s="15"/>
      <c r="B249" s="15"/>
      <c r="C249" s="15"/>
      <c r="D249" s="23"/>
      <c r="Z249" s="3"/>
    </row>
    <row r="250" spans="1:26" x14ac:dyDescent="0.45">
      <c r="A250" s="15"/>
      <c r="B250" s="15"/>
      <c r="C250" s="15"/>
      <c r="D250" s="23"/>
      <c r="Z250" s="3"/>
    </row>
    <row r="251" spans="1:26" x14ac:dyDescent="0.45">
      <c r="A251" s="15"/>
      <c r="B251" s="15"/>
      <c r="C251" s="15"/>
      <c r="D251" s="23"/>
      <c r="Z251" s="3"/>
    </row>
    <row r="252" spans="1:26" x14ac:dyDescent="0.45">
      <c r="A252" s="15"/>
      <c r="B252" s="15"/>
      <c r="C252" s="15"/>
      <c r="D252" s="23"/>
      <c r="Z252" s="3"/>
    </row>
    <row r="253" spans="1:26" x14ac:dyDescent="0.45">
      <c r="A253" s="15"/>
      <c r="B253" s="15"/>
      <c r="C253" s="15"/>
      <c r="D253" s="23"/>
      <c r="Z253" s="3"/>
    </row>
    <row r="254" spans="1:26" x14ac:dyDescent="0.45">
      <c r="A254" s="15"/>
      <c r="B254" s="15"/>
      <c r="C254" s="15"/>
      <c r="D254" s="23"/>
      <c r="Z254" s="3"/>
    </row>
    <row r="255" spans="1:26" x14ac:dyDescent="0.45">
      <c r="A255" s="15"/>
      <c r="B255" s="15"/>
      <c r="C255" s="15"/>
      <c r="D255" s="23"/>
      <c r="Z255" s="3"/>
    </row>
    <row r="256" spans="1:26" x14ac:dyDescent="0.45">
      <c r="A256" s="15"/>
      <c r="B256" s="15"/>
      <c r="C256" s="15"/>
      <c r="D256" s="23"/>
      <c r="Z256" s="3"/>
    </row>
    <row r="257" spans="1:26" x14ac:dyDescent="0.45">
      <c r="A257" s="15"/>
      <c r="B257" s="15"/>
      <c r="C257" s="15"/>
      <c r="D257" s="23"/>
      <c r="Z257" s="3"/>
    </row>
    <row r="258" spans="1:26" x14ac:dyDescent="0.45">
      <c r="A258" s="15"/>
      <c r="B258" s="15"/>
      <c r="C258" s="15"/>
      <c r="D258" s="23"/>
      <c r="Z258" s="3"/>
    </row>
    <row r="259" spans="1:26" x14ac:dyDescent="0.45">
      <c r="A259" s="15"/>
      <c r="B259" s="15"/>
      <c r="C259" s="15"/>
      <c r="D259" s="23"/>
      <c r="Z259" s="3"/>
    </row>
    <row r="260" spans="1:26" x14ac:dyDescent="0.45">
      <c r="A260" s="15"/>
      <c r="B260" s="15"/>
      <c r="C260" s="15"/>
      <c r="D260" s="23"/>
      <c r="Z260" s="3"/>
    </row>
    <row r="261" spans="1:26" x14ac:dyDescent="0.45">
      <c r="A261" s="15"/>
      <c r="B261" s="15"/>
      <c r="C261" s="15"/>
      <c r="D261" s="23"/>
      <c r="Z261" s="3"/>
    </row>
    <row r="262" spans="1:26" x14ac:dyDescent="0.45">
      <c r="A262" s="15"/>
      <c r="B262" s="15"/>
      <c r="C262" s="15"/>
      <c r="D262" s="23"/>
      <c r="Z262" s="3"/>
    </row>
    <row r="263" spans="1:26" x14ac:dyDescent="0.45">
      <c r="A263" s="15"/>
      <c r="B263" s="15"/>
      <c r="C263" s="15"/>
      <c r="D263" s="23"/>
      <c r="Z263" s="3"/>
    </row>
    <row r="264" spans="1:26" x14ac:dyDescent="0.45">
      <c r="A264" s="15"/>
      <c r="B264" s="15"/>
      <c r="C264" s="15"/>
      <c r="D264" s="23"/>
      <c r="Z264" s="3"/>
    </row>
    <row r="265" spans="1:26" x14ac:dyDescent="0.45">
      <c r="A265" s="15"/>
      <c r="B265" s="15"/>
      <c r="C265" s="15"/>
      <c r="D265" s="23"/>
      <c r="Z265" s="3"/>
    </row>
    <row r="266" spans="1:26" x14ac:dyDescent="0.45">
      <c r="A266" s="15"/>
      <c r="B266" s="15"/>
      <c r="C266" s="15"/>
      <c r="D266" s="23"/>
      <c r="Z266" s="3"/>
    </row>
    <row r="267" spans="1:26" x14ac:dyDescent="0.45">
      <c r="A267" s="15"/>
      <c r="B267" s="15"/>
      <c r="C267" s="15"/>
      <c r="D267" s="23"/>
      <c r="Z267" s="3"/>
    </row>
    <row r="268" spans="1:26" x14ac:dyDescent="0.45">
      <c r="A268" s="15"/>
      <c r="B268" s="15"/>
      <c r="C268" s="15"/>
      <c r="D268" s="23"/>
      <c r="Z268" s="3"/>
    </row>
    <row r="269" spans="1:26" x14ac:dyDescent="0.45">
      <c r="A269" s="15"/>
      <c r="B269" s="15"/>
      <c r="C269" s="15"/>
      <c r="D269" s="23"/>
      <c r="Z269" s="3"/>
    </row>
    <row r="270" spans="1:26" x14ac:dyDescent="0.45">
      <c r="A270" s="15"/>
      <c r="B270" s="15"/>
      <c r="C270" s="15"/>
      <c r="D270" s="23"/>
      <c r="Z270" s="3"/>
    </row>
    <row r="271" spans="1:26" x14ac:dyDescent="0.45">
      <c r="A271" s="15"/>
      <c r="B271" s="15"/>
      <c r="C271" s="15"/>
      <c r="D271" s="23"/>
      <c r="Z271" s="3"/>
    </row>
    <row r="272" spans="1:26" x14ac:dyDescent="0.45">
      <c r="A272" s="15"/>
      <c r="B272" s="15"/>
      <c r="C272" s="15"/>
      <c r="D272" s="23"/>
      <c r="Z272" s="3"/>
    </row>
    <row r="273" spans="1:26" x14ac:dyDescent="0.45">
      <c r="A273" s="15"/>
      <c r="B273" s="15"/>
      <c r="C273" s="15"/>
      <c r="D273" s="23"/>
      <c r="Z273" s="3"/>
    </row>
    <row r="274" spans="1:26" x14ac:dyDescent="0.45">
      <c r="A274" s="15"/>
      <c r="B274" s="15"/>
      <c r="C274" s="15"/>
      <c r="D274" s="23"/>
      <c r="Z274" s="3"/>
    </row>
    <row r="275" spans="1:26" x14ac:dyDescent="0.45">
      <c r="A275" s="15"/>
      <c r="B275" s="15"/>
      <c r="C275" s="15"/>
      <c r="D275" s="23"/>
      <c r="Z275" s="3"/>
    </row>
    <row r="276" spans="1:26" x14ac:dyDescent="0.45">
      <c r="A276" s="15"/>
      <c r="B276" s="15"/>
      <c r="C276" s="15"/>
      <c r="D276" s="23"/>
      <c r="Z276" s="3"/>
    </row>
    <row r="277" spans="1:26" x14ac:dyDescent="0.45">
      <c r="A277" s="15"/>
      <c r="B277" s="15"/>
      <c r="C277" s="15"/>
      <c r="D277" s="23"/>
      <c r="Z277" s="3"/>
    </row>
    <row r="278" spans="1:26" x14ac:dyDescent="0.45">
      <c r="A278" s="15"/>
      <c r="B278" s="15"/>
      <c r="C278" s="15"/>
      <c r="D278" s="23"/>
      <c r="Z278" s="3"/>
    </row>
    <row r="279" spans="1:26" x14ac:dyDescent="0.45">
      <c r="A279" s="15"/>
      <c r="B279" s="15"/>
      <c r="C279" s="15"/>
      <c r="D279" s="23"/>
      <c r="Z279" s="3"/>
    </row>
    <row r="280" spans="1:26" x14ac:dyDescent="0.45">
      <c r="A280" s="15"/>
      <c r="B280" s="15"/>
      <c r="C280" s="15"/>
      <c r="D280" s="23"/>
      <c r="Z280" s="3"/>
    </row>
    <row r="281" spans="1:26" x14ac:dyDescent="0.45">
      <c r="A281" s="15"/>
      <c r="B281" s="15"/>
      <c r="C281" s="15"/>
      <c r="D281" s="23"/>
      <c r="Z281" s="3"/>
    </row>
    <row r="282" spans="1:26" x14ac:dyDescent="0.45">
      <c r="A282" s="15"/>
      <c r="B282" s="15"/>
      <c r="C282" s="15"/>
      <c r="D282" s="23"/>
      <c r="Z282" s="3"/>
    </row>
    <row r="283" spans="1:26" x14ac:dyDescent="0.45">
      <c r="A283" s="15"/>
      <c r="B283" s="15"/>
      <c r="C283" s="15"/>
      <c r="D283" s="23"/>
      <c r="Z283" s="3"/>
    </row>
    <row r="284" spans="1:26" x14ac:dyDescent="0.45">
      <c r="A284" s="15"/>
      <c r="B284" s="15"/>
      <c r="C284" s="15"/>
      <c r="D284" s="23"/>
      <c r="Z284" s="3"/>
    </row>
    <row r="285" spans="1:26" x14ac:dyDescent="0.45">
      <c r="A285" s="15"/>
      <c r="B285" s="15"/>
      <c r="C285" s="15"/>
      <c r="D285" s="23"/>
      <c r="Z285" s="3"/>
    </row>
    <row r="286" spans="1:26" x14ac:dyDescent="0.45">
      <c r="A286" s="15"/>
      <c r="B286" s="15"/>
      <c r="C286" s="15"/>
      <c r="D286" s="23"/>
      <c r="Z286" s="3"/>
    </row>
    <row r="287" spans="1:26" x14ac:dyDescent="0.45">
      <c r="A287" s="15"/>
      <c r="B287" s="15"/>
      <c r="C287" s="15"/>
      <c r="D287" s="23"/>
      <c r="Z287" s="3"/>
    </row>
    <row r="288" spans="1:26" x14ac:dyDescent="0.45">
      <c r="A288" s="15"/>
      <c r="B288" s="15"/>
      <c r="C288" s="15"/>
      <c r="D288" s="23"/>
      <c r="Z288" s="3"/>
    </row>
    <row r="289" spans="1:26" x14ac:dyDescent="0.45">
      <c r="A289" s="15"/>
      <c r="B289" s="15"/>
      <c r="C289" s="15"/>
      <c r="D289" s="23"/>
      <c r="Z289" s="3"/>
    </row>
    <row r="290" spans="1:26" x14ac:dyDescent="0.45">
      <c r="A290" s="15"/>
      <c r="B290" s="15"/>
      <c r="C290" s="15"/>
      <c r="D290" s="23"/>
      <c r="Z290" s="3"/>
    </row>
    <row r="291" spans="1:26" x14ac:dyDescent="0.45">
      <c r="A291" s="15"/>
      <c r="B291" s="15"/>
      <c r="C291" s="15"/>
      <c r="D291" s="23"/>
      <c r="Z291" s="3"/>
    </row>
    <row r="292" spans="1:26" x14ac:dyDescent="0.45">
      <c r="A292" s="15"/>
      <c r="B292" s="15"/>
      <c r="C292" s="15"/>
      <c r="D292" s="23"/>
      <c r="Z292" s="3"/>
    </row>
    <row r="293" spans="1:26" x14ac:dyDescent="0.45">
      <c r="A293" s="15"/>
      <c r="B293" s="15"/>
      <c r="C293" s="15"/>
      <c r="D293" s="23"/>
      <c r="Z293" s="3"/>
    </row>
    <row r="294" spans="1:26" x14ac:dyDescent="0.45">
      <c r="A294" s="15"/>
      <c r="B294" s="15"/>
      <c r="C294" s="15"/>
      <c r="D294" s="23"/>
      <c r="Z294" s="3"/>
    </row>
    <row r="295" spans="1:26" x14ac:dyDescent="0.45">
      <c r="A295" s="15"/>
      <c r="B295" s="15"/>
      <c r="C295" s="15"/>
      <c r="D295" s="23"/>
      <c r="Z295" s="3"/>
    </row>
    <row r="296" spans="1:26" x14ac:dyDescent="0.45">
      <c r="A296" s="15"/>
      <c r="B296" s="15"/>
      <c r="C296" s="15"/>
      <c r="D296" s="23"/>
      <c r="Z296" s="3"/>
    </row>
    <row r="297" spans="1:26" x14ac:dyDescent="0.45">
      <c r="A297" s="15"/>
      <c r="B297" s="15"/>
      <c r="C297" s="15"/>
      <c r="D297" s="23"/>
      <c r="Z297" s="3"/>
    </row>
    <row r="298" spans="1:26" x14ac:dyDescent="0.45">
      <c r="A298" s="15"/>
      <c r="B298" s="15"/>
      <c r="C298" s="15"/>
      <c r="D298" s="23"/>
      <c r="Z298" s="3"/>
    </row>
    <row r="299" spans="1:26" x14ac:dyDescent="0.45">
      <c r="A299" s="15"/>
      <c r="B299" s="15"/>
      <c r="C299" s="15"/>
      <c r="D299" s="23"/>
      <c r="Z299" s="3"/>
    </row>
    <row r="300" spans="1:26" x14ac:dyDescent="0.45">
      <c r="A300" s="15"/>
      <c r="B300" s="15"/>
      <c r="C300" s="15"/>
      <c r="D300" s="23"/>
      <c r="Z300" s="3"/>
    </row>
    <row r="301" spans="1:26" x14ac:dyDescent="0.45">
      <c r="A301" s="15"/>
      <c r="B301" s="15"/>
      <c r="C301" s="15"/>
      <c r="D301" s="23"/>
      <c r="Z301" s="3"/>
    </row>
    <row r="302" spans="1:26" x14ac:dyDescent="0.45">
      <c r="A302" s="15"/>
      <c r="B302" s="15"/>
      <c r="C302" s="15"/>
      <c r="D302" s="23"/>
      <c r="Z302" s="3"/>
    </row>
    <row r="303" spans="1:26" x14ac:dyDescent="0.45">
      <c r="A303" s="15"/>
      <c r="B303" s="15"/>
      <c r="C303" s="15"/>
      <c r="D303" s="23"/>
      <c r="Z303" s="3"/>
    </row>
    <row r="304" spans="1:26" x14ac:dyDescent="0.45">
      <c r="A304" s="15"/>
      <c r="B304" s="15"/>
      <c r="C304" s="15"/>
      <c r="D304" s="23"/>
      <c r="Z304" s="3"/>
    </row>
    <row r="305" spans="1:26" x14ac:dyDescent="0.45">
      <c r="A305" s="15"/>
      <c r="B305" s="15"/>
      <c r="C305" s="15"/>
      <c r="D305" s="23"/>
      <c r="Z305" s="3"/>
    </row>
    <row r="306" spans="1:26" x14ac:dyDescent="0.45">
      <c r="A306" s="15"/>
      <c r="B306" s="15"/>
      <c r="C306" s="15"/>
      <c r="D306" s="23"/>
      <c r="Z306" s="3"/>
    </row>
    <row r="307" spans="1:26" x14ac:dyDescent="0.45">
      <c r="A307" s="15"/>
      <c r="B307" s="15"/>
      <c r="C307" s="15"/>
      <c r="D307" s="23"/>
      <c r="Z307" s="3"/>
    </row>
    <row r="308" spans="1:26" x14ac:dyDescent="0.45">
      <c r="A308" s="15"/>
      <c r="B308" s="15"/>
      <c r="C308" s="15"/>
      <c r="D308" s="23"/>
      <c r="Z308" s="3"/>
    </row>
    <row r="309" spans="1:26" x14ac:dyDescent="0.45">
      <c r="A309" s="15"/>
      <c r="B309" s="15"/>
      <c r="C309" s="15"/>
      <c r="D309" s="23"/>
      <c r="Z309" s="3"/>
    </row>
    <row r="310" spans="1:26" x14ac:dyDescent="0.45">
      <c r="A310" s="15"/>
      <c r="B310" s="15"/>
      <c r="C310" s="15"/>
      <c r="D310" s="23"/>
      <c r="Z310" s="3"/>
    </row>
    <row r="311" spans="1:26" x14ac:dyDescent="0.45">
      <c r="A311" s="15"/>
      <c r="B311" s="15"/>
      <c r="C311" s="15"/>
      <c r="D311" s="23"/>
      <c r="Z311" s="3"/>
    </row>
    <row r="312" spans="1:26" x14ac:dyDescent="0.45">
      <c r="A312" s="15"/>
      <c r="B312" s="15"/>
      <c r="C312" s="15"/>
      <c r="D312" s="23"/>
      <c r="Z312" s="3"/>
    </row>
    <row r="313" spans="1:26" x14ac:dyDescent="0.45">
      <c r="A313" s="15"/>
      <c r="B313" s="15"/>
      <c r="C313" s="15"/>
      <c r="D313" s="23"/>
      <c r="Z313" s="3"/>
    </row>
    <row r="314" spans="1:26" x14ac:dyDescent="0.45">
      <c r="A314" s="15"/>
      <c r="B314" s="15"/>
      <c r="C314" s="15"/>
      <c r="D314" s="23"/>
      <c r="Z314" s="3"/>
    </row>
    <row r="315" spans="1:26" x14ac:dyDescent="0.45">
      <c r="A315" s="15"/>
      <c r="B315" s="15"/>
      <c r="C315" s="15"/>
      <c r="D315" s="23"/>
      <c r="Z315" s="3"/>
    </row>
    <row r="316" spans="1:26" x14ac:dyDescent="0.45">
      <c r="A316" s="15"/>
      <c r="B316" s="15"/>
      <c r="C316" s="15"/>
      <c r="D316" s="23"/>
      <c r="Z316" s="3"/>
    </row>
    <row r="317" spans="1:26" x14ac:dyDescent="0.45">
      <c r="A317" s="15"/>
      <c r="B317" s="15"/>
      <c r="C317" s="15"/>
      <c r="D317" s="23"/>
      <c r="Z317" s="3"/>
    </row>
    <row r="318" spans="1:26" x14ac:dyDescent="0.45">
      <c r="A318" s="15"/>
      <c r="B318" s="15"/>
      <c r="C318" s="15"/>
      <c r="D318" s="23"/>
      <c r="Z318" s="3"/>
    </row>
    <row r="319" spans="1:26" x14ac:dyDescent="0.45">
      <c r="A319" s="15"/>
      <c r="B319" s="15"/>
      <c r="C319" s="15"/>
      <c r="D319" s="23"/>
      <c r="Z319" s="3"/>
    </row>
    <row r="320" spans="1:26" x14ac:dyDescent="0.45">
      <c r="A320" s="15"/>
      <c r="B320" s="15"/>
      <c r="C320" s="15"/>
      <c r="D320" s="23"/>
      <c r="Z320" s="3"/>
    </row>
    <row r="321" spans="1:26" x14ac:dyDescent="0.45">
      <c r="A321" s="15"/>
      <c r="B321" s="15"/>
      <c r="C321" s="15"/>
      <c r="D321" s="23"/>
      <c r="Z321" s="3"/>
    </row>
    <row r="322" spans="1:26" x14ac:dyDescent="0.45">
      <c r="A322" s="15"/>
      <c r="B322" s="15"/>
      <c r="C322" s="15"/>
      <c r="D322" s="23"/>
      <c r="Z322" s="3"/>
    </row>
    <row r="323" spans="1:26" x14ac:dyDescent="0.45">
      <c r="A323" s="15"/>
      <c r="B323" s="15"/>
      <c r="C323" s="15"/>
      <c r="D323" s="23"/>
      <c r="Z323" s="3"/>
    </row>
    <row r="324" spans="1:26" x14ac:dyDescent="0.45">
      <c r="A324" s="15"/>
      <c r="B324" s="15"/>
      <c r="C324" s="15"/>
      <c r="D324" s="23"/>
      <c r="Z324" s="3"/>
    </row>
    <row r="325" spans="1:26" x14ac:dyDescent="0.45">
      <c r="A325" s="15"/>
      <c r="B325" s="15"/>
      <c r="C325" s="15"/>
      <c r="D325" s="23"/>
      <c r="Z325" s="3"/>
    </row>
    <row r="326" spans="1:26" x14ac:dyDescent="0.45">
      <c r="A326" s="15"/>
      <c r="B326" s="15"/>
      <c r="C326" s="15"/>
      <c r="D326" s="23"/>
      <c r="Z326" s="3"/>
    </row>
    <row r="327" spans="1:26" x14ac:dyDescent="0.45">
      <c r="A327" s="15"/>
      <c r="B327" s="15"/>
      <c r="C327" s="15"/>
      <c r="D327" s="23"/>
      <c r="Z327" s="3"/>
    </row>
    <row r="328" spans="1:26" x14ac:dyDescent="0.45">
      <c r="A328" s="15"/>
      <c r="B328" s="15"/>
      <c r="C328" s="15"/>
      <c r="D328" s="23"/>
      <c r="Z328" s="3"/>
    </row>
    <row r="329" spans="1:26" x14ac:dyDescent="0.45">
      <c r="A329" s="15"/>
      <c r="B329" s="15"/>
      <c r="C329" s="15"/>
      <c r="D329" s="23"/>
      <c r="Z329" s="3"/>
    </row>
    <row r="330" spans="1:26" x14ac:dyDescent="0.45">
      <c r="A330" s="15"/>
      <c r="B330" s="15"/>
      <c r="C330" s="15"/>
      <c r="D330" s="23"/>
      <c r="Z330" s="3"/>
    </row>
    <row r="331" spans="1:26" x14ac:dyDescent="0.45">
      <c r="A331" s="15"/>
      <c r="B331" s="15"/>
      <c r="C331" s="15"/>
      <c r="D331" s="23"/>
      <c r="Z331" s="3"/>
    </row>
    <row r="332" spans="1:26" x14ac:dyDescent="0.45">
      <c r="A332" s="15"/>
      <c r="B332" s="15"/>
      <c r="C332" s="15"/>
      <c r="D332" s="23"/>
      <c r="Z332" s="3"/>
    </row>
    <row r="333" spans="1:26" x14ac:dyDescent="0.45">
      <c r="A333" s="15"/>
      <c r="B333" s="15"/>
      <c r="C333" s="15"/>
      <c r="D333" s="23"/>
      <c r="Z333" s="3"/>
    </row>
    <row r="334" spans="1:26" x14ac:dyDescent="0.45">
      <c r="A334" s="15"/>
      <c r="B334" s="15"/>
      <c r="C334" s="15"/>
      <c r="D334" s="23"/>
      <c r="Z334" s="3"/>
    </row>
    <row r="335" spans="1:26" x14ac:dyDescent="0.45">
      <c r="A335" s="15"/>
      <c r="B335" s="15"/>
      <c r="C335" s="15"/>
      <c r="D335" s="23"/>
      <c r="Z335" s="3"/>
    </row>
    <row r="336" spans="1:26" x14ac:dyDescent="0.45">
      <c r="A336" s="15"/>
      <c r="B336" s="15"/>
      <c r="C336" s="15"/>
      <c r="D336" s="23"/>
      <c r="Z336" s="3"/>
    </row>
    <row r="337" spans="1:26" x14ac:dyDescent="0.45">
      <c r="A337" s="15"/>
      <c r="B337" s="15"/>
      <c r="C337" s="15"/>
      <c r="D337" s="23"/>
      <c r="Z337" s="3"/>
    </row>
    <row r="338" spans="1:26" x14ac:dyDescent="0.45">
      <c r="A338" s="15"/>
      <c r="B338" s="15"/>
      <c r="C338" s="15"/>
      <c r="D338" s="23"/>
      <c r="Z338" s="3"/>
    </row>
    <row r="339" spans="1:26" x14ac:dyDescent="0.45">
      <c r="A339" s="15"/>
      <c r="B339" s="15"/>
      <c r="C339" s="15"/>
      <c r="D339" s="23"/>
      <c r="Z339" s="3"/>
    </row>
    <row r="340" spans="1:26" x14ac:dyDescent="0.45">
      <c r="A340" s="15"/>
      <c r="B340" s="15"/>
      <c r="C340" s="15"/>
      <c r="D340" s="23"/>
      <c r="Z340" s="3"/>
    </row>
    <row r="341" spans="1:26" x14ac:dyDescent="0.45">
      <c r="A341" s="15"/>
      <c r="B341" s="15"/>
      <c r="C341" s="15"/>
      <c r="D341" s="23"/>
      <c r="Z341" s="3"/>
    </row>
    <row r="342" spans="1:26" x14ac:dyDescent="0.45">
      <c r="A342" s="15"/>
      <c r="B342" s="15"/>
      <c r="C342" s="15"/>
      <c r="D342" s="23"/>
      <c r="Z342" s="3"/>
    </row>
    <row r="343" spans="1:26" x14ac:dyDescent="0.45">
      <c r="A343" s="15"/>
      <c r="B343" s="15"/>
      <c r="C343" s="15"/>
      <c r="D343" s="23"/>
      <c r="Z343" s="3"/>
    </row>
    <row r="344" spans="1:26" x14ac:dyDescent="0.45">
      <c r="A344" s="15"/>
      <c r="B344" s="15"/>
      <c r="C344" s="15"/>
      <c r="D344" s="23"/>
      <c r="Z344" s="3"/>
    </row>
    <row r="345" spans="1:26" x14ac:dyDescent="0.45">
      <c r="A345" s="15"/>
      <c r="B345" s="15"/>
      <c r="C345" s="15"/>
      <c r="D345" s="23"/>
      <c r="Z345" s="3"/>
    </row>
    <row r="346" spans="1:26" x14ac:dyDescent="0.45">
      <c r="A346" s="15"/>
      <c r="B346" s="15"/>
      <c r="C346" s="15"/>
      <c r="D346" s="23"/>
      <c r="Z346" s="3"/>
    </row>
    <row r="347" spans="1:26" x14ac:dyDescent="0.45">
      <c r="A347" s="15"/>
      <c r="B347" s="15"/>
      <c r="C347" s="15"/>
      <c r="D347" s="23"/>
      <c r="Z347" s="3"/>
    </row>
    <row r="348" spans="1:26" x14ac:dyDescent="0.45">
      <c r="A348" s="15"/>
      <c r="B348" s="15"/>
      <c r="C348" s="15"/>
      <c r="D348" s="23"/>
      <c r="Z348" s="3"/>
    </row>
    <row r="349" spans="1:26" x14ac:dyDescent="0.45">
      <c r="A349" s="15"/>
      <c r="B349" s="15"/>
      <c r="C349" s="15"/>
      <c r="D349" s="23"/>
      <c r="Z349" s="3"/>
    </row>
    <row r="350" spans="1:26" x14ac:dyDescent="0.45">
      <c r="A350" s="15"/>
      <c r="B350" s="15"/>
      <c r="C350" s="15"/>
      <c r="D350" s="23"/>
      <c r="Z350" s="3"/>
    </row>
    <row r="351" spans="1:26" x14ac:dyDescent="0.45">
      <c r="A351" s="15"/>
      <c r="B351" s="15"/>
      <c r="C351" s="15"/>
      <c r="D351" s="23"/>
      <c r="Z351" s="3"/>
    </row>
    <row r="352" spans="1:26" x14ac:dyDescent="0.45">
      <c r="A352" s="15"/>
      <c r="B352" s="15"/>
      <c r="C352" s="15"/>
      <c r="D352" s="23"/>
      <c r="Z352" s="3"/>
    </row>
    <row r="353" spans="1:26" x14ac:dyDescent="0.45">
      <c r="A353" s="15"/>
      <c r="B353" s="15"/>
      <c r="C353" s="15"/>
      <c r="D353" s="23"/>
      <c r="Z353" s="3"/>
    </row>
    <row r="354" spans="1:26" x14ac:dyDescent="0.45">
      <c r="A354" s="15"/>
      <c r="B354" s="15"/>
      <c r="C354" s="15"/>
      <c r="D354" s="23"/>
      <c r="Z354" s="3"/>
    </row>
    <row r="355" spans="1:26" x14ac:dyDescent="0.45">
      <c r="A355" s="15"/>
      <c r="B355" s="15"/>
      <c r="C355" s="15"/>
      <c r="D355" s="23"/>
      <c r="Z355" s="3"/>
    </row>
    <row r="356" spans="1:26" x14ac:dyDescent="0.45">
      <c r="A356" s="15"/>
      <c r="B356" s="15"/>
      <c r="C356" s="15"/>
      <c r="D356" s="23"/>
      <c r="Z356" s="3"/>
    </row>
    <row r="357" spans="1:26" x14ac:dyDescent="0.45">
      <c r="A357" s="15"/>
      <c r="B357" s="15"/>
      <c r="C357" s="15"/>
      <c r="D357" s="23"/>
      <c r="Z357" s="3"/>
    </row>
    <row r="358" spans="1:26" x14ac:dyDescent="0.45">
      <c r="A358" s="15"/>
      <c r="B358" s="15"/>
      <c r="C358" s="15"/>
      <c r="D358" s="23"/>
      <c r="Z358" s="3"/>
    </row>
    <row r="359" spans="1:26" x14ac:dyDescent="0.45">
      <c r="A359" s="15"/>
      <c r="B359" s="15"/>
      <c r="C359" s="15"/>
      <c r="D359" s="23"/>
      <c r="Z359" s="3"/>
    </row>
    <row r="360" spans="1:26" x14ac:dyDescent="0.45">
      <c r="A360" s="15"/>
      <c r="B360" s="15"/>
      <c r="C360" s="15"/>
      <c r="D360" s="23"/>
      <c r="Z360" s="3"/>
    </row>
    <row r="361" spans="1:26" x14ac:dyDescent="0.45">
      <c r="A361" s="15"/>
      <c r="B361" s="15"/>
      <c r="C361" s="15"/>
      <c r="D361" s="23"/>
      <c r="Z361" s="3"/>
    </row>
    <row r="362" spans="1:26" x14ac:dyDescent="0.45">
      <c r="A362" s="15"/>
      <c r="B362" s="15"/>
      <c r="C362" s="15"/>
      <c r="D362" s="23"/>
      <c r="Z362" s="3"/>
    </row>
    <row r="363" spans="1:26" x14ac:dyDescent="0.45">
      <c r="A363" s="15"/>
      <c r="B363" s="15"/>
      <c r="C363" s="15"/>
      <c r="D363" s="23"/>
      <c r="Z363" s="3"/>
    </row>
    <row r="364" spans="1:26" x14ac:dyDescent="0.45">
      <c r="A364" s="15"/>
      <c r="B364" s="15"/>
      <c r="C364" s="15"/>
      <c r="D364" s="23"/>
      <c r="Z364" s="3"/>
    </row>
    <row r="365" spans="1:26" x14ac:dyDescent="0.45">
      <c r="A365" s="15"/>
      <c r="B365" s="15"/>
      <c r="C365" s="15"/>
      <c r="D365" s="23"/>
      <c r="Z365" s="3"/>
    </row>
    <row r="366" spans="1:26" x14ac:dyDescent="0.45">
      <c r="A366" s="15"/>
      <c r="B366" s="15"/>
      <c r="C366" s="15"/>
      <c r="D366" s="23"/>
      <c r="Z366" s="3"/>
    </row>
    <row r="367" spans="1:26" x14ac:dyDescent="0.45">
      <c r="A367" s="15"/>
      <c r="B367" s="15"/>
      <c r="C367" s="15"/>
      <c r="D367" s="23"/>
      <c r="Z367" s="3"/>
    </row>
    <row r="368" spans="1:26" x14ac:dyDescent="0.45">
      <c r="A368" s="15"/>
      <c r="B368" s="15"/>
      <c r="C368" s="15"/>
      <c r="D368" s="23"/>
      <c r="Z368" s="3"/>
    </row>
    <row r="369" spans="1:26" x14ac:dyDescent="0.45">
      <c r="A369" s="15"/>
      <c r="B369" s="15"/>
      <c r="C369" s="15"/>
      <c r="D369" s="23"/>
      <c r="Z369" s="3"/>
    </row>
    <row r="370" spans="1:26" x14ac:dyDescent="0.45">
      <c r="A370" s="15"/>
      <c r="B370" s="15"/>
      <c r="C370" s="15"/>
      <c r="D370" s="23"/>
      <c r="Z370" s="3"/>
    </row>
    <row r="371" spans="1:26" x14ac:dyDescent="0.45">
      <c r="A371" s="15"/>
      <c r="B371" s="15"/>
      <c r="C371" s="15"/>
      <c r="D371" s="23"/>
      <c r="Z371" s="3"/>
    </row>
    <row r="372" spans="1:26" x14ac:dyDescent="0.45">
      <c r="A372" s="15"/>
      <c r="B372" s="15"/>
      <c r="C372" s="15"/>
      <c r="D372" s="23"/>
      <c r="Z372" s="3"/>
    </row>
    <row r="373" spans="1:26" x14ac:dyDescent="0.45">
      <c r="A373" s="15"/>
      <c r="B373" s="15"/>
      <c r="C373" s="15"/>
      <c r="D373" s="23"/>
      <c r="Z373" s="3"/>
    </row>
    <row r="374" spans="1:26" x14ac:dyDescent="0.45">
      <c r="A374" s="15"/>
      <c r="B374" s="15"/>
      <c r="C374" s="15"/>
      <c r="D374" s="23"/>
      <c r="Z374" s="3"/>
    </row>
    <row r="375" spans="1:26" x14ac:dyDescent="0.45">
      <c r="A375" s="15"/>
      <c r="B375" s="15"/>
      <c r="C375" s="15"/>
      <c r="D375" s="23"/>
      <c r="Z375" s="3"/>
    </row>
    <row r="376" spans="1:26" x14ac:dyDescent="0.45">
      <c r="A376" s="15"/>
      <c r="B376" s="15"/>
      <c r="C376" s="15"/>
      <c r="D376" s="23"/>
      <c r="Z376" s="3"/>
    </row>
    <row r="377" spans="1:26" x14ac:dyDescent="0.45">
      <c r="A377" s="15"/>
      <c r="B377" s="15"/>
      <c r="C377" s="15"/>
      <c r="D377" s="23"/>
      <c r="Z377" s="3"/>
    </row>
    <row r="378" spans="1:26" x14ac:dyDescent="0.45">
      <c r="A378" s="15"/>
      <c r="B378" s="15"/>
      <c r="C378" s="15"/>
      <c r="D378" s="23"/>
      <c r="Z378" s="3"/>
    </row>
    <row r="379" spans="1:26" x14ac:dyDescent="0.45">
      <c r="A379" s="15"/>
      <c r="B379" s="15"/>
      <c r="C379" s="15"/>
      <c r="D379" s="23"/>
      <c r="Z379" s="3"/>
    </row>
    <row r="380" spans="1:26" x14ac:dyDescent="0.45">
      <c r="A380" s="15"/>
      <c r="B380" s="15"/>
      <c r="C380" s="15"/>
      <c r="D380" s="23"/>
      <c r="Z380" s="3"/>
    </row>
    <row r="381" spans="1:26" x14ac:dyDescent="0.45">
      <c r="A381" s="15"/>
      <c r="B381" s="15"/>
      <c r="C381" s="15"/>
      <c r="D381" s="23"/>
      <c r="Z381" s="3"/>
    </row>
    <row r="382" spans="1:26" x14ac:dyDescent="0.45">
      <c r="A382" s="15"/>
      <c r="B382" s="15"/>
      <c r="C382" s="15"/>
      <c r="D382" s="23"/>
      <c r="Z382" s="3"/>
    </row>
    <row r="383" spans="1:26" x14ac:dyDescent="0.45">
      <c r="A383" s="15"/>
      <c r="B383" s="15"/>
      <c r="C383" s="15"/>
      <c r="D383" s="23"/>
      <c r="Z383" s="3"/>
    </row>
    <row r="384" spans="1:26" x14ac:dyDescent="0.45">
      <c r="A384" s="15"/>
      <c r="B384" s="15"/>
      <c r="C384" s="15"/>
      <c r="D384" s="23"/>
      <c r="Z384" s="3"/>
    </row>
    <row r="385" spans="1:26" x14ac:dyDescent="0.45">
      <c r="A385" s="15"/>
      <c r="B385" s="15"/>
      <c r="C385" s="15"/>
      <c r="D385" s="23"/>
      <c r="Z385" s="3"/>
    </row>
    <row r="386" spans="1:26" x14ac:dyDescent="0.45">
      <c r="A386" s="15"/>
      <c r="B386" s="15"/>
      <c r="C386" s="15"/>
      <c r="D386" s="23"/>
      <c r="Z386" s="3"/>
    </row>
    <row r="387" spans="1:26" x14ac:dyDescent="0.45">
      <c r="A387" s="15"/>
      <c r="B387" s="15"/>
      <c r="C387" s="15"/>
      <c r="D387" s="23"/>
      <c r="Z387" s="3"/>
    </row>
    <row r="388" spans="1:26" x14ac:dyDescent="0.45">
      <c r="A388" s="15"/>
      <c r="B388" s="15"/>
      <c r="C388" s="15"/>
      <c r="D388" s="23"/>
      <c r="Z388" s="3"/>
    </row>
    <row r="389" spans="1:26" x14ac:dyDescent="0.45">
      <c r="A389" s="15"/>
      <c r="B389" s="15"/>
      <c r="C389" s="15"/>
      <c r="D389" s="23"/>
      <c r="Z389" s="3"/>
    </row>
    <row r="390" spans="1:26" x14ac:dyDescent="0.45">
      <c r="A390" s="15"/>
      <c r="B390" s="15"/>
      <c r="C390" s="15"/>
      <c r="D390" s="23"/>
      <c r="Z390" s="3"/>
    </row>
    <row r="391" spans="1:26" x14ac:dyDescent="0.45">
      <c r="A391" s="15"/>
      <c r="B391" s="15"/>
      <c r="C391" s="15"/>
      <c r="D391" s="23"/>
      <c r="Z391" s="3"/>
    </row>
    <row r="392" spans="1:26" x14ac:dyDescent="0.45">
      <c r="A392" s="15"/>
      <c r="B392" s="15"/>
      <c r="C392" s="15"/>
      <c r="D392" s="23"/>
      <c r="Z392" s="3"/>
    </row>
    <row r="393" spans="1:26" x14ac:dyDescent="0.45">
      <c r="A393" s="15"/>
      <c r="B393" s="15"/>
      <c r="C393" s="15"/>
      <c r="D393" s="23"/>
      <c r="Z393" s="3"/>
    </row>
    <row r="394" spans="1:26" x14ac:dyDescent="0.45">
      <c r="A394" s="15"/>
      <c r="B394" s="15"/>
      <c r="C394" s="15"/>
      <c r="D394" s="23"/>
      <c r="Z394" s="3"/>
    </row>
    <row r="395" spans="1:26" x14ac:dyDescent="0.45">
      <c r="A395" s="15"/>
      <c r="B395" s="15"/>
      <c r="C395" s="15"/>
      <c r="D395" s="23"/>
      <c r="Z395" s="3"/>
    </row>
    <row r="396" spans="1:26" x14ac:dyDescent="0.45">
      <c r="A396" s="15"/>
      <c r="B396" s="15"/>
      <c r="C396" s="15"/>
      <c r="D396" s="23"/>
      <c r="Z396" s="3"/>
    </row>
    <row r="397" spans="1:26" x14ac:dyDescent="0.45">
      <c r="A397" s="15"/>
      <c r="B397" s="15"/>
      <c r="C397" s="15"/>
      <c r="D397" s="23"/>
      <c r="Z397" s="3"/>
    </row>
    <row r="398" spans="1:26" x14ac:dyDescent="0.45">
      <c r="A398" s="15"/>
      <c r="B398" s="15"/>
      <c r="C398" s="15"/>
      <c r="D398" s="23"/>
      <c r="Z398" s="3"/>
    </row>
    <row r="399" spans="1:26" x14ac:dyDescent="0.45">
      <c r="A399" s="15"/>
      <c r="B399" s="15"/>
      <c r="C399" s="15"/>
      <c r="D399" s="23"/>
      <c r="Z399" s="3"/>
    </row>
    <row r="400" spans="1:26" x14ac:dyDescent="0.45">
      <c r="A400" s="15"/>
      <c r="B400" s="15"/>
      <c r="C400" s="15"/>
      <c r="D400" s="23"/>
      <c r="Z400" s="3"/>
    </row>
    <row r="401" spans="1:26" x14ac:dyDescent="0.45">
      <c r="A401" s="15"/>
      <c r="B401" s="15"/>
      <c r="C401" s="15"/>
      <c r="D401" s="23"/>
      <c r="Z401" s="3"/>
    </row>
    <row r="402" spans="1:26" x14ac:dyDescent="0.45">
      <c r="A402" s="15"/>
      <c r="B402" s="15"/>
      <c r="C402" s="15"/>
      <c r="D402" s="23"/>
      <c r="Z402" s="3"/>
    </row>
    <row r="403" spans="1:26" x14ac:dyDescent="0.45">
      <c r="A403" s="15"/>
      <c r="B403" s="15"/>
      <c r="C403" s="15"/>
      <c r="D403" s="23"/>
      <c r="Z403" s="3"/>
    </row>
    <row r="404" spans="1:26" x14ac:dyDescent="0.45">
      <c r="A404" s="15"/>
      <c r="B404" s="15"/>
      <c r="C404" s="15"/>
      <c r="D404" s="23"/>
      <c r="Z404" s="3"/>
    </row>
    <row r="405" spans="1:26" x14ac:dyDescent="0.45">
      <c r="A405" s="15"/>
      <c r="B405" s="15"/>
      <c r="C405" s="15"/>
      <c r="D405" s="23"/>
      <c r="Z405" s="3"/>
    </row>
    <row r="406" spans="1:26" x14ac:dyDescent="0.45">
      <c r="A406" s="15"/>
      <c r="B406" s="15"/>
      <c r="C406" s="15"/>
      <c r="D406" s="23"/>
      <c r="Z406" s="3"/>
    </row>
    <row r="407" spans="1:26" x14ac:dyDescent="0.45">
      <c r="A407" s="15"/>
      <c r="B407" s="15"/>
      <c r="C407" s="15"/>
      <c r="D407" s="23"/>
      <c r="Z407" s="3"/>
    </row>
    <row r="408" spans="1:26" x14ac:dyDescent="0.45">
      <c r="A408" s="15"/>
      <c r="B408" s="15"/>
      <c r="C408" s="15"/>
      <c r="D408" s="23"/>
      <c r="Z408" s="3"/>
    </row>
    <row r="409" spans="1:26" x14ac:dyDescent="0.45">
      <c r="A409" s="15"/>
      <c r="B409" s="15"/>
      <c r="C409" s="15"/>
      <c r="D409" s="23"/>
      <c r="Z409" s="3"/>
    </row>
    <row r="410" spans="1:26" x14ac:dyDescent="0.45">
      <c r="A410" s="15"/>
      <c r="B410" s="15"/>
      <c r="C410" s="15"/>
      <c r="D410" s="23"/>
      <c r="Z410" s="3"/>
    </row>
    <row r="411" spans="1:26" x14ac:dyDescent="0.45">
      <c r="A411" s="15"/>
      <c r="B411" s="15"/>
      <c r="C411" s="15"/>
      <c r="D411" s="23"/>
      <c r="Z411" s="3"/>
    </row>
    <row r="412" spans="1:26" x14ac:dyDescent="0.45">
      <c r="A412" s="15"/>
      <c r="B412" s="15"/>
      <c r="C412" s="15"/>
      <c r="D412" s="23"/>
      <c r="Z412" s="3"/>
    </row>
    <row r="413" spans="1:26" x14ac:dyDescent="0.45">
      <c r="A413" s="15"/>
      <c r="B413" s="15"/>
      <c r="C413" s="15"/>
      <c r="D413" s="23"/>
      <c r="Z413" s="3"/>
    </row>
    <row r="414" spans="1:26" x14ac:dyDescent="0.45">
      <c r="A414" s="15"/>
      <c r="B414" s="15"/>
      <c r="C414" s="15"/>
      <c r="D414" s="23"/>
      <c r="Z414" s="3"/>
    </row>
    <row r="415" spans="1:26" x14ac:dyDescent="0.45">
      <c r="A415" s="15"/>
      <c r="B415" s="15"/>
      <c r="C415" s="15"/>
      <c r="D415" s="23"/>
      <c r="Z415" s="3"/>
    </row>
    <row r="416" spans="1:26" x14ac:dyDescent="0.45">
      <c r="A416" s="15"/>
      <c r="B416" s="15"/>
      <c r="C416" s="15"/>
      <c r="D416" s="23"/>
      <c r="Z416" s="3"/>
    </row>
    <row r="417" spans="1:26" x14ac:dyDescent="0.45">
      <c r="A417" s="15"/>
      <c r="B417" s="15"/>
      <c r="C417" s="15"/>
      <c r="D417" s="23"/>
      <c r="Z417" s="3"/>
    </row>
    <row r="418" spans="1:26" x14ac:dyDescent="0.45">
      <c r="A418" s="15"/>
      <c r="B418" s="15"/>
      <c r="C418" s="15"/>
      <c r="D418" s="23"/>
      <c r="Z418" s="3"/>
    </row>
    <row r="419" spans="1:26" x14ac:dyDescent="0.45">
      <c r="A419" s="15"/>
      <c r="B419" s="15"/>
      <c r="C419" s="15"/>
      <c r="D419" s="23"/>
      <c r="Z419" s="3"/>
    </row>
    <row r="420" spans="1:26" x14ac:dyDescent="0.45">
      <c r="A420" s="15"/>
      <c r="B420" s="15"/>
      <c r="C420" s="15"/>
      <c r="D420" s="23"/>
      <c r="Z420" s="3"/>
    </row>
    <row r="421" spans="1:26" x14ac:dyDescent="0.45">
      <c r="A421" s="15"/>
      <c r="B421" s="15"/>
      <c r="C421" s="15"/>
      <c r="D421" s="23"/>
      <c r="Z421" s="3"/>
    </row>
    <row r="422" spans="1:26" x14ac:dyDescent="0.45">
      <c r="A422" s="15"/>
      <c r="B422" s="15"/>
      <c r="C422" s="15"/>
      <c r="D422" s="23"/>
      <c r="Z422" s="3"/>
    </row>
    <row r="423" spans="1:26" x14ac:dyDescent="0.45">
      <c r="A423" s="15"/>
      <c r="B423" s="15"/>
      <c r="C423" s="15"/>
      <c r="D423" s="23"/>
      <c r="Z423" s="3"/>
    </row>
    <row r="424" spans="1:26" x14ac:dyDescent="0.45">
      <c r="A424" s="15"/>
      <c r="B424" s="15"/>
      <c r="C424" s="15"/>
      <c r="D424" s="23"/>
      <c r="Z424" s="3"/>
    </row>
    <row r="425" spans="1:26" x14ac:dyDescent="0.45">
      <c r="A425" s="15"/>
      <c r="B425" s="15"/>
      <c r="C425" s="15"/>
      <c r="D425" s="23"/>
      <c r="Z425" s="3"/>
    </row>
    <row r="426" spans="1:26" x14ac:dyDescent="0.45">
      <c r="A426" s="15"/>
      <c r="B426" s="15"/>
      <c r="C426" s="15"/>
      <c r="D426" s="23"/>
      <c r="Z426" s="3"/>
    </row>
    <row r="427" spans="1:26" x14ac:dyDescent="0.45">
      <c r="A427" s="15"/>
      <c r="B427" s="15"/>
      <c r="C427" s="15"/>
      <c r="D427" s="23"/>
      <c r="Z427" s="3"/>
    </row>
    <row r="428" spans="1:26" x14ac:dyDescent="0.45">
      <c r="A428" s="15"/>
      <c r="B428" s="15"/>
      <c r="C428" s="15"/>
      <c r="D428" s="23"/>
      <c r="Z428" s="3"/>
    </row>
    <row r="429" spans="1:26" x14ac:dyDescent="0.45">
      <c r="A429" s="15"/>
      <c r="B429" s="15"/>
      <c r="C429" s="15"/>
      <c r="D429" s="23"/>
      <c r="Z429" s="3"/>
    </row>
    <row r="430" spans="1:26" x14ac:dyDescent="0.45">
      <c r="A430" s="15"/>
      <c r="B430" s="15"/>
      <c r="C430" s="15"/>
      <c r="D430" s="23"/>
      <c r="Z430" s="3"/>
    </row>
    <row r="431" spans="1:26" x14ac:dyDescent="0.45">
      <c r="A431" s="15"/>
      <c r="B431" s="15"/>
      <c r="C431" s="15"/>
      <c r="D431" s="23"/>
      <c r="Z431" s="3"/>
    </row>
    <row r="432" spans="1:26" x14ac:dyDescent="0.45">
      <c r="A432" s="15"/>
      <c r="B432" s="15"/>
      <c r="C432" s="15"/>
      <c r="D432" s="23"/>
      <c r="Z432" s="3"/>
    </row>
    <row r="433" spans="1:26" x14ac:dyDescent="0.45">
      <c r="A433" s="15"/>
      <c r="B433" s="15"/>
      <c r="C433" s="15"/>
      <c r="D433" s="23"/>
      <c r="Z433" s="3"/>
    </row>
    <row r="434" spans="1:26" x14ac:dyDescent="0.45">
      <c r="A434" s="15"/>
      <c r="B434" s="15"/>
      <c r="C434" s="15"/>
      <c r="D434" s="23"/>
      <c r="Z434" s="3"/>
    </row>
    <row r="435" spans="1:26" x14ac:dyDescent="0.45">
      <c r="A435" s="15"/>
      <c r="B435" s="15"/>
      <c r="C435" s="15"/>
      <c r="D435" s="23"/>
      <c r="Z435" s="3"/>
    </row>
    <row r="436" spans="1:26" x14ac:dyDescent="0.45">
      <c r="A436" s="15"/>
      <c r="B436" s="15"/>
      <c r="C436" s="15"/>
      <c r="D436" s="23"/>
      <c r="Z436" s="3"/>
    </row>
    <row r="437" spans="1:26" x14ac:dyDescent="0.45">
      <c r="A437" s="15"/>
      <c r="B437" s="15"/>
      <c r="C437" s="15"/>
      <c r="D437" s="23"/>
      <c r="Z437" s="3"/>
    </row>
    <row r="438" spans="1:26" x14ac:dyDescent="0.45">
      <c r="A438" s="15"/>
      <c r="B438" s="15"/>
      <c r="C438" s="15"/>
      <c r="D438" s="23"/>
      <c r="Z438" s="3"/>
    </row>
    <row r="439" spans="1:26" x14ac:dyDescent="0.45">
      <c r="A439" s="15"/>
      <c r="B439" s="15"/>
      <c r="C439" s="15"/>
      <c r="D439" s="23"/>
      <c r="Z439" s="3"/>
    </row>
    <row r="440" spans="1:26" x14ac:dyDescent="0.45">
      <c r="A440" s="15"/>
      <c r="B440" s="15"/>
      <c r="C440" s="15"/>
      <c r="D440" s="23"/>
      <c r="Z440" s="3"/>
    </row>
    <row r="441" spans="1:26" x14ac:dyDescent="0.45">
      <c r="A441" s="15"/>
      <c r="B441" s="15"/>
      <c r="C441" s="15"/>
      <c r="D441" s="23"/>
      <c r="Z441" s="3"/>
    </row>
    <row r="442" spans="1:26" x14ac:dyDescent="0.45">
      <c r="A442" s="15"/>
      <c r="B442" s="15"/>
      <c r="C442" s="15"/>
      <c r="D442" s="23"/>
      <c r="Z442" s="3"/>
    </row>
    <row r="443" spans="1:26" x14ac:dyDescent="0.45">
      <c r="A443" s="15"/>
      <c r="B443" s="15"/>
      <c r="C443" s="15"/>
      <c r="D443" s="23"/>
      <c r="Z443" s="3"/>
    </row>
    <row r="444" spans="1:26" x14ac:dyDescent="0.45">
      <c r="A444" s="15"/>
      <c r="B444" s="15"/>
      <c r="C444" s="15"/>
      <c r="D444" s="23"/>
      <c r="Z444" s="3"/>
    </row>
    <row r="445" spans="1:26" x14ac:dyDescent="0.45">
      <c r="A445" s="15"/>
      <c r="B445" s="15"/>
      <c r="C445" s="15"/>
      <c r="D445" s="23"/>
      <c r="Z445" s="3"/>
    </row>
    <row r="446" spans="1:26" x14ac:dyDescent="0.45">
      <c r="A446" s="15"/>
      <c r="B446" s="15"/>
      <c r="C446" s="15"/>
      <c r="D446" s="23"/>
      <c r="Z446" s="3"/>
    </row>
    <row r="447" spans="1:26" x14ac:dyDescent="0.45">
      <c r="A447" s="15"/>
      <c r="B447" s="15"/>
      <c r="C447" s="15"/>
      <c r="D447" s="23"/>
      <c r="Z447" s="3"/>
    </row>
    <row r="448" spans="1:26" x14ac:dyDescent="0.45">
      <c r="A448" s="15"/>
      <c r="B448" s="15"/>
      <c r="C448" s="15"/>
      <c r="D448" s="23"/>
      <c r="Z448" s="3"/>
    </row>
    <row r="449" spans="1:26" x14ac:dyDescent="0.45">
      <c r="A449" s="15"/>
      <c r="B449" s="15"/>
      <c r="C449" s="15"/>
      <c r="D449" s="23"/>
      <c r="Z449" s="3"/>
    </row>
    <row r="450" spans="1:26" x14ac:dyDescent="0.45">
      <c r="A450" s="15"/>
      <c r="B450" s="15"/>
      <c r="C450" s="15"/>
      <c r="D450" s="23"/>
      <c r="Z450" s="3"/>
    </row>
    <row r="451" spans="1:26" x14ac:dyDescent="0.45">
      <c r="A451" s="15"/>
      <c r="B451" s="15"/>
      <c r="C451" s="15"/>
      <c r="D451" s="23"/>
      <c r="Z451" s="3"/>
    </row>
    <row r="452" spans="1:26" x14ac:dyDescent="0.45">
      <c r="A452" s="15"/>
      <c r="B452" s="15"/>
      <c r="C452" s="15"/>
      <c r="D452" s="23"/>
      <c r="Z452" s="3"/>
    </row>
    <row r="453" spans="1:26" x14ac:dyDescent="0.45">
      <c r="A453" s="15"/>
      <c r="B453" s="15"/>
      <c r="C453" s="15"/>
      <c r="D453" s="23"/>
      <c r="Z453" s="3"/>
    </row>
    <row r="454" spans="1:26" x14ac:dyDescent="0.45">
      <c r="A454" s="15"/>
      <c r="B454" s="15"/>
      <c r="C454" s="15"/>
      <c r="D454" s="23"/>
      <c r="Z454" s="3"/>
    </row>
    <row r="455" spans="1:26" x14ac:dyDescent="0.45">
      <c r="A455" s="15"/>
      <c r="B455" s="15"/>
      <c r="C455" s="15"/>
      <c r="D455" s="23"/>
      <c r="Z455" s="3"/>
    </row>
    <row r="456" spans="1:26" x14ac:dyDescent="0.45">
      <c r="A456" s="15"/>
      <c r="B456" s="15"/>
      <c r="C456" s="15"/>
      <c r="D456" s="23"/>
      <c r="Z456" s="3"/>
    </row>
    <row r="457" spans="1:26" x14ac:dyDescent="0.45">
      <c r="A457" s="15"/>
      <c r="B457" s="15"/>
      <c r="C457" s="15"/>
      <c r="D457" s="23"/>
      <c r="Z457" s="3"/>
    </row>
    <row r="458" spans="1:26" x14ac:dyDescent="0.45">
      <c r="A458" s="15"/>
      <c r="B458" s="15"/>
      <c r="C458" s="15"/>
      <c r="D458" s="23"/>
      <c r="Z458" s="3"/>
    </row>
    <row r="459" spans="1:26" x14ac:dyDescent="0.45">
      <c r="A459" s="15"/>
      <c r="B459" s="15"/>
      <c r="C459" s="15"/>
      <c r="D459" s="23"/>
      <c r="Z459" s="3"/>
    </row>
    <row r="460" spans="1:26" x14ac:dyDescent="0.45">
      <c r="A460" s="15"/>
      <c r="B460" s="15"/>
      <c r="C460" s="15"/>
      <c r="D460" s="23"/>
      <c r="Z460" s="3"/>
    </row>
    <row r="461" spans="1:26" x14ac:dyDescent="0.45">
      <c r="A461" s="15"/>
      <c r="B461" s="15"/>
      <c r="C461" s="15"/>
      <c r="D461" s="23"/>
      <c r="Z461" s="3"/>
    </row>
    <row r="462" spans="1:26" x14ac:dyDescent="0.45">
      <c r="A462" s="15"/>
      <c r="B462" s="15"/>
      <c r="C462" s="15"/>
      <c r="D462" s="23"/>
      <c r="Z462" s="3"/>
    </row>
    <row r="463" spans="1:26" x14ac:dyDescent="0.45">
      <c r="A463" s="15"/>
      <c r="B463" s="15"/>
      <c r="C463" s="15"/>
      <c r="D463" s="23"/>
      <c r="Z463" s="3"/>
    </row>
    <row r="464" spans="1:26" x14ac:dyDescent="0.45">
      <c r="A464" s="15"/>
      <c r="B464" s="15"/>
      <c r="C464" s="15"/>
      <c r="D464" s="23"/>
      <c r="Z464" s="3"/>
    </row>
    <row r="465" spans="1:26" x14ac:dyDescent="0.45">
      <c r="A465" s="15"/>
      <c r="B465" s="15"/>
      <c r="C465" s="15"/>
      <c r="D465" s="23"/>
      <c r="Z465" s="3"/>
    </row>
    <row r="466" spans="1:26" x14ac:dyDescent="0.45">
      <c r="A466" s="15"/>
      <c r="B466" s="15"/>
      <c r="C466" s="15"/>
      <c r="D466" s="23"/>
      <c r="Z466" s="3"/>
    </row>
    <row r="467" spans="1:26" x14ac:dyDescent="0.45">
      <c r="A467" s="15"/>
      <c r="B467" s="15"/>
      <c r="C467" s="15"/>
      <c r="D467" s="23"/>
      <c r="Z467" s="3"/>
    </row>
    <row r="468" spans="1:26" x14ac:dyDescent="0.45">
      <c r="A468" s="15"/>
      <c r="B468" s="15"/>
      <c r="C468" s="15"/>
      <c r="D468" s="23"/>
      <c r="Z468" s="3"/>
    </row>
    <row r="469" spans="1:26" x14ac:dyDescent="0.45">
      <c r="A469" s="15"/>
      <c r="B469" s="15"/>
      <c r="C469" s="15"/>
      <c r="D469" s="23"/>
      <c r="Z469" s="3"/>
    </row>
    <row r="470" spans="1:26" x14ac:dyDescent="0.45">
      <c r="A470" s="15"/>
      <c r="B470" s="15"/>
      <c r="C470" s="15"/>
      <c r="D470" s="23"/>
      <c r="Z470" s="3"/>
    </row>
    <row r="471" spans="1:26" x14ac:dyDescent="0.45">
      <c r="A471" s="15"/>
      <c r="B471" s="15"/>
      <c r="C471" s="15"/>
      <c r="D471" s="23"/>
      <c r="Z471" s="3"/>
    </row>
    <row r="472" spans="1:26" x14ac:dyDescent="0.45">
      <c r="A472" s="15"/>
      <c r="B472" s="15"/>
      <c r="C472" s="15"/>
      <c r="D472" s="23"/>
      <c r="Z472" s="3"/>
    </row>
    <row r="473" spans="1:26" x14ac:dyDescent="0.45">
      <c r="A473" s="15"/>
      <c r="B473" s="15"/>
      <c r="C473" s="15"/>
      <c r="D473" s="23"/>
      <c r="Z473" s="3"/>
    </row>
    <row r="474" spans="1:26" x14ac:dyDescent="0.45">
      <c r="A474" s="15"/>
      <c r="B474" s="15"/>
      <c r="C474" s="15"/>
      <c r="D474" s="23"/>
      <c r="Z474" s="3"/>
    </row>
    <row r="475" spans="1:26" x14ac:dyDescent="0.45">
      <c r="A475" s="15"/>
      <c r="B475" s="15"/>
      <c r="C475" s="15"/>
      <c r="D475" s="23"/>
      <c r="Z475" s="3"/>
    </row>
    <row r="476" spans="1:26" x14ac:dyDescent="0.45">
      <c r="A476" s="15"/>
      <c r="B476" s="15"/>
      <c r="C476" s="15"/>
      <c r="D476" s="23"/>
      <c r="Z476" s="3"/>
    </row>
    <row r="477" spans="1:26" x14ac:dyDescent="0.45">
      <c r="A477" s="15"/>
      <c r="B477" s="15"/>
      <c r="C477" s="15"/>
      <c r="D477" s="23"/>
      <c r="Z477" s="3"/>
    </row>
    <row r="478" spans="1:26" x14ac:dyDescent="0.45">
      <c r="A478" s="15"/>
      <c r="B478" s="15"/>
      <c r="C478" s="15"/>
      <c r="D478" s="23"/>
      <c r="Z478" s="3"/>
    </row>
    <row r="479" spans="1:26" x14ac:dyDescent="0.45">
      <c r="A479" s="15"/>
      <c r="B479" s="15"/>
      <c r="C479" s="15"/>
      <c r="D479" s="23"/>
      <c r="Z479" s="3"/>
    </row>
    <row r="480" spans="1:26" x14ac:dyDescent="0.45">
      <c r="A480" s="15"/>
      <c r="B480" s="15"/>
      <c r="C480" s="15"/>
      <c r="D480" s="23"/>
      <c r="Z480" s="3"/>
    </row>
    <row r="481" spans="1:26" x14ac:dyDescent="0.45">
      <c r="A481" s="15"/>
      <c r="B481" s="15"/>
      <c r="C481" s="15"/>
      <c r="D481" s="23"/>
      <c r="Z481" s="3"/>
    </row>
    <row r="482" spans="1:26" x14ac:dyDescent="0.45">
      <c r="A482" s="15"/>
      <c r="B482" s="15"/>
      <c r="C482" s="15"/>
      <c r="D482" s="23"/>
      <c r="Z482" s="3"/>
    </row>
    <row r="483" spans="1:26" x14ac:dyDescent="0.45">
      <c r="A483" s="15"/>
      <c r="B483" s="15"/>
      <c r="C483" s="15"/>
      <c r="D483" s="23"/>
      <c r="Z483" s="3"/>
    </row>
    <row r="484" spans="1:26" x14ac:dyDescent="0.45">
      <c r="A484" s="15"/>
      <c r="B484" s="15"/>
      <c r="C484" s="15"/>
      <c r="D484" s="23"/>
      <c r="Z484" s="3"/>
    </row>
    <row r="485" spans="1:26" x14ac:dyDescent="0.45">
      <c r="A485" s="15"/>
      <c r="B485" s="15"/>
      <c r="C485" s="15"/>
      <c r="D485" s="23"/>
      <c r="Z485" s="3"/>
    </row>
    <row r="486" spans="1:26" x14ac:dyDescent="0.45">
      <c r="A486" s="15"/>
      <c r="B486" s="15"/>
      <c r="C486" s="15"/>
      <c r="D486" s="23"/>
      <c r="Z486" s="3"/>
    </row>
    <row r="487" spans="1:26" x14ac:dyDescent="0.45">
      <c r="A487" s="15"/>
      <c r="B487" s="15"/>
      <c r="C487" s="15"/>
      <c r="D487" s="23"/>
      <c r="Z487" s="3"/>
    </row>
    <row r="488" spans="1:26" x14ac:dyDescent="0.45">
      <c r="A488" s="15"/>
      <c r="B488" s="15"/>
      <c r="C488" s="15"/>
      <c r="D488" s="23"/>
      <c r="Z488" s="3"/>
    </row>
    <row r="489" spans="1:26" x14ac:dyDescent="0.45">
      <c r="A489" s="15"/>
      <c r="B489" s="15"/>
      <c r="C489" s="15"/>
      <c r="D489" s="23"/>
      <c r="Z489" s="3"/>
    </row>
    <row r="490" spans="1:26" x14ac:dyDescent="0.45">
      <c r="A490" s="15"/>
      <c r="B490" s="15"/>
      <c r="C490" s="15"/>
      <c r="D490" s="23"/>
      <c r="Z490" s="3"/>
    </row>
    <row r="491" spans="1:26" x14ac:dyDescent="0.45">
      <c r="A491" s="15"/>
      <c r="B491" s="15"/>
      <c r="C491" s="15"/>
      <c r="D491" s="23"/>
      <c r="Z491" s="3"/>
    </row>
    <row r="492" spans="1:26" x14ac:dyDescent="0.45">
      <c r="A492" s="15"/>
      <c r="B492" s="15"/>
      <c r="C492" s="15"/>
      <c r="D492" s="23"/>
      <c r="Z492" s="3"/>
    </row>
    <row r="493" spans="1:26" x14ac:dyDescent="0.45">
      <c r="A493" s="15"/>
      <c r="B493" s="15"/>
      <c r="C493" s="15"/>
      <c r="D493" s="23"/>
      <c r="Z493" s="3"/>
    </row>
    <row r="494" spans="1:26" x14ac:dyDescent="0.45">
      <c r="A494" s="15"/>
      <c r="B494" s="15"/>
      <c r="C494" s="15"/>
      <c r="D494" s="23"/>
      <c r="Z494" s="3"/>
    </row>
    <row r="495" spans="1:26" x14ac:dyDescent="0.45">
      <c r="A495" s="15"/>
      <c r="B495" s="15"/>
      <c r="C495" s="15"/>
      <c r="D495" s="23"/>
      <c r="Z495" s="3"/>
    </row>
    <row r="496" spans="1:26" x14ac:dyDescent="0.45">
      <c r="A496" s="15"/>
      <c r="B496" s="15"/>
      <c r="C496" s="15"/>
      <c r="D496" s="23"/>
      <c r="Z496" s="3"/>
    </row>
    <row r="497" spans="1:26" x14ac:dyDescent="0.45">
      <c r="A497" s="15"/>
      <c r="B497" s="15"/>
      <c r="C497" s="15"/>
      <c r="D497" s="23"/>
      <c r="Z497" s="3"/>
    </row>
    <row r="498" spans="1:26" x14ac:dyDescent="0.45">
      <c r="A498" s="15"/>
      <c r="B498" s="15"/>
      <c r="C498" s="15"/>
      <c r="D498" s="23"/>
      <c r="Z498" s="3"/>
    </row>
    <row r="499" spans="1:26" x14ac:dyDescent="0.45">
      <c r="A499" s="15"/>
      <c r="B499" s="15"/>
      <c r="C499" s="15"/>
      <c r="D499" s="23"/>
      <c r="Z499" s="3"/>
    </row>
    <row r="500" spans="1:26" x14ac:dyDescent="0.45">
      <c r="A500" s="15"/>
      <c r="B500" s="15"/>
      <c r="C500" s="15"/>
      <c r="D500" s="23"/>
      <c r="Z500" s="3"/>
    </row>
    <row r="501" spans="1:26" x14ac:dyDescent="0.45">
      <c r="A501" s="15"/>
      <c r="B501" s="15"/>
      <c r="C501" s="15"/>
      <c r="D501" s="23"/>
      <c r="Z501" s="3"/>
    </row>
    <row r="502" spans="1:26" x14ac:dyDescent="0.45">
      <c r="A502" s="15"/>
      <c r="B502" s="15"/>
      <c r="C502" s="15"/>
      <c r="D502" s="23"/>
      <c r="Z502" s="3"/>
    </row>
    <row r="503" spans="1:26" x14ac:dyDescent="0.45">
      <c r="A503" s="15"/>
      <c r="B503" s="15"/>
      <c r="C503" s="15"/>
      <c r="D503" s="23"/>
      <c r="Z503" s="3"/>
    </row>
    <row r="504" spans="1:26" x14ac:dyDescent="0.45">
      <c r="A504" s="15"/>
      <c r="B504" s="15"/>
      <c r="C504" s="15"/>
      <c r="D504" s="23"/>
      <c r="Z504" s="3"/>
    </row>
    <row r="505" spans="1:26" x14ac:dyDescent="0.45">
      <c r="A505" s="15"/>
      <c r="B505" s="15"/>
      <c r="C505" s="15"/>
      <c r="D505" s="23"/>
      <c r="Z505" s="3"/>
    </row>
    <row r="506" spans="1:26" x14ac:dyDescent="0.45">
      <c r="A506" s="15"/>
      <c r="B506" s="15"/>
      <c r="C506" s="15"/>
      <c r="D506" s="23"/>
      <c r="Z506" s="3"/>
    </row>
    <row r="507" spans="1:26" x14ac:dyDescent="0.45">
      <c r="A507" s="15"/>
      <c r="B507" s="15"/>
      <c r="C507" s="15"/>
      <c r="D507" s="23"/>
      <c r="Z507" s="3"/>
    </row>
    <row r="508" spans="1:26" x14ac:dyDescent="0.45">
      <c r="A508" s="15"/>
      <c r="B508" s="15"/>
      <c r="C508" s="15"/>
      <c r="D508" s="23"/>
      <c r="Z508" s="3"/>
    </row>
    <row r="509" spans="1:26" x14ac:dyDescent="0.45">
      <c r="A509" s="15"/>
      <c r="B509" s="15"/>
      <c r="C509" s="15"/>
      <c r="D509" s="23"/>
      <c r="Z509" s="3"/>
    </row>
    <row r="510" spans="1:26" x14ac:dyDescent="0.45">
      <c r="A510" s="15"/>
      <c r="B510" s="15"/>
      <c r="C510" s="15"/>
      <c r="D510" s="23"/>
      <c r="Z510" s="3"/>
    </row>
    <row r="511" spans="1:26" x14ac:dyDescent="0.45">
      <c r="A511" s="15"/>
      <c r="B511" s="15"/>
      <c r="C511" s="15"/>
      <c r="D511" s="23"/>
      <c r="Z511" s="3"/>
    </row>
    <row r="512" spans="1:26" x14ac:dyDescent="0.45">
      <c r="A512" s="15"/>
      <c r="B512" s="15"/>
      <c r="C512" s="15"/>
      <c r="D512" s="23"/>
      <c r="Z512" s="3"/>
    </row>
    <row r="513" spans="1:26" x14ac:dyDescent="0.45">
      <c r="A513" s="15"/>
      <c r="B513" s="15"/>
      <c r="C513" s="15"/>
      <c r="D513" s="23"/>
      <c r="Z513" s="3"/>
    </row>
    <row r="514" spans="1:26" x14ac:dyDescent="0.45">
      <c r="A514" s="15"/>
      <c r="B514" s="15"/>
      <c r="C514" s="15"/>
      <c r="D514" s="23"/>
      <c r="Z514" s="3"/>
    </row>
    <row r="515" spans="1:26" x14ac:dyDescent="0.45">
      <c r="A515" s="15"/>
      <c r="B515" s="15"/>
      <c r="C515" s="15"/>
      <c r="D515" s="23"/>
      <c r="Z515" s="3"/>
    </row>
    <row r="516" spans="1:26" x14ac:dyDescent="0.45">
      <c r="A516" s="15"/>
      <c r="B516" s="15"/>
      <c r="C516" s="15"/>
      <c r="D516" s="23"/>
      <c r="Z516" s="3"/>
    </row>
    <row r="517" spans="1:26" x14ac:dyDescent="0.45">
      <c r="A517" s="15"/>
      <c r="B517" s="15"/>
      <c r="C517" s="15"/>
      <c r="D517" s="23"/>
      <c r="Z517" s="3"/>
    </row>
    <row r="518" spans="1:26" x14ac:dyDescent="0.45">
      <c r="A518" s="15"/>
      <c r="B518" s="15"/>
      <c r="C518" s="15"/>
      <c r="D518" s="23"/>
      <c r="Z518" s="3"/>
    </row>
    <row r="519" spans="1:26" x14ac:dyDescent="0.45">
      <c r="A519" s="15"/>
      <c r="B519" s="15"/>
      <c r="C519" s="15"/>
      <c r="D519" s="23"/>
      <c r="Z519" s="3"/>
    </row>
    <row r="520" spans="1:26" x14ac:dyDescent="0.45">
      <c r="A520" s="15"/>
      <c r="B520" s="15"/>
      <c r="C520" s="15"/>
      <c r="D520" s="23"/>
      <c r="Z520" s="3"/>
    </row>
    <row r="521" spans="1:26" x14ac:dyDescent="0.45">
      <c r="A521" s="15"/>
      <c r="B521" s="15"/>
      <c r="C521" s="15"/>
      <c r="D521" s="23"/>
      <c r="Z521" s="3"/>
    </row>
    <row r="522" spans="1:26" x14ac:dyDescent="0.45">
      <c r="A522" s="15"/>
      <c r="B522" s="15"/>
      <c r="C522" s="15"/>
      <c r="D522" s="23"/>
      <c r="Z522" s="3"/>
    </row>
    <row r="523" spans="1:26" x14ac:dyDescent="0.45">
      <c r="A523" s="15"/>
      <c r="B523" s="15"/>
      <c r="C523" s="15"/>
      <c r="D523" s="23"/>
      <c r="Z523" s="3"/>
    </row>
    <row r="524" spans="1:26" x14ac:dyDescent="0.45">
      <c r="A524" s="15"/>
      <c r="B524" s="15"/>
      <c r="C524" s="15"/>
      <c r="D524" s="23"/>
      <c r="Z524" s="3"/>
    </row>
    <row r="525" spans="1:26" x14ac:dyDescent="0.45">
      <c r="A525" s="15"/>
      <c r="B525" s="15"/>
      <c r="C525" s="15"/>
      <c r="D525" s="23"/>
      <c r="Z525" s="3"/>
    </row>
    <row r="526" spans="1:26" x14ac:dyDescent="0.45">
      <c r="A526" s="15"/>
      <c r="B526" s="15"/>
      <c r="C526" s="15"/>
      <c r="D526" s="23"/>
      <c r="Z526" s="3"/>
    </row>
    <row r="527" spans="1:26" x14ac:dyDescent="0.45">
      <c r="A527" s="15"/>
      <c r="B527" s="15"/>
      <c r="C527" s="15"/>
      <c r="D527" s="23"/>
      <c r="Z527" s="3"/>
    </row>
    <row r="528" spans="1:26" x14ac:dyDescent="0.45">
      <c r="A528" s="15"/>
      <c r="B528" s="15"/>
      <c r="C528" s="15"/>
      <c r="D528" s="23"/>
      <c r="Z528" s="3"/>
    </row>
    <row r="529" spans="1:26" x14ac:dyDescent="0.45">
      <c r="A529" s="15"/>
      <c r="B529" s="15"/>
      <c r="C529" s="15"/>
      <c r="D529" s="23"/>
      <c r="Z529" s="3"/>
    </row>
    <row r="530" spans="1:26" x14ac:dyDescent="0.45">
      <c r="A530" s="15"/>
      <c r="B530" s="15"/>
      <c r="C530" s="15"/>
      <c r="D530" s="23"/>
      <c r="Z530" s="3"/>
    </row>
    <row r="531" spans="1:26" x14ac:dyDescent="0.45">
      <c r="A531" s="15"/>
      <c r="B531" s="15"/>
      <c r="C531" s="15"/>
      <c r="D531" s="23"/>
      <c r="Z531" s="3"/>
    </row>
    <row r="532" spans="1:26" x14ac:dyDescent="0.45">
      <c r="A532" s="15"/>
      <c r="B532" s="15"/>
      <c r="C532" s="15"/>
      <c r="D532" s="23"/>
      <c r="Z532" s="3"/>
    </row>
    <row r="533" spans="1:26" x14ac:dyDescent="0.45">
      <c r="A533" s="15"/>
      <c r="B533" s="15"/>
      <c r="C533" s="15"/>
      <c r="D533" s="23"/>
      <c r="Z533" s="3"/>
    </row>
    <row r="534" spans="1:26" x14ac:dyDescent="0.45">
      <c r="A534" s="15"/>
      <c r="B534" s="15"/>
      <c r="C534" s="15"/>
      <c r="D534" s="23"/>
      <c r="Z534" s="3"/>
    </row>
    <row r="535" spans="1:26" x14ac:dyDescent="0.45">
      <c r="A535" s="15"/>
      <c r="B535" s="15"/>
      <c r="C535" s="15"/>
      <c r="D535" s="23"/>
      <c r="Z535" s="3"/>
    </row>
    <row r="536" spans="1:26" x14ac:dyDescent="0.45">
      <c r="A536" s="15"/>
      <c r="B536" s="15"/>
      <c r="C536" s="15"/>
      <c r="D536" s="23"/>
      <c r="Z536" s="3"/>
    </row>
    <row r="537" spans="1:26" x14ac:dyDescent="0.45">
      <c r="A537" s="15"/>
      <c r="B537" s="15"/>
      <c r="C537" s="15"/>
      <c r="D537" s="23"/>
      <c r="Z537" s="3"/>
    </row>
    <row r="538" spans="1:26" x14ac:dyDescent="0.45">
      <c r="A538" s="15"/>
      <c r="B538" s="15"/>
      <c r="C538" s="15"/>
      <c r="D538" s="23"/>
      <c r="Z538" s="3"/>
    </row>
    <row r="539" spans="1:26" x14ac:dyDescent="0.45">
      <c r="A539" s="15"/>
      <c r="B539" s="15"/>
      <c r="C539" s="15"/>
      <c r="D539" s="23"/>
      <c r="Z539" s="3"/>
    </row>
    <row r="540" spans="1:26" x14ac:dyDescent="0.45">
      <c r="A540" s="15"/>
      <c r="B540" s="15"/>
      <c r="C540" s="15"/>
      <c r="D540" s="23"/>
      <c r="Z540" s="3"/>
    </row>
    <row r="541" spans="1:26" x14ac:dyDescent="0.45">
      <c r="A541" s="15"/>
      <c r="B541" s="15"/>
      <c r="C541" s="15"/>
      <c r="D541" s="23"/>
      <c r="Z541" s="3"/>
    </row>
    <row r="542" spans="1:26" x14ac:dyDescent="0.45">
      <c r="A542" s="15"/>
      <c r="B542" s="15"/>
      <c r="C542" s="15"/>
      <c r="D542" s="23"/>
      <c r="Z542" s="3"/>
    </row>
    <row r="543" spans="1:26" x14ac:dyDescent="0.45">
      <c r="A543" s="15"/>
      <c r="B543" s="15"/>
      <c r="C543" s="15"/>
      <c r="D543" s="23"/>
      <c r="Z543" s="3"/>
    </row>
    <row r="544" spans="1:26" x14ac:dyDescent="0.45">
      <c r="A544" s="15"/>
      <c r="B544" s="15"/>
      <c r="C544" s="15"/>
      <c r="D544" s="23"/>
      <c r="Z544" s="3"/>
    </row>
    <row r="545" spans="1:26" x14ac:dyDescent="0.45">
      <c r="A545" s="15"/>
      <c r="B545" s="15"/>
      <c r="C545" s="15"/>
      <c r="D545" s="23"/>
      <c r="Z545" s="3"/>
    </row>
    <row r="546" spans="1:26" x14ac:dyDescent="0.45">
      <c r="A546" s="15"/>
      <c r="B546" s="15"/>
      <c r="C546" s="15"/>
      <c r="D546" s="23"/>
      <c r="Z546" s="3"/>
    </row>
    <row r="547" spans="1:26" x14ac:dyDescent="0.45">
      <c r="A547" s="15"/>
      <c r="B547" s="15"/>
      <c r="C547" s="15"/>
      <c r="D547" s="23"/>
      <c r="Z547" s="3"/>
    </row>
    <row r="548" spans="1:26" x14ac:dyDescent="0.45">
      <c r="A548" s="15"/>
      <c r="B548" s="15"/>
      <c r="C548" s="15"/>
      <c r="D548" s="23"/>
      <c r="Z548" s="3"/>
    </row>
    <row r="549" spans="1:26" x14ac:dyDescent="0.45">
      <c r="A549" s="15"/>
      <c r="B549" s="15"/>
      <c r="C549" s="15"/>
      <c r="D549" s="23"/>
      <c r="Z549" s="3"/>
    </row>
    <row r="550" spans="1:26" x14ac:dyDescent="0.45">
      <c r="A550" s="15"/>
      <c r="B550" s="15"/>
      <c r="C550" s="15"/>
      <c r="D550" s="23"/>
      <c r="Z550" s="3"/>
    </row>
    <row r="551" spans="1:26" x14ac:dyDescent="0.45">
      <c r="A551" s="15"/>
      <c r="B551" s="15"/>
      <c r="C551" s="15"/>
      <c r="D551" s="23"/>
      <c r="Z551" s="3"/>
    </row>
    <row r="552" spans="1:26" x14ac:dyDescent="0.45">
      <c r="A552" s="15"/>
      <c r="B552" s="15"/>
      <c r="C552" s="15"/>
      <c r="D552" s="23"/>
      <c r="Z552" s="3"/>
    </row>
    <row r="553" spans="1:26" x14ac:dyDescent="0.45">
      <c r="A553" s="15"/>
      <c r="B553" s="15"/>
      <c r="C553" s="15"/>
      <c r="D553" s="23"/>
      <c r="Z553" s="3"/>
    </row>
    <row r="554" spans="1:26" x14ac:dyDescent="0.45">
      <c r="A554" s="15"/>
      <c r="B554" s="15"/>
      <c r="C554" s="15"/>
      <c r="D554" s="23"/>
      <c r="Z554" s="3"/>
    </row>
    <row r="555" spans="1:26" x14ac:dyDescent="0.45">
      <c r="A555" s="15"/>
      <c r="B555" s="15"/>
      <c r="C555" s="15"/>
      <c r="D555" s="23"/>
      <c r="Z555" s="3"/>
    </row>
    <row r="556" spans="1:26" x14ac:dyDescent="0.45">
      <c r="A556" s="15"/>
      <c r="B556" s="15"/>
      <c r="C556" s="15"/>
      <c r="D556" s="23"/>
      <c r="Z556" s="3"/>
    </row>
    <row r="557" spans="1:26" x14ac:dyDescent="0.45">
      <c r="A557" s="15"/>
      <c r="B557" s="15"/>
      <c r="C557" s="15"/>
      <c r="D557" s="23"/>
      <c r="Z557" s="3"/>
    </row>
    <row r="558" spans="1:26" x14ac:dyDescent="0.45">
      <c r="A558" s="15"/>
      <c r="B558" s="15"/>
      <c r="C558" s="15"/>
      <c r="D558" s="23"/>
      <c r="Z558" s="3"/>
    </row>
    <row r="559" spans="1:26" x14ac:dyDescent="0.45">
      <c r="A559" s="15"/>
      <c r="B559" s="15"/>
      <c r="C559" s="15"/>
      <c r="D559" s="23"/>
      <c r="Z559" s="3"/>
    </row>
    <row r="560" spans="1:26" x14ac:dyDescent="0.45">
      <c r="A560" s="15"/>
      <c r="B560" s="15"/>
      <c r="C560" s="15"/>
      <c r="D560" s="23"/>
      <c r="Z560" s="3"/>
    </row>
    <row r="561" spans="1:26" x14ac:dyDescent="0.45">
      <c r="A561" s="15"/>
      <c r="B561" s="15"/>
      <c r="C561" s="15"/>
      <c r="D561" s="23"/>
      <c r="Z561" s="3"/>
    </row>
    <row r="562" spans="1:26" x14ac:dyDescent="0.45">
      <c r="A562" s="15"/>
      <c r="B562" s="15"/>
      <c r="C562" s="15"/>
      <c r="D562" s="23"/>
      <c r="Z562" s="3"/>
    </row>
    <row r="563" spans="1:26" x14ac:dyDescent="0.45">
      <c r="A563" s="15"/>
      <c r="B563" s="15"/>
      <c r="C563" s="15"/>
      <c r="D563" s="23"/>
      <c r="Z563" s="3"/>
    </row>
    <row r="564" spans="1:26" x14ac:dyDescent="0.45">
      <c r="A564" s="15"/>
      <c r="B564" s="15"/>
      <c r="C564" s="15"/>
      <c r="D564" s="23"/>
      <c r="Z564" s="3"/>
    </row>
    <row r="565" spans="1:26" x14ac:dyDescent="0.45">
      <c r="A565" s="15"/>
      <c r="B565" s="15"/>
      <c r="C565" s="15"/>
      <c r="D565" s="23"/>
      <c r="Z565" s="3"/>
    </row>
    <row r="566" spans="1:26" x14ac:dyDescent="0.45">
      <c r="A566" s="15"/>
      <c r="B566" s="15"/>
      <c r="C566" s="15"/>
      <c r="D566" s="23"/>
      <c r="Z566" s="3"/>
    </row>
    <row r="567" spans="1:26" x14ac:dyDescent="0.45">
      <c r="A567" s="15"/>
      <c r="B567" s="15"/>
      <c r="C567" s="15"/>
      <c r="D567" s="23"/>
      <c r="Z567" s="3"/>
    </row>
    <row r="568" spans="1:26" x14ac:dyDescent="0.45">
      <c r="A568" s="15"/>
      <c r="B568" s="15"/>
      <c r="C568" s="15"/>
      <c r="D568" s="23"/>
      <c r="Z568" s="3"/>
    </row>
    <row r="569" spans="1:26" x14ac:dyDescent="0.45">
      <c r="A569" s="15"/>
      <c r="B569" s="15"/>
      <c r="C569" s="15"/>
      <c r="D569" s="23"/>
      <c r="Z569" s="3"/>
    </row>
    <row r="570" spans="1:26" x14ac:dyDescent="0.45">
      <c r="A570" s="15"/>
      <c r="B570" s="15"/>
      <c r="C570" s="15"/>
      <c r="D570" s="23"/>
      <c r="Z570" s="3"/>
    </row>
    <row r="571" spans="1:26" x14ac:dyDescent="0.45">
      <c r="A571" s="15"/>
      <c r="B571" s="15"/>
      <c r="C571" s="15"/>
      <c r="D571" s="23"/>
      <c r="Z571" s="3"/>
    </row>
    <row r="572" spans="1:26" x14ac:dyDescent="0.45">
      <c r="A572" s="15"/>
      <c r="B572" s="15"/>
      <c r="C572" s="15"/>
      <c r="D572" s="23"/>
      <c r="Z572" s="3"/>
    </row>
    <row r="573" spans="1:26" x14ac:dyDescent="0.45">
      <c r="A573" s="15"/>
      <c r="B573" s="15"/>
      <c r="C573" s="15"/>
      <c r="D573" s="23"/>
      <c r="Z573" s="3"/>
    </row>
    <row r="574" spans="1:26" x14ac:dyDescent="0.45">
      <c r="A574" s="15"/>
      <c r="B574" s="15"/>
      <c r="C574" s="15"/>
      <c r="D574" s="23"/>
      <c r="Z574" s="3"/>
    </row>
    <row r="575" spans="1:26" x14ac:dyDescent="0.45">
      <c r="A575" s="15"/>
      <c r="B575" s="15"/>
      <c r="C575" s="15"/>
      <c r="D575" s="23"/>
      <c r="Z575" s="3"/>
    </row>
    <row r="576" spans="1:26" x14ac:dyDescent="0.45">
      <c r="A576" s="15"/>
      <c r="B576" s="15"/>
      <c r="C576" s="15"/>
      <c r="D576" s="23"/>
      <c r="Z576" s="3"/>
    </row>
    <row r="577" spans="1:26" x14ac:dyDescent="0.45">
      <c r="A577" s="15"/>
      <c r="B577" s="15"/>
      <c r="C577" s="15"/>
      <c r="D577" s="23"/>
      <c r="Z577" s="3"/>
    </row>
    <row r="578" spans="1:26" x14ac:dyDescent="0.45">
      <c r="A578" s="15"/>
      <c r="B578" s="15"/>
      <c r="C578" s="15"/>
      <c r="D578" s="23"/>
      <c r="Z578" s="3"/>
    </row>
    <row r="579" spans="1:26" x14ac:dyDescent="0.45">
      <c r="A579" s="15"/>
      <c r="B579" s="15"/>
      <c r="C579" s="15"/>
      <c r="D579" s="23"/>
      <c r="Z579" s="3"/>
    </row>
    <row r="580" spans="1:26" x14ac:dyDescent="0.45">
      <c r="A580" s="15"/>
      <c r="B580" s="15"/>
      <c r="C580" s="15"/>
      <c r="D580" s="23"/>
      <c r="Z580" s="3"/>
    </row>
    <row r="581" spans="1:26" x14ac:dyDescent="0.45">
      <c r="A581" s="15"/>
      <c r="B581" s="15"/>
      <c r="C581" s="15"/>
      <c r="D581" s="23"/>
      <c r="Z581" s="3"/>
    </row>
    <row r="582" spans="1:26" x14ac:dyDescent="0.45">
      <c r="A582" s="15"/>
      <c r="B582" s="15"/>
      <c r="C582" s="15"/>
      <c r="D582" s="23"/>
      <c r="Z582" s="3"/>
    </row>
    <row r="583" spans="1:26" x14ac:dyDescent="0.45">
      <c r="A583" s="15"/>
      <c r="B583" s="15"/>
      <c r="C583" s="15"/>
      <c r="D583" s="23"/>
      <c r="Z583" s="3"/>
    </row>
    <row r="584" spans="1:26" x14ac:dyDescent="0.45">
      <c r="A584" s="15"/>
      <c r="B584" s="15"/>
      <c r="C584" s="15"/>
      <c r="D584" s="23"/>
      <c r="Z584" s="3"/>
    </row>
    <row r="585" spans="1:26" x14ac:dyDescent="0.45">
      <c r="A585" s="15"/>
      <c r="B585" s="15"/>
      <c r="C585" s="15"/>
      <c r="D585" s="23"/>
      <c r="Z585" s="3"/>
    </row>
    <row r="586" spans="1:26" x14ac:dyDescent="0.45">
      <c r="A586" s="15"/>
      <c r="B586" s="15"/>
      <c r="C586" s="15"/>
      <c r="D586" s="23"/>
      <c r="Z586" s="3"/>
    </row>
    <row r="587" spans="1:26" x14ac:dyDescent="0.45">
      <c r="A587" s="15"/>
      <c r="B587" s="15"/>
      <c r="C587" s="15"/>
      <c r="D587" s="23"/>
      <c r="Z587" s="3"/>
    </row>
    <row r="588" spans="1:26" x14ac:dyDescent="0.45">
      <c r="A588" s="15"/>
      <c r="B588" s="15"/>
      <c r="C588" s="15"/>
      <c r="D588" s="23"/>
      <c r="Z588" s="3"/>
    </row>
    <row r="589" spans="1:26" x14ac:dyDescent="0.45">
      <c r="A589" s="15"/>
      <c r="B589" s="15"/>
      <c r="C589" s="15"/>
      <c r="D589" s="23"/>
      <c r="Z589" s="3"/>
    </row>
    <row r="590" spans="1:26" x14ac:dyDescent="0.45">
      <c r="A590" s="15"/>
      <c r="B590" s="15"/>
      <c r="C590" s="15"/>
      <c r="D590" s="23"/>
      <c r="Z590" s="3"/>
    </row>
    <row r="591" spans="1:26" x14ac:dyDescent="0.45">
      <c r="A591" s="15"/>
      <c r="B591" s="15"/>
      <c r="C591" s="15"/>
      <c r="D591" s="23"/>
      <c r="Z591" s="3"/>
    </row>
    <row r="592" spans="1:26" x14ac:dyDescent="0.45">
      <c r="A592" s="15"/>
      <c r="B592" s="15"/>
      <c r="C592" s="15"/>
      <c r="D592" s="23"/>
      <c r="Z592" s="3"/>
    </row>
    <row r="593" spans="1:26" x14ac:dyDescent="0.45">
      <c r="A593" s="15"/>
      <c r="B593" s="15"/>
      <c r="C593" s="15"/>
      <c r="D593" s="23"/>
      <c r="Z593" s="3"/>
    </row>
    <row r="594" spans="1:26" x14ac:dyDescent="0.45">
      <c r="A594" s="15"/>
      <c r="B594" s="15"/>
      <c r="C594" s="15"/>
      <c r="D594" s="23"/>
      <c r="Z594" s="3"/>
    </row>
    <row r="595" spans="1:26" x14ac:dyDescent="0.45">
      <c r="A595" s="15"/>
      <c r="B595" s="15"/>
      <c r="C595" s="15"/>
      <c r="D595" s="23"/>
      <c r="Z595" s="3"/>
    </row>
    <row r="596" spans="1:26" x14ac:dyDescent="0.45">
      <c r="A596" s="15"/>
      <c r="B596" s="15"/>
      <c r="C596" s="15"/>
      <c r="D596" s="23"/>
      <c r="Z596" s="3"/>
    </row>
    <row r="597" spans="1:26" x14ac:dyDescent="0.45">
      <c r="A597" s="15"/>
      <c r="B597" s="15"/>
      <c r="C597" s="15"/>
      <c r="D597" s="23"/>
      <c r="Z597" s="3"/>
    </row>
    <row r="598" spans="1:26" x14ac:dyDescent="0.45">
      <c r="A598" s="15"/>
      <c r="B598" s="15"/>
      <c r="C598" s="15"/>
      <c r="D598" s="23"/>
      <c r="Z598" s="3"/>
    </row>
    <row r="599" spans="1:26" x14ac:dyDescent="0.45">
      <c r="A599" s="15"/>
      <c r="B599" s="15"/>
      <c r="C599" s="15"/>
      <c r="D599" s="23"/>
      <c r="Z599" s="3"/>
    </row>
    <row r="600" spans="1:26" x14ac:dyDescent="0.45">
      <c r="A600" s="15"/>
      <c r="B600" s="15"/>
      <c r="C600" s="15"/>
      <c r="D600" s="23"/>
      <c r="Z600" s="3"/>
    </row>
    <row r="601" spans="1:26" x14ac:dyDescent="0.45">
      <c r="A601" s="15"/>
      <c r="B601" s="15"/>
      <c r="C601" s="15"/>
      <c r="D601" s="23"/>
      <c r="Z601" s="3"/>
    </row>
    <row r="602" spans="1:26" x14ac:dyDescent="0.45">
      <c r="A602" s="15"/>
      <c r="B602" s="15"/>
      <c r="C602" s="15"/>
      <c r="D602" s="23"/>
      <c r="Z602" s="3"/>
    </row>
    <row r="603" spans="1:26" x14ac:dyDescent="0.45">
      <c r="A603" s="15"/>
      <c r="B603" s="15"/>
      <c r="C603" s="15"/>
      <c r="D603" s="23"/>
      <c r="Z603" s="3"/>
    </row>
    <row r="604" spans="1:26" x14ac:dyDescent="0.45">
      <c r="A604" s="15"/>
      <c r="B604" s="15"/>
      <c r="C604" s="15"/>
      <c r="D604" s="23"/>
      <c r="Z604" s="3"/>
    </row>
    <row r="605" spans="1:26" x14ac:dyDescent="0.45">
      <c r="A605" s="15"/>
      <c r="B605" s="15"/>
      <c r="C605" s="15"/>
      <c r="D605" s="23"/>
      <c r="Z605" s="3"/>
    </row>
    <row r="606" spans="1:26" x14ac:dyDescent="0.45">
      <c r="A606" s="15"/>
      <c r="B606" s="15"/>
      <c r="C606" s="15"/>
      <c r="D606" s="23"/>
      <c r="Z606" s="3"/>
    </row>
    <row r="607" spans="1:26" x14ac:dyDescent="0.45">
      <c r="A607" s="15"/>
      <c r="B607" s="15"/>
      <c r="C607" s="15"/>
      <c r="D607" s="23"/>
      <c r="Z607" s="3"/>
    </row>
    <row r="608" spans="1:26" x14ac:dyDescent="0.45">
      <c r="A608" s="15"/>
      <c r="B608" s="15"/>
      <c r="C608" s="15"/>
      <c r="D608" s="23"/>
      <c r="Z608" s="3"/>
    </row>
    <row r="609" spans="1:26" x14ac:dyDescent="0.45">
      <c r="A609" s="15"/>
      <c r="B609" s="15"/>
      <c r="C609" s="15"/>
      <c r="D609" s="23"/>
      <c r="Z609" s="3"/>
    </row>
    <row r="610" spans="1:26" x14ac:dyDescent="0.45">
      <c r="A610" s="15"/>
      <c r="B610" s="15"/>
      <c r="C610" s="15"/>
      <c r="D610" s="23"/>
      <c r="Z610" s="3"/>
    </row>
    <row r="611" spans="1:26" x14ac:dyDescent="0.45">
      <c r="A611" s="15"/>
      <c r="B611" s="15"/>
      <c r="C611" s="15"/>
      <c r="D611" s="23"/>
      <c r="Z611" s="3"/>
    </row>
    <row r="612" spans="1:26" x14ac:dyDescent="0.45">
      <c r="A612" s="15"/>
      <c r="B612" s="15"/>
      <c r="C612" s="15"/>
      <c r="D612" s="23"/>
      <c r="Z612" s="3"/>
    </row>
    <row r="613" spans="1:26" x14ac:dyDescent="0.45">
      <c r="A613" s="15"/>
      <c r="B613" s="15"/>
      <c r="C613" s="15"/>
      <c r="D613" s="23"/>
      <c r="Z613" s="3"/>
    </row>
    <row r="614" spans="1:26" x14ac:dyDescent="0.45">
      <c r="A614" s="15"/>
      <c r="B614" s="15"/>
      <c r="C614" s="15"/>
      <c r="D614" s="23"/>
      <c r="Z614" s="3"/>
    </row>
    <row r="615" spans="1:26" x14ac:dyDescent="0.45">
      <c r="A615" s="15"/>
      <c r="B615" s="15"/>
      <c r="C615" s="15"/>
      <c r="D615" s="23"/>
      <c r="Z615" s="3"/>
    </row>
    <row r="616" spans="1:26" x14ac:dyDescent="0.45">
      <c r="A616" s="15"/>
      <c r="B616" s="15"/>
      <c r="C616" s="15"/>
      <c r="D616" s="23"/>
      <c r="Z616" s="3"/>
    </row>
    <row r="617" spans="1:26" x14ac:dyDescent="0.45">
      <c r="A617" s="15"/>
      <c r="B617" s="15"/>
      <c r="C617" s="15"/>
      <c r="D617" s="23"/>
      <c r="Z617" s="3"/>
    </row>
    <row r="618" spans="1:26" x14ac:dyDescent="0.45">
      <c r="A618" s="15"/>
      <c r="B618" s="15"/>
      <c r="C618" s="15"/>
      <c r="D618" s="23"/>
      <c r="Z618" s="3"/>
    </row>
    <row r="619" spans="1:26" x14ac:dyDescent="0.45">
      <c r="A619" s="15"/>
      <c r="B619" s="15"/>
      <c r="C619" s="15"/>
      <c r="D619" s="23"/>
      <c r="Z619" s="3"/>
    </row>
    <row r="620" spans="1:26" x14ac:dyDescent="0.45">
      <c r="A620" s="15"/>
      <c r="B620" s="15"/>
      <c r="C620" s="15"/>
      <c r="D620" s="23"/>
      <c r="Z620" s="3"/>
    </row>
    <row r="621" spans="1:26" x14ac:dyDescent="0.45">
      <c r="A621" s="15"/>
      <c r="B621" s="15"/>
      <c r="C621" s="15"/>
      <c r="D621" s="23"/>
      <c r="Z621" s="3"/>
    </row>
    <row r="622" spans="1:26" x14ac:dyDescent="0.45">
      <c r="A622" s="15"/>
      <c r="B622" s="15"/>
      <c r="C622" s="15"/>
      <c r="D622" s="23"/>
      <c r="Z622" s="3"/>
    </row>
    <row r="623" spans="1:26" x14ac:dyDescent="0.45">
      <c r="A623" s="15"/>
      <c r="B623" s="15"/>
      <c r="C623" s="15"/>
      <c r="D623" s="23"/>
      <c r="Z623" s="3"/>
    </row>
    <row r="624" spans="1:26" x14ac:dyDescent="0.45">
      <c r="A624" s="15"/>
      <c r="B624" s="15"/>
      <c r="C624" s="15"/>
      <c r="D624" s="23"/>
      <c r="Z624" s="3"/>
    </row>
    <row r="625" spans="1:26" x14ac:dyDescent="0.45">
      <c r="A625" s="15"/>
      <c r="B625" s="15"/>
      <c r="C625" s="15"/>
      <c r="D625" s="23"/>
      <c r="Z625" s="3"/>
    </row>
    <row r="626" spans="1:26" x14ac:dyDescent="0.45">
      <c r="A626" s="15"/>
      <c r="B626" s="15"/>
      <c r="C626" s="15"/>
      <c r="D626" s="23"/>
      <c r="Z626" s="3"/>
    </row>
    <row r="627" spans="1:26" x14ac:dyDescent="0.45">
      <c r="A627" s="15"/>
      <c r="B627" s="15"/>
      <c r="C627" s="15"/>
      <c r="D627" s="23"/>
      <c r="Z627" s="3"/>
    </row>
    <row r="628" spans="1:26" x14ac:dyDescent="0.45">
      <c r="A628" s="15"/>
      <c r="B628" s="15"/>
      <c r="C628" s="15"/>
      <c r="D628" s="23"/>
      <c r="Z628" s="3"/>
    </row>
    <row r="629" spans="1:26" x14ac:dyDescent="0.45">
      <c r="A629" s="15"/>
      <c r="B629" s="15"/>
      <c r="C629" s="15"/>
      <c r="D629" s="23"/>
      <c r="Z629" s="3"/>
    </row>
    <row r="630" spans="1:26" x14ac:dyDescent="0.45">
      <c r="A630" s="15"/>
      <c r="B630" s="15"/>
      <c r="C630" s="15"/>
      <c r="D630" s="23"/>
      <c r="Z630" s="3"/>
    </row>
    <row r="631" spans="1:26" x14ac:dyDescent="0.45">
      <c r="A631" s="15"/>
      <c r="B631" s="15"/>
      <c r="C631" s="15"/>
      <c r="D631" s="23"/>
      <c r="Z631" s="3"/>
    </row>
    <row r="632" spans="1:26" x14ac:dyDescent="0.45">
      <c r="A632" s="15"/>
      <c r="B632" s="15"/>
      <c r="C632" s="15"/>
      <c r="D632" s="23"/>
      <c r="Z632" s="3"/>
    </row>
    <row r="633" spans="1:26" x14ac:dyDescent="0.45">
      <c r="A633" s="15"/>
      <c r="B633" s="15"/>
      <c r="C633" s="15"/>
      <c r="D633" s="23"/>
      <c r="Z633" s="3"/>
    </row>
    <row r="634" spans="1:26" x14ac:dyDescent="0.45">
      <c r="A634" s="15"/>
      <c r="B634" s="15"/>
      <c r="C634" s="15"/>
      <c r="D634" s="23"/>
      <c r="Z634" s="3"/>
    </row>
    <row r="635" spans="1:26" x14ac:dyDescent="0.45">
      <c r="A635" s="15"/>
      <c r="B635" s="15"/>
      <c r="C635" s="15"/>
      <c r="D635" s="23"/>
      <c r="Z635" s="3"/>
    </row>
    <row r="636" spans="1:26" x14ac:dyDescent="0.45">
      <c r="A636" s="15"/>
      <c r="B636" s="15"/>
      <c r="C636" s="15"/>
      <c r="D636" s="23"/>
      <c r="Z636" s="3"/>
    </row>
    <row r="637" spans="1:26" x14ac:dyDescent="0.45">
      <c r="A637" s="15"/>
      <c r="B637" s="15"/>
      <c r="C637" s="15"/>
      <c r="D637" s="23"/>
      <c r="Z637" s="3"/>
    </row>
    <row r="638" spans="1:26" x14ac:dyDescent="0.45">
      <c r="A638" s="15"/>
      <c r="B638" s="15"/>
      <c r="C638" s="15"/>
      <c r="D638" s="23"/>
      <c r="Z638" s="3"/>
    </row>
    <row r="639" spans="1:26" x14ac:dyDescent="0.45">
      <c r="A639" s="15"/>
      <c r="B639" s="15"/>
      <c r="C639" s="15"/>
      <c r="D639" s="23"/>
      <c r="Z639" s="3"/>
    </row>
    <row r="640" spans="1:26" x14ac:dyDescent="0.45">
      <c r="A640" s="15"/>
      <c r="B640" s="15"/>
      <c r="C640" s="15"/>
      <c r="D640" s="23"/>
      <c r="Z640" s="3"/>
    </row>
    <row r="641" spans="1:26" x14ac:dyDescent="0.45">
      <c r="A641" s="15"/>
      <c r="B641" s="15"/>
      <c r="C641" s="15"/>
      <c r="D641" s="23"/>
      <c r="Z641" s="3"/>
    </row>
    <row r="642" spans="1:26" x14ac:dyDescent="0.45">
      <c r="A642" s="15"/>
      <c r="B642" s="15"/>
      <c r="C642" s="15"/>
      <c r="D642" s="23"/>
      <c r="Z642" s="3"/>
    </row>
    <row r="643" spans="1:26" x14ac:dyDescent="0.45">
      <c r="A643" s="15"/>
      <c r="B643" s="15"/>
      <c r="C643" s="15"/>
      <c r="D643" s="23"/>
      <c r="Z643" s="3"/>
    </row>
    <row r="644" spans="1:26" x14ac:dyDescent="0.45">
      <c r="A644" s="15"/>
      <c r="B644" s="15"/>
      <c r="C644" s="15"/>
      <c r="D644" s="23"/>
      <c r="Z644" s="3"/>
    </row>
    <row r="645" spans="1:26" x14ac:dyDescent="0.45">
      <c r="A645" s="15"/>
      <c r="B645" s="15"/>
      <c r="C645" s="15"/>
      <c r="D645" s="23"/>
      <c r="Z645" s="3"/>
    </row>
    <row r="646" spans="1:26" x14ac:dyDescent="0.45">
      <c r="A646" s="15"/>
      <c r="B646" s="15"/>
      <c r="C646" s="15"/>
      <c r="D646" s="23"/>
      <c r="Z646" s="3"/>
    </row>
    <row r="647" spans="1:26" x14ac:dyDescent="0.45">
      <c r="A647" s="15"/>
      <c r="B647" s="15"/>
      <c r="C647" s="15"/>
      <c r="D647" s="23"/>
      <c r="Z647" s="3"/>
    </row>
    <row r="648" spans="1:26" x14ac:dyDescent="0.45">
      <c r="A648" s="15"/>
      <c r="B648" s="15"/>
      <c r="C648" s="15"/>
      <c r="D648" s="23"/>
      <c r="Z648" s="3"/>
    </row>
    <row r="649" spans="1:26" x14ac:dyDescent="0.45">
      <c r="A649" s="15"/>
      <c r="B649" s="15"/>
      <c r="C649" s="15"/>
      <c r="D649" s="23"/>
      <c r="Z649" s="3"/>
    </row>
    <row r="650" spans="1:26" x14ac:dyDescent="0.45">
      <c r="A650" s="15"/>
      <c r="B650" s="15"/>
      <c r="C650" s="15"/>
      <c r="D650" s="23"/>
      <c r="Z650" s="3"/>
    </row>
    <row r="651" spans="1:26" x14ac:dyDescent="0.45">
      <c r="A651" s="15"/>
      <c r="B651" s="15"/>
      <c r="C651" s="15"/>
      <c r="D651" s="23"/>
      <c r="Z651" s="3"/>
    </row>
    <row r="652" spans="1:26" x14ac:dyDescent="0.45">
      <c r="A652" s="15"/>
      <c r="B652" s="15"/>
      <c r="C652" s="15"/>
      <c r="D652" s="23"/>
      <c r="Z652" s="3"/>
    </row>
    <row r="653" spans="1:26" x14ac:dyDescent="0.45">
      <c r="A653" s="15"/>
      <c r="B653" s="15"/>
      <c r="C653" s="15"/>
      <c r="D653" s="23"/>
      <c r="Z653" s="3"/>
    </row>
    <row r="654" spans="1:26" x14ac:dyDescent="0.45">
      <c r="A654" s="15"/>
      <c r="B654" s="15"/>
      <c r="C654" s="15"/>
      <c r="D654" s="23"/>
      <c r="Z654" s="3"/>
    </row>
    <row r="655" spans="1:26" x14ac:dyDescent="0.45">
      <c r="A655" s="15"/>
      <c r="B655" s="15"/>
      <c r="C655" s="15"/>
      <c r="D655" s="23"/>
      <c r="Z655" s="3"/>
    </row>
    <row r="656" spans="1:26" x14ac:dyDescent="0.45">
      <c r="A656" s="15"/>
      <c r="B656" s="15"/>
      <c r="C656" s="15"/>
      <c r="D656" s="23"/>
      <c r="Z656" s="3"/>
    </row>
    <row r="657" spans="1:26" x14ac:dyDescent="0.45">
      <c r="A657" s="15"/>
      <c r="B657" s="15"/>
      <c r="C657" s="15"/>
      <c r="D657" s="23"/>
      <c r="Z657" s="3"/>
    </row>
    <row r="658" spans="1:26" x14ac:dyDescent="0.45">
      <c r="A658" s="15"/>
      <c r="B658" s="15"/>
      <c r="C658" s="15"/>
      <c r="D658" s="23"/>
      <c r="Z658" s="3"/>
    </row>
    <row r="659" spans="1:26" x14ac:dyDescent="0.45">
      <c r="A659" s="15"/>
      <c r="B659" s="15"/>
      <c r="C659" s="15"/>
      <c r="D659" s="23"/>
      <c r="Z659" s="3"/>
    </row>
    <row r="660" spans="1:26" x14ac:dyDescent="0.45">
      <c r="A660" s="15"/>
      <c r="B660" s="15"/>
      <c r="C660" s="15"/>
      <c r="D660" s="23"/>
      <c r="Z660" s="3"/>
    </row>
    <row r="661" spans="1:26" x14ac:dyDescent="0.45">
      <c r="A661" s="15"/>
      <c r="B661" s="15"/>
      <c r="C661" s="15"/>
      <c r="D661" s="23"/>
      <c r="Z661" s="3"/>
    </row>
    <row r="662" spans="1:26" x14ac:dyDescent="0.45">
      <c r="A662" s="15"/>
      <c r="B662" s="15"/>
      <c r="C662" s="15"/>
      <c r="D662" s="23"/>
      <c r="Z662" s="3"/>
    </row>
    <row r="663" spans="1:26" x14ac:dyDescent="0.45">
      <c r="A663" s="15"/>
      <c r="B663" s="15"/>
      <c r="C663" s="15"/>
      <c r="D663" s="23"/>
      <c r="Z663" s="3"/>
    </row>
    <row r="664" spans="1:26" x14ac:dyDescent="0.45">
      <c r="A664" s="15"/>
      <c r="B664" s="15"/>
      <c r="C664" s="15"/>
      <c r="D664" s="23"/>
      <c r="Z664" s="3"/>
    </row>
    <row r="665" spans="1:26" x14ac:dyDescent="0.45">
      <c r="A665" s="15"/>
      <c r="B665" s="15"/>
      <c r="C665" s="15"/>
      <c r="D665" s="23"/>
      <c r="Z665" s="3"/>
    </row>
    <row r="666" spans="1:26" x14ac:dyDescent="0.45">
      <c r="A666" s="15"/>
      <c r="B666" s="15"/>
      <c r="C666" s="15"/>
      <c r="D666" s="23"/>
      <c r="Z666" s="3"/>
    </row>
    <row r="667" spans="1:26" x14ac:dyDescent="0.45">
      <c r="A667" s="15"/>
      <c r="B667" s="15"/>
      <c r="C667" s="15"/>
      <c r="D667" s="23"/>
      <c r="Z667" s="3"/>
    </row>
    <row r="668" spans="1:26" x14ac:dyDescent="0.45">
      <c r="A668" s="15"/>
      <c r="B668" s="15"/>
      <c r="C668" s="15"/>
      <c r="D668" s="23"/>
      <c r="Z668" s="3"/>
    </row>
    <row r="669" spans="1:26" x14ac:dyDescent="0.45">
      <c r="A669" s="15"/>
      <c r="B669" s="15"/>
      <c r="C669" s="15"/>
      <c r="D669" s="23"/>
      <c r="Z669" s="3"/>
    </row>
    <row r="670" spans="1:26" x14ac:dyDescent="0.45">
      <c r="A670" s="15"/>
      <c r="B670" s="15"/>
      <c r="C670" s="15"/>
      <c r="D670" s="23"/>
      <c r="Z670" s="3"/>
    </row>
    <row r="671" spans="1:26" x14ac:dyDescent="0.45">
      <c r="A671" s="15"/>
      <c r="B671" s="15"/>
      <c r="C671" s="15"/>
      <c r="D671" s="23"/>
      <c r="Z671" s="3"/>
    </row>
    <row r="672" spans="1:26" x14ac:dyDescent="0.45">
      <c r="A672" s="15"/>
      <c r="B672" s="15"/>
      <c r="C672" s="15"/>
      <c r="D672" s="23"/>
      <c r="Z672" s="3"/>
    </row>
    <row r="673" spans="1:26" x14ac:dyDescent="0.45">
      <c r="A673" s="15"/>
      <c r="B673" s="15"/>
      <c r="C673" s="15"/>
      <c r="D673" s="23"/>
      <c r="Z673" s="3"/>
    </row>
    <row r="674" spans="1:26" x14ac:dyDescent="0.45">
      <c r="A674" s="15"/>
      <c r="B674" s="15"/>
      <c r="C674" s="15"/>
      <c r="D674" s="23"/>
      <c r="Z674" s="3"/>
    </row>
    <row r="675" spans="1:26" x14ac:dyDescent="0.45">
      <c r="A675" s="15"/>
      <c r="B675" s="15"/>
      <c r="C675" s="15"/>
      <c r="D675" s="23"/>
      <c r="Z675" s="3"/>
    </row>
    <row r="676" spans="1:26" x14ac:dyDescent="0.45">
      <c r="A676" s="15"/>
      <c r="B676" s="15"/>
      <c r="C676" s="15"/>
      <c r="D676" s="23"/>
      <c r="Z676" s="3"/>
    </row>
    <row r="677" spans="1:26" x14ac:dyDescent="0.45">
      <c r="A677" s="15"/>
      <c r="B677" s="15"/>
      <c r="C677" s="15"/>
      <c r="D677" s="23"/>
      <c r="Z677" s="3"/>
    </row>
    <row r="678" spans="1:26" x14ac:dyDescent="0.45">
      <c r="A678" s="15"/>
      <c r="B678" s="15"/>
      <c r="C678" s="15"/>
      <c r="D678" s="23"/>
      <c r="Z678" s="3"/>
    </row>
    <row r="679" spans="1:26" x14ac:dyDescent="0.45">
      <c r="A679" s="15"/>
      <c r="B679" s="15"/>
      <c r="C679" s="15"/>
      <c r="D679" s="23"/>
      <c r="Z679" s="3"/>
    </row>
    <row r="680" spans="1:26" x14ac:dyDescent="0.45">
      <c r="A680" s="15"/>
      <c r="B680" s="15"/>
      <c r="C680" s="15"/>
      <c r="D680" s="23"/>
      <c r="Z680" s="3"/>
    </row>
    <row r="681" spans="1:26" x14ac:dyDescent="0.45">
      <c r="A681" s="15"/>
      <c r="B681" s="15"/>
      <c r="C681" s="15"/>
      <c r="D681" s="23"/>
      <c r="Z681" s="3"/>
    </row>
    <row r="682" spans="1:26" x14ac:dyDescent="0.45">
      <c r="A682" s="15"/>
      <c r="B682" s="15"/>
      <c r="C682" s="15"/>
      <c r="D682" s="23"/>
      <c r="Z682" s="3"/>
    </row>
    <row r="683" spans="1:26" x14ac:dyDescent="0.45">
      <c r="A683" s="15"/>
      <c r="B683" s="15"/>
      <c r="C683" s="15"/>
      <c r="D683" s="23"/>
      <c r="Z683" s="3"/>
    </row>
    <row r="684" spans="1:26" x14ac:dyDescent="0.45">
      <c r="A684" s="15"/>
      <c r="B684" s="15"/>
      <c r="C684" s="15"/>
      <c r="D684" s="23"/>
      <c r="Z684" s="3"/>
    </row>
    <row r="685" spans="1:26" x14ac:dyDescent="0.45">
      <c r="A685" s="15"/>
      <c r="B685" s="15"/>
      <c r="C685" s="15"/>
      <c r="D685" s="23"/>
      <c r="Z685" s="3"/>
    </row>
    <row r="686" spans="1:26" x14ac:dyDescent="0.45">
      <c r="A686" s="15"/>
      <c r="B686" s="15"/>
      <c r="C686" s="15"/>
      <c r="D686" s="23"/>
      <c r="Z686" s="3"/>
    </row>
    <row r="687" spans="1:26" x14ac:dyDescent="0.45">
      <c r="A687" s="15"/>
      <c r="B687" s="15"/>
      <c r="C687" s="15"/>
      <c r="D687" s="23"/>
      <c r="Z687" s="3"/>
    </row>
    <row r="688" spans="1:26" x14ac:dyDescent="0.45">
      <c r="A688" s="15"/>
      <c r="B688" s="15"/>
      <c r="C688" s="15"/>
      <c r="D688" s="23"/>
      <c r="Z688" s="3"/>
    </row>
    <row r="689" spans="1:26" x14ac:dyDescent="0.45">
      <c r="A689" s="15"/>
      <c r="B689" s="15"/>
      <c r="C689" s="15"/>
      <c r="D689" s="23"/>
      <c r="Z689" s="3"/>
    </row>
    <row r="690" spans="1:26" x14ac:dyDescent="0.45">
      <c r="A690" s="15"/>
      <c r="B690" s="15"/>
      <c r="C690" s="15"/>
      <c r="D690" s="23"/>
      <c r="Z690" s="3"/>
    </row>
    <row r="691" spans="1:26" x14ac:dyDescent="0.45">
      <c r="A691" s="15"/>
      <c r="B691" s="15"/>
      <c r="C691" s="15"/>
      <c r="D691" s="23"/>
      <c r="Z691" s="3"/>
    </row>
    <row r="692" spans="1:26" x14ac:dyDescent="0.45">
      <c r="A692" s="15"/>
      <c r="B692" s="15"/>
      <c r="C692" s="15"/>
      <c r="D692" s="23"/>
      <c r="Z692" s="3"/>
    </row>
    <row r="693" spans="1:26" x14ac:dyDescent="0.45">
      <c r="A693" s="15"/>
      <c r="B693" s="15"/>
      <c r="C693" s="15"/>
      <c r="D693" s="23"/>
      <c r="Z693" s="3"/>
    </row>
    <row r="694" spans="1:26" x14ac:dyDescent="0.45">
      <c r="A694" s="15"/>
      <c r="B694" s="15"/>
      <c r="C694" s="15"/>
      <c r="D694" s="23"/>
      <c r="Z694" s="3"/>
    </row>
    <row r="695" spans="1:26" x14ac:dyDescent="0.45">
      <c r="A695" s="15"/>
      <c r="B695" s="15"/>
      <c r="C695" s="15"/>
      <c r="D695" s="23"/>
      <c r="Z695" s="3"/>
    </row>
    <row r="696" spans="1:26" x14ac:dyDescent="0.45">
      <c r="A696" s="15"/>
      <c r="B696" s="15"/>
      <c r="C696" s="15"/>
      <c r="D696" s="23"/>
      <c r="Z696" s="3"/>
    </row>
    <row r="697" spans="1:26" x14ac:dyDescent="0.45">
      <c r="A697" s="15"/>
      <c r="B697" s="15"/>
      <c r="C697" s="15"/>
      <c r="D697" s="23"/>
      <c r="Z697" s="3"/>
    </row>
    <row r="698" spans="1:26" x14ac:dyDescent="0.45">
      <c r="A698" s="15"/>
      <c r="B698" s="15"/>
      <c r="C698" s="15"/>
      <c r="D698" s="23"/>
      <c r="Z698" s="3"/>
    </row>
    <row r="699" spans="1:26" x14ac:dyDescent="0.45">
      <c r="A699" s="15"/>
      <c r="B699" s="15"/>
      <c r="C699" s="15"/>
      <c r="D699" s="23"/>
      <c r="Z699" s="3"/>
    </row>
    <row r="700" spans="1:26" x14ac:dyDescent="0.45">
      <c r="A700" s="15"/>
      <c r="B700" s="15"/>
      <c r="C700" s="15"/>
      <c r="D700" s="23"/>
      <c r="Z700" s="3"/>
    </row>
    <row r="701" spans="1:26" x14ac:dyDescent="0.45">
      <c r="A701" s="15"/>
      <c r="B701" s="15"/>
      <c r="C701" s="15"/>
      <c r="D701" s="23"/>
      <c r="Z701" s="3"/>
    </row>
    <row r="702" spans="1:26" x14ac:dyDescent="0.45">
      <c r="A702" s="15"/>
      <c r="B702" s="15"/>
      <c r="C702" s="15"/>
      <c r="D702" s="23"/>
      <c r="Z702" s="3"/>
    </row>
    <row r="703" spans="1:26" x14ac:dyDescent="0.45">
      <c r="A703" s="15"/>
      <c r="B703" s="15"/>
      <c r="C703" s="15"/>
      <c r="D703" s="23"/>
      <c r="Z703" s="3"/>
    </row>
    <row r="704" spans="1:26" x14ac:dyDescent="0.45">
      <c r="A704" s="15"/>
      <c r="B704" s="15"/>
      <c r="C704" s="15"/>
      <c r="D704" s="23"/>
      <c r="Z704" s="3"/>
    </row>
    <row r="705" spans="1:26" x14ac:dyDescent="0.45">
      <c r="A705" s="15"/>
      <c r="B705" s="15"/>
      <c r="C705" s="15"/>
      <c r="D705" s="23"/>
      <c r="Z705" s="3"/>
    </row>
    <row r="706" spans="1:26" x14ac:dyDescent="0.45">
      <c r="A706" s="15"/>
      <c r="B706" s="15"/>
      <c r="C706" s="15"/>
      <c r="D706" s="23"/>
      <c r="Z706" s="3"/>
    </row>
    <row r="707" spans="1:26" x14ac:dyDescent="0.45">
      <c r="A707" s="15"/>
      <c r="B707" s="15"/>
      <c r="C707" s="15"/>
      <c r="D707" s="23"/>
      <c r="Z707" s="3"/>
    </row>
    <row r="708" spans="1:26" x14ac:dyDescent="0.45">
      <c r="A708" s="15"/>
      <c r="B708" s="15"/>
      <c r="C708" s="15"/>
      <c r="D708" s="23"/>
      <c r="Z708" s="3"/>
    </row>
    <row r="709" spans="1:26" x14ac:dyDescent="0.45">
      <c r="A709" s="15"/>
      <c r="B709" s="15"/>
      <c r="C709" s="15"/>
      <c r="D709" s="23"/>
      <c r="Z709" s="3"/>
    </row>
    <row r="710" spans="1:26" x14ac:dyDescent="0.45">
      <c r="A710" s="15"/>
      <c r="B710" s="15"/>
      <c r="C710" s="15"/>
      <c r="D710" s="23"/>
      <c r="Z710" s="3"/>
    </row>
    <row r="711" spans="1:26" x14ac:dyDescent="0.45">
      <c r="A711" s="15"/>
      <c r="B711" s="15"/>
      <c r="C711" s="15"/>
      <c r="D711" s="23"/>
      <c r="Z711" s="3"/>
    </row>
    <row r="712" spans="1:26" x14ac:dyDescent="0.45">
      <c r="A712" s="15"/>
      <c r="B712" s="15"/>
      <c r="C712" s="15"/>
      <c r="D712" s="23"/>
      <c r="Z712" s="3"/>
    </row>
    <row r="713" spans="1:26" x14ac:dyDescent="0.45">
      <c r="A713" s="15"/>
      <c r="B713" s="15"/>
      <c r="C713" s="15"/>
      <c r="D713" s="23"/>
      <c r="Z713" s="3"/>
    </row>
    <row r="714" spans="1:26" x14ac:dyDescent="0.45">
      <c r="A714" s="15"/>
      <c r="B714" s="15"/>
      <c r="C714" s="15"/>
      <c r="D714" s="23"/>
      <c r="Z714" s="3"/>
    </row>
    <row r="715" spans="1:26" x14ac:dyDescent="0.45">
      <c r="A715" s="15"/>
      <c r="B715" s="15"/>
      <c r="C715" s="15"/>
      <c r="D715" s="23"/>
      <c r="Z715" s="3"/>
    </row>
    <row r="716" spans="1:26" x14ac:dyDescent="0.45">
      <c r="A716" s="15"/>
      <c r="B716" s="15"/>
      <c r="C716" s="15"/>
      <c r="D716" s="23"/>
      <c r="Z716" s="3"/>
    </row>
    <row r="717" spans="1:26" x14ac:dyDescent="0.45">
      <c r="A717" s="15"/>
      <c r="B717" s="15"/>
      <c r="C717" s="15"/>
      <c r="D717" s="23"/>
      <c r="Z717" s="3"/>
    </row>
    <row r="718" spans="1:26" x14ac:dyDescent="0.45">
      <c r="A718" s="15"/>
      <c r="B718" s="15"/>
      <c r="C718" s="15"/>
      <c r="D718" s="23"/>
      <c r="Z718" s="3"/>
    </row>
    <row r="719" spans="1:26" x14ac:dyDescent="0.45">
      <c r="A719" s="15"/>
      <c r="B719" s="15"/>
      <c r="C719" s="15"/>
      <c r="D719" s="23"/>
      <c r="Z719" s="3"/>
    </row>
    <row r="720" spans="1:26" x14ac:dyDescent="0.45">
      <c r="A720" s="15"/>
      <c r="B720" s="15"/>
      <c r="C720" s="15"/>
      <c r="D720" s="23"/>
      <c r="Z720" s="3"/>
    </row>
    <row r="721" spans="1:26" x14ac:dyDescent="0.45">
      <c r="A721" s="15"/>
      <c r="B721" s="15"/>
      <c r="C721" s="15"/>
      <c r="D721" s="23"/>
      <c r="Z721" s="3"/>
    </row>
    <row r="722" spans="1:26" x14ac:dyDescent="0.45">
      <c r="A722" s="15"/>
      <c r="B722" s="15"/>
      <c r="C722" s="15"/>
      <c r="D722" s="23"/>
      <c r="Z722" s="3"/>
    </row>
    <row r="723" spans="1:26" x14ac:dyDescent="0.45">
      <c r="A723" s="15"/>
      <c r="B723" s="15"/>
      <c r="C723" s="15"/>
      <c r="D723" s="23"/>
      <c r="Z723" s="3"/>
    </row>
    <row r="724" spans="1:26" x14ac:dyDescent="0.45">
      <c r="A724" s="15"/>
      <c r="B724" s="15"/>
      <c r="C724" s="15"/>
      <c r="D724" s="23"/>
      <c r="Z724" s="3"/>
    </row>
    <row r="725" spans="1:26" x14ac:dyDescent="0.45">
      <c r="A725" s="15"/>
      <c r="B725" s="15"/>
      <c r="C725" s="15"/>
      <c r="D725" s="23"/>
      <c r="Z725" s="3"/>
    </row>
    <row r="726" spans="1:26" x14ac:dyDescent="0.45">
      <c r="A726" s="15"/>
      <c r="B726" s="15"/>
      <c r="C726" s="15"/>
      <c r="D726" s="23"/>
      <c r="Z726" s="3"/>
    </row>
    <row r="727" spans="1:26" x14ac:dyDescent="0.45">
      <c r="A727" s="15"/>
      <c r="B727" s="15"/>
      <c r="C727" s="15"/>
      <c r="D727" s="23"/>
      <c r="Z727" s="3"/>
    </row>
    <row r="728" spans="1:26" x14ac:dyDescent="0.45">
      <c r="A728" s="15"/>
      <c r="B728" s="15"/>
      <c r="C728" s="15"/>
      <c r="D728" s="23"/>
      <c r="Z728" s="3"/>
    </row>
    <row r="729" spans="1:26" x14ac:dyDescent="0.45">
      <c r="A729" s="15"/>
      <c r="B729" s="15"/>
      <c r="C729" s="15"/>
      <c r="D729" s="23"/>
      <c r="Z729" s="3"/>
    </row>
    <row r="730" spans="1:26" x14ac:dyDescent="0.45">
      <c r="A730" s="15"/>
      <c r="B730" s="15"/>
      <c r="C730" s="15"/>
      <c r="D730" s="23"/>
      <c r="Z730" s="3"/>
    </row>
    <row r="731" spans="1:26" x14ac:dyDescent="0.45">
      <c r="A731" s="15"/>
      <c r="B731" s="15"/>
      <c r="C731" s="15"/>
      <c r="D731" s="23"/>
      <c r="Z731" s="3"/>
    </row>
    <row r="732" spans="1:26" x14ac:dyDescent="0.45">
      <c r="A732" s="15"/>
      <c r="B732" s="15"/>
      <c r="C732" s="15"/>
      <c r="D732" s="23"/>
      <c r="Z732" s="3"/>
    </row>
    <row r="733" spans="1:26" x14ac:dyDescent="0.45">
      <c r="A733" s="15"/>
      <c r="B733" s="15"/>
      <c r="C733" s="15"/>
      <c r="D733" s="23"/>
      <c r="Z733" s="3"/>
    </row>
    <row r="734" spans="1:26" x14ac:dyDescent="0.45">
      <c r="A734" s="15"/>
      <c r="B734" s="15"/>
      <c r="C734" s="15"/>
      <c r="D734" s="23"/>
      <c r="Z734" s="3"/>
    </row>
    <row r="735" spans="1:26" x14ac:dyDescent="0.45">
      <c r="A735" s="15"/>
      <c r="B735" s="15"/>
      <c r="C735" s="15"/>
      <c r="D735" s="23"/>
      <c r="Z735" s="3"/>
    </row>
    <row r="736" spans="1:26" x14ac:dyDescent="0.45">
      <c r="A736" s="15"/>
      <c r="B736" s="15"/>
      <c r="C736" s="15"/>
      <c r="D736" s="23"/>
      <c r="Z736" s="3"/>
    </row>
    <row r="737" spans="1:26" x14ac:dyDescent="0.45">
      <c r="A737" s="15"/>
      <c r="B737" s="15"/>
      <c r="C737" s="15"/>
      <c r="D737" s="23"/>
      <c r="Z737" s="3"/>
    </row>
    <row r="738" spans="1:26" x14ac:dyDescent="0.45">
      <c r="A738" s="15"/>
      <c r="B738" s="15"/>
      <c r="C738" s="15"/>
      <c r="D738" s="23"/>
      <c r="Z738" s="3"/>
    </row>
    <row r="739" spans="1:26" x14ac:dyDescent="0.45">
      <c r="A739" s="15"/>
      <c r="B739" s="15"/>
      <c r="C739" s="15"/>
      <c r="D739" s="23"/>
      <c r="Z739" s="3"/>
    </row>
    <row r="740" spans="1:26" x14ac:dyDescent="0.45">
      <c r="A740" s="15"/>
      <c r="B740" s="15"/>
      <c r="C740" s="15"/>
      <c r="D740" s="23"/>
      <c r="Z740" s="3"/>
    </row>
    <row r="741" spans="1:26" x14ac:dyDescent="0.45">
      <c r="A741" s="15"/>
      <c r="B741" s="15"/>
      <c r="C741" s="15"/>
      <c r="D741" s="23"/>
      <c r="Z741" s="3"/>
    </row>
    <row r="742" spans="1:26" x14ac:dyDescent="0.45">
      <c r="A742" s="15"/>
      <c r="B742" s="15"/>
      <c r="C742" s="15"/>
      <c r="D742" s="23"/>
      <c r="Z742" s="3"/>
    </row>
    <row r="743" spans="1:26" x14ac:dyDescent="0.45">
      <c r="A743" s="15"/>
      <c r="B743" s="15"/>
      <c r="C743" s="15"/>
      <c r="D743" s="23"/>
      <c r="Z743" s="3"/>
    </row>
    <row r="744" spans="1:26" x14ac:dyDescent="0.45">
      <c r="A744" s="15"/>
      <c r="B744" s="15"/>
      <c r="C744" s="15"/>
      <c r="D744" s="23"/>
      <c r="Z744" s="3"/>
    </row>
    <row r="745" spans="1:26" x14ac:dyDescent="0.45">
      <c r="A745" s="15"/>
      <c r="B745" s="15"/>
      <c r="C745" s="15"/>
      <c r="D745" s="23"/>
      <c r="Z745" s="3"/>
    </row>
    <row r="746" spans="1:26" x14ac:dyDescent="0.45">
      <c r="A746" s="15"/>
      <c r="B746" s="15"/>
      <c r="C746" s="15"/>
      <c r="D746" s="23"/>
      <c r="Z746" s="3"/>
    </row>
    <row r="747" spans="1:26" x14ac:dyDescent="0.45">
      <c r="A747" s="15"/>
      <c r="B747" s="15"/>
      <c r="C747" s="15"/>
      <c r="D747" s="23"/>
      <c r="Z747" s="3"/>
    </row>
    <row r="748" spans="1:26" x14ac:dyDescent="0.45">
      <c r="A748" s="15"/>
      <c r="B748" s="15"/>
      <c r="C748" s="15"/>
      <c r="D748" s="23"/>
      <c r="Z748" s="3"/>
    </row>
    <row r="749" spans="1:26" x14ac:dyDescent="0.45">
      <c r="A749" s="15"/>
      <c r="B749" s="15"/>
      <c r="C749" s="15"/>
      <c r="D749" s="23"/>
      <c r="Z749" s="3"/>
    </row>
    <row r="750" spans="1:26" x14ac:dyDescent="0.45">
      <c r="A750" s="15"/>
      <c r="B750" s="15"/>
      <c r="C750" s="15"/>
      <c r="D750" s="23"/>
      <c r="Z750" s="3"/>
    </row>
    <row r="751" spans="1:26" x14ac:dyDescent="0.45">
      <c r="A751" s="15"/>
      <c r="B751" s="15"/>
      <c r="C751" s="15"/>
      <c r="D751" s="23"/>
      <c r="Z751" s="3"/>
    </row>
    <row r="752" spans="1:26" x14ac:dyDescent="0.45">
      <c r="A752" s="15"/>
      <c r="B752" s="15"/>
      <c r="C752" s="15"/>
      <c r="D752" s="23"/>
      <c r="Z752" s="3"/>
    </row>
    <row r="753" spans="1:26" x14ac:dyDescent="0.45">
      <c r="A753" s="15"/>
      <c r="B753" s="15"/>
      <c r="C753" s="15"/>
      <c r="D753" s="23"/>
      <c r="Z753" s="3"/>
    </row>
    <row r="754" spans="1:26" x14ac:dyDescent="0.45">
      <c r="A754" s="15"/>
      <c r="B754" s="15"/>
      <c r="C754" s="15"/>
      <c r="D754" s="23"/>
      <c r="Z754" s="3"/>
    </row>
    <row r="755" spans="1:26" x14ac:dyDescent="0.45">
      <c r="A755" s="15"/>
      <c r="B755" s="15"/>
      <c r="C755" s="15"/>
      <c r="D755" s="23"/>
      <c r="Z755" s="3"/>
    </row>
    <row r="756" spans="1:26" x14ac:dyDescent="0.45">
      <c r="A756" s="15"/>
      <c r="B756" s="15"/>
      <c r="C756" s="15"/>
      <c r="D756" s="23"/>
      <c r="Z756" s="3"/>
    </row>
    <row r="757" spans="1:26" x14ac:dyDescent="0.45">
      <c r="A757" s="15"/>
      <c r="B757" s="15"/>
      <c r="C757" s="15"/>
      <c r="D757" s="23"/>
      <c r="Z757" s="3"/>
    </row>
    <row r="758" spans="1:26" x14ac:dyDescent="0.45">
      <c r="A758" s="15"/>
      <c r="B758" s="15"/>
      <c r="C758" s="15"/>
      <c r="D758" s="23"/>
      <c r="Z758" s="3"/>
    </row>
    <row r="759" spans="1:26" x14ac:dyDescent="0.45">
      <c r="A759" s="15"/>
      <c r="B759" s="15"/>
      <c r="C759" s="15"/>
      <c r="D759" s="23"/>
      <c r="Z759" s="3"/>
    </row>
    <row r="760" spans="1:26" x14ac:dyDescent="0.45">
      <c r="A760" s="15"/>
      <c r="B760" s="15"/>
      <c r="C760" s="15"/>
      <c r="D760" s="23"/>
      <c r="Z760" s="3"/>
    </row>
    <row r="761" spans="1:26" x14ac:dyDescent="0.45">
      <c r="A761" s="15"/>
      <c r="B761" s="15"/>
      <c r="C761" s="15"/>
      <c r="D761" s="23"/>
      <c r="Z761" s="3"/>
    </row>
    <row r="762" spans="1:26" x14ac:dyDescent="0.45">
      <c r="A762" s="15"/>
      <c r="B762" s="15"/>
      <c r="C762" s="15"/>
      <c r="D762" s="23"/>
      <c r="Z762" s="3"/>
    </row>
    <row r="763" spans="1:26" x14ac:dyDescent="0.45">
      <c r="A763" s="15"/>
      <c r="B763" s="15"/>
      <c r="C763" s="15"/>
      <c r="D763" s="23"/>
      <c r="Z763" s="3"/>
    </row>
    <row r="764" spans="1:26" x14ac:dyDescent="0.45">
      <c r="A764" s="15"/>
      <c r="B764" s="15"/>
      <c r="C764" s="15"/>
      <c r="D764" s="23"/>
      <c r="Z764" s="3"/>
    </row>
    <row r="765" spans="1:26" x14ac:dyDescent="0.45">
      <c r="A765" s="15"/>
      <c r="B765" s="15"/>
      <c r="C765" s="15"/>
      <c r="D765" s="23"/>
      <c r="Z765" s="3"/>
    </row>
    <row r="766" spans="1:26" x14ac:dyDescent="0.45">
      <c r="A766" s="15"/>
      <c r="B766" s="15"/>
      <c r="C766" s="15"/>
      <c r="D766" s="23"/>
      <c r="Z766" s="3"/>
    </row>
    <row r="767" spans="1:26" x14ac:dyDescent="0.45">
      <c r="A767" s="15"/>
      <c r="B767" s="15"/>
      <c r="C767" s="15"/>
      <c r="D767" s="23"/>
      <c r="Z767" s="3"/>
    </row>
    <row r="768" spans="1:26" x14ac:dyDescent="0.45">
      <c r="A768" s="15"/>
      <c r="B768" s="15"/>
      <c r="C768" s="15"/>
      <c r="D768" s="23"/>
      <c r="Z768" s="3"/>
    </row>
    <row r="769" spans="1:26" x14ac:dyDescent="0.45">
      <c r="A769" s="15"/>
      <c r="B769" s="15"/>
      <c r="C769" s="15"/>
      <c r="D769" s="23"/>
      <c r="Z769" s="3"/>
    </row>
    <row r="770" spans="1:26" x14ac:dyDescent="0.45">
      <c r="A770" s="15"/>
      <c r="B770" s="15"/>
      <c r="C770" s="15"/>
      <c r="D770" s="23"/>
      <c r="Z770" s="3"/>
    </row>
    <row r="771" spans="1:26" x14ac:dyDescent="0.45">
      <c r="A771" s="15"/>
      <c r="B771" s="15"/>
      <c r="C771" s="15"/>
      <c r="D771" s="23"/>
      <c r="Z771" s="3"/>
    </row>
    <row r="772" spans="1:26" x14ac:dyDescent="0.45">
      <c r="A772" s="15"/>
      <c r="B772" s="15"/>
      <c r="C772" s="15"/>
      <c r="D772" s="23"/>
      <c r="Z772" s="3"/>
    </row>
    <row r="773" spans="1:26" x14ac:dyDescent="0.45">
      <c r="A773" s="15"/>
      <c r="B773" s="15"/>
      <c r="C773" s="15"/>
      <c r="D773" s="23"/>
      <c r="Z773" s="3"/>
    </row>
    <row r="774" spans="1:26" x14ac:dyDescent="0.45">
      <c r="A774" s="15"/>
      <c r="B774" s="15"/>
      <c r="C774" s="15"/>
      <c r="D774" s="23"/>
      <c r="Z774" s="3"/>
    </row>
    <row r="775" spans="1:26" x14ac:dyDescent="0.45">
      <c r="A775" s="15"/>
      <c r="B775" s="15"/>
      <c r="C775" s="15"/>
      <c r="D775" s="23"/>
      <c r="Z775" s="3"/>
    </row>
    <row r="776" spans="1:26" x14ac:dyDescent="0.45">
      <c r="A776" s="15"/>
      <c r="B776" s="15"/>
      <c r="C776" s="15"/>
      <c r="D776" s="23"/>
      <c r="Z776" s="3"/>
    </row>
    <row r="777" spans="1:26" x14ac:dyDescent="0.45">
      <c r="A777" s="15"/>
      <c r="B777" s="15"/>
      <c r="C777" s="15"/>
      <c r="D777" s="23"/>
      <c r="Z777" s="3"/>
    </row>
    <row r="778" spans="1:26" x14ac:dyDescent="0.45">
      <c r="A778" s="15"/>
      <c r="B778" s="15"/>
      <c r="C778" s="15"/>
      <c r="D778" s="23"/>
      <c r="Z778" s="3"/>
    </row>
    <row r="779" spans="1:26" x14ac:dyDescent="0.45">
      <c r="A779" s="15"/>
      <c r="B779" s="15"/>
      <c r="C779" s="15"/>
      <c r="D779" s="23"/>
      <c r="Z779" s="3"/>
    </row>
    <row r="780" spans="1:26" x14ac:dyDescent="0.45">
      <c r="A780" s="15"/>
      <c r="B780" s="15"/>
      <c r="C780" s="15"/>
      <c r="D780" s="23"/>
      <c r="Z780" s="3"/>
    </row>
    <row r="781" spans="1:26" x14ac:dyDescent="0.45">
      <c r="A781" s="15"/>
      <c r="B781" s="15"/>
      <c r="C781" s="15"/>
      <c r="D781" s="23"/>
      <c r="Z781" s="3"/>
    </row>
    <row r="782" spans="1:26" x14ac:dyDescent="0.45">
      <c r="A782" s="15"/>
      <c r="B782" s="15"/>
      <c r="C782" s="15"/>
      <c r="D782" s="23"/>
      <c r="Z782" s="3"/>
    </row>
    <row r="783" spans="1:26" x14ac:dyDescent="0.45">
      <c r="A783" s="15"/>
      <c r="B783" s="15"/>
      <c r="C783" s="15"/>
      <c r="D783" s="23"/>
      <c r="Z783" s="3"/>
    </row>
    <row r="784" spans="1:26" x14ac:dyDescent="0.45">
      <c r="A784" s="15"/>
      <c r="B784" s="15"/>
      <c r="C784" s="15"/>
      <c r="D784" s="23"/>
      <c r="Z784" s="3"/>
    </row>
    <row r="785" spans="1:26" x14ac:dyDescent="0.45">
      <c r="A785" s="15"/>
      <c r="B785" s="15"/>
      <c r="C785" s="15"/>
      <c r="D785" s="23"/>
      <c r="Z785" s="3"/>
    </row>
    <row r="786" spans="1:26" x14ac:dyDescent="0.45">
      <c r="A786" s="15"/>
      <c r="B786" s="15"/>
      <c r="C786" s="15"/>
      <c r="D786" s="23"/>
      <c r="Z786" s="3"/>
    </row>
    <row r="787" spans="1:26" x14ac:dyDescent="0.45">
      <c r="A787" s="15"/>
      <c r="B787" s="15"/>
      <c r="C787" s="15"/>
      <c r="D787" s="23"/>
      <c r="Z787" s="3"/>
    </row>
    <row r="788" spans="1:26" x14ac:dyDescent="0.45">
      <c r="A788" s="15"/>
      <c r="B788" s="15"/>
      <c r="C788" s="15"/>
      <c r="D788" s="23"/>
      <c r="Z788" s="3"/>
    </row>
    <row r="789" spans="1:26" x14ac:dyDescent="0.45">
      <c r="A789" s="15"/>
      <c r="B789" s="15"/>
      <c r="C789" s="15"/>
      <c r="D789" s="23"/>
      <c r="Z789" s="3"/>
    </row>
    <row r="790" spans="1:26" x14ac:dyDescent="0.45">
      <c r="A790" s="15"/>
      <c r="B790" s="15"/>
      <c r="C790" s="15"/>
      <c r="D790" s="23"/>
      <c r="Z790" s="3"/>
    </row>
    <row r="791" spans="1:26" x14ac:dyDescent="0.45">
      <c r="A791" s="15"/>
      <c r="B791" s="15"/>
      <c r="C791" s="15"/>
      <c r="D791" s="23"/>
      <c r="Z791" s="3"/>
    </row>
    <row r="792" spans="1:26" x14ac:dyDescent="0.45">
      <c r="A792" s="15"/>
      <c r="B792" s="15"/>
      <c r="C792" s="15"/>
      <c r="D792" s="23"/>
      <c r="Z792" s="3"/>
    </row>
    <row r="793" spans="1:26" x14ac:dyDescent="0.45">
      <c r="A793" s="15"/>
      <c r="B793" s="15"/>
      <c r="C793" s="15"/>
      <c r="D793" s="23"/>
      <c r="Z793" s="3"/>
    </row>
    <row r="794" spans="1:26" x14ac:dyDescent="0.45">
      <c r="A794" s="15"/>
      <c r="B794" s="15"/>
      <c r="C794" s="15"/>
      <c r="D794" s="23"/>
      <c r="Z794" s="3"/>
    </row>
    <row r="795" spans="1:26" x14ac:dyDescent="0.45">
      <c r="A795" s="15"/>
      <c r="B795" s="15"/>
      <c r="C795" s="15"/>
      <c r="D795" s="23"/>
      <c r="Z795" s="3"/>
    </row>
    <row r="796" spans="1:26" x14ac:dyDescent="0.45">
      <c r="A796" s="15"/>
      <c r="B796" s="15"/>
      <c r="C796" s="15"/>
      <c r="D796" s="23"/>
      <c r="Z796" s="3"/>
    </row>
    <row r="797" spans="1:26" x14ac:dyDescent="0.45">
      <c r="A797" s="15"/>
      <c r="B797" s="15"/>
      <c r="C797" s="15"/>
      <c r="D797" s="23"/>
      <c r="Z797" s="3"/>
    </row>
    <row r="798" spans="1:26" x14ac:dyDescent="0.45">
      <c r="A798" s="15"/>
      <c r="B798" s="15"/>
      <c r="C798" s="15"/>
      <c r="D798" s="23"/>
      <c r="Z798" s="3"/>
    </row>
    <row r="799" spans="1:26" x14ac:dyDescent="0.45">
      <c r="A799" s="15"/>
      <c r="B799" s="15"/>
      <c r="C799" s="15"/>
      <c r="D799" s="23"/>
      <c r="Z799" s="3"/>
    </row>
    <row r="800" spans="1:26" x14ac:dyDescent="0.45">
      <c r="A800" s="15"/>
      <c r="B800" s="15"/>
      <c r="C800" s="15"/>
      <c r="D800" s="23"/>
      <c r="Z800" s="3"/>
    </row>
    <row r="801" spans="1:26" x14ac:dyDescent="0.45">
      <c r="A801" s="15"/>
      <c r="B801" s="15"/>
      <c r="C801" s="15"/>
      <c r="D801" s="23"/>
      <c r="Z801" s="3"/>
    </row>
    <row r="802" spans="1:26" x14ac:dyDescent="0.45">
      <c r="A802" s="15"/>
      <c r="B802" s="15"/>
      <c r="C802" s="15"/>
      <c r="D802" s="23"/>
      <c r="Z802" s="3"/>
    </row>
    <row r="803" spans="1:26" x14ac:dyDescent="0.45">
      <c r="A803" s="15"/>
      <c r="B803" s="15"/>
      <c r="C803" s="15"/>
      <c r="D803" s="23"/>
      <c r="Z803" s="3"/>
    </row>
    <row r="804" spans="1:26" x14ac:dyDescent="0.45">
      <c r="A804" s="15"/>
      <c r="B804" s="15"/>
      <c r="C804" s="15"/>
      <c r="D804" s="23"/>
      <c r="Z804" s="3"/>
    </row>
    <row r="805" spans="1:26" x14ac:dyDescent="0.45">
      <c r="A805" s="15"/>
      <c r="B805" s="15"/>
      <c r="C805" s="15"/>
      <c r="D805" s="23"/>
      <c r="Z805" s="3"/>
    </row>
    <row r="806" spans="1:26" x14ac:dyDescent="0.45">
      <c r="A806" s="15"/>
      <c r="B806" s="15"/>
      <c r="C806" s="15"/>
      <c r="D806" s="23"/>
      <c r="Z806" s="3"/>
    </row>
    <row r="807" spans="1:26" x14ac:dyDescent="0.45">
      <c r="A807" s="15"/>
      <c r="B807" s="15"/>
      <c r="C807" s="15"/>
      <c r="D807" s="23"/>
      <c r="Z807" s="3"/>
    </row>
    <row r="808" spans="1:26" x14ac:dyDescent="0.45">
      <c r="A808" s="15"/>
      <c r="B808" s="15"/>
      <c r="C808" s="15"/>
      <c r="D808" s="23"/>
      <c r="Z808" s="3"/>
    </row>
    <row r="809" spans="1:26" x14ac:dyDescent="0.45">
      <c r="A809" s="15"/>
      <c r="B809" s="15"/>
      <c r="C809" s="15"/>
      <c r="D809" s="23"/>
      <c r="Z809" s="3"/>
    </row>
    <row r="810" spans="1:26" x14ac:dyDescent="0.45">
      <c r="A810" s="15"/>
      <c r="B810" s="15"/>
      <c r="C810" s="15"/>
      <c r="D810" s="23"/>
      <c r="Z810" s="3"/>
    </row>
    <row r="811" spans="1:26" x14ac:dyDescent="0.45">
      <c r="A811" s="15"/>
      <c r="B811" s="15"/>
      <c r="C811" s="15"/>
      <c r="D811" s="23"/>
      <c r="Z811" s="3"/>
    </row>
    <row r="812" spans="1:26" x14ac:dyDescent="0.45">
      <c r="A812" s="15"/>
      <c r="B812" s="15"/>
      <c r="C812" s="15"/>
      <c r="D812" s="23"/>
      <c r="Z812" s="3"/>
    </row>
    <row r="813" spans="1:26" x14ac:dyDescent="0.45">
      <c r="A813" s="15"/>
      <c r="B813" s="15"/>
      <c r="C813" s="15"/>
      <c r="D813" s="23"/>
      <c r="Z813" s="3"/>
    </row>
    <row r="814" spans="1:26" x14ac:dyDescent="0.45">
      <c r="A814" s="15"/>
      <c r="B814" s="15"/>
      <c r="C814" s="15"/>
      <c r="D814" s="23"/>
      <c r="Z814" s="3"/>
    </row>
    <row r="815" spans="1:26" x14ac:dyDescent="0.45">
      <c r="A815" s="15"/>
      <c r="B815" s="15"/>
      <c r="C815" s="15"/>
      <c r="D815" s="23"/>
      <c r="Z815" s="3"/>
    </row>
    <row r="816" spans="1:26" x14ac:dyDescent="0.45">
      <c r="A816" s="15"/>
      <c r="B816" s="15"/>
      <c r="C816" s="15"/>
      <c r="D816" s="23"/>
      <c r="Z816" s="3"/>
    </row>
    <row r="817" spans="1:26" x14ac:dyDescent="0.45">
      <c r="A817" s="15"/>
      <c r="B817" s="15"/>
      <c r="C817" s="15"/>
      <c r="D817" s="23"/>
      <c r="Z817" s="3"/>
    </row>
    <row r="818" spans="1:26" x14ac:dyDescent="0.45">
      <c r="A818" s="15"/>
      <c r="B818" s="15"/>
      <c r="C818" s="15"/>
      <c r="D818" s="23"/>
      <c r="Z818" s="3"/>
    </row>
    <row r="819" spans="1:26" x14ac:dyDescent="0.45">
      <c r="A819" s="15"/>
      <c r="B819" s="15"/>
      <c r="C819" s="15"/>
      <c r="D819" s="23"/>
      <c r="Z819" s="3"/>
    </row>
    <row r="820" spans="1:26" x14ac:dyDescent="0.45">
      <c r="A820" s="15"/>
      <c r="B820" s="15"/>
      <c r="C820" s="15"/>
      <c r="D820" s="23"/>
      <c r="Z820" s="3"/>
    </row>
    <row r="821" spans="1:26" x14ac:dyDescent="0.45">
      <c r="A821" s="15"/>
      <c r="B821" s="15"/>
      <c r="C821" s="15"/>
      <c r="D821" s="23"/>
      <c r="Z821" s="3"/>
    </row>
    <row r="822" spans="1:26" x14ac:dyDescent="0.45">
      <c r="A822" s="15"/>
      <c r="B822" s="15"/>
      <c r="C822" s="15"/>
      <c r="D822" s="23"/>
      <c r="Z822" s="3"/>
    </row>
    <row r="823" spans="1:26" x14ac:dyDescent="0.45">
      <c r="A823" s="15"/>
      <c r="B823" s="15"/>
      <c r="C823" s="15"/>
      <c r="D823" s="23"/>
      <c r="Z823" s="3"/>
    </row>
    <row r="824" spans="1:26" x14ac:dyDescent="0.45">
      <c r="A824" s="15"/>
      <c r="B824" s="15"/>
      <c r="C824" s="15"/>
      <c r="D824" s="23"/>
      <c r="Z824" s="3"/>
    </row>
    <row r="825" spans="1:26" x14ac:dyDescent="0.45">
      <c r="A825" s="15"/>
      <c r="B825" s="15"/>
      <c r="C825" s="15"/>
      <c r="D825" s="23"/>
      <c r="Z825" s="3"/>
    </row>
    <row r="826" spans="1:26" x14ac:dyDescent="0.45">
      <c r="A826" s="15"/>
      <c r="B826" s="15"/>
      <c r="C826" s="15"/>
      <c r="D826" s="23"/>
      <c r="Z826" s="3"/>
    </row>
    <row r="827" spans="1:26" x14ac:dyDescent="0.45">
      <c r="A827" s="15"/>
      <c r="B827" s="15"/>
      <c r="C827" s="15"/>
      <c r="D827" s="23"/>
      <c r="Z827" s="3"/>
    </row>
    <row r="828" spans="1:26" x14ac:dyDescent="0.45">
      <c r="A828" s="15"/>
      <c r="B828" s="15"/>
      <c r="C828" s="15"/>
      <c r="D828" s="23"/>
      <c r="Z828" s="3"/>
    </row>
    <row r="829" spans="1:26" x14ac:dyDescent="0.45">
      <c r="A829" s="15"/>
      <c r="B829" s="15"/>
      <c r="C829" s="15"/>
      <c r="D829" s="23"/>
      <c r="Z829" s="3"/>
    </row>
    <row r="830" spans="1:26" x14ac:dyDescent="0.45">
      <c r="A830" s="15"/>
      <c r="B830" s="15"/>
      <c r="C830" s="15"/>
      <c r="D830" s="23"/>
      <c r="Z830" s="3"/>
    </row>
    <row r="831" spans="1:26" x14ac:dyDescent="0.45">
      <c r="A831" s="15"/>
      <c r="B831" s="15"/>
      <c r="C831" s="15"/>
      <c r="D831" s="23"/>
      <c r="Z831" s="3"/>
    </row>
    <row r="832" spans="1:26" x14ac:dyDescent="0.45">
      <c r="A832" s="15"/>
      <c r="B832" s="15"/>
      <c r="C832" s="15"/>
      <c r="D832" s="23"/>
      <c r="Z832" s="3"/>
    </row>
    <row r="833" spans="1:26" x14ac:dyDescent="0.45">
      <c r="A833" s="15"/>
      <c r="B833" s="15"/>
      <c r="C833" s="15"/>
      <c r="D833" s="23"/>
      <c r="Z833" s="3"/>
    </row>
    <row r="834" spans="1:26" x14ac:dyDescent="0.45">
      <c r="A834" s="15"/>
      <c r="B834" s="15"/>
      <c r="C834" s="15"/>
      <c r="D834" s="23"/>
      <c r="Z834" s="3"/>
    </row>
    <row r="835" spans="1:26" x14ac:dyDescent="0.45">
      <c r="A835" s="15"/>
      <c r="B835" s="15"/>
      <c r="C835" s="15"/>
      <c r="D835" s="23"/>
      <c r="Z835" s="3"/>
    </row>
    <row r="836" spans="1:26" x14ac:dyDescent="0.45">
      <c r="A836" s="15"/>
      <c r="B836" s="15"/>
      <c r="C836" s="15"/>
      <c r="D836" s="23"/>
      <c r="Z836" s="3"/>
    </row>
    <row r="837" spans="1:26" x14ac:dyDescent="0.45">
      <c r="A837" s="15"/>
      <c r="B837" s="15"/>
      <c r="C837" s="15"/>
      <c r="D837" s="23"/>
      <c r="Z837" s="3"/>
    </row>
    <row r="838" spans="1:26" x14ac:dyDescent="0.45">
      <c r="A838" s="15"/>
      <c r="B838" s="15"/>
      <c r="C838" s="15"/>
      <c r="D838" s="23"/>
      <c r="Z838" s="3"/>
    </row>
    <row r="839" spans="1:26" x14ac:dyDescent="0.45">
      <c r="A839" s="15"/>
      <c r="B839" s="15"/>
      <c r="C839" s="15"/>
      <c r="D839" s="23"/>
      <c r="Z839" s="3"/>
    </row>
    <row r="840" spans="1:26" x14ac:dyDescent="0.45">
      <c r="A840" s="15"/>
      <c r="B840" s="15"/>
      <c r="C840" s="15"/>
      <c r="D840" s="23"/>
      <c r="Z840" s="3"/>
    </row>
    <row r="841" spans="1:26" x14ac:dyDescent="0.45">
      <c r="A841" s="15"/>
      <c r="B841" s="15"/>
      <c r="C841" s="15"/>
      <c r="D841" s="23"/>
      <c r="Z841" s="3"/>
    </row>
    <row r="842" spans="1:26" x14ac:dyDescent="0.45">
      <c r="A842" s="15"/>
      <c r="B842" s="15"/>
      <c r="C842" s="15"/>
      <c r="D842" s="23"/>
      <c r="Z842" s="3"/>
    </row>
    <row r="843" spans="1:26" x14ac:dyDescent="0.45">
      <c r="A843" s="15"/>
      <c r="B843" s="15"/>
      <c r="C843" s="15"/>
      <c r="D843" s="23"/>
      <c r="Z843" s="3"/>
    </row>
    <row r="844" spans="1:26" x14ac:dyDescent="0.45">
      <c r="A844" s="15"/>
      <c r="B844" s="15"/>
      <c r="C844" s="15"/>
      <c r="D844" s="23"/>
      <c r="Z844" s="3"/>
    </row>
    <row r="845" spans="1:26" x14ac:dyDescent="0.45">
      <c r="A845" s="15"/>
      <c r="B845" s="15"/>
      <c r="C845" s="15"/>
      <c r="D845" s="23"/>
      <c r="Z845" s="3"/>
    </row>
    <row r="846" spans="1:26" x14ac:dyDescent="0.45">
      <c r="A846" s="15"/>
      <c r="B846" s="15"/>
      <c r="C846" s="15"/>
      <c r="D846" s="23"/>
      <c r="Z846" s="3"/>
    </row>
    <row r="847" spans="1:26" x14ac:dyDescent="0.45">
      <c r="A847" s="15"/>
      <c r="B847" s="15"/>
      <c r="C847" s="15"/>
      <c r="D847" s="23"/>
      <c r="Z847" s="3"/>
    </row>
    <row r="848" spans="1:26" x14ac:dyDescent="0.45">
      <c r="A848" s="15"/>
      <c r="B848" s="15"/>
      <c r="C848" s="15"/>
      <c r="D848" s="23"/>
      <c r="Z848" s="3"/>
    </row>
    <row r="849" spans="1:26" x14ac:dyDescent="0.45">
      <c r="A849" s="15"/>
      <c r="B849" s="15"/>
      <c r="C849" s="15"/>
      <c r="D849" s="23"/>
      <c r="Z849" s="3"/>
    </row>
    <row r="850" spans="1:26" x14ac:dyDescent="0.45">
      <c r="A850" s="15"/>
      <c r="B850" s="15"/>
      <c r="C850" s="15"/>
      <c r="D850" s="23"/>
      <c r="Z850" s="3"/>
    </row>
    <row r="851" spans="1:26" x14ac:dyDescent="0.45">
      <c r="A851" s="15"/>
      <c r="B851" s="15"/>
      <c r="C851" s="15"/>
      <c r="D851" s="23"/>
      <c r="Z851" s="3"/>
    </row>
    <row r="852" spans="1:26" x14ac:dyDescent="0.45">
      <c r="A852" s="15"/>
      <c r="B852" s="15"/>
      <c r="C852" s="15"/>
      <c r="D852" s="23"/>
      <c r="Z852" s="3"/>
    </row>
    <row r="853" spans="1:26" x14ac:dyDescent="0.45">
      <c r="A853" s="15"/>
      <c r="B853" s="15"/>
      <c r="C853" s="15"/>
      <c r="D853" s="23"/>
      <c r="Z853" s="3"/>
    </row>
    <row r="854" spans="1:26" x14ac:dyDescent="0.45">
      <c r="A854" s="15"/>
      <c r="B854" s="15"/>
      <c r="C854" s="15"/>
      <c r="D854" s="23"/>
      <c r="Z854" s="3"/>
    </row>
    <row r="855" spans="1:26" x14ac:dyDescent="0.45">
      <c r="A855" s="15"/>
      <c r="B855" s="15"/>
      <c r="C855" s="15"/>
      <c r="D855" s="23"/>
      <c r="Z855" s="3"/>
    </row>
    <row r="856" spans="1:26" x14ac:dyDescent="0.45">
      <c r="A856" s="15"/>
      <c r="B856" s="15"/>
      <c r="C856" s="15"/>
      <c r="D856" s="23"/>
      <c r="Z856" s="3"/>
    </row>
    <row r="857" spans="1:26" x14ac:dyDescent="0.45">
      <c r="A857" s="15"/>
      <c r="B857" s="15"/>
      <c r="C857" s="15"/>
      <c r="D857" s="23"/>
      <c r="Z857" s="3"/>
    </row>
    <row r="858" spans="1:26" x14ac:dyDescent="0.45">
      <c r="A858" s="15"/>
      <c r="B858" s="15"/>
      <c r="C858" s="15"/>
      <c r="D858" s="23"/>
      <c r="Z858" s="3"/>
    </row>
    <row r="859" spans="1:26" x14ac:dyDescent="0.45">
      <c r="A859" s="15"/>
      <c r="B859" s="15"/>
      <c r="C859" s="15"/>
      <c r="D859" s="23"/>
      <c r="Z859" s="3"/>
    </row>
    <row r="860" spans="1:26" x14ac:dyDescent="0.45">
      <c r="A860" s="15"/>
      <c r="B860" s="15"/>
      <c r="C860" s="15"/>
      <c r="D860" s="23"/>
      <c r="Z860" s="3"/>
    </row>
    <row r="861" spans="1:26" x14ac:dyDescent="0.45">
      <c r="A861" s="15"/>
      <c r="B861" s="15"/>
      <c r="C861" s="15"/>
      <c r="D861" s="23"/>
      <c r="Z861" s="3"/>
    </row>
    <row r="862" spans="1:26" x14ac:dyDescent="0.45">
      <c r="A862" s="15"/>
      <c r="B862" s="15"/>
      <c r="C862" s="15"/>
      <c r="D862" s="23"/>
      <c r="Z862" s="3"/>
    </row>
    <row r="863" spans="1:26" x14ac:dyDescent="0.45">
      <c r="A863" s="15"/>
      <c r="B863" s="15"/>
      <c r="C863" s="15"/>
      <c r="D863" s="23"/>
      <c r="Z863" s="3"/>
    </row>
    <row r="864" spans="1:26" x14ac:dyDescent="0.45">
      <c r="A864" s="15"/>
      <c r="B864" s="15"/>
      <c r="C864" s="15"/>
      <c r="D864" s="23"/>
      <c r="Z864" s="3"/>
    </row>
    <row r="865" spans="1:26" x14ac:dyDescent="0.45">
      <c r="A865" s="15"/>
      <c r="B865" s="15"/>
      <c r="C865" s="15"/>
      <c r="D865" s="23"/>
      <c r="Z865" s="3"/>
    </row>
    <row r="866" spans="1:26" x14ac:dyDescent="0.45">
      <c r="A866" s="15"/>
      <c r="B866" s="15"/>
      <c r="C866" s="15"/>
      <c r="D866" s="23"/>
      <c r="Z866" s="3"/>
    </row>
    <row r="867" spans="1:26" x14ac:dyDescent="0.45">
      <c r="A867" s="15"/>
      <c r="B867" s="15"/>
      <c r="C867" s="15"/>
      <c r="D867" s="23"/>
      <c r="Z867" s="3"/>
    </row>
    <row r="868" spans="1:26" x14ac:dyDescent="0.45">
      <c r="A868" s="15"/>
      <c r="B868" s="15"/>
      <c r="C868" s="15"/>
      <c r="D868" s="23"/>
      <c r="Z868" s="3"/>
    </row>
    <row r="869" spans="1:26" x14ac:dyDescent="0.45">
      <c r="A869" s="15"/>
      <c r="B869" s="15"/>
      <c r="C869" s="15"/>
      <c r="D869" s="23"/>
      <c r="Z869" s="3"/>
    </row>
    <row r="870" spans="1:26" x14ac:dyDescent="0.45">
      <c r="A870" s="15"/>
      <c r="B870" s="15"/>
      <c r="C870" s="15"/>
      <c r="D870" s="23"/>
      <c r="Z870" s="3"/>
    </row>
    <row r="871" spans="1:26" x14ac:dyDescent="0.45">
      <c r="A871" s="15"/>
      <c r="B871" s="15"/>
      <c r="C871" s="15"/>
      <c r="D871" s="23"/>
      <c r="Z871" s="3"/>
    </row>
    <row r="872" spans="1:26" x14ac:dyDescent="0.45">
      <c r="A872" s="15"/>
      <c r="B872" s="15"/>
      <c r="C872" s="15"/>
      <c r="D872" s="23"/>
      <c r="Z872" s="3"/>
    </row>
    <row r="873" spans="1:26" x14ac:dyDescent="0.45">
      <c r="A873" s="15"/>
      <c r="B873" s="15"/>
      <c r="C873" s="15"/>
      <c r="D873" s="23"/>
      <c r="Z873" s="3"/>
    </row>
    <row r="874" spans="1:26" x14ac:dyDescent="0.45">
      <c r="A874" s="15"/>
      <c r="B874" s="15"/>
      <c r="C874" s="15"/>
      <c r="D874" s="23"/>
      <c r="Z874" s="3"/>
    </row>
    <row r="875" spans="1:26" x14ac:dyDescent="0.45">
      <c r="A875" s="15"/>
      <c r="B875" s="15"/>
      <c r="C875" s="15"/>
      <c r="D875" s="23"/>
      <c r="Z875" s="3"/>
    </row>
    <row r="876" spans="1:26" x14ac:dyDescent="0.45">
      <c r="A876" s="15"/>
      <c r="B876" s="15"/>
      <c r="C876" s="15"/>
      <c r="D876" s="23"/>
      <c r="Z876" s="3"/>
    </row>
    <row r="877" spans="1:26" x14ac:dyDescent="0.45">
      <c r="A877" s="15"/>
      <c r="B877" s="15"/>
      <c r="C877" s="15"/>
      <c r="D877" s="23"/>
      <c r="Z877" s="3"/>
    </row>
    <row r="878" spans="1:26" x14ac:dyDescent="0.45">
      <c r="A878" s="15"/>
      <c r="B878" s="15"/>
      <c r="C878" s="15"/>
      <c r="D878" s="23"/>
      <c r="Z878" s="3"/>
    </row>
    <row r="879" spans="1:26" x14ac:dyDescent="0.45">
      <c r="A879" s="15"/>
      <c r="B879" s="15"/>
      <c r="C879" s="15"/>
      <c r="D879" s="23"/>
      <c r="Z879" s="3"/>
    </row>
    <row r="880" spans="1:26" x14ac:dyDescent="0.45">
      <c r="A880" s="15"/>
      <c r="B880" s="15"/>
      <c r="C880" s="15"/>
      <c r="D880" s="23"/>
      <c r="Z880" s="3"/>
    </row>
    <row r="881" spans="1:26" x14ac:dyDescent="0.45">
      <c r="A881" s="15"/>
      <c r="B881" s="15"/>
      <c r="C881" s="15"/>
      <c r="D881" s="23"/>
      <c r="Z881" s="3"/>
    </row>
    <row r="882" spans="1:26" x14ac:dyDescent="0.45">
      <c r="A882" s="15"/>
      <c r="B882" s="15"/>
      <c r="C882" s="15"/>
      <c r="D882" s="23"/>
      <c r="Z882" s="3"/>
    </row>
    <row r="883" spans="1:26" x14ac:dyDescent="0.45">
      <c r="A883" s="15"/>
      <c r="B883" s="15"/>
      <c r="C883" s="15"/>
      <c r="D883" s="23"/>
      <c r="Z883" s="3"/>
    </row>
    <row r="884" spans="1:26" x14ac:dyDescent="0.45">
      <c r="A884" s="15"/>
      <c r="B884" s="15"/>
      <c r="C884" s="15"/>
      <c r="D884" s="23"/>
      <c r="Z884" s="3"/>
    </row>
    <row r="885" spans="1:26" x14ac:dyDescent="0.45">
      <c r="A885" s="15"/>
      <c r="B885" s="15"/>
      <c r="C885" s="15"/>
      <c r="D885" s="23"/>
      <c r="Z885" s="3"/>
    </row>
    <row r="886" spans="1:26" x14ac:dyDescent="0.45">
      <c r="A886" s="15"/>
      <c r="B886" s="15"/>
      <c r="C886" s="15"/>
      <c r="D886" s="23"/>
      <c r="Z886" s="3"/>
    </row>
    <row r="887" spans="1:26" x14ac:dyDescent="0.45">
      <c r="A887" s="15"/>
      <c r="B887" s="15"/>
      <c r="C887" s="15"/>
      <c r="D887" s="23"/>
      <c r="Z887" s="3"/>
    </row>
    <row r="888" spans="1:26" x14ac:dyDescent="0.45">
      <c r="A888" s="15"/>
      <c r="B888" s="15"/>
      <c r="C888" s="15"/>
      <c r="D888" s="23"/>
      <c r="Z888" s="3"/>
    </row>
    <row r="889" spans="1:26" x14ac:dyDescent="0.45">
      <c r="A889" s="15"/>
      <c r="B889" s="15"/>
      <c r="C889" s="15"/>
      <c r="D889" s="23"/>
      <c r="Z889" s="3"/>
    </row>
    <row r="890" spans="1:26" x14ac:dyDescent="0.45">
      <c r="A890" s="15"/>
      <c r="B890" s="15"/>
      <c r="C890" s="15"/>
      <c r="D890" s="23"/>
      <c r="Z890" s="3"/>
    </row>
    <row r="891" spans="1:26" x14ac:dyDescent="0.45">
      <c r="A891" s="15"/>
      <c r="B891" s="15"/>
      <c r="C891" s="15"/>
      <c r="D891" s="23"/>
      <c r="Z891" s="3"/>
    </row>
    <row r="892" spans="1:26" x14ac:dyDescent="0.45">
      <c r="A892" s="15"/>
      <c r="B892" s="15"/>
      <c r="C892" s="15"/>
      <c r="D892" s="23"/>
      <c r="Z892" s="3"/>
    </row>
    <row r="893" spans="1:26" x14ac:dyDescent="0.45">
      <c r="A893" s="15"/>
      <c r="B893" s="15"/>
      <c r="C893" s="15"/>
      <c r="D893" s="23"/>
      <c r="Z893" s="3"/>
    </row>
    <row r="894" spans="1:26" x14ac:dyDescent="0.45">
      <c r="A894" s="15"/>
      <c r="B894" s="15"/>
      <c r="C894" s="15"/>
      <c r="D894" s="23"/>
      <c r="Z894" s="3"/>
    </row>
    <row r="895" spans="1:26" x14ac:dyDescent="0.45">
      <c r="A895" s="15"/>
      <c r="B895" s="15"/>
      <c r="C895" s="15"/>
      <c r="D895" s="23"/>
      <c r="Z895" s="3"/>
    </row>
    <row r="896" spans="1:26" x14ac:dyDescent="0.45">
      <c r="A896" s="15"/>
      <c r="B896" s="15"/>
      <c r="C896" s="15"/>
      <c r="D896" s="23"/>
      <c r="Z896" s="3"/>
    </row>
    <row r="897" spans="1:26" x14ac:dyDescent="0.45">
      <c r="A897" s="15"/>
      <c r="B897" s="15"/>
      <c r="C897" s="15"/>
      <c r="D897" s="23"/>
      <c r="Z897" s="3"/>
    </row>
    <row r="898" spans="1:26" x14ac:dyDescent="0.45">
      <c r="A898" s="15"/>
      <c r="B898" s="15"/>
      <c r="C898" s="15"/>
      <c r="D898" s="23"/>
      <c r="Z898" s="3"/>
    </row>
    <row r="899" spans="1:26" x14ac:dyDescent="0.45">
      <c r="A899" s="15"/>
      <c r="B899" s="15"/>
      <c r="C899" s="15"/>
      <c r="D899" s="23"/>
      <c r="Z899" s="3"/>
    </row>
    <row r="900" spans="1:26" x14ac:dyDescent="0.45">
      <c r="A900" s="15"/>
      <c r="B900" s="15"/>
      <c r="C900" s="15"/>
      <c r="D900" s="23"/>
      <c r="Z900" s="3"/>
    </row>
    <row r="901" spans="1:26" x14ac:dyDescent="0.45">
      <c r="A901" s="15"/>
      <c r="B901" s="15"/>
      <c r="C901" s="15"/>
      <c r="D901" s="23"/>
      <c r="Z901" s="3"/>
    </row>
    <row r="902" spans="1:26" x14ac:dyDescent="0.45">
      <c r="A902" s="15"/>
      <c r="B902" s="15"/>
      <c r="C902" s="15"/>
      <c r="D902" s="23"/>
      <c r="Z902" s="3"/>
    </row>
    <row r="903" spans="1:26" x14ac:dyDescent="0.45">
      <c r="A903" s="15"/>
      <c r="B903" s="15"/>
      <c r="C903" s="15"/>
      <c r="D903" s="23"/>
      <c r="Z903" s="3"/>
    </row>
    <row r="904" spans="1:26" x14ac:dyDescent="0.45">
      <c r="A904" s="15"/>
      <c r="B904" s="15"/>
      <c r="C904" s="15"/>
      <c r="D904" s="23"/>
      <c r="Z904" s="3"/>
    </row>
    <row r="905" spans="1:26" x14ac:dyDescent="0.45">
      <c r="A905" s="15"/>
      <c r="B905" s="15"/>
      <c r="C905" s="15"/>
      <c r="D905" s="23"/>
      <c r="Z905" s="3"/>
    </row>
    <row r="906" spans="1:26" x14ac:dyDescent="0.45">
      <c r="A906" s="15"/>
      <c r="B906" s="15"/>
      <c r="C906" s="15"/>
      <c r="D906" s="23"/>
      <c r="Z906" s="3"/>
    </row>
    <row r="907" spans="1:26" x14ac:dyDescent="0.45">
      <c r="A907" s="15"/>
      <c r="B907" s="15"/>
      <c r="C907" s="15"/>
      <c r="D907" s="23"/>
      <c r="Z907" s="3"/>
    </row>
    <row r="908" spans="1:26" x14ac:dyDescent="0.45">
      <c r="A908" s="15"/>
      <c r="B908" s="15"/>
      <c r="C908" s="15"/>
      <c r="D908" s="23"/>
      <c r="Z908" s="3"/>
    </row>
    <row r="909" spans="1:26" x14ac:dyDescent="0.45">
      <c r="A909" s="15"/>
      <c r="B909" s="15"/>
      <c r="C909" s="15"/>
      <c r="D909" s="23"/>
      <c r="Z909" s="3"/>
    </row>
    <row r="910" spans="1:26" x14ac:dyDescent="0.45">
      <c r="A910" s="15"/>
      <c r="B910" s="15"/>
      <c r="C910" s="15"/>
      <c r="D910" s="23"/>
      <c r="Z910" s="3"/>
    </row>
    <row r="911" spans="1:26" x14ac:dyDescent="0.45">
      <c r="A911" s="15"/>
      <c r="B911" s="15"/>
      <c r="C911" s="15"/>
      <c r="D911" s="23"/>
      <c r="Z911" s="3"/>
    </row>
    <row r="912" spans="1:26" x14ac:dyDescent="0.45">
      <c r="A912" s="15"/>
      <c r="B912" s="15"/>
      <c r="C912" s="15"/>
      <c r="D912" s="23"/>
      <c r="Z912" s="3"/>
    </row>
    <row r="913" spans="1:26" x14ac:dyDescent="0.45">
      <c r="A913" s="15"/>
      <c r="B913" s="15"/>
      <c r="C913" s="15"/>
      <c r="D913" s="23"/>
      <c r="Z913" s="3"/>
    </row>
    <row r="914" spans="1:26" x14ac:dyDescent="0.45">
      <c r="A914" s="15"/>
      <c r="B914" s="15"/>
      <c r="C914" s="15"/>
      <c r="D914" s="23"/>
      <c r="Z914" s="3"/>
    </row>
    <row r="915" spans="1:26" x14ac:dyDescent="0.45">
      <c r="A915" s="15"/>
      <c r="B915" s="15"/>
      <c r="C915" s="15"/>
      <c r="D915" s="23"/>
      <c r="Z915" s="3"/>
    </row>
    <row r="916" spans="1:26" x14ac:dyDescent="0.45">
      <c r="A916" s="15"/>
      <c r="B916" s="15"/>
      <c r="C916" s="15"/>
      <c r="D916" s="23"/>
      <c r="Z916" s="3"/>
    </row>
    <row r="917" spans="1:26" x14ac:dyDescent="0.45">
      <c r="A917" s="15"/>
      <c r="B917" s="15"/>
      <c r="C917" s="15"/>
      <c r="D917" s="23"/>
      <c r="Z917" s="3"/>
    </row>
    <row r="918" spans="1:26" x14ac:dyDescent="0.45">
      <c r="A918" s="15"/>
      <c r="B918" s="15"/>
      <c r="C918" s="15"/>
      <c r="D918" s="23"/>
      <c r="Z918" s="3"/>
    </row>
    <row r="919" spans="1:26" x14ac:dyDescent="0.45">
      <c r="A919" s="15"/>
      <c r="B919" s="15"/>
      <c r="C919" s="15"/>
      <c r="D919" s="23"/>
      <c r="Z919" s="3"/>
    </row>
    <row r="920" spans="1:26" x14ac:dyDescent="0.45">
      <c r="A920" s="15"/>
      <c r="B920" s="15"/>
      <c r="C920" s="15"/>
      <c r="D920" s="23"/>
      <c r="Z920" s="3"/>
    </row>
    <row r="921" spans="1:26" x14ac:dyDescent="0.45">
      <c r="A921" s="15"/>
      <c r="B921" s="15"/>
      <c r="C921" s="15"/>
      <c r="D921" s="23"/>
      <c r="Z921" s="3"/>
    </row>
    <row r="922" spans="1:26" x14ac:dyDescent="0.45">
      <c r="A922" s="15"/>
      <c r="B922" s="15"/>
      <c r="C922" s="15"/>
      <c r="D922" s="23"/>
      <c r="Z922" s="3"/>
    </row>
    <row r="923" spans="1:26" x14ac:dyDescent="0.45">
      <c r="A923" s="15"/>
      <c r="B923" s="15"/>
      <c r="C923" s="15"/>
      <c r="D923" s="23"/>
      <c r="Z923" s="3"/>
    </row>
    <row r="924" spans="1:26" x14ac:dyDescent="0.45">
      <c r="A924" s="15"/>
      <c r="B924" s="15"/>
      <c r="C924" s="15"/>
      <c r="D924" s="23"/>
      <c r="Z924" s="3"/>
    </row>
    <row r="925" spans="1:26" x14ac:dyDescent="0.45">
      <c r="A925" s="15"/>
      <c r="B925" s="15"/>
      <c r="C925" s="15"/>
      <c r="D925" s="23"/>
      <c r="Z925" s="3"/>
    </row>
    <row r="926" spans="1:26" x14ac:dyDescent="0.45">
      <c r="A926" s="15"/>
      <c r="B926" s="15"/>
      <c r="C926" s="15"/>
      <c r="D926" s="23"/>
      <c r="Z926" s="3"/>
    </row>
    <row r="927" spans="1:26" x14ac:dyDescent="0.45">
      <c r="A927" s="15"/>
      <c r="B927" s="15"/>
      <c r="C927" s="15"/>
      <c r="D927" s="23"/>
      <c r="Z927" s="3"/>
    </row>
    <row r="928" spans="1:26" x14ac:dyDescent="0.45">
      <c r="A928" s="15"/>
      <c r="B928" s="15"/>
      <c r="C928" s="15"/>
      <c r="D928" s="23"/>
      <c r="Z928" s="3"/>
    </row>
    <row r="929" spans="1:26" x14ac:dyDescent="0.45">
      <c r="A929" s="15"/>
      <c r="B929" s="15"/>
      <c r="C929" s="15"/>
      <c r="D929" s="23"/>
      <c r="Z929" s="3"/>
    </row>
    <row r="930" spans="1:26" x14ac:dyDescent="0.45">
      <c r="A930" s="15"/>
      <c r="B930" s="15"/>
      <c r="C930" s="15"/>
      <c r="D930" s="23"/>
      <c r="Z930" s="3"/>
    </row>
    <row r="931" spans="1:26" x14ac:dyDescent="0.45">
      <c r="A931" s="15"/>
      <c r="B931" s="15"/>
      <c r="C931" s="15"/>
      <c r="D931" s="23"/>
      <c r="Z931" s="3"/>
    </row>
    <row r="932" spans="1:26" x14ac:dyDescent="0.45">
      <c r="A932" s="15"/>
      <c r="B932" s="15"/>
      <c r="C932" s="15"/>
      <c r="D932" s="23"/>
      <c r="Z932" s="3"/>
    </row>
    <row r="933" spans="1:26" x14ac:dyDescent="0.45">
      <c r="A933" s="15"/>
      <c r="B933" s="15"/>
      <c r="C933" s="15"/>
      <c r="D933" s="23"/>
      <c r="Z933" s="3"/>
    </row>
    <row r="934" spans="1:26" x14ac:dyDescent="0.45">
      <c r="A934" s="15"/>
      <c r="B934" s="15"/>
      <c r="C934" s="15"/>
      <c r="D934" s="23"/>
      <c r="Z934" s="3"/>
    </row>
    <row r="935" spans="1:26" x14ac:dyDescent="0.45">
      <c r="A935" s="15"/>
      <c r="B935" s="15"/>
      <c r="C935" s="15"/>
      <c r="D935" s="23"/>
      <c r="Z935" s="3"/>
    </row>
    <row r="936" spans="1:26" x14ac:dyDescent="0.45">
      <c r="A936" s="15"/>
      <c r="B936" s="15"/>
      <c r="C936" s="15"/>
      <c r="D936" s="23"/>
      <c r="Z936" s="3"/>
    </row>
    <row r="937" spans="1:26" x14ac:dyDescent="0.45">
      <c r="A937" s="15"/>
      <c r="B937" s="15"/>
      <c r="C937" s="15"/>
      <c r="D937" s="23"/>
      <c r="Z937" s="3"/>
    </row>
    <row r="938" spans="1:26" x14ac:dyDescent="0.45">
      <c r="A938" s="15"/>
      <c r="B938" s="15"/>
      <c r="C938" s="15"/>
      <c r="D938" s="23"/>
      <c r="Z938" s="3"/>
    </row>
    <row r="939" spans="1:26" x14ac:dyDescent="0.45">
      <c r="A939" s="15"/>
      <c r="B939" s="15"/>
      <c r="C939" s="15"/>
      <c r="D939" s="23"/>
      <c r="Z939" s="3"/>
    </row>
    <row r="940" spans="1:26" x14ac:dyDescent="0.45">
      <c r="A940" s="15"/>
      <c r="B940" s="15"/>
      <c r="C940" s="15"/>
      <c r="D940" s="23"/>
      <c r="Z940" s="3"/>
    </row>
    <row r="941" spans="1:26" x14ac:dyDescent="0.45">
      <c r="A941" s="15"/>
      <c r="B941" s="15"/>
      <c r="C941" s="15"/>
      <c r="D941" s="23"/>
      <c r="Z941" s="3"/>
    </row>
    <row r="942" spans="1:26" x14ac:dyDescent="0.45">
      <c r="A942" s="15"/>
      <c r="B942" s="15"/>
      <c r="C942" s="15"/>
      <c r="D942" s="23"/>
      <c r="Z942" s="3"/>
    </row>
    <row r="943" spans="1:26" x14ac:dyDescent="0.45">
      <c r="A943" s="15"/>
      <c r="B943" s="15"/>
      <c r="C943" s="15"/>
      <c r="D943" s="23"/>
      <c r="Z943" s="3"/>
    </row>
    <row r="944" spans="1:26" x14ac:dyDescent="0.45">
      <c r="A944" s="15"/>
      <c r="B944" s="15"/>
      <c r="C944" s="15"/>
      <c r="D944" s="23"/>
      <c r="Z944" s="3"/>
    </row>
    <row r="945" spans="1:26" x14ac:dyDescent="0.45">
      <c r="A945" s="15"/>
      <c r="B945" s="15"/>
      <c r="C945" s="15"/>
      <c r="D945" s="23"/>
      <c r="Z945" s="3"/>
    </row>
    <row r="946" spans="1:26" x14ac:dyDescent="0.45">
      <c r="A946" s="15"/>
      <c r="B946" s="15"/>
      <c r="C946" s="15"/>
      <c r="D946" s="23"/>
      <c r="Z946" s="3"/>
    </row>
    <row r="947" spans="1:26" x14ac:dyDescent="0.45">
      <c r="A947" s="15"/>
      <c r="B947" s="15"/>
      <c r="C947" s="15"/>
      <c r="D947" s="23"/>
      <c r="Z947" s="3"/>
    </row>
    <row r="948" spans="1:26" x14ac:dyDescent="0.45">
      <c r="A948" s="15"/>
      <c r="B948" s="15"/>
      <c r="C948" s="15"/>
      <c r="D948" s="23"/>
      <c r="Z948" s="3"/>
    </row>
    <row r="949" spans="1:26" x14ac:dyDescent="0.45">
      <c r="A949" s="15"/>
      <c r="B949" s="15"/>
      <c r="C949" s="15"/>
      <c r="D949" s="23"/>
      <c r="Z949" s="3"/>
    </row>
    <row r="950" spans="1:26" x14ac:dyDescent="0.45">
      <c r="A950" s="15"/>
      <c r="B950" s="15"/>
      <c r="C950" s="15"/>
      <c r="D950" s="23"/>
      <c r="Z950" s="3"/>
    </row>
    <row r="951" spans="1:26" x14ac:dyDescent="0.45">
      <c r="A951" s="15"/>
      <c r="B951" s="15"/>
      <c r="C951" s="15"/>
      <c r="D951" s="23"/>
      <c r="Z951" s="3"/>
    </row>
    <row r="952" spans="1:26" x14ac:dyDescent="0.45">
      <c r="A952" s="15"/>
      <c r="B952" s="15"/>
      <c r="C952" s="15"/>
      <c r="D952" s="23"/>
      <c r="Z952" s="3"/>
    </row>
    <row r="953" spans="1:26" x14ac:dyDescent="0.45">
      <c r="A953" s="15"/>
      <c r="B953" s="15"/>
      <c r="C953" s="15"/>
      <c r="D953" s="23"/>
      <c r="Z953" s="3"/>
    </row>
    <row r="954" spans="1:26" x14ac:dyDescent="0.45">
      <c r="A954" s="15"/>
      <c r="B954" s="15"/>
      <c r="C954" s="15"/>
      <c r="D954" s="23"/>
      <c r="Z954" s="3"/>
    </row>
    <row r="955" spans="1:26" x14ac:dyDescent="0.45">
      <c r="A955" s="15"/>
      <c r="B955" s="15"/>
      <c r="C955" s="15"/>
      <c r="D955" s="23"/>
      <c r="Z955" s="3"/>
    </row>
    <row r="956" spans="1:26" x14ac:dyDescent="0.45">
      <c r="A956" s="15"/>
      <c r="B956" s="15"/>
      <c r="C956" s="15"/>
      <c r="D956" s="23"/>
      <c r="Z956" s="3"/>
    </row>
    <row r="957" spans="1:26" x14ac:dyDescent="0.45">
      <c r="A957" s="15"/>
      <c r="B957" s="15"/>
      <c r="C957" s="15"/>
      <c r="D957" s="23"/>
      <c r="Z957" s="3"/>
    </row>
    <row r="958" spans="1:26" x14ac:dyDescent="0.45">
      <c r="A958" s="15"/>
      <c r="B958" s="15"/>
      <c r="C958" s="15"/>
      <c r="D958" s="23"/>
      <c r="Z958" s="3"/>
    </row>
    <row r="959" spans="1:26" x14ac:dyDescent="0.45">
      <c r="A959" s="15"/>
      <c r="B959" s="15"/>
      <c r="C959" s="15"/>
      <c r="D959" s="23"/>
      <c r="Z959" s="3"/>
    </row>
    <row r="960" spans="1:26" x14ac:dyDescent="0.45">
      <c r="A960" s="15"/>
      <c r="B960" s="15"/>
      <c r="C960" s="15"/>
      <c r="D960" s="23"/>
      <c r="Z960" s="3"/>
    </row>
    <row r="961" spans="1:26" x14ac:dyDescent="0.45">
      <c r="A961" s="15"/>
      <c r="B961" s="15"/>
      <c r="C961" s="15"/>
      <c r="D961" s="23"/>
      <c r="Z961" s="3"/>
    </row>
    <row r="962" spans="1:26" x14ac:dyDescent="0.45">
      <c r="A962" s="15"/>
      <c r="B962" s="15"/>
      <c r="C962" s="15"/>
      <c r="D962" s="23"/>
      <c r="Z962" s="3"/>
    </row>
    <row r="963" spans="1:26" x14ac:dyDescent="0.45">
      <c r="A963" s="15"/>
      <c r="B963" s="15"/>
      <c r="C963" s="15"/>
      <c r="D963" s="23"/>
      <c r="Z963" s="3"/>
    </row>
    <row r="964" spans="1:26" x14ac:dyDescent="0.45">
      <c r="A964" s="15"/>
      <c r="B964" s="15"/>
      <c r="C964" s="15"/>
      <c r="D964" s="23"/>
      <c r="Z964" s="3"/>
    </row>
    <row r="965" spans="1:26" x14ac:dyDescent="0.45">
      <c r="A965" s="15"/>
      <c r="B965" s="15"/>
      <c r="C965" s="15"/>
      <c r="D965" s="23"/>
      <c r="Z965" s="3"/>
    </row>
    <row r="966" spans="1:26" x14ac:dyDescent="0.45">
      <c r="A966" s="15"/>
      <c r="B966" s="15"/>
      <c r="C966" s="15"/>
      <c r="D966" s="23"/>
      <c r="Z966" s="3"/>
    </row>
    <row r="967" spans="1:26" x14ac:dyDescent="0.45">
      <c r="A967" s="15"/>
      <c r="B967" s="15"/>
      <c r="C967" s="15"/>
      <c r="D967" s="23"/>
      <c r="Z967" s="3"/>
    </row>
    <row r="968" spans="1:26" x14ac:dyDescent="0.45">
      <c r="A968" s="15"/>
      <c r="B968" s="15"/>
      <c r="C968" s="15"/>
      <c r="D968" s="23"/>
      <c r="Z968" s="3"/>
    </row>
    <row r="969" spans="1:26" x14ac:dyDescent="0.45">
      <c r="A969" s="15"/>
      <c r="B969" s="15"/>
      <c r="C969" s="15"/>
      <c r="D969" s="23"/>
      <c r="Z969" s="3"/>
    </row>
    <row r="970" spans="1:26" x14ac:dyDescent="0.45">
      <c r="A970" s="15"/>
      <c r="B970" s="15"/>
      <c r="C970" s="15"/>
      <c r="D970" s="23"/>
      <c r="Z970" s="3"/>
    </row>
    <row r="971" spans="1:26" x14ac:dyDescent="0.45">
      <c r="A971" s="15"/>
      <c r="B971" s="15"/>
      <c r="C971" s="15"/>
      <c r="D971" s="23"/>
      <c r="Z971" s="3"/>
    </row>
    <row r="972" spans="1:26" x14ac:dyDescent="0.45">
      <c r="A972" s="15"/>
      <c r="B972" s="15"/>
      <c r="C972" s="15"/>
      <c r="D972" s="23"/>
      <c r="Z972" s="3"/>
    </row>
    <row r="973" spans="1:26" x14ac:dyDescent="0.45">
      <c r="A973" s="15"/>
      <c r="B973" s="15"/>
      <c r="C973" s="15"/>
      <c r="D973" s="23"/>
      <c r="Z973" s="3"/>
    </row>
    <row r="974" spans="1:26" x14ac:dyDescent="0.45">
      <c r="A974" s="15"/>
      <c r="B974" s="15"/>
      <c r="C974" s="15"/>
      <c r="D974" s="23"/>
      <c r="Z974" s="3"/>
    </row>
    <row r="975" spans="1:26" x14ac:dyDescent="0.45">
      <c r="A975" s="15"/>
      <c r="B975" s="15"/>
      <c r="C975" s="15"/>
      <c r="D975" s="23"/>
      <c r="Z975" s="3"/>
    </row>
    <row r="976" spans="1:26" x14ac:dyDescent="0.45">
      <c r="A976" s="15"/>
      <c r="B976" s="15"/>
      <c r="C976" s="15"/>
      <c r="D976" s="23"/>
      <c r="Z976" s="3"/>
    </row>
    <row r="977" spans="1:26" x14ac:dyDescent="0.45">
      <c r="A977" s="15"/>
      <c r="B977" s="15"/>
      <c r="C977" s="15"/>
      <c r="D977" s="23"/>
      <c r="Z977" s="3"/>
    </row>
    <row r="978" spans="1:26" x14ac:dyDescent="0.45">
      <c r="A978" s="15"/>
      <c r="B978" s="15"/>
      <c r="C978" s="15"/>
      <c r="D978" s="23"/>
      <c r="Z978" s="3"/>
    </row>
    <row r="979" spans="1:26" x14ac:dyDescent="0.45">
      <c r="A979" s="15"/>
      <c r="B979" s="15"/>
      <c r="C979" s="15"/>
      <c r="D979" s="23"/>
      <c r="Z979" s="3"/>
    </row>
    <row r="980" spans="1:26" x14ac:dyDescent="0.45">
      <c r="A980" s="15"/>
      <c r="B980" s="15"/>
      <c r="C980" s="15"/>
      <c r="D980" s="23"/>
      <c r="Z980" s="3"/>
    </row>
    <row r="981" spans="1:26" x14ac:dyDescent="0.45">
      <c r="A981" s="15"/>
      <c r="B981" s="15"/>
      <c r="C981" s="15"/>
      <c r="D981" s="23"/>
      <c r="Z981" s="3"/>
    </row>
    <row r="982" spans="1:26" x14ac:dyDescent="0.45">
      <c r="A982" s="15"/>
      <c r="B982" s="15"/>
      <c r="C982" s="15"/>
      <c r="D982" s="23"/>
      <c r="Z982" s="3"/>
    </row>
    <row r="983" spans="1:26" x14ac:dyDescent="0.45">
      <c r="A983" s="15"/>
      <c r="B983" s="15"/>
      <c r="C983" s="15"/>
      <c r="D983" s="23"/>
      <c r="Z983" s="3"/>
    </row>
    <row r="984" spans="1:26" x14ac:dyDescent="0.45">
      <c r="A984" s="15"/>
      <c r="B984" s="15"/>
      <c r="C984" s="15"/>
      <c r="D984" s="23"/>
      <c r="Z984" s="3"/>
    </row>
    <row r="985" spans="1:26" x14ac:dyDescent="0.45">
      <c r="A985" s="15"/>
      <c r="B985" s="15"/>
      <c r="C985" s="15"/>
      <c r="D985" s="23"/>
      <c r="Z985" s="3"/>
    </row>
    <row r="986" spans="1:26" x14ac:dyDescent="0.45">
      <c r="A986" s="15"/>
      <c r="B986" s="15"/>
      <c r="C986" s="15"/>
      <c r="D986" s="23"/>
      <c r="Z986" s="3"/>
    </row>
    <row r="987" spans="1:26" x14ac:dyDescent="0.45">
      <c r="A987" s="15"/>
      <c r="B987" s="15"/>
      <c r="C987" s="15"/>
      <c r="D987" s="23"/>
      <c r="Z987" s="3"/>
    </row>
    <row r="988" spans="1:26" x14ac:dyDescent="0.45">
      <c r="A988" s="15"/>
      <c r="B988" s="15"/>
      <c r="C988" s="15"/>
      <c r="D988" s="23"/>
      <c r="Z988" s="3"/>
    </row>
    <row r="989" spans="1:26" x14ac:dyDescent="0.45">
      <c r="A989" s="15"/>
      <c r="B989" s="15"/>
      <c r="C989" s="15"/>
      <c r="D989" s="23"/>
      <c r="Z989" s="3"/>
    </row>
    <row r="990" spans="1:26" x14ac:dyDescent="0.45">
      <c r="A990" s="15"/>
      <c r="B990" s="15"/>
      <c r="C990" s="15"/>
      <c r="D990" s="23"/>
      <c r="Z990" s="3"/>
    </row>
    <row r="991" spans="1:26" x14ac:dyDescent="0.45">
      <c r="A991" s="15"/>
      <c r="B991" s="15"/>
      <c r="C991" s="15"/>
      <c r="D991" s="23"/>
      <c r="Z991" s="3"/>
    </row>
    <row r="992" spans="1:26" x14ac:dyDescent="0.45">
      <c r="A992" s="15"/>
      <c r="B992" s="15"/>
      <c r="C992" s="15"/>
      <c r="D992" s="23"/>
      <c r="Z992" s="3"/>
    </row>
    <row r="993" spans="1:26" x14ac:dyDescent="0.45">
      <c r="A993" s="15"/>
      <c r="B993" s="15"/>
      <c r="C993" s="15"/>
      <c r="D993" s="23"/>
      <c r="Z993" s="3"/>
    </row>
    <row r="994" spans="1:26" x14ac:dyDescent="0.45">
      <c r="A994" s="15"/>
      <c r="B994" s="15"/>
      <c r="C994" s="15"/>
      <c r="D994" s="23"/>
      <c r="Z994" s="3"/>
    </row>
    <row r="995" spans="1:26" x14ac:dyDescent="0.45">
      <c r="A995" s="15"/>
      <c r="B995" s="15"/>
      <c r="C995" s="15"/>
      <c r="D995" s="23"/>
      <c r="Z995" s="3"/>
    </row>
    <row r="996" spans="1:26" x14ac:dyDescent="0.45">
      <c r="A996" s="15"/>
      <c r="B996" s="15"/>
      <c r="C996" s="15"/>
      <c r="D996" s="23"/>
      <c r="Z996" s="3"/>
    </row>
    <row r="997" spans="1:26" x14ac:dyDescent="0.45">
      <c r="A997" s="15"/>
      <c r="B997" s="15"/>
      <c r="C997" s="15"/>
      <c r="D997" s="23"/>
      <c r="Z997" s="3"/>
    </row>
    <row r="998" spans="1:26" x14ac:dyDescent="0.45">
      <c r="A998" s="15"/>
      <c r="B998" s="15"/>
      <c r="C998" s="15"/>
      <c r="D998" s="23"/>
      <c r="Z998" s="3"/>
    </row>
    <row r="999" spans="1:26" x14ac:dyDescent="0.45">
      <c r="A999" s="15"/>
      <c r="B999" s="15"/>
      <c r="C999" s="15"/>
      <c r="D999" s="23"/>
      <c r="Z999" s="3"/>
    </row>
    <row r="1000" spans="1:26" x14ac:dyDescent="0.45">
      <c r="A1000" s="15"/>
      <c r="B1000" s="15"/>
      <c r="C1000" s="15"/>
      <c r="D1000" s="23"/>
      <c r="Z1000" s="3"/>
    </row>
    <row r="1001" spans="1:26" x14ac:dyDescent="0.45">
      <c r="A1001" s="15"/>
      <c r="B1001" s="15"/>
      <c r="C1001" s="15"/>
      <c r="D1001" s="23"/>
      <c r="Z1001" s="3"/>
    </row>
    <row r="1002" spans="1:26" x14ac:dyDescent="0.45">
      <c r="A1002" s="15"/>
      <c r="B1002" s="15"/>
      <c r="C1002" s="15"/>
      <c r="D1002" s="23"/>
      <c r="Z1002" s="3"/>
    </row>
    <row r="1003" spans="1:26" x14ac:dyDescent="0.45">
      <c r="A1003" s="15"/>
      <c r="B1003" s="15"/>
      <c r="C1003" s="15"/>
      <c r="D1003" s="23"/>
      <c r="Z1003" s="3"/>
    </row>
    <row r="1004" spans="1:26" x14ac:dyDescent="0.45">
      <c r="A1004" s="15"/>
      <c r="B1004" s="15"/>
      <c r="C1004" s="15"/>
      <c r="D1004" s="23"/>
      <c r="Z1004" s="3"/>
    </row>
    <row r="1005" spans="1:26" x14ac:dyDescent="0.45">
      <c r="A1005" s="15"/>
      <c r="B1005" s="15"/>
      <c r="C1005" s="15"/>
      <c r="D1005" s="23"/>
      <c r="Z1005" s="3"/>
    </row>
    <row r="1006" spans="1:26" x14ac:dyDescent="0.45">
      <c r="A1006" s="15"/>
      <c r="B1006" s="15"/>
      <c r="C1006" s="15"/>
      <c r="D1006" s="23"/>
      <c r="Z1006" s="3"/>
    </row>
    <row r="1007" spans="1:26" x14ac:dyDescent="0.45">
      <c r="A1007" s="15"/>
      <c r="B1007" s="15"/>
      <c r="C1007" s="15"/>
      <c r="D1007" s="23"/>
      <c r="Z1007" s="3"/>
    </row>
    <row r="1008" spans="1:26" x14ac:dyDescent="0.45">
      <c r="A1008" s="15"/>
      <c r="B1008" s="15"/>
      <c r="C1008" s="15"/>
      <c r="D1008" s="23"/>
      <c r="Z1008" s="3"/>
    </row>
    <row r="1009" spans="1:26" x14ac:dyDescent="0.45">
      <c r="A1009" s="15"/>
      <c r="B1009" s="15"/>
      <c r="C1009" s="15"/>
      <c r="D1009" s="23"/>
      <c r="Z1009" s="3"/>
    </row>
    <row r="1010" spans="1:26" x14ac:dyDescent="0.45">
      <c r="A1010" s="15"/>
      <c r="B1010" s="15"/>
      <c r="C1010" s="15"/>
      <c r="D1010" s="23"/>
      <c r="Z1010" s="3"/>
    </row>
    <row r="1011" spans="1:26" x14ac:dyDescent="0.45">
      <c r="A1011" s="15"/>
      <c r="B1011" s="15"/>
      <c r="C1011" s="15"/>
      <c r="D1011" s="23"/>
      <c r="Z1011" s="3"/>
    </row>
    <row r="1012" spans="1:26" x14ac:dyDescent="0.45">
      <c r="A1012" s="15"/>
      <c r="B1012" s="15"/>
      <c r="C1012" s="15"/>
      <c r="D1012" s="23"/>
      <c r="Z1012" s="3"/>
    </row>
    <row r="1013" spans="1:26" x14ac:dyDescent="0.45">
      <c r="A1013" s="15"/>
      <c r="B1013" s="15"/>
      <c r="C1013" s="15"/>
      <c r="D1013" s="23"/>
      <c r="Z1013" s="3"/>
    </row>
    <row r="1014" spans="1:26" x14ac:dyDescent="0.45">
      <c r="A1014" s="15"/>
      <c r="B1014" s="15"/>
      <c r="C1014" s="15"/>
      <c r="D1014" s="23"/>
      <c r="Z1014" s="3"/>
    </row>
    <row r="1015" spans="1:26" x14ac:dyDescent="0.45">
      <c r="A1015" s="15"/>
      <c r="B1015" s="15"/>
      <c r="C1015" s="15"/>
      <c r="D1015" s="23"/>
      <c r="Z1015" s="3"/>
    </row>
    <row r="1016" spans="1:26" x14ac:dyDescent="0.45">
      <c r="A1016" s="15"/>
      <c r="B1016" s="15"/>
      <c r="C1016" s="15"/>
      <c r="D1016" s="23"/>
      <c r="Z1016" s="3"/>
    </row>
    <row r="1017" spans="1:26" x14ac:dyDescent="0.45">
      <c r="A1017" s="15"/>
      <c r="B1017" s="15"/>
      <c r="C1017" s="15"/>
      <c r="D1017" s="23"/>
      <c r="Z1017" s="3"/>
    </row>
    <row r="1018" spans="1:26" x14ac:dyDescent="0.45">
      <c r="A1018" s="15"/>
      <c r="B1018" s="15"/>
      <c r="C1018" s="15"/>
      <c r="D1018" s="23"/>
      <c r="Z1018" s="3"/>
    </row>
    <row r="1019" spans="1:26" x14ac:dyDescent="0.45">
      <c r="A1019" s="15"/>
      <c r="B1019" s="15"/>
      <c r="C1019" s="15"/>
      <c r="D1019" s="23"/>
      <c r="Z1019" s="3"/>
    </row>
    <row r="1020" spans="1:26" x14ac:dyDescent="0.45">
      <c r="A1020" s="15"/>
      <c r="B1020" s="15"/>
      <c r="C1020" s="15"/>
      <c r="D1020" s="23"/>
      <c r="Z1020" s="3"/>
    </row>
    <row r="1021" spans="1:26" x14ac:dyDescent="0.45">
      <c r="A1021" s="15"/>
      <c r="B1021" s="15"/>
      <c r="C1021" s="15"/>
      <c r="D1021" s="23"/>
      <c r="Z1021" s="3"/>
    </row>
    <row r="1022" spans="1:26" x14ac:dyDescent="0.45">
      <c r="A1022" s="15"/>
      <c r="B1022" s="15"/>
      <c r="C1022" s="15"/>
      <c r="D1022" s="23"/>
      <c r="Z1022" s="3"/>
    </row>
    <row r="1023" spans="1:26" x14ac:dyDescent="0.45">
      <c r="A1023" s="15"/>
      <c r="B1023" s="15"/>
      <c r="C1023" s="15"/>
      <c r="D1023" s="23"/>
      <c r="Z1023" s="3"/>
    </row>
    <row r="1024" spans="1:26" x14ac:dyDescent="0.45">
      <c r="A1024" s="15"/>
      <c r="B1024" s="15"/>
      <c r="C1024" s="15"/>
      <c r="D1024" s="23"/>
      <c r="Z1024" s="3"/>
    </row>
    <row r="1025" spans="1:26" x14ac:dyDescent="0.45">
      <c r="A1025" s="15"/>
      <c r="B1025" s="15"/>
      <c r="C1025" s="15"/>
      <c r="D1025" s="23"/>
      <c r="Z1025" s="3"/>
    </row>
    <row r="1026" spans="1:26" x14ac:dyDescent="0.45">
      <c r="A1026" s="15"/>
      <c r="B1026" s="15"/>
      <c r="C1026" s="15"/>
      <c r="D1026" s="23"/>
      <c r="Z1026" s="3"/>
    </row>
    <row r="1027" spans="1:26" x14ac:dyDescent="0.45">
      <c r="A1027" s="15"/>
      <c r="B1027" s="15"/>
      <c r="C1027" s="15"/>
      <c r="D1027" s="23"/>
      <c r="Z1027" s="3"/>
    </row>
    <row r="1028" spans="1:26" x14ac:dyDescent="0.45">
      <c r="A1028" s="15"/>
      <c r="B1028" s="15"/>
      <c r="C1028" s="15"/>
      <c r="D1028" s="23"/>
      <c r="Z1028" s="3"/>
    </row>
    <row r="1029" spans="1:26" x14ac:dyDescent="0.45">
      <c r="A1029" s="15"/>
      <c r="B1029" s="15"/>
      <c r="C1029" s="15"/>
      <c r="D1029" s="23"/>
      <c r="Z1029" s="3"/>
    </row>
    <row r="1030" spans="1:26" x14ac:dyDescent="0.45">
      <c r="A1030" s="15"/>
      <c r="B1030" s="15"/>
      <c r="C1030" s="15"/>
      <c r="D1030" s="23"/>
      <c r="Z1030" s="3"/>
    </row>
    <row r="1031" spans="1:26" x14ac:dyDescent="0.45">
      <c r="A1031" s="15"/>
      <c r="B1031" s="15"/>
      <c r="C1031" s="15"/>
      <c r="D1031" s="23"/>
      <c r="Z1031" s="3"/>
    </row>
    <row r="1032" spans="1:26" x14ac:dyDescent="0.45">
      <c r="A1032" s="15"/>
      <c r="B1032" s="15"/>
      <c r="C1032" s="15"/>
      <c r="D1032" s="23"/>
      <c r="Z1032" s="3"/>
    </row>
    <row r="1033" spans="1:26" x14ac:dyDescent="0.45">
      <c r="A1033" s="15"/>
      <c r="B1033" s="15"/>
      <c r="C1033" s="15"/>
      <c r="D1033" s="23"/>
      <c r="Z1033" s="3"/>
    </row>
    <row r="1034" spans="1:26" x14ac:dyDescent="0.45">
      <c r="A1034" s="15"/>
      <c r="B1034" s="15"/>
      <c r="C1034" s="15"/>
      <c r="D1034" s="23"/>
      <c r="Z1034" s="3"/>
    </row>
    <row r="1035" spans="1:26" x14ac:dyDescent="0.45">
      <c r="A1035" s="15"/>
      <c r="B1035" s="15"/>
      <c r="C1035" s="15"/>
      <c r="D1035" s="23"/>
      <c r="Z1035" s="3"/>
    </row>
    <row r="1036" spans="1:26" x14ac:dyDescent="0.45">
      <c r="A1036" s="15"/>
      <c r="B1036" s="15"/>
      <c r="C1036" s="15"/>
      <c r="D1036" s="23"/>
      <c r="Z1036" s="3"/>
    </row>
    <row r="1037" spans="1:26" x14ac:dyDescent="0.45">
      <c r="A1037" s="15"/>
      <c r="B1037" s="15"/>
      <c r="C1037" s="15"/>
      <c r="D1037" s="23"/>
      <c r="Z1037" s="3"/>
    </row>
    <row r="1038" spans="1:26" x14ac:dyDescent="0.45">
      <c r="A1038" s="15"/>
      <c r="B1038" s="15"/>
      <c r="C1038" s="15"/>
      <c r="D1038" s="23"/>
      <c r="Z1038" s="3"/>
    </row>
    <row r="1039" spans="1:26" x14ac:dyDescent="0.45">
      <c r="A1039" s="15"/>
      <c r="B1039" s="15"/>
      <c r="C1039" s="15"/>
      <c r="D1039" s="23"/>
      <c r="Z1039" s="3"/>
    </row>
    <row r="1040" spans="1:26" x14ac:dyDescent="0.45">
      <c r="A1040" s="15"/>
      <c r="B1040" s="15"/>
      <c r="C1040" s="15"/>
      <c r="D1040" s="23"/>
      <c r="Z1040" s="3"/>
    </row>
    <row r="1041" spans="1:26" x14ac:dyDescent="0.45">
      <c r="A1041" s="15"/>
      <c r="B1041" s="15"/>
      <c r="C1041" s="15"/>
      <c r="D1041" s="23"/>
      <c r="Z1041" s="3"/>
    </row>
    <row r="1042" spans="1:26" x14ac:dyDescent="0.45">
      <c r="A1042" s="15"/>
      <c r="B1042" s="15"/>
      <c r="C1042" s="15"/>
      <c r="D1042" s="23"/>
      <c r="Z1042" s="3"/>
    </row>
    <row r="1043" spans="1:26" x14ac:dyDescent="0.45">
      <c r="A1043" s="15"/>
      <c r="B1043" s="15"/>
      <c r="C1043" s="15"/>
      <c r="D1043" s="23"/>
      <c r="Z1043" s="3"/>
    </row>
    <row r="1044" spans="1:26" x14ac:dyDescent="0.45">
      <c r="A1044" s="15"/>
      <c r="B1044" s="15"/>
      <c r="C1044" s="15"/>
      <c r="D1044" s="23"/>
      <c r="Z1044" s="3"/>
    </row>
    <row r="1045" spans="1:26" x14ac:dyDescent="0.45">
      <c r="A1045" s="15"/>
      <c r="B1045" s="15"/>
      <c r="C1045" s="15"/>
      <c r="D1045" s="23"/>
      <c r="Z1045" s="3"/>
    </row>
    <row r="1046" spans="1:26" x14ac:dyDescent="0.45">
      <c r="A1046" s="15"/>
      <c r="B1046" s="15"/>
      <c r="C1046" s="15"/>
      <c r="D1046" s="23"/>
      <c r="Z1046" s="3"/>
    </row>
    <row r="1047" spans="1:26" x14ac:dyDescent="0.45">
      <c r="A1047" s="15"/>
      <c r="B1047" s="15"/>
      <c r="C1047" s="15"/>
      <c r="D1047" s="23"/>
      <c r="Z1047" s="3"/>
    </row>
    <row r="1048" spans="1:26" x14ac:dyDescent="0.45">
      <c r="A1048" s="15"/>
      <c r="B1048" s="15"/>
      <c r="C1048" s="15"/>
      <c r="D1048" s="23"/>
      <c r="Z1048" s="3"/>
    </row>
    <row r="1049" spans="1:26" x14ac:dyDescent="0.45">
      <c r="A1049" s="15"/>
      <c r="B1049" s="15"/>
      <c r="C1049" s="15"/>
      <c r="D1049" s="23"/>
      <c r="Z1049" s="3"/>
    </row>
    <row r="1050" spans="1:26" x14ac:dyDescent="0.45">
      <c r="A1050" s="15"/>
      <c r="B1050" s="15"/>
      <c r="C1050" s="15"/>
      <c r="D1050" s="23"/>
      <c r="Z1050" s="3"/>
    </row>
    <row r="1051" spans="1:26" x14ac:dyDescent="0.45">
      <c r="A1051" s="15"/>
      <c r="B1051" s="15"/>
      <c r="C1051" s="15"/>
      <c r="D1051" s="23"/>
      <c r="Z1051" s="3"/>
    </row>
    <row r="1052" spans="1:26" x14ac:dyDescent="0.45">
      <c r="A1052" s="15"/>
      <c r="B1052" s="15"/>
      <c r="C1052" s="15"/>
      <c r="D1052" s="23"/>
      <c r="Z1052" s="3"/>
    </row>
    <row r="1053" spans="1:26" x14ac:dyDescent="0.45">
      <c r="A1053" s="15"/>
      <c r="B1053" s="15"/>
      <c r="C1053" s="15"/>
      <c r="D1053" s="23"/>
      <c r="Z1053" s="3"/>
    </row>
    <row r="1054" spans="1:26" x14ac:dyDescent="0.45">
      <c r="A1054" s="15"/>
      <c r="B1054" s="15"/>
      <c r="C1054" s="15"/>
      <c r="D1054" s="23"/>
      <c r="Z1054" s="3"/>
    </row>
    <row r="1055" spans="1:26" x14ac:dyDescent="0.45">
      <c r="A1055" s="15"/>
      <c r="B1055" s="15"/>
      <c r="C1055" s="15"/>
      <c r="D1055" s="23"/>
      <c r="Z1055" s="3"/>
    </row>
    <row r="1056" spans="1:26" x14ac:dyDescent="0.45">
      <c r="A1056" s="15"/>
      <c r="B1056" s="15"/>
      <c r="C1056" s="15"/>
      <c r="D1056" s="23"/>
      <c r="Z1056" s="3"/>
    </row>
    <row r="1057" spans="1:26" x14ac:dyDescent="0.45">
      <c r="A1057" s="15"/>
      <c r="B1057" s="15"/>
      <c r="C1057" s="15"/>
      <c r="D1057" s="23"/>
      <c r="Z1057" s="3"/>
    </row>
    <row r="1058" spans="1:26" x14ac:dyDescent="0.45">
      <c r="A1058" s="15"/>
      <c r="B1058" s="15"/>
      <c r="C1058" s="15"/>
      <c r="D1058" s="23"/>
      <c r="Z1058" s="3"/>
    </row>
    <row r="1059" spans="1:26" x14ac:dyDescent="0.45">
      <c r="A1059" s="15"/>
      <c r="B1059" s="15"/>
      <c r="C1059" s="15"/>
      <c r="D1059" s="23"/>
      <c r="Z1059" s="3"/>
    </row>
    <row r="1060" spans="1:26" x14ac:dyDescent="0.45">
      <c r="A1060" s="15"/>
      <c r="B1060" s="15"/>
      <c r="C1060" s="15"/>
      <c r="D1060" s="23"/>
      <c r="Z1060" s="3"/>
    </row>
    <row r="1061" spans="1:26" x14ac:dyDescent="0.45">
      <c r="A1061" s="15"/>
      <c r="B1061" s="15"/>
      <c r="C1061" s="15"/>
      <c r="D1061" s="23"/>
      <c r="Z1061" s="3"/>
    </row>
    <row r="1062" spans="1:26" x14ac:dyDescent="0.45">
      <c r="A1062" s="15"/>
      <c r="B1062" s="15"/>
      <c r="C1062" s="15"/>
      <c r="D1062" s="23"/>
      <c r="Z1062" s="3"/>
    </row>
    <row r="1063" spans="1:26" x14ac:dyDescent="0.45">
      <c r="A1063" s="15"/>
      <c r="B1063" s="15"/>
      <c r="C1063" s="15"/>
      <c r="D1063" s="23"/>
      <c r="Z1063" s="3"/>
    </row>
    <row r="1064" spans="1:26" x14ac:dyDescent="0.45">
      <c r="A1064" s="15"/>
      <c r="B1064" s="15"/>
      <c r="C1064" s="15"/>
      <c r="D1064" s="23"/>
      <c r="Z1064" s="3"/>
    </row>
    <row r="1065" spans="1:26" x14ac:dyDescent="0.45">
      <c r="A1065" s="15"/>
      <c r="B1065" s="15"/>
      <c r="C1065" s="15"/>
      <c r="D1065" s="23"/>
      <c r="Z1065" s="3"/>
    </row>
    <row r="1066" spans="1:26" x14ac:dyDescent="0.45">
      <c r="A1066" s="15"/>
      <c r="B1066" s="15"/>
      <c r="C1066" s="15"/>
      <c r="D1066" s="23"/>
      <c r="Z1066" s="3"/>
    </row>
    <row r="1067" spans="1:26" x14ac:dyDescent="0.45">
      <c r="A1067" s="15"/>
      <c r="B1067" s="15"/>
      <c r="C1067" s="15"/>
      <c r="D1067" s="23"/>
      <c r="Z1067" s="3"/>
    </row>
    <row r="1068" spans="1:26" x14ac:dyDescent="0.45">
      <c r="A1068" s="15"/>
      <c r="B1068" s="15"/>
      <c r="C1068" s="15"/>
      <c r="D1068" s="23"/>
      <c r="Z1068" s="3"/>
    </row>
    <row r="1069" spans="1:26" x14ac:dyDescent="0.45">
      <c r="A1069" s="15"/>
      <c r="B1069" s="15"/>
      <c r="C1069" s="15"/>
      <c r="D1069" s="23"/>
      <c r="Z1069" s="3"/>
    </row>
    <row r="1070" spans="1:26" x14ac:dyDescent="0.45">
      <c r="A1070" s="15"/>
      <c r="B1070" s="15"/>
      <c r="C1070" s="15"/>
      <c r="D1070" s="23"/>
      <c r="Z1070" s="3"/>
    </row>
    <row r="1071" spans="1:26" x14ac:dyDescent="0.45">
      <c r="A1071" s="15"/>
      <c r="B1071" s="15"/>
      <c r="C1071" s="15"/>
      <c r="D1071" s="23"/>
      <c r="Z1071" s="3"/>
    </row>
    <row r="1072" spans="1:26" x14ac:dyDescent="0.45">
      <c r="A1072" s="15"/>
      <c r="B1072" s="15"/>
      <c r="C1072" s="15"/>
      <c r="D1072" s="23"/>
      <c r="Z1072" s="3"/>
    </row>
    <row r="1073" spans="1:26" x14ac:dyDescent="0.45">
      <c r="A1073" s="15"/>
      <c r="B1073" s="15"/>
      <c r="C1073" s="15"/>
      <c r="D1073" s="23"/>
      <c r="Z1073" s="3"/>
    </row>
    <row r="1074" spans="1:26" x14ac:dyDescent="0.45">
      <c r="A1074" s="15"/>
      <c r="B1074" s="15"/>
      <c r="C1074" s="15"/>
      <c r="D1074" s="23"/>
      <c r="Z1074" s="3"/>
    </row>
    <row r="1075" spans="1:26" x14ac:dyDescent="0.45">
      <c r="A1075" s="15"/>
      <c r="B1075" s="15"/>
      <c r="C1075" s="15"/>
      <c r="D1075" s="23"/>
      <c r="Z1075" s="3"/>
    </row>
    <row r="1076" spans="1:26" x14ac:dyDescent="0.45">
      <c r="A1076" s="15"/>
      <c r="B1076" s="15"/>
      <c r="C1076" s="15"/>
      <c r="D1076" s="23"/>
      <c r="Z1076" s="3"/>
    </row>
    <row r="1077" spans="1:26" x14ac:dyDescent="0.45">
      <c r="A1077" s="15"/>
      <c r="B1077" s="15"/>
      <c r="C1077" s="15"/>
      <c r="D1077" s="23"/>
      <c r="Z1077" s="3"/>
    </row>
    <row r="1078" spans="1:26" x14ac:dyDescent="0.45">
      <c r="A1078" s="15"/>
      <c r="B1078" s="15"/>
      <c r="C1078" s="15"/>
      <c r="D1078" s="23"/>
      <c r="Z1078" s="3"/>
    </row>
    <row r="1079" spans="1:26" x14ac:dyDescent="0.45">
      <c r="A1079" s="15"/>
      <c r="B1079" s="15"/>
      <c r="C1079" s="15"/>
      <c r="D1079" s="23"/>
      <c r="Z1079" s="3"/>
    </row>
    <row r="1080" spans="1:26" x14ac:dyDescent="0.45">
      <c r="A1080" s="15"/>
      <c r="B1080" s="15"/>
      <c r="C1080" s="15"/>
      <c r="D1080" s="23"/>
      <c r="Z1080" s="3"/>
    </row>
    <row r="1081" spans="1:26" x14ac:dyDescent="0.45">
      <c r="A1081" s="15"/>
      <c r="B1081" s="15"/>
      <c r="C1081" s="15"/>
      <c r="D1081" s="23"/>
      <c r="Z1081" s="3"/>
    </row>
    <row r="1082" spans="1:26" x14ac:dyDescent="0.45">
      <c r="A1082" s="15"/>
      <c r="B1082" s="15"/>
      <c r="C1082" s="15"/>
      <c r="D1082" s="23"/>
      <c r="Z1082" s="3"/>
    </row>
    <row r="1083" spans="1:26" x14ac:dyDescent="0.45">
      <c r="A1083" s="15"/>
      <c r="B1083" s="15"/>
      <c r="C1083" s="15"/>
      <c r="D1083" s="23"/>
      <c r="Z1083" s="3"/>
    </row>
    <row r="1084" spans="1:26" x14ac:dyDescent="0.45">
      <c r="A1084" s="15"/>
      <c r="B1084" s="15"/>
      <c r="C1084" s="15"/>
      <c r="D1084" s="23"/>
      <c r="Z1084" s="3"/>
    </row>
    <row r="1085" spans="1:26" x14ac:dyDescent="0.45">
      <c r="A1085" s="15"/>
      <c r="B1085" s="15"/>
      <c r="C1085" s="15"/>
      <c r="D1085" s="23"/>
      <c r="Z1085" s="3"/>
    </row>
    <row r="1086" spans="1:26" x14ac:dyDescent="0.45">
      <c r="A1086" s="15"/>
      <c r="B1086" s="15"/>
      <c r="C1086" s="15"/>
      <c r="D1086" s="23"/>
      <c r="Z1086" s="3"/>
    </row>
    <row r="1087" spans="1:26" x14ac:dyDescent="0.45">
      <c r="A1087" s="15"/>
      <c r="B1087" s="15"/>
      <c r="C1087" s="15"/>
      <c r="D1087" s="23"/>
      <c r="Z1087" s="3"/>
    </row>
    <row r="1088" spans="1:26" x14ac:dyDescent="0.45">
      <c r="A1088" s="15"/>
      <c r="B1088" s="15"/>
      <c r="C1088" s="15"/>
      <c r="D1088" s="23"/>
      <c r="Z1088" s="3"/>
    </row>
    <row r="1089" spans="1:26" x14ac:dyDescent="0.45">
      <c r="A1089" s="15"/>
      <c r="B1089" s="15"/>
      <c r="C1089" s="15"/>
      <c r="D1089" s="23"/>
      <c r="Z1089" s="3"/>
    </row>
    <row r="1090" spans="1:26" x14ac:dyDescent="0.45">
      <c r="A1090" s="15"/>
      <c r="B1090" s="15"/>
      <c r="C1090" s="15"/>
      <c r="D1090" s="23"/>
      <c r="Z1090" s="3"/>
    </row>
    <row r="1091" spans="1:26" x14ac:dyDescent="0.45">
      <c r="A1091" s="15"/>
      <c r="B1091" s="15"/>
      <c r="C1091" s="15"/>
      <c r="D1091" s="23"/>
      <c r="Z1091" s="3"/>
    </row>
    <row r="1092" spans="1:26" x14ac:dyDescent="0.45">
      <c r="A1092" s="15"/>
      <c r="B1092" s="15"/>
      <c r="C1092" s="15"/>
      <c r="D1092" s="23"/>
      <c r="Z1092" s="3"/>
    </row>
    <row r="1093" spans="1:26" x14ac:dyDescent="0.45">
      <c r="A1093" s="15"/>
      <c r="B1093" s="15"/>
      <c r="C1093" s="15"/>
      <c r="D1093" s="23"/>
      <c r="Z1093" s="3"/>
    </row>
    <row r="1094" spans="1:26" x14ac:dyDescent="0.45">
      <c r="A1094" s="15"/>
      <c r="B1094" s="15"/>
      <c r="C1094" s="15"/>
      <c r="D1094" s="23"/>
      <c r="Z1094" s="3"/>
    </row>
    <row r="1095" spans="1:26" x14ac:dyDescent="0.45">
      <c r="A1095" s="15"/>
      <c r="B1095" s="15"/>
      <c r="C1095" s="15"/>
      <c r="D1095" s="23"/>
      <c r="Z1095" s="3"/>
    </row>
    <row r="1096" spans="1:26" x14ac:dyDescent="0.45">
      <c r="A1096" s="15"/>
      <c r="B1096" s="15"/>
      <c r="C1096" s="15"/>
      <c r="D1096" s="23"/>
      <c r="Z1096" s="3"/>
    </row>
    <row r="1097" spans="1:26" x14ac:dyDescent="0.45">
      <c r="A1097" s="15"/>
      <c r="B1097" s="15"/>
      <c r="C1097" s="15"/>
      <c r="D1097" s="23"/>
      <c r="Z1097" s="3"/>
    </row>
    <row r="1098" spans="1:26" x14ac:dyDescent="0.45">
      <c r="A1098" s="15"/>
      <c r="B1098" s="15"/>
      <c r="C1098" s="15"/>
      <c r="D1098" s="23"/>
      <c r="Z1098" s="3"/>
    </row>
    <row r="1099" spans="1:26" x14ac:dyDescent="0.45">
      <c r="A1099" s="15"/>
      <c r="B1099" s="15"/>
      <c r="C1099" s="15"/>
      <c r="D1099" s="23"/>
      <c r="Z1099" s="3"/>
    </row>
    <row r="1100" spans="1:26" x14ac:dyDescent="0.45">
      <c r="A1100" s="15"/>
      <c r="B1100" s="15"/>
      <c r="C1100" s="15"/>
      <c r="D1100" s="23"/>
      <c r="Z1100" s="3"/>
    </row>
    <row r="1101" spans="1:26" x14ac:dyDescent="0.45">
      <c r="A1101" s="15"/>
      <c r="B1101" s="15"/>
      <c r="C1101" s="15"/>
      <c r="D1101" s="23"/>
      <c r="Z1101" s="3"/>
    </row>
    <row r="1102" spans="1:26" x14ac:dyDescent="0.45">
      <c r="A1102" s="15"/>
      <c r="B1102" s="15"/>
      <c r="C1102" s="15"/>
      <c r="D1102" s="23"/>
      <c r="Z1102" s="3"/>
    </row>
    <row r="1103" spans="1:26" x14ac:dyDescent="0.45">
      <c r="A1103" s="15"/>
      <c r="B1103" s="15"/>
      <c r="C1103" s="15"/>
      <c r="D1103" s="23"/>
      <c r="Z1103" s="3"/>
    </row>
    <row r="1104" spans="1:26" x14ac:dyDescent="0.45">
      <c r="A1104" s="15"/>
      <c r="B1104" s="15"/>
      <c r="C1104" s="15"/>
      <c r="D1104" s="23"/>
      <c r="Z1104" s="3"/>
    </row>
    <row r="1105" spans="1:26" x14ac:dyDescent="0.45">
      <c r="A1105" s="15"/>
      <c r="B1105" s="15"/>
      <c r="C1105" s="15"/>
      <c r="D1105" s="23"/>
      <c r="Z1105" s="3"/>
    </row>
    <row r="1106" spans="1:26" x14ac:dyDescent="0.45">
      <c r="A1106" s="15"/>
      <c r="B1106" s="15"/>
      <c r="C1106" s="15"/>
      <c r="D1106" s="23"/>
      <c r="Z1106" s="3"/>
    </row>
    <row r="1107" spans="1:26" x14ac:dyDescent="0.45">
      <c r="A1107" s="15"/>
      <c r="B1107" s="15"/>
      <c r="C1107" s="15"/>
      <c r="D1107" s="23"/>
      <c r="Z1107" s="3"/>
    </row>
    <row r="1108" spans="1:26" x14ac:dyDescent="0.45">
      <c r="A1108" s="15"/>
      <c r="B1108" s="15"/>
      <c r="C1108" s="15"/>
      <c r="D1108" s="23"/>
      <c r="Z1108" s="3"/>
    </row>
    <row r="1109" spans="1:26" x14ac:dyDescent="0.45">
      <c r="A1109" s="15"/>
      <c r="B1109" s="15"/>
      <c r="C1109" s="15"/>
      <c r="D1109" s="23"/>
      <c r="Z1109" s="3"/>
    </row>
    <row r="1110" spans="1:26" x14ac:dyDescent="0.45">
      <c r="A1110" s="15"/>
      <c r="B1110" s="15"/>
      <c r="C1110" s="15"/>
      <c r="D1110" s="23"/>
      <c r="Z1110" s="3"/>
    </row>
    <row r="1111" spans="1:26" x14ac:dyDescent="0.45">
      <c r="A1111" s="15"/>
      <c r="B1111" s="15"/>
      <c r="C1111" s="15"/>
      <c r="D1111" s="23"/>
      <c r="Z1111" s="3"/>
    </row>
    <row r="1112" spans="1:26" x14ac:dyDescent="0.45">
      <c r="A1112" s="15"/>
      <c r="B1112" s="15"/>
      <c r="C1112" s="15"/>
      <c r="D1112" s="23"/>
      <c r="Z1112" s="3"/>
    </row>
    <row r="1113" spans="1:26" x14ac:dyDescent="0.45">
      <c r="A1113" s="15"/>
      <c r="B1113" s="15"/>
      <c r="C1113" s="15"/>
      <c r="D1113" s="23"/>
      <c r="Z1113" s="3"/>
    </row>
    <row r="1114" spans="1:26" x14ac:dyDescent="0.45">
      <c r="A1114" s="15"/>
      <c r="B1114" s="15"/>
      <c r="C1114" s="15"/>
      <c r="D1114" s="23"/>
      <c r="Z1114" s="3"/>
    </row>
    <row r="1115" spans="1:26" x14ac:dyDescent="0.45">
      <c r="A1115" s="15"/>
      <c r="B1115" s="15"/>
      <c r="C1115" s="15"/>
      <c r="D1115" s="23"/>
      <c r="Z1115" s="3"/>
    </row>
    <row r="1116" spans="1:26" x14ac:dyDescent="0.45">
      <c r="A1116" s="15"/>
      <c r="B1116" s="15"/>
      <c r="C1116" s="15"/>
      <c r="D1116" s="23"/>
      <c r="Z1116" s="3"/>
    </row>
    <row r="1117" spans="1:26" x14ac:dyDescent="0.45">
      <c r="A1117" s="15"/>
      <c r="B1117" s="15"/>
      <c r="C1117" s="15"/>
      <c r="D1117" s="23"/>
      <c r="Z1117" s="3"/>
    </row>
    <row r="1118" spans="1:26" x14ac:dyDescent="0.45">
      <c r="A1118" s="15"/>
      <c r="B1118" s="15"/>
      <c r="C1118" s="15"/>
      <c r="D1118" s="23"/>
      <c r="Z1118" s="3"/>
    </row>
    <row r="1119" spans="1:26" x14ac:dyDescent="0.45">
      <c r="A1119" s="15"/>
      <c r="B1119" s="15"/>
      <c r="C1119" s="15"/>
      <c r="D1119" s="23"/>
      <c r="Z1119" s="3"/>
    </row>
    <row r="1120" spans="1:26" x14ac:dyDescent="0.45">
      <c r="A1120" s="15"/>
      <c r="B1120" s="15"/>
      <c r="C1120" s="15"/>
      <c r="D1120" s="23"/>
      <c r="Z1120" s="3"/>
    </row>
    <row r="1121" spans="1:26" x14ac:dyDescent="0.45">
      <c r="A1121" s="15"/>
      <c r="B1121" s="15"/>
      <c r="C1121" s="15"/>
      <c r="D1121" s="23"/>
      <c r="Z1121" s="3"/>
    </row>
    <row r="1122" spans="1:26" x14ac:dyDescent="0.45">
      <c r="A1122" s="15"/>
      <c r="B1122" s="15"/>
      <c r="C1122" s="15"/>
      <c r="D1122" s="23"/>
      <c r="Z1122" s="3"/>
    </row>
    <row r="1123" spans="1:26" x14ac:dyDescent="0.45">
      <c r="A1123" s="15"/>
      <c r="B1123" s="15"/>
      <c r="C1123" s="15"/>
      <c r="D1123" s="23"/>
      <c r="Z1123" s="3"/>
    </row>
    <row r="1124" spans="1:26" x14ac:dyDescent="0.45">
      <c r="A1124" s="15"/>
      <c r="B1124" s="15"/>
      <c r="C1124" s="15"/>
      <c r="D1124" s="23"/>
      <c r="Z1124" s="3"/>
    </row>
    <row r="1125" spans="1:26" x14ac:dyDescent="0.45">
      <c r="A1125" s="15"/>
      <c r="B1125" s="15"/>
      <c r="C1125" s="15"/>
      <c r="D1125" s="23"/>
      <c r="Z1125" s="3"/>
    </row>
    <row r="1126" spans="1:26" x14ac:dyDescent="0.45">
      <c r="A1126" s="15"/>
      <c r="B1126" s="15"/>
      <c r="C1126" s="15"/>
      <c r="D1126" s="23"/>
      <c r="Z1126" s="3"/>
    </row>
    <row r="1127" spans="1:26" x14ac:dyDescent="0.45">
      <c r="A1127" s="15"/>
      <c r="B1127" s="15"/>
      <c r="C1127" s="15"/>
      <c r="D1127" s="23"/>
      <c r="Z1127" s="3"/>
    </row>
    <row r="1128" spans="1:26" x14ac:dyDescent="0.45">
      <c r="A1128" s="15"/>
      <c r="B1128" s="15"/>
      <c r="C1128" s="15"/>
      <c r="D1128" s="23"/>
      <c r="Z1128" s="3"/>
    </row>
    <row r="1129" spans="1:26" x14ac:dyDescent="0.45">
      <c r="A1129" s="15"/>
      <c r="B1129" s="15"/>
      <c r="C1129" s="15"/>
      <c r="D1129" s="23"/>
      <c r="Z1129" s="3"/>
    </row>
    <row r="1130" spans="1:26" x14ac:dyDescent="0.45">
      <c r="A1130" s="15"/>
      <c r="B1130" s="15"/>
      <c r="C1130" s="15"/>
      <c r="D1130" s="23"/>
      <c r="Z1130" s="3"/>
    </row>
    <row r="1131" spans="1:26" x14ac:dyDescent="0.45">
      <c r="A1131" s="15"/>
      <c r="B1131" s="15"/>
      <c r="C1131" s="15"/>
      <c r="D1131" s="23"/>
      <c r="Z1131" s="3"/>
    </row>
    <row r="1132" spans="1:26" x14ac:dyDescent="0.45">
      <c r="A1132" s="15"/>
      <c r="B1132" s="15"/>
      <c r="C1132" s="15"/>
      <c r="D1132" s="23"/>
      <c r="Z1132" s="3"/>
    </row>
    <row r="1133" spans="1:26" x14ac:dyDescent="0.45">
      <c r="A1133" s="15"/>
      <c r="B1133" s="15"/>
      <c r="C1133" s="15"/>
      <c r="D1133" s="23"/>
      <c r="Z1133" s="3"/>
    </row>
    <row r="1134" spans="1:26" x14ac:dyDescent="0.45">
      <c r="A1134" s="15"/>
      <c r="B1134" s="15"/>
      <c r="C1134" s="15"/>
      <c r="D1134" s="23"/>
      <c r="Z1134" s="3"/>
    </row>
    <row r="1135" spans="1:26" x14ac:dyDescent="0.45">
      <c r="A1135" s="15"/>
      <c r="B1135" s="15"/>
      <c r="C1135" s="15"/>
      <c r="D1135" s="23"/>
      <c r="Z1135" s="3"/>
    </row>
    <row r="1136" spans="1:26" x14ac:dyDescent="0.45">
      <c r="A1136" s="15"/>
      <c r="B1136" s="15"/>
      <c r="C1136" s="15"/>
      <c r="D1136" s="23"/>
      <c r="Z1136" s="3"/>
    </row>
    <row r="1137" spans="1:26" x14ac:dyDescent="0.45">
      <c r="A1137" s="15"/>
      <c r="B1137" s="15"/>
      <c r="C1137" s="15"/>
      <c r="D1137" s="23"/>
      <c r="Z1137" s="3"/>
    </row>
    <row r="1138" spans="1:26" x14ac:dyDescent="0.45">
      <c r="A1138" s="15"/>
      <c r="B1138" s="15"/>
      <c r="C1138" s="15"/>
      <c r="D1138" s="23"/>
      <c r="Z1138" s="3"/>
    </row>
    <row r="1139" spans="1:26" x14ac:dyDescent="0.45">
      <c r="A1139" s="15"/>
      <c r="B1139" s="15"/>
      <c r="C1139" s="15"/>
      <c r="D1139" s="23"/>
      <c r="Z1139" s="3"/>
    </row>
    <row r="1140" spans="1:26" x14ac:dyDescent="0.45">
      <c r="A1140" s="15"/>
      <c r="B1140" s="15"/>
      <c r="C1140" s="15"/>
      <c r="D1140" s="23"/>
      <c r="Z1140" s="3"/>
    </row>
    <row r="1141" spans="1:26" x14ac:dyDescent="0.45">
      <c r="A1141" s="15"/>
      <c r="B1141" s="15"/>
      <c r="C1141" s="15"/>
      <c r="D1141" s="23"/>
      <c r="Z1141" s="3"/>
    </row>
    <row r="1142" spans="1:26" x14ac:dyDescent="0.45">
      <c r="A1142" s="15"/>
      <c r="B1142" s="15"/>
      <c r="C1142" s="15"/>
      <c r="D1142" s="23"/>
      <c r="Z1142" s="3"/>
    </row>
    <row r="1143" spans="1:26" x14ac:dyDescent="0.45">
      <c r="A1143" s="15"/>
      <c r="B1143" s="15"/>
      <c r="C1143" s="15"/>
      <c r="D1143" s="23"/>
      <c r="Z1143" s="3"/>
    </row>
    <row r="1144" spans="1:26" x14ac:dyDescent="0.45">
      <c r="A1144" s="15"/>
      <c r="B1144" s="15"/>
      <c r="C1144" s="15"/>
      <c r="D1144" s="23"/>
      <c r="Z1144" s="3"/>
    </row>
    <row r="1145" spans="1:26" x14ac:dyDescent="0.45">
      <c r="A1145" s="15"/>
      <c r="B1145" s="15"/>
      <c r="C1145" s="15"/>
      <c r="D1145" s="23"/>
      <c r="Z1145" s="3"/>
    </row>
    <row r="1146" spans="1:26" x14ac:dyDescent="0.45">
      <c r="A1146" s="15"/>
      <c r="B1146" s="15"/>
      <c r="C1146" s="15"/>
      <c r="D1146" s="23"/>
      <c r="Z1146" s="3"/>
    </row>
    <row r="1147" spans="1:26" x14ac:dyDescent="0.45">
      <c r="A1147" s="15"/>
      <c r="B1147" s="15"/>
      <c r="C1147" s="15"/>
      <c r="D1147" s="23"/>
      <c r="Z1147" s="3"/>
    </row>
    <row r="1148" spans="1:26" x14ac:dyDescent="0.45">
      <c r="A1148" s="15"/>
      <c r="B1148" s="15"/>
      <c r="C1148" s="15"/>
      <c r="D1148" s="23"/>
      <c r="Z1148" s="3"/>
    </row>
    <row r="1149" spans="1:26" x14ac:dyDescent="0.45">
      <c r="A1149" s="15"/>
      <c r="B1149" s="15"/>
      <c r="C1149" s="15"/>
      <c r="D1149" s="23"/>
      <c r="Z1149" s="3"/>
    </row>
    <row r="1150" spans="1:26" x14ac:dyDescent="0.45">
      <c r="A1150" s="15"/>
      <c r="B1150" s="15"/>
      <c r="C1150" s="15"/>
      <c r="D1150" s="23"/>
      <c r="Z1150" s="3"/>
    </row>
    <row r="1151" spans="1:26" x14ac:dyDescent="0.45">
      <c r="A1151" s="15"/>
      <c r="B1151" s="15"/>
      <c r="C1151" s="15"/>
      <c r="D1151" s="23"/>
      <c r="Z1151" s="3"/>
    </row>
    <row r="1152" spans="1:26" x14ac:dyDescent="0.45">
      <c r="A1152" s="15"/>
      <c r="B1152" s="15"/>
      <c r="C1152" s="15"/>
      <c r="D1152" s="23"/>
      <c r="Z1152" s="3"/>
    </row>
    <row r="1153" spans="1:26" x14ac:dyDescent="0.45">
      <c r="A1153" s="15"/>
      <c r="B1153" s="15"/>
      <c r="C1153" s="15"/>
      <c r="D1153" s="23"/>
      <c r="Z1153" s="3"/>
    </row>
    <row r="1154" spans="1:26" x14ac:dyDescent="0.45">
      <c r="A1154" s="15"/>
      <c r="B1154" s="15"/>
      <c r="C1154" s="15"/>
      <c r="D1154" s="23"/>
      <c r="Z1154" s="3"/>
    </row>
    <row r="1155" spans="1:26" x14ac:dyDescent="0.45">
      <c r="A1155" s="15"/>
      <c r="B1155" s="15"/>
      <c r="C1155" s="15"/>
      <c r="D1155" s="23"/>
      <c r="Z1155" s="3"/>
    </row>
    <row r="1156" spans="1:26" x14ac:dyDescent="0.45">
      <c r="A1156" s="15"/>
      <c r="B1156" s="15"/>
      <c r="C1156" s="15"/>
      <c r="D1156" s="23"/>
      <c r="Z1156" s="3"/>
    </row>
    <row r="1157" spans="1:26" x14ac:dyDescent="0.45">
      <c r="A1157" s="15"/>
      <c r="B1157" s="15"/>
      <c r="C1157" s="15"/>
      <c r="D1157" s="23"/>
      <c r="Z1157" s="3"/>
    </row>
    <row r="1158" spans="1:26" x14ac:dyDescent="0.45">
      <c r="A1158" s="15"/>
      <c r="B1158" s="15"/>
      <c r="C1158" s="15"/>
      <c r="D1158" s="23"/>
      <c r="Z1158" s="3"/>
    </row>
    <row r="1159" spans="1:26" x14ac:dyDescent="0.45">
      <c r="A1159" s="15"/>
      <c r="B1159" s="15"/>
      <c r="C1159" s="15"/>
      <c r="D1159" s="23"/>
      <c r="Z1159" s="3"/>
    </row>
    <row r="1160" spans="1:26" x14ac:dyDescent="0.45">
      <c r="A1160" s="15"/>
      <c r="B1160" s="15"/>
      <c r="C1160" s="15"/>
      <c r="D1160" s="23"/>
      <c r="Z1160" s="3"/>
    </row>
    <row r="1161" spans="1:26" x14ac:dyDescent="0.45">
      <c r="A1161" s="15"/>
      <c r="B1161" s="15"/>
      <c r="C1161" s="15"/>
      <c r="D1161" s="23"/>
      <c r="Z1161" s="3"/>
    </row>
    <row r="1162" spans="1:26" x14ac:dyDescent="0.45">
      <c r="A1162" s="15"/>
      <c r="B1162" s="15"/>
      <c r="C1162" s="15"/>
      <c r="D1162" s="23"/>
      <c r="Z1162" s="3"/>
    </row>
    <row r="1163" spans="1:26" x14ac:dyDescent="0.45">
      <c r="A1163" s="15"/>
      <c r="B1163" s="15"/>
      <c r="C1163" s="15"/>
      <c r="D1163" s="23"/>
      <c r="Z1163" s="3"/>
    </row>
    <row r="1164" spans="1:26" x14ac:dyDescent="0.45">
      <c r="A1164" s="15"/>
      <c r="B1164" s="15"/>
      <c r="C1164" s="15"/>
      <c r="D1164" s="23"/>
      <c r="Z1164" s="3"/>
    </row>
    <row r="1165" spans="1:26" x14ac:dyDescent="0.45">
      <c r="A1165" s="15"/>
      <c r="B1165" s="15"/>
      <c r="C1165" s="15"/>
      <c r="D1165" s="23"/>
      <c r="Z1165" s="3"/>
    </row>
    <row r="1166" spans="1:26" x14ac:dyDescent="0.45">
      <c r="A1166" s="15"/>
      <c r="B1166" s="15"/>
      <c r="C1166" s="15"/>
      <c r="D1166" s="23"/>
      <c r="Z1166" s="3"/>
    </row>
    <row r="1167" spans="1:26" x14ac:dyDescent="0.45">
      <c r="A1167" s="15"/>
      <c r="B1167" s="15"/>
      <c r="C1167" s="15"/>
      <c r="D1167" s="23"/>
      <c r="Z1167" s="3"/>
    </row>
    <row r="1168" spans="1:26" x14ac:dyDescent="0.45">
      <c r="A1168" s="15"/>
      <c r="B1168" s="15"/>
      <c r="C1168" s="15"/>
      <c r="D1168" s="23"/>
      <c r="Z1168" s="3"/>
    </row>
    <row r="1169" spans="1:26" x14ac:dyDescent="0.45">
      <c r="A1169" s="15"/>
      <c r="B1169" s="15"/>
      <c r="C1169" s="15"/>
      <c r="D1169" s="23"/>
      <c r="Z1169" s="3"/>
    </row>
    <row r="1170" spans="1:26" x14ac:dyDescent="0.45">
      <c r="A1170" s="15"/>
      <c r="B1170" s="15"/>
      <c r="C1170" s="15"/>
      <c r="D1170" s="23"/>
      <c r="Z1170" s="3"/>
    </row>
    <row r="1171" spans="1:26" x14ac:dyDescent="0.45">
      <c r="A1171" s="15"/>
      <c r="B1171" s="15"/>
      <c r="C1171" s="15"/>
      <c r="D1171" s="23"/>
      <c r="Z1171" s="3"/>
    </row>
    <row r="1172" spans="1:26" x14ac:dyDescent="0.45">
      <c r="A1172" s="15"/>
      <c r="B1172" s="15"/>
      <c r="C1172" s="15"/>
      <c r="D1172" s="23"/>
      <c r="Z1172" s="3"/>
    </row>
    <row r="1173" spans="1:26" x14ac:dyDescent="0.45">
      <c r="A1173" s="15"/>
      <c r="B1173" s="15"/>
      <c r="C1173" s="15"/>
      <c r="D1173" s="23"/>
      <c r="Z1173" s="3"/>
    </row>
    <row r="1174" spans="1:26" x14ac:dyDescent="0.45">
      <c r="A1174" s="15"/>
      <c r="B1174" s="15"/>
      <c r="C1174" s="15"/>
      <c r="D1174" s="23"/>
      <c r="Z1174" s="3"/>
    </row>
    <row r="1175" spans="1:26" x14ac:dyDescent="0.45">
      <c r="A1175" s="15"/>
      <c r="B1175" s="15"/>
      <c r="C1175" s="15"/>
      <c r="D1175" s="23"/>
      <c r="Z1175" s="3"/>
    </row>
    <row r="1176" spans="1:26" x14ac:dyDescent="0.45">
      <c r="A1176" s="15"/>
      <c r="B1176" s="15"/>
      <c r="C1176" s="15"/>
      <c r="D1176" s="23"/>
      <c r="Z1176" s="3"/>
    </row>
    <row r="1177" spans="1:26" x14ac:dyDescent="0.45">
      <c r="A1177" s="15"/>
      <c r="B1177" s="15"/>
      <c r="C1177" s="15"/>
      <c r="D1177" s="23"/>
      <c r="Z1177" s="3"/>
    </row>
    <row r="1178" spans="1:26" x14ac:dyDescent="0.45">
      <c r="A1178" s="15"/>
      <c r="B1178" s="15"/>
      <c r="C1178" s="15"/>
      <c r="D1178" s="23"/>
      <c r="Z1178" s="3"/>
    </row>
    <row r="1179" spans="1:26" x14ac:dyDescent="0.45">
      <c r="A1179" s="15"/>
      <c r="B1179" s="15"/>
      <c r="C1179" s="15"/>
      <c r="D1179" s="23"/>
      <c r="Z1179" s="3"/>
    </row>
    <row r="1180" spans="1:26" x14ac:dyDescent="0.45">
      <c r="A1180" s="15"/>
      <c r="B1180" s="15"/>
      <c r="C1180" s="15"/>
      <c r="D1180" s="23"/>
      <c r="Z1180" s="3"/>
    </row>
    <row r="1181" spans="1:26" x14ac:dyDescent="0.45">
      <c r="A1181" s="15"/>
      <c r="B1181" s="15"/>
      <c r="C1181" s="15"/>
      <c r="D1181" s="23"/>
      <c r="Z1181" s="3"/>
    </row>
    <row r="1182" spans="1:26" x14ac:dyDescent="0.45">
      <c r="A1182" s="15"/>
      <c r="B1182" s="15"/>
      <c r="C1182" s="15"/>
      <c r="D1182" s="23"/>
      <c r="Z1182" s="3"/>
    </row>
    <row r="1183" spans="1:26" x14ac:dyDescent="0.45">
      <c r="A1183" s="15"/>
      <c r="B1183" s="15"/>
      <c r="C1183" s="15"/>
      <c r="D1183" s="23"/>
      <c r="Z1183" s="3"/>
    </row>
    <row r="1184" spans="1:26" x14ac:dyDescent="0.45">
      <c r="A1184" s="15"/>
      <c r="B1184" s="15"/>
      <c r="C1184" s="15"/>
      <c r="D1184" s="23"/>
      <c r="Z1184" s="3"/>
    </row>
    <row r="1185" spans="1:26" x14ac:dyDescent="0.45">
      <c r="A1185" s="15"/>
      <c r="B1185" s="15"/>
      <c r="C1185" s="15"/>
      <c r="D1185" s="23"/>
      <c r="Z1185" s="3"/>
    </row>
    <row r="1186" spans="1:26" x14ac:dyDescent="0.45">
      <c r="A1186" s="15"/>
      <c r="B1186" s="15"/>
      <c r="C1186" s="15"/>
      <c r="D1186" s="23"/>
      <c r="Z1186" s="3"/>
    </row>
    <row r="1187" spans="1:26" x14ac:dyDescent="0.45">
      <c r="A1187" s="15"/>
      <c r="B1187" s="15"/>
      <c r="C1187" s="15"/>
      <c r="D1187" s="23"/>
      <c r="Z1187" s="3"/>
    </row>
    <row r="1188" spans="1:26" x14ac:dyDescent="0.45">
      <c r="A1188" s="15"/>
      <c r="B1188" s="15"/>
      <c r="C1188" s="15"/>
      <c r="D1188" s="23"/>
      <c r="Z1188" s="3"/>
    </row>
    <row r="1189" spans="1:26" x14ac:dyDescent="0.45">
      <c r="A1189" s="15"/>
      <c r="B1189" s="15"/>
      <c r="C1189" s="15"/>
      <c r="D1189" s="23"/>
      <c r="Z1189" s="3"/>
    </row>
    <row r="1190" spans="1:26" x14ac:dyDescent="0.45">
      <c r="A1190" s="15"/>
      <c r="B1190" s="15"/>
      <c r="C1190" s="15"/>
      <c r="D1190" s="23"/>
      <c r="Z1190" s="3"/>
    </row>
    <row r="1191" spans="1:26" x14ac:dyDescent="0.45">
      <c r="A1191" s="15"/>
      <c r="B1191" s="15"/>
      <c r="C1191" s="15"/>
      <c r="D1191" s="23"/>
      <c r="Z1191" s="3"/>
    </row>
    <row r="1192" spans="1:26" x14ac:dyDescent="0.45">
      <c r="A1192" s="15"/>
      <c r="B1192" s="15"/>
      <c r="C1192" s="15"/>
      <c r="D1192" s="23"/>
      <c r="Z1192" s="3"/>
    </row>
    <row r="1193" spans="1:26" x14ac:dyDescent="0.45">
      <c r="A1193" s="15"/>
      <c r="B1193" s="15"/>
      <c r="C1193" s="15"/>
      <c r="D1193" s="23"/>
      <c r="Z1193" s="3"/>
    </row>
    <row r="1194" spans="1:26" x14ac:dyDescent="0.45">
      <c r="A1194" s="15"/>
      <c r="B1194" s="15"/>
      <c r="C1194" s="15"/>
      <c r="D1194" s="23"/>
      <c r="Z1194" s="3"/>
    </row>
    <row r="1195" spans="1:26" x14ac:dyDescent="0.45">
      <c r="A1195" s="15"/>
      <c r="B1195" s="15"/>
      <c r="C1195" s="15"/>
      <c r="D1195" s="23"/>
      <c r="Z1195" s="3"/>
    </row>
    <row r="1196" spans="1:26" x14ac:dyDescent="0.45">
      <c r="A1196" s="15"/>
      <c r="B1196" s="15"/>
      <c r="C1196" s="15"/>
      <c r="D1196" s="23"/>
      <c r="Z1196" s="3"/>
    </row>
    <row r="1197" spans="1:26" x14ac:dyDescent="0.45">
      <c r="A1197" s="15"/>
      <c r="B1197" s="15"/>
      <c r="C1197" s="15"/>
      <c r="D1197" s="23"/>
      <c r="Z1197" s="3"/>
    </row>
    <row r="1198" spans="1:26" x14ac:dyDescent="0.45">
      <c r="A1198" s="15"/>
      <c r="B1198" s="15"/>
      <c r="C1198" s="15"/>
      <c r="D1198" s="23"/>
      <c r="Z1198" s="3"/>
    </row>
    <row r="1199" spans="1:26" x14ac:dyDescent="0.45">
      <c r="A1199" s="15"/>
      <c r="B1199" s="15"/>
      <c r="C1199" s="15"/>
      <c r="D1199" s="23"/>
      <c r="Z1199" s="3"/>
    </row>
    <row r="1200" spans="1:26" x14ac:dyDescent="0.45">
      <c r="A1200" s="15"/>
      <c r="B1200" s="15"/>
      <c r="C1200" s="15"/>
      <c r="D1200" s="23"/>
      <c r="Z1200" s="3"/>
    </row>
    <row r="1201" spans="1:26" x14ac:dyDescent="0.45">
      <c r="A1201" s="15"/>
      <c r="B1201" s="15"/>
      <c r="C1201" s="15"/>
      <c r="D1201" s="23"/>
      <c r="Z1201" s="3"/>
    </row>
    <row r="1202" spans="1:26" x14ac:dyDescent="0.45">
      <c r="A1202" s="15"/>
      <c r="B1202" s="15"/>
      <c r="C1202" s="15"/>
      <c r="D1202" s="23"/>
      <c r="Z1202" s="3"/>
    </row>
    <row r="1203" spans="1:26" x14ac:dyDescent="0.45">
      <c r="A1203" s="15"/>
      <c r="B1203" s="15"/>
      <c r="C1203" s="15"/>
      <c r="D1203" s="23"/>
      <c r="Z1203" s="3"/>
    </row>
    <row r="1204" spans="1:26" x14ac:dyDescent="0.45">
      <c r="A1204" s="15"/>
      <c r="B1204" s="15"/>
      <c r="C1204" s="15"/>
      <c r="D1204" s="23"/>
      <c r="Z1204" s="3"/>
    </row>
    <row r="1205" spans="1:26" x14ac:dyDescent="0.45">
      <c r="A1205" s="15"/>
      <c r="B1205" s="15"/>
      <c r="C1205" s="15"/>
      <c r="D1205" s="23"/>
      <c r="Z1205" s="3"/>
    </row>
    <row r="1206" spans="1:26" x14ac:dyDescent="0.45">
      <c r="A1206" s="15"/>
      <c r="B1206" s="15"/>
      <c r="C1206" s="15"/>
      <c r="D1206" s="23"/>
      <c r="Z1206" s="3"/>
    </row>
    <row r="1207" spans="1:26" x14ac:dyDescent="0.45">
      <c r="A1207" s="15"/>
      <c r="B1207" s="15"/>
      <c r="C1207" s="15"/>
      <c r="D1207" s="23"/>
      <c r="Z1207" s="3"/>
    </row>
    <row r="1208" spans="1:26" x14ac:dyDescent="0.45">
      <c r="A1208" s="15"/>
      <c r="B1208" s="15"/>
      <c r="C1208" s="15"/>
      <c r="D1208" s="23"/>
      <c r="Z1208" s="3"/>
    </row>
    <row r="1209" spans="1:26" x14ac:dyDescent="0.45">
      <c r="A1209" s="15"/>
      <c r="B1209" s="15"/>
      <c r="C1209" s="15"/>
      <c r="D1209" s="23"/>
      <c r="Z1209" s="3"/>
    </row>
    <row r="1210" spans="1:26" x14ac:dyDescent="0.45">
      <c r="A1210" s="15"/>
      <c r="B1210" s="15"/>
      <c r="C1210" s="15"/>
      <c r="D1210" s="23"/>
      <c r="Z1210" s="3"/>
    </row>
    <row r="1211" spans="1:26" x14ac:dyDescent="0.45">
      <c r="A1211" s="15"/>
      <c r="B1211" s="15"/>
      <c r="C1211" s="15"/>
      <c r="D1211" s="23"/>
      <c r="Z1211" s="3"/>
    </row>
    <row r="1212" spans="1:26" x14ac:dyDescent="0.45">
      <c r="A1212" s="15"/>
      <c r="B1212" s="15"/>
      <c r="C1212" s="15"/>
      <c r="D1212" s="23"/>
      <c r="Z1212" s="3"/>
    </row>
    <row r="1213" spans="1:26" x14ac:dyDescent="0.45">
      <c r="A1213" s="15"/>
      <c r="B1213" s="15"/>
      <c r="C1213" s="15"/>
      <c r="D1213" s="23"/>
      <c r="Z1213" s="3"/>
    </row>
    <row r="1214" spans="1:26" x14ac:dyDescent="0.45">
      <c r="A1214" s="15"/>
      <c r="B1214" s="15"/>
      <c r="C1214" s="15"/>
      <c r="D1214" s="23"/>
      <c r="Z1214" s="3"/>
    </row>
    <row r="1215" spans="1:26" x14ac:dyDescent="0.45">
      <c r="A1215" s="15"/>
      <c r="B1215" s="15"/>
      <c r="C1215" s="15"/>
      <c r="D1215" s="23"/>
      <c r="Z1215" s="3"/>
    </row>
    <row r="1216" spans="1:26" x14ac:dyDescent="0.45">
      <c r="A1216" s="15"/>
      <c r="B1216" s="15"/>
      <c r="C1216" s="15"/>
      <c r="D1216" s="23"/>
      <c r="Z1216" s="3"/>
    </row>
    <row r="1217" spans="1:26" x14ac:dyDescent="0.45">
      <c r="A1217" s="15"/>
      <c r="B1217" s="15"/>
      <c r="C1217" s="15"/>
      <c r="D1217" s="23"/>
      <c r="Z1217" s="3"/>
    </row>
    <row r="1218" spans="1:26" x14ac:dyDescent="0.45">
      <c r="A1218" s="15"/>
      <c r="B1218" s="15"/>
      <c r="C1218" s="15"/>
      <c r="D1218" s="23"/>
      <c r="Z1218" s="3"/>
    </row>
    <row r="1219" spans="1:26" x14ac:dyDescent="0.45">
      <c r="A1219" s="15"/>
      <c r="B1219" s="15"/>
      <c r="C1219" s="15"/>
      <c r="D1219" s="23"/>
      <c r="Z1219" s="3"/>
    </row>
    <row r="1220" spans="1:26" x14ac:dyDescent="0.45">
      <c r="A1220" s="15"/>
      <c r="B1220" s="15"/>
      <c r="C1220" s="15"/>
      <c r="D1220" s="23"/>
      <c r="Z1220" s="3"/>
    </row>
    <row r="1221" spans="1:26" x14ac:dyDescent="0.45">
      <c r="A1221" s="15"/>
      <c r="B1221" s="15"/>
      <c r="C1221" s="15"/>
      <c r="D1221" s="23"/>
      <c r="Z1221" s="3"/>
    </row>
    <row r="1222" spans="1:26" x14ac:dyDescent="0.45">
      <c r="A1222" s="15"/>
      <c r="B1222" s="15"/>
      <c r="C1222" s="15"/>
      <c r="D1222" s="23"/>
      <c r="Z1222" s="3"/>
    </row>
    <row r="1223" spans="1:26" x14ac:dyDescent="0.45">
      <c r="A1223" s="15"/>
      <c r="B1223" s="15"/>
      <c r="C1223" s="15"/>
      <c r="D1223" s="23"/>
      <c r="Z1223" s="3"/>
    </row>
    <row r="1224" spans="1:26" x14ac:dyDescent="0.45">
      <c r="A1224" s="15"/>
      <c r="B1224" s="15"/>
      <c r="C1224" s="15"/>
      <c r="D1224" s="23"/>
      <c r="Z1224" s="3"/>
    </row>
    <row r="1225" spans="1:26" x14ac:dyDescent="0.45">
      <c r="A1225" s="15"/>
      <c r="B1225" s="15"/>
      <c r="C1225" s="15"/>
      <c r="D1225" s="23"/>
      <c r="Z1225" s="3"/>
    </row>
    <row r="1226" spans="1:26" x14ac:dyDescent="0.45">
      <c r="A1226" s="15"/>
      <c r="B1226" s="15"/>
      <c r="C1226" s="15"/>
      <c r="D1226" s="23"/>
      <c r="Z1226" s="3"/>
    </row>
    <row r="1227" spans="1:26" x14ac:dyDescent="0.45">
      <c r="A1227" s="15"/>
      <c r="B1227" s="15"/>
      <c r="C1227" s="15"/>
      <c r="D1227" s="23"/>
      <c r="Z1227" s="3"/>
    </row>
    <row r="1228" spans="1:26" x14ac:dyDescent="0.45">
      <c r="A1228" s="15"/>
      <c r="B1228" s="15"/>
      <c r="C1228" s="15"/>
      <c r="D1228" s="23"/>
      <c r="Z1228" s="3"/>
    </row>
    <row r="1229" spans="1:26" x14ac:dyDescent="0.45">
      <c r="A1229" s="15"/>
      <c r="B1229" s="15"/>
      <c r="C1229" s="15"/>
      <c r="D1229" s="23"/>
      <c r="Z1229" s="3"/>
    </row>
    <row r="1230" spans="1:26" x14ac:dyDescent="0.45">
      <c r="A1230" s="15"/>
      <c r="B1230" s="15"/>
      <c r="C1230" s="15"/>
      <c r="D1230" s="23"/>
      <c r="Z1230" s="3"/>
    </row>
    <row r="1231" spans="1:26" x14ac:dyDescent="0.45">
      <c r="A1231" s="15"/>
      <c r="B1231" s="15"/>
      <c r="C1231" s="15"/>
      <c r="D1231" s="23"/>
      <c r="Z1231" s="3"/>
    </row>
    <row r="1232" spans="1:26" x14ac:dyDescent="0.45">
      <c r="A1232" s="15"/>
      <c r="B1232" s="15"/>
      <c r="C1232" s="15"/>
      <c r="D1232" s="23"/>
      <c r="Z1232" s="3"/>
    </row>
    <row r="1233" spans="1:26" x14ac:dyDescent="0.45">
      <c r="A1233" s="15"/>
      <c r="B1233" s="15"/>
      <c r="C1233" s="15"/>
      <c r="D1233" s="23"/>
      <c r="Z1233" s="3"/>
    </row>
    <row r="1234" spans="1:26" x14ac:dyDescent="0.45">
      <c r="A1234" s="15"/>
      <c r="B1234" s="15"/>
      <c r="C1234" s="15"/>
      <c r="D1234" s="23"/>
      <c r="Z1234" s="3"/>
    </row>
    <row r="1235" spans="1:26" x14ac:dyDescent="0.45">
      <c r="A1235" s="15"/>
      <c r="B1235" s="15"/>
      <c r="C1235" s="15"/>
      <c r="D1235" s="23"/>
      <c r="Z1235" s="3"/>
    </row>
    <row r="1236" spans="1:26" x14ac:dyDescent="0.45">
      <c r="A1236" s="15"/>
      <c r="B1236" s="15"/>
      <c r="C1236" s="15"/>
      <c r="D1236" s="23"/>
      <c r="Z1236" s="3"/>
    </row>
    <row r="1237" spans="1:26" x14ac:dyDescent="0.45">
      <c r="A1237" s="15"/>
      <c r="B1237" s="15"/>
      <c r="C1237" s="15"/>
      <c r="D1237" s="23"/>
      <c r="Z1237" s="3"/>
    </row>
    <row r="1238" spans="1:26" x14ac:dyDescent="0.45">
      <c r="A1238" s="15"/>
      <c r="B1238" s="15"/>
      <c r="C1238" s="15"/>
      <c r="D1238" s="23"/>
      <c r="Z1238" s="3"/>
    </row>
    <row r="1239" spans="1:26" x14ac:dyDescent="0.45">
      <c r="A1239" s="15"/>
      <c r="B1239" s="15"/>
      <c r="C1239" s="15"/>
      <c r="D1239" s="23"/>
      <c r="Z1239" s="3"/>
    </row>
    <row r="1240" spans="1:26" x14ac:dyDescent="0.45">
      <c r="A1240" s="15"/>
      <c r="B1240" s="15"/>
      <c r="C1240" s="15"/>
      <c r="D1240" s="23"/>
      <c r="Z1240" s="3"/>
    </row>
    <row r="1241" spans="1:26" x14ac:dyDescent="0.45">
      <c r="A1241" s="15"/>
      <c r="B1241" s="15"/>
      <c r="C1241" s="15"/>
      <c r="D1241" s="23"/>
      <c r="Z1241" s="3"/>
    </row>
    <row r="1242" spans="1:26" x14ac:dyDescent="0.45">
      <c r="A1242" s="15"/>
      <c r="B1242" s="15"/>
      <c r="C1242" s="15"/>
      <c r="D1242" s="23"/>
      <c r="Z1242" s="3"/>
    </row>
    <row r="1243" spans="1:26" x14ac:dyDescent="0.45">
      <c r="A1243" s="15"/>
      <c r="B1243" s="15"/>
      <c r="C1243" s="15"/>
      <c r="D1243" s="23"/>
      <c r="Z1243" s="3"/>
    </row>
    <row r="1244" spans="1:26" x14ac:dyDescent="0.45">
      <c r="A1244" s="15"/>
      <c r="B1244" s="15"/>
      <c r="C1244" s="15"/>
      <c r="D1244" s="23"/>
      <c r="Z1244" s="3"/>
    </row>
    <row r="1245" spans="1:26" x14ac:dyDescent="0.45">
      <c r="A1245" s="15"/>
      <c r="B1245" s="15"/>
      <c r="C1245" s="15"/>
      <c r="D1245" s="23"/>
      <c r="Z1245" s="3"/>
    </row>
    <row r="1246" spans="1:26" x14ac:dyDescent="0.45">
      <c r="A1246" s="15"/>
      <c r="B1246" s="15"/>
      <c r="C1246" s="15"/>
      <c r="D1246" s="23"/>
      <c r="Z1246" s="3"/>
    </row>
    <row r="1247" spans="1:26" x14ac:dyDescent="0.45">
      <c r="A1247" s="15"/>
      <c r="B1247" s="15"/>
      <c r="C1247" s="15"/>
      <c r="D1247" s="23"/>
      <c r="Z1247" s="3"/>
    </row>
    <row r="1248" spans="1:26" x14ac:dyDescent="0.45">
      <c r="A1248" s="15"/>
      <c r="B1248" s="15"/>
      <c r="C1248" s="15"/>
      <c r="D1248" s="23"/>
      <c r="Z1248" s="3"/>
    </row>
    <row r="1249" spans="1:26" x14ac:dyDescent="0.45">
      <c r="A1249" s="15"/>
      <c r="B1249" s="15"/>
      <c r="C1249" s="15"/>
      <c r="D1249" s="23"/>
      <c r="Z1249" s="3"/>
    </row>
    <row r="1250" spans="1:26" x14ac:dyDescent="0.45">
      <c r="A1250" s="15"/>
      <c r="B1250" s="15"/>
      <c r="C1250" s="15"/>
      <c r="D1250" s="23"/>
      <c r="Z1250" s="3"/>
    </row>
    <row r="1251" spans="1:26" x14ac:dyDescent="0.45">
      <c r="A1251" s="15"/>
      <c r="B1251" s="15"/>
      <c r="C1251" s="15"/>
      <c r="D1251" s="23"/>
      <c r="Z1251" s="3"/>
    </row>
    <row r="1252" spans="1:26" x14ac:dyDescent="0.45">
      <c r="A1252" s="15"/>
      <c r="B1252" s="15"/>
      <c r="C1252" s="15"/>
      <c r="D1252" s="23"/>
      <c r="Z1252" s="3"/>
    </row>
    <row r="1253" spans="1:26" x14ac:dyDescent="0.45">
      <c r="A1253" s="15"/>
      <c r="B1253" s="15"/>
      <c r="C1253" s="15"/>
      <c r="D1253" s="23"/>
      <c r="Z1253" s="3"/>
    </row>
    <row r="1254" spans="1:26" x14ac:dyDescent="0.45">
      <c r="A1254" s="15"/>
      <c r="B1254" s="15"/>
      <c r="C1254" s="15"/>
      <c r="D1254" s="23"/>
      <c r="Z1254" s="3"/>
    </row>
    <row r="1255" spans="1:26" x14ac:dyDescent="0.45">
      <c r="A1255" s="15"/>
      <c r="B1255" s="15"/>
      <c r="C1255" s="15"/>
      <c r="D1255" s="23"/>
      <c r="Z1255" s="3"/>
    </row>
    <row r="1256" spans="1:26" x14ac:dyDescent="0.45">
      <c r="A1256" s="15"/>
      <c r="B1256" s="15"/>
      <c r="C1256" s="15"/>
      <c r="D1256" s="23"/>
      <c r="Z1256" s="3"/>
    </row>
    <row r="1257" spans="1:26" x14ac:dyDescent="0.45">
      <c r="A1257" s="15"/>
      <c r="B1257" s="15"/>
      <c r="C1257" s="15"/>
      <c r="D1257" s="23"/>
      <c r="Z1257" s="3"/>
    </row>
    <row r="1258" spans="1:26" x14ac:dyDescent="0.45">
      <c r="A1258" s="15"/>
      <c r="B1258" s="15"/>
      <c r="C1258" s="15"/>
      <c r="D1258" s="23"/>
      <c r="Z1258" s="3"/>
    </row>
    <row r="1259" spans="1:26" x14ac:dyDescent="0.45">
      <c r="A1259" s="15"/>
      <c r="B1259" s="15"/>
      <c r="C1259" s="15"/>
      <c r="D1259" s="23"/>
      <c r="Z1259" s="3"/>
    </row>
    <row r="1260" spans="1:26" x14ac:dyDescent="0.45">
      <c r="A1260" s="15"/>
      <c r="B1260" s="15"/>
      <c r="C1260" s="15"/>
      <c r="D1260" s="23"/>
      <c r="Z1260" s="3"/>
    </row>
    <row r="1261" spans="1:26" x14ac:dyDescent="0.45">
      <c r="A1261" s="15"/>
      <c r="B1261" s="15"/>
      <c r="C1261" s="15"/>
      <c r="D1261" s="23"/>
      <c r="Z1261" s="3"/>
    </row>
    <row r="1262" spans="1:26" x14ac:dyDescent="0.45">
      <c r="A1262" s="15"/>
      <c r="B1262" s="15"/>
      <c r="C1262" s="15"/>
      <c r="D1262" s="23"/>
      <c r="Z1262" s="3"/>
    </row>
    <row r="1263" spans="1:26" x14ac:dyDescent="0.45">
      <c r="A1263" s="15"/>
      <c r="B1263" s="15"/>
      <c r="C1263" s="15"/>
      <c r="D1263" s="23"/>
      <c r="Z1263" s="3"/>
    </row>
    <row r="1264" spans="1:26" x14ac:dyDescent="0.45">
      <c r="A1264" s="15"/>
      <c r="B1264" s="15"/>
      <c r="C1264" s="15"/>
      <c r="D1264" s="23"/>
      <c r="Z1264" s="3"/>
    </row>
    <row r="1265" spans="1:26" x14ac:dyDescent="0.45">
      <c r="A1265" s="15"/>
      <c r="B1265" s="15"/>
      <c r="C1265" s="15"/>
      <c r="D1265" s="23"/>
      <c r="Z1265" s="3"/>
    </row>
    <row r="1266" spans="1:26" x14ac:dyDescent="0.45">
      <c r="A1266" s="15"/>
      <c r="B1266" s="15"/>
      <c r="C1266" s="15"/>
      <c r="D1266" s="23"/>
      <c r="Z1266" s="3"/>
    </row>
    <row r="1267" spans="1:26" x14ac:dyDescent="0.45">
      <c r="A1267" s="15"/>
      <c r="B1267" s="15"/>
      <c r="C1267" s="15"/>
      <c r="D1267" s="23"/>
      <c r="Z1267" s="3"/>
    </row>
    <row r="1268" spans="1:26" x14ac:dyDescent="0.45">
      <c r="A1268" s="15"/>
      <c r="B1268" s="15"/>
      <c r="C1268" s="15"/>
      <c r="D1268" s="23"/>
      <c r="Z1268" s="3"/>
    </row>
    <row r="1269" spans="1:26" x14ac:dyDescent="0.45">
      <c r="A1269" s="15"/>
      <c r="B1269" s="15"/>
      <c r="C1269" s="15"/>
      <c r="D1269" s="23"/>
      <c r="Z1269" s="3"/>
    </row>
    <row r="1270" spans="1:26" x14ac:dyDescent="0.45">
      <c r="A1270" s="15"/>
      <c r="B1270" s="15"/>
      <c r="C1270" s="15"/>
      <c r="D1270" s="23"/>
      <c r="Z1270" s="3"/>
    </row>
    <row r="1271" spans="1:26" x14ac:dyDescent="0.45">
      <c r="A1271" s="15"/>
      <c r="B1271" s="15"/>
      <c r="C1271" s="15"/>
      <c r="D1271" s="23"/>
      <c r="Z1271" s="3"/>
    </row>
    <row r="1272" spans="1:26" x14ac:dyDescent="0.45">
      <c r="A1272" s="15"/>
      <c r="B1272" s="15"/>
      <c r="C1272" s="15"/>
      <c r="D1272" s="23"/>
      <c r="Z1272" s="3"/>
    </row>
    <row r="1273" spans="1:26" x14ac:dyDescent="0.45">
      <c r="A1273" s="15"/>
      <c r="B1273" s="15"/>
      <c r="C1273" s="15"/>
      <c r="D1273" s="23"/>
      <c r="Z1273" s="3"/>
    </row>
    <row r="1274" spans="1:26" x14ac:dyDescent="0.45">
      <c r="A1274" s="15"/>
      <c r="B1274" s="15"/>
      <c r="C1274" s="15"/>
      <c r="D1274" s="23"/>
      <c r="Z1274" s="3"/>
    </row>
    <row r="1275" spans="1:26" x14ac:dyDescent="0.45">
      <c r="A1275" s="15"/>
      <c r="B1275" s="15"/>
      <c r="C1275" s="15"/>
      <c r="D1275" s="23"/>
      <c r="Z1275" s="3"/>
    </row>
    <row r="1276" spans="1:26" x14ac:dyDescent="0.45">
      <c r="A1276" s="15"/>
      <c r="B1276" s="15"/>
      <c r="C1276" s="15"/>
      <c r="D1276" s="23"/>
      <c r="Z1276" s="3"/>
    </row>
    <row r="1277" spans="1:26" x14ac:dyDescent="0.45">
      <c r="A1277" s="15"/>
      <c r="B1277" s="15"/>
      <c r="C1277" s="15"/>
      <c r="D1277" s="23"/>
      <c r="Z1277" s="3"/>
    </row>
    <row r="1278" spans="1:26" x14ac:dyDescent="0.45">
      <c r="A1278" s="15"/>
      <c r="B1278" s="15"/>
      <c r="C1278" s="15"/>
      <c r="D1278" s="23"/>
      <c r="Z1278" s="3"/>
    </row>
    <row r="1279" spans="1:26" x14ac:dyDescent="0.45">
      <c r="A1279" s="15"/>
      <c r="B1279" s="15"/>
      <c r="C1279" s="15"/>
      <c r="D1279" s="23"/>
      <c r="Z1279" s="3"/>
    </row>
    <row r="1280" spans="1:26" x14ac:dyDescent="0.45">
      <c r="A1280" s="15"/>
      <c r="B1280" s="15"/>
      <c r="C1280" s="15"/>
      <c r="D1280" s="23"/>
      <c r="Z1280" s="3"/>
    </row>
    <row r="1281" spans="1:26" x14ac:dyDescent="0.45">
      <c r="A1281" s="15"/>
      <c r="B1281" s="15"/>
      <c r="C1281" s="15"/>
      <c r="D1281" s="23"/>
      <c r="Z1281" s="3"/>
    </row>
    <row r="1282" spans="1:26" x14ac:dyDescent="0.45">
      <c r="A1282" s="15"/>
      <c r="B1282" s="15"/>
      <c r="C1282" s="15"/>
      <c r="D1282" s="23"/>
      <c r="Z1282" s="3"/>
    </row>
    <row r="1283" spans="1:26" x14ac:dyDescent="0.45">
      <c r="A1283" s="15"/>
      <c r="B1283" s="15"/>
      <c r="C1283" s="15"/>
      <c r="D1283" s="23"/>
      <c r="Z1283" s="3"/>
    </row>
    <row r="1284" spans="1:26" x14ac:dyDescent="0.45">
      <c r="A1284" s="15"/>
      <c r="B1284" s="15"/>
      <c r="C1284" s="15"/>
      <c r="D1284" s="23"/>
      <c r="Z1284" s="3"/>
    </row>
    <row r="1285" spans="1:26" x14ac:dyDescent="0.45">
      <c r="A1285" s="15"/>
      <c r="B1285" s="15"/>
      <c r="C1285" s="15"/>
      <c r="D1285" s="23"/>
      <c r="Z1285" s="3"/>
    </row>
    <row r="1286" spans="1:26" x14ac:dyDescent="0.45">
      <c r="A1286" s="15"/>
      <c r="B1286" s="15"/>
      <c r="C1286" s="15"/>
      <c r="D1286" s="23"/>
      <c r="Z1286" s="3"/>
    </row>
    <row r="1287" spans="1:26" x14ac:dyDescent="0.45">
      <c r="A1287" s="15"/>
      <c r="B1287" s="15"/>
      <c r="C1287" s="15"/>
      <c r="D1287" s="23"/>
      <c r="Z1287" s="3"/>
    </row>
    <row r="1288" spans="1:26" x14ac:dyDescent="0.45">
      <c r="A1288" s="15"/>
      <c r="B1288" s="15"/>
      <c r="C1288" s="15"/>
      <c r="D1288" s="23"/>
      <c r="Z1288" s="3"/>
    </row>
    <row r="1289" spans="1:26" x14ac:dyDescent="0.45">
      <c r="A1289" s="15"/>
      <c r="B1289" s="15"/>
      <c r="C1289" s="15"/>
      <c r="D1289" s="23"/>
      <c r="Z1289" s="3"/>
    </row>
    <row r="1290" spans="1:26" x14ac:dyDescent="0.45">
      <c r="A1290" s="15"/>
      <c r="B1290" s="15"/>
      <c r="C1290" s="15"/>
      <c r="D1290" s="23"/>
      <c r="Z1290" s="3"/>
    </row>
    <row r="1291" spans="1:26" x14ac:dyDescent="0.45">
      <c r="A1291" s="15"/>
      <c r="B1291" s="15"/>
      <c r="C1291" s="15"/>
      <c r="D1291" s="23"/>
      <c r="Z1291" s="3"/>
    </row>
    <row r="1292" spans="1:26" x14ac:dyDescent="0.45">
      <c r="A1292" s="15"/>
      <c r="B1292" s="15"/>
      <c r="C1292" s="15"/>
      <c r="D1292" s="23"/>
      <c r="Z1292" s="3"/>
    </row>
    <row r="1293" spans="1:26" x14ac:dyDescent="0.45">
      <c r="A1293" s="15"/>
      <c r="B1293" s="15"/>
      <c r="C1293" s="15"/>
      <c r="D1293" s="23"/>
      <c r="Z1293" s="3"/>
    </row>
    <row r="1294" spans="1:26" x14ac:dyDescent="0.45">
      <c r="A1294" s="15"/>
      <c r="B1294" s="15"/>
      <c r="C1294" s="15"/>
      <c r="D1294" s="23"/>
      <c r="Z1294" s="3"/>
    </row>
    <row r="1295" spans="1:26" x14ac:dyDescent="0.45">
      <c r="A1295" s="15"/>
      <c r="B1295" s="15"/>
      <c r="C1295" s="15"/>
      <c r="D1295" s="23"/>
      <c r="Z1295" s="3"/>
    </row>
    <row r="1296" spans="1:26" x14ac:dyDescent="0.45">
      <c r="A1296" s="15"/>
      <c r="B1296" s="15"/>
      <c r="C1296" s="15"/>
      <c r="D1296" s="23"/>
      <c r="Z1296" s="3"/>
    </row>
    <row r="1297" spans="1:26" x14ac:dyDescent="0.45">
      <c r="A1297" s="15"/>
      <c r="B1297" s="15"/>
      <c r="C1297" s="15"/>
      <c r="D1297" s="23"/>
      <c r="Z1297" s="3"/>
    </row>
    <row r="1298" spans="1:26" x14ac:dyDescent="0.45">
      <c r="A1298" s="15"/>
      <c r="B1298" s="15"/>
      <c r="C1298" s="15"/>
      <c r="D1298" s="23"/>
      <c r="Z1298" s="3"/>
    </row>
    <row r="1299" spans="1:26" x14ac:dyDescent="0.45">
      <c r="A1299" s="15"/>
      <c r="B1299" s="15"/>
      <c r="C1299" s="15"/>
      <c r="D1299" s="23"/>
      <c r="Z1299" s="3"/>
    </row>
    <row r="1300" spans="1:26" x14ac:dyDescent="0.45">
      <c r="A1300" s="15"/>
      <c r="B1300" s="15"/>
      <c r="C1300" s="15"/>
      <c r="D1300" s="23"/>
      <c r="Z1300" s="3"/>
    </row>
    <row r="1301" spans="1:26" x14ac:dyDescent="0.45">
      <c r="A1301" s="15"/>
      <c r="B1301" s="15"/>
      <c r="C1301" s="15"/>
      <c r="D1301" s="23"/>
      <c r="Z1301" s="3"/>
    </row>
    <row r="1302" spans="1:26" x14ac:dyDescent="0.45">
      <c r="A1302" s="15"/>
      <c r="B1302" s="15"/>
      <c r="C1302" s="15"/>
      <c r="D1302" s="23"/>
      <c r="Z1302" s="3"/>
    </row>
    <row r="1303" spans="1:26" x14ac:dyDescent="0.45">
      <c r="A1303" s="15"/>
      <c r="B1303" s="15"/>
      <c r="C1303" s="15"/>
      <c r="D1303" s="23"/>
      <c r="Z1303" s="3"/>
    </row>
    <row r="1304" spans="1:26" x14ac:dyDescent="0.45">
      <c r="A1304" s="15"/>
      <c r="B1304" s="15"/>
      <c r="C1304" s="15"/>
      <c r="D1304" s="23"/>
      <c r="Z1304" s="3"/>
    </row>
    <row r="1305" spans="1:26" x14ac:dyDescent="0.45">
      <c r="A1305" s="15"/>
      <c r="B1305" s="15"/>
      <c r="C1305" s="15"/>
      <c r="D1305" s="23"/>
      <c r="Z1305" s="3"/>
    </row>
    <row r="1306" spans="1:26" x14ac:dyDescent="0.45">
      <c r="A1306" s="15"/>
      <c r="B1306" s="15"/>
      <c r="C1306" s="15"/>
      <c r="D1306" s="23"/>
      <c r="Z1306" s="3"/>
    </row>
    <row r="1307" spans="1:26" x14ac:dyDescent="0.45">
      <c r="A1307" s="15"/>
      <c r="B1307" s="15"/>
      <c r="C1307" s="15"/>
      <c r="D1307" s="23"/>
      <c r="Z1307" s="3"/>
    </row>
    <row r="1308" spans="1:26" x14ac:dyDescent="0.45">
      <c r="A1308" s="15"/>
      <c r="B1308" s="15"/>
      <c r="C1308" s="15"/>
      <c r="D1308" s="23"/>
      <c r="Z1308" s="3"/>
    </row>
    <row r="1309" spans="1:26" x14ac:dyDescent="0.45">
      <c r="A1309" s="15"/>
      <c r="B1309" s="15"/>
      <c r="C1309" s="15"/>
      <c r="D1309" s="23"/>
      <c r="Z1309" s="3"/>
    </row>
    <row r="1310" spans="1:26" x14ac:dyDescent="0.45">
      <c r="A1310" s="15"/>
      <c r="B1310" s="15"/>
      <c r="C1310" s="15"/>
      <c r="D1310" s="23"/>
      <c r="Z1310" s="3"/>
    </row>
    <row r="1311" spans="1:26" x14ac:dyDescent="0.45">
      <c r="A1311" s="15"/>
      <c r="B1311" s="15"/>
      <c r="C1311" s="15"/>
      <c r="D1311" s="23"/>
      <c r="Z1311" s="3"/>
    </row>
    <row r="1312" spans="1:26" x14ac:dyDescent="0.45">
      <c r="A1312" s="15"/>
      <c r="B1312" s="15"/>
      <c r="C1312" s="15"/>
      <c r="D1312" s="23"/>
      <c r="Z1312" s="3"/>
    </row>
    <row r="1313" spans="1:26" x14ac:dyDescent="0.45">
      <c r="A1313" s="15"/>
      <c r="B1313" s="15"/>
      <c r="C1313" s="15"/>
      <c r="D1313" s="23"/>
      <c r="Z1313" s="3"/>
    </row>
    <row r="1314" spans="1:26" x14ac:dyDescent="0.45">
      <c r="A1314" s="15"/>
      <c r="B1314" s="15"/>
      <c r="C1314" s="15"/>
      <c r="D1314" s="23"/>
      <c r="Z1314" s="3"/>
    </row>
    <row r="1315" spans="1:26" x14ac:dyDescent="0.45">
      <c r="A1315" s="15"/>
      <c r="B1315" s="15"/>
      <c r="C1315" s="15"/>
      <c r="D1315" s="23"/>
      <c r="Z1315" s="3"/>
    </row>
    <row r="1316" spans="1:26" x14ac:dyDescent="0.45">
      <c r="A1316" s="15"/>
      <c r="B1316" s="15"/>
      <c r="C1316" s="15"/>
      <c r="D1316" s="23"/>
      <c r="Z1316" s="3"/>
    </row>
    <row r="1317" spans="1:26" x14ac:dyDescent="0.45">
      <c r="A1317" s="15"/>
      <c r="B1317" s="15"/>
      <c r="C1317" s="15"/>
      <c r="D1317" s="23"/>
      <c r="Z1317" s="3"/>
    </row>
    <row r="1318" spans="1:26" x14ac:dyDescent="0.45">
      <c r="A1318" s="15"/>
      <c r="B1318" s="15"/>
      <c r="C1318" s="15"/>
      <c r="D1318" s="23"/>
      <c r="Z1318" s="3"/>
    </row>
    <row r="1319" spans="1:26" x14ac:dyDescent="0.45">
      <c r="A1319" s="15"/>
      <c r="B1319" s="15"/>
      <c r="C1319" s="15"/>
      <c r="D1319" s="23"/>
      <c r="Z1319" s="3"/>
    </row>
    <row r="1320" spans="1:26" x14ac:dyDescent="0.45">
      <c r="A1320" s="15"/>
      <c r="B1320" s="15"/>
      <c r="C1320" s="15"/>
      <c r="D1320" s="23"/>
      <c r="Z1320" s="3"/>
    </row>
    <row r="1321" spans="1:26" x14ac:dyDescent="0.45">
      <c r="A1321" s="15"/>
      <c r="B1321" s="15"/>
      <c r="C1321" s="15"/>
      <c r="D1321" s="23"/>
      <c r="Z1321" s="3"/>
    </row>
    <row r="1322" spans="1:26" x14ac:dyDescent="0.45">
      <c r="A1322" s="15"/>
      <c r="B1322" s="15"/>
      <c r="C1322" s="15"/>
      <c r="D1322" s="23"/>
      <c r="Z1322" s="3"/>
    </row>
    <row r="1323" spans="1:26" x14ac:dyDescent="0.45">
      <c r="A1323" s="15"/>
      <c r="B1323" s="15"/>
      <c r="C1323" s="15"/>
      <c r="D1323" s="23"/>
      <c r="Z1323" s="3"/>
    </row>
    <row r="1324" spans="1:26" x14ac:dyDescent="0.45">
      <c r="A1324" s="15"/>
      <c r="B1324" s="15"/>
      <c r="C1324" s="15"/>
      <c r="D1324" s="23"/>
      <c r="Z1324" s="3"/>
    </row>
    <row r="1325" spans="1:26" x14ac:dyDescent="0.45">
      <c r="A1325" s="15"/>
      <c r="B1325" s="15"/>
      <c r="C1325" s="15"/>
      <c r="D1325" s="23"/>
      <c r="Z1325" s="3"/>
    </row>
    <row r="1326" spans="1:26" x14ac:dyDescent="0.45">
      <c r="A1326" s="15"/>
      <c r="B1326" s="15"/>
      <c r="C1326" s="15"/>
      <c r="D1326" s="23"/>
      <c r="Z1326" s="3"/>
    </row>
    <row r="1327" spans="1:26" x14ac:dyDescent="0.45">
      <c r="A1327" s="15"/>
      <c r="B1327" s="15"/>
      <c r="C1327" s="15"/>
      <c r="D1327" s="23"/>
      <c r="Z1327" s="3"/>
    </row>
    <row r="1328" spans="1:26" x14ac:dyDescent="0.45">
      <c r="A1328" s="15"/>
      <c r="B1328" s="15"/>
      <c r="C1328" s="15"/>
      <c r="D1328" s="23"/>
      <c r="Z1328" s="3"/>
    </row>
    <row r="1329" spans="1:26" x14ac:dyDescent="0.45">
      <c r="A1329" s="15"/>
      <c r="B1329" s="15"/>
      <c r="C1329" s="15"/>
      <c r="D1329" s="23"/>
      <c r="Z1329" s="3"/>
    </row>
    <row r="1330" spans="1:26" x14ac:dyDescent="0.45">
      <c r="A1330" s="15"/>
      <c r="B1330" s="15"/>
      <c r="C1330" s="15"/>
      <c r="D1330" s="23"/>
      <c r="Z1330" s="3"/>
    </row>
    <row r="1331" spans="1:26" x14ac:dyDescent="0.45">
      <c r="A1331" s="15"/>
      <c r="B1331" s="15"/>
      <c r="C1331" s="15"/>
      <c r="D1331" s="23"/>
      <c r="Z1331" s="3"/>
    </row>
    <row r="1332" spans="1:26" x14ac:dyDescent="0.45">
      <c r="A1332" s="15"/>
      <c r="B1332" s="15"/>
      <c r="C1332" s="15"/>
      <c r="D1332" s="23"/>
      <c r="Z1332" s="3"/>
    </row>
    <row r="1333" spans="1:26" x14ac:dyDescent="0.45">
      <c r="A1333" s="15"/>
      <c r="B1333" s="15"/>
      <c r="C1333" s="15"/>
      <c r="D1333" s="23"/>
      <c r="Z1333" s="3"/>
    </row>
    <row r="1334" spans="1:26" x14ac:dyDescent="0.45">
      <c r="A1334" s="15"/>
      <c r="B1334" s="15"/>
      <c r="C1334" s="15"/>
      <c r="D1334" s="23"/>
      <c r="Z1334" s="3"/>
    </row>
    <row r="1335" spans="1:26" x14ac:dyDescent="0.45">
      <c r="A1335" s="15"/>
      <c r="B1335" s="15"/>
      <c r="C1335" s="15"/>
      <c r="D1335" s="23"/>
      <c r="Z1335" s="3"/>
    </row>
    <row r="1336" spans="1:26" x14ac:dyDescent="0.45">
      <c r="A1336" s="15"/>
      <c r="B1336" s="15"/>
      <c r="C1336" s="15"/>
      <c r="D1336" s="23"/>
      <c r="Z1336" s="3"/>
    </row>
    <row r="1337" spans="1:26" x14ac:dyDescent="0.45">
      <c r="A1337" s="15"/>
      <c r="B1337" s="15"/>
      <c r="C1337" s="15"/>
      <c r="D1337" s="23"/>
      <c r="Z1337" s="3"/>
    </row>
    <row r="1338" spans="1:26" x14ac:dyDescent="0.45">
      <c r="A1338" s="15"/>
      <c r="B1338" s="15"/>
      <c r="C1338" s="15"/>
      <c r="D1338" s="23"/>
      <c r="Z1338" s="3"/>
    </row>
    <row r="1339" spans="1:26" x14ac:dyDescent="0.45">
      <c r="A1339" s="15"/>
      <c r="B1339" s="15"/>
      <c r="C1339" s="15"/>
      <c r="D1339" s="23"/>
      <c r="Z1339" s="3"/>
    </row>
    <row r="1340" spans="1:26" x14ac:dyDescent="0.45">
      <c r="A1340" s="15"/>
      <c r="B1340" s="15"/>
      <c r="C1340" s="15"/>
      <c r="D1340" s="23"/>
      <c r="Z1340" s="3"/>
    </row>
    <row r="1341" spans="1:26" x14ac:dyDescent="0.45">
      <c r="A1341" s="15"/>
      <c r="B1341" s="15"/>
      <c r="C1341" s="15"/>
      <c r="D1341" s="23"/>
      <c r="Z1341" s="3"/>
    </row>
    <row r="1342" spans="1:26" x14ac:dyDescent="0.45">
      <c r="A1342" s="15"/>
      <c r="B1342" s="15"/>
      <c r="C1342" s="15"/>
      <c r="D1342" s="23"/>
      <c r="Z1342" s="3"/>
    </row>
    <row r="1343" spans="1:26" x14ac:dyDescent="0.45">
      <c r="A1343" s="15"/>
      <c r="B1343" s="15"/>
      <c r="C1343" s="15"/>
      <c r="D1343" s="23"/>
      <c r="Z1343" s="3"/>
    </row>
    <row r="1344" spans="1:26" x14ac:dyDescent="0.45">
      <c r="A1344" s="15"/>
      <c r="B1344" s="15"/>
      <c r="C1344" s="15"/>
      <c r="D1344" s="23"/>
      <c r="Z1344" s="3"/>
    </row>
    <row r="1345" spans="1:26" x14ac:dyDescent="0.45">
      <c r="A1345" s="15"/>
      <c r="B1345" s="15"/>
      <c r="C1345" s="15"/>
      <c r="D1345" s="23"/>
      <c r="Z1345" s="3"/>
    </row>
    <row r="1346" spans="1:26" x14ac:dyDescent="0.45">
      <c r="A1346" s="15"/>
      <c r="B1346" s="15"/>
      <c r="C1346" s="15"/>
      <c r="D1346" s="23"/>
      <c r="Z1346" s="3"/>
    </row>
    <row r="1347" spans="1:26" x14ac:dyDescent="0.45">
      <c r="A1347" s="15"/>
      <c r="B1347" s="15"/>
      <c r="C1347" s="15"/>
      <c r="D1347" s="23"/>
      <c r="Z1347" s="3"/>
    </row>
    <row r="1348" spans="1:26" x14ac:dyDescent="0.45">
      <c r="A1348" s="15"/>
      <c r="B1348" s="15"/>
      <c r="C1348" s="15"/>
      <c r="D1348" s="23"/>
      <c r="Z1348" s="3"/>
    </row>
    <row r="1349" spans="1:26" x14ac:dyDescent="0.45">
      <c r="A1349" s="15"/>
      <c r="B1349" s="15"/>
      <c r="C1349" s="15"/>
      <c r="D1349" s="23"/>
      <c r="Z1349" s="3"/>
    </row>
    <row r="1350" spans="1:26" x14ac:dyDescent="0.45">
      <c r="A1350" s="15"/>
      <c r="B1350" s="15"/>
      <c r="C1350" s="15"/>
      <c r="D1350" s="23"/>
      <c r="Z1350" s="3"/>
    </row>
    <row r="1351" spans="1:26" x14ac:dyDescent="0.45">
      <c r="A1351" s="15"/>
      <c r="B1351" s="15"/>
      <c r="C1351" s="15"/>
      <c r="D1351" s="23"/>
      <c r="Z1351" s="3"/>
    </row>
    <row r="1352" spans="1:26" x14ac:dyDescent="0.45">
      <c r="A1352" s="15"/>
      <c r="B1352" s="15"/>
      <c r="C1352" s="15"/>
      <c r="D1352" s="23"/>
      <c r="Z1352" s="3"/>
    </row>
    <row r="1353" spans="1:26" x14ac:dyDescent="0.45">
      <c r="A1353" s="15"/>
      <c r="B1353" s="15"/>
      <c r="C1353" s="15"/>
      <c r="D1353" s="23"/>
      <c r="Z1353" s="3"/>
    </row>
    <row r="1354" spans="1:26" x14ac:dyDescent="0.45">
      <c r="A1354" s="15"/>
      <c r="B1354" s="15"/>
      <c r="C1354" s="15"/>
      <c r="D1354" s="23"/>
      <c r="Z1354" s="3"/>
    </row>
    <row r="1355" spans="1:26" x14ac:dyDescent="0.45">
      <c r="A1355" s="15"/>
      <c r="B1355" s="15"/>
      <c r="C1355" s="15"/>
      <c r="D1355" s="23"/>
      <c r="Z1355" s="3"/>
    </row>
    <row r="1356" spans="1:26" x14ac:dyDescent="0.45">
      <c r="A1356" s="15"/>
      <c r="B1356" s="15"/>
      <c r="C1356" s="15"/>
      <c r="D1356" s="23"/>
      <c r="Z1356" s="3"/>
    </row>
    <row r="1357" spans="1:26" x14ac:dyDescent="0.45">
      <c r="A1357" s="15"/>
      <c r="B1357" s="15"/>
      <c r="C1357" s="15"/>
      <c r="D1357" s="23"/>
      <c r="Z1357" s="3"/>
    </row>
    <row r="1358" spans="1:26" x14ac:dyDescent="0.45">
      <c r="A1358" s="15"/>
      <c r="B1358" s="15"/>
      <c r="C1358" s="15"/>
      <c r="D1358" s="23"/>
      <c r="Z1358" s="3"/>
    </row>
    <row r="1359" spans="1:26" x14ac:dyDescent="0.45">
      <c r="A1359" s="15"/>
      <c r="B1359" s="15"/>
      <c r="C1359" s="15"/>
      <c r="D1359" s="23"/>
      <c r="Z1359" s="3"/>
    </row>
    <row r="1360" spans="1:26" x14ac:dyDescent="0.45">
      <c r="A1360" s="15"/>
      <c r="B1360" s="15"/>
      <c r="C1360" s="15"/>
      <c r="D1360" s="23"/>
      <c r="Z1360" s="3"/>
    </row>
    <row r="1361" spans="1:26" x14ac:dyDescent="0.45">
      <c r="A1361" s="15"/>
      <c r="B1361" s="15"/>
      <c r="C1361" s="15"/>
      <c r="D1361" s="23"/>
      <c r="Z1361" s="3"/>
    </row>
    <row r="1362" spans="1:26" x14ac:dyDescent="0.45">
      <c r="A1362" s="15"/>
      <c r="B1362" s="15"/>
      <c r="C1362" s="15"/>
      <c r="D1362" s="23"/>
      <c r="Z1362" s="3"/>
    </row>
    <row r="1363" spans="1:26" x14ac:dyDescent="0.45">
      <c r="A1363" s="15"/>
      <c r="B1363" s="15"/>
      <c r="C1363" s="15"/>
      <c r="D1363" s="23"/>
      <c r="Z1363" s="3"/>
    </row>
    <row r="1364" spans="1:26" x14ac:dyDescent="0.45">
      <c r="A1364" s="15"/>
      <c r="B1364" s="15"/>
      <c r="C1364" s="15"/>
      <c r="D1364" s="23"/>
      <c r="Z1364" s="3"/>
    </row>
    <row r="1365" spans="1:26" x14ac:dyDescent="0.45">
      <c r="A1365" s="15"/>
      <c r="B1365" s="15"/>
      <c r="C1365" s="15"/>
      <c r="D1365" s="23"/>
      <c r="Z1365" s="3"/>
    </row>
    <row r="1366" spans="1:26" x14ac:dyDescent="0.45">
      <c r="A1366" s="15"/>
      <c r="B1366" s="15"/>
      <c r="C1366" s="15"/>
      <c r="D1366" s="23"/>
      <c r="Z1366" s="3"/>
    </row>
    <row r="1367" spans="1:26" x14ac:dyDescent="0.45">
      <c r="A1367" s="15"/>
      <c r="B1367" s="15"/>
      <c r="C1367" s="15"/>
      <c r="D1367" s="23"/>
      <c r="Z1367" s="3"/>
    </row>
    <row r="1368" spans="1:26" x14ac:dyDescent="0.45">
      <c r="A1368" s="15"/>
      <c r="B1368" s="15"/>
      <c r="C1368" s="15"/>
      <c r="D1368" s="23"/>
      <c r="Z1368" s="3"/>
    </row>
    <row r="1369" spans="1:26" x14ac:dyDescent="0.45">
      <c r="A1369" s="15"/>
      <c r="B1369" s="15"/>
      <c r="C1369" s="15"/>
      <c r="D1369" s="23"/>
      <c r="Z1369" s="3"/>
    </row>
    <row r="1370" spans="1:26" x14ac:dyDescent="0.45">
      <c r="A1370" s="15"/>
      <c r="B1370" s="15"/>
      <c r="C1370" s="15"/>
      <c r="D1370" s="23"/>
      <c r="Z1370" s="3"/>
    </row>
    <row r="1371" spans="1:26" x14ac:dyDescent="0.45">
      <c r="A1371" s="15"/>
      <c r="B1371" s="15"/>
      <c r="C1371" s="15"/>
      <c r="D1371" s="23"/>
      <c r="Z1371" s="3"/>
    </row>
    <row r="1372" spans="1:26" x14ac:dyDescent="0.45">
      <c r="A1372" s="15"/>
      <c r="B1372" s="15"/>
      <c r="C1372" s="15"/>
      <c r="D1372" s="23"/>
      <c r="Z1372" s="3"/>
    </row>
    <row r="1373" spans="1:26" x14ac:dyDescent="0.45">
      <c r="A1373" s="15"/>
      <c r="B1373" s="15"/>
      <c r="C1373" s="15"/>
      <c r="D1373" s="23"/>
      <c r="Z1373" s="3"/>
    </row>
    <row r="1374" spans="1:26" x14ac:dyDescent="0.45">
      <c r="A1374" s="15"/>
      <c r="B1374" s="15"/>
      <c r="C1374" s="15"/>
      <c r="D1374" s="23"/>
      <c r="Z1374" s="3"/>
    </row>
    <row r="1375" spans="1:26" x14ac:dyDescent="0.45">
      <c r="A1375" s="15"/>
      <c r="B1375" s="15"/>
      <c r="C1375" s="15"/>
      <c r="D1375" s="23"/>
      <c r="Z1375" s="3"/>
    </row>
    <row r="1376" spans="1:26" x14ac:dyDescent="0.45">
      <c r="A1376" s="15"/>
      <c r="B1376" s="15"/>
      <c r="C1376" s="15"/>
      <c r="D1376" s="23"/>
      <c r="Z1376" s="3"/>
    </row>
    <row r="1377" spans="1:26" x14ac:dyDescent="0.45">
      <c r="A1377" s="15"/>
      <c r="B1377" s="15"/>
      <c r="C1377" s="15"/>
      <c r="D1377" s="23"/>
      <c r="Z1377" s="3"/>
    </row>
    <row r="1378" spans="1:26" x14ac:dyDescent="0.45">
      <c r="A1378" s="15"/>
      <c r="B1378" s="15"/>
      <c r="C1378" s="15"/>
      <c r="D1378" s="23"/>
      <c r="Z1378" s="3"/>
    </row>
    <row r="1379" spans="1:26" x14ac:dyDescent="0.45">
      <c r="A1379" s="15"/>
      <c r="B1379" s="15"/>
      <c r="C1379" s="15"/>
      <c r="D1379" s="23"/>
      <c r="Z1379" s="3"/>
    </row>
    <row r="1380" spans="1:26" x14ac:dyDescent="0.45">
      <c r="A1380" s="15"/>
      <c r="B1380" s="15"/>
      <c r="C1380" s="15"/>
      <c r="D1380" s="23"/>
      <c r="Z1380" s="3"/>
    </row>
    <row r="1381" spans="1:26" x14ac:dyDescent="0.45">
      <c r="A1381" s="15"/>
      <c r="B1381" s="15"/>
      <c r="C1381" s="15"/>
      <c r="D1381" s="23"/>
      <c r="Z1381" s="3"/>
    </row>
    <row r="1382" spans="1:26" x14ac:dyDescent="0.45">
      <c r="A1382" s="15"/>
      <c r="B1382" s="15"/>
      <c r="C1382" s="15"/>
      <c r="D1382" s="23"/>
      <c r="Z1382" s="3"/>
    </row>
    <row r="1383" spans="1:26" x14ac:dyDescent="0.45">
      <c r="A1383" s="15"/>
      <c r="B1383" s="15"/>
      <c r="C1383" s="15"/>
      <c r="D1383" s="23"/>
      <c r="Z1383" s="3"/>
    </row>
    <row r="1384" spans="1:26" x14ac:dyDescent="0.45">
      <c r="A1384" s="15"/>
      <c r="B1384" s="15"/>
      <c r="C1384" s="15"/>
      <c r="D1384" s="23"/>
      <c r="Z1384" s="3"/>
    </row>
    <row r="1385" spans="1:26" x14ac:dyDescent="0.45">
      <c r="A1385" s="15"/>
      <c r="B1385" s="15"/>
      <c r="C1385" s="15"/>
      <c r="D1385" s="23"/>
      <c r="Z1385" s="3"/>
    </row>
    <row r="1386" spans="1:26" x14ac:dyDescent="0.45">
      <c r="A1386" s="15"/>
      <c r="B1386" s="15"/>
      <c r="C1386" s="15"/>
      <c r="D1386" s="23"/>
      <c r="Z1386" s="3"/>
    </row>
    <row r="1387" spans="1:26" x14ac:dyDescent="0.45">
      <c r="A1387" s="15"/>
      <c r="B1387" s="15"/>
      <c r="C1387" s="15"/>
      <c r="D1387" s="23"/>
      <c r="Z1387" s="3"/>
    </row>
    <row r="1388" spans="1:26" x14ac:dyDescent="0.45">
      <c r="A1388" s="15"/>
      <c r="B1388" s="15"/>
      <c r="C1388" s="15"/>
      <c r="D1388" s="23"/>
      <c r="Z1388" s="3"/>
    </row>
    <row r="1389" spans="1:26" x14ac:dyDescent="0.45">
      <c r="A1389" s="15"/>
      <c r="B1389" s="15"/>
      <c r="C1389" s="15"/>
      <c r="D1389" s="23"/>
      <c r="Z1389" s="3"/>
    </row>
    <row r="1390" spans="1:26" x14ac:dyDescent="0.45">
      <c r="A1390" s="15"/>
      <c r="B1390" s="15"/>
      <c r="C1390" s="15"/>
      <c r="D1390" s="23"/>
      <c r="Z1390" s="3"/>
    </row>
    <row r="1391" spans="1:26" x14ac:dyDescent="0.45">
      <c r="A1391" s="15"/>
      <c r="B1391" s="15"/>
      <c r="C1391" s="15"/>
      <c r="D1391" s="23"/>
      <c r="Z1391" s="3"/>
    </row>
    <row r="1392" spans="1:26" x14ac:dyDescent="0.45">
      <c r="A1392" s="15"/>
      <c r="B1392" s="15"/>
      <c r="C1392" s="15"/>
      <c r="D1392" s="23"/>
      <c r="Z1392" s="3"/>
    </row>
    <row r="1393" spans="1:26" x14ac:dyDescent="0.45">
      <c r="A1393" s="15"/>
      <c r="B1393" s="15"/>
      <c r="C1393" s="15"/>
      <c r="D1393" s="23"/>
      <c r="Z1393" s="3"/>
    </row>
    <row r="1394" spans="1:26" x14ac:dyDescent="0.45">
      <c r="A1394" s="15"/>
      <c r="B1394" s="15"/>
      <c r="C1394" s="15"/>
      <c r="D1394" s="23"/>
      <c r="Z1394" s="3"/>
    </row>
    <row r="1395" spans="1:26" x14ac:dyDescent="0.45">
      <c r="A1395" s="15"/>
      <c r="B1395" s="15"/>
      <c r="C1395" s="15"/>
      <c r="D1395" s="23"/>
      <c r="Z1395" s="3"/>
    </row>
    <row r="1396" spans="1:26" x14ac:dyDescent="0.45">
      <c r="A1396" s="15"/>
      <c r="B1396" s="15"/>
      <c r="C1396" s="15"/>
      <c r="D1396" s="23"/>
      <c r="Z1396" s="3"/>
    </row>
    <row r="1397" spans="1:26" x14ac:dyDescent="0.45">
      <c r="A1397" s="15"/>
      <c r="B1397" s="15"/>
      <c r="C1397" s="15"/>
      <c r="D1397" s="23"/>
      <c r="Z1397" s="3"/>
    </row>
    <row r="1398" spans="1:26" x14ac:dyDescent="0.45">
      <c r="A1398" s="15"/>
      <c r="B1398" s="15"/>
      <c r="C1398" s="15"/>
      <c r="D1398" s="23"/>
      <c r="Z1398" s="3"/>
    </row>
    <row r="1399" spans="1:26" x14ac:dyDescent="0.45">
      <c r="A1399" s="15"/>
      <c r="B1399" s="15"/>
      <c r="C1399" s="15"/>
      <c r="D1399" s="23"/>
      <c r="Z1399" s="3"/>
    </row>
    <row r="1400" spans="1:26" x14ac:dyDescent="0.45">
      <c r="A1400" s="15"/>
      <c r="B1400" s="15"/>
      <c r="C1400" s="15"/>
      <c r="D1400" s="23"/>
      <c r="Z1400" s="3"/>
    </row>
    <row r="1401" spans="1:26" x14ac:dyDescent="0.45">
      <c r="A1401" s="15"/>
      <c r="B1401" s="15"/>
      <c r="C1401" s="15"/>
      <c r="D1401" s="23"/>
      <c r="Z1401" s="3"/>
    </row>
    <row r="1402" spans="1:26" x14ac:dyDescent="0.45">
      <c r="A1402" s="15"/>
      <c r="B1402" s="15"/>
      <c r="C1402" s="15"/>
      <c r="D1402" s="23"/>
      <c r="Z1402" s="3"/>
    </row>
    <row r="1403" spans="1:26" x14ac:dyDescent="0.45">
      <c r="A1403" s="15"/>
      <c r="B1403" s="15"/>
      <c r="C1403" s="15"/>
      <c r="D1403" s="23"/>
      <c r="Z1403" s="3"/>
    </row>
    <row r="1404" spans="1:26" x14ac:dyDescent="0.45">
      <c r="A1404" s="15"/>
      <c r="B1404" s="15"/>
      <c r="C1404" s="15"/>
      <c r="D1404" s="23"/>
      <c r="Z1404" s="3"/>
    </row>
    <row r="1405" spans="1:26" x14ac:dyDescent="0.45">
      <c r="A1405" s="15"/>
      <c r="B1405" s="15"/>
      <c r="C1405" s="15"/>
      <c r="D1405" s="23"/>
      <c r="Z1405" s="3"/>
    </row>
    <row r="1406" spans="1:26" x14ac:dyDescent="0.45">
      <c r="A1406" s="15"/>
      <c r="B1406" s="15"/>
      <c r="C1406" s="15"/>
      <c r="D1406" s="23"/>
      <c r="Z1406" s="3"/>
    </row>
    <row r="1407" spans="1:26" x14ac:dyDescent="0.45">
      <c r="A1407" s="15"/>
      <c r="B1407" s="15"/>
      <c r="C1407" s="15"/>
      <c r="D1407" s="23"/>
      <c r="Z1407" s="3"/>
    </row>
    <row r="1408" spans="1:26" x14ac:dyDescent="0.45">
      <c r="A1408" s="15"/>
      <c r="B1408" s="15"/>
      <c r="C1408" s="15"/>
      <c r="D1408" s="23"/>
      <c r="Z1408" s="3"/>
    </row>
    <row r="1409" spans="1:26" x14ac:dyDescent="0.45">
      <c r="A1409" s="15"/>
      <c r="B1409" s="15"/>
      <c r="C1409" s="15"/>
      <c r="D1409" s="23"/>
      <c r="Z1409" s="3"/>
    </row>
    <row r="1410" spans="1:26" x14ac:dyDescent="0.45">
      <c r="A1410" s="15"/>
      <c r="B1410" s="15"/>
      <c r="C1410" s="15"/>
      <c r="D1410" s="23"/>
      <c r="Z1410" s="3"/>
    </row>
    <row r="1411" spans="1:26" x14ac:dyDescent="0.45">
      <c r="A1411" s="15"/>
      <c r="B1411" s="15"/>
      <c r="C1411" s="15"/>
      <c r="D1411" s="23"/>
      <c r="Z1411" s="3"/>
    </row>
    <row r="1412" spans="1:26" x14ac:dyDescent="0.45">
      <c r="A1412" s="15"/>
      <c r="B1412" s="15"/>
      <c r="C1412" s="15"/>
      <c r="D1412" s="23"/>
      <c r="Z1412" s="3"/>
    </row>
    <row r="1413" spans="1:26" x14ac:dyDescent="0.45">
      <c r="A1413" s="15"/>
      <c r="B1413" s="15"/>
      <c r="C1413" s="15"/>
      <c r="D1413" s="23"/>
      <c r="Z1413" s="3"/>
    </row>
    <row r="1414" spans="1:26" x14ac:dyDescent="0.45">
      <c r="A1414" s="15"/>
      <c r="B1414" s="15"/>
      <c r="C1414" s="15"/>
      <c r="D1414" s="23"/>
      <c r="Z1414" s="3"/>
    </row>
    <row r="1415" spans="1:26" x14ac:dyDescent="0.45">
      <c r="A1415" s="15"/>
      <c r="B1415" s="15"/>
      <c r="C1415" s="15"/>
      <c r="D1415" s="23"/>
      <c r="Z1415" s="3"/>
    </row>
    <row r="1416" spans="1:26" x14ac:dyDescent="0.45">
      <c r="A1416" s="15"/>
      <c r="B1416" s="15"/>
      <c r="C1416" s="15"/>
      <c r="D1416" s="23"/>
      <c r="Z1416" s="3"/>
    </row>
    <row r="1417" spans="1:26" x14ac:dyDescent="0.45">
      <c r="A1417" s="15"/>
      <c r="B1417" s="15"/>
      <c r="C1417" s="15"/>
      <c r="D1417" s="23"/>
      <c r="Z1417" s="3"/>
    </row>
    <row r="1418" spans="1:26" x14ac:dyDescent="0.45">
      <c r="A1418" s="15"/>
      <c r="B1418" s="15"/>
      <c r="C1418" s="15"/>
      <c r="D1418" s="23"/>
      <c r="Z1418" s="3"/>
    </row>
    <row r="1419" spans="1:26" x14ac:dyDescent="0.45">
      <c r="A1419" s="15"/>
      <c r="B1419" s="15"/>
      <c r="C1419" s="15"/>
      <c r="D1419" s="23"/>
      <c r="Z1419" s="3"/>
    </row>
    <row r="1420" spans="1:26" x14ac:dyDescent="0.45">
      <c r="A1420" s="15"/>
      <c r="B1420" s="15"/>
      <c r="C1420" s="15"/>
      <c r="D1420" s="23"/>
      <c r="Z1420" s="3"/>
    </row>
    <row r="1421" spans="1:26" x14ac:dyDescent="0.45">
      <c r="A1421" s="15"/>
      <c r="B1421" s="15"/>
      <c r="C1421" s="15"/>
      <c r="D1421" s="23"/>
      <c r="Z1421" s="3"/>
    </row>
    <row r="1422" spans="1:26" x14ac:dyDescent="0.45">
      <c r="A1422" s="15"/>
      <c r="B1422" s="15"/>
      <c r="C1422" s="15"/>
      <c r="D1422" s="23"/>
      <c r="Z1422" s="3"/>
    </row>
    <row r="1423" spans="1:26" x14ac:dyDescent="0.45">
      <c r="A1423" s="15"/>
      <c r="B1423" s="15"/>
      <c r="C1423" s="15"/>
      <c r="D1423" s="23"/>
      <c r="Z1423" s="3"/>
    </row>
    <row r="1424" spans="1:26" x14ac:dyDescent="0.45">
      <c r="A1424" s="15"/>
      <c r="B1424" s="15"/>
      <c r="C1424" s="15"/>
      <c r="D1424" s="23"/>
      <c r="Z1424" s="3"/>
    </row>
    <row r="1425" spans="1:26" x14ac:dyDescent="0.45">
      <c r="A1425" s="15"/>
      <c r="B1425" s="15"/>
      <c r="C1425" s="15"/>
      <c r="D1425" s="23"/>
      <c r="Z1425" s="3"/>
    </row>
    <row r="1426" spans="1:26" x14ac:dyDescent="0.45">
      <c r="A1426" s="15"/>
      <c r="B1426" s="15"/>
      <c r="C1426" s="15"/>
      <c r="D1426" s="23"/>
      <c r="Z1426" s="3"/>
    </row>
    <row r="1427" spans="1:26" x14ac:dyDescent="0.45">
      <c r="A1427" s="15"/>
      <c r="B1427" s="15"/>
      <c r="C1427" s="15"/>
      <c r="D1427" s="23"/>
      <c r="Z1427" s="3"/>
    </row>
    <row r="1428" spans="1:26" x14ac:dyDescent="0.45">
      <c r="A1428" s="15"/>
      <c r="B1428" s="15"/>
      <c r="C1428" s="15"/>
      <c r="D1428" s="23"/>
      <c r="Z1428" s="3"/>
    </row>
    <row r="1429" spans="1:26" x14ac:dyDescent="0.45">
      <c r="A1429" s="15"/>
      <c r="B1429" s="15"/>
      <c r="C1429" s="15"/>
      <c r="D1429" s="23"/>
      <c r="Z1429" s="3"/>
    </row>
    <row r="1430" spans="1:26" x14ac:dyDescent="0.45">
      <c r="A1430" s="15"/>
      <c r="B1430" s="15"/>
      <c r="C1430" s="15"/>
      <c r="D1430" s="23"/>
      <c r="Z1430" s="3"/>
    </row>
    <row r="1431" spans="1:26" x14ac:dyDescent="0.45">
      <c r="A1431" s="15"/>
      <c r="B1431" s="15"/>
      <c r="C1431" s="15"/>
      <c r="D1431" s="23"/>
      <c r="Z1431" s="3"/>
    </row>
    <row r="1432" spans="1:26" x14ac:dyDescent="0.45">
      <c r="A1432" s="15"/>
      <c r="B1432" s="15"/>
      <c r="C1432" s="15"/>
      <c r="D1432" s="23"/>
      <c r="Z1432" s="3"/>
    </row>
    <row r="1433" spans="1:26" x14ac:dyDescent="0.45">
      <c r="A1433" s="15"/>
      <c r="B1433" s="15"/>
      <c r="C1433" s="15"/>
      <c r="D1433" s="23"/>
      <c r="Z1433" s="3"/>
    </row>
    <row r="1434" spans="1:26" x14ac:dyDescent="0.45">
      <c r="A1434" s="15"/>
      <c r="B1434" s="15"/>
      <c r="C1434" s="15"/>
      <c r="D1434" s="23"/>
      <c r="Z1434" s="3"/>
    </row>
    <row r="1435" spans="1:26" x14ac:dyDescent="0.45">
      <c r="A1435" s="15"/>
      <c r="B1435" s="15"/>
      <c r="C1435" s="15"/>
      <c r="D1435" s="23"/>
      <c r="Z1435" s="3"/>
    </row>
    <row r="1436" spans="1:26" x14ac:dyDescent="0.45">
      <c r="A1436" s="15"/>
      <c r="B1436" s="15"/>
      <c r="C1436" s="15"/>
      <c r="D1436" s="23"/>
      <c r="Z1436" s="3"/>
    </row>
    <row r="1437" spans="1:26" x14ac:dyDescent="0.45">
      <c r="A1437" s="15"/>
      <c r="B1437" s="15"/>
      <c r="C1437" s="15"/>
      <c r="D1437" s="23"/>
      <c r="Z1437" s="3"/>
    </row>
    <row r="1438" spans="1:26" x14ac:dyDescent="0.45">
      <c r="A1438" s="15"/>
      <c r="B1438" s="15"/>
      <c r="C1438" s="15"/>
      <c r="D1438" s="23"/>
      <c r="Z1438" s="3"/>
    </row>
    <row r="1439" spans="1:26" x14ac:dyDescent="0.45">
      <c r="A1439" s="15"/>
      <c r="B1439" s="15"/>
      <c r="C1439" s="15"/>
      <c r="D1439" s="23"/>
      <c r="Z1439" s="3"/>
    </row>
    <row r="1440" spans="1:26" x14ac:dyDescent="0.45">
      <c r="A1440" s="15"/>
      <c r="B1440" s="15"/>
      <c r="C1440" s="15"/>
      <c r="D1440" s="23"/>
      <c r="Z1440" s="3"/>
    </row>
    <row r="1441" spans="1:26" x14ac:dyDescent="0.45">
      <c r="A1441" s="15"/>
      <c r="B1441" s="15"/>
      <c r="C1441" s="15"/>
      <c r="D1441" s="23"/>
      <c r="Z1441" s="3"/>
    </row>
    <row r="1442" spans="1:26" x14ac:dyDescent="0.45">
      <c r="A1442" s="15"/>
      <c r="B1442" s="15"/>
      <c r="C1442" s="15"/>
      <c r="D1442" s="23"/>
      <c r="Z1442" s="3"/>
    </row>
    <row r="1443" spans="1:26" x14ac:dyDescent="0.45">
      <c r="A1443" s="15"/>
      <c r="B1443" s="15"/>
      <c r="C1443" s="15"/>
      <c r="D1443" s="23"/>
      <c r="Z1443" s="3"/>
    </row>
    <row r="1444" spans="1:26" x14ac:dyDescent="0.45">
      <c r="A1444" s="15"/>
      <c r="B1444" s="15"/>
      <c r="C1444" s="15"/>
      <c r="D1444" s="23"/>
      <c r="Z1444" s="3"/>
    </row>
    <row r="1445" spans="1:26" x14ac:dyDescent="0.45">
      <c r="A1445" s="15"/>
      <c r="B1445" s="15"/>
      <c r="C1445" s="15"/>
      <c r="D1445" s="23"/>
      <c r="Z1445" s="3"/>
    </row>
    <row r="1446" spans="1:26" x14ac:dyDescent="0.45">
      <c r="A1446" s="15"/>
      <c r="B1446" s="15"/>
      <c r="C1446" s="15"/>
      <c r="D1446" s="23"/>
      <c r="Z1446" s="3"/>
    </row>
    <row r="1447" spans="1:26" x14ac:dyDescent="0.45">
      <c r="A1447" s="15"/>
      <c r="B1447" s="15"/>
      <c r="C1447" s="15"/>
      <c r="D1447" s="23"/>
      <c r="Z1447" s="3"/>
    </row>
    <row r="1448" spans="1:26" x14ac:dyDescent="0.45">
      <c r="A1448" s="15"/>
      <c r="B1448" s="15"/>
      <c r="C1448" s="15"/>
      <c r="D1448" s="23"/>
      <c r="Z1448" s="3"/>
    </row>
    <row r="1449" spans="1:26" x14ac:dyDescent="0.45">
      <c r="A1449" s="15"/>
      <c r="B1449" s="15"/>
      <c r="C1449" s="15"/>
      <c r="D1449" s="23"/>
      <c r="Z1449" s="3"/>
    </row>
    <row r="1450" spans="1:26" x14ac:dyDescent="0.45">
      <c r="A1450" s="15"/>
      <c r="B1450" s="15"/>
      <c r="C1450" s="15"/>
      <c r="D1450" s="23"/>
      <c r="Z1450" s="3"/>
    </row>
    <row r="1451" spans="1:26" x14ac:dyDescent="0.45">
      <c r="A1451" s="15"/>
      <c r="B1451" s="15"/>
      <c r="C1451" s="15"/>
      <c r="D1451" s="23"/>
      <c r="Z1451" s="3"/>
    </row>
    <row r="1452" spans="1:26" x14ac:dyDescent="0.45">
      <c r="A1452" s="15"/>
      <c r="B1452" s="15"/>
      <c r="C1452" s="15"/>
      <c r="D1452" s="23"/>
      <c r="Z1452" s="3"/>
    </row>
    <row r="1453" spans="1:26" x14ac:dyDescent="0.45">
      <c r="A1453" s="15"/>
      <c r="B1453" s="15"/>
      <c r="C1453" s="15"/>
      <c r="D1453" s="23"/>
      <c r="Z1453" s="3"/>
    </row>
    <row r="1454" spans="1:26" x14ac:dyDescent="0.45">
      <c r="A1454" s="15"/>
      <c r="B1454" s="15"/>
      <c r="C1454" s="15"/>
      <c r="D1454" s="23"/>
      <c r="Z1454" s="3"/>
    </row>
    <row r="1455" spans="1:26" x14ac:dyDescent="0.45">
      <c r="A1455" s="15"/>
      <c r="B1455" s="15"/>
      <c r="C1455" s="15"/>
      <c r="D1455" s="23"/>
      <c r="Z1455" s="3"/>
    </row>
    <row r="1456" spans="1:26" x14ac:dyDescent="0.45">
      <c r="A1456" s="15"/>
      <c r="B1456" s="15"/>
      <c r="C1456" s="15"/>
      <c r="D1456" s="23"/>
      <c r="Z1456" s="3"/>
    </row>
    <row r="1457" spans="1:26" x14ac:dyDescent="0.45">
      <c r="A1457" s="15"/>
      <c r="B1457" s="15"/>
      <c r="C1457" s="15"/>
      <c r="D1457" s="23"/>
      <c r="Z1457" s="3"/>
    </row>
    <row r="1458" spans="1:26" x14ac:dyDescent="0.45">
      <c r="A1458" s="15"/>
      <c r="B1458" s="15"/>
      <c r="C1458" s="15"/>
      <c r="D1458" s="23"/>
      <c r="Z1458" s="3"/>
    </row>
    <row r="1459" spans="1:26" x14ac:dyDescent="0.45">
      <c r="A1459" s="15"/>
      <c r="B1459" s="15"/>
      <c r="C1459" s="15"/>
      <c r="D1459" s="23"/>
      <c r="Z1459" s="3"/>
    </row>
    <row r="1460" spans="1:26" x14ac:dyDescent="0.45">
      <c r="A1460" s="15"/>
      <c r="B1460" s="15"/>
      <c r="C1460" s="15"/>
      <c r="D1460" s="23"/>
      <c r="Z1460" s="3"/>
    </row>
    <row r="1461" spans="1:26" x14ac:dyDescent="0.45">
      <c r="A1461" s="15"/>
      <c r="B1461" s="15"/>
      <c r="C1461" s="15"/>
      <c r="D1461" s="23"/>
      <c r="Z1461" s="3"/>
    </row>
    <row r="1462" spans="1:26" x14ac:dyDescent="0.45">
      <c r="A1462" s="15"/>
      <c r="B1462" s="15"/>
      <c r="C1462" s="15"/>
      <c r="D1462" s="23"/>
      <c r="Z1462" s="3"/>
    </row>
    <row r="1463" spans="1:26" x14ac:dyDescent="0.45">
      <c r="A1463" s="15"/>
      <c r="B1463" s="15"/>
      <c r="C1463" s="15"/>
      <c r="D1463" s="23"/>
      <c r="Z1463" s="3"/>
    </row>
    <row r="1464" spans="1:26" x14ac:dyDescent="0.45">
      <c r="A1464" s="15"/>
      <c r="B1464" s="15"/>
      <c r="C1464" s="15"/>
      <c r="D1464" s="23"/>
      <c r="Z1464" s="3"/>
    </row>
    <row r="1465" spans="1:26" x14ac:dyDescent="0.45">
      <c r="A1465" s="15"/>
      <c r="B1465" s="15"/>
      <c r="C1465" s="15"/>
      <c r="D1465" s="23"/>
      <c r="Z1465" s="3"/>
    </row>
    <row r="1466" spans="1:26" x14ac:dyDescent="0.45">
      <c r="A1466" s="15"/>
      <c r="B1466" s="15"/>
      <c r="C1466" s="15"/>
      <c r="D1466" s="23"/>
      <c r="Z1466" s="3"/>
    </row>
    <row r="1467" spans="1:26" x14ac:dyDescent="0.45">
      <c r="A1467" s="15"/>
      <c r="B1467" s="15"/>
      <c r="C1467" s="15"/>
      <c r="D1467" s="23"/>
      <c r="Z1467" s="3"/>
    </row>
    <row r="1468" spans="1:26" x14ac:dyDescent="0.45">
      <c r="A1468" s="15"/>
      <c r="B1468" s="15"/>
      <c r="C1468" s="15"/>
      <c r="D1468" s="23"/>
      <c r="Z1468" s="3"/>
    </row>
    <row r="1469" spans="1:26" x14ac:dyDescent="0.45">
      <c r="A1469" s="15"/>
      <c r="B1469" s="15"/>
      <c r="C1469" s="15"/>
      <c r="D1469" s="23"/>
      <c r="Z1469" s="3"/>
    </row>
    <row r="1470" spans="1:26" x14ac:dyDescent="0.45">
      <c r="A1470" s="15"/>
      <c r="B1470" s="15"/>
      <c r="C1470" s="15"/>
      <c r="D1470" s="23"/>
      <c r="Z1470" s="3"/>
    </row>
    <row r="1471" spans="1:26" x14ac:dyDescent="0.45">
      <c r="A1471" s="15"/>
      <c r="B1471" s="15"/>
      <c r="C1471" s="15"/>
      <c r="D1471" s="23"/>
      <c r="Z1471" s="3"/>
    </row>
    <row r="1472" spans="1:26" x14ac:dyDescent="0.45">
      <c r="A1472" s="15"/>
      <c r="B1472" s="15"/>
      <c r="C1472" s="15"/>
      <c r="D1472" s="23"/>
      <c r="Z1472" s="3"/>
    </row>
    <row r="1473" spans="1:26" x14ac:dyDescent="0.45">
      <c r="A1473" s="15"/>
      <c r="B1473" s="15"/>
      <c r="C1473" s="15"/>
      <c r="D1473" s="23"/>
      <c r="Z1473" s="3"/>
    </row>
    <row r="1474" spans="1:26" x14ac:dyDescent="0.45">
      <c r="A1474" s="15"/>
      <c r="B1474" s="15"/>
      <c r="C1474" s="15"/>
      <c r="D1474" s="23"/>
      <c r="Z1474" s="3"/>
    </row>
    <row r="1475" spans="1:26" x14ac:dyDescent="0.45">
      <c r="A1475" s="15"/>
      <c r="B1475" s="15"/>
      <c r="C1475" s="15"/>
      <c r="D1475" s="23"/>
      <c r="Z1475" s="3"/>
    </row>
    <row r="1476" spans="1:26" x14ac:dyDescent="0.45">
      <c r="A1476" s="15"/>
      <c r="B1476" s="15"/>
      <c r="C1476" s="15"/>
      <c r="D1476" s="23"/>
      <c r="Z1476" s="3"/>
    </row>
    <row r="1477" spans="1:26" x14ac:dyDescent="0.45">
      <c r="A1477" s="15"/>
      <c r="B1477" s="15"/>
      <c r="C1477" s="15"/>
      <c r="D1477" s="23"/>
      <c r="Z1477" s="3"/>
    </row>
    <row r="1478" spans="1:26" x14ac:dyDescent="0.45">
      <c r="A1478" s="15"/>
      <c r="B1478" s="15"/>
      <c r="C1478" s="15"/>
      <c r="D1478" s="23"/>
      <c r="Z1478" s="3"/>
    </row>
    <row r="1479" spans="1:26" x14ac:dyDescent="0.45">
      <c r="A1479" s="15"/>
      <c r="B1479" s="15"/>
      <c r="C1479" s="15"/>
      <c r="D1479" s="23"/>
      <c r="Z1479" s="3"/>
    </row>
    <row r="1480" spans="1:26" x14ac:dyDescent="0.45">
      <c r="A1480" s="15"/>
      <c r="B1480" s="15"/>
      <c r="C1480" s="15"/>
      <c r="D1480" s="23"/>
      <c r="Z1480" s="3"/>
    </row>
    <row r="1481" spans="1:26" x14ac:dyDescent="0.45">
      <c r="A1481" s="15"/>
      <c r="B1481" s="15"/>
      <c r="C1481" s="15"/>
      <c r="D1481" s="23"/>
      <c r="Z1481" s="3"/>
    </row>
    <row r="1482" spans="1:26" x14ac:dyDescent="0.45">
      <c r="A1482" s="15"/>
      <c r="B1482" s="15"/>
      <c r="C1482" s="15"/>
      <c r="D1482" s="23"/>
      <c r="Z1482" s="3"/>
    </row>
    <row r="1483" spans="1:26" x14ac:dyDescent="0.45">
      <c r="A1483" s="15"/>
      <c r="B1483" s="15"/>
      <c r="C1483" s="15"/>
      <c r="D1483" s="23"/>
      <c r="Z1483" s="3"/>
    </row>
    <row r="1484" spans="1:26" x14ac:dyDescent="0.45">
      <c r="A1484" s="15"/>
      <c r="B1484" s="15"/>
      <c r="C1484" s="15"/>
      <c r="D1484" s="23"/>
      <c r="Z1484" s="3"/>
    </row>
    <row r="1485" spans="1:26" x14ac:dyDescent="0.45">
      <c r="A1485" s="15"/>
      <c r="B1485" s="15"/>
      <c r="C1485" s="15"/>
      <c r="D1485" s="23"/>
      <c r="Z1485" s="3"/>
    </row>
    <row r="1486" spans="1:26" x14ac:dyDescent="0.45">
      <c r="A1486" s="15"/>
      <c r="B1486" s="15"/>
      <c r="C1486" s="15"/>
      <c r="D1486" s="23"/>
      <c r="Z1486" s="3"/>
    </row>
    <row r="1487" spans="1:26" x14ac:dyDescent="0.45">
      <c r="A1487" s="15"/>
      <c r="B1487" s="15"/>
      <c r="C1487" s="15"/>
      <c r="D1487" s="23"/>
      <c r="Z1487" s="3"/>
    </row>
    <row r="1488" spans="1:26" x14ac:dyDescent="0.45">
      <c r="A1488" s="15"/>
      <c r="B1488" s="15"/>
      <c r="C1488" s="15"/>
      <c r="D1488" s="23"/>
      <c r="Z1488" s="3"/>
    </row>
    <row r="1489" spans="1:26" x14ac:dyDescent="0.45">
      <c r="A1489" s="15"/>
      <c r="B1489" s="15"/>
      <c r="C1489" s="15"/>
      <c r="D1489" s="23"/>
      <c r="Z1489" s="3"/>
    </row>
    <row r="1490" spans="1:26" x14ac:dyDescent="0.45">
      <c r="A1490" s="15"/>
      <c r="B1490" s="15"/>
      <c r="C1490" s="15"/>
      <c r="D1490" s="23"/>
      <c r="Z1490" s="3"/>
    </row>
    <row r="1491" spans="1:26" x14ac:dyDescent="0.45">
      <c r="A1491" s="15"/>
      <c r="B1491" s="15"/>
      <c r="C1491" s="15"/>
      <c r="D1491" s="23"/>
      <c r="Z1491" s="3"/>
    </row>
    <row r="1492" spans="1:26" x14ac:dyDescent="0.45">
      <c r="A1492" s="15"/>
      <c r="B1492" s="15"/>
      <c r="C1492" s="15"/>
      <c r="D1492" s="23"/>
      <c r="Z1492" s="3"/>
    </row>
    <row r="1493" spans="1:26" x14ac:dyDescent="0.45">
      <c r="A1493" s="15"/>
      <c r="B1493" s="15"/>
      <c r="C1493" s="15"/>
      <c r="D1493" s="23"/>
      <c r="Z1493" s="3"/>
    </row>
    <row r="1494" spans="1:26" x14ac:dyDescent="0.45">
      <c r="A1494" s="15"/>
      <c r="B1494" s="15"/>
      <c r="C1494" s="15"/>
      <c r="D1494" s="23"/>
      <c r="Z1494" s="3"/>
    </row>
    <row r="1495" spans="1:26" x14ac:dyDescent="0.45">
      <c r="A1495" s="15"/>
      <c r="B1495" s="15"/>
      <c r="C1495" s="15"/>
      <c r="D1495" s="23"/>
      <c r="Z1495" s="3"/>
    </row>
    <row r="1496" spans="1:26" x14ac:dyDescent="0.45">
      <c r="A1496" s="15"/>
      <c r="B1496" s="15"/>
      <c r="C1496" s="15"/>
      <c r="D1496" s="23"/>
      <c r="Z1496" s="3"/>
    </row>
    <row r="1497" spans="1:26" x14ac:dyDescent="0.45">
      <c r="A1497" s="15"/>
      <c r="B1497" s="15"/>
      <c r="C1497" s="15"/>
      <c r="D1497" s="23"/>
      <c r="Z1497" s="3"/>
    </row>
    <row r="1498" spans="1:26" x14ac:dyDescent="0.45">
      <c r="A1498" s="15"/>
      <c r="B1498" s="15"/>
      <c r="C1498" s="15"/>
      <c r="D1498" s="23"/>
      <c r="Z1498" s="3"/>
    </row>
    <row r="1499" spans="1:26" x14ac:dyDescent="0.45">
      <c r="A1499" s="15"/>
      <c r="B1499" s="15"/>
      <c r="C1499" s="15"/>
      <c r="D1499" s="23"/>
      <c r="Z1499" s="3"/>
    </row>
    <row r="1500" spans="1:26" x14ac:dyDescent="0.45">
      <c r="A1500" s="15"/>
      <c r="B1500" s="15"/>
      <c r="C1500" s="15"/>
      <c r="D1500" s="23"/>
      <c r="Z1500" s="3"/>
    </row>
    <row r="1501" spans="1:26" x14ac:dyDescent="0.45">
      <c r="A1501" s="15"/>
      <c r="B1501" s="15"/>
      <c r="C1501" s="15"/>
      <c r="D1501" s="23"/>
      <c r="Z1501" s="3"/>
    </row>
    <row r="1502" spans="1:26" x14ac:dyDescent="0.45">
      <c r="A1502" s="15"/>
      <c r="B1502" s="15"/>
      <c r="C1502" s="15"/>
      <c r="D1502" s="23"/>
      <c r="Z1502" s="3"/>
    </row>
    <row r="1503" spans="1:26" x14ac:dyDescent="0.45">
      <c r="A1503" s="15"/>
      <c r="B1503" s="15"/>
      <c r="C1503" s="15"/>
      <c r="D1503" s="23"/>
      <c r="Z1503" s="3"/>
    </row>
    <row r="1504" spans="1:26" x14ac:dyDescent="0.45">
      <c r="A1504" s="15"/>
      <c r="B1504" s="15"/>
      <c r="C1504" s="15"/>
      <c r="D1504" s="23"/>
      <c r="Z1504" s="3"/>
    </row>
    <row r="1505" spans="1:26" x14ac:dyDescent="0.45">
      <c r="A1505" s="15"/>
      <c r="B1505" s="15"/>
      <c r="C1505" s="15"/>
      <c r="D1505" s="23"/>
      <c r="Z1505" s="3"/>
    </row>
    <row r="1506" spans="1:26" x14ac:dyDescent="0.45">
      <c r="A1506" s="15"/>
      <c r="B1506" s="15"/>
      <c r="C1506" s="15"/>
      <c r="D1506" s="23"/>
      <c r="Z1506" s="3"/>
    </row>
    <row r="1507" spans="1:26" x14ac:dyDescent="0.45">
      <c r="A1507" s="15"/>
      <c r="B1507" s="15"/>
      <c r="C1507" s="15"/>
      <c r="D1507" s="23"/>
      <c r="Z1507" s="3"/>
    </row>
    <row r="1508" spans="1:26" x14ac:dyDescent="0.45">
      <c r="A1508" s="15"/>
      <c r="B1508" s="15"/>
      <c r="C1508" s="15"/>
      <c r="D1508" s="23"/>
      <c r="Z1508" s="3"/>
    </row>
    <row r="1509" spans="1:26" x14ac:dyDescent="0.45">
      <c r="A1509" s="15"/>
      <c r="B1509" s="15"/>
      <c r="C1509" s="15"/>
      <c r="D1509" s="23"/>
      <c r="Z1509" s="3"/>
    </row>
    <row r="1510" spans="1:26" x14ac:dyDescent="0.45">
      <c r="A1510" s="15"/>
      <c r="B1510" s="15"/>
      <c r="C1510" s="15"/>
      <c r="D1510" s="23"/>
      <c r="Z1510" s="3"/>
    </row>
    <row r="1511" spans="1:26" x14ac:dyDescent="0.45">
      <c r="A1511" s="15"/>
      <c r="B1511" s="15"/>
      <c r="C1511" s="15"/>
      <c r="D1511" s="23"/>
      <c r="Z1511" s="3"/>
    </row>
    <row r="1512" spans="1:26" x14ac:dyDescent="0.45">
      <c r="A1512" s="15"/>
      <c r="B1512" s="15"/>
      <c r="C1512" s="15"/>
      <c r="D1512" s="23"/>
      <c r="Z1512" s="3"/>
    </row>
    <row r="1513" spans="1:26" x14ac:dyDescent="0.45">
      <c r="A1513" s="15"/>
      <c r="B1513" s="15"/>
      <c r="C1513" s="15"/>
      <c r="D1513" s="23"/>
      <c r="Z1513" s="3"/>
    </row>
    <row r="1514" spans="1:26" x14ac:dyDescent="0.45">
      <c r="A1514" s="15"/>
      <c r="B1514" s="15"/>
      <c r="C1514" s="15"/>
      <c r="D1514" s="23"/>
      <c r="Z1514" s="3"/>
    </row>
    <row r="1515" spans="1:26" x14ac:dyDescent="0.45">
      <c r="A1515" s="15"/>
      <c r="B1515" s="15"/>
      <c r="C1515" s="15"/>
      <c r="D1515" s="23"/>
      <c r="Z1515" s="3"/>
    </row>
    <row r="1516" spans="1:26" x14ac:dyDescent="0.45">
      <c r="A1516" s="15"/>
      <c r="B1516" s="15"/>
      <c r="C1516" s="15"/>
      <c r="D1516" s="23"/>
      <c r="Z1516" s="3"/>
    </row>
    <row r="1517" spans="1:26" x14ac:dyDescent="0.45">
      <c r="A1517" s="15"/>
      <c r="B1517" s="15"/>
      <c r="C1517" s="15"/>
      <c r="D1517" s="23"/>
      <c r="Z1517" s="3"/>
    </row>
    <row r="1518" spans="1:26" x14ac:dyDescent="0.45">
      <c r="A1518" s="15"/>
      <c r="B1518" s="15"/>
      <c r="C1518" s="15"/>
      <c r="D1518" s="23"/>
      <c r="Z1518" s="3"/>
    </row>
    <row r="1519" spans="1:26" x14ac:dyDescent="0.45">
      <c r="A1519" s="15"/>
      <c r="B1519" s="15"/>
      <c r="C1519" s="15"/>
      <c r="D1519" s="23"/>
      <c r="Z1519" s="3"/>
    </row>
    <row r="1520" spans="1:26" x14ac:dyDescent="0.45">
      <c r="A1520" s="15"/>
      <c r="B1520" s="15"/>
      <c r="C1520" s="15"/>
      <c r="D1520" s="23"/>
      <c r="Z1520" s="3"/>
    </row>
    <row r="1521" spans="1:26" x14ac:dyDescent="0.45">
      <c r="A1521" s="15"/>
      <c r="B1521" s="15"/>
      <c r="C1521" s="15"/>
      <c r="D1521" s="23"/>
      <c r="Z1521" s="3"/>
    </row>
    <row r="1522" spans="1:26" x14ac:dyDescent="0.45">
      <c r="A1522" s="15"/>
      <c r="B1522" s="15"/>
      <c r="C1522" s="15"/>
      <c r="D1522" s="23"/>
      <c r="Z1522" s="3"/>
    </row>
    <row r="1523" spans="1:26" x14ac:dyDescent="0.45">
      <c r="A1523" s="15"/>
      <c r="B1523" s="15"/>
      <c r="C1523" s="15"/>
      <c r="D1523" s="23"/>
      <c r="Z1523" s="3"/>
    </row>
    <row r="1524" spans="1:26" x14ac:dyDescent="0.45">
      <c r="A1524" s="15"/>
      <c r="B1524" s="15"/>
      <c r="C1524" s="15"/>
      <c r="D1524" s="23"/>
      <c r="Z1524" s="3"/>
    </row>
    <row r="1525" spans="1:26" x14ac:dyDescent="0.45">
      <c r="A1525" s="15"/>
      <c r="B1525" s="15"/>
      <c r="C1525" s="15"/>
      <c r="D1525" s="23"/>
      <c r="Z1525" s="3"/>
    </row>
    <row r="1526" spans="1:26" x14ac:dyDescent="0.45">
      <c r="A1526" s="15"/>
      <c r="B1526" s="15"/>
      <c r="C1526" s="15"/>
      <c r="D1526" s="23"/>
      <c r="Z1526" s="3"/>
    </row>
    <row r="1527" spans="1:26" x14ac:dyDescent="0.45">
      <c r="A1527" s="15"/>
      <c r="B1527" s="15"/>
      <c r="C1527" s="15"/>
      <c r="D1527" s="23"/>
      <c r="Z1527" s="3"/>
    </row>
    <row r="1528" spans="1:26" x14ac:dyDescent="0.45">
      <c r="A1528" s="15"/>
      <c r="B1528" s="15"/>
      <c r="C1528" s="15"/>
      <c r="D1528" s="23"/>
      <c r="Z1528" s="3"/>
    </row>
    <row r="1529" spans="1:26" x14ac:dyDescent="0.45">
      <c r="A1529" s="15"/>
      <c r="B1529" s="15"/>
      <c r="C1529" s="15"/>
      <c r="D1529" s="23"/>
      <c r="Z1529" s="3"/>
    </row>
    <row r="1530" spans="1:26" x14ac:dyDescent="0.45">
      <c r="A1530" s="15"/>
      <c r="B1530" s="15"/>
      <c r="C1530" s="15"/>
      <c r="D1530" s="23"/>
      <c r="Z1530" s="3"/>
    </row>
    <row r="1531" spans="1:26" x14ac:dyDescent="0.45">
      <c r="A1531" s="15"/>
      <c r="B1531" s="15"/>
      <c r="C1531" s="15"/>
      <c r="D1531" s="23"/>
      <c r="Z1531" s="3"/>
    </row>
    <row r="1532" spans="1:26" x14ac:dyDescent="0.45">
      <c r="A1532" s="15"/>
      <c r="B1532" s="15"/>
      <c r="C1532" s="15"/>
      <c r="D1532" s="23"/>
      <c r="Z1532" s="3"/>
    </row>
    <row r="1533" spans="1:26" x14ac:dyDescent="0.45">
      <c r="A1533" s="15"/>
      <c r="B1533" s="15"/>
      <c r="C1533" s="15"/>
      <c r="D1533" s="23"/>
      <c r="Z1533" s="3"/>
    </row>
    <row r="1534" spans="1:26" x14ac:dyDescent="0.45">
      <c r="A1534" s="15"/>
      <c r="B1534" s="15"/>
      <c r="C1534" s="15"/>
      <c r="D1534" s="23"/>
      <c r="Z1534" s="3"/>
    </row>
    <row r="1535" spans="1:26" x14ac:dyDescent="0.45">
      <c r="A1535" s="15"/>
      <c r="B1535" s="15"/>
      <c r="C1535" s="15"/>
      <c r="D1535" s="23"/>
      <c r="Z1535" s="3"/>
    </row>
    <row r="1536" spans="1:26" x14ac:dyDescent="0.45">
      <c r="A1536" s="15"/>
      <c r="B1536" s="15"/>
      <c r="C1536" s="15"/>
      <c r="D1536" s="23"/>
      <c r="Z1536" s="3"/>
    </row>
    <row r="1537" spans="1:26" x14ac:dyDescent="0.45">
      <c r="A1537" s="15"/>
      <c r="B1537" s="15"/>
      <c r="C1537" s="15"/>
      <c r="D1537" s="23"/>
      <c r="Z1537" s="3"/>
    </row>
    <row r="1538" spans="1:26" x14ac:dyDescent="0.45">
      <c r="A1538" s="15"/>
      <c r="B1538" s="15"/>
      <c r="C1538" s="15"/>
      <c r="D1538" s="23"/>
      <c r="Z1538" s="3"/>
    </row>
    <row r="1539" spans="1:26" x14ac:dyDescent="0.45">
      <c r="A1539" s="15"/>
      <c r="B1539" s="15"/>
      <c r="C1539" s="15"/>
      <c r="D1539" s="23"/>
      <c r="Z1539" s="3"/>
    </row>
    <row r="1540" spans="1:26" x14ac:dyDescent="0.45">
      <c r="A1540" s="15"/>
      <c r="B1540" s="15"/>
      <c r="C1540" s="15"/>
      <c r="D1540" s="23"/>
      <c r="Z1540" s="3"/>
    </row>
    <row r="1541" spans="1:26" x14ac:dyDescent="0.45">
      <c r="A1541" s="15"/>
      <c r="B1541" s="15"/>
      <c r="C1541" s="15"/>
      <c r="D1541" s="23"/>
      <c r="Z1541" s="3"/>
    </row>
    <row r="1542" spans="1:26" x14ac:dyDescent="0.45">
      <c r="A1542" s="15"/>
      <c r="B1542" s="15"/>
      <c r="C1542" s="15"/>
      <c r="D1542" s="23"/>
      <c r="Z1542" s="3"/>
    </row>
    <row r="1543" spans="1:26" x14ac:dyDescent="0.45">
      <c r="A1543" s="15"/>
      <c r="B1543" s="15"/>
      <c r="C1543" s="15"/>
      <c r="D1543" s="23"/>
      <c r="Z1543" s="3"/>
    </row>
    <row r="1544" spans="1:26" x14ac:dyDescent="0.45">
      <c r="A1544" s="15"/>
      <c r="B1544" s="15"/>
      <c r="C1544" s="15"/>
      <c r="D1544" s="23"/>
      <c r="Z1544" s="3"/>
    </row>
    <row r="1545" spans="1:26" x14ac:dyDescent="0.45">
      <c r="A1545" s="15"/>
      <c r="B1545" s="15"/>
      <c r="C1545" s="15"/>
      <c r="D1545" s="23"/>
      <c r="Z1545" s="3"/>
    </row>
    <row r="1546" spans="1:26" x14ac:dyDescent="0.45">
      <c r="A1546" s="15"/>
      <c r="B1546" s="15"/>
      <c r="C1546" s="15"/>
      <c r="D1546" s="23"/>
      <c r="Z1546" s="3"/>
    </row>
    <row r="1547" spans="1:26" x14ac:dyDescent="0.45">
      <c r="A1547" s="15"/>
      <c r="B1547" s="15"/>
      <c r="C1547" s="15"/>
      <c r="D1547" s="23"/>
      <c r="Z1547" s="3"/>
    </row>
    <row r="1548" spans="1:26" x14ac:dyDescent="0.45">
      <c r="A1548" s="15"/>
      <c r="B1548" s="15"/>
      <c r="C1548" s="15"/>
      <c r="D1548" s="23"/>
      <c r="Z1548" s="3"/>
    </row>
    <row r="1549" spans="1:26" x14ac:dyDescent="0.45">
      <c r="A1549" s="15"/>
      <c r="B1549" s="15"/>
      <c r="C1549" s="15"/>
      <c r="D1549" s="23"/>
      <c r="Z1549" s="3"/>
    </row>
    <row r="1550" spans="1:26" x14ac:dyDescent="0.45">
      <c r="A1550" s="15"/>
      <c r="B1550" s="15"/>
      <c r="C1550" s="15"/>
      <c r="D1550" s="23"/>
      <c r="Z1550" s="3"/>
    </row>
    <row r="1551" spans="1:26" x14ac:dyDescent="0.45">
      <c r="A1551" s="15"/>
      <c r="B1551" s="15"/>
      <c r="C1551" s="15"/>
      <c r="D1551" s="23"/>
      <c r="Z1551" s="3"/>
    </row>
    <row r="1552" spans="1:26" x14ac:dyDescent="0.45">
      <c r="A1552" s="15"/>
      <c r="B1552" s="15"/>
      <c r="C1552" s="15"/>
      <c r="D1552" s="23"/>
      <c r="Z1552" s="3"/>
    </row>
    <row r="1553" spans="1:26" x14ac:dyDescent="0.45">
      <c r="A1553" s="15"/>
      <c r="B1553" s="15"/>
      <c r="C1553" s="15"/>
      <c r="D1553" s="23"/>
      <c r="Z1553" s="3"/>
    </row>
    <row r="1554" spans="1:26" x14ac:dyDescent="0.45">
      <c r="A1554" s="15"/>
      <c r="B1554" s="15"/>
      <c r="C1554" s="15"/>
      <c r="D1554" s="23"/>
      <c r="Z1554" s="3"/>
    </row>
    <row r="1555" spans="1:26" x14ac:dyDescent="0.45">
      <c r="A1555" s="15"/>
      <c r="B1555" s="15"/>
      <c r="C1555" s="15"/>
      <c r="D1555" s="23"/>
      <c r="Z1555" s="3"/>
    </row>
    <row r="1556" spans="1:26" x14ac:dyDescent="0.45">
      <c r="A1556" s="15"/>
      <c r="B1556" s="15"/>
      <c r="C1556" s="15"/>
      <c r="D1556" s="23"/>
      <c r="Z1556" s="3"/>
    </row>
    <row r="1557" spans="1:26" x14ac:dyDescent="0.45">
      <c r="A1557" s="15"/>
      <c r="B1557" s="15"/>
      <c r="C1557" s="15"/>
      <c r="D1557" s="23"/>
      <c r="Z1557" s="3"/>
    </row>
    <row r="1558" spans="1:26" x14ac:dyDescent="0.45">
      <c r="A1558" s="15"/>
      <c r="B1558" s="15"/>
      <c r="C1558" s="15"/>
      <c r="D1558" s="23"/>
      <c r="Z1558" s="3"/>
    </row>
    <row r="1559" spans="1:26" x14ac:dyDescent="0.45">
      <c r="A1559" s="15"/>
      <c r="B1559" s="15"/>
      <c r="C1559" s="15"/>
      <c r="D1559" s="23"/>
      <c r="Z1559" s="3"/>
    </row>
    <row r="1560" spans="1:26" x14ac:dyDescent="0.45">
      <c r="A1560" s="15"/>
      <c r="B1560" s="15"/>
      <c r="C1560" s="15"/>
      <c r="D1560" s="23"/>
      <c r="Z1560" s="3"/>
    </row>
    <row r="1561" spans="1:26" x14ac:dyDescent="0.45">
      <c r="A1561" s="15"/>
      <c r="B1561" s="15"/>
      <c r="C1561" s="15"/>
      <c r="D1561" s="23"/>
      <c r="Z1561" s="3"/>
    </row>
    <row r="1562" spans="1:26" x14ac:dyDescent="0.45">
      <c r="A1562" s="15"/>
      <c r="B1562" s="15"/>
      <c r="C1562" s="15"/>
      <c r="D1562" s="23"/>
      <c r="Z1562" s="3"/>
    </row>
    <row r="1563" spans="1:26" x14ac:dyDescent="0.45">
      <c r="A1563" s="15"/>
      <c r="B1563" s="15"/>
      <c r="C1563" s="15"/>
      <c r="D1563" s="23"/>
      <c r="Z1563" s="3"/>
    </row>
    <row r="1564" spans="1:26" x14ac:dyDescent="0.45">
      <c r="A1564" s="15"/>
      <c r="B1564" s="15"/>
      <c r="C1564" s="15"/>
      <c r="D1564" s="23"/>
      <c r="Z1564" s="3"/>
    </row>
    <row r="1565" spans="1:26" x14ac:dyDescent="0.45">
      <c r="A1565" s="15"/>
      <c r="B1565" s="15"/>
      <c r="C1565" s="15"/>
      <c r="D1565" s="23"/>
      <c r="Z1565" s="3"/>
    </row>
    <row r="1566" spans="1:26" x14ac:dyDescent="0.45">
      <c r="A1566" s="15"/>
      <c r="B1566" s="15"/>
      <c r="C1566" s="15"/>
      <c r="D1566" s="23"/>
      <c r="Z1566" s="3"/>
    </row>
    <row r="1567" spans="1:26" x14ac:dyDescent="0.45">
      <c r="A1567" s="15"/>
      <c r="B1567" s="15"/>
      <c r="C1567" s="15"/>
      <c r="D1567" s="23"/>
      <c r="Z1567" s="3"/>
    </row>
    <row r="1568" spans="1:26" x14ac:dyDescent="0.45">
      <c r="A1568" s="15"/>
      <c r="B1568" s="15"/>
      <c r="C1568" s="15"/>
      <c r="D1568" s="23"/>
      <c r="Z1568" s="3"/>
    </row>
    <row r="1569" spans="1:26" x14ac:dyDescent="0.45">
      <c r="A1569" s="15"/>
      <c r="B1569" s="15"/>
      <c r="C1569" s="15"/>
      <c r="D1569" s="23"/>
      <c r="Z1569" s="3"/>
    </row>
    <row r="1570" spans="1:26" x14ac:dyDescent="0.45">
      <c r="A1570" s="15"/>
      <c r="B1570" s="15"/>
      <c r="C1570" s="15"/>
      <c r="D1570" s="23"/>
      <c r="Z1570" s="3"/>
    </row>
    <row r="1571" spans="1:26" x14ac:dyDescent="0.45">
      <c r="A1571" s="15"/>
      <c r="B1571" s="15"/>
      <c r="C1571" s="15"/>
      <c r="D1571" s="23"/>
      <c r="Z1571" s="3"/>
    </row>
    <row r="1572" spans="1:26" x14ac:dyDescent="0.45">
      <c r="A1572" s="15"/>
      <c r="B1572" s="15"/>
      <c r="C1572" s="15"/>
      <c r="D1572" s="23"/>
      <c r="Z1572" s="3"/>
    </row>
    <row r="1573" spans="1:26" x14ac:dyDescent="0.45">
      <c r="A1573" s="15"/>
      <c r="B1573" s="15"/>
      <c r="C1573" s="15"/>
      <c r="D1573" s="23"/>
      <c r="Z1573" s="3"/>
    </row>
    <row r="1574" spans="1:26" x14ac:dyDescent="0.45">
      <c r="A1574" s="15"/>
      <c r="B1574" s="15"/>
      <c r="C1574" s="15"/>
      <c r="D1574" s="23"/>
      <c r="Z1574" s="3"/>
    </row>
    <row r="1575" spans="1:26" x14ac:dyDescent="0.45">
      <c r="A1575" s="15"/>
      <c r="B1575" s="15"/>
      <c r="C1575" s="15"/>
      <c r="D1575" s="23"/>
      <c r="Z1575" s="3"/>
    </row>
    <row r="1576" spans="1:26" x14ac:dyDescent="0.45">
      <c r="A1576" s="15"/>
      <c r="B1576" s="15"/>
      <c r="C1576" s="15"/>
      <c r="D1576" s="23"/>
      <c r="Z1576" s="3"/>
    </row>
    <row r="1577" spans="1:26" x14ac:dyDescent="0.45">
      <c r="A1577" s="15"/>
      <c r="B1577" s="15"/>
      <c r="C1577" s="15"/>
      <c r="D1577" s="23"/>
      <c r="Z1577" s="3"/>
    </row>
    <row r="1578" spans="1:26" x14ac:dyDescent="0.45">
      <c r="A1578" s="15"/>
      <c r="B1578" s="15"/>
      <c r="C1578" s="15"/>
      <c r="D1578" s="23"/>
      <c r="Z1578" s="3"/>
    </row>
    <row r="1579" spans="1:26" x14ac:dyDescent="0.45">
      <c r="A1579" s="15"/>
      <c r="B1579" s="15"/>
      <c r="C1579" s="15"/>
      <c r="D1579" s="23"/>
      <c r="Z1579" s="3"/>
    </row>
    <row r="1580" spans="1:26" x14ac:dyDescent="0.45">
      <c r="A1580" s="15"/>
      <c r="B1580" s="15"/>
      <c r="C1580" s="15"/>
      <c r="D1580" s="23"/>
      <c r="Z1580" s="3"/>
    </row>
    <row r="1581" spans="1:26" x14ac:dyDescent="0.45">
      <c r="A1581" s="15"/>
      <c r="B1581" s="15"/>
      <c r="C1581" s="15"/>
      <c r="D1581" s="23"/>
      <c r="Z1581" s="3"/>
    </row>
    <row r="1582" spans="1:26" x14ac:dyDescent="0.45">
      <c r="A1582" s="15"/>
      <c r="B1582" s="15"/>
      <c r="C1582" s="15"/>
      <c r="D1582" s="23"/>
      <c r="Z1582" s="3"/>
    </row>
    <row r="1583" spans="1:26" x14ac:dyDescent="0.45">
      <c r="A1583" s="15"/>
      <c r="B1583" s="15"/>
      <c r="C1583" s="15"/>
      <c r="D1583" s="23"/>
      <c r="Z1583" s="3"/>
    </row>
    <row r="1584" spans="1:26" x14ac:dyDescent="0.45">
      <c r="A1584" s="15"/>
      <c r="B1584" s="15"/>
      <c r="C1584" s="15"/>
      <c r="D1584" s="23"/>
      <c r="Z1584" s="3"/>
    </row>
    <row r="1585" spans="1:26" x14ac:dyDescent="0.45">
      <c r="A1585" s="15"/>
      <c r="B1585" s="15"/>
      <c r="C1585" s="15"/>
      <c r="D1585" s="23"/>
      <c r="Z1585" s="3"/>
    </row>
    <row r="1586" spans="1:26" x14ac:dyDescent="0.45">
      <c r="A1586" s="15"/>
      <c r="B1586" s="15"/>
      <c r="C1586" s="15"/>
      <c r="D1586" s="23"/>
      <c r="Z1586" s="3"/>
    </row>
    <row r="1587" spans="1:26" x14ac:dyDescent="0.45">
      <c r="A1587" s="15"/>
      <c r="B1587" s="15"/>
      <c r="C1587" s="15"/>
      <c r="D1587" s="23"/>
      <c r="Z1587" s="3"/>
    </row>
    <row r="1588" spans="1:26" x14ac:dyDescent="0.45">
      <c r="A1588" s="15"/>
      <c r="B1588" s="15"/>
      <c r="C1588" s="15"/>
      <c r="D1588" s="23"/>
      <c r="Z1588" s="3"/>
    </row>
    <row r="1589" spans="1:26" x14ac:dyDescent="0.45">
      <c r="A1589" s="15"/>
      <c r="B1589" s="15"/>
      <c r="C1589" s="15"/>
      <c r="D1589" s="23"/>
      <c r="Z1589" s="3"/>
    </row>
    <row r="1590" spans="1:26" x14ac:dyDescent="0.45">
      <c r="A1590" s="15"/>
      <c r="B1590" s="15"/>
      <c r="C1590" s="15"/>
      <c r="D1590" s="23"/>
      <c r="Z1590" s="3"/>
    </row>
    <row r="1591" spans="1:26" x14ac:dyDescent="0.45">
      <c r="A1591" s="15"/>
      <c r="B1591" s="15"/>
      <c r="C1591" s="15"/>
      <c r="D1591" s="23"/>
      <c r="Z1591" s="3"/>
    </row>
    <row r="1592" spans="1:26" x14ac:dyDescent="0.45">
      <c r="A1592" s="15"/>
      <c r="B1592" s="15"/>
      <c r="C1592" s="15"/>
      <c r="D1592" s="23"/>
      <c r="Z1592" s="3"/>
    </row>
    <row r="1593" spans="1:26" x14ac:dyDescent="0.45">
      <c r="A1593" s="15"/>
      <c r="B1593" s="15"/>
      <c r="C1593" s="15"/>
      <c r="D1593" s="23"/>
      <c r="Z1593" s="3"/>
    </row>
    <row r="1594" spans="1:26" x14ac:dyDescent="0.45">
      <c r="A1594" s="15"/>
      <c r="B1594" s="15"/>
      <c r="C1594" s="15"/>
      <c r="D1594" s="23"/>
      <c r="Z1594" s="3"/>
    </row>
    <row r="1595" spans="1:26" x14ac:dyDescent="0.45">
      <c r="A1595" s="15"/>
      <c r="B1595" s="15"/>
      <c r="C1595" s="15"/>
      <c r="D1595" s="23"/>
      <c r="Z1595" s="3"/>
    </row>
    <row r="1596" spans="1:26" x14ac:dyDescent="0.45">
      <c r="A1596" s="15"/>
      <c r="B1596" s="15"/>
      <c r="C1596" s="15"/>
      <c r="D1596" s="23"/>
      <c r="Z1596" s="3"/>
    </row>
    <row r="1597" spans="1:26" x14ac:dyDescent="0.45">
      <c r="A1597" s="15"/>
      <c r="B1597" s="15"/>
      <c r="C1597" s="15"/>
      <c r="D1597" s="23"/>
      <c r="Z1597" s="3"/>
    </row>
    <row r="1598" spans="1:26" x14ac:dyDescent="0.45">
      <c r="A1598" s="15"/>
      <c r="B1598" s="15"/>
      <c r="C1598" s="15"/>
      <c r="D1598" s="23"/>
      <c r="Z1598" s="3"/>
    </row>
    <row r="1599" spans="1:26" x14ac:dyDescent="0.45">
      <c r="A1599" s="15"/>
      <c r="B1599" s="15"/>
      <c r="C1599" s="15"/>
      <c r="D1599" s="23"/>
      <c r="Z1599" s="3"/>
    </row>
    <row r="1600" spans="1:26" x14ac:dyDescent="0.45">
      <c r="A1600" s="15"/>
      <c r="B1600" s="15"/>
      <c r="C1600" s="15"/>
      <c r="D1600" s="23"/>
      <c r="Z1600" s="3"/>
    </row>
    <row r="1601" spans="1:26" x14ac:dyDescent="0.45">
      <c r="A1601" s="15"/>
      <c r="B1601" s="15"/>
      <c r="C1601" s="15"/>
      <c r="D1601" s="23"/>
      <c r="Z1601" s="3"/>
    </row>
    <row r="1602" spans="1:26" x14ac:dyDescent="0.45">
      <c r="A1602" s="15"/>
      <c r="B1602" s="15"/>
      <c r="C1602" s="15"/>
      <c r="D1602" s="23"/>
      <c r="Z1602" s="3"/>
    </row>
    <row r="1603" spans="1:26" x14ac:dyDescent="0.45">
      <c r="A1603" s="15"/>
      <c r="B1603" s="15"/>
      <c r="C1603" s="15"/>
      <c r="D1603" s="23"/>
      <c r="Z1603" s="3"/>
    </row>
    <row r="1604" spans="1:26" x14ac:dyDescent="0.45">
      <c r="A1604" s="15"/>
      <c r="B1604" s="15"/>
      <c r="C1604" s="15"/>
      <c r="D1604" s="23"/>
      <c r="Z1604" s="3"/>
    </row>
    <row r="1605" spans="1:26" x14ac:dyDescent="0.45">
      <c r="A1605" s="15"/>
      <c r="B1605" s="15"/>
      <c r="C1605" s="15"/>
      <c r="D1605" s="23"/>
      <c r="Z1605" s="3"/>
    </row>
    <row r="1606" spans="1:26" x14ac:dyDescent="0.45">
      <c r="A1606" s="15"/>
      <c r="B1606" s="15"/>
      <c r="C1606" s="15"/>
      <c r="D1606" s="23"/>
      <c r="Z1606" s="3"/>
    </row>
    <row r="1607" spans="1:26" x14ac:dyDescent="0.45">
      <c r="A1607" s="15"/>
      <c r="B1607" s="15"/>
      <c r="C1607" s="15"/>
      <c r="D1607" s="23"/>
      <c r="Z1607" s="3"/>
    </row>
    <row r="1608" spans="1:26" x14ac:dyDescent="0.45">
      <c r="A1608" s="15"/>
      <c r="B1608" s="15"/>
      <c r="C1608" s="15"/>
      <c r="D1608" s="23"/>
      <c r="Z1608" s="3"/>
    </row>
    <row r="1609" spans="1:26" x14ac:dyDescent="0.45">
      <c r="A1609" s="15"/>
      <c r="B1609" s="15"/>
      <c r="C1609" s="15"/>
      <c r="D1609" s="23"/>
      <c r="Z1609" s="3"/>
    </row>
    <row r="1610" spans="1:26" x14ac:dyDescent="0.45">
      <c r="A1610" s="15"/>
      <c r="B1610" s="15"/>
      <c r="C1610" s="15"/>
      <c r="D1610" s="23"/>
      <c r="Z1610" s="3"/>
    </row>
    <row r="1611" spans="1:26" x14ac:dyDescent="0.45">
      <c r="A1611" s="15"/>
      <c r="B1611" s="15"/>
      <c r="C1611" s="15"/>
      <c r="D1611" s="23"/>
      <c r="Z1611" s="3"/>
    </row>
    <row r="1612" spans="1:26" x14ac:dyDescent="0.45">
      <c r="A1612" s="15"/>
      <c r="B1612" s="15"/>
      <c r="C1612" s="15"/>
      <c r="D1612" s="23"/>
      <c r="Z1612" s="3"/>
    </row>
    <row r="1613" spans="1:26" x14ac:dyDescent="0.45">
      <c r="A1613" s="15"/>
      <c r="B1613" s="15"/>
      <c r="C1613" s="15"/>
      <c r="D1613" s="23"/>
      <c r="Z1613" s="3"/>
    </row>
    <row r="1614" spans="1:26" x14ac:dyDescent="0.45">
      <c r="A1614" s="15"/>
      <c r="B1614" s="15"/>
      <c r="C1614" s="15"/>
      <c r="D1614" s="23"/>
      <c r="Z1614" s="3"/>
    </row>
    <row r="1615" spans="1:26" x14ac:dyDescent="0.45">
      <c r="A1615" s="15"/>
      <c r="B1615" s="15"/>
      <c r="C1615" s="15"/>
      <c r="D1615" s="23"/>
      <c r="Z1615" s="3"/>
    </row>
    <row r="1616" spans="1:26" x14ac:dyDescent="0.45">
      <c r="A1616" s="15"/>
      <c r="B1616" s="15"/>
      <c r="C1616" s="15"/>
      <c r="D1616" s="23"/>
      <c r="Z1616" s="3"/>
    </row>
    <row r="1617" spans="1:26" x14ac:dyDescent="0.45">
      <c r="A1617" s="15"/>
      <c r="B1617" s="15"/>
      <c r="C1617" s="15"/>
      <c r="D1617" s="23"/>
      <c r="Z1617" s="3"/>
    </row>
    <row r="1618" spans="1:26" x14ac:dyDescent="0.45">
      <c r="A1618" s="15"/>
      <c r="B1618" s="15"/>
      <c r="C1618" s="15"/>
      <c r="D1618" s="23"/>
      <c r="Z1618" s="3"/>
    </row>
    <row r="1619" spans="1:26" x14ac:dyDescent="0.45">
      <c r="A1619" s="15"/>
      <c r="B1619" s="15"/>
      <c r="C1619" s="15"/>
      <c r="D1619" s="23"/>
      <c r="Z1619" s="3"/>
    </row>
    <row r="1620" spans="1:26" x14ac:dyDescent="0.45">
      <c r="A1620" s="15"/>
      <c r="B1620" s="15"/>
      <c r="C1620" s="15"/>
      <c r="D1620" s="23"/>
      <c r="Z1620" s="3"/>
    </row>
    <row r="1621" spans="1:26" x14ac:dyDescent="0.45">
      <c r="A1621" s="15"/>
      <c r="B1621" s="15"/>
      <c r="C1621" s="15"/>
      <c r="D1621" s="23"/>
      <c r="Z1621" s="3"/>
    </row>
    <row r="1622" spans="1:26" x14ac:dyDescent="0.45">
      <c r="A1622" s="15"/>
      <c r="B1622" s="15"/>
      <c r="C1622" s="15"/>
      <c r="D1622" s="23"/>
      <c r="Z1622" s="3"/>
    </row>
    <row r="1623" spans="1:26" x14ac:dyDescent="0.45">
      <c r="A1623" s="15"/>
      <c r="B1623" s="15"/>
      <c r="C1623" s="15"/>
      <c r="D1623" s="23"/>
      <c r="Z1623" s="3"/>
    </row>
    <row r="1624" spans="1:26" x14ac:dyDescent="0.45">
      <c r="A1624" s="15"/>
      <c r="B1624" s="15"/>
      <c r="C1624" s="15"/>
      <c r="D1624" s="23"/>
      <c r="Z1624" s="3"/>
    </row>
    <row r="1625" spans="1:26" x14ac:dyDescent="0.45">
      <c r="A1625" s="15"/>
      <c r="B1625" s="15"/>
      <c r="C1625" s="15"/>
      <c r="D1625" s="23"/>
      <c r="Z1625" s="3"/>
    </row>
    <row r="1626" spans="1:26" x14ac:dyDescent="0.45">
      <c r="A1626" s="15"/>
      <c r="B1626" s="15"/>
      <c r="C1626" s="15"/>
      <c r="D1626" s="23"/>
      <c r="Z1626" s="3"/>
    </row>
    <row r="1627" spans="1:26" x14ac:dyDescent="0.45">
      <c r="A1627" s="15"/>
      <c r="B1627" s="15"/>
      <c r="C1627" s="15"/>
      <c r="D1627" s="23"/>
      <c r="Z1627" s="3"/>
    </row>
    <row r="1628" spans="1:26" x14ac:dyDescent="0.45">
      <c r="A1628" s="15"/>
      <c r="B1628" s="15"/>
      <c r="C1628" s="15"/>
      <c r="D1628" s="23"/>
      <c r="Z1628" s="3"/>
    </row>
    <row r="1629" spans="1:26" x14ac:dyDescent="0.45">
      <c r="A1629" s="15"/>
      <c r="B1629" s="15"/>
      <c r="C1629" s="15"/>
      <c r="D1629" s="23"/>
      <c r="Z1629" s="3"/>
    </row>
    <row r="1630" spans="1:26" x14ac:dyDescent="0.45">
      <c r="A1630" s="15"/>
      <c r="B1630" s="15"/>
      <c r="C1630" s="15"/>
      <c r="D1630" s="23"/>
      <c r="Z1630" s="3"/>
    </row>
    <row r="1631" spans="1:26" x14ac:dyDescent="0.45">
      <c r="A1631" s="15"/>
      <c r="B1631" s="15"/>
      <c r="C1631" s="15"/>
      <c r="D1631" s="23"/>
      <c r="Z1631" s="3"/>
    </row>
    <row r="1632" spans="1:26" x14ac:dyDescent="0.45">
      <c r="A1632" s="15"/>
      <c r="B1632" s="15"/>
      <c r="C1632" s="15"/>
      <c r="D1632" s="23"/>
      <c r="Z1632" s="3"/>
    </row>
    <row r="1633" spans="1:26" x14ac:dyDescent="0.45">
      <c r="A1633" s="15"/>
      <c r="B1633" s="15"/>
      <c r="C1633" s="15"/>
      <c r="D1633" s="23"/>
      <c r="Z1633" s="3"/>
    </row>
    <row r="1634" spans="1:26" x14ac:dyDescent="0.45">
      <c r="A1634" s="15"/>
      <c r="B1634" s="15"/>
      <c r="C1634" s="15"/>
      <c r="D1634" s="23"/>
      <c r="Z1634" s="3"/>
    </row>
    <row r="1635" spans="1:26" x14ac:dyDescent="0.45">
      <c r="A1635" s="15"/>
      <c r="B1635" s="15"/>
      <c r="C1635" s="15"/>
      <c r="D1635" s="23"/>
      <c r="Z1635" s="3"/>
    </row>
    <row r="1636" spans="1:26" x14ac:dyDescent="0.45">
      <c r="A1636" s="15"/>
      <c r="B1636" s="15"/>
      <c r="C1636" s="15"/>
      <c r="D1636" s="23"/>
      <c r="Z1636" s="3"/>
    </row>
    <row r="1637" spans="1:26" x14ac:dyDescent="0.45">
      <c r="A1637" s="15"/>
      <c r="B1637" s="15"/>
      <c r="C1637" s="15"/>
      <c r="D1637" s="23"/>
      <c r="Z1637" s="3"/>
    </row>
    <row r="1638" spans="1:26" x14ac:dyDescent="0.45">
      <c r="A1638" s="15"/>
      <c r="B1638" s="15"/>
      <c r="C1638" s="15"/>
      <c r="D1638" s="23"/>
      <c r="Z1638" s="3"/>
    </row>
    <row r="1639" spans="1:26" x14ac:dyDescent="0.45">
      <c r="A1639" s="15"/>
      <c r="B1639" s="15"/>
      <c r="C1639" s="15"/>
      <c r="D1639" s="23"/>
      <c r="Z1639" s="3"/>
    </row>
    <row r="1640" spans="1:26" x14ac:dyDescent="0.45">
      <c r="A1640" s="15"/>
      <c r="B1640" s="15"/>
      <c r="C1640" s="15"/>
      <c r="D1640" s="23"/>
      <c r="Z1640" s="3"/>
    </row>
    <row r="1641" spans="1:26" x14ac:dyDescent="0.45">
      <c r="A1641" s="15"/>
      <c r="B1641" s="15"/>
      <c r="C1641" s="15"/>
      <c r="D1641" s="23"/>
      <c r="Z1641" s="3"/>
    </row>
    <row r="1642" spans="1:26" x14ac:dyDescent="0.45">
      <c r="A1642" s="15"/>
      <c r="B1642" s="15"/>
      <c r="C1642" s="15"/>
      <c r="D1642" s="23"/>
      <c r="Z1642" s="3"/>
    </row>
    <row r="1643" spans="1:26" x14ac:dyDescent="0.45">
      <c r="A1643" s="15"/>
      <c r="B1643" s="15"/>
      <c r="C1643" s="15"/>
      <c r="D1643" s="23"/>
      <c r="Z1643" s="3"/>
    </row>
    <row r="1644" spans="1:26" x14ac:dyDescent="0.45">
      <c r="A1644" s="15"/>
      <c r="B1644" s="15"/>
      <c r="C1644" s="15"/>
      <c r="D1644" s="23"/>
      <c r="Z1644" s="3"/>
    </row>
    <row r="1645" spans="1:26" x14ac:dyDescent="0.45">
      <c r="A1645" s="15"/>
      <c r="B1645" s="15"/>
      <c r="C1645" s="15"/>
      <c r="D1645" s="23"/>
      <c r="Z1645" s="3"/>
    </row>
    <row r="1646" spans="1:26" x14ac:dyDescent="0.45">
      <c r="A1646" s="15"/>
      <c r="B1646" s="15"/>
      <c r="C1646" s="15"/>
      <c r="D1646" s="23"/>
      <c r="Z1646" s="3"/>
    </row>
    <row r="1647" spans="1:26" x14ac:dyDescent="0.45">
      <c r="A1647" s="15"/>
      <c r="B1647" s="15"/>
      <c r="C1647" s="15"/>
      <c r="D1647" s="23"/>
      <c r="Z1647" s="3"/>
    </row>
    <row r="1648" spans="1:26" x14ac:dyDescent="0.45">
      <c r="A1648" s="15"/>
      <c r="B1648" s="15"/>
      <c r="C1648" s="15"/>
      <c r="D1648" s="23"/>
      <c r="Z1648" s="3"/>
    </row>
    <row r="1649" spans="1:26" x14ac:dyDescent="0.45">
      <c r="A1649" s="15"/>
      <c r="B1649" s="15"/>
      <c r="C1649" s="15"/>
      <c r="D1649" s="23"/>
      <c r="Z1649" s="3"/>
    </row>
    <row r="1650" spans="1:26" x14ac:dyDescent="0.45">
      <c r="A1650" s="15"/>
      <c r="B1650" s="15"/>
      <c r="C1650" s="15"/>
      <c r="D1650" s="23"/>
      <c r="Z1650" s="3"/>
    </row>
    <row r="1651" spans="1:26" x14ac:dyDescent="0.45">
      <c r="A1651" s="15"/>
      <c r="B1651" s="15"/>
      <c r="C1651" s="15"/>
      <c r="D1651" s="23"/>
      <c r="Z1651" s="3"/>
    </row>
    <row r="1652" spans="1:26" x14ac:dyDescent="0.45">
      <c r="A1652" s="15"/>
      <c r="B1652" s="15"/>
      <c r="C1652" s="15"/>
      <c r="D1652" s="23"/>
      <c r="Z1652" s="3"/>
    </row>
    <row r="1653" spans="1:26" x14ac:dyDescent="0.45">
      <c r="A1653" s="15"/>
      <c r="B1653" s="15"/>
      <c r="C1653" s="15"/>
      <c r="D1653" s="23"/>
      <c r="Z1653" s="3"/>
    </row>
    <row r="1654" spans="1:26" x14ac:dyDescent="0.45">
      <c r="A1654" s="15"/>
      <c r="B1654" s="15"/>
      <c r="C1654" s="15"/>
      <c r="D1654" s="23"/>
      <c r="Z1654" s="3"/>
    </row>
    <row r="1655" spans="1:26" x14ac:dyDescent="0.45">
      <c r="A1655" s="15"/>
      <c r="B1655" s="15"/>
      <c r="C1655" s="15"/>
      <c r="D1655" s="23"/>
      <c r="Z1655" s="3"/>
    </row>
    <row r="1656" spans="1:26" x14ac:dyDescent="0.45">
      <c r="A1656" s="15"/>
      <c r="B1656" s="15"/>
      <c r="C1656" s="15"/>
      <c r="D1656" s="23"/>
      <c r="Z1656" s="3"/>
    </row>
    <row r="1657" spans="1:26" x14ac:dyDescent="0.45">
      <c r="A1657" s="15"/>
      <c r="B1657" s="15"/>
      <c r="C1657" s="15"/>
      <c r="D1657" s="23"/>
      <c r="Z1657" s="3"/>
    </row>
    <row r="1658" spans="1:26" x14ac:dyDescent="0.45">
      <c r="A1658" s="15"/>
      <c r="B1658" s="15"/>
      <c r="C1658" s="15"/>
      <c r="D1658" s="23"/>
      <c r="Z1658" s="3"/>
    </row>
    <row r="1659" spans="1:26" x14ac:dyDescent="0.45">
      <c r="A1659" s="15"/>
      <c r="B1659" s="15"/>
      <c r="C1659" s="15"/>
      <c r="D1659" s="23"/>
      <c r="Z1659" s="3"/>
    </row>
    <row r="1660" spans="1:26" x14ac:dyDescent="0.45">
      <c r="A1660" s="15"/>
      <c r="B1660" s="15"/>
      <c r="C1660" s="15"/>
      <c r="D1660" s="23"/>
      <c r="Z1660" s="3"/>
    </row>
    <row r="1661" spans="1:26" x14ac:dyDescent="0.45">
      <c r="A1661" s="15"/>
      <c r="B1661" s="15"/>
      <c r="C1661" s="15"/>
      <c r="D1661" s="23"/>
      <c r="Z1661" s="3"/>
    </row>
    <row r="1662" spans="1:26" x14ac:dyDescent="0.45">
      <c r="A1662" s="15"/>
      <c r="B1662" s="15"/>
      <c r="C1662" s="15"/>
      <c r="D1662" s="23"/>
      <c r="Z1662" s="3"/>
    </row>
    <row r="1663" spans="1:26" x14ac:dyDescent="0.45">
      <c r="A1663" s="15"/>
      <c r="B1663" s="15"/>
      <c r="C1663" s="15"/>
      <c r="D1663" s="23"/>
      <c r="Z1663" s="3"/>
    </row>
    <row r="1664" spans="1:26" x14ac:dyDescent="0.45">
      <c r="A1664" s="15"/>
      <c r="B1664" s="15"/>
      <c r="C1664" s="15"/>
      <c r="D1664" s="23"/>
      <c r="Z1664" s="3"/>
    </row>
    <row r="1665" spans="1:26" x14ac:dyDescent="0.45">
      <c r="A1665" s="15"/>
      <c r="B1665" s="15"/>
      <c r="C1665" s="15"/>
      <c r="D1665" s="23"/>
      <c r="Z1665" s="3"/>
    </row>
    <row r="1666" spans="1:26" x14ac:dyDescent="0.45">
      <c r="A1666" s="15"/>
      <c r="B1666" s="15"/>
      <c r="C1666" s="15"/>
      <c r="D1666" s="23"/>
      <c r="Z1666" s="3"/>
    </row>
    <row r="1667" spans="1:26" x14ac:dyDescent="0.45">
      <c r="A1667" s="15"/>
      <c r="B1667" s="15"/>
      <c r="C1667" s="15"/>
      <c r="D1667" s="23"/>
      <c r="Z1667" s="3"/>
    </row>
    <row r="1668" spans="1:26" x14ac:dyDescent="0.45">
      <c r="A1668" s="15"/>
      <c r="B1668" s="15"/>
      <c r="C1668" s="15"/>
      <c r="D1668" s="23"/>
      <c r="Z1668" s="3"/>
    </row>
    <row r="1669" spans="1:26" x14ac:dyDescent="0.45">
      <c r="A1669" s="15"/>
      <c r="B1669" s="15"/>
      <c r="C1669" s="15"/>
      <c r="D1669" s="23"/>
      <c r="Z1669" s="3"/>
    </row>
    <row r="1670" spans="1:26" x14ac:dyDescent="0.45">
      <c r="A1670" s="15"/>
      <c r="B1670" s="15"/>
      <c r="C1670" s="15"/>
      <c r="D1670" s="23"/>
      <c r="Z1670" s="3"/>
    </row>
    <row r="1671" spans="1:26" x14ac:dyDescent="0.45">
      <c r="A1671" s="15"/>
      <c r="B1671" s="15"/>
      <c r="C1671" s="15"/>
      <c r="D1671" s="23"/>
      <c r="Z1671" s="3"/>
    </row>
    <row r="1672" spans="1:26" x14ac:dyDescent="0.45">
      <c r="A1672" s="15"/>
      <c r="B1672" s="15"/>
      <c r="C1672" s="15"/>
      <c r="D1672" s="23"/>
      <c r="Z1672" s="3"/>
    </row>
    <row r="1673" spans="1:26" x14ac:dyDescent="0.45">
      <c r="A1673" s="15"/>
      <c r="B1673" s="15"/>
      <c r="C1673" s="15"/>
      <c r="D1673" s="23"/>
      <c r="Z1673" s="3"/>
    </row>
    <row r="1674" spans="1:26" x14ac:dyDescent="0.45">
      <c r="A1674" s="15"/>
      <c r="B1674" s="15"/>
      <c r="C1674" s="15"/>
      <c r="D1674" s="23"/>
      <c r="Z1674" s="3"/>
    </row>
    <row r="1675" spans="1:26" x14ac:dyDescent="0.45">
      <c r="A1675" s="15"/>
      <c r="B1675" s="15"/>
      <c r="C1675" s="15"/>
      <c r="D1675" s="23"/>
      <c r="Z1675" s="3"/>
    </row>
    <row r="1676" spans="1:26" x14ac:dyDescent="0.45">
      <c r="A1676" s="15"/>
      <c r="B1676" s="15"/>
      <c r="C1676" s="15"/>
      <c r="D1676" s="23"/>
      <c r="Z1676" s="3"/>
    </row>
    <row r="1677" spans="1:26" x14ac:dyDescent="0.45">
      <c r="A1677" s="15"/>
      <c r="B1677" s="15"/>
      <c r="C1677" s="15"/>
      <c r="D1677" s="23"/>
      <c r="Z1677" s="3"/>
    </row>
    <row r="1678" spans="1:26" x14ac:dyDescent="0.45">
      <c r="A1678" s="15"/>
      <c r="B1678" s="15"/>
      <c r="C1678" s="15"/>
      <c r="D1678" s="23"/>
      <c r="Z1678" s="3"/>
    </row>
    <row r="1679" spans="1:26" x14ac:dyDescent="0.45">
      <c r="A1679" s="15"/>
      <c r="B1679" s="15"/>
      <c r="C1679" s="15"/>
      <c r="D1679" s="23"/>
      <c r="Z1679" s="3"/>
    </row>
    <row r="1680" spans="1:26" x14ac:dyDescent="0.45">
      <c r="A1680" s="15"/>
      <c r="B1680" s="15"/>
      <c r="C1680" s="15"/>
      <c r="D1680" s="23"/>
      <c r="Z1680" s="3"/>
    </row>
    <row r="1681" spans="1:26" x14ac:dyDescent="0.45">
      <c r="A1681" s="15"/>
      <c r="B1681" s="15"/>
      <c r="C1681" s="15"/>
      <c r="D1681" s="23"/>
      <c r="Z1681" s="3"/>
    </row>
    <row r="1682" spans="1:26" x14ac:dyDescent="0.45">
      <c r="A1682" s="15"/>
      <c r="B1682" s="15"/>
      <c r="C1682" s="15"/>
      <c r="D1682" s="23"/>
      <c r="Z1682" s="3"/>
    </row>
    <row r="1683" spans="1:26" x14ac:dyDescent="0.45">
      <c r="A1683" s="15"/>
      <c r="B1683" s="15"/>
      <c r="C1683" s="15"/>
      <c r="D1683" s="23"/>
      <c r="Z1683" s="3"/>
    </row>
    <row r="1684" spans="1:26" x14ac:dyDescent="0.45">
      <c r="A1684" s="15"/>
      <c r="B1684" s="15"/>
      <c r="C1684" s="15"/>
      <c r="D1684" s="23"/>
      <c r="Z1684" s="3"/>
    </row>
    <row r="1685" spans="1:26" x14ac:dyDescent="0.45">
      <c r="A1685" s="15"/>
      <c r="B1685" s="15"/>
      <c r="C1685" s="15"/>
      <c r="D1685" s="23"/>
      <c r="Z1685" s="3"/>
    </row>
    <row r="1686" spans="1:26" x14ac:dyDescent="0.45">
      <c r="A1686" s="15"/>
      <c r="B1686" s="15"/>
      <c r="C1686" s="15"/>
      <c r="D1686" s="23"/>
      <c r="Z1686" s="3"/>
    </row>
    <row r="1687" spans="1:26" x14ac:dyDescent="0.45">
      <c r="A1687" s="15"/>
      <c r="B1687" s="15"/>
      <c r="C1687" s="15"/>
      <c r="D1687" s="23"/>
      <c r="Z1687" s="3"/>
    </row>
    <row r="1688" spans="1:26" x14ac:dyDescent="0.45">
      <c r="A1688" s="15"/>
      <c r="B1688" s="15"/>
      <c r="C1688" s="15"/>
      <c r="D1688" s="23"/>
      <c r="Z1688" s="3"/>
    </row>
    <row r="1689" spans="1:26" x14ac:dyDescent="0.45">
      <c r="A1689" s="15"/>
      <c r="B1689" s="15"/>
      <c r="C1689" s="15"/>
      <c r="D1689" s="23"/>
      <c r="Z1689" s="3"/>
    </row>
    <row r="1690" spans="1:26" x14ac:dyDescent="0.45">
      <c r="A1690" s="15"/>
      <c r="B1690" s="15"/>
      <c r="C1690" s="15"/>
      <c r="D1690" s="23"/>
      <c r="Z1690" s="3"/>
    </row>
    <row r="1691" spans="1:26" x14ac:dyDescent="0.45">
      <c r="A1691" s="15"/>
      <c r="B1691" s="15"/>
      <c r="C1691" s="15"/>
      <c r="D1691" s="23"/>
      <c r="Z1691" s="3"/>
    </row>
    <row r="1692" spans="1:26" x14ac:dyDescent="0.45">
      <c r="A1692" s="15"/>
      <c r="B1692" s="15"/>
      <c r="C1692" s="15"/>
      <c r="D1692" s="23"/>
      <c r="Z1692" s="3"/>
    </row>
    <row r="1693" spans="1:26" x14ac:dyDescent="0.45">
      <c r="A1693" s="15"/>
      <c r="B1693" s="15"/>
      <c r="C1693" s="15"/>
      <c r="D1693" s="23"/>
      <c r="Z1693" s="3"/>
    </row>
    <row r="1694" spans="1:26" x14ac:dyDescent="0.45">
      <c r="A1694" s="15"/>
      <c r="B1694" s="15"/>
      <c r="C1694" s="15"/>
      <c r="D1694" s="23"/>
      <c r="Z1694" s="3"/>
    </row>
    <row r="1695" spans="1:26" x14ac:dyDescent="0.45">
      <c r="A1695" s="15"/>
      <c r="B1695" s="15"/>
      <c r="C1695" s="15"/>
      <c r="D1695" s="23"/>
      <c r="Z1695" s="3"/>
    </row>
    <row r="1696" spans="1:26" x14ac:dyDescent="0.45">
      <c r="A1696" s="15"/>
      <c r="B1696" s="15"/>
      <c r="C1696" s="15"/>
      <c r="D1696" s="23"/>
      <c r="Z1696" s="3"/>
    </row>
    <row r="1697" spans="1:26" x14ac:dyDescent="0.45">
      <c r="A1697" s="15"/>
      <c r="B1697" s="15"/>
      <c r="C1697" s="15"/>
      <c r="D1697" s="23"/>
      <c r="Z1697" s="3"/>
    </row>
    <row r="1698" spans="1:26" x14ac:dyDescent="0.45">
      <c r="A1698" s="15"/>
      <c r="B1698" s="15"/>
      <c r="C1698" s="15"/>
      <c r="D1698" s="23"/>
      <c r="Z1698" s="3"/>
    </row>
    <row r="1699" spans="1:26" x14ac:dyDescent="0.45">
      <c r="A1699" s="15"/>
      <c r="B1699" s="15"/>
      <c r="C1699" s="15"/>
      <c r="D1699" s="23"/>
      <c r="Z1699" s="3"/>
    </row>
    <row r="1700" spans="1:26" x14ac:dyDescent="0.45">
      <c r="A1700" s="15"/>
      <c r="B1700" s="15"/>
      <c r="C1700" s="15"/>
      <c r="D1700" s="23"/>
      <c r="Z1700" s="3"/>
    </row>
    <row r="1701" spans="1:26" x14ac:dyDescent="0.45">
      <c r="A1701" s="15"/>
      <c r="B1701" s="15"/>
      <c r="C1701" s="15"/>
      <c r="D1701" s="23"/>
      <c r="Z1701" s="3"/>
    </row>
    <row r="1702" spans="1:26" x14ac:dyDescent="0.45">
      <c r="A1702" s="15"/>
      <c r="B1702" s="15"/>
      <c r="C1702" s="15"/>
      <c r="D1702" s="23"/>
      <c r="Z1702" s="3"/>
    </row>
    <row r="1703" spans="1:26" x14ac:dyDescent="0.45">
      <c r="A1703" s="15"/>
      <c r="B1703" s="15"/>
      <c r="C1703" s="15"/>
      <c r="D1703" s="23"/>
      <c r="Z1703" s="3"/>
    </row>
    <row r="1704" spans="1:26" x14ac:dyDescent="0.45">
      <c r="A1704" s="15"/>
      <c r="B1704" s="15"/>
      <c r="C1704" s="15"/>
      <c r="D1704" s="23"/>
      <c r="Z1704" s="3"/>
    </row>
    <row r="1705" spans="1:26" x14ac:dyDescent="0.45">
      <c r="A1705" s="15"/>
      <c r="B1705" s="15"/>
      <c r="C1705" s="15"/>
      <c r="D1705" s="23"/>
      <c r="Z1705" s="3"/>
    </row>
    <row r="1706" spans="1:26" x14ac:dyDescent="0.45">
      <c r="A1706" s="15"/>
      <c r="B1706" s="15"/>
      <c r="C1706" s="15"/>
      <c r="D1706" s="23"/>
      <c r="Z1706" s="3"/>
    </row>
    <row r="1707" spans="1:26" x14ac:dyDescent="0.45">
      <c r="A1707" s="15"/>
      <c r="B1707" s="15"/>
      <c r="C1707" s="15"/>
      <c r="D1707" s="23"/>
      <c r="Z1707" s="3"/>
    </row>
    <row r="1708" spans="1:26" x14ac:dyDescent="0.45">
      <c r="A1708" s="15"/>
      <c r="B1708" s="15"/>
      <c r="C1708" s="15"/>
      <c r="D1708" s="23"/>
      <c r="Z1708" s="3"/>
    </row>
    <row r="1709" spans="1:26" x14ac:dyDescent="0.45">
      <c r="A1709" s="15"/>
      <c r="B1709" s="15"/>
      <c r="C1709" s="15"/>
      <c r="D1709" s="23"/>
      <c r="Z1709" s="3"/>
    </row>
    <row r="1710" spans="1:26" x14ac:dyDescent="0.45">
      <c r="A1710" s="15"/>
      <c r="B1710" s="15"/>
      <c r="C1710" s="15"/>
      <c r="D1710" s="23"/>
      <c r="Z1710" s="3"/>
    </row>
    <row r="1711" spans="1:26" x14ac:dyDescent="0.45">
      <c r="A1711" s="15"/>
      <c r="B1711" s="15"/>
      <c r="C1711" s="15"/>
      <c r="D1711" s="23"/>
      <c r="Z1711" s="3"/>
    </row>
    <row r="1712" spans="1:26" x14ac:dyDescent="0.45">
      <c r="A1712" s="15"/>
      <c r="B1712" s="15"/>
      <c r="C1712" s="15"/>
      <c r="D1712" s="23"/>
      <c r="Z1712" s="3"/>
    </row>
    <row r="1713" spans="1:26" x14ac:dyDescent="0.45">
      <c r="A1713" s="15"/>
      <c r="B1713" s="15"/>
      <c r="C1713" s="15"/>
      <c r="D1713" s="23"/>
      <c r="Z1713" s="3"/>
    </row>
    <row r="1714" spans="1:26" x14ac:dyDescent="0.45">
      <c r="A1714" s="15"/>
      <c r="B1714" s="15"/>
      <c r="C1714" s="15"/>
      <c r="D1714" s="23"/>
      <c r="Z1714" s="3"/>
    </row>
    <row r="1715" spans="1:26" x14ac:dyDescent="0.45">
      <c r="A1715" s="15"/>
      <c r="B1715" s="15"/>
      <c r="C1715" s="15"/>
      <c r="D1715" s="23"/>
      <c r="Z1715" s="3"/>
    </row>
    <row r="1716" spans="1:26" x14ac:dyDescent="0.45">
      <c r="A1716" s="15"/>
      <c r="B1716" s="15"/>
      <c r="C1716" s="15"/>
      <c r="D1716" s="23"/>
      <c r="Z1716" s="3"/>
    </row>
    <row r="1717" spans="1:26" x14ac:dyDescent="0.45">
      <c r="A1717" s="15"/>
      <c r="B1717" s="15"/>
      <c r="C1717" s="15"/>
      <c r="D1717" s="23"/>
      <c r="Z1717" s="3"/>
    </row>
    <row r="1718" spans="1:26" x14ac:dyDescent="0.45">
      <c r="A1718" s="15"/>
      <c r="B1718" s="15"/>
      <c r="C1718" s="15"/>
      <c r="D1718" s="23"/>
      <c r="Z1718" s="3"/>
    </row>
    <row r="1719" spans="1:26" x14ac:dyDescent="0.45">
      <c r="A1719" s="15"/>
      <c r="B1719" s="15"/>
      <c r="C1719" s="15"/>
      <c r="D1719" s="23"/>
      <c r="Z1719" s="3"/>
    </row>
    <row r="1720" spans="1:26" x14ac:dyDescent="0.45">
      <c r="A1720" s="15"/>
      <c r="B1720" s="15"/>
      <c r="C1720" s="15"/>
      <c r="D1720" s="23"/>
      <c r="Z1720" s="3"/>
    </row>
    <row r="1721" spans="1:26" x14ac:dyDescent="0.45">
      <c r="A1721" s="15"/>
      <c r="B1721" s="15"/>
      <c r="C1721" s="15"/>
      <c r="D1721" s="23"/>
      <c r="Z1721" s="3"/>
    </row>
    <row r="1722" spans="1:26" x14ac:dyDescent="0.45">
      <c r="A1722" s="15"/>
      <c r="B1722" s="15"/>
      <c r="C1722" s="15"/>
      <c r="D1722" s="23"/>
      <c r="Z1722" s="3"/>
    </row>
    <row r="1723" spans="1:26" x14ac:dyDescent="0.45">
      <c r="A1723" s="15"/>
      <c r="B1723" s="15"/>
      <c r="C1723" s="15"/>
      <c r="D1723" s="23"/>
      <c r="Z1723" s="3"/>
    </row>
    <row r="1724" spans="1:26" x14ac:dyDescent="0.45">
      <c r="A1724" s="15"/>
      <c r="B1724" s="15"/>
      <c r="C1724" s="15"/>
      <c r="D1724" s="23"/>
      <c r="Z1724" s="3"/>
    </row>
    <row r="1725" spans="1:26" x14ac:dyDescent="0.45">
      <c r="A1725" s="15"/>
      <c r="B1725" s="15"/>
      <c r="C1725" s="15"/>
      <c r="D1725" s="23"/>
      <c r="Z1725" s="3"/>
    </row>
    <row r="1726" spans="1:26" x14ac:dyDescent="0.45">
      <c r="A1726" s="15"/>
      <c r="B1726" s="15"/>
      <c r="C1726" s="15"/>
      <c r="D1726" s="23"/>
      <c r="Z1726" s="3"/>
    </row>
    <row r="1727" spans="1:26" x14ac:dyDescent="0.45">
      <c r="A1727" s="15"/>
      <c r="B1727" s="15"/>
      <c r="C1727" s="15"/>
      <c r="D1727" s="23"/>
      <c r="Z1727" s="3"/>
    </row>
    <row r="1728" spans="1:26" x14ac:dyDescent="0.45">
      <c r="A1728" s="15"/>
      <c r="B1728" s="15"/>
      <c r="C1728" s="15"/>
      <c r="D1728" s="23"/>
      <c r="Z1728" s="3"/>
    </row>
    <row r="1729" spans="1:26" x14ac:dyDescent="0.45">
      <c r="A1729" s="15"/>
      <c r="B1729" s="15"/>
      <c r="C1729" s="15"/>
      <c r="D1729" s="23"/>
      <c r="Z1729" s="3"/>
    </row>
    <row r="1730" spans="1:26" x14ac:dyDescent="0.45">
      <c r="A1730" s="15"/>
      <c r="B1730" s="15"/>
      <c r="C1730" s="15"/>
      <c r="D1730" s="23"/>
      <c r="Z1730" s="3"/>
    </row>
    <row r="1731" spans="1:26" x14ac:dyDescent="0.45">
      <c r="A1731" s="15"/>
      <c r="B1731" s="15"/>
      <c r="C1731" s="15"/>
      <c r="D1731" s="23"/>
      <c r="Z1731" s="3"/>
    </row>
    <row r="1732" spans="1:26" x14ac:dyDescent="0.45">
      <c r="A1732" s="15"/>
      <c r="B1732" s="15"/>
      <c r="C1732" s="15"/>
      <c r="D1732" s="23"/>
      <c r="Z1732" s="3"/>
    </row>
    <row r="1733" spans="1:26" x14ac:dyDescent="0.45">
      <c r="A1733" s="15"/>
      <c r="B1733" s="15"/>
      <c r="C1733" s="15"/>
      <c r="D1733" s="23"/>
      <c r="Z1733" s="3"/>
    </row>
    <row r="1734" spans="1:26" x14ac:dyDescent="0.45">
      <c r="A1734" s="15"/>
      <c r="B1734" s="15"/>
      <c r="C1734" s="15"/>
      <c r="D1734" s="23"/>
      <c r="Z1734" s="3"/>
    </row>
    <row r="1735" spans="1:26" x14ac:dyDescent="0.45">
      <c r="A1735" s="15"/>
      <c r="B1735" s="15"/>
      <c r="C1735" s="15"/>
      <c r="D1735" s="23"/>
      <c r="Z1735" s="3"/>
    </row>
    <row r="1736" spans="1:26" x14ac:dyDescent="0.45">
      <c r="A1736" s="15"/>
      <c r="B1736" s="15"/>
      <c r="C1736" s="15"/>
      <c r="D1736" s="23"/>
      <c r="Z1736" s="3"/>
    </row>
    <row r="1737" spans="1:26" x14ac:dyDescent="0.45">
      <c r="A1737" s="15"/>
      <c r="B1737" s="15"/>
      <c r="C1737" s="15"/>
      <c r="D1737" s="23"/>
      <c r="Z1737" s="3"/>
    </row>
    <row r="1738" spans="1:26" x14ac:dyDescent="0.45">
      <c r="A1738" s="15"/>
      <c r="B1738" s="15"/>
      <c r="C1738" s="15"/>
      <c r="D1738" s="23"/>
      <c r="Z1738" s="3"/>
    </row>
    <row r="1739" spans="1:26" x14ac:dyDescent="0.45">
      <c r="A1739" s="15"/>
      <c r="B1739" s="15"/>
      <c r="C1739" s="15"/>
      <c r="D1739" s="23"/>
      <c r="Z1739" s="3"/>
    </row>
    <row r="1740" spans="1:26" x14ac:dyDescent="0.45">
      <c r="A1740" s="15"/>
      <c r="B1740" s="15"/>
      <c r="C1740" s="15"/>
      <c r="D1740" s="23"/>
      <c r="Z1740" s="3"/>
    </row>
    <row r="1741" spans="1:26" x14ac:dyDescent="0.45">
      <c r="A1741" s="15"/>
      <c r="B1741" s="15"/>
      <c r="C1741" s="15"/>
      <c r="D1741" s="23"/>
      <c r="Z1741" s="3"/>
    </row>
    <row r="1742" spans="1:26" x14ac:dyDescent="0.45">
      <c r="A1742" s="15"/>
      <c r="B1742" s="15"/>
      <c r="C1742" s="15"/>
      <c r="D1742" s="23"/>
      <c r="Z1742" s="3"/>
    </row>
    <row r="1743" spans="1:26" x14ac:dyDescent="0.45">
      <c r="A1743" s="15"/>
      <c r="B1743" s="15"/>
      <c r="C1743" s="15"/>
      <c r="D1743" s="23"/>
      <c r="Z1743" s="3"/>
    </row>
    <row r="1744" spans="1:26" x14ac:dyDescent="0.45">
      <c r="A1744" s="15"/>
      <c r="B1744" s="15"/>
      <c r="C1744" s="15"/>
      <c r="D1744" s="23"/>
      <c r="Z1744" s="3"/>
    </row>
    <row r="1745" spans="1:26" x14ac:dyDescent="0.45">
      <c r="A1745" s="15"/>
      <c r="B1745" s="15"/>
      <c r="C1745" s="15"/>
      <c r="D1745" s="23"/>
      <c r="Z1745" s="3"/>
    </row>
    <row r="1746" spans="1:26" x14ac:dyDescent="0.45">
      <c r="A1746" s="15"/>
      <c r="B1746" s="15"/>
      <c r="C1746" s="15"/>
      <c r="D1746" s="23"/>
      <c r="Z1746" s="3"/>
    </row>
    <row r="1747" spans="1:26" x14ac:dyDescent="0.45">
      <c r="A1747" s="15"/>
      <c r="B1747" s="15"/>
      <c r="C1747" s="15"/>
      <c r="D1747" s="23"/>
      <c r="Z1747" s="3"/>
    </row>
    <row r="1748" spans="1:26" x14ac:dyDescent="0.45">
      <c r="A1748" s="15"/>
      <c r="B1748" s="15"/>
      <c r="C1748" s="15"/>
      <c r="D1748" s="23"/>
      <c r="Z1748" s="3"/>
    </row>
    <row r="1749" spans="1:26" x14ac:dyDescent="0.45">
      <c r="A1749" s="15"/>
      <c r="B1749" s="15"/>
      <c r="C1749" s="15"/>
      <c r="D1749" s="23"/>
      <c r="Z1749" s="3"/>
    </row>
    <row r="1750" spans="1:26" x14ac:dyDescent="0.45">
      <c r="A1750" s="15"/>
      <c r="B1750" s="15"/>
      <c r="C1750" s="15"/>
      <c r="D1750" s="23"/>
      <c r="Z1750" s="3"/>
    </row>
    <row r="1751" spans="1:26" x14ac:dyDescent="0.45">
      <c r="A1751" s="15"/>
      <c r="B1751" s="15"/>
      <c r="C1751" s="15"/>
      <c r="D1751" s="23"/>
      <c r="Z1751" s="3"/>
    </row>
    <row r="1752" spans="1:26" x14ac:dyDescent="0.45">
      <c r="A1752" s="15"/>
      <c r="B1752" s="15"/>
      <c r="C1752" s="15"/>
      <c r="D1752" s="23"/>
      <c r="Z1752" s="3"/>
    </row>
    <row r="1753" spans="1:26" x14ac:dyDescent="0.45">
      <c r="A1753" s="15"/>
      <c r="B1753" s="15"/>
      <c r="C1753" s="15"/>
      <c r="D1753" s="23"/>
      <c r="Z1753" s="3"/>
    </row>
    <row r="1754" spans="1:26" x14ac:dyDescent="0.45">
      <c r="A1754" s="15"/>
      <c r="B1754" s="15"/>
      <c r="C1754" s="15"/>
      <c r="D1754" s="23"/>
      <c r="Z1754" s="3"/>
    </row>
    <row r="1755" spans="1:26" x14ac:dyDescent="0.45">
      <c r="A1755" s="15"/>
      <c r="B1755" s="15"/>
      <c r="C1755" s="15"/>
      <c r="D1755" s="23"/>
      <c r="Z1755" s="3"/>
    </row>
    <row r="1756" spans="1:26" x14ac:dyDescent="0.45">
      <c r="A1756" s="15"/>
      <c r="B1756" s="15"/>
      <c r="C1756" s="15"/>
      <c r="D1756" s="23"/>
      <c r="Z1756" s="3"/>
    </row>
    <row r="1757" spans="1:26" x14ac:dyDescent="0.45">
      <c r="A1757" s="15"/>
      <c r="B1757" s="15"/>
      <c r="C1757" s="15"/>
      <c r="D1757" s="23"/>
      <c r="Z1757" s="3"/>
    </row>
    <row r="1758" spans="1:26" x14ac:dyDescent="0.45">
      <c r="A1758" s="15"/>
      <c r="B1758" s="15"/>
      <c r="C1758" s="15"/>
      <c r="D1758" s="23"/>
      <c r="Z1758" s="3"/>
    </row>
    <row r="1759" spans="1:26" x14ac:dyDescent="0.45">
      <c r="A1759" s="15"/>
      <c r="B1759" s="15"/>
      <c r="C1759" s="15"/>
      <c r="D1759" s="23"/>
      <c r="Z1759" s="3"/>
    </row>
    <row r="1760" spans="1:26" x14ac:dyDescent="0.45">
      <c r="A1760" s="15"/>
      <c r="B1760" s="15"/>
      <c r="C1760" s="15"/>
      <c r="D1760" s="23"/>
      <c r="Z1760" s="3"/>
    </row>
    <row r="1761" spans="1:26" x14ac:dyDescent="0.45">
      <c r="A1761" s="15"/>
      <c r="B1761" s="15"/>
      <c r="C1761" s="15"/>
      <c r="D1761" s="23"/>
      <c r="Z1761" s="3"/>
    </row>
    <row r="1762" spans="1:26" x14ac:dyDescent="0.45">
      <c r="A1762" s="15"/>
      <c r="B1762" s="15"/>
      <c r="C1762" s="15"/>
      <c r="D1762" s="23"/>
      <c r="Z1762" s="3"/>
    </row>
    <row r="1763" spans="1:26" x14ac:dyDescent="0.45">
      <c r="A1763" s="15"/>
      <c r="B1763" s="15"/>
      <c r="C1763" s="15"/>
      <c r="D1763" s="23"/>
      <c r="Z1763" s="3"/>
    </row>
    <row r="1764" spans="1:26" x14ac:dyDescent="0.45">
      <c r="A1764" s="15"/>
      <c r="B1764" s="15"/>
      <c r="C1764" s="15"/>
      <c r="D1764" s="23"/>
      <c r="Z1764" s="3"/>
    </row>
    <row r="1765" spans="1:26" x14ac:dyDescent="0.45">
      <c r="A1765" s="15"/>
      <c r="B1765" s="15"/>
      <c r="C1765" s="15"/>
      <c r="D1765" s="23"/>
      <c r="Z1765" s="3"/>
    </row>
    <row r="1766" spans="1:26" x14ac:dyDescent="0.45">
      <c r="A1766" s="15"/>
      <c r="B1766" s="15"/>
      <c r="C1766" s="15"/>
      <c r="D1766" s="23"/>
      <c r="Z1766" s="3"/>
    </row>
    <row r="1767" spans="1:26" x14ac:dyDescent="0.45">
      <c r="A1767" s="15"/>
      <c r="B1767" s="15"/>
      <c r="C1767" s="15"/>
      <c r="D1767" s="23"/>
      <c r="Z1767" s="3"/>
    </row>
    <row r="1768" spans="1:26" x14ac:dyDescent="0.45">
      <c r="A1768" s="15"/>
      <c r="B1768" s="15"/>
      <c r="C1768" s="15"/>
      <c r="D1768" s="23"/>
      <c r="Z1768" s="3"/>
    </row>
    <row r="1769" spans="1:26" x14ac:dyDescent="0.45">
      <c r="A1769" s="15"/>
      <c r="B1769" s="15"/>
      <c r="C1769" s="15"/>
      <c r="D1769" s="23"/>
      <c r="Z1769" s="3"/>
    </row>
    <row r="1770" spans="1:26" x14ac:dyDescent="0.45">
      <c r="A1770" s="15"/>
      <c r="B1770" s="15"/>
      <c r="C1770" s="15"/>
      <c r="D1770" s="23"/>
      <c r="Z1770" s="3"/>
    </row>
    <row r="1771" spans="1:26" x14ac:dyDescent="0.45">
      <c r="A1771" s="15"/>
      <c r="B1771" s="15"/>
      <c r="C1771" s="15"/>
      <c r="D1771" s="23"/>
      <c r="Z1771" s="3"/>
    </row>
    <row r="1772" spans="1:26" x14ac:dyDescent="0.45">
      <c r="A1772" s="15"/>
      <c r="B1772" s="15"/>
      <c r="C1772" s="15"/>
      <c r="D1772" s="23"/>
      <c r="Z1772" s="3"/>
    </row>
    <row r="1773" spans="1:26" x14ac:dyDescent="0.45">
      <c r="A1773" s="15"/>
      <c r="B1773" s="15"/>
      <c r="C1773" s="15"/>
      <c r="D1773" s="23"/>
      <c r="Z1773" s="3"/>
    </row>
    <row r="1774" spans="1:26" x14ac:dyDescent="0.45">
      <c r="A1774" s="15"/>
      <c r="B1774" s="15"/>
      <c r="C1774" s="15"/>
      <c r="D1774" s="23"/>
      <c r="Z1774" s="3"/>
    </row>
    <row r="1775" spans="1:26" x14ac:dyDescent="0.45">
      <c r="A1775" s="15"/>
      <c r="B1775" s="15"/>
      <c r="C1775" s="15"/>
      <c r="D1775" s="23"/>
      <c r="Z1775" s="3"/>
    </row>
    <row r="1776" spans="1:26" x14ac:dyDescent="0.45">
      <c r="A1776" s="15"/>
      <c r="B1776" s="15"/>
      <c r="C1776" s="15"/>
      <c r="D1776" s="23"/>
      <c r="Z1776" s="3"/>
    </row>
    <row r="1777" spans="1:26" x14ac:dyDescent="0.45">
      <c r="A1777" s="15"/>
      <c r="B1777" s="15"/>
      <c r="C1777" s="15"/>
      <c r="D1777" s="23"/>
      <c r="Z1777" s="3"/>
    </row>
    <row r="1778" spans="1:26" x14ac:dyDescent="0.45">
      <c r="A1778" s="15"/>
      <c r="B1778" s="15"/>
      <c r="C1778" s="15"/>
      <c r="D1778" s="23"/>
      <c r="Z1778" s="3"/>
    </row>
    <row r="1779" spans="1:26" x14ac:dyDescent="0.45">
      <c r="A1779" s="15"/>
      <c r="B1779" s="15"/>
      <c r="C1779" s="15"/>
      <c r="D1779" s="23"/>
      <c r="Z1779" s="3"/>
    </row>
    <row r="1780" spans="1:26" x14ac:dyDescent="0.45">
      <c r="A1780" s="15"/>
      <c r="B1780" s="15"/>
      <c r="C1780" s="15"/>
      <c r="D1780" s="23"/>
      <c r="Z1780" s="3"/>
    </row>
    <row r="1781" spans="1:26" x14ac:dyDescent="0.45">
      <c r="A1781" s="15"/>
      <c r="B1781" s="15"/>
      <c r="C1781" s="15"/>
      <c r="D1781" s="23"/>
      <c r="Z1781" s="3"/>
    </row>
    <row r="1782" spans="1:26" x14ac:dyDescent="0.45">
      <c r="A1782" s="15"/>
      <c r="B1782" s="15"/>
      <c r="C1782" s="15"/>
      <c r="D1782" s="23"/>
      <c r="Z1782" s="3"/>
    </row>
    <row r="1783" spans="1:26" x14ac:dyDescent="0.45">
      <c r="A1783" s="15"/>
      <c r="B1783" s="15"/>
      <c r="C1783" s="15"/>
      <c r="D1783" s="23"/>
      <c r="Z1783" s="3"/>
    </row>
    <row r="1784" spans="1:26" x14ac:dyDescent="0.45">
      <c r="A1784" s="15"/>
      <c r="B1784" s="15"/>
      <c r="C1784" s="15"/>
      <c r="D1784" s="23"/>
      <c r="Z1784" s="3"/>
    </row>
    <row r="1785" spans="1:26" x14ac:dyDescent="0.45">
      <c r="A1785" s="15"/>
      <c r="B1785" s="15"/>
      <c r="C1785" s="15"/>
      <c r="D1785" s="23"/>
      <c r="Z1785" s="3"/>
    </row>
    <row r="1786" spans="1:26" x14ac:dyDescent="0.45">
      <c r="A1786" s="15"/>
      <c r="B1786" s="15"/>
      <c r="C1786" s="15"/>
      <c r="D1786" s="23"/>
      <c r="Z1786" s="3"/>
    </row>
    <row r="1787" spans="1:26" x14ac:dyDescent="0.45">
      <c r="A1787" s="15"/>
      <c r="B1787" s="15"/>
      <c r="C1787" s="15"/>
      <c r="D1787" s="23"/>
      <c r="Z1787" s="3"/>
    </row>
    <row r="1788" spans="1:26" x14ac:dyDescent="0.45">
      <c r="A1788" s="15"/>
      <c r="B1788" s="15"/>
      <c r="C1788" s="15"/>
      <c r="D1788" s="23"/>
      <c r="Z1788" s="3"/>
    </row>
    <row r="1789" spans="1:26" x14ac:dyDescent="0.45">
      <c r="A1789" s="15"/>
      <c r="B1789" s="15"/>
      <c r="C1789" s="15"/>
      <c r="D1789" s="23"/>
      <c r="Z1789" s="3"/>
    </row>
    <row r="1790" spans="1:26" x14ac:dyDescent="0.45">
      <c r="A1790" s="15"/>
      <c r="B1790" s="15"/>
      <c r="C1790" s="15"/>
      <c r="D1790" s="23"/>
      <c r="Z1790" s="3"/>
    </row>
    <row r="1791" spans="1:26" x14ac:dyDescent="0.45">
      <c r="A1791" s="15"/>
      <c r="B1791" s="15"/>
      <c r="C1791" s="15"/>
      <c r="D1791" s="23"/>
      <c r="Z1791" s="3"/>
    </row>
    <row r="1792" spans="1:26" x14ac:dyDescent="0.45">
      <c r="A1792" s="15"/>
      <c r="B1792" s="15"/>
      <c r="C1792" s="15"/>
      <c r="D1792" s="23"/>
      <c r="Z1792" s="3"/>
    </row>
    <row r="1793" spans="1:26" x14ac:dyDescent="0.45">
      <c r="A1793" s="15"/>
      <c r="B1793" s="15"/>
      <c r="C1793" s="15"/>
      <c r="D1793" s="23"/>
      <c r="Z1793" s="3"/>
    </row>
    <row r="1794" spans="1:26" x14ac:dyDescent="0.45">
      <c r="A1794" s="15"/>
      <c r="B1794" s="15"/>
      <c r="C1794" s="15"/>
      <c r="D1794" s="23"/>
      <c r="Z1794" s="3"/>
    </row>
    <row r="1795" spans="1:26" x14ac:dyDescent="0.45">
      <c r="A1795" s="15"/>
      <c r="B1795" s="15"/>
      <c r="C1795" s="15"/>
      <c r="D1795" s="23"/>
      <c r="Z1795" s="3"/>
    </row>
    <row r="1796" spans="1:26" x14ac:dyDescent="0.45">
      <c r="A1796" s="15"/>
      <c r="B1796" s="15"/>
      <c r="C1796" s="15"/>
      <c r="D1796" s="23"/>
      <c r="Z1796" s="3"/>
    </row>
    <row r="1797" spans="1:26" x14ac:dyDescent="0.45">
      <c r="A1797" s="15"/>
      <c r="B1797" s="15"/>
      <c r="C1797" s="15"/>
      <c r="D1797" s="23"/>
      <c r="Z1797" s="3"/>
    </row>
    <row r="1798" spans="1:26" x14ac:dyDescent="0.45">
      <c r="A1798" s="15"/>
      <c r="B1798" s="15"/>
      <c r="C1798" s="15"/>
      <c r="D1798" s="23"/>
      <c r="Z1798" s="3"/>
    </row>
    <row r="1799" spans="1:26" x14ac:dyDescent="0.45">
      <c r="A1799" s="15"/>
      <c r="B1799" s="15"/>
      <c r="C1799" s="15"/>
      <c r="D1799" s="23"/>
      <c r="Z1799" s="3"/>
    </row>
    <row r="1800" spans="1:26" x14ac:dyDescent="0.45">
      <c r="A1800" s="15"/>
      <c r="B1800" s="15"/>
      <c r="C1800" s="15"/>
      <c r="D1800" s="23"/>
      <c r="Z1800" s="3"/>
    </row>
    <row r="1801" spans="1:26" x14ac:dyDescent="0.45">
      <c r="A1801" s="15"/>
      <c r="B1801" s="15"/>
      <c r="C1801" s="15"/>
      <c r="D1801" s="23"/>
      <c r="Z1801" s="3"/>
    </row>
    <row r="1802" spans="1:26" x14ac:dyDescent="0.45">
      <c r="A1802" s="15"/>
      <c r="B1802" s="15"/>
      <c r="C1802" s="15"/>
      <c r="D1802" s="23"/>
      <c r="Z1802" s="3"/>
    </row>
    <row r="1803" spans="1:26" x14ac:dyDescent="0.45">
      <c r="A1803" s="15"/>
      <c r="B1803" s="15"/>
      <c r="C1803" s="15"/>
      <c r="D1803" s="23"/>
      <c r="Z1803" s="3"/>
    </row>
    <row r="1804" spans="1:26" x14ac:dyDescent="0.45">
      <c r="A1804" s="15"/>
      <c r="B1804" s="15"/>
      <c r="C1804" s="15"/>
      <c r="D1804" s="23"/>
      <c r="Z1804" s="3"/>
    </row>
    <row r="1805" spans="1:26" x14ac:dyDescent="0.45">
      <c r="A1805" s="15"/>
      <c r="B1805" s="15"/>
      <c r="C1805" s="15"/>
      <c r="D1805" s="23"/>
      <c r="Z1805" s="3"/>
    </row>
    <row r="1806" spans="1:26" x14ac:dyDescent="0.45">
      <c r="A1806" s="15"/>
      <c r="B1806" s="15"/>
      <c r="C1806" s="15"/>
      <c r="D1806" s="23"/>
      <c r="Z1806" s="3"/>
    </row>
    <row r="1807" spans="1:26" x14ac:dyDescent="0.45">
      <c r="A1807" s="15"/>
      <c r="B1807" s="15"/>
      <c r="C1807" s="15"/>
      <c r="D1807" s="23"/>
      <c r="Z1807" s="3"/>
    </row>
    <row r="1808" spans="1:26" x14ac:dyDescent="0.45">
      <c r="A1808" s="15"/>
      <c r="B1808" s="15"/>
      <c r="C1808" s="15"/>
      <c r="D1808" s="23"/>
      <c r="Z1808" s="3"/>
    </row>
    <row r="1809" spans="1:26" x14ac:dyDescent="0.45">
      <c r="A1809" s="15"/>
      <c r="B1809" s="15"/>
      <c r="C1809" s="15"/>
      <c r="D1809" s="23"/>
      <c r="Z1809" s="3"/>
    </row>
    <row r="1810" spans="1:26" x14ac:dyDescent="0.45">
      <c r="A1810" s="15"/>
      <c r="B1810" s="15"/>
      <c r="C1810" s="15"/>
      <c r="D1810" s="23"/>
      <c r="Z1810" s="3"/>
    </row>
    <row r="1811" spans="1:26" x14ac:dyDescent="0.45">
      <c r="A1811" s="15"/>
      <c r="B1811" s="15"/>
      <c r="C1811" s="15"/>
      <c r="D1811" s="23"/>
      <c r="Z1811" s="3"/>
    </row>
    <row r="1812" spans="1:26" x14ac:dyDescent="0.45">
      <c r="A1812" s="15"/>
      <c r="B1812" s="15"/>
      <c r="C1812" s="15"/>
      <c r="D1812" s="23"/>
      <c r="Z1812" s="3"/>
    </row>
    <row r="1813" spans="1:26" x14ac:dyDescent="0.45">
      <c r="A1813" s="15"/>
      <c r="B1813" s="15"/>
      <c r="C1813" s="15"/>
      <c r="D1813" s="23"/>
      <c r="Z1813" s="3"/>
    </row>
    <row r="1814" spans="1:26" x14ac:dyDescent="0.45">
      <c r="A1814" s="15"/>
      <c r="B1814" s="15"/>
      <c r="C1814" s="15"/>
      <c r="D1814" s="23"/>
      <c r="Z1814" s="3"/>
    </row>
    <row r="1815" spans="1:26" x14ac:dyDescent="0.45">
      <c r="A1815" s="15"/>
      <c r="B1815" s="15"/>
      <c r="C1815" s="15"/>
      <c r="D1815" s="23"/>
      <c r="Z1815" s="3"/>
    </row>
    <row r="1816" spans="1:26" x14ac:dyDescent="0.45">
      <c r="A1816" s="15"/>
      <c r="B1816" s="15"/>
      <c r="C1816" s="15"/>
      <c r="D1816" s="23"/>
      <c r="Z1816" s="3"/>
    </row>
    <row r="1817" spans="1:26" x14ac:dyDescent="0.45">
      <c r="A1817" s="15"/>
      <c r="B1817" s="15"/>
      <c r="C1817" s="15"/>
      <c r="D1817" s="23"/>
      <c r="Z1817" s="3"/>
    </row>
    <row r="1818" spans="1:26" x14ac:dyDescent="0.45">
      <c r="A1818" s="15"/>
      <c r="B1818" s="15"/>
      <c r="C1818" s="15"/>
      <c r="D1818" s="23"/>
      <c r="Z1818" s="3"/>
    </row>
    <row r="1819" spans="1:26" x14ac:dyDescent="0.45">
      <c r="A1819" s="15"/>
      <c r="B1819" s="15"/>
      <c r="C1819" s="15"/>
      <c r="D1819" s="23"/>
      <c r="Z1819" s="3"/>
    </row>
    <row r="1820" spans="1:26" x14ac:dyDescent="0.45">
      <c r="A1820" s="15"/>
      <c r="B1820" s="15"/>
      <c r="C1820" s="15"/>
      <c r="D1820" s="23"/>
      <c r="Z1820" s="3"/>
    </row>
    <row r="1821" spans="1:26" x14ac:dyDescent="0.45">
      <c r="A1821" s="15"/>
      <c r="B1821" s="15"/>
      <c r="C1821" s="15"/>
      <c r="D1821" s="23"/>
      <c r="Z1821" s="3"/>
    </row>
    <row r="1822" spans="1:26" x14ac:dyDescent="0.45">
      <c r="A1822" s="15"/>
      <c r="B1822" s="15"/>
      <c r="C1822" s="15"/>
      <c r="D1822" s="23"/>
      <c r="Z1822" s="3"/>
    </row>
    <row r="1823" spans="1:26" x14ac:dyDescent="0.45">
      <c r="A1823" s="15"/>
      <c r="B1823" s="15"/>
      <c r="C1823" s="15"/>
      <c r="D1823" s="23"/>
      <c r="Z1823" s="3"/>
    </row>
    <row r="1824" spans="1:26" x14ac:dyDescent="0.45">
      <c r="A1824" s="15"/>
      <c r="B1824" s="15"/>
      <c r="C1824" s="15"/>
      <c r="D1824" s="23"/>
      <c r="Z1824" s="3"/>
    </row>
    <row r="1825" spans="1:26" x14ac:dyDescent="0.45">
      <c r="A1825" s="15"/>
      <c r="B1825" s="15"/>
      <c r="C1825" s="15"/>
      <c r="D1825" s="23"/>
      <c r="Z1825" s="3"/>
    </row>
    <row r="1826" spans="1:26" x14ac:dyDescent="0.45">
      <c r="A1826" s="15"/>
      <c r="B1826" s="15"/>
      <c r="C1826" s="15"/>
      <c r="D1826" s="23"/>
      <c r="Z1826" s="3"/>
    </row>
    <row r="1827" spans="1:26" x14ac:dyDescent="0.45">
      <c r="A1827" s="15"/>
      <c r="B1827" s="15"/>
      <c r="C1827" s="15"/>
      <c r="D1827" s="23"/>
      <c r="Z1827" s="3"/>
    </row>
    <row r="1828" spans="1:26" x14ac:dyDescent="0.45">
      <c r="A1828" s="15"/>
      <c r="B1828" s="15"/>
      <c r="C1828" s="15"/>
      <c r="D1828" s="23"/>
      <c r="Z1828" s="3"/>
    </row>
    <row r="1829" spans="1:26" x14ac:dyDescent="0.45">
      <c r="A1829" s="15"/>
      <c r="B1829" s="15"/>
      <c r="C1829" s="15"/>
      <c r="D1829" s="23"/>
      <c r="Z1829" s="3"/>
    </row>
    <row r="1830" spans="1:26" x14ac:dyDescent="0.45">
      <c r="A1830" s="15"/>
      <c r="B1830" s="15"/>
      <c r="C1830" s="15"/>
      <c r="D1830" s="23"/>
      <c r="Z1830" s="3"/>
    </row>
    <row r="1831" spans="1:26" x14ac:dyDescent="0.45">
      <c r="A1831" s="15"/>
      <c r="B1831" s="15"/>
      <c r="C1831" s="15"/>
      <c r="D1831" s="23"/>
      <c r="Z1831" s="3"/>
    </row>
    <row r="1832" spans="1:26" x14ac:dyDescent="0.45">
      <c r="A1832" s="15"/>
      <c r="B1832" s="15"/>
      <c r="C1832" s="15"/>
      <c r="D1832" s="23"/>
      <c r="Z1832" s="3"/>
    </row>
    <row r="1833" spans="1:26" x14ac:dyDescent="0.45">
      <c r="A1833" s="15"/>
      <c r="B1833" s="15"/>
      <c r="C1833" s="15"/>
      <c r="D1833" s="23"/>
      <c r="Z1833" s="3"/>
    </row>
    <row r="1834" spans="1:26" x14ac:dyDescent="0.45">
      <c r="A1834" s="15"/>
      <c r="B1834" s="15"/>
      <c r="C1834" s="15"/>
      <c r="D1834" s="23"/>
      <c r="Z1834" s="3"/>
    </row>
    <row r="1835" spans="1:26" x14ac:dyDescent="0.45">
      <c r="A1835" s="15"/>
      <c r="B1835" s="15"/>
      <c r="C1835" s="15"/>
      <c r="D1835" s="23"/>
      <c r="Z1835" s="3"/>
    </row>
    <row r="1836" spans="1:26" x14ac:dyDescent="0.45">
      <c r="A1836" s="15"/>
      <c r="B1836" s="15"/>
      <c r="C1836" s="15"/>
      <c r="D1836" s="23"/>
      <c r="Z1836" s="3"/>
    </row>
    <row r="1837" spans="1:26" x14ac:dyDescent="0.45">
      <c r="A1837" s="15"/>
      <c r="B1837" s="15"/>
      <c r="C1837" s="15"/>
      <c r="D1837" s="23"/>
      <c r="Z1837" s="3"/>
    </row>
    <row r="1838" spans="1:26" x14ac:dyDescent="0.45">
      <c r="A1838" s="15"/>
      <c r="B1838" s="15"/>
      <c r="C1838" s="15"/>
      <c r="D1838" s="23"/>
      <c r="Z1838" s="3"/>
    </row>
    <row r="1839" spans="1:26" x14ac:dyDescent="0.45">
      <c r="A1839" s="15"/>
      <c r="B1839" s="15"/>
      <c r="C1839" s="15"/>
      <c r="D1839" s="23"/>
      <c r="Z1839" s="3"/>
    </row>
    <row r="1840" spans="1:26" x14ac:dyDescent="0.45">
      <c r="A1840" s="15"/>
      <c r="B1840" s="15"/>
      <c r="C1840" s="15"/>
      <c r="D1840" s="23"/>
      <c r="Z1840" s="3"/>
    </row>
    <row r="1841" spans="1:26" x14ac:dyDescent="0.45">
      <c r="A1841" s="15"/>
      <c r="B1841" s="15"/>
      <c r="C1841" s="15"/>
      <c r="D1841" s="23"/>
      <c r="Z1841" s="3"/>
    </row>
    <row r="1842" spans="1:26" x14ac:dyDescent="0.45">
      <c r="A1842" s="15"/>
      <c r="B1842" s="15"/>
      <c r="C1842" s="15"/>
      <c r="D1842" s="23"/>
      <c r="Z1842" s="3"/>
    </row>
    <row r="1843" spans="1:26" x14ac:dyDescent="0.45">
      <c r="A1843" s="15"/>
      <c r="B1843" s="15"/>
      <c r="C1843" s="15"/>
      <c r="D1843" s="23"/>
      <c r="Z1843" s="3"/>
    </row>
    <row r="1844" spans="1:26" x14ac:dyDescent="0.45">
      <c r="A1844" s="15"/>
      <c r="B1844" s="15"/>
      <c r="C1844" s="15"/>
      <c r="D1844" s="23"/>
      <c r="Z1844" s="3"/>
    </row>
    <row r="1845" spans="1:26" x14ac:dyDescent="0.45">
      <c r="A1845" s="15"/>
      <c r="B1845" s="15"/>
      <c r="C1845" s="15"/>
      <c r="D1845" s="23"/>
      <c r="Z1845" s="3"/>
    </row>
    <row r="1846" spans="1:26" x14ac:dyDescent="0.45">
      <c r="A1846" s="15"/>
      <c r="B1846" s="15"/>
      <c r="C1846" s="15"/>
      <c r="D1846" s="23"/>
      <c r="Z1846" s="3"/>
    </row>
    <row r="1847" spans="1:26" x14ac:dyDescent="0.45">
      <c r="A1847" s="15"/>
      <c r="B1847" s="15"/>
      <c r="C1847" s="15"/>
      <c r="D1847" s="23"/>
      <c r="Z1847" s="3"/>
    </row>
    <row r="1848" spans="1:26" x14ac:dyDescent="0.45">
      <c r="A1848" s="15"/>
      <c r="B1848" s="15"/>
      <c r="C1848" s="15"/>
      <c r="D1848" s="23"/>
      <c r="Z1848" s="3"/>
    </row>
    <row r="1849" spans="1:26" x14ac:dyDescent="0.45">
      <c r="A1849" s="15"/>
      <c r="B1849" s="15"/>
      <c r="C1849" s="15"/>
      <c r="D1849" s="23"/>
      <c r="Z1849" s="3"/>
    </row>
    <row r="1850" spans="1:26" x14ac:dyDescent="0.45">
      <c r="A1850" s="15"/>
      <c r="B1850" s="15"/>
      <c r="C1850" s="15"/>
      <c r="D1850" s="23"/>
      <c r="Z1850" s="3"/>
    </row>
    <row r="1851" spans="1:26" x14ac:dyDescent="0.45">
      <c r="A1851" s="15"/>
      <c r="B1851" s="15"/>
      <c r="C1851" s="15"/>
      <c r="D1851" s="23"/>
      <c r="Z1851" s="3"/>
    </row>
    <row r="1852" spans="1:26" x14ac:dyDescent="0.45">
      <c r="A1852" s="15"/>
      <c r="B1852" s="15"/>
      <c r="C1852" s="15"/>
      <c r="D1852" s="23"/>
      <c r="Z1852" s="3"/>
    </row>
    <row r="1853" spans="1:26" x14ac:dyDescent="0.45">
      <c r="A1853" s="15"/>
      <c r="B1853" s="15"/>
      <c r="C1853" s="15"/>
      <c r="D1853" s="23"/>
      <c r="Z1853" s="3"/>
    </row>
    <row r="1854" spans="1:26" x14ac:dyDescent="0.45">
      <c r="A1854" s="15"/>
      <c r="B1854" s="15"/>
      <c r="C1854" s="15"/>
      <c r="D1854" s="23"/>
      <c r="Z1854" s="3"/>
    </row>
    <row r="1855" spans="1:26" x14ac:dyDescent="0.45">
      <c r="A1855" s="15"/>
      <c r="B1855" s="15"/>
      <c r="C1855" s="15"/>
      <c r="D1855" s="23"/>
      <c r="Z1855" s="3"/>
    </row>
    <row r="1856" spans="1:26" x14ac:dyDescent="0.45">
      <c r="A1856" s="15"/>
      <c r="B1856" s="15"/>
      <c r="C1856" s="15"/>
      <c r="D1856" s="23"/>
      <c r="Z1856" s="3"/>
    </row>
    <row r="1857" spans="1:26" x14ac:dyDescent="0.45">
      <c r="A1857" s="15"/>
      <c r="B1857" s="15"/>
      <c r="C1857" s="15"/>
      <c r="D1857" s="23"/>
      <c r="Z1857" s="3"/>
    </row>
    <row r="1858" spans="1:26" x14ac:dyDescent="0.45">
      <c r="A1858" s="15"/>
      <c r="B1858" s="15"/>
      <c r="C1858" s="15"/>
      <c r="D1858" s="23"/>
      <c r="Z1858" s="3"/>
    </row>
    <row r="1859" spans="1:26" x14ac:dyDescent="0.45">
      <c r="A1859" s="15"/>
      <c r="B1859" s="15"/>
      <c r="C1859" s="15"/>
      <c r="D1859" s="23"/>
      <c r="Z1859" s="3"/>
    </row>
    <row r="1860" spans="1:26" x14ac:dyDescent="0.45">
      <c r="A1860" s="15"/>
      <c r="B1860" s="15"/>
      <c r="C1860" s="15"/>
      <c r="D1860" s="23"/>
      <c r="Z1860" s="3"/>
    </row>
    <row r="1861" spans="1:26" x14ac:dyDescent="0.45">
      <c r="A1861" s="15"/>
      <c r="B1861" s="15"/>
      <c r="C1861" s="15"/>
      <c r="D1861" s="23"/>
      <c r="Z1861" s="3"/>
    </row>
    <row r="1862" spans="1:26" x14ac:dyDescent="0.45">
      <c r="A1862" s="15"/>
      <c r="B1862" s="15"/>
      <c r="C1862" s="15"/>
      <c r="D1862" s="23"/>
      <c r="Z1862" s="3"/>
    </row>
    <row r="1863" spans="1:26" x14ac:dyDescent="0.45">
      <c r="A1863" s="15"/>
      <c r="B1863" s="15"/>
      <c r="C1863" s="15"/>
      <c r="D1863" s="23"/>
      <c r="Z1863" s="3"/>
    </row>
    <row r="1864" spans="1:26" x14ac:dyDescent="0.45">
      <c r="A1864" s="15"/>
      <c r="B1864" s="15"/>
      <c r="C1864" s="15"/>
      <c r="D1864" s="23"/>
      <c r="Z1864" s="3"/>
    </row>
    <row r="1865" spans="1:26" x14ac:dyDescent="0.45">
      <c r="A1865" s="15"/>
      <c r="B1865" s="15"/>
      <c r="C1865" s="15"/>
      <c r="D1865" s="23"/>
      <c r="Z1865" s="3"/>
    </row>
    <row r="1866" spans="1:26" x14ac:dyDescent="0.45">
      <c r="A1866" s="15"/>
      <c r="B1866" s="15"/>
      <c r="C1866" s="15"/>
      <c r="D1866" s="23"/>
      <c r="Z1866" s="3"/>
    </row>
    <row r="1867" spans="1:26" x14ac:dyDescent="0.45">
      <c r="A1867" s="15"/>
      <c r="B1867" s="15"/>
      <c r="C1867" s="15"/>
      <c r="D1867" s="23"/>
      <c r="Z1867" s="3"/>
    </row>
    <row r="1868" spans="1:26" x14ac:dyDescent="0.45">
      <c r="A1868" s="15"/>
      <c r="B1868" s="15"/>
      <c r="C1868" s="15"/>
      <c r="D1868" s="23"/>
      <c r="Z1868" s="3"/>
    </row>
    <row r="1869" spans="1:26" x14ac:dyDescent="0.45">
      <c r="A1869" s="15"/>
      <c r="B1869" s="15"/>
      <c r="C1869" s="15"/>
      <c r="D1869" s="23"/>
      <c r="Z1869" s="3"/>
    </row>
    <row r="1870" spans="1:26" x14ac:dyDescent="0.45">
      <c r="A1870" s="15"/>
      <c r="B1870" s="15"/>
      <c r="C1870" s="15"/>
      <c r="D1870" s="23"/>
      <c r="Z1870" s="3"/>
    </row>
    <row r="1871" spans="1:26" x14ac:dyDescent="0.45">
      <c r="A1871" s="15"/>
      <c r="B1871" s="15"/>
      <c r="C1871" s="15"/>
      <c r="D1871" s="23"/>
      <c r="Z1871" s="3"/>
    </row>
    <row r="1872" spans="1:26" x14ac:dyDescent="0.45">
      <c r="A1872" s="15"/>
      <c r="B1872" s="15"/>
      <c r="C1872" s="15"/>
      <c r="D1872" s="23"/>
      <c r="Z1872" s="3"/>
    </row>
    <row r="1873" spans="1:26" x14ac:dyDescent="0.45">
      <c r="A1873" s="15"/>
      <c r="B1873" s="15"/>
      <c r="C1873" s="15"/>
      <c r="D1873" s="23"/>
      <c r="Z1873" s="3"/>
    </row>
    <row r="1874" spans="1:26" x14ac:dyDescent="0.45">
      <c r="A1874" s="15"/>
      <c r="B1874" s="15"/>
      <c r="C1874" s="15"/>
      <c r="D1874" s="23"/>
      <c r="Z1874" s="3"/>
    </row>
    <row r="1875" spans="1:26" x14ac:dyDescent="0.45">
      <c r="A1875" s="15"/>
      <c r="B1875" s="15"/>
      <c r="C1875" s="15"/>
      <c r="D1875" s="23"/>
      <c r="Z1875" s="3"/>
    </row>
    <row r="1876" spans="1:26" x14ac:dyDescent="0.45">
      <c r="A1876" s="15"/>
      <c r="B1876" s="15"/>
      <c r="C1876" s="15"/>
      <c r="D1876" s="23"/>
      <c r="Z1876" s="3"/>
    </row>
    <row r="1877" spans="1:26" x14ac:dyDescent="0.45">
      <c r="A1877" s="15"/>
      <c r="B1877" s="15"/>
      <c r="C1877" s="15"/>
      <c r="D1877" s="23"/>
      <c r="Z1877" s="3"/>
    </row>
    <row r="1878" spans="1:26" x14ac:dyDescent="0.45">
      <c r="A1878" s="15"/>
      <c r="B1878" s="15"/>
      <c r="C1878" s="15"/>
      <c r="D1878" s="23"/>
      <c r="Z1878" s="3"/>
    </row>
    <row r="1879" spans="1:26" x14ac:dyDescent="0.45">
      <c r="A1879" s="15"/>
      <c r="B1879" s="15"/>
      <c r="C1879" s="15"/>
      <c r="D1879" s="23"/>
      <c r="Z1879" s="3"/>
    </row>
    <row r="1880" spans="1:26" x14ac:dyDescent="0.45">
      <c r="A1880" s="15"/>
      <c r="B1880" s="15"/>
      <c r="C1880" s="15"/>
      <c r="D1880" s="23"/>
      <c r="Z1880" s="3"/>
    </row>
    <row r="1881" spans="1:26" x14ac:dyDescent="0.45">
      <c r="A1881" s="15"/>
      <c r="B1881" s="15"/>
      <c r="C1881" s="15"/>
      <c r="D1881" s="23"/>
      <c r="Z1881" s="3"/>
    </row>
    <row r="1882" spans="1:26" x14ac:dyDescent="0.45">
      <c r="A1882" s="15"/>
      <c r="B1882" s="15"/>
      <c r="C1882" s="15"/>
      <c r="D1882" s="23"/>
      <c r="Z1882" s="3"/>
    </row>
    <row r="1883" spans="1:26" x14ac:dyDescent="0.45">
      <c r="A1883" s="15"/>
      <c r="B1883" s="15"/>
      <c r="C1883" s="15"/>
      <c r="D1883" s="23"/>
      <c r="Z1883" s="3"/>
    </row>
    <row r="1884" spans="1:26" x14ac:dyDescent="0.45">
      <c r="A1884" s="15"/>
      <c r="B1884" s="15"/>
      <c r="C1884" s="15"/>
      <c r="D1884" s="23"/>
      <c r="Z1884" s="3"/>
    </row>
    <row r="1885" spans="1:26" x14ac:dyDescent="0.45">
      <c r="A1885" s="15"/>
      <c r="B1885" s="15"/>
      <c r="C1885" s="15"/>
      <c r="D1885" s="23"/>
      <c r="Z1885" s="3"/>
    </row>
    <row r="1886" spans="1:26" x14ac:dyDescent="0.45">
      <c r="A1886" s="15"/>
      <c r="B1886" s="15"/>
      <c r="C1886" s="15"/>
      <c r="D1886" s="23"/>
      <c r="Z1886" s="3"/>
    </row>
    <row r="1887" spans="1:26" x14ac:dyDescent="0.45">
      <c r="A1887" s="15"/>
      <c r="B1887" s="15"/>
      <c r="C1887" s="15"/>
      <c r="D1887" s="23"/>
      <c r="Z1887" s="3"/>
    </row>
    <row r="1888" spans="1:26" x14ac:dyDescent="0.45">
      <c r="A1888" s="15"/>
      <c r="B1888" s="15"/>
      <c r="C1888" s="15"/>
      <c r="D1888" s="23"/>
      <c r="Z1888" s="3"/>
    </row>
    <row r="1889" spans="1:26" x14ac:dyDescent="0.45">
      <c r="A1889" s="15"/>
      <c r="B1889" s="15"/>
      <c r="C1889" s="15"/>
      <c r="D1889" s="23"/>
      <c r="Z1889" s="3"/>
    </row>
    <row r="1890" spans="1:26" x14ac:dyDescent="0.45">
      <c r="A1890" s="15"/>
      <c r="B1890" s="15"/>
      <c r="C1890" s="15"/>
      <c r="D1890" s="23"/>
      <c r="Z1890" s="3"/>
    </row>
    <row r="1891" spans="1:26" x14ac:dyDescent="0.45">
      <c r="A1891" s="15"/>
      <c r="B1891" s="15"/>
      <c r="C1891" s="15"/>
      <c r="D1891" s="23"/>
      <c r="Z1891" s="3"/>
    </row>
    <row r="1892" spans="1:26" x14ac:dyDescent="0.45">
      <c r="A1892" s="15"/>
      <c r="B1892" s="15"/>
      <c r="C1892" s="15"/>
      <c r="D1892" s="23"/>
      <c r="Z1892" s="3"/>
    </row>
    <row r="1893" spans="1:26" x14ac:dyDescent="0.45">
      <c r="A1893" s="15"/>
      <c r="B1893" s="15"/>
      <c r="C1893" s="15"/>
      <c r="D1893" s="23"/>
      <c r="Z1893" s="3"/>
    </row>
    <row r="1894" spans="1:26" x14ac:dyDescent="0.45">
      <c r="A1894" s="15"/>
      <c r="B1894" s="15"/>
      <c r="C1894" s="15"/>
      <c r="D1894" s="23"/>
      <c r="Z1894" s="3"/>
    </row>
    <row r="1895" spans="1:26" x14ac:dyDescent="0.45">
      <c r="A1895" s="15"/>
      <c r="B1895" s="15"/>
      <c r="C1895" s="15"/>
      <c r="D1895" s="23"/>
      <c r="Z1895" s="3"/>
    </row>
    <row r="1896" spans="1:26" x14ac:dyDescent="0.45">
      <c r="A1896" s="15"/>
      <c r="B1896" s="15"/>
      <c r="C1896" s="15"/>
      <c r="D1896" s="23"/>
      <c r="Z1896" s="3"/>
    </row>
    <row r="1897" spans="1:26" x14ac:dyDescent="0.45">
      <c r="A1897" s="15"/>
      <c r="B1897" s="15"/>
      <c r="C1897" s="15"/>
      <c r="D1897" s="23"/>
      <c r="Z1897" s="3"/>
    </row>
    <row r="1898" spans="1:26" x14ac:dyDescent="0.45">
      <c r="A1898" s="15"/>
      <c r="B1898" s="15"/>
      <c r="C1898" s="15"/>
      <c r="D1898" s="23"/>
      <c r="Z1898" s="3"/>
    </row>
    <row r="1899" spans="1:26" x14ac:dyDescent="0.45">
      <c r="A1899" s="15"/>
      <c r="B1899" s="15"/>
      <c r="C1899" s="15"/>
      <c r="D1899" s="23"/>
      <c r="Z1899" s="3"/>
    </row>
    <row r="1900" spans="1:26" x14ac:dyDescent="0.45">
      <c r="A1900" s="15"/>
      <c r="B1900" s="15"/>
      <c r="C1900" s="15"/>
      <c r="D1900" s="23"/>
      <c r="Z1900" s="3"/>
    </row>
    <row r="1901" spans="1:26" x14ac:dyDescent="0.45">
      <c r="A1901" s="15"/>
      <c r="B1901" s="15"/>
      <c r="C1901" s="15"/>
      <c r="D1901" s="23"/>
      <c r="Z1901" s="3"/>
    </row>
    <row r="1902" spans="1:26" x14ac:dyDescent="0.45">
      <c r="A1902" s="15"/>
      <c r="B1902" s="15"/>
      <c r="C1902" s="15"/>
      <c r="D1902" s="23"/>
      <c r="Z1902" s="3"/>
    </row>
    <row r="1903" spans="1:26" x14ac:dyDescent="0.45">
      <c r="A1903" s="15"/>
      <c r="B1903" s="15"/>
      <c r="C1903" s="15"/>
      <c r="D1903" s="23"/>
      <c r="Z1903" s="3"/>
    </row>
    <row r="1904" spans="1:26" x14ac:dyDescent="0.45">
      <c r="A1904" s="15"/>
      <c r="B1904" s="15"/>
      <c r="C1904" s="15"/>
      <c r="D1904" s="23"/>
      <c r="Z1904" s="3"/>
    </row>
    <row r="1905" spans="1:26" x14ac:dyDescent="0.45">
      <c r="A1905" s="15"/>
      <c r="B1905" s="15"/>
      <c r="C1905" s="15"/>
      <c r="D1905" s="23"/>
      <c r="Z1905" s="3"/>
    </row>
    <row r="1906" spans="1:26" x14ac:dyDescent="0.45">
      <c r="A1906" s="15"/>
      <c r="B1906" s="15"/>
      <c r="C1906" s="15"/>
      <c r="D1906" s="23"/>
      <c r="Z1906" s="3"/>
    </row>
    <row r="1907" spans="1:26" x14ac:dyDescent="0.45">
      <c r="A1907" s="15"/>
      <c r="B1907" s="15"/>
      <c r="C1907" s="15"/>
      <c r="D1907" s="23"/>
      <c r="Z1907" s="3"/>
    </row>
    <row r="1908" spans="1:26" x14ac:dyDescent="0.45">
      <c r="A1908" s="15"/>
      <c r="B1908" s="15"/>
      <c r="C1908" s="15"/>
      <c r="D1908" s="23"/>
      <c r="Z1908" s="3"/>
    </row>
    <row r="1909" spans="1:26" x14ac:dyDescent="0.45">
      <c r="A1909" s="15"/>
      <c r="B1909" s="15"/>
      <c r="C1909" s="15"/>
      <c r="D1909" s="23"/>
      <c r="Z1909" s="3"/>
    </row>
    <row r="1910" spans="1:26" x14ac:dyDescent="0.45">
      <c r="A1910" s="15"/>
      <c r="B1910" s="15"/>
      <c r="C1910" s="15"/>
      <c r="D1910" s="23"/>
      <c r="Z1910" s="3"/>
    </row>
    <row r="1911" spans="1:26" x14ac:dyDescent="0.45">
      <c r="A1911" s="15"/>
      <c r="B1911" s="15"/>
      <c r="C1911" s="15"/>
      <c r="D1911" s="23"/>
      <c r="Z1911" s="3"/>
    </row>
    <row r="1912" spans="1:26" x14ac:dyDescent="0.45">
      <c r="A1912" s="15"/>
      <c r="B1912" s="15"/>
      <c r="C1912" s="15"/>
      <c r="D1912" s="23"/>
      <c r="Z1912" s="3"/>
    </row>
    <row r="1913" spans="1:26" x14ac:dyDescent="0.45">
      <c r="A1913" s="15"/>
      <c r="B1913" s="15"/>
      <c r="C1913" s="15"/>
      <c r="D1913" s="23"/>
      <c r="Z1913" s="3"/>
    </row>
    <row r="1914" spans="1:26" x14ac:dyDescent="0.45">
      <c r="A1914" s="15"/>
      <c r="B1914" s="15"/>
      <c r="C1914" s="15"/>
      <c r="D1914" s="23"/>
      <c r="Z1914" s="3"/>
    </row>
    <row r="1915" spans="1:26" x14ac:dyDescent="0.45">
      <c r="A1915" s="15"/>
      <c r="B1915" s="15"/>
      <c r="C1915" s="15"/>
      <c r="D1915" s="23"/>
      <c r="Z1915" s="3"/>
    </row>
    <row r="1916" spans="1:26" x14ac:dyDescent="0.45">
      <c r="A1916" s="15"/>
      <c r="B1916" s="15"/>
      <c r="C1916" s="15"/>
      <c r="D1916" s="23"/>
      <c r="Z1916" s="3"/>
    </row>
    <row r="1917" spans="1:26" x14ac:dyDescent="0.45">
      <c r="A1917" s="15"/>
      <c r="B1917" s="15"/>
      <c r="C1917" s="15"/>
      <c r="D1917" s="23"/>
      <c r="Z1917" s="3"/>
    </row>
    <row r="1918" spans="1:26" x14ac:dyDescent="0.45">
      <c r="A1918" s="15"/>
      <c r="B1918" s="15"/>
      <c r="C1918" s="15"/>
      <c r="D1918" s="23"/>
      <c r="Z1918" s="3"/>
    </row>
    <row r="1919" spans="1:26" x14ac:dyDescent="0.45">
      <c r="A1919" s="15"/>
      <c r="B1919" s="15"/>
      <c r="C1919" s="15"/>
      <c r="D1919" s="23"/>
      <c r="Z1919" s="3"/>
    </row>
    <row r="1920" spans="1:26" x14ac:dyDescent="0.45">
      <c r="A1920" s="15"/>
      <c r="B1920" s="15"/>
      <c r="C1920" s="15"/>
      <c r="D1920" s="23"/>
      <c r="Z1920" s="3"/>
    </row>
    <row r="1921" spans="1:26" x14ac:dyDescent="0.45">
      <c r="A1921" s="15"/>
      <c r="B1921" s="15"/>
      <c r="C1921" s="15"/>
      <c r="D1921" s="23"/>
      <c r="Z1921" s="3"/>
    </row>
    <row r="1922" spans="1:26" x14ac:dyDescent="0.45">
      <c r="A1922" s="15"/>
      <c r="B1922" s="15"/>
      <c r="C1922" s="15"/>
      <c r="D1922" s="23"/>
      <c r="Z1922" s="3"/>
    </row>
    <row r="1923" spans="1:26" x14ac:dyDescent="0.45">
      <c r="A1923" s="15"/>
      <c r="B1923" s="15"/>
      <c r="C1923" s="15"/>
      <c r="D1923" s="23"/>
      <c r="Z1923" s="3"/>
    </row>
    <row r="1924" spans="1:26" x14ac:dyDescent="0.45">
      <c r="A1924" s="15"/>
      <c r="B1924" s="15"/>
      <c r="C1924" s="15"/>
      <c r="D1924" s="23"/>
      <c r="Z1924" s="3"/>
    </row>
    <row r="1925" spans="1:26" x14ac:dyDescent="0.45">
      <c r="A1925" s="15"/>
      <c r="B1925" s="15"/>
      <c r="C1925" s="15"/>
      <c r="D1925" s="23"/>
      <c r="Z1925" s="3"/>
    </row>
    <row r="1926" spans="1:26" x14ac:dyDescent="0.45">
      <c r="A1926" s="15"/>
      <c r="B1926" s="15"/>
      <c r="C1926" s="15"/>
      <c r="D1926" s="23"/>
      <c r="Z1926" s="3"/>
    </row>
    <row r="1927" spans="1:26" x14ac:dyDescent="0.45">
      <c r="A1927" s="15"/>
      <c r="B1927" s="15"/>
      <c r="C1927" s="15"/>
      <c r="D1927" s="23"/>
      <c r="Z1927" s="3"/>
    </row>
    <row r="1928" spans="1:26" x14ac:dyDescent="0.45">
      <c r="A1928" s="15"/>
      <c r="B1928" s="15"/>
      <c r="C1928" s="15"/>
      <c r="D1928" s="23"/>
      <c r="Z1928" s="3"/>
    </row>
    <row r="1929" spans="1:26" x14ac:dyDescent="0.45">
      <c r="A1929" s="15"/>
      <c r="B1929" s="15"/>
      <c r="C1929" s="15"/>
      <c r="D1929" s="23"/>
      <c r="Z1929" s="3"/>
    </row>
    <row r="1930" spans="1:26" x14ac:dyDescent="0.45">
      <c r="A1930" s="15"/>
      <c r="B1930" s="15"/>
      <c r="C1930" s="15"/>
      <c r="D1930" s="23"/>
      <c r="Z1930" s="3"/>
    </row>
    <row r="1931" spans="1:26" x14ac:dyDescent="0.45">
      <c r="A1931" s="15"/>
      <c r="B1931" s="15"/>
      <c r="C1931" s="15"/>
      <c r="D1931" s="23"/>
      <c r="Z1931" s="3"/>
    </row>
    <row r="1932" spans="1:26" x14ac:dyDescent="0.45">
      <c r="A1932" s="15"/>
      <c r="B1932" s="15"/>
      <c r="C1932" s="15"/>
      <c r="D1932" s="23"/>
      <c r="Z1932" s="3"/>
    </row>
    <row r="1933" spans="1:26" x14ac:dyDescent="0.45">
      <c r="A1933" s="15"/>
      <c r="B1933" s="15"/>
      <c r="C1933" s="15"/>
      <c r="D1933" s="23"/>
      <c r="Z1933" s="3"/>
    </row>
    <row r="1934" spans="1:26" x14ac:dyDescent="0.45">
      <c r="A1934" s="15"/>
      <c r="B1934" s="15"/>
      <c r="C1934" s="15"/>
      <c r="D1934" s="23"/>
      <c r="Z1934" s="3"/>
    </row>
    <row r="1935" spans="1:26" x14ac:dyDescent="0.45">
      <c r="A1935" s="15"/>
      <c r="B1935" s="15"/>
      <c r="C1935" s="15"/>
      <c r="D1935" s="23"/>
      <c r="Z1935" s="3"/>
    </row>
    <row r="1936" spans="1:26" x14ac:dyDescent="0.45">
      <c r="A1936" s="15"/>
      <c r="B1936" s="15"/>
      <c r="C1936" s="15"/>
      <c r="D1936" s="23"/>
      <c r="Z1936" s="3"/>
    </row>
    <row r="1937" spans="1:26" x14ac:dyDescent="0.45">
      <c r="A1937" s="15"/>
      <c r="B1937" s="15"/>
      <c r="C1937" s="15"/>
      <c r="D1937" s="23"/>
      <c r="Z1937" s="3"/>
    </row>
    <row r="1938" spans="1:26" x14ac:dyDescent="0.45">
      <c r="A1938" s="15"/>
      <c r="B1938" s="15"/>
      <c r="C1938" s="15"/>
      <c r="D1938" s="23"/>
      <c r="Z1938" s="3"/>
    </row>
    <row r="1939" spans="1:26" x14ac:dyDescent="0.45">
      <c r="A1939" s="15"/>
      <c r="B1939" s="15"/>
      <c r="C1939" s="15"/>
      <c r="D1939" s="23"/>
      <c r="Z1939" s="3"/>
    </row>
    <row r="1940" spans="1:26" x14ac:dyDescent="0.45">
      <c r="A1940" s="15"/>
      <c r="B1940" s="15"/>
      <c r="C1940" s="15"/>
      <c r="D1940" s="23"/>
      <c r="Z1940" s="3"/>
    </row>
    <row r="1941" spans="1:26" x14ac:dyDescent="0.45">
      <c r="A1941" s="15"/>
      <c r="B1941" s="15"/>
      <c r="C1941" s="15"/>
      <c r="D1941" s="23"/>
      <c r="Z1941" s="3"/>
    </row>
    <row r="1942" spans="1:26" x14ac:dyDescent="0.45">
      <c r="A1942" s="15"/>
      <c r="B1942" s="15"/>
      <c r="C1942" s="15"/>
      <c r="D1942" s="23"/>
      <c r="Z1942" s="3"/>
    </row>
    <row r="1943" spans="1:26" x14ac:dyDescent="0.45">
      <c r="A1943" s="15"/>
      <c r="B1943" s="15"/>
      <c r="C1943" s="15"/>
      <c r="D1943" s="23"/>
      <c r="Z1943" s="3"/>
    </row>
    <row r="1944" spans="1:26" x14ac:dyDescent="0.45">
      <c r="A1944" s="15"/>
      <c r="B1944" s="15"/>
      <c r="C1944" s="15"/>
      <c r="D1944" s="23"/>
      <c r="Z1944" s="3"/>
    </row>
    <row r="1945" spans="1:26" x14ac:dyDescent="0.45">
      <c r="A1945" s="15"/>
      <c r="B1945" s="15"/>
      <c r="C1945" s="15"/>
      <c r="D1945" s="23"/>
      <c r="Z1945" s="3"/>
    </row>
    <row r="1946" spans="1:26" x14ac:dyDescent="0.45">
      <c r="A1946" s="15"/>
      <c r="B1946" s="15"/>
      <c r="C1946" s="15"/>
      <c r="D1946" s="23"/>
      <c r="Z1946" s="3"/>
    </row>
    <row r="1947" spans="1:26" x14ac:dyDescent="0.45">
      <c r="A1947" s="15"/>
      <c r="B1947" s="15"/>
      <c r="C1947" s="15"/>
      <c r="D1947" s="23"/>
      <c r="Z1947" s="3"/>
    </row>
    <row r="1948" spans="1:26" x14ac:dyDescent="0.45">
      <c r="A1948" s="15"/>
      <c r="B1948" s="15"/>
      <c r="C1948" s="15"/>
      <c r="D1948" s="23"/>
      <c r="Z1948" s="3"/>
    </row>
    <row r="1949" spans="1:26" x14ac:dyDescent="0.45">
      <c r="A1949" s="15"/>
      <c r="B1949" s="15"/>
      <c r="C1949" s="15"/>
      <c r="D1949" s="23"/>
      <c r="Z1949" s="3"/>
    </row>
    <row r="1950" spans="1:26" x14ac:dyDescent="0.45">
      <c r="A1950" s="15"/>
      <c r="B1950" s="15"/>
      <c r="C1950" s="15"/>
      <c r="D1950" s="23"/>
      <c r="Z1950" s="3"/>
    </row>
    <row r="1951" spans="1:26" x14ac:dyDescent="0.45">
      <c r="A1951" s="15"/>
      <c r="B1951" s="15"/>
      <c r="C1951" s="15"/>
      <c r="D1951" s="23"/>
      <c r="Z1951" s="3"/>
    </row>
    <row r="1952" spans="1:26" x14ac:dyDescent="0.45">
      <c r="A1952" s="15"/>
      <c r="B1952" s="15"/>
      <c r="C1952" s="15"/>
      <c r="D1952" s="23"/>
      <c r="Z1952" s="3"/>
    </row>
    <row r="1953" spans="1:26" x14ac:dyDescent="0.45">
      <c r="A1953" s="15"/>
      <c r="B1953" s="15"/>
      <c r="C1953" s="15"/>
      <c r="D1953" s="23"/>
      <c r="Z1953" s="3"/>
    </row>
    <row r="1954" spans="1:26" x14ac:dyDescent="0.45">
      <c r="A1954" s="15"/>
      <c r="B1954" s="15"/>
      <c r="C1954" s="15"/>
      <c r="D1954" s="23"/>
      <c r="Z1954" s="3"/>
    </row>
    <row r="1955" spans="1:26" x14ac:dyDescent="0.45">
      <c r="A1955" s="15"/>
      <c r="B1955" s="15"/>
      <c r="C1955" s="15"/>
      <c r="D1955" s="23"/>
      <c r="Z1955" s="3"/>
    </row>
    <row r="1956" spans="1:26" x14ac:dyDescent="0.45">
      <c r="A1956" s="15"/>
      <c r="B1956" s="15"/>
      <c r="C1956" s="15"/>
      <c r="D1956" s="23"/>
      <c r="Z1956" s="3"/>
    </row>
    <row r="1957" spans="1:26" x14ac:dyDescent="0.45">
      <c r="A1957" s="15"/>
      <c r="B1957" s="15"/>
      <c r="C1957" s="15"/>
      <c r="D1957" s="23"/>
      <c r="Z1957" s="3"/>
    </row>
    <row r="1958" spans="1:26" x14ac:dyDescent="0.45">
      <c r="A1958" s="15"/>
      <c r="B1958" s="15"/>
      <c r="C1958" s="15"/>
      <c r="D1958" s="23"/>
      <c r="Z1958" s="3"/>
    </row>
    <row r="1959" spans="1:26" x14ac:dyDescent="0.45">
      <c r="A1959" s="15"/>
      <c r="B1959" s="15"/>
      <c r="C1959" s="15"/>
      <c r="D1959" s="23"/>
      <c r="Z1959" s="3"/>
    </row>
    <row r="1960" spans="1:26" x14ac:dyDescent="0.45">
      <c r="A1960" s="15"/>
      <c r="B1960" s="15"/>
      <c r="C1960" s="15"/>
      <c r="D1960" s="23"/>
      <c r="Z1960" s="3"/>
    </row>
    <row r="1961" spans="1:26" x14ac:dyDescent="0.45">
      <c r="A1961" s="15"/>
      <c r="B1961" s="15"/>
      <c r="C1961" s="15"/>
      <c r="D1961" s="23"/>
      <c r="Z1961" s="3"/>
    </row>
    <row r="1962" spans="1:26" x14ac:dyDescent="0.45">
      <c r="A1962" s="15"/>
      <c r="B1962" s="15"/>
      <c r="C1962" s="15"/>
      <c r="D1962" s="23"/>
      <c r="Z1962" s="3"/>
    </row>
    <row r="1963" spans="1:26" x14ac:dyDescent="0.45">
      <c r="A1963" s="15"/>
      <c r="B1963" s="15"/>
      <c r="C1963" s="15"/>
      <c r="D1963" s="23"/>
      <c r="Z1963" s="3"/>
    </row>
    <row r="1964" spans="1:26" x14ac:dyDescent="0.45">
      <c r="A1964" s="15"/>
      <c r="B1964" s="15"/>
      <c r="C1964" s="15"/>
      <c r="D1964" s="23"/>
      <c r="Z1964" s="3"/>
    </row>
    <row r="1965" spans="1:26" x14ac:dyDescent="0.45">
      <c r="A1965" s="15"/>
      <c r="B1965" s="15"/>
      <c r="C1965" s="15"/>
      <c r="D1965" s="23"/>
      <c r="Z1965" s="3"/>
    </row>
    <row r="1966" spans="1:26" x14ac:dyDescent="0.45">
      <c r="A1966" s="15"/>
      <c r="B1966" s="15"/>
      <c r="C1966" s="15"/>
      <c r="D1966" s="23"/>
      <c r="Z1966" s="3"/>
    </row>
    <row r="1967" spans="1:26" x14ac:dyDescent="0.45">
      <c r="A1967" s="15"/>
      <c r="B1967" s="15"/>
      <c r="C1967" s="15"/>
      <c r="D1967" s="23"/>
      <c r="Z1967" s="3"/>
    </row>
    <row r="1968" spans="1:26" x14ac:dyDescent="0.45">
      <c r="A1968" s="15"/>
      <c r="B1968" s="15"/>
      <c r="C1968" s="15"/>
      <c r="D1968" s="23"/>
      <c r="Z1968" s="3"/>
    </row>
    <row r="1969" spans="1:26" x14ac:dyDescent="0.45">
      <c r="A1969" s="15"/>
      <c r="B1969" s="15"/>
      <c r="C1969" s="15"/>
      <c r="D1969" s="23"/>
      <c r="Z1969" s="3"/>
    </row>
    <row r="1970" spans="1:26" x14ac:dyDescent="0.45">
      <c r="A1970" s="15"/>
      <c r="B1970" s="15"/>
      <c r="C1970" s="15"/>
      <c r="D1970" s="23"/>
      <c r="Z1970" s="3"/>
    </row>
    <row r="1971" spans="1:26" x14ac:dyDescent="0.45">
      <c r="A1971" s="15"/>
      <c r="B1971" s="15"/>
      <c r="C1971" s="15"/>
      <c r="D1971" s="23"/>
      <c r="Z1971" s="3"/>
    </row>
    <row r="1972" spans="1:26" x14ac:dyDescent="0.45">
      <c r="A1972" s="15"/>
      <c r="B1972" s="15"/>
      <c r="C1972" s="15"/>
      <c r="D1972" s="23"/>
      <c r="Z1972" s="3"/>
    </row>
    <row r="1973" spans="1:26" x14ac:dyDescent="0.45">
      <c r="A1973" s="15"/>
      <c r="B1973" s="15"/>
      <c r="C1973" s="15"/>
      <c r="D1973" s="23"/>
      <c r="Z1973" s="3"/>
    </row>
    <row r="1974" spans="1:26" x14ac:dyDescent="0.45">
      <c r="A1974" s="15"/>
      <c r="B1974" s="15"/>
      <c r="C1974" s="15"/>
      <c r="D1974" s="23"/>
      <c r="Z1974" s="3"/>
    </row>
    <row r="1975" spans="1:26" x14ac:dyDescent="0.45">
      <c r="A1975" s="15"/>
      <c r="B1975" s="15"/>
      <c r="C1975" s="15"/>
      <c r="D1975" s="23"/>
      <c r="Z1975" s="3"/>
    </row>
    <row r="1976" spans="1:26" x14ac:dyDescent="0.45">
      <c r="A1976" s="15"/>
      <c r="B1976" s="15"/>
      <c r="C1976" s="15"/>
      <c r="D1976" s="23"/>
      <c r="Z1976" s="3"/>
    </row>
    <row r="1977" spans="1:26" x14ac:dyDescent="0.45">
      <c r="A1977" s="15"/>
      <c r="B1977" s="15"/>
      <c r="C1977" s="15"/>
      <c r="D1977" s="23"/>
      <c r="Z1977" s="3"/>
    </row>
    <row r="1978" spans="1:26" x14ac:dyDescent="0.45">
      <c r="A1978" s="15"/>
      <c r="B1978" s="15"/>
      <c r="C1978" s="15"/>
      <c r="D1978" s="23"/>
      <c r="Z1978" s="3"/>
    </row>
    <row r="1979" spans="1:26" x14ac:dyDescent="0.45">
      <c r="A1979" s="15"/>
      <c r="B1979" s="15"/>
      <c r="C1979" s="15"/>
      <c r="D1979" s="23"/>
      <c r="Z1979" s="3"/>
    </row>
    <row r="1980" spans="1:26" x14ac:dyDescent="0.45">
      <c r="A1980" s="15"/>
      <c r="B1980" s="15"/>
      <c r="C1980" s="15"/>
      <c r="D1980" s="23"/>
      <c r="Z1980" s="3"/>
    </row>
    <row r="1981" spans="1:26" x14ac:dyDescent="0.45">
      <c r="A1981" s="15"/>
      <c r="B1981" s="15"/>
      <c r="C1981" s="15"/>
      <c r="D1981" s="23"/>
      <c r="Z1981" s="3"/>
    </row>
    <row r="1982" spans="1:26" x14ac:dyDescent="0.45">
      <c r="A1982" s="15"/>
      <c r="B1982" s="15"/>
      <c r="C1982" s="15"/>
      <c r="D1982" s="23"/>
      <c r="Z1982" s="3"/>
    </row>
    <row r="1983" spans="1:26" x14ac:dyDescent="0.45">
      <c r="A1983" s="15"/>
      <c r="B1983" s="15"/>
      <c r="C1983" s="15"/>
      <c r="D1983" s="23"/>
      <c r="Z1983" s="3"/>
    </row>
    <row r="1984" spans="1:26" x14ac:dyDescent="0.45">
      <c r="A1984" s="15"/>
      <c r="B1984" s="15"/>
      <c r="C1984" s="15"/>
      <c r="D1984" s="23"/>
      <c r="Z1984" s="3"/>
    </row>
    <row r="1985" spans="1:26" x14ac:dyDescent="0.45">
      <c r="A1985" s="15"/>
      <c r="B1985" s="15"/>
      <c r="C1985" s="15"/>
      <c r="D1985" s="23"/>
      <c r="Z1985" s="3"/>
    </row>
    <row r="1986" spans="1:26" x14ac:dyDescent="0.45">
      <c r="A1986" s="15"/>
      <c r="B1986" s="15"/>
      <c r="C1986" s="15"/>
      <c r="D1986" s="23"/>
      <c r="Z1986" s="3"/>
    </row>
    <row r="1987" spans="1:26" x14ac:dyDescent="0.45">
      <c r="A1987" s="15"/>
      <c r="B1987" s="15"/>
      <c r="C1987" s="15"/>
      <c r="D1987" s="23"/>
      <c r="Z1987" s="3"/>
    </row>
    <row r="1988" spans="1:26" x14ac:dyDescent="0.45">
      <c r="A1988" s="15"/>
      <c r="B1988" s="15"/>
      <c r="C1988" s="15"/>
      <c r="D1988" s="23"/>
      <c r="Z1988" s="3"/>
    </row>
    <row r="1989" spans="1:26" x14ac:dyDescent="0.45">
      <c r="A1989" s="15"/>
      <c r="B1989" s="15"/>
      <c r="C1989" s="15"/>
      <c r="D1989" s="23"/>
      <c r="Z1989" s="3"/>
    </row>
    <row r="1990" spans="1:26" x14ac:dyDescent="0.45">
      <c r="A1990" s="15"/>
      <c r="B1990" s="15"/>
      <c r="C1990" s="15"/>
      <c r="D1990" s="23"/>
      <c r="Z1990" s="3"/>
    </row>
    <row r="1991" spans="1:26" x14ac:dyDescent="0.45">
      <c r="A1991" s="15"/>
      <c r="B1991" s="15"/>
      <c r="C1991" s="15"/>
      <c r="D1991" s="23"/>
      <c r="Z1991" s="3"/>
    </row>
    <row r="1992" spans="1:26" x14ac:dyDescent="0.45">
      <c r="A1992" s="15"/>
      <c r="B1992" s="15"/>
      <c r="C1992" s="15"/>
      <c r="D1992" s="23"/>
      <c r="Z1992" s="3"/>
    </row>
    <row r="1993" spans="1:26" x14ac:dyDescent="0.45">
      <c r="A1993" s="15"/>
      <c r="B1993" s="15"/>
      <c r="C1993" s="15"/>
      <c r="D1993" s="23"/>
      <c r="Z1993" s="3"/>
    </row>
    <row r="1994" spans="1:26" x14ac:dyDescent="0.45">
      <c r="A1994" s="15"/>
      <c r="B1994" s="15"/>
      <c r="C1994" s="15"/>
      <c r="D1994" s="23"/>
      <c r="Z1994" s="3"/>
    </row>
    <row r="1995" spans="1:26" x14ac:dyDescent="0.45">
      <c r="A1995" s="15"/>
      <c r="B1995" s="15"/>
      <c r="C1995" s="15"/>
      <c r="D1995" s="23"/>
      <c r="Z1995" s="3"/>
    </row>
    <row r="1996" spans="1:26" x14ac:dyDescent="0.45">
      <c r="A1996" s="15"/>
      <c r="B1996" s="15"/>
      <c r="C1996" s="15"/>
      <c r="D1996" s="23"/>
      <c r="Z1996" s="3"/>
    </row>
    <row r="1997" spans="1:26" x14ac:dyDescent="0.45">
      <c r="A1997" s="15"/>
      <c r="B1997" s="15"/>
      <c r="C1997" s="15"/>
      <c r="D1997" s="23"/>
      <c r="Z1997" s="3"/>
    </row>
    <row r="1998" spans="1:26" x14ac:dyDescent="0.45">
      <c r="A1998" s="15"/>
      <c r="B1998" s="15"/>
      <c r="C1998" s="15"/>
      <c r="D1998" s="23"/>
      <c r="Z1998" s="3"/>
    </row>
    <row r="1999" spans="1:26" x14ac:dyDescent="0.45">
      <c r="A1999" s="15"/>
      <c r="B1999" s="15"/>
      <c r="C1999" s="15"/>
      <c r="D1999" s="23"/>
      <c r="Z1999" s="3"/>
    </row>
    <row r="2000" spans="1:26" x14ac:dyDescent="0.45">
      <c r="A2000" s="15"/>
      <c r="B2000" s="15"/>
      <c r="C2000" s="15"/>
      <c r="D2000" s="23"/>
      <c r="Z2000" s="3"/>
    </row>
    <row r="2001" spans="1:26" x14ac:dyDescent="0.45">
      <c r="A2001" s="15"/>
      <c r="B2001" s="15"/>
      <c r="C2001" s="15"/>
      <c r="D2001" s="23"/>
      <c r="Z2001" s="3"/>
    </row>
    <row r="2002" spans="1:26" x14ac:dyDescent="0.45">
      <c r="A2002" s="15"/>
      <c r="B2002" s="15"/>
      <c r="C2002" s="15"/>
      <c r="D2002" s="23"/>
      <c r="Z2002" s="3"/>
    </row>
    <row r="2003" spans="1:26" x14ac:dyDescent="0.45">
      <c r="A2003" s="15"/>
      <c r="B2003" s="15"/>
      <c r="C2003" s="15"/>
      <c r="D2003" s="23"/>
      <c r="Z2003" s="3"/>
    </row>
    <row r="2004" spans="1:26" x14ac:dyDescent="0.45">
      <c r="A2004" s="15"/>
      <c r="B2004" s="15"/>
      <c r="C2004" s="15"/>
      <c r="D2004" s="23"/>
      <c r="Z2004" s="3"/>
    </row>
    <row r="2005" spans="1:26" x14ac:dyDescent="0.45">
      <c r="A2005" s="15"/>
      <c r="B2005" s="15"/>
      <c r="C2005" s="15"/>
      <c r="D2005" s="23"/>
      <c r="Z2005" s="3"/>
    </row>
    <row r="2006" spans="1:26" x14ac:dyDescent="0.45">
      <c r="A2006" s="15"/>
      <c r="B2006" s="15"/>
      <c r="C2006" s="15"/>
      <c r="D2006" s="23"/>
      <c r="Z2006" s="3"/>
    </row>
    <row r="2007" spans="1:26" x14ac:dyDescent="0.45">
      <c r="A2007" s="15"/>
      <c r="B2007" s="15"/>
      <c r="C2007" s="15"/>
      <c r="D2007" s="23"/>
      <c r="Z2007" s="3"/>
    </row>
    <row r="2008" spans="1:26" x14ac:dyDescent="0.45">
      <c r="A2008" s="15"/>
      <c r="B2008" s="15"/>
      <c r="C2008" s="15"/>
      <c r="D2008" s="23"/>
      <c r="Z2008" s="3"/>
    </row>
    <row r="2009" spans="1:26" x14ac:dyDescent="0.45">
      <c r="A2009" s="15"/>
      <c r="B2009" s="15"/>
      <c r="C2009" s="15"/>
      <c r="D2009" s="23"/>
      <c r="Z2009" s="3"/>
    </row>
    <row r="2010" spans="1:26" x14ac:dyDescent="0.45">
      <c r="A2010" s="15"/>
      <c r="B2010" s="15"/>
      <c r="C2010" s="15"/>
      <c r="D2010" s="23"/>
      <c r="Z2010" s="3"/>
    </row>
    <row r="2011" spans="1:26" x14ac:dyDescent="0.45">
      <c r="A2011" s="15"/>
      <c r="B2011" s="15"/>
      <c r="C2011" s="15"/>
      <c r="D2011" s="23"/>
      <c r="Z2011" s="3"/>
    </row>
    <row r="2012" spans="1:26" x14ac:dyDescent="0.45">
      <c r="A2012" s="15"/>
      <c r="B2012" s="15"/>
      <c r="C2012" s="15"/>
      <c r="D2012" s="23"/>
      <c r="Z2012" s="3"/>
    </row>
    <row r="2013" spans="1:26" x14ac:dyDescent="0.45">
      <c r="A2013" s="15"/>
      <c r="B2013" s="15"/>
      <c r="C2013" s="15"/>
      <c r="D2013" s="23"/>
      <c r="Z2013" s="3"/>
    </row>
    <row r="2014" spans="1:26" x14ac:dyDescent="0.45">
      <c r="A2014" s="15"/>
      <c r="B2014" s="15"/>
      <c r="C2014" s="15"/>
      <c r="D2014" s="23"/>
      <c r="Z2014" s="3"/>
    </row>
    <row r="2015" spans="1:26" x14ac:dyDescent="0.45">
      <c r="A2015" s="15"/>
      <c r="B2015" s="15"/>
      <c r="C2015" s="15"/>
      <c r="D2015" s="23"/>
      <c r="Z2015" s="3"/>
    </row>
    <row r="2016" spans="1:26" x14ac:dyDescent="0.45">
      <c r="A2016" s="15"/>
      <c r="B2016" s="15"/>
      <c r="C2016" s="15"/>
      <c r="D2016" s="23"/>
      <c r="Z2016" s="3"/>
    </row>
    <row r="2017" spans="1:26" x14ac:dyDescent="0.45">
      <c r="A2017" s="15"/>
      <c r="B2017" s="15"/>
      <c r="C2017" s="15"/>
      <c r="D2017" s="23"/>
      <c r="Z2017" s="3"/>
    </row>
    <row r="2018" spans="1:26" x14ac:dyDescent="0.45">
      <c r="A2018" s="15"/>
      <c r="B2018" s="15"/>
      <c r="C2018" s="15"/>
      <c r="D2018" s="23"/>
      <c r="Z2018" s="3"/>
    </row>
    <row r="2019" spans="1:26" x14ac:dyDescent="0.45">
      <c r="A2019" s="15"/>
      <c r="B2019" s="15"/>
      <c r="C2019" s="15"/>
      <c r="D2019" s="23"/>
      <c r="Z2019" s="3"/>
    </row>
    <row r="2020" spans="1:26" x14ac:dyDescent="0.45">
      <c r="A2020" s="15"/>
      <c r="B2020" s="15"/>
      <c r="C2020" s="15"/>
      <c r="D2020" s="23"/>
      <c r="Z2020" s="3"/>
    </row>
    <row r="2021" spans="1:26" x14ac:dyDescent="0.45">
      <c r="A2021" s="15"/>
      <c r="B2021" s="15"/>
      <c r="C2021" s="15"/>
      <c r="D2021" s="23"/>
      <c r="Z2021" s="3"/>
    </row>
    <row r="2022" spans="1:26" x14ac:dyDescent="0.45">
      <c r="A2022" s="15"/>
      <c r="B2022" s="15"/>
      <c r="C2022" s="15"/>
      <c r="D2022" s="23"/>
      <c r="Z2022" s="3"/>
    </row>
    <row r="2023" spans="1:26" x14ac:dyDescent="0.45">
      <c r="A2023" s="15"/>
      <c r="B2023" s="15"/>
      <c r="C2023" s="15"/>
      <c r="D2023" s="23"/>
      <c r="Z2023" s="3"/>
    </row>
    <row r="2024" spans="1:26" x14ac:dyDescent="0.45">
      <c r="A2024" s="15"/>
      <c r="B2024" s="15"/>
      <c r="C2024" s="15"/>
      <c r="D2024" s="23"/>
      <c r="Z2024" s="3"/>
    </row>
    <row r="2025" spans="1:26" x14ac:dyDescent="0.45">
      <c r="A2025" s="15"/>
      <c r="B2025" s="15"/>
      <c r="C2025" s="15"/>
      <c r="D2025" s="23"/>
      <c r="Z2025" s="3"/>
    </row>
    <row r="2026" spans="1:26" x14ac:dyDescent="0.45">
      <c r="A2026" s="15"/>
      <c r="B2026" s="15"/>
      <c r="C2026" s="15"/>
      <c r="D2026" s="23"/>
      <c r="Z2026" s="3"/>
    </row>
    <row r="2027" spans="1:26" x14ac:dyDescent="0.45">
      <c r="A2027" s="15"/>
      <c r="B2027" s="15"/>
      <c r="C2027" s="15"/>
      <c r="D2027" s="23"/>
      <c r="Z2027" s="3"/>
    </row>
    <row r="2028" spans="1:26" x14ac:dyDescent="0.45">
      <c r="A2028" s="15"/>
      <c r="B2028" s="15"/>
      <c r="C2028" s="15"/>
      <c r="D2028" s="23"/>
      <c r="Z2028" s="3"/>
    </row>
    <row r="2029" spans="1:26" x14ac:dyDescent="0.45">
      <c r="A2029" s="15"/>
      <c r="B2029" s="15"/>
      <c r="C2029" s="15"/>
      <c r="D2029" s="23"/>
      <c r="Z2029" s="3"/>
    </row>
    <row r="2030" spans="1:26" x14ac:dyDescent="0.45">
      <c r="A2030" s="15"/>
      <c r="B2030" s="15"/>
      <c r="C2030" s="15"/>
      <c r="D2030" s="23"/>
      <c r="Z2030" s="3"/>
    </row>
    <row r="2031" spans="1:26" x14ac:dyDescent="0.45">
      <c r="A2031" s="15"/>
      <c r="B2031" s="15"/>
      <c r="C2031" s="15"/>
      <c r="D2031" s="23"/>
      <c r="Z2031" s="3"/>
    </row>
    <row r="2032" spans="1:26" x14ac:dyDescent="0.45">
      <c r="A2032" s="15"/>
      <c r="B2032" s="15"/>
      <c r="C2032" s="15"/>
      <c r="D2032" s="23"/>
      <c r="Z2032" s="3"/>
    </row>
    <row r="2033" spans="1:26" x14ac:dyDescent="0.45">
      <c r="A2033" s="15"/>
      <c r="B2033" s="15"/>
      <c r="C2033" s="15"/>
      <c r="D2033" s="23"/>
      <c r="Z2033" s="3"/>
    </row>
    <row r="2034" spans="1:26" x14ac:dyDescent="0.45">
      <c r="A2034" s="15"/>
      <c r="B2034" s="15"/>
      <c r="C2034" s="15"/>
      <c r="D2034" s="23"/>
      <c r="Z2034" s="3"/>
    </row>
    <row r="2035" spans="1:26" x14ac:dyDescent="0.45">
      <c r="A2035" s="15"/>
      <c r="B2035" s="15"/>
      <c r="C2035" s="15"/>
      <c r="D2035" s="23"/>
      <c r="Z2035" s="3"/>
    </row>
    <row r="2036" spans="1:26" x14ac:dyDescent="0.45">
      <c r="A2036" s="15"/>
      <c r="B2036" s="15"/>
      <c r="C2036" s="15"/>
      <c r="D2036" s="23"/>
      <c r="Z2036" s="3"/>
    </row>
    <row r="2037" spans="1:26" x14ac:dyDescent="0.45">
      <c r="A2037" s="15"/>
      <c r="B2037" s="15"/>
      <c r="C2037" s="15"/>
      <c r="D2037" s="23"/>
      <c r="Z2037" s="3"/>
    </row>
    <row r="2038" spans="1:26" x14ac:dyDescent="0.45">
      <c r="A2038" s="15"/>
      <c r="B2038" s="15"/>
      <c r="C2038" s="15"/>
      <c r="D2038" s="23"/>
      <c r="Z2038" s="3"/>
    </row>
    <row r="2039" spans="1:26" x14ac:dyDescent="0.45">
      <c r="A2039" s="15"/>
      <c r="B2039" s="15"/>
      <c r="C2039" s="15"/>
      <c r="D2039" s="23"/>
      <c r="Z2039" s="3"/>
    </row>
    <row r="2040" spans="1:26" x14ac:dyDescent="0.45">
      <c r="A2040" s="15"/>
      <c r="B2040" s="15"/>
      <c r="C2040" s="15"/>
      <c r="D2040" s="23"/>
      <c r="Z2040" s="3"/>
    </row>
    <row r="2041" spans="1:26" x14ac:dyDescent="0.45">
      <c r="A2041" s="15"/>
      <c r="B2041" s="15"/>
      <c r="C2041" s="15"/>
      <c r="D2041" s="23"/>
      <c r="Z2041" s="3"/>
    </row>
    <row r="2042" spans="1:26" x14ac:dyDescent="0.45">
      <c r="A2042" s="15"/>
      <c r="B2042" s="15"/>
      <c r="C2042" s="15"/>
      <c r="D2042" s="23"/>
      <c r="Z2042" s="3"/>
    </row>
    <row r="2043" spans="1:26" x14ac:dyDescent="0.45">
      <c r="A2043" s="15"/>
      <c r="B2043" s="15"/>
      <c r="C2043" s="15"/>
      <c r="D2043" s="23"/>
      <c r="Z2043" s="3"/>
    </row>
    <row r="2044" spans="1:26" x14ac:dyDescent="0.45">
      <c r="A2044" s="15"/>
      <c r="B2044" s="15"/>
      <c r="C2044" s="15"/>
      <c r="D2044" s="23"/>
      <c r="Z2044" s="3"/>
    </row>
    <row r="2045" spans="1:26" x14ac:dyDescent="0.45">
      <c r="A2045" s="15"/>
      <c r="B2045" s="15"/>
      <c r="C2045" s="15"/>
      <c r="D2045" s="23"/>
      <c r="Z2045" s="3"/>
    </row>
    <row r="2046" spans="1:26" x14ac:dyDescent="0.45">
      <c r="A2046" s="15"/>
      <c r="B2046" s="15"/>
      <c r="C2046" s="15"/>
      <c r="D2046" s="23"/>
      <c r="Z2046" s="3"/>
    </row>
    <row r="2047" spans="1:26" x14ac:dyDescent="0.45">
      <c r="A2047" s="15"/>
      <c r="B2047" s="15"/>
      <c r="C2047" s="15"/>
      <c r="D2047" s="23"/>
      <c r="Z2047" s="3"/>
    </row>
    <row r="2048" spans="1:26" x14ac:dyDescent="0.45">
      <c r="A2048" s="15"/>
      <c r="B2048" s="15"/>
      <c r="C2048" s="15"/>
      <c r="D2048" s="23"/>
      <c r="Z2048" s="3"/>
    </row>
    <row r="2049" spans="1:26" x14ac:dyDescent="0.45">
      <c r="A2049" s="15"/>
      <c r="B2049" s="15"/>
      <c r="C2049" s="15"/>
      <c r="D2049" s="23"/>
      <c r="Z2049" s="3"/>
    </row>
    <row r="2050" spans="1:26" x14ac:dyDescent="0.45">
      <c r="A2050" s="15"/>
      <c r="B2050" s="15"/>
      <c r="C2050" s="15"/>
      <c r="D2050" s="23"/>
      <c r="Z2050" s="3"/>
    </row>
    <row r="2051" spans="1:26" x14ac:dyDescent="0.45">
      <c r="A2051" s="15"/>
      <c r="B2051" s="15"/>
      <c r="C2051" s="15"/>
      <c r="D2051" s="23"/>
      <c r="Z2051" s="3"/>
    </row>
    <row r="2052" spans="1:26" x14ac:dyDescent="0.45">
      <c r="A2052" s="15"/>
      <c r="B2052" s="15"/>
      <c r="C2052" s="15"/>
      <c r="D2052" s="23"/>
      <c r="Z2052" s="3"/>
    </row>
    <row r="2053" spans="1:26" x14ac:dyDescent="0.45">
      <c r="A2053" s="15"/>
      <c r="B2053" s="15"/>
      <c r="C2053" s="15"/>
      <c r="D2053" s="23"/>
      <c r="Z2053" s="3"/>
    </row>
    <row r="2054" spans="1:26" x14ac:dyDescent="0.45">
      <c r="A2054" s="15"/>
      <c r="B2054" s="15"/>
      <c r="C2054" s="15"/>
      <c r="D2054" s="23"/>
      <c r="Z2054" s="3"/>
    </row>
    <row r="2055" spans="1:26" x14ac:dyDescent="0.45">
      <c r="A2055" s="15"/>
      <c r="B2055" s="15"/>
      <c r="C2055" s="15"/>
      <c r="D2055" s="23"/>
      <c r="Z2055" s="3"/>
    </row>
    <row r="2056" spans="1:26" x14ac:dyDescent="0.45">
      <c r="A2056" s="15"/>
      <c r="B2056" s="15"/>
      <c r="C2056" s="15"/>
      <c r="D2056" s="23"/>
      <c r="Z2056" s="3"/>
    </row>
    <row r="2057" spans="1:26" x14ac:dyDescent="0.45">
      <c r="A2057" s="15"/>
      <c r="B2057" s="15"/>
      <c r="C2057" s="15"/>
      <c r="D2057" s="23"/>
      <c r="Z2057" s="3"/>
    </row>
    <row r="2058" spans="1:26" x14ac:dyDescent="0.45">
      <c r="A2058" s="15"/>
      <c r="B2058" s="15"/>
      <c r="C2058" s="15"/>
      <c r="D2058" s="23"/>
      <c r="Z2058" s="3"/>
    </row>
    <row r="2059" spans="1:26" x14ac:dyDescent="0.45">
      <c r="A2059" s="15"/>
      <c r="B2059" s="15"/>
      <c r="C2059" s="15"/>
      <c r="D2059" s="23"/>
      <c r="Z2059" s="3"/>
    </row>
    <row r="2060" spans="1:26" x14ac:dyDescent="0.45">
      <c r="A2060" s="15"/>
      <c r="B2060" s="15"/>
      <c r="C2060" s="15"/>
      <c r="D2060" s="23"/>
      <c r="Z2060" s="3"/>
    </row>
    <row r="2061" spans="1:26" x14ac:dyDescent="0.45">
      <c r="A2061" s="15"/>
      <c r="B2061" s="15"/>
      <c r="C2061" s="15"/>
      <c r="D2061" s="23"/>
      <c r="Z2061" s="3"/>
    </row>
    <row r="2062" spans="1:26" x14ac:dyDescent="0.45">
      <c r="A2062" s="15"/>
      <c r="B2062" s="15"/>
      <c r="C2062" s="15"/>
      <c r="D2062" s="23"/>
      <c r="Z2062" s="3"/>
    </row>
    <row r="2063" spans="1:26" x14ac:dyDescent="0.45">
      <c r="A2063" s="15"/>
      <c r="B2063" s="15"/>
      <c r="C2063" s="15"/>
      <c r="D2063" s="23"/>
      <c r="Z2063" s="3"/>
    </row>
    <row r="2064" spans="1:26" x14ac:dyDescent="0.45">
      <c r="A2064" s="15"/>
      <c r="B2064" s="15"/>
      <c r="C2064" s="15"/>
      <c r="D2064" s="23"/>
      <c r="Z2064" s="3"/>
    </row>
    <row r="2065" spans="1:26" x14ac:dyDescent="0.45">
      <c r="A2065" s="15"/>
      <c r="B2065" s="15"/>
      <c r="C2065" s="15"/>
      <c r="D2065" s="23"/>
      <c r="Z2065" s="3"/>
    </row>
    <row r="2066" spans="1:26" x14ac:dyDescent="0.45">
      <c r="A2066" s="15"/>
      <c r="B2066" s="15"/>
      <c r="C2066" s="15"/>
      <c r="D2066" s="23"/>
      <c r="Z2066" s="3"/>
    </row>
    <row r="2067" spans="1:26" x14ac:dyDescent="0.45">
      <c r="A2067" s="15"/>
      <c r="B2067" s="15"/>
      <c r="C2067" s="15"/>
      <c r="D2067" s="23"/>
      <c r="Z2067" s="3"/>
    </row>
    <row r="2068" spans="1:26" x14ac:dyDescent="0.45">
      <c r="A2068" s="15"/>
      <c r="B2068" s="15"/>
      <c r="C2068" s="15"/>
      <c r="D2068" s="23"/>
      <c r="Z2068" s="3"/>
    </row>
    <row r="2069" spans="1:26" x14ac:dyDescent="0.45">
      <c r="A2069" s="15"/>
      <c r="B2069" s="15"/>
      <c r="C2069" s="15"/>
      <c r="D2069" s="23"/>
      <c r="Z2069" s="3"/>
    </row>
    <row r="2070" spans="1:26" x14ac:dyDescent="0.45">
      <c r="A2070" s="15"/>
      <c r="B2070" s="15"/>
      <c r="C2070" s="15"/>
      <c r="D2070" s="23"/>
      <c r="Z2070" s="3"/>
    </row>
    <row r="2071" spans="1:26" x14ac:dyDescent="0.45">
      <c r="A2071" s="15"/>
      <c r="B2071" s="15"/>
      <c r="C2071" s="15"/>
      <c r="D2071" s="23"/>
      <c r="Z2071" s="3"/>
    </row>
    <row r="2072" spans="1:26" x14ac:dyDescent="0.45">
      <c r="A2072" s="15"/>
      <c r="B2072" s="15"/>
      <c r="C2072" s="15"/>
      <c r="D2072" s="23"/>
      <c r="Z2072" s="3"/>
    </row>
    <row r="2073" spans="1:26" x14ac:dyDescent="0.45">
      <c r="A2073" s="15"/>
      <c r="B2073" s="15"/>
      <c r="C2073" s="15"/>
      <c r="D2073" s="23"/>
      <c r="Z2073" s="3"/>
    </row>
    <row r="2074" spans="1:26" x14ac:dyDescent="0.45">
      <c r="A2074" s="15"/>
      <c r="B2074" s="15"/>
      <c r="C2074" s="15"/>
      <c r="D2074" s="23"/>
      <c r="Z2074" s="3"/>
    </row>
    <row r="2075" spans="1:26" x14ac:dyDescent="0.45">
      <c r="A2075" s="15"/>
      <c r="B2075" s="15"/>
      <c r="C2075" s="15"/>
      <c r="D2075" s="23"/>
      <c r="Z2075" s="3"/>
    </row>
    <row r="2076" spans="1:26" x14ac:dyDescent="0.45">
      <c r="A2076" s="15"/>
      <c r="B2076" s="15"/>
      <c r="C2076" s="15"/>
      <c r="D2076" s="23"/>
      <c r="Z2076" s="3"/>
    </row>
    <row r="2077" spans="1:26" x14ac:dyDescent="0.45">
      <c r="A2077" s="15"/>
      <c r="B2077" s="15"/>
      <c r="C2077" s="15"/>
      <c r="D2077" s="23"/>
      <c r="Z2077" s="3"/>
    </row>
    <row r="2078" spans="1:26" x14ac:dyDescent="0.45">
      <c r="A2078" s="15"/>
      <c r="B2078" s="15"/>
      <c r="C2078" s="15"/>
      <c r="D2078" s="23"/>
      <c r="Z2078" s="3"/>
    </row>
    <row r="2079" spans="1:26" x14ac:dyDescent="0.45">
      <c r="A2079" s="15"/>
      <c r="B2079" s="15"/>
      <c r="C2079" s="15"/>
      <c r="D2079" s="23"/>
      <c r="Z2079" s="3"/>
    </row>
    <row r="2080" spans="1:26" x14ac:dyDescent="0.45">
      <c r="A2080" s="15"/>
      <c r="B2080" s="15"/>
      <c r="C2080" s="15"/>
      <c r="D2080" s="23"/>
      <c r="Z2080" s="3"/>
    </row>
    <row r="2081" spans="1:26" x14ac:dyDescent="0.45">
      <c r="A2081" s="15"/>
      <c r="B2081" s="15"/>
      <c r="C2081" s="15"/>
      <c r="D2081" s="23"/>
      <c r="Z2081" s="3"/>
    </row>
    <row r="2082" spans="1:26" x14ac:dyDescent="0.45">
      <c r="A2082" s="15"/>
      <c r="B2082" s="15"/>
      <c r="C2082" s="15"/>
      <c r="D2082" s="23"/>
      <c r="Z2082" s="3"/>
    </row>
    <row r="2083" spans="1:26" x14ac:dyDescent="0.45">
      <c r="A2083" s="15"/>
      <c r="B2083" s="15"/>
      <c r="C2083" s="15"/>
      <c r="D2083" s="23"/>
      <c r="Z2083" s="3"/>
    </row>
    <row r="2084" spans="1:26" x14ac:dyDescent="0.45">
      <c r="A2084" s="15"/>
      <c r="B2084" s="15"/>
      <c r="C2084" s="15"/>
      <c r="D2084" s="23"/>
      <c r="Z2084" s="3"/>
    </row>
    <row r="2085" spans="1:26" x14ac:dyDescent="0.45">
      <c r="A2085" s="15"/>
      <c r="B2085" s="15"/>
      <c r="C2085" s="15"/>
      <c r="D2085" s="23"/>
      <c r="Z2085" s="3"/>
    </row>
    <row r="2086" spans="1:26" x14ac:dyDescent="0.45">
      <c r="A2086" s="15"/>
      <c r="B2086" s="15"/>
      <c r="C2086" s="15"/>
      <c r="D2086" s="23"/>
      <c r="Z2086" s="3"/>
    </row>
    <row r="2087" spans="1:26" x14ac:dyDescent="0.45">
      <c r="A2087" s="15"/>
      <c r="B2087" s="15"/>
      <c r="C2087" s="15"/>
      <c r="D2087" s="23"/>
      <c r="Z2087" s="3"/>
    </row>
    <row r="2088" spans="1:26" x14ac:dyDescent="0.45">
      <c r="A2088" s="15"/>
      <c r="B2088" s="15"/>
      <c r="C2088" s="15"/>
      <c r="D2088" s="23"/>
      <c r="Z2088" s="3"/>
    </row>
    <row r="2089" spans="1:26" x14ac:dyDescent="0.45">
      <c r="A2089" s="15"/>
      <c r="B2089" s="15"/>
      <c r="C2089" s="15"/>
      <c r="D2089" s="23"/>
      <c r="Z2089" s="3"/>
    </row>
    <row r="2090" spans="1:26" x14ac:dyDescent="0.45">
      <c r="A2090" s="15"/>
      <c r="B2090" s="15"/>
      <c r="C2090" s="15"/>
      <c r="D2090" s="23"/>
      <c r="Z2090" s="3"/>
    </row>
    <row r="2091" spans="1:26" x14ac:dyDescent="0.45">
      <c r="A2091" s="15"/>
      <c r="B2091" s="15"/>
      <c r="C2091" s="15"/>
      <c r="D2091" s="23"/>
      <c r="Z2091" s="3"/>
    </row>
    <row r="2092" spans="1:26" x14ac:dyDescent="0.45">
      <c r="A2092" s="15"/>
      <c r="B2092" s="15"/>
      <c r="C2092" s="15"/>
      <c r="D2092" s="23"/>
      <c r="Z2092" s="3"/>
    </row>
    <row r="2093" spans="1:26" x14ac:dyDescent="0.45">
      <c r="A2093" s="15"/>
      <c r="B2093" s="15"/>
      <c r="C2093" s="15"/>
      <c r="D2093" s="23"/>
      <c r="Z2093" s="3"/>
    </row>
    <row r="2094" spans="1:26" x14ac:dyDescent="0.45">
      <c r="A2094" s="15"/>
      <c r="B2094" s="15"/>
      <c r="C2094" s="15"/>
      <c r="D2094" s="23"/>
      <c r="Z2094" s="3"/>
    </row>
    <row r="2095" spans="1:26" x14ac:dyDescent="0.45">
      <c r="A2095" s="15"/>
      <c r="B2095" s="15"/>
      <c r="C2095" s="15"/>
      <c r="D2095" s="23"/>
      <c r="Z2095" s="3"/>
    </row>
    <row r="2096" spans="1:26" x14ac:dyDescent="0.45">
      <c r="A2096" s="15"/>
      <c r="B2096" s="15"/>
      <c r="C2096" s="15"/>
      <c r="D2096" s="23"/>
      <c r="Z2096" s="3"/>
    </row>
    <row r="2097" spans="1:26" x14ac:dyDescent="0.45">
      <c r="A2097" s="15"/>
      <c r="B2097" s="15"/>
      <c r="C2097" s="15"/>
      <c r="D2097" s="23"/>
      <c r="Z2097" s="3"/>
    </row>
    <row r="2098" spans="1:26" x14ac:dyDescent="0.45">
      <c r="A2098" s="15"/>
      <c r="B2098" s="15"/>
      <c r="C2098" s="15"/>
      <c r="D2098" s="23"/>
      <c r="Z2098" s="3"/>
    </row>
    <row r="2099" spans="1:26" x14ac:dyDescent="0.45">
      <c r="A2099" s="15"/>
      <c r="B2099" s="15"/>
      <c r="C2099" s="15"/>
      <c r="D2099" s="23"/>
      <c r="Z2099" s="3"/>
    </row>
    <row r="2100" spans="1:26" x14ac:dyDescent="0.45">
      <c r="A2100" s="15"/>
      <c r="B2100" s="15"/>
      <c r="C2100" s="15"/>
      <c r="D2100" s="23"/>
      <c r="Z2100" s="3"/>
    </row>
    <row r="2101" spans="1:26" x14ac:dyDescent="0.45">
      <c r="A2101" s="15"/>
      <c r="B2101" s="15"/>
      <c r="C2101" s="15"/>
      <c r="D2101" s="23"/>
      <c r="Z2101" s="3"/>
    </row>
    <row r="2102" spans="1:26" x14ac:dyDescent="0.45">
      <c r="A2102" s="15"/>
      <c r="B2102" s="15"/>
      <c r="C2102" s="15"/>
      <c r="D2102" s="23"/>
      <c r="Z2102" s="3"/>
    </row>
    <row r="2103" spans="1:26" x14ac:dyDescent="0.45">
      <c r="A2103" s="15"/>
      <c r="B2103" s="15"/>
      <c r="C2103" s="15"/>
      <c r="D2103" s="23"/>
      <c r="Z2103" s="3"/>
    </row>
    <row r="2104" spans="1:26" x14ac:dyDescent="0.45">
      <c r="A2104" s="15"/>
      <c r="B2104" s="15"/>
      <c r="C2104" s="15"/>
      <c r="D2104" s="23"/>
      <c r="Z2104" s="3"/>
    </row>
    <row r="2105" spans="1:26" x14ac:dyDescent="0.45">
      <c r="A2105" s="15"/>
      <c r="B2105" s="15"/>
      <c r="C2105" s="15"/>
      <c r="D2105" s="23"/>
      <c r="Z2105" s="3"/>
    </row>
    <row r="2106" spans="1:26" x14ac:dyDescent="0.45">
      <c r="A2106" s="15"/>
      <c r="B2106" s="15"/>
      <c r="C2106" s="15"/>
      <c r="D2106" s="23"/>
      <c r="Z2106" s="3"/>
    </row>
    <row r="2107" spans="1:26" x14ac:dyDescent="0.45">
      <c r="A2107" s="15"/>
      <c r="B2107" s="15"/>
      <c r="C2107" s="15"/>
      <c r="D2107" s="23"/>
      <c r="Z2107" s="3"/>
    </row>
    <row r="2108" spans="1:26" x14ac:dyDescent="0.45">
      <c r="A2108" s="15"/>
      <c r="B2108" s="15"/>
      <c r="C2108" s="15"/>
      <c r="D2108" s="23"/>
      <c r="Z2108" s="3"/>
    </row>
    <row r="2109" spans="1:26" x14ac:dyDescent="0.45">
      <c r="A2109" s="15"/>
      <c r="B2109" s="15"/>
      <c r="C2109" s="15"/>
      <c r="D2109" s="23"/>
      <c r="Z2109" s="3"/>
    </row>
    <row r="2110" spans="1:26" x14ac:dyDescent="0.45">
      <c r="A2110" s="15"/>
      <c r="B2110" s="15"/>
      <c r="C2110" s="15"/>
      <c r="D2110" s="23"/>
      <c r="Z2110" s="3"/>
    </row>
    <row r="2111" spans="1:26" x14ac:dyDescent="0.45">
      <c r="A2111" s="15"/>
      <c r="B2111" s="15"/>
      <c r="C2111" s="15"/>
      <c r="D2111" s="23"/>
      <c r="Z2111" s="3"/>
    </row>
    <row r="2112" spans="1:26" x14ac:dyDescent="0.45">
      <c r="A2112" s="15"/>
      <c r="B2112" s="15"/>
      <c r="C2112" s="15"/>
      <c r="D2112" s="23"/>
      <c r="Z2112" s="3"/>
    </row>
    <row r="2113" spans="1:26" x14ac:dyDescent="0.45">
      <c r="A2113" s="15"/>
      <c r="B2113" s="15"/>
      <c r="C2113" s="15"/>
      <c r="D2113" s="23"/>
      <c r="Z2113" s="3"/>
    </row>
    <row r="2114" spans="1:26" x14ac:dyDescent="0.45">
      <c r="A2114" s="15"/>
      <c r="B2114" s="15"/>
      <c r="C2114" s="15"/>
      <c r="D2114" s="23"/>
      <c r="Z2114" s="3"/>
    </row>
    <row r="2115" spans="1:26" x14ac:dyDescent="0.45">
      <c r="A2115" s="15"/>
      <c r="B2115" s="15"/>
      <c r="C2115" s="15"/>
      <c r="D2115" s="23"/>
      <c r="Z2115" s="3"/>
    </row>
    <row r="2116" spans="1:26" x14ac:dyDescent="0.45">
      <c r="A2116" s="15"/>
      <c r="B2116" s="15"/>
      <c r="C2116" s="15"/>
      <c r="D2116" s="23"/>
      <c r="Z2116" s="3"/>
    </row>
    <row r="2117" spans="1:26" x14ac:dyDescent="0.45">
      <c r="A2117" s="15"/>
      <c r="B2117" s="15"/>
      <c r="C2117" s="15"/>
      <c r="D2117" s="23"/>
      <c r="Z2117" s="3"/>
    </row>
    <row r="2118" spans="1:26" x14ac:dyDescent="0.45">
      <c r="A2118" s="15"/>
      <c r="B2118" s="15"/>
      <c r="C2118" s="15"/>
      <c r="D2118" s="23"/>
      <c r="Z2118" s="3"/>
    </row>
    <row r="2119" spans="1:26" x14ac:dyDescent="0.45">
      <c r="A2119" s="15"/>
      <c r="B2119" s="15"/>
      <c r="C2119" s="15"/>
      <c r="D2119" s="23"/>
      <c r="Z2119" s="3"/>
    </row>
    <row r="2120" spans="1:26" x14ac:dyDescent="0.45">
      <c r="A2120" s="15"/>
      <c r="B2120" s="15"/>
      <c r="C2120" s="15"/>
      <c r="D2120" s="23"/>
      <c r="Z2120" s="3"/>
    </row>
    <row r="2121" spans="1:26" x14ac:dyDescent="0.45">
      <c r="A2121" s="15"/>
      <c r="B2121" s="15"/>
      <c r="C2121" s="15"/>
      <c r="D2121" s="23"/>
      <c r="Z2121" s="3"/>
    </row>
    <row r="2122" spans="1:26" x14ac:dyDescent="0.45">
      <c r="A2122" s="15"/>
      <c r="B2122" s="15"/>
      <c r="C2122" s="15"/>
      <c r="D2122" s="23"/>
      <c r="Z2122" s="3"/>
    </row>
    <row r="2123" spans="1:26" x14ac:dyDescent="0.45">
      <c r="A2123" s="15"/>
      <c r="B2123" s="15"/>
      <c r="C2123" s="15"/>
      <c r="D2123" s="23"/>
      <c r="Z2123" s="3"/>
    </row>
    <row r="2124" spans="1:26" x14ac:dyDescent="0.45">
      <c r="A2124" s="15"/>
      <c r="B2124" s="15"/>
      <c r="C2124" s="15"/>
      <c r="D2124" s="23"/>
      <c r="Z2124" s="3"/>
    </row>
    <row r="2125" spans="1:26" x14ac:dyDescent="0.45">
      <c r="A2125" s="15"/>
      <c r="B2125" s="15"/>
      <c r="C2125" s="15"/>
      <c r="D2125" s="23"/>
      <c r="Z2125" s="3"/>
    </row>
    <row r="2126" spans="1:26" x14ac:dyDescent="0.45">
      <c r="A2126" s="15"/>
      <c r="B2126" s="15"/>
      <c r="C2126" s="15"/>
      <c r="D2126" s="23"/>
      <c r="Z2126" s="3"/>
    </row>
    <row r="2127" spans="1:26" x14ac:dyDescent="0.45">
      <c r="A2127" s="15"/>
      <c r="B2127" s="15"/>
      <c r="C2127" s="15"/>
      <c r="D2127" s="23"/>
      <c r="Z2127" s="3"/>
    </row>
    <row r="2128" spans="1:26" x14ac:dyDescent="0.45">
      <c r="A2128" s="15"/>
      <c r="B2128" s="15"/>
      <c r="C2128" s="15"/>
      <c r="D2128" s="23"/>
      <c r="Z2128" s="3"/>
    </row>
    <row r="2129" spans="1:26" x14ac:dyDescent="0.45">
      <c r="A2129" s="15"/>
      <c r="B2129" s="15"/>
      <c r="C2129" s="15"/>
      <c r="D2129" s="23"/>
      <c r="Z2129" s="3"/>
    </row>
    <row r="2130" spans="1:26" x14ac:dyDescent="0.45">
      <c r="A2130" s="15"/>
      <c r="B2130" s="15"/>
      <c r="C2130" s="15"/>
      <c r="D2130" s="23"/>
      <c r="Z2130" s="3"/>
    </row>
    <row r="2131" spans="1:26" x14ac:dyDescent="0.45">
      <c r="A2131" s="15"/>
      <c r="B2131" s="15"/>
      <c r="C2131" s="15"/>
      <c r="D2131" s="23"/>
      <c r="Z2131" s="3"/>
    </row>
    <row r="2132" spans="1:26" x14ac:dyDescent="0.45">
      <c r="A2132" s="15"/>
      <c r="B2132" s="15"/>
      <c r="C2132" s="15"/>
      <c r="D2132" s="23"/>
      <c r="Z2132" s="3"/>
    </row>
    <row r="2133" spans="1:26" x14ac:dyDescent="0.45">
      <c r="A2133" s="15"/>
      <c r="B2133" s="15"/>
      <c r="C2133" s="15"/>
      <c r="D2133" s="23"/>
      <c r="Z2133" s="3"/>
    </row>
    <row r="2134" spans="1:26" x14ac:dyDescent="0.45">
      <c r="A2134" s="15"/>
      <c r="B2134" s="15"/>
      <c r="C2134" s="15"/>
      <c r="D2134" s="23"/>
      <c r="Z2134" s="3"/>
    </row>
    <row r="2135" spans="1:26" x14ac:dyDescent="0.45">
      <c r="A2135" s="15"/>
      <c r="B2135" s="15"/>
      <c r="C2135" s="15"/>
      <c r="D2135" s="23"/>
      <c r="Z2135" s="3"/>
    </row>
    <row r="2136" spans="1:26" x14ac:dyDescent="0.45">
      <c r="A2136" s="15"/>
      <c r="B2136" s="15"/>
      <c r="C2136" s="15"/>
      <c r="D2136" s="23"/>
      <c r="Z2136" s="3"/>
    </row>
    <row r="2137" spans="1:26" x14ac:dyDescent="0.45">
      <c r="A2137" s="15"/>
      <c r="B2137" s="15"/>
      <c r="C2137" s="15"/>
      <c r="D2137" s="23"/>
      <c r="Z2137" s="3"/>
    </row>
    <row r="2138" spans="1:26" x14ac:dyDescent="0.45">
      <c r="A2138" s="15"/>
      <c r="B2138" s="15"/>
      <c r="C2138" s="15"/>
      <c r="D2138" s="23"/>
      <c r="Z2138" s="3"/>
    </row>
    <row r="2139" spans="1:26" x14ac:dyDescent="0.45">
      <c r="A2139" s="15"/>
      <c r="B2139" s="15"/>
      <c r="C2139" s="15"/>
      <c r="D2139" s="23"/>
      <c r="Z2139" s="3"/>
    </row>
    <row r="2140" spans="1:26" x14ac:dyDescent="0.45">
      <c r="A2140" s="15"/>
      <c r="B2140" s="15"/>
      <c r="C2140" s="15"/>
      <c r="D2140" s="23"/>
      <c r="Z2140" s="3"/>
    </row>
    <row r="2141" spans="1:26" x14ac:dyDescent="0.45">
      <c r="A2141" s="15"/>
      <c r="B2141" s="15"/>
      <c r="C2141" s="15"/>
      <c r="D2141" s="23"/>
      <c r="Z2141" s="3"/>
    </row>
    <row r="2142" spans="1:26" x14ac:dyDescent="0.45">
      <c r="A2142" s="15"/>
      <c r="B2142" s="15"/>
      <c r="C2142" s="15"/>
      <c r="D2142" s="23"/>
      <c r="Z2142" s="3"/>
    </row>
    <row r="2143" spans="1:26" x14ac:dyDescent="0.45">
      <c r="A2143" s="15"/>
      <c r="B2143" s="15"/>
      <c r="C2143" s="15"/>
      <c r="D2143" s="23"/>
      <c r="Z2143" s="3"/>
    </row>
    <row r="2144" spans="1:26" x14ac:dyDescent="0.45">
      <c r="A2144" s="15"/>
      <c r="B2144" s="15"/>
      <c r="C2144" s="15"/>
      <c r="D2144" s="23"/>
      <c r="Z2144" s="3"/>
    </row>
    <row r="2145" spans="1:26" x14ac:dyDescent="0.45">
      <c r="A2145" s="15"/>
      <c r="B2145" s="15"/>
      <c r="C2145" s="15"/>
      <c r="D2145" s="23"/>
      <c r="Z2145" s="3"/>
    </row>
    <row r="2146" spans="1:26" x14ac:dyDescent="0.45">
      <c r="A2146" s="15"/>
      <c r="B2146" s="15"/>
      <c r="C2146" s="15"/>
      <c r="D2146" s="23"/>
      <c r="Z2146" s="3"/>
    </row>
    <row r="2147" spans="1:26" x14ac:dyDescent="0.45">
      <c r="A2147" s="15"/>
      <c r="B2147" s="15"/>
      <c r="C2147" s="15"/>
      <c r="D2147" s="23"/>
      <c r="Z2147" s="3"/>
    </row>
    <row r="2148" spans="1:26" x14ac:dyDescent="0.45">
      <c r="A2148" s="15"/>
      <c r="B2148" s="15"/>
      <c r="C2148" s="15"/>
      <c r="D2148" s="23"/>
      <c r="Z2148" s="3"/>
    </row>
    <row r="2149" spans="1:26" x14ac:dyDescent="0.45">
      <c r="A2149" s="15"/>
      <c r="B2149" s="15"/>
      <c r="C2149" s="15"/>
      <c r="D2149" s="23"/>
      <c r="Z2149" s="3"/>
    </row>
    <row r="2150" spans="1:26" x14ac:dyDescent="0.45">
      <c r="A2150" s="15"/>
      <c r="B2150" s="15"/>
      <c r="C2150" s="15"/>
      <c r="D2150" s="23"/>
      <c r="Z2150" s="3"/>
    </row>
    <row r="2151" spans="1:26" x14ac:dyDescent="0.45">
      <c r="A2151" s="15"/>
      <c r="B2151" s="15"/>
      <c r="C2151" s="15"/>
      <c r="D2151" s="23"/>
      <c r="Z2151" s="3"/>
    </row>
    <row r="2152" spans="1:26" x14ac:dyDescent="0.45">
      <c r="A2152" s="15"/>
      <c r="B2152" s="15"/>
      <c r="C2152" s="15"/>
      <c r="D2152" s="23"/>
      <c r="Z2152" s="3"/>
    </row>
    <row r="2153" spans="1:26" x14ac:dyDescent="0.45">
      <c r="A2153" s="15"/>
      <c r="B2153" s="15"/>
      <c r="C2153" s="15"/>
      <c r="D2153" s="23"/>
      <c r="Z2153" s="3"/>
    </row>
    <row r="2154" spans="1:26" x14ac:dyDescent="0.45">
      <c r="A2154" s="15"/>
      <c r="B2154" s="15"/>
      <c r="C2154" s="15"/>
      <c r="D2154" s="23"/>
      <c r="Z2154" s="3"/>
    </row>
    <row r="2155" spans="1:26" x14ac:dyDescent="0.45">
      <c r="A2155" s="15"/>
      <c r="B2155" s="15"/>
      <c r="C2155" s="15"/>
      <c r="D2155" s="23"/>
      <c r="Z2155" s="3"/>
    </row>
    <row r="2156" spans="1:26" x14ac:dyDescent="0.45">
      <c r="A2156" s="15"/>
      <c r="B2156" s="15"/>
      <c r="C2156" s="15"/>
      <c r="D2156" s="23"/>
      <c r="Z2156" s="3"/>
    </row>
    <row r="2157" spans="1:26" x14ac:dyDescent="0.45">
      <c r="A2157" s="15"/>
      <c r="B2157" s="15"/>
      <c r="C2157" s="15"/>
      <c r="D2157" s="23"/>
      <c r="Z2157" s="3"/>
    </row>
    <row r="2158" spans="1:26" x14ac:dyDescent="0.45">
      <c r="A2158" s="15"/>
      <c r="B2158" s="15"/>
      <c r="C2158" s="15"/>
      <c r="D2158" s="23"/>
      <c r="Z2158" s="3"/>
    </row>
    <row r="2159" spans="1:26" x14ac:dyDescent="0.45">
      <c r="A2159" s="15"/>
      <c r="B2159" s="15"/>
      <c r="C2159" s="15"/>
      <c r="D2159" s="23"/>
      <c r="Z2159" s="3"/>
    </row>
    <row r="2160" spans="1:26" x14ac:dyDescent="0.45">
      <c r="A2160" s="15"/>
      <c r="B2160" s="15"/>
      <c r="C2160" s="15"/>
      <c r="D2160" s="23"/>
      <c r="Z2160" s="3"/>
    </row>
    <row r="2161" spans="1:26" x14ac:dyDescent="0.45">
      <c r="A2161" s="15"/>
      <c r="B2161" s="15"/>
      <c r="C2161" s="15"/>
      <c r="D2161" s="23"/>
      <c r="Z2161" s="3"/>
    </row>
    <row r="2162" spans="1:26" x14ac:dyDescent="0.45">
      <c r="A2162" s="15"/>
      <c r="B2162" s="15"/>
      <c r="C2162" s="15"/>
      <c r="D2162" s="23"/>
      <c r="Z2162" s="3"/>
    </row>
    <row r="2163" spans="1:26" x14ac:dyDescent="0.45">
      <c r="A2163" s="15"/>
      <c r="B2163" s="15"/>
      <c r="C2163" s="15"/>
      <c r="D2163" s="23"/>
      <c r="Z2163" s="3"/>
    </row>
    <row r="2164" spans="1:26" x14ac:dyDescent="0.45">
      <c r="A2164" s="15"/>
      <c r="B2164" s="15"/>
      <c r="C2164" s="15"/>
      <c r="D2164" s="23"/>
      <c r="Z2164" s="3"/>
    </row>
    <row r="2165" spans="1:26" x14ac:dyDescent="0.45">
      <c r="A2165" s="15"/>
      <c r="B2165" s="15"/>
      <c r="C2165" s="15"/>
      <c r="D2165" s="23"/>
      <c r="Z2165" s="3"/>
    </row>
    <row r="2166" spans="1:26" x14ac:dyDescent="0.45">
      <c r="A2166" s="15"/>
      <c r="B2166" s="15"/>
      <c r="C2166" s="15"/>
      <c r="D2166" s="23"/>
      <c r="Z2166" s="3"/>
    </row>
    <row r="2167" spans="1:26" x14ac:dyDescent="0.45">
      <c r="A2167" s="15"/>
      <c r="B2167" s="15"/>
      <c r="C2167" s="15"/>
      <c r="D2167" s="23"/>
      <c r="Z2167" s="3"/>
    </row>
    <row r="2168" spans="1:26" x14ac:dyDescent="0.45">
      <c r="A2168" s="15"/>
      <c r="B2168" s="15"/>
      <c r="C2168" s="15"/>
      <c r="D2168" s="23"/>
      <c r="Z2168" s="3"/>
    </row>
    <row r="2169" spans="1:26" x14ac:dyDescent="0.45">
      <c r="A2169" s="15"/>
      <c r="B2169" s="15"/>
      <c r="C2169" s="15"/>
      <c r="D2169" s="23"/>
      <c r="Z2169" s="3"/>
    </row>
    <row r="2170" spans="1:26" x14ac:dyDescent="0.45">
      <c r="A2170" s="15"/>
      <c r="B2170" s="15"/>
      <c r="C2170" s="15"/>
      <c r="D2170" s="23"/>
      <c r="Z2170" s="3"/>
    </row>
    <row r="2171" spans="1:26" x14ac:dyDescent="0.45">
      <c r="A2171" s="15"/>
      <c r="B2171" s="15"/>
      <c r="C2171" s="15"/>
      <c r="D2171" s="23"/>
      <c r="Z2171" s="3"/>
    </row>
    <row r="2172" spans="1:26" x14ac:dyDescent="0.45">
      <c r="A2172" s="15"/>
      <c r="B2172" s="15"/>
      <c r="C2172" s="15"/>
      <c r="D2172" s="23"/>
      <c r="Z2172" s="3"/>
    </row>
    <row r="2173" spans="1:26" x14ac:dyDescent="0.45">
      <c r="A2173" s="15"/>
      <c r="B2173" s="15"/>
      <c r="C2173" s="15"/>
      <c r="D2173" s="23"/>
      <c r="Z2173" s="3"/>
    </row>
    <row r="2174" spans="1:26" x14ac:dyDescent="0.45">
      <c r="A2174" s="15"/>
      <c r="B2174" s="15"/>
      <c r="C2174" s="15"/>
      <c r="D2174" s="23"/>
      <c r="Z2174" s="3"/>
    </row>
    <row r="2175" spans="1:26" x14ac:dyDescent="0.45">
      <c r="A2175" s="15"/>
      <c r="B2175" s="15"/>
      <c r="C2175" s="15"/>
      <c r="D2175" s="23"/>
      <c r="Z2175" s="3"/>
    </row>
    <row r="2176" spans="1:26" x14ac:dyDescent="0.45">
      <c r="A2176" s="15"/>
      <c r="B2176" s="15"/>
      <c r="C2176" s="15"/>
      <c r="D2176" s="23"/>
      <c r="Z2176" s="3"/>
    </row>
    <row r="2177" spans="1:26" x14ac:dyDescent="0.45">
      <c r="A2177" s="15"/>
      <c r="B2177" s="15"/>
      <c r="C2177" s="15"/>
      <c r="D2177" s="23"/>
      <c r="Z2177" s="3"/>
    </row>
    <row r="2178" spans="1:26" x14ac:dyDescent="0.45">
      <c r="A2178" s="15"/>
      <c r="B2178" s="15"/>
      <c r="C2178" s="15"/>
      <c r="D2178" s="23"/>
      <c r="Z2178" s="3"/>
    </row>
    <row r="2179" spans="1:26" x14ac:dyDescent="0.45">
      <c r="A2179" s="15"/>
      <c r="B2179" s="15"/>
      <c r="C2179" s="15"/>
      <c r="D2179" s="23"/>
      <c r="Z2179" s="3"/>
    </row>
    <row r="2180" spans="1:26" x14ac:dyDescent="0.45">
      <c r="A2180" s="15"/>
      <c r="B2180" s="15"/>
      <c r="C2180" s="15"/>
      <c r="D2180" s="23"/>
      <c r="Z2180" s="3"/>
    </row>
    <row r="2181" spans="1:26" x14ac:dyDescent="0.45">
      <c r="A2181" s="15"/>
      <c r="B2181" s="15"/>
      <c r="C2181" s="15"/>
      <c r="D2181" s="23"/>
      <c r="Z2181" s="3"/>
    </row>
    <row r="2182" spans="1:26" x14ac:dyDescent="0.45">
      <c r="A2182" s="15"/>
      <c r="B2182" s="15"/>
      <c r="C2182" s="15"/>
      <c r="D2182" s="23"/>
      <c r="Z2182" s="3"/>
    </row>
    <row r="2183" spans="1:26" x14ac:dyDescent="0.45">
      <c r="A2183" s="15"/>
      <c r="B2183" s="15"/>
      <c r="C2183" s="15"/>
      <c r="D2183" s="23"/>
      <c r="Z2183" s="3"/>
    </row>
    <row r="2184" spans="1:26" x14ac:dyDescent="0.45">
      <c r="A2184" s="15"/>
      <c r="B2184" s="15"/>
      <c r="C2184" s="15"/>
      <c r="D2184" s="23"/>
      <c r="Z2184" s="3"/>
    </row>
    <row r="2185" spans="1:26" x14ac:dyDescent="0.45">
      <c r="A2185" s="15"/>
      <c r="B2185" s="15"/>
      <c r="C2185" s="15"/>
      <c r="D2185" s="23"/>
      <c r="Z2185" s="3"/>
    </row>
    <row r="2186" spans="1:26" x14ac:dyDescent="0.45">
      <c r="A2186" s="15"/>
      <c r="B2186" s="15"/>
      <c r="C2186" s="15"/>
      <c r="D2186" s="23"/>
      <c r="Z2186" s="3"/>
    </row>
    <row r="2187" spans="1:26" x14ac:dyDescent="0.45">
      <c r="A2187" s="15"/>
      <c r="B2187" s="15"/>
      <c r="C2187" s="15"/>
      <c r="D2187" s="23"/>
      <c r="Z2187" s="3"/>
    </row>
    <row r="2188" spans="1:26" x14ac:dyDescent="0.45">
      <c r="A2188" s="15"/>
      <c r="B2188" s="15"/>
      <c r="C2188" s="15"/>
      <c r="D2188" s="23"/>
      <c r="Z2188" s="3"/>
    </row>
    <row r="2189" spans="1:26" x14ac:dyDescent="0.45">
      <c r="A2189" s="15"/>
      <c r="B2189" s="15"/>
      <c r="C2189" s="15"/>
      <c r="D2189" s="23"/>
      <c r="Z2189" s="3"/>
    </row>
    <row r="2190" spans="1:26" x14ac:dyDescent="0.45">
      <c r="A2190" s="15"/>
      <c r="B2190" s="15"/>
      <c r="C2190" s="15"/>
      <c r="D2190" s="23"/>
      <c r="Z2190" s="3"/>
    </row>
    <row r="2191" spans="1:26" x14ac:dyDescent="0.45">
      <c r="A2191" s="15"/>
      <c r="B2191" s="15"/>
      <c r="C2191" s="15"/>
      <c r="D2191" s="23"/>
      <c r="Z2191" s="3"/>
    </row>
    <row r="2192" spans="1:26" x14ac:dyDescent="0.45">
      <c r="A2192" s="15"/>
      <c r="B2192" s="15"/>
      <c r="C2192" s="15"/>
      <c r="D2192" s="23"/>
      <c r="Z2192" s="3"/>
    </row>
    <row r="2193" spans="1:26" x14ac:dyDescent="0.45">
      <c r="A2193" s="15"/>
      <c r="B2193" s="15"/>
      <c r="C2193" s="15"/>
      <c r="D2193" s="23"/>
      <c r="Z2193" s="3"/>
    </row>
    <row r="2194" spans="1:26" x14ac:dyDescent="0.45">
      <c r="A2194" s="15"/>
      <c r="B2194" s="15"/>
      <c r="C2194" s="15"/>
      <c r="D2194" s="23"/>
      <c r="Z2194" s="3"/>
    </row>
    <row r="2195" spans="1:26" x14ac:dyDescent="0.45">
      <c r="A2195" s="15"/>
      <c r="B2195" s="15"/>
      <c r="C2195" s="15"/>
      <c r="D2195" s="23"/>
      <c r="Z2195" s="3"/>
    </row>
    <row r="2196" spans="1:26" x14ac:dyDescent="0.45">
      <c r="A2196" s="15"/>
      <c r="B2196" s="15"/>
      <c r="C2196" s="15"/>
      <c r="D2196" s="23"/>
      <c r="Z2196" s="3"/>
    </row>
    <row r="2197" spans="1:26" x14ac:dyDescent="0.45">
      <c r="A2197" s="15"/>
      <c r="B2197" s="15"/>
      <c r="C2197" s="15"/>
      <c r="D2197" s="23"/>
      <c r="Z2197" s="3"/>
    </row>
    <row r="2198" spans="1:26" x14ac:dyDescent="0.45">
      <c r="A2198" s="15"/>
      <c r="B2198" s="15"/>
      <c r="C2198" s="15"/>
      <c r="D2198" s="23"/>
      <c r="Z2198" s="3"/>
    </row>
    <row r="2199" spans="1:26" x14ac:dyDescent="0.45">
      <c r="A2199" s="15"/>
      <c r="B2199" s="15"/>
      <c r="C2199" s="15"/>
      <c r="D2199" s="23"/>
      <c r="Z2199" s="3"/>
    </row>
    <row r="2200" spans="1:26" x14ac:dyDescent="0.45">
      <c r="A2200" s="15"/>
      <c r="B2200" s="15"/>
      <c r="C2200" s="15"/>
      <c r="D2200" s="23"/>
      <c r="Z2200" s="3"/>
    </row>
    <row r="2201" spans="1:26" x14ac:dyDescent="0.45">
      <c r="A2201" s="15"/>
      <c r="B2201" s="15"/>
      <c r="C2201" s="15"/>
      <c r="D2201" s="23"/>
      <c r="Z2201" s="3"/>
    </row>
    <row r="2202" spans="1:26" x14ac:dyDescent="0.45">
      <c r="A2202" s="15"/>
      <c r="B2202" s="15"/>
      <c r="C2202" s="15"/>
      <c r="D2202" s="23"/>
      <c r="Z2202" s="3"/>
    </row>
    <row r="2203" spans="1:26" x14ac:dyDescent="0.45">
      <c r="A2203" s="15"/>
      <c r="B2203" s="15"/>
      <c r="C2203" s="15"/>
      <c r="D2203" s="23"/>
      <c r="Z2203" s="3"/>
    </row>
    <row r="2204" spans="1:26" x14ac:dyDescent="0.45">
      <c r="A2204" s="15"/>
      <c r="B2204" s="15"/>
      <c r="C2204" s="15"/>
      <c r="D2204" s="23"/>
      <c r="Z2204" s="3"/>
    </row>
    <row r="2205" spans="1:26" x14ac:dyDescent="0.45">
      <c r="A2205" s="15"/>
      <c r="B2205" s="15"/>
      <c r="C2205" s="15"/>
      <c r="D2205" s="23"/>
      <c r="Z2205" s="3"/>
    </row>
    <row r="2206" spans="1:26" x14ac:dyDescent="0.45">
      <c r="A2206" s="15"/>
      <c r="B2206" s="15"/>
      <c r="C2206" s="15"/>
      <c r="D2206" s="23"/>
      <c r="Z2206" s="3"/>
    </row>
    <row r="2207" spans="1:26" x14ac:dyDescent="0.45">
      <c r="A2207" s="15"/>
      <c r="B2207" s="15"/>
      <c r="C2207" s="15"/>
      <c r="D2207" s="23"/>
      <c r="Z2207" s="3"/>
    </row>
    <row r="2208" spans="1:26" x14ac:dyDescent="0.45">
      <c r="A2208" s="15"/>
      <c r="B2208" s="15"/>
      <c r="C2208" s="15"/>
      <c r="D2208" s="23"/>
      <c r="Z2208" s="3"/>
    </row>
    <row r="2209" spans="1:26" x14ac:dyDescent="0.45">
      <c r="A2209" s="15"/>
      <c r="B2209" s="15"/>
      <c r="C2209" s="15"/>
      <c r="D2209" s="23"/>
      <c r="Z2209" s="3"/>
    </row>
    <row r="2210" spans="1:26" x14ac:dyDescent="0.45">
      <c r="A2210" s="15"/>
      <c r="B2210" s="15"/>
      <c r="C2210" s="15"/>
      <c r="D2210" s="23"/>
      <c r="Z2210" s="3"/>
    </row>
    <row r="2211" spans="1:26" x14ac:dyDescent="0.45">
      <c r="A2211" s="15"/>
      <c r="B2211" s="15"/>
      <c r="C2211" s="15"/>
      <c r="D2211" s="23"/>
      <c r="Z2211" s="3"/>
    </row>
    <row r="2212" spans="1:26" x14ac:dyDescent="0.45">
      <c r="A2212" s="15"/>
      <c r="B2212" s="15"/>
      <c r="C2212" s="15"/>
      <c r="D2212" s="23"/>
      <c r="Z2212" s="3"/>
    </row>
    <row r="2213" spans="1:26" x14ac:dyDescent="0.45">
      <c r="A2213" s="15"/>
      <c r="B2213" s="15"/>
      <c r="C2213" s="15"/>
      <c r="D2213" s="23"/>
      <c r="Z2213" s="3"/>
    </row>
    <row r="2214" spans="1:26" x14ac:dyDescent="0.45">
      <c r="A2214" s="15"/>
      <c r="B2214" s="15"/>
      <c r="C2214" s="15"/>
      <c r="D2214" s="23"/>
      <c r="Z2214" s="3"/>
    </row>
    <row r="2215" spans="1:26" x14ac:dyDescent="0.45">
      <c r="A2215" s="15"/>
      <c r="B2215" s="15"/>
      <c r="C2215" s="15"/>
      <c r="D2215" s="23"/>
      <c r="Z2215" s="3"/>
    </row>
    <row r="2216" spans="1:26" x14ac:dyDescent="0.45">
      <c r="A2216" s="15"/>
      <c r="B2216" s="15"/>
      <c r="C2216" s="15"/>
      <c r="D2216" s="23"/>
      <c r="Z2216" s="3"/>
    </row>
    <row r="2217" spans="1:26" x14ac:dyDescent="0.45">
      <c r="A2217" s="15"/>
      <c r="B2217" s="15"/>
      <c r="C2217" s="15"/>
      <c r="D2217" s="23"/>
      <c r="Z2217" s="3"/>
    </row>
    <row r="2218" spans="1:26" x14ac:dyDescent="0.45">
      <c r="A2218" s="15"/>
      <c r="B2218" s="15"/>
      <c r="C2218" s="15"/>
      <c r="D2218" s="23"/>
      <c r="Z2218" s="3"/>
    </row>
    <row r="2219" spans="1:26" x14ac:dyDescent="0.45">
      <c r="A2219" s="15"/>
      <c r="B2219" s="15"/>
      <c r="C2219" s="15"/>
      <c r="D2219" s="23"/>
      <c r="Z2219" s="3"/>
    </row>
    <row r="2220" spans="1:26" x14ac:dyDescent="0.45">
      <c r="A2220" s="15"/>
      <c r="B2220" s="15"/>
      <c r="C2220" s="15"/>
      <c r="D2220" s="23"/>
      <c r="Z2220" s="3"/>
    </row>
    <row r="2221" spans="1:26" x14ac:dyDescent="0.45">
      <c r="A2221" s="15"/>
      <c r="B2221" s="15"/>
      <c r="C2221" s="15"/>
      <c r="D2221" s="23"/>
      <c r="Z2221" s="3"/>
    </row>
    <row r="2222" spans="1:26" x14ac:dyDescent="0.45">
      <c r="A2222" s="15"/>
      <c r="B2222" s="15"/>
      <c r="C2222" s="15"/>
      <c r="D2222" s="23"/>
      <c r="Z2222" s="3"/>
    </row>
    <row r="2223" spans="1:26" x14ac:dyDescent="0.45">
      <c r="A2223" s="15"/>
      <c r="B2223" s="15"/>
      <c r="C2223" s="15"/>
      <c r="D2223" s="23"/>
      <c r="Z2223" s="3"/>
    </row>
    <row r="2224" spans="1:26" x14ac:dyDescent="0.45">
      <c r="A2224" s="15"/>
      <c r="B2224" s="15"/>
      <c r="C2224" s="15"/>
      <c r="D2224" s="23"/>
      <c r="Z2224" s="3"/>
    </row>
    <row r="2225" spans="1:26" x14ac:dyDescent="0.45">
      <c r="A2225" s="15"/>
      <c r="B2225" s="15"/>
      <c r="C2225" s="15"/>
      <c r="D2225" s="23"/>
      <c r="Z2225" s="3"/>
    </row>
    <row r="2226" spans="1:26" x14ac:dyDescent="0.45">
      <c r="A2226" s="15"/>
      <c r="B2226" s="15"/>
      <c r="C2226" s="15"/>
      <c r="D2226" s="23"/>
      <c r="Z2226" s="3"/>
    </row>
    <row r="2227" spans="1:26" x14ac:dyDescent="0.45">
      <c r="A2227" s="15"/>
      <c r="B2227" s="15"/>
      <c r="C2227" s="15"/>
      <c r="D2227" s="23"/>
      <c r="Z2227" s="3"/>
    </row>
    <row r="2228" spans="1:26" x14ac:dyDescent="0.45">
      <c r="A2228" s="15"/>
      <c r="B2228" s="15"/>
      <c r="C2228" s="15"/>
      <c r="D2228" s="23"/>
      <c r="Z2228" s="3"/>
    </row>
    <row r="2229" spans="1:26" x14ac:dyDescent="0.45">
      <c r="A2229" s="15"/>
      <c r="B2229" s="15"/>
      <c r="C2229" s="15"/>
      <c r="D2229" s="23"/>
      <c r="Z2229" s="3"/>
    </row>
    <row r="2230" spans="1:26" x14ac:dyDescent="0.45">
      <c r="A2230" s="15"/>
      <c r="B2230" s="15"/>
      <c r="C2230" s="15"/>
      <c r="D2230" s="23"/>
      <c r="Z2230" s="3"/>
    </row>
    <row r="2231" spans="1:26" x14ac:dyDescent="0.45">
      <c r="A2231" s="15"/>
      <c r="B2231" s="15"/>
      <c r="C2231" s="15"/>
      <c r="D2231" s="23"/>
      <c r="Z2231" s="3"/>
    </row>
    <row r="2232" spans="1:26" x14ac:dyDescent="0.45">
      <c r="A2232" s="15"/>
      <c r="B2232" s="15"/>
      <c r="C2232" s="15"/>
      <c r="D2232" s="23"/>
      <c r="Z2232" s="3"/>
    </row>
    <row r="2233" spans="1:26" x14ac:dyDescent="0.45">
      <c r="A2233" s="15"/>
      <c r="B2233" s="15"/>
      <c r="C2233" s="15"/>
      <c r="D2233" s="23"/>
      <c r="Z2233" s="3"/>
    </row>
    <row r="2234" spans="1:26" x14ac:dyDescent="0.45">
      <c r="A2234" s="15"/>
      <c r="B2234" s="15"/>
      <c r="C2234" s="15"/>
      <c r="D2234" s="23"/>
      <c r="Z2234" s="3"/>
    </row>
    <row r="2235" spans="1:26" x14ac:dyDescent="0.45">
      <c r="A2235" s="15"/>
      <c r="B2235" s="15"/>
      <c r="C2235" s="15"/>
      <c r="D2235" s="23"/>
      <c r="Z2235" s="3"/>
    </row>
    <row r="2236" spans="1:26" x14ac:dyDescent="0.45">
      <c r="A2236" s="15"/>
      <c r="B2236" s="15"/>
      <c r="C2236" s="15"/>
      <c r="D2236" s="23"/>
      <c r="Z2236" s="3"/>
    </row>
    <row r="2237" spans="1:26" x14ac:dyDescent="0.45">
      <c r="A2237" s="15"/>
      <c r="B2237" s="15"/>
      <c r="C2237" s="15"/>
      <c r="D2237" s="23"/>
      <c r="Z2237" s="3"/>
    </row>
    <row r="2238" spans="1:26" x14ac:dyDescent="0.45">
      <c r="A2238" s="15"/>
      <c r="B2238" s="15"/>
      <c r="C2238" s="15"/>
      <c r="D2238" s="23"/>
      <c r="Z2238" s="3"/>
    </row>
    <row r="2239" spans="1:26" x14ac:dyDescent="0.45">
      <c r="A2239" s="15"/>
      <c r="B2239" s="15"/>
      <c r="C2239" s="15"/>
      <c r="D2239" s="23"/>
      <c r="Z2239" s="3"/>
    </row>
    <row r="2240" spans="1:26" x14ac:dyDescent="0.45">
      <c r="A2240" s="15"/>
      <c r="B2240" s="15"/>
      <c r="C2240" s="15"/>
      <c r="D2240" s="23"/>
      <c r="Z2240" s="3"/>
    </row>
    <row r="2241" spans="1:26" x14ac:dyDescent="0.45">
      <c r="A2241" s="15"/>
      <c r="B2241" s="15"/>
      <c r="C2241" s="15"/>
      <c r="D2241" s="23"/>
      <c r="Z2241" s="3"/>
    </row>
    <row r="2242" spans="1:26" x14ac:dyDescent="0.45">
      <c r="A2242" s="15"/>
      <c r="B2242" s="15"/>
      <c r="C2242" s="15"/>
      <c r="D2242" s="23"/>
      <c r="Z2242" s="3"/>
    </row>
    <row r="2243" spans="1:26" x14ac:dyDescent="0.45">
      <c r="A2243" s="15"/>
      <c r="B2243" s="15"/>
      <c r="C2243" s="15"/>
      <c r="D2243" s="23"/>
      <c r="Z2243" s="3"/>
    </row>
    <row r="2244" spans="1:26" x14ac:dyDescent="0.45">
      <c r="A2244" s="15"/>
      <c r="B2244" s="15"/>
      <c r="C2244" s="15"/>
      <c r="D2244" s="23"/>
      <c r="Z2244" s="3"/>
    </row>
    <row r="2245" spans="1:26" x14ac:dyDescent="0.45">
      <c r="A2245" s="15"/>
      <c r="B2245" s="15"/>
      <c r="C2245" s="15"/>
      <c r="D2245" s="23"/>
      <c r="Z2245" s="3"/>
    </row>
    <row r="2246" spans="1:26" x14ac:dyDescent="0.45">
      <c r="A2246" s="15"/>
      <c r="B2246" s="15"/>
      <c r="C2246" s="15"/>
      <c r="D2246" s="23"/>
      <c r="Z2246" s="3"/>
    </row>
    <row r="2247" spans="1:26" x14ac:dyDescent="0.45">
      <c r="A2247" s="15"/>
      <c r="B2247" s="15"/>
      <c r="C2247" s="15"/>
      <c r="D2247" s="23"/>
      <c r="Z2247" s="3"/>
    </row>
    <row r="2248" spans="1:26" x14ac:dyDescent="0.45">
      <c r="A2248" s="15"/>
      <c r="B2248" s="15"/>
      <c r="C2248" s="15"/>
      <c r="D2248" s="23"/>
      <c r="Z2248" s="3"/>
    </row>
    <row r="2249" spans="1:26" x14ac:dyDescent="0.45">
      <c r="A2249" s="15"/>
      <c r="B2249" s="15"/>
      <c r="C2249" s="15"/>
      <c r="D2249" s="23"/>
      <c r="Z2249" s="3"/>
    </row>
    <row r="2250" spans="1:26" x14ac:dyDescent="0.45">
      <c r="A2250" s="15"/>
      <c r="B2250" s="15"/>
      <c r="C2250" s="15"/>
      <c r="D2250" s="23"/>
      <c r="Z2250" s="3"/>
    </row>
    <row r="2251" spans="1:26" x14ac:dyDescent="0.45">
      <c r="A2251" s="15"/>
      <c r="B2251" s="15"/>
      <c r="C2251" s="15"/>
      <c r="D2251" s="23"/>
      <c r="Z2251" s="3"/>
    </row>
    <row r="2252" spans="1:26" x14ac:dyDescent="0.45">
      <c r="A2252" s="15"/>
      <c r="B2252" s="15"/>
      <c r="C2252" s="15"/>
      <c r="D2252" s="23"/>
      <c r="Z2252" s="3"/>
    </row>
    <row r="2253" spans="1:26" x14ac:dyDescent="0.45">
      <c r="A2253" s="15"/>
      <c r="B2253" s="15"/>
      <c r="C2253" s="15"/>
      <c r="D2253" s="23"/>
      <c r="Z2253" s="3"/>
    </row>
    <row r="2254" spans="1:26" x14ac:dyDescent="0.45">
      <c r="A2254" s="15"/>
      <c r="B2254" s="15"/>
      <c r="C2254" s="15"/>
      <c r="D2254" s="23"/>
      <c r="Z2254" s="3"/>
    </row>
    <row r="2255" spans="1:26" x14ac:dyDescent="0.45">
      <c r="A2255" s="15"/>
      <c r="B2255" s="15"/>
      <c r="C2255" s="15"/>
      <c r="D2255" s="23"/>
      <c r="Z2255" s="3"/>
    </row>
    <row r="2256" spans="1:26" x14ac:dyDescent="0.45">
      <c r="A2256" s="15"/>
      <c r="B2256" s="15"/>
      <c r="C2256" s="15"/>
      <c r="D2256" s="23"/>
      <c r="Z2256" s="3"/>
    </row>
    <row r="2257" spans="1:26" x14ac:dyDescent="0.45">
      <c r="A2257" s="15"/>
      <c r="B2257" s="15"/>
      <c r="C2257" s="15"/>
      <c r="D2257" s="23"/>
      <c r="Z2257" s="3"/>
    </row>
    <row r="2258" spans="1:26" x14ac:dyDescent="0.45">
      <c r="A2258" s="15"/>
      <c r="B2258" s="15"/>
      <c r="C2258" s="15"/>
      <c r="D2258" s="23"/>
      <c r="Z2258" s="3"/>
    </row>
    <row r="2259" spans="1:26" x14ac:dyDescent="0.45">
      <c r="A2259" s="15"/>
      <c r="B2259" s="15"/>
      <c r="C2259" s="15"/>
      <c r="D2259" s="23"/>
      <c r="Z2259" s="3"/>
    </row>
    <row r="2260" spans="1:26" x14ac:dyDescent="0.45">
      <c r="A2260" s="15"/>
      <c r="B2260" s="15"/>
      <c r="C2260" s="15"/>
      <c r="D2260" s="23"/>
      <c r="Z2260" s="3"/>
    </row>
    <row r="2261" spans="1:26" x14ac:dyDescent="0.45">
      <c r="A2261" s="15"/>
      <c r="B2261" s="15"/>
      <c r="C2261" s="15"/>
      <c r="D2261" s="23"/>
      <c r="Z2261" s="3"/>
    </row>
    <row r="2262" spans="1:26" x14ac:dyDescent="0.45">
      <c r="A2262" s="15"/>
      <c r="B2262" s="15"/>
      <c r="C2262" s="15"/>
      <c r="D2262" s="23"/>
      <c r="Z2262" s="3"/>
    </row>
    <row r="2263" spans="1:26" x14ac:dyDescent="0.45">
      <c r="A2263" s="15"/>
      <c r="B2263" s="15"/>
      <c r="C2263" s="15"/>
      <c r="D2263" s="23"/>
      <c r="Z2263" s="3"/>
    </row>
    <row r="2264" spans="1:26" x14ac:dyDescent="0.45">
      <c r="A2264" s="15"/>
      <c r="B2264" s="15"/>
      <c r="C2264" s="15"/>
      <c r="D2264" s="23"/>
      <c r="Z2264" s="3"/>
    </row>
    <row r="2265" spans="1:26" x14ac:dyDescent="0.45">
      <c r="A2265" s="15"/>
      <c r="B2265" s="15"/>
      <c r="C2265" s="15"/>
      <c r="D2265" s="23"/>
      <c r="Z2265" s="3"/>
    </row>
    <row r="2266" spans="1:26" x14ac:dyDescent="0.45">
      <c r="A2266" s="15"/>
      <c r="B2266" s="15"/>
      <c r="C2266" s="15"/>
      <c r="D2266" s="23"/>
      <c r="Z2266" s="3"/>
    </row>
    <row r="2267" spans="1:26" x14ac:dyDescent="0.45">
      <c r="A2267" s="15"/>
      <c r="B2267" s="15"/>
      <c r="C2267" s="15"/>
      <c r="D2267" s="23"/>
      <c r="Z2267" s="3"/>
    </row>
    <row r="2268" spans="1:26" x14ac:dyDescent="0.45">
      <c r="A2268" s="15"/>
      <c r="B2268" s="15"/>
      <c r="C2268" s="15"/>
      <c r="D2268" s="23"/>
      <c r="Z2268" s="3"/>
    </row>
    <row r="2269" spans="1:26" x14ac:dyDescent="0.45">
      <c r="A2269" s="15"/>
      <c r="B2269" s="15"/>
      <c r="C2269" s="15"/>
      <c r="D2269" s="23"/>
      <c r="Z2269" s="3"/>
    </row>
    <row r="2270" spans="1:26" x14ac:dyDescent="0.45">
      <c r="A2270" s="15"/>
      <c r="B2270" s="15"/>
      <c r="C2270" s="15"/>
      <c r="D2270" s="23"/>
      <c r="Z2270" s="3"/>
    </row>
    <row r="2271" spans="1:26" x14ac:dyDescent="0.45">
      <c r="A2271" s="15"/>
      <c r="B2271" s="15"/>
      <c r="C2271" s="15"/>
      <c r="D2271" s="23"/>
      <c r="Z2271" s="3"/>
    </row>
    <row r="2272" spans="1:26" x14ac:dyDescent="0.45">
      <c r="A2272" s="15"/>
      <c r="B2272" s="15"/>
      <c r="C2272" s="15"/>
      <c r="D2272" s="23"/>
      <c r="Z2272" s="3"/>
    </row>
    <row r="2273" spans="1:26" x14ac:dyDescent="0.45">
      <c r="A2273" s="15"/>
      <c r="B2273" s="15"/>
      <c r="C2273" s="15"/>
      <c r="D2273" s="23"/>
      <c r="Z2273" s="3"/>
    </row>
    <row r="2274" spans="1:26" x14ac:dyDescent="0.45">
      <c r="A2274" s="15"/>
      <c r="B2274" s="15"/>
      <c r="C2274" s="15"/>
      <c r="D2274" s="23"/>
      <c r="Z2274" s="3"/>
    </row>
    <row r="2275" spans="1:26" x14ac:dyDescent="0.45">
      <c r="A2275" s="15"/>
      <c r="B2275" s="15"/>
      <c r="C2275" s="15"/>
      <c r="D2275" s="23"/>
      <c r="Z2275" s="3"/>
    </row>
    <row r="2276" spans="1:26" x14ac:dyDescent="0.45">
      <c r="A2276" s="15"/>
      <c r="B2276" s="15"/>
      <c r="C2276" s="15"/>
      <c r="D2276" s="23"/>
      <c r="Z2276" s="3"/>
    </row>
    <row r="2277" spans="1:26" x14ac:dyDescent="0.45">
      <c r="A2277" s="15"/>
      <c r="B2277" s="15"/>
      <c r="C2277" s="15"/>
      <c r="D2277" s="23"/>
      <c r="Z2277" s="3"/>
    </row>
    <row r="2278" spans="1:26" x14ac:dyDescent="0.45">
      <c r="A2278" s="15"/>
      <c r="B2278" s="15"/>
      <c r="C2278" s="15"/>
      <c r="D2278" s="23"/>
      <c r="Z2278" s="3"/>
    </row>
    <row r="2279" spans="1:26" x14ac:dyDescent="0.45">
      <c r="A2279" s="15"/>
      <c r="B2279" s="15"/>
      <c r="C2279" s="15"/>
      <c r="D2279" s="23"/>
      <c r="Z2279" s="3"/>
    </row>
    <row r="2280" spans="1:26" x14ac:dyDescent="0.45">
      <c r="A2280" s="15"/>
      <c r="B2280" s="15"/>
      <c r="C2280" s="15"/>
      <c r="D2280" s="23"/>
      <c r="Z2280" s="3"/>
    </row>
    <row r="2281" spans="1:26" x14ac:dyDescent="0.45">
      <c r="A2281" s="15"/>
      <c r="B2281" s="15"/>
      <c r="C2281" s="15"/>
      <c r="D2281" s="23"/>
      <c r="Z2281" s="3"/>
    </row>
    <row r="2282" spans="1:26" x14ac:dyDescent="0.45">
      <c r="A2282" s="15"/>
      <c r="B2282" s="15"/>
      <c r="C2282" s="15"/>
      <c r="D2282" s="23"/>
      <c r="Z2282" s="3"/>
    </row>
    <row r="2283" spans="1:26" x14ac:dyDescent="0.45">
      <c r="A2283" s="15"/>
      <c r="B2283" s="15"/>
      <c r="C2283" s="15"/>
      <c r="D2283" s="23"/>
      <c r="Z2283" s="3"/>
    </row>
    <row r="2284" spans="1:26" x14ac:dyDescent="0.45">
      <c r="A2284" s="15"/>
      <c r="B2284" s="15"/>
      <c r="C2284" s="15"/>
      <c r="D2284" s="23"/>
      <c r="Z2284" s="3"/>
    </row>
    <row r="2285" spans="1:26" x14ac:dyDescent="0.45">
      <c r="A2285" s="15"/>
      <c r="B2285" s="15"/>
      <c r="C2285" s="15"/>
      <c r="D2285" s="23"/>
      <c r="Z2285" s="3"/>
    </row>
    <row r="2286" spans="1:26" x14ac:dyDescent="0.45">
      <c r="A2286" s="15"/>
      <c r="B2286" s="15"/>
      <c r="C2286" s="15"/>
      <c r="D2286" s="23"/>
      <c r="Z2286" s="3"/>
    </row>
    <row r="2287" spans="1:26" x14ac:dyDescent="0.45">
      <c r="A2287" s="15"/>
      <c r="B2287" s="15"/>
      <c r="C2287" s="15"/>
      <c r="D2287" s="23"/>
      <c r="Z2287" s="3"/>
    </row>
    <row r="2288" spans="1:26" x14ac:dyDescent="0.45">
      <c r="A2288" s="15"/>
      <c r="B2288" s="15"/>
      <c r="C2288" s="15"/>
      <c r="D2288" s="23"/>
      <c r="Z2288" s="3"/>
    </row>
    <row r="2289" spans="1:26" x14ac:dyDescent="0.45">
      <c r="A2289" s="15"/>
      <c r="B2289" s="15"/>
      <c r="C2289" s="15"/>
      <c r="D2289" s="23"/>
      <c r="Z2289" s="3"/>
    </row>
    <row r="2290" spans="1:26" x14ac:dyDescent="0.45">
      <c r="A2290" s="15"/>
      <c r="B2290" s="15"/>
      <c r="C2290" s="15"/>
      <c r="D2290" s="23"/>
      <c r="Z2290" s="3"/>
    </row>
    <row r="2291" spans="1:26" x14ac:dyDescent="0.45">
      <c r="A2291" s="15"/>
      <c r="B2291" s="15"/>
      <c r="C2291" s="15"/>
      <c r="D2291" s="23"/>
      <c r="Z2291" s="3"/>
    </row>
    <row r="2292" spans="1:26" x14ac:dyDescent="0.45">
      <c r="A2292" s="15"/>
      <c r="B2292" s="15"/>
      <c r="C2292" s="15"/>
      <c r="D2292" s="23"/>
      <c r="Z2292" s="3"/>
    </row>
    <row r="2293" spans="1:26" x14ac:dyDescent="0.45">
      <c r="A2293" s="15"/>
      <c r="B2293" s="15"/>
      <c r="C2293" s="15"/>
      <c r="D2293" s="23"/>
      <c r="Z2293" s="3"/>
    </row>
    <row r="2294" spans="1:26" x14ac:dyDescent="0.45">
      <c r="A2294" s="15"/>
      <c r="B2294" s="15"/>
      <c r="C2294" s="15"/>
      <c r="D2294" s="23"/>
      <c r="Z2294" s="3"/>
    </row>
    <row r="2295" spans="1:26" x14ac:dyDescent="0.45">
      <c r="A2295" s="15"/>
      <c r="B2295" s="15"/>
      <c r="C2295" s="15"/>
      <c r="D2295" s="23"/>
      <c r="Z2295" s="3"/>
    </row>
    <row r="2296" spans="1:26" x14ac:dyDescent="0.45">
      <c r="A2296" s="15"/>
      <c r="B2296" s="15"/>
      <c r="C2296" s="15"/>
      <c r="D2296" s="23"/>
      <c r="Z2296" s="3"/>
    </row>
    <row r="2297" spans="1:26" x14ac:dyDescent="0.45">
      <c r="A2297" s="15"/>
      <c r="B2297" s="15"/>
      <c r="C2297" s="15"/>
      <c r="D2297" s="23"/>
      <c r="Z2297" s="3"/>
    </row>
    <row r="2298" spans="1:26" x14ac:dyDescent="0.45">
      <c r="A2298" s="15"/>
      <c r="B2298" s="15"/>
      <c r="C2298" s="15"/>
      <c r="D2298" s="23"/>
      <c r="Z2298" s="3"/>
    </row>
    <row r="2299" spans="1:26" x14ac:dyDescent="0.45">
      <c r="A2299" s="15"/>
      <c r="B2299" s="15"/>
      <c r="C2299" s="15"/>
      <c r="D2299" s="23"/>
      <c r="Z2299" s="3"/>
    </row>
    <row r="2300" spans="1:26" x14ac:dyDescent="0.45">
      <c r="A2300" s="15"/>
      <c r="B2300" s="15"/>
      <c r="C2300" s="15"/>
      <c r="D2300" s="23"/>
      <c r="Z2300" s="3"/>
    </row>
    <row r="2301" spans="1:26" x14ac:dyDescent="0.45">
      <c r="A2301" s="15"/>
      <c r="B2301" s="15"/>
      <c r="C2301" s="15"/>
      <c r="D2301" s="23"/>
      <c r="Z2301" s="3"/>
    </row>
    <row r="2302" spans="1:26" x14ac:dyDescent="0.45">
      <c r="A2302" s="15"/>
      <c r="B2302" s="15"/>
      <c r="C2302" s="15"/>
      <c r="D2302" s="23"/>
      <c r="Z2302" s="3"/>
    </row>
    <row r="2303" spans="1:26" x14ac:dyDescent="0.45">
      <c r="A2303" s="15"/>
      <c r="B2303" s="15"/>
      <c r="C2303" s="15"/>
      <c r="D2303" s="23"/>
      <c r="Z2303" s="3"/>
    </row>
    <row r="2304" spans="1:26" x14ac:dyDescent="0.45">
      <c r="A2304" s="15"/>
      <c r="B2304" s="15"/>
      <c r="C2304" s="15"/>
      <c r="D2304" s="23"/>
      <c r="Z2304" s="3"/>
    </row>
    <row r="2305" spans="1:26" x14ac:dyDescent="0.45">
      <c r="A2305" s="15"/>
      <c r="B2305" s="15"/>
      <c r="C2305" s="15"/>
      <c r="D2305" s="23"/>
      <c r="Z2305" s="3"/>
    </row>
    <row r="2306" spans="1:26" x14ac:dyDescent="0.45">
      <c r="A2306" s="15"/>
      <c r="B2306" s="15"/>
      <c r="C2306" s="15"/>
      <c r="D2306" s="23"/>
      <c r="Z2306" s="3"/>
    </row>
    <row r="2307" spans="1:26" x14ac:dyDescent="0.45">
      <c r="A2307" s="15"/>
      <c r="B2307" s="15"/>
      <c r="C2307" s="15"/>
      <c r="D2307" s="23"/>
      <c r="Z2307" s="3"/>
    </row>
    <row r="2308" spans="1:26" x14ac:dyDescent="0.45">
      <c r="A2308" s="15"/>
      <c r="B2308" s="15"/>
      <c r="C2308" s="15"/>
      <c r="D2308" s="23"/>
      <c r="Z2308" s="3"/>
    </row>
    <row r="2309" spans="1:26" x14ac:dyDescent="0.45">
      <c r="A2309" s="15"/>
      <c r="B2309" s="15"/>
      <c r="C2309" s="15"/>
      <c r="D2309" s="23"/>
      <c r="Z2309" s="3"/>
    </row>
    <row r="2310" spans="1:26" x14ac:dyDescent="0.45">
      <c r="A2310" s="15"/>
      <c r="B2310" s="15"/>
      <c r="C2310" s="15"/>
      <c r="D2310" s="23"/>
      <c r="Z2310" s="3"/>
    </row>
    <row r="2311" spans="1:26" x14ac:dyDescent="0.45">
      <c r="A2311" s="15"/>
      <c r="B2311" s="15"/>
      <c r="C2311" s="15"/>
      <c r="D2311" s="23"/>
      <c r="Z2311" s="3"/>
    </row>
    <row r="2312" spans="1:26" x14ac:dyDescent="0.45">
      <c r="A2312" s="15"/>
      <c r="B2312" s="15"/>
      <c r="C2312" s="15"/>
      <c r="D2312" s="23"/>
      <c r="Z2312" s="3"/>
    </row>
    <row r="2313" spans="1:26" x14ac:dyDescent="0.45">
      <c r="A2313" s="15"/>
      <c r="B2313" s="15"/>
      <c r="C2313" s="15"/>
      <c r="D2313" s="23"/>
      <c r="Z2313" s="3"/>
    </row>
    <row r="2314" spans="1:26" x14ac:dyDescent="0.45">
      <c r="A2314" s="15"/>
      <c r="B2314" s="15"/>
      <c r="C2314" s="15"/>
      <c r="D2314" s="23"/>
      <c r="Z2314" s="3"/>
    </row>
    <row r="2315" spans="1:26" x14ac:dyDescent="0.45">
      <c r="A2315" s="15"/>
      <c r="B2315" s="15"/>
      <c r="C2315" s="15"/>
      <c r="D2315" s="23"/>
      <c r="Z2315" s="3"/>
    </row>
    <row r="2316" spans="1:26" x14ac:dyDescent="0.45">
      <c r="A2316" s="15"/>
      <c r="B2316" s="15"/>
      <c r="C2316" s="15"/>
      <c r="D2316" s="23"/>
      <c r="Z2316" s="3"/>
    </row>
    <row r="2317" spans="1:26" x14ac:dyDescent="0.45">
      <c r="A2317" s="15"/>
      <c r="B2317" s="15"/>
      <c r="C2317" s="15"/>
      <c r="D2317" s="23"/>
      <c r="Z2317" s="3"/>
    </row>
    <row r="2318" spans="1:26" x14ac:dyDescent="0.45">
      <c r="A2318" s="15"/>
      <c r="B2318" s="15"/>
      <c r="C2318" s="15"/>
      <c r="D2318" s="23"/>
      <c r="Z2318" s="3"/>
    </row>
    <row r="2319" spans="1:26" x14ac:dyDescent="0.45">
      <c r="A2319" s="15"/>
      <c r="B2319" s="15"/>
      <c r="C2319" s="15"/>
      <c r="D2319" s="23"/>
      <c r="Z2319" s="3"/>
    </row>
    <row r="2320" spans="1:26" x14ac:dyDescent="0.45">
      <c r="A2320" s="15"/>
      <c r="B2320" s="15"/>
      <c r="C2320" s="15"/>
      <c r="D2320" s="23"/>
      <c r="Z2320" s="3"/>
    </row>
    <row r="2321" spans="1:26" x14ac:dyDescent="0.45">
      <c r="A2321" s="15"/>
      <c r="B2321" s="15"/>
      <c r="C2321" s="15"/>
      <c r="D2321" s="23"/>
      <c r="Z2321" s="3"/>
    </row>
    <row r="2322" spans="1:26" x14ac:dyDescent="0.45">
      <c r="A2322" s="15"/>
      <c r="B2322" s="15"/>
      <c r="C2322" s="15"/>
      <c r="D2322" s="23"/>
      <c r="Z2322" s="3"/>
    </row>
    <row r="2323" spans="1:26" x14ac:dyDescent="0.45">
      <c r="A2323" s="15"/>
      <c r="B2323" s="15"/>
      <c r="C2323" s="15"/>
      <c r="D2323" s="23"/>
      <c r="Z2323" s="3"/>
    </row>
    <row r="2324" spans="1:26" x14ac:dyDescent="0.45">
      <c r="A2324" s="15"/>
      <c r="B2324" s="15"/>
      <c r="C2324" s="15"/>
      <c r="D2324" s="23"/>
      <c r="Z2324" s="3"/>
    </row>
    <row r="2325" spans="1:26" x14ac:dyDescent="0.45">
      <c r="A2325" s="15"/>
      <c r="B2325" s="15"/>
      <c r="C2325" s="15"/>
      <c r="D2325" s="23"/>
      <c r="Z2325" s="3"/>
    </row>
    <row r="2326" spans="1:26" x14ac:dyDescent="0.45">
      <c r="A2326" s="15"/>
      <c r="B2326" s="15"/>
      <c r="C2326" s="15"/>
      <c r="D2326" s="23"/>
      <c r="Z2326" s="3"/>
    </row>
    <row r="2327" spans="1:26" x14ac:dyDescent="0.45">
      <c r="A2327" s="15"/>
      <c r="B2327" s="15"/>
      <c r="C2327" s="15"/>
      <c r="D2327" s="23"/>
      <c r="Z2327" s="3"/>
    </row>
    <row r="2328" spans="1:26" x14ac:dyDescent="0.45">
      <c r="A2328" s="15"/>
      <c r="B2328" s="15"/>
      <c r="C2328" s="15"/>
      <c r="D2328" s="23"/>
      <c r="Z2328" s="3"/>
    </row>
    <row r="2329" spans="1:26" x14ac:dyDescent="0.45">
      <c r="A2329" s="15"/>
      <c r="B2329" s="15"/>
      <c r="C2329" s="15"/>
      <c r="D2329" s="23"/>
      <c r="Z2329" s="3"/>
    </row>
    <row r="2330" spans="1:26" x14ac:dyDescent="0.45">
      <c r="A2330" s="15"/>
      <c r="B2330" s="15"/>
      <c r="C2330" s="15"/>
      <c r="D2330" s="23"/>
      <c r="Z2330" s="3"/>
    </row>
    <row r="2331" spans="1:26" x14ac:dyDescent="0.45">
      <c r="A2331" s="15"/>
      <c r="B2331" s="15"/>
      <c r="C2331" s="15"/>
      <c r="D2331" s="23"/>
      <c r="Z2331" s="3"/>
    </row>
    <row r="2332" spans="1:26" x14ac:dyDescent="0.45">
      <c r="A2332" s="15"/>
      <c r="B2332" s="15"/>
      <c r="C2332" s="15"/>
      <c r="D2332" s="23"/>
      <c r="Z2332" s="3"/>
    </row>
    <row r="2333" spans="1:26" x14ac:dyDescent="0.45">
      <c r="A2333" s="15"/>
      <c r="B2333" s="15"/>
      <c r="C2333" s="15"/>
      <c r="D2333" s="23"/>
      <c r="Z2333" s="3"/>
    </row>
    <row r="2334" spans="1:26" x14ac:dyDescent="0.45">
      <c r="A2334" s="15"/>
      <c r="B2334" s="15"/>
      <c r="C2334" s="15"/>
      <c r="D2334" s="23"/>
      <c r="Z2334" s="3"/>
    </row>
    <row r="2335" spans="1:26" x14ac:dyDescent="0.45">
      <c r="A2335" s="15"/>
      <c r="B2335" s="15"/>
      <c r="C2335" s="15"/>
      <c r="D2335" s="23"/>
      <c r="Z2335" s="3"/>
    </row>
    <row r="2336" spans="1:26" x14ac:dyDescent="0.45">
      <c r="A2336" s="15"/>
      <c r="B2336" s="15"/>
      <c r="C2336" s="15"/>
      <c r="D2336" s="23"/>
      <c r="Z2336" s="3"/>
    </row>
    <row r="2337" spans="1:26" x14ac:dyDescent="0.45">
      <c r="A2337" s="15"/>
      <c r="B2337" s="15"/>
      <c r="C2337" s="15"/>
      <c r="D2337" s="23"/>
      <c r="Z2337" s="3"/>
    </row>
    <row r="2338" spans="1:26" x14ac:dyDescent="0.45">
      <c r="A2338" s="15"/>
      <c r="B2338" s="15"/>
      <c r="C2338" s="15"/>
      <c r="D2338" s="23"/>
      <c r="Z2338" s="3"/>
    </row>
    <row r="2339" spans="1:26" x14ac:dyDescent="0.45">
      <c r="A2339" s="15"/>
      <c r="B2339" s="15"/>
      <c r="C2339" s="15"/>
      <c r="D2339" s="23"/>
      <c r="Z2339" s="3"/>
    </row>
    <row r="2340" spans="1:26" x14ac:dyDescent="0.45">
      <c r="A2340" s="15"/>
      <c r="B2340" s="15"/>
      <c r="C2340" s="15"/>
      <c r="D2340" s="23"/>
      <c r="Z2340" s="3"/>
    </row>
    <row r="2341" spans="1:26" x14ac:dyDescent="0.45">
      <c r="A2341" s="15"/>
      <c r="B2341" s="15"/>
      <c r="C2341" s="15"/>
      <c r="D2341" s="23"/>
      <c r="Z2341" s="3"/>
    </row>
    <row r="2342" spans="1:26" x14ac:dyDescent="0.45">
      <c r="A2342" s="15"/>
      <c r="B2342" s="15"/>
      <c r="C2342" s="15"/>
      <c r="D2342" s="23"/>
      <c r="Z2342" s="3"/>
    </row>
    <row r="2343" spans="1:26" x14ac:dyDescent="0.45">
      <c r="A2343" s="15"/>
      <c r="B2343" s="15"/>
      <c r="C2343" s="15"/>
      <c r="D2343" s="23"/>
      <c r="Z2343" s="3"/>
    </row>
    <row r="2344" spans="1:26" x14ac:dyDescent="0.45">
      <c r="A2344" s="15"/>
      <c r="B2344" s="15"/>
      <c r="C2344" s="15"/>
      <c r="D2344" s="23"/>
      <c r="Z2344" s="3"/>
    </row>
    <row r="2345" spans="1:26" x14ac:dyDescent="0.45">
      <c r="A2345" s="15"/>
      <c r="B2345" s="15"/>
      <c r="C2345" s="15"/>
      <c r="D2345" s="23"/>
      <c r="Z2345" s="3"/>
    </row>
  </sheetData>
  <mergeCells count="2">
    <mergeCell ref="G2:Z2"/>
    <mergeCell ref="G1:Z1"/>
  </mergeCells>
  <phoneticPr fontId="2" type="noConversion"/>
  <conditionalFormatting sqref="H10:H59 Z10:Z59 W10:W59 N10:N59 T10:T59 Q10:Q59 K10:K59">
    <cfRule type="cellIs" dxfId="163" priority="19" operator="lessThan">
      <formula>0</formula>
    </cfRule>
  </conditionalFormatting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45"/>
  <sheetViews>
    <sheetView zoomScale="75" zoomScaleNormal="75" workbookViewId="0"/>
  </sheetViews>
  <sheetFormatPr defaultColWidth="8.88671875" defaultRowHeight="19.2" x14ac:dyDescent="0.45"/>
  <cols>
    <col min="1" max="1" width="23.33203125" style="19" customWidth="1"/>
    <col min="2" max="2" width="32.88671875" style="19" customWidth="1"/>
    <col min="3" max="3" width="19.6640625" style="19" customWidth="1"/>
    <col min="4" max="4" width="68.33203125" style="24" customWidth="1"/>
    <col min="5" max="5" width="12.88671875" style="23" customWidth="1"/>
    <col min="6" max="7" width="10.6640625" style="3" customWidth="1"/>
    <col min="8" max="8" width="3.6640625" style="3" customWidth="1"/>
    <col min="9" max="10" width="10.6640625" style="3" customWidth="1"/>
    <col min="11" max="11" width="3.6640625" style="3" customWidth="1"/>
    <col min="12" max="12" width="9.6640625" style="3" customWidth="1"/>
    <col min="13" max="13" width="10.6640625" style="3" customWidth="1"/>
    <col min="14" max="14" width="3.6640625" style="3" customWidth="1"/>
    <col min="15" max="15" width="11.6640625" style="3" customWidth="1"/>
    <col min="16" max="16" width="10.6640625" style="3" customWidth="1"/>
    <col min="17" max="17" width="3.6640625" style="3" customWidth="1"/>
    <col min="18" max="18" width="10.44140625" style="3" customWidth="1"/>
    <col min="19" max="19" width="10.6640625" style="3" customWidth="1"/>
    <col min="20" max="20" width="3.6640625" style="3" customWidth="1"/>
    <col min="21" max="21" width="11.6640625" style="3" customWidth="1"/>
    <col min="22" max="22" width="10.6640625" style="3" customWidth="1"/>
    <col min="23" max="23" width="3.6640625" style="3" customWidth="1"/>
    <col min="24" max="24" width="10.44140625" style="3" customWidth="1"/>
    <col min="25" max="25" width="10.6640625" style="3" customWidth="1"/>
    <col min="26" max="26" width="3.6640625" style="3" customWidth="1"/>
    <col min="27" max="27" width="11.6640625" style="3" customWidth="1"/>
    <col min="28" max="28" width="10.6640625" style="2" customWidth="1"/>
    <col min="29" max="16384" width="8.88671875" style="3"/>
  </cols>
  <sheetData>
    <row r="1" spans="1:28" ht="19.8" thickBot="1" x14ac:dyDescent="0.5">
      <c r="A1" s="484" t="s">
        <v>324</v>
      </c>
      <c r="B1" s="484" t="s">
        <v>324</v>
      </c>
      <c r="C1" s="1"/>
      <c r="F1" s="600" t="s">
        <v>331</v>
      </c>
      <c r="G1" s="601"/>
      <c r="H1" s="601"/>
      <c r="I1" s="601"/>
      <c r="J1" s="601"/>
      <c r="K1" s="601"/>
      <c r="L1" s="601"/>
      <c r="M1" s="601"/>
      <c r="N1" s="601"/>
      <c r="O1" s="601"/>
      <c r="P1" s="601"/>
      <c r="Q1" s="601"/>
      <c r="R1" s="601"/>
      <c r="S1" s="601"/>
      <c r="T1" s="601"/>
      <c r="U1" s="601"/>
      <c r="V1" s="601"/>
      <c r="W1" s="601"/>
      <c r="X1" s="601"/>
      <c r="Y1" s="601"/>
      <c r="Z1" s="601"/>
      <c r="AA1" s="601"/>
      <c r="AB1" s="602"/>
    </row>
    <row r="2" spans="1:28" x14ac:dyDescent="0.45">
      <c r="A2" s="1"/>
      <c r="B2" s="1"/>
      <c r="C2" s="1"/>
      <c r="D2" s="487" t="s">
        <v>328</v>
      </c>
      <c r="E2" s="24"/>
      <c r="F2" s="502">
        <f>Data!F13</f>
        <v>1.45</v>
      </c>
      <c r="G2" s="166"/>
      <c r="H2" s="166"/>
      <c r="I2" s="502">
        <f>Data!F14</f>
        <v>1.05</v>
      </c>
      <c r="J2" s="166"/>
      <c r="K2" s="166"/>
      <c r="L2" s="502">
        <f>Data!F14</f>
        <v>1.05</v>
      </c>
      <c r="M2" s="498"/>
      <c r="N2" s="497"/>
      <c r="O2" s="502"/>
      <c r="P2" s="497"/>
      <c r="Q2" s="498"/>
      <c r="R2" s="502">
        <f>Data!F16</f>
        <v>8.75</v>
      </c>
      <c r="S2" s="497"/>
      <c r="T2" s="497"/>
      <c r="U2" s="502">
        <f>Data!F17</f>
        <v>6.75</v>
      </c>
      <c r="V2" s="497"/>
      <c r="W2" s="497"/>
      <c r="X2" s="502">
        <f>Data!F18</f>
        <v>8.4499999999999993</v>
      </c>
      <c r="Y2" s="498"/>
      <c r="Z2" s="498"/>
      <c r="AA2" s="502">
        <f>Data!F20</f>
        <v>13.25</v>
      </c>
      <c r="AB2" s="498"/>
    </row>
    <row r="3" spans="1:28" ht="17.399999999999999" thickBot="1" x14ac:dyDescent="0.45">
      <c r="A3" s="1"/>
      <c r="B3" s="1"/>
      <c r="C3" s="1"/>
      <c r="D3" s="487" t="s">
        <v>329</v>
      </c>
      <c r="E3" s="496">
        <f>Data!C22</f>
        <v>42376</v>
      </c>
      <c r="F3" s="500">
        <f>Data!C23</f>
        <v>1.45678</v>
      </c>
      <c r="G3" s="166"/>
      <c r="H3" s="166"/>
      <c r="I3" s="501">
        <f>Data!C24</f>
        <v>1.0866230400000001</v>
      </c>
      <c r="J3" s="166"/>
      <c r="K3" s="166"/>
      <c r="L3" s="501">
        <f>Data!C24</f>
        <v>1.0866230400000001</v>
      </c>
      <c r="M3" s="499"/>
      <c r="N3" s="499"/>
      <c r="O3" s="500">
        <f>Data!C25</f>
        <v>1.0011300000000001</v>
      </c>
      <c r="P3" s="30"/>
      <c r="Q3" s="499"/>
      <c r="R3" s="500">
        <f>Data!C26</f>
        <v>8.5132300000000001</v>
      </c>
      <c r="S3" s="499"/>
      <c r="T3" s="499"/>
      <c r="U3" s="500">
        <f>Data!C27</f>
        <v>6.8634500000000003</v>
      </c>
      <c r="V3" s="499"/>
      <c r="W3" s="30"/>
      <c r="X3" s="500">
        <f>Data!C28</f>
        <v>8.92258</v>
      </c>
      <c r="Y3" s="30"/>
      <c r="Z3" s="30"/>
      <c r="AA3" s="503">
        <f>Data!C29</f>
        <v>15.9832</v>
      </c>
      <c r="AB3" s="166"/>
    </row>
    <row r="4" spans="1:28" x14ac:dyDescent="0.45">
      <c r="A4" s="561" t="s">
        <v>400</v>
      </c>
      <c r="B4" s="4" t="s">
        <v>401</v>
      </c>
      <c r="C4" s="408" t="s">
        <v>252</v>
      </c>
      <c r="D4" s="31" t="s">
        <v>23</v>
      </c>
      <c r="E4" s="493"/>
    </row>
    <row r="5" spans="1:28" x14ac:dyDescent="0.45">
      <c r="A5" s="8"/>
      <c r="B5" s="8"/>
      <c r="C5" s="8"/>
      <c r="D5" s="8"/>
      <c r="E5" s="494" t="s">
        <v>109</v>
      </c>
      <c r="F5" s="118" t="s">
        <v>46</v>
      </c>
      <c r="G5" s="94" t="s">
        <v>34</v>
      </c>
      <c r="H5" s="119"/>
      <c r="I5" s="120" t="s">
        <v>139</v>
      </c>
      <c r="J5" s="94" t="s">
        <v>34</v>
      </c>
      <c r="K5" s="119"/>
      <c r="L5" s="118" t="s">
        <v>73</v>
      </c>
      <c r="M5" s="94" t="s">
        <v>34</v>
      </c>
      <c r="N5" s="119"/>
      <c r="O5" s="118" t="s">
        <v>47</v>
      </c>
      <c r="P5" s="94" t="s">
        <v>34</v>
      </c>
      <c r="Q5" s="119"/>
      <c r="R5" s="118" t="s">
        <v>51</v>
      </c>
      <c r="S5" s="94" t="s">
        <v>34</v>
      </c>
      <c r="T5" s="121"/>
      <c r="U5" s="118" t="s">
        <v>52</v>
      </c>
      <c r="V5" s="94" t="s">
        <v>34</v>
      </c>
      <c r="X5" s="118" t="s">
        <v>124</v>
      </c>
      <c r="Y5" s="94"/>
      <c r="AA5" s="118" t="s">
        <v>128</v>
      </c>
      <c r="AB5" s="94" t="s">
        <v>34</v>
      </c>
    </row>
    <row r="6" spans="1:28" x14ac:dyDescent="0.45">
      <c r="A6" s="8"/>
      <c r="B6" s="8"/>
      <c r="C6" s="8"/>
      <c r="D6" s="8"/>
      <c r="E6" s="158" t="s">
        <v>304</v>
      </c>
      <c r="F6" s="120" t="s">
        <v>31</v>
      </c>
      <c r="G6" s="94" t="s">
        <v>330</v>
      </c>
      <c r="H6" s="119"/>
      <c r="I6" s="120" t="s">
        <v>31</v>
      </c>
      <c r="J6" s="94" t="s">
        <v>330</v>
      </c>
      <c r="K6" s="119"/>
      <c r="L6" s="120" t="s">
        <v>31</v>
      </c>
      <c r="M6" s="94" t="s">
        <v>330</v>
      </c>
      <c r="N6" s="119"/>
      <c r="O6" s="120" t="s">
        <v>31</v>
      </c>
      <c r="P6" s="94" t="s">
        <v>113</v>
      </c>
      <c r="Q6" s="119"/>
      <c r="R6" s="120" t="s">
        <v>31</v>
      </c>
      <c r="S6" s="94" t="s">
        <v>113</v>
      </c>
      <c r="T6" s="121"/>
      <c r="U6" s="120" t="s">
        <v>31</v>
      </c>
      <c r="V6" s="94" t="s">
        <v>113</v>
      </c>
      <c r="X6" s="120" t="s">
        <v>31</v>
      </c>
      <c r="Y6" s="94"/>
      <c r="AA6" s="120" t="s">
        <v>31</v>
      </c>
      <c r="AB6" s="94" t="s">
        <v>113</v>
      </c>
    </row>
    <row r="7" spans="1:28" x14ac:dyDescent="0.45">
      <c r="AB7" s="3"/>
    </row>
    <row r="8" spans="1:28" x14ac:dyDescent="0.45">
      <c r="A8" s="12"/>
      <c r="B8" s="12"/>
      <c r="C8" s="12"/>
      <c r="D8" s="13"/>
      <c r="E8" s="13"/>
      <c r="F8" s="505" t="s">
        <v>346</v>
      </c>
      <c r="G8" s="506"/>
      <c r="H8" s="506"/>
      <c r="I8" s="506"/>
      <c r="J8" s="506"/>
      <c r="K8" s="506"/>
      <c r="L8" s="506"/>
      <c r="M8" s="506"/>
      <c r="N8" s="506"/>
    </row>
    <row r="9" spans="1:28" x14ac:dyDescent="0.45">
      <c r="A9" s="299"/>
      <c r="B9" s="299"/>
      <c r="C9" s="299"/>
      <c r="D9" s="477"/>
      <c r="E9" s="13"/>
      <c r="F9" s="122"/>
      <c r="G9" s="122"/>
      <c r="I9" s="122"/>
      <c r="J9" s="122"/>
      <c r="L9" s="122"/>
      <c r="M9" s="53"/>
      <c r="O9" s="122"/>
      <c r="P9" s="53"/>
      <c r="R9" s="122"/>
      <c r="S9" s="53"/>
      <c r="U9" s="122"/>
      <c r="V9" s="53"/>
      <c r="X9" s="122"/>
      <c r="Y9" s="53"/>
      <c r="AA9" s="122"/>
      <c r="AB9" s="82"/>
    </row>
    <row r="10" spans="1:28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490"/>
      <c r="F10" s="122"/>
      <c r="G10" s="122"/>
      <c r="H10" s="119"/>
      <c r="I10" s="122"/>
      <c r="J10" s="122"/>
      <c r="K10" s="119"/>
      <c r="L10" s="122"/>
      <c r="M10" s="122"/>
      <c r="N10" s="119"/>
      <c r="O10" s="122"/>
      <c r="P10" s="122"/>
      <c r="Q10" s="119"/>
      <c r="R10" s="122"/>
      <c r="S10" s="122"/>
      <c r="T10" s="119"/>
      <c r="U10" s="122"/>
      <c r="V10" s="122"/>
      <c r="W10" s="119"/>
      <c r="X10" s="122"/>
      <c r="Y10" s="122"/>
      <c r="Z10" s="119"/>
      <c r="AA10" s="122"/>
      <c r="AB10" s="122"/>
    </row>
    <row r="11" spans="1:28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490">
        <f>'US Trade'!H11</f>
        <v>187.5</v>
      </c>
      <c r="F11" s="488">
        <f>'UK Prices'!I11*'Trade Comparison to US $'!$F$3</f>
        <v>203.94919999999999</v>
      </c>
      <c r="G11" s="504">
        <f t="shared" ref="G11:G27" si="0">(F11-E11)/E11</f>
        <v>8.7729066666666619E-2</v>
      </c>
      <c r="H11" s="119"/>
      <c r="I11" s="488">
        <f>'IRISH Pricing'!J11*'Trade Comparison to US $'!$I$3</f>
        <v>0</v>
      </c>
      <c r="J11" s="504" t="e">
        <f t="shared" ref="J11:J27" si="1">(I11-E11)/I11</f>
        <v>#DIV/0!</v>
      </c>
      <c r="K11" s="119"/>
      <c r="L11" s="488">
        <f>'€uro Prices'!I11*'Trade Comparison to US $'!$L$3</f>
        <v>205.37175456000003</v>
      </c>
      <c r="M11" s="504">
        <f t="shared" ref="M11:M27" si="2">(L11-E11)/E11</f>
        <v>9.5316024320000151E-2</v>
      </c>
      <c r="N11" s="119"/>
      <c r="O11" s="488">
        <f>'SFr Prices'!K11/'Trade Comparison to US $'!$O$3</f>
        <v>207.66533816787029</v>
      </c>
      <c r="P11" s="504">
        <f t="shared" ref="P11:P27" si="3">(O11-E11)/E11</f>
        <v>0.10754847022864154</v>
      </c>
      <c r="Q11" s="119"/>
      <c r="R11" s="488">
        <f>'SEK Prices'!I11/'Trade Comparison to US $'!$R$3</f>
        <v>206.14972225583003</v>
      </c>
      <c r="S11" s="504">
        <f t="shared" ref="S11:S27" si="4">(R11-E11)/E11</f>
        <v>9.946518536442682E-2</v>
      </c>
      <c r="T11" s="119"/>
      <c r="U11" s="488">
        <f>'DKr Prices'!I11/'Trade Comparison to US $'!$U$3</f>
        <v>205.43604164086574</v>
      </c>
      <c r="V11" s="504">
        <f t="shared" ref="V11:V27" si="5">(U11-E11)/E11</f>
        <v>9.5658888751283935E-2</v>
      </c>
      <c r="W11" s="119"/>
      <c r="X11" s="488">
        <f>'NKr Prices'!I11/'Trade Comparison to US $'!$X$3</f>
        <v>196.6919881917562</v>
      </c>
      <c r="Y11" s="504">
        <f t="shared" ref="Y11:Y27" si="6">(X11-E11)/E11</f>
        <v>4.9023937022699707E-2</v>
      </c>
      <c r="Z11" s="119"/>
      <c r="AA11" s="488">
        <f>'S Africa Prices'!F11/'Trade Comparison to US $'!$AA$3</f>
        <v>0</v>
      </c>
      <c r="AB11" s="504">
        <f t="shared" ref="AB11:AB27" si="7">(AA11-E11)/E11</f>
        <v>-1</v>
      </c>
    </row>
    <row r="12" spans="1:28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490">
        <f>'US Trade'!H12</f>
        <v>160</v>
      </c>
      <c r="F12" s="488">
        <f>'UK Prices'!I12*'Trade Comparison to US $'!$F$3</f>
        <v>144.94961000000001</v>
      </c>
      <c r="G12" s="504">
        <f t="shared" si="0"/>
        <v>-9.4064937499999959E-2</v>
      </c>
      <c r="H12" s="119"/>
      <c r="I12" s="488">
        <f>'IRISH Pricing'!J12*'Trade Comparison to US $'!$I$3</f>
        <v>0</v>
      </c>
      <c r="J12" s="504" t="e">
        <f t="shared" si="1"/>
        <v>#DIV/0!</v>
      </c>
      <c r="K12" s="119"/>
      <c r="L12" s="488">
        <f>'€uro Prices'!I12*'Trade Comparison to US $'!$L$3</f>
        <v>146.6941104</v>
      </c>
      <c r="M12" s="504">
        <f t="shared" si="2"/>
        <v>-8.3161810000000003E-2</v>
      </c>
      <c r="N12" s="119"/>
      <c r="O12" s="488">
        <f>'SFr Prices'!K12/'Trade Comparison to US $'!$O$3</f>
        <v>148.33238440562164</v>
      </c>
      <c r="P12" s="504">
        <f t="shared" si="3"/>
        <v>-7.2922597464864763E-2</v>
      </c>
      <c r="Q12" s="119"/>
      <c r="R12" s="488">
        <f>'SEK Prices'!I12/'Trade Comparison to US $'!$R$3</f>
        <v>146.24296536097344</v>
      </c>
      <c r="S12" s="504">
        <f t="shared" si="4"/>
        <v>-8.5981466493915984E-2</v>
      </c>
      <c r="T12" s="119"/>
      <c r="U12" s="488">
        <f>'DKr Prices'!I12/'Trade Comparison to US $'!$U$3</f>
        <v>145.55362099235808</v>
      </c>
      <c r="V12" s="504">
        <f t="shared" si="5"/>
        <v>-9.0289868797762018E-2</v>
      </c>
      <c r="W12" s="119"/>
      <c r="X12" s="488">
        <f>'NKr Prices'!I12/'Trade Comparison to US $'!$X$3</f>
        <v>139.53363264885269</v>
      </c>
      <c r="Y12" s="504">
        <f t="shared" si="6"/>
        <v>-0.1279147959446707</v>
      </c>
      <c r="Z12" s="119"/>
      <c r="AA12" s="488">
        <f>'S Africa Prices'!F12/'Trade Comparison to US $'!$AA$3</f>
        <v>0</v>
      </c>
      <c r="AB12" s="504">
        <f t="shared" si="7"/>
        <v>-1</v>
      </c>
    </row>
    <row r="13" spans="1:28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490">
        <f>'US Trade'!H13</f>
        <v>135</v>
      </c>
      <c r="F13" s="488">
        <f>'UK Prices'!I13*'Trade Comparison to US $'!$F$3</f>
        <v>150.77672999999999</v>
      </c>
      <c r="G13" s="504">
        <f t="shared" si="0"/>
        <v>0.11686466666666656</v>
      </c>
      <c r="H13" s="119"/>
      <c r="I13" s="488">
        <f>'IRISH Pricing'!J13*'Trade Comparison to US $'!$I$3</f>
        <v>0</v>
      </c>
      <c r="J13" s="504" t="e">
        <f t="shared" si="1"/>
        <v>#DIV/0!</v>
      </c>
      <c r="K13" s="119"/>
      <c r="L13" s="488">
        <f>'€uro Prices'!I13*'Trade Comparison to US $'!$L$3</f>
        <v>154.30047168000002</v>
      </c>
      <c r="M13" s="504">
        <f t="shared" si="2"/>
        <v>0.14296645688888901</v>
      </c>
      <c r="N13" s="119"/>
      <c r="O13" s="488">
        <f>'SFr Prices'!K13/'Trade Comparison to US $'!$O$3</f>
        <v>156.02369322665388</v>
      </c>
      <c r="P13" s="504">
        <f t="shared" si="3"/>
        <v>0.15573106093817685</v>
      </c>
      <c r="Q13" s="119"/>
      <c r="R13" s="488">
        <f>'SEK Prices'!I13/'Trade Comparison to US $'!$R$3</f>
        <v>152.1161768212535</v>
      </c>
      <c r="S13" s="504">
        <f t="shared" si="4"/>
        <v>0.12678649497224817</v>
      </c>
      <c r="T13" s="119"/>
      <c r="U13" s="488">
        <f>'DKr Prices'!I13/'Trade Comparison to US $'!$U$3</f>
        <v>152.25578972674091</v>
      </c>
      <c r="V13" s="504">
        <f t="shared" si="5"/>
        <v>0.12782066464252528</v>
      </c>
      <c r="W13" s="119"/>
      <c r="X13" s="488">
        <f>'NKr Prices'!I13/'Trade Comparison to US $'!$X$3</f>
        <v>145.13739299619616</v>
      </c>
      <c r="Y13" s="504">
        <f t="shared" si="6"/>
        <v>7.5091799971823373E-2</v>
      </c>
      <c r="Z13" s="119"/>
      <c r="AA13" s="488">
        <f>'S Africa Prices'!F13/'Trade Comparison to US $'!$AA$3</f>
        <v>137.33169828319737</v>
      </c>
      <c r="AB13" s="504">
        <f t="shared" si="7"/>
        <v>1.7271839134795325E-2</v>
      </c>
    </row>
    <row r="14" spans="1:28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490">
        <f>'US Trade'!H14</f>
        <v>125</v>
      </c>
      <c r="F14" s="488">
        <f>'UK Prices'!I14*'Trade Comparison to US $'!$F$3</f>
        <v>136.06325200000001</v>
      </c>
      <c r="G14" s="504">
        <f t="shared" si="0"/>
        <v>8.8506016000000048E-2</v>
      </c>
      <c r="H14" s="119"/>
      <c r="I14" s="488">
        <f>'IRISH Pricing'!J14*'Trade Comparison to US $'!$I$3</f>
        <v>0</v>
      </c>
      <c r="J14" s="504" t="e">
        <f t="shared" si="1"/>
        <v>#DIV/0!</v>
      </c>
      <c r="K14" s="119"/>
      <c r="L14" s="488">
        <f>'€uro Prices'!I14*'Trade Comparison to US $'!$L$3</f>
        <v>138.00112608000001</v>
      </c>
      <c r="M14" s="504">
        <f t="shared" si="2"/>
        <v>0.10400900864000005</v>
      </c>
      <c r="N14" s="119"/>
      <c r="O14" s="488">
        <f>'SFr Prices'!K14/'Trade Comparison to US $'!$O$3</f>
        <v>139.54231718158482</v>
      </c>
      <c r="P14" s="504">
        <f t="shared" si="3"/>
        <v>0.11633853745267857</v>
      </c>
      <c r="Q14" s="119"/>
      <c r="R14" s="488">
        <f>'SEK Prices'!I14/'Trade Comparison to US $'!$R$3</f>
        <v>124.51208295793724</v>
      </c>
      <c r="S14" s="504">
        <f t="shared" si="4"/>
        <v>-3.9033363365020934E-3</v>
      </c>
      <c r="T14" s="119"/>
      <c r="U14" s="488">
        <f>'DKr Prices'!I14/'Trade Comparison to US $'!$U$3</f>
        <v>137.10306041422317</v>
      </c>
      <c r="V14" s="504">
        <f t="shared" si="5"/>
        <v>9.682448331378532E-2</v>
      </c>
      <c r="W14" s="119"/>
      <c r="X14" s="488">
        <f>'NKr Prices'!I14/'Trade Comparison to US $'!$X$3</f>
        <v>118.7997193636818</v>
      </c>
      <c r="Y14" s="504">
        <f t="shared" si="6"/>
        <v>-4.9602245090545581E-2</v>
      </c>
      <c r="Z14" s="119"/>
      <c r="AA14" s="488">
        <f>'S Africa Prices'!F14/'Trade Comparison to US $'!$AA$3</f>
        <v>128.2596726562891</v>
      </c>
      <c r="AB14" s="504">
        <f t="shared" si="7"/>
        <v>2.6077381250312785E-2</v>
      </c>
    </row>
    <row r="15" spans="1:28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490">
        <f>'US Trade'!H15</f>
        <v>97.5</v>
      </c>
      <c r="F15" s="488">
        <f>'UK Prices'!I15*'Trade Comparison to US $'!$F$3</f>
        <v>120.475706</v>
      </c>
      <c r="G15" s="504">
        <f t="shared" si="0"/>
        <v>0.23564826666666669</v>
      </c>
      <c r="H15" s="119"/>
      <c r="I15" s="488">
        <f>'IRISH Pricing'!J15*'Trade Comparison to US $'!$I$3</f>
        <v>0</v>
      </c>
      <c r="J15" s="504" t="e">
        <f t="shared" si="1"/>
        <v>#DIV/0!</v>
      </c>
      <c r="K15" s="119"/>
      <c r="L15" s="488">
        <f>'€uro Prices'!I15*'Trade Comparison to US $'!$L$3</f>
        <v>122.78840352000002</v>
      </c>
      <c r="M15" s="504">
        <f t="shared" si="2"/>
        <v>0.2593682412307694</v>
      </c>
      <c r="N15" s="119"/>
      <c r="O15" s="488">
        <f>'SFr Prices'!K15/'Trade Comparison to US $'!$O$3</f>
        <v>124.15969953952035</v>
      </c>
      <c r="P15" s="504">
        <f t="shared" si="3"/>
        <v>0.27343281578995227</v>
      </c>
      <c r="Q15" s="119"/>
      <c r="R15" s="488">
        <f>'SEK Prices'!I15/'Trade Comparison to US $'!$R$3</f>
        <v>116.28958691354515</v>
      </c>
      <c r="S15" s="504">
        <f t="shared" si="4"/>
        <v>0.19271371193379641</v>
      </c>
      <c r="T15" s="119"/>
      <c r="U15" s="488">
        <f>'DKr Prices'!I15/'Trade Comparison to US $'!$U$3</f>
        <v>121.36753382045472</v>
      </c>
      <c r="V15" s="504">
        <f t="shared" si="5"/>
        <v>0.2447952186713305</v>
      </c>
      <c r="W15" s="119"/>
      <c r="X15" s="488">
        <f>'NKr Prices'!I15/'Trade Comparison to US $'!$X$3</f>
        <v>110.95445487740093</v>
      </c>
      <c r="Y15" s="504">
        <f t="shared" si="6"/>
        <v>0.13799440899898394</v>
      </c>
      <c r="Z15" s="119"/>
      <c r="AA15" s="488">
        <f>'S Africa Prices'!F15/'Trade Comparison to US $'!$AA$3</f>
        <v>0</v>
      </c>
      <c r="AB15" s="504">
        <f t="shared" si="7"/>
        <v>-1</v>
      </c>
    </row>
    <row r="16" spans="1:28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490">
        <f>'US Trade'!H16</f>
        <v>92.5</v>
      </c>
      <c r="F16" s="488">
        <f>'UK Prices'!I16*'Trade Comparison to US $'!$F$3</f>
        <v>101.100532</v>
      </c>
      <c r="G16" s="504">
        <f t="shared" si="0"/>
        <v>9.2978724324324344E-2</v>
      </c>
      <c r="H16" s="119"/>
      <c r="I16" s="488">
        <f>'IRISH Pricing'!J16*'Trade Comparison to US $'!$I$3</f>
        <v>0</v>
      </c>
      <c r="J16" s="504" t="e">
        <f t="shared" si="1"/>
        <v>#DIV/0!</v>
      </c>
      <c r="K16" s="119"/>
      <c r="L16" s="488">
        <f>'€uro Prices'!I16*'Trade Comparison to US $'!$L$3</f>
        <v>103.2291888</v>
      </c>
      <c r="M16" s="504">
        <f t="shared" si="2"/>
        <v>0.11599123027027031</v>
      </c>
      <c r="N16" s="119"/>
      <c r="O16" s="488">
        <f>'SFr Prices'!K16/'Trade Comparison to US $'!$O$3</f>
        <v>104.38204828543746</v>
      </c>
      <c r="P16" s="504">
        <f t="shared" si="3"/>
        <v>0.12845457605878338</v>
      </c>
      <c r="Q16" s="119"/>
      <c r="R16" s="488">
        <f>'SEK Prices'!I16/'Trade Comparison to US $'!$R$3</f>
        <v>102.07641517966742</v>
      </c>
      <c r="S16" s="504">
        <f t="shared" si="4"/>
        <v>0.10352881275316131</v>
      </c>
      <c r="T16" s="119"/>
      <c r="U16" s="488">
        <f>'DKr Prices'!I16/'Trade Comparison to US $'!$U$3</f>
        <v>101.84382489855685</v>
      </c>
      <c r="V16" s="504">
        <f t="shared" si="5"/>
        <v>0.10101432322764159</v>
      </c>
      <c r="W16" s="119"/>
      <c r="X16" s="488">
        <f>'NKr Prices'!I16/'Trade Comparison to US $'!$X$3</f>
        <v>97.393354836829715</v>
      </c>
      <c r="Y16" s="504">
        <f t="shared" si="6"/>
        <v>5.2901133371132059E-2</v>
      </c>
      <c r="Z16" s="119"/>
      <c r="AA16" s="488">
        <f>'S Africa Prices'!F16/'Trade Comparison to US $'!$AA$3</f>
        <v>82.899544521747842</v>
      </c>
      <c r="AB16" s="504">
        <f t="shared" si="7"/>
        <v>-0.10378870787299631</v>
      </c>
    </row>
    <row r="17" spans="1:28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489">
        <f>'US Trade'!H17</f>
        <v>87.5</v>
      </c>
      <c r="F17" s="488">
        <f>'UK Prices'!I17*'Trade Comparison to US $'!$F$3</f>
        <v>96.438835999999995</v>
      </c>
      <c r="G17" s="504">
        <f t="shared" si="0"/>
        <v>0.10215812571428566</v>
      </c>
      <c r="H17" s="119"/>
      <c r="I17" s="488">
        <f>'IRISH Pricing'!J17*'Trade Comparison to US $'!$I$3</f>
        <v>0</v>
      </c>
      <c r="J17" s="504" t="e">
        <f t="shared" si="1"/>
        <v>#DIV/0!</v>
      </c>
      <c r="K17" s="119"/>
      <c r="L17" s="488">
        <f>'€uro Prices'!I17*'Trade Comparison to US $'!$L$3</f>
        <v>97.796073600000014</v>
      </c>
      <c r="M17" s="504">
        <f t="shared" si="2"/>
        <v>0.11766941257142872</v>
      </c>
      <c r="N17" s="119"/>
      <c r="O17" s="488">
        <f>'SFr Prices'!K17/'Trade Comparison to US $'!$O$3</f>
        <v>98.888256270414445</v>
      </c>
      <c r="P17" s="504">
        <f t="shared" si="3"/>
        <v>0.13015150023330793</v>
      </c>
      <c r="Q17" s="119"/>
      <c r="R17" s="488">
        <f>'SEK Prices'!I17/'Trade Comparison to US $'!$R$3</f>
        <v>96.907989094620973</v>
      </c>
      <c r="S17" s="504">
        <f t="shared" si="4"/>
        <v>0.10751987536709684</v>
      </c>
      <c r="T17" s="119"/>
      <c r="U17" s="488">
        <f>'DKr Prices'!I17/'Trade Comparison to US $'!$U$3</f>
        <v>97.181446648551386</v>
      </c>
      <c r="V17" s="504">
        <f t="shared" si="5"/>
        <v>0.11064510455487299</v>
      </c>
      <c r="W17" s="119"/>
      <c r="X17" s="488">
        <f>'NKr Prices'!I17/'Trade Comparison to US $'!$X$3</f>
        <v>92.46204573116745</v>
      </c>
      <c r="Y17" s="504">
        <f t="shared" si="6"/>
        <v>5.670909407048514E-2</v>
      </c>
      <c r="Z17" s="119"/>
      <c r="AA17" s="488">
        <f>'S Africa Prices'!F17/'Trade Comparison to US $'!$AA$3</f>
        <v>89.156113919615592</v>
      </c>
      <c r="AB17" s="504">
        <f t="shared" si="7"/>
        <v>1.8927016224178195E-2</v>
      </c>
    </row>
    <row r="18" spans="1:28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491">
        <f>'US Trade'!H18</f>
        <v>77.5</v>
      </c>
      <c r="F18" s="488">
        <f>'UK Prices'!I18*'Trade Comparison to US $'!$F$3</f>
        <v>88.717901999999995</v>
      </c>
      <c r="G18" s="504">
        <f t="shared" si="0"/>
        <v>0.14474712258064509</v>
      </c>
      <c r="H18" s="119"/>
      <c r="I18" s="488">
        <f>'IRISH Pricing'!J18*'Trade Comparison to US $'!$I$3</f>
        <v>0</v>
      </c>
      <c r="J18" s="504" t="e">
        <f t="shared" si="1"/>
        <v>#DIV/0!</v>
      </c>
      <c r="K18" s="119"/>
      <c r="L18" s="488">
        <f>'€uro Prices'!I18*'Trade Comparison to US $'!$L$3</f>
        <v>90.08105001600002</v>
      </c>
      <c r="M18" s="504">
        <f t="shared" si="2"/>
        <v>0.16233612923870994</v>
      </c>
      <c r="N18" s="119"/>
      <c r="O18" s="488">
        <f>'SFr Prices'!K18/'Trade Comparison to US $'!$O$3</f>
        <v>91.097060321836324</v>
      </c>
      <c r="P18" s="504">
        <f t="shared" si="3"/>
        <v>0.17544593963659771</v>
      </c>
      <c r="Q18" s="119"/>
      <c r="R18" s="488">
        <f>'SEK Prices'!I18/'Trade Comparison to US $'!$R$3</f>
        <v>89.155349967051293</v>
      </c>
      <c r="S18" s="504">
        <f t="shared" si="4"/>
        <v>0.15039161247808119</v>
      </c>
      <c r="T18" s="119"/>
      <c r="U18" s="488">
        <f>'DKr Prices'!I18/'Trade Comparison to US $'!$U$3</f>
        <v>89.313683351667166</v>
      </c>
      <c r="V18" s="504">
        <f t="shared" si="5"/>
        <v>0.15243462389247955</v>
      </c>
      <c r="W18" s="119"/>
      <c r="X18" s="488">
        <f>'NKr Prices'!I18/'Trade Comparison to US $'!$X$3</f>
        <v>85.065082072674059</v>
      </c>
      <c r="Y18" s="504">
        <f t="shared" si="6"/>
        <v>9.7613962228052381E-2</v>
      </c>
      <c r="Z18" s="119"/>
      <c r="AA18" s="488">
        <f>'S Africa Prices'!F18/'Trade Comparison to US $'!$AA$3</f>
        <v>79.77125982281396</v>
      </c>
      <c r="AB18" s="504">
        <f t="shared" si="7"/>
        <v>2.9306578358889803E-2</v>
      </c>
    </row>
    <row r="19" spans="1:28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490">
        <f>'US Trade'!H19</f>
        <v>60</v>
      </c>
      <c r="F19" s="488">
        <f>'UK Prices'!I19*'Trade Comparison to US $'!$F$3</f>
        <v>66.866202000000001</v>
      </c>
      <c r="G19" s="504">
        <f t="shared" si="0"/>
        <v>0.11443670000000002</v>
      </c>
      <c r="H19" s="119"/>
      <c r="I19" s="488">
        <f>'IRISH Pricing'!J19*'Trade Comparison to US $'!$I$3</f>
        <v>0</v>
      </c>
      <c r="J19" s="504" t="e">
        <f t="shared" si="1"/>
        <v>#DIV/0!</v>
      </c>
      <c r="K19" s="119"/>
      <c r="L19" s="488">
        <f>'€uro Prices'!I19*'Trade Comparison to US $'!$L$3</f>
        <v>67.913940000000011</v>
      </c>
      <c r="M19" s="504">
        <f t="shared" si="2"/>
        <v>0.13189900000000018</v>
      </c>
      <c r="N19" s="119"/>
      <c r="O19" s="488">
        <f>'SFr Prices'!K19/'Trade Comparison to US $'!$O$3</f>
        <v>68.722343751560729</v>
      </c>
      <c r="P19" s="504">
        <f t="shared" si="3"/>
        <v>0.14537239585934547</v>
      </c>
      <c r="Q19" s="119"/>
      <c r="R19" s="488">
        <f>'SEK Prices'!I19/'Trade Comparison to US $'!$R$3</f>
        <v>67.18953910560387</v>
      </c>
      <c r="S19" s="504">
        <f t="shared" si="4"/>
        <v>0.1198256517600645</v>
      </c>
      <c r="T19" s="119"/>
      <c r="U19" s="488">
        <f>'DKr Prices'!I19/'Trade Comparison to US $'!$U$3</f>
        <v>67.313085984453892</v>
      </c>
      <c r="V19" s="504">
        <f t="shared" si="5"/>
        <v>0.12188476640756486</v>
      </c>
      <c r="W19" s="119"/>
      <c r="X19" s="488">
        <f>'NKr Prices'!I19/'Trade Comparison to US $'!$X$3</f>
        <v>64.107018373609421</v>
      </c>
      <c r="Y19" s="504">
        <f t="shared" si="6"/>
        <v>6.8450306226823673E-2</v>
      </c>
      <c r="Z19" s="119"/>
      <c r="AA19" s="488">
        <f>'S Africa Prices'!F19/'Trade Comparison to US $'!$AA$3</f>
        <v>61.001551629210674</v>
      </c>
      <c r="AB19" s="504">
        <f t="shared" si="7"/>
        <v>1.669252715351123E-2</v>
      </c>
    </row>
    <row r="20" spans="1:28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15" t="str">
        <f>+'UK Prices'!D20</f>
        <v>FJ StaDry Rain Jacket (TGI only)</v>
      </c>
      <c r="E20" s="490">
        <f>'US Trade'!H20</f>
        <v>0</v>
      </c>
      <c r="F20" s="488">
        <f>'UK Prices'!I20*'Trade Comparison to US $'!$F$3</f>
        <v>78.666119999999992</v>
      </c>
      <c r="G20" s="504" t="e">
        <f t="shared" si="0"/>
        <v>#DIV/0!</v>
      </c>
      <c r="H20" s="119"/>
      <c r="I20" s="488">
        <f>'IRISH Pricing'!J20*'Trade Comparison to US $'!$I$3</f>
        <v>0</v>
      </c>
      <c r="J20" s="504" t="e">
        <f t="shared" si="1"/>
        <v>#DIV/0!</v>
      </c>
      <c r="K20" s="119"/>
      <c r="L20" s="488">
        <f>'€uro Prices'!I20*'Trade Comparison to US $'!$L$3</f>
        <v>79.866793440000009</v>
      </c>
      <c r="M20" s="504" t="e">
        <f t="shared" si="2"/>
        <v>#DIV/0!</v>
      </c>
      <c r="N20" s="119"/>
      <c r="O20" s="488">
        <f>'SFr Prices'!K20/'Trade Comparison to US $'!$O$3</f>
        <v>0</v>
      </c>
      <c r="P20" s="504" t="e">
        <f t="shared" si="3"/>
        <v>#DIV/0!</v>
      </c>
      <c r="Q20" s="119"/>
      <c r="R20" s="488">
        <f>'SEK Prices'!I20/'Trade Comparison to US $'!$R$3</f>
        <v>0</v>
      </c>
      <c r="S20" s="504" t="e">
        <f t="shared" si="4"/>
        <v>#DIV/0!</v>
      </c>
      <c r="T20" s="119"/>
      <c r="U20" s="488">
        <f>'DKr Prices'!I20/'Trade Comparison to US $'!$U$3</f>
        <v>0</v>
      </c>
      <c r="V20" s="504" t="e">
        <f t="shared" si="5"/>
        <v>#DIV/0!</v>
      </c>
      <c r="W20" s="119"/>
      <c r="X20" s="488">
        <f>'NKr Prices'!I20/'Trade Comparison to US $'!$X$3</f>
        <v>0</v>
      </c>
      <c r="Y20" s="504" t="e">
        <f t="shared" si="6"/>
        <v>#DIV/0!</v>
      </c>
      <c r="Z20" s="119"/>
      <c r="AA20" s="488">
        <f>'S Africa Prices'!F20/'Trade Comparison to US $'!$AA$3</f>
        <v>0</v>
      </c>
      <c r="AB20" s="504" t="e">
        <f t="shared" si="7"/>
        <v>#DIV/0!</v>
      </c>
    </row>
    <row r="21" spans="1:28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15" t="str">
        <f>+'UK Prices'!D21</f>
        <v>FJ StaDry Rain Shirt (TGI only)</v>
      </c>
      <c r="E21" s="488">
        <f>'US Trade'!H21</f>
        <v>0</v>
      </c>
      <c r="F21" s="488">
        <f>'UK Prices'!I21*'Trade Comparison to US $'!$F$3</f>
        <v>74.295779999999993</v>
      </c>
      <c r="G21" s="504" t="e">
        <f t="shared" si="0"/>
        <v>#DIV/0!</v>
      </c>
      <c r="H21" s="119"/>
      <c r="I21" s="488">
        <f>'IRISH Pricing'!J21*'Trade Comparison to US $'!$I$3</f>
        <v>0</v>
      </c>
      <c r="J21" s="504" t="e">
        <f t="shared" si="1"/>
        <v>#DIV/0!</v>
      </c>
      <c r="K21" s="119"/>
      <c r="L21" s="488">
        <f>'€uro Prices'!I21*'Trade Comparison to US $'!$L$3</f>
        <v>75.411638976000006</v>
      </c>
      <c r="M21" s="504" t="e">
        <f t="shared" si="2"/>
        <v>#DIV/0!</v>
      </c>
      <c r="N21" s="119"/>
      <c r="O21" s="488">
        <f>'SFr Prices'!K21/'Trade Comparison to US $'!$O$3</f>
        <v>0</v>
      </c>
      <c r="P21" s="504" t="e">
        <f t="shared" si="3"/>
        <v>#DIV/0!</v>
      </c>
      <c r="Q21" s="119"/>
      <c r="R21" s="488">
        <f>'SEK Prices'!I21/'Trade Comparison to US $'!$R$3</f>
        <v>0</v>
      </c>
      <c r="S21" s="504" t="e">
        <f t="shared" si="4"/>
        <v>#DIV/0!</v>
      </c>
      <c r="T21" s="119"/>
      <c r="U21" s="488">
        <f>'DKr Prices'!I21/'Trade Comparison to US $'!$U$3</f>
        <v>0</v>
      </c>
      <c r="V21" s="504" t="e">
        <f t="shared" si="5"/>
        <v>#DIV/0!</v>
      </c>
      <c r="W21" s="119"/>
      <c r="X21" s="488">
        <f>'NKr Prices'!I21/'Trade Comparison to US $'!$X$3</f>
        <v>0</v>
      </c>
      <c r="Y21" s="504" t="e">
        <f t="shared" si="6"/>
        <v>#DIV/0!</v>
      </c>
      <c r="Z21" s="119"/>
      <c r="AA21" s="488">
        <f>'S Africa Prices'!F21/'Trade Comparison to US $'!$AA$3</f>
        <v>0</v>
      </c>
      <c r="AB21" s="504" t="e">
        <f t="shared" si="7"/>
        <v>#DIV/0!</v>
      </c>
    </row>
    <row r="22" spans="1:28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488">
        <f>'US Trade'!H22</f>
        <v>87.5</v>
      </c>
      <c r="F22" s="488">
        <f>'UK Prices'!I22*'Trade Comparison to US $'!$F$3</f>
        <v>86.67841</v>
      </c>
      <c r="G22" s="504">
        <f t="shared" si="0"/>
        <v>-9.3896000000000049E-3</v>
      </c>
      <c r="H22" s="119"/>
      <c r="I22" s="488">
        <f>'IRISH Pricing'!J22*'Trade Comparison to US $'!$I$3</f>
        <v>0</v>
      </c>
      <c r="J22" s="504" t="e">
        <f t="shared" si="1"/>
        <v>#DIV/0!</v>
      </c>
      <c r="K22" s="119"/>
      <c r="L22" s="488">
        <f>'€uro Prices'!I22*'Trade Comparison to US $'!$L$3</f>
        <v>86.929843200000008</v>
      </c>
      <c r="M22" s="504">
        <f t="shared" si="2"/>
        <v>-6.5160777142856266E-3</v>
      </c>
      <c r="N22" s="119"/>
      <c r="O22" s="488">
        <f>'SFr Prices'!K22/'Trade Comparison to US $'!$O$3</f>
        <v>87.90067224036838</v>
      </c>
      <c r="P22" s="504">
        <f t="shared" si="3"/>
        <v>4.5791113184957665E-3</v>
      </c>
      <c r="Q22" s="119"/>
      <c r="R22" s="488">
        <f>'SEK Prices'!I22/'Trade Comparison to US $'!$R$3</f>
        <v>86.688601153733657</v>
      </c>
      <c r="S22" s="504">
        <f t="shared" si="4"/>
        <v>-9.2731296716153464E-3</v>
      </c>
      <c r="T22" s="119"/>
      <c r="U22" s="488">
        <f>'DKr Prices'!I22/'Trade Comparison to US $'!$U$3</f>
        <v>86.691095586039083</v>
      </c>
      <c r="V22" s="504">
        <f t="shared" si="5"/>
        <v>-9.2446218738390529E-3</v>
      </c>
      <c r="W22" s="119"/>
      <c r="X22" s="488">
        <f>'NKr Prices'!I22/'Trade Comparison to US $'!$X$3</f>
        <v>82.711502726789789</v>
      </c>
      <c r="Y22" s="504">
        <f t="shared" si="6"/>
        <v>-5.4725683122402419E-2</v>
      </c>
      <c r="Z22" s="119"/>
      <c r="AA22" s="488">
        <f>'S Africa Prices'!F22/'Trade Comparison to US $'!$AA$3</f>
        <v>89.281245307572945</v>
      </c>
      <c r="AB22" s="504">
        <f t="shared" si="7"/>
        <v>2.0357089229405087E-2</v>
      </c>
    </row>
    <row r="23" spans="1:28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489">
        <f>'US Trade'!H23</f>
        <v>75</v>
      </c>
      <c r="F23" s="488">
        <f>'UK Prices'!I23*'Trade Comparison to US $'!$F$3</f>
        <v>80.122900000000001</v>
      </c>
      <c r="G23" s="504">
        <f t="shared" si="0"/>
        <v>6.8305333333333357E-2</v>
      </c>
      <c r="H23" s="119"/>
      <c r="I23" s="488">
        <f>'IRISH Pricing'!J23*'Trade Comparison to US $'!$I$3</f>
        <v>0</v>
      </c>
      <c r="J23" s="504" t="e">
        <f t="shared" si="1"/>
        <v>#DIV/0!</v>
      </c>
      <c r="K23" s="119"/>
      <c r="L23" s="488">
        <f>'€uro Prices'!I23*'Trade Comparison to US $'!$L$3</f>
        <v>80.953416480000001</v>
      </c>
      <c r="M23" s="504">
        <f t="shared" si="2"/>
        <v>7.9378886400000015E-2</v>
      </c>
      <c r="N23" s="119"/>
      <c r="O23" s="488">
        <f>'SFr Prices'!K23/'Trade Comparison to US $'!$O$3</f>
        <v>81.907444587615984</v>
      </c>
      <c r="P23" s="504">
        <f t="shared" si="3"/>
        <v>9.2099261168213126E-2</v>
      </c>
      <c r="Q23" s="119"/>
      <c r="R23" s="488">
        <f>'SEK Prices'!I23/'Trade Comparison to US $'!$R$3</f>
        <v>80.110604318219998</v>
      </c>
      <c r="S23" s="504">
        <f t="shared" si="4"/>
        <v>6.8141390909599975E-2</v>
      </c>
      <c r="T23" s="119"/>
      <c r="U23" s="488">
        <f>'DKr Prices'!I23/'Trade Comparison to US $'!$U$3</f>
        <v>79.988926851656231</v>
      </c>
      <c r="V23" s="504">
        <f t="shared" si="5"/>
        <v>6.6519024688749748E-2</v>
      </c>
      <c r="W23" s="119"/>
      <c r="X23" s="488">
        <f>'NKr Prices'!I23/'Trade Comparison to US $'!$X$3</f>
        <v>76.435291137765091</v>
      </c>
      <c r="Y23" s="504">
        <f t="shared" si="6"/>
        <v>1.9137215170201217E-2</v>
      </c>
      <c r="Z23" s="119"/>
      <c r="AA23" s="488">
        <f>'S Africa Prices'!F23/'Trade Comparison to US $'!$AA$3</f>
        <v>0</v>
      </c>
      <c r="AB23" s="504">
        <f t="shared" si="7"/>
        <v>-1</v>
      </c>
    </row>
    <row r="24" spans="1:28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488">
        <f>'US Trade'!H24</f>
        <v>70</v>
      </c>
      <c r="F24" s="488">
        <f>'UK Prices'!I24*'Trade Comparison to US $'!$F$3</f>
        <v>72.838999999999999</v>
      </c>
      <c r="G24" s="504">
        <f t="shared" si="0"/>
        <v>4.055714285714284E-2</v>
      </c>
      <c r="H24" s="119"/>
      <c r="I24" s="488">
        <f>'IRISH Pricing'!J24*'Trade Comparison to US $'!$I$3</f>
        <v>0</v>
      </c>
      <c r="J24" s="504" t="e">
        <f t="shared" si="1"/>
        <v>#DIV/0!</v>
      </c>
      <c r="K24" s="119"/>
      <c r="L24" s="488">
        <f>'€uro Prices'!I24*'Trade Comparison to US $'!$L$3</f>
        <v>72.803743680000011</v>
      </c>
      <c r="M24" s="504">
        <f t="shared" si="2"/>
        <v>4.0053481142857297E-2</v>
      </c>
      <c r="N24" s="119"/>
      <c r="O24" s="488">
        <f>'SFr Prices'!K24/'Trade Comparison to US $'!$O$3</f>
        <v>73.616813001308515</v>
      </c>
      <c r="P24" s="504">
        <f t="shared" si="3"/>
        <v>5.1668757161550206E-2</v>
      </c>
      <c r="Q24" s="119"/>
      <c r="R24" s="488">
        <f>'SEK Prices'!I24/'Trade Comparison to US $'!$R$3</f>
        <v>68.481645626865472</v>
      </c>
      <c r="S24" s="504">
        <f t="shared" si="4"/>
        <v>-2.1690776759064688E-2</v>
      </c>
      <c r="T24" s="119"/>
      <c r="U24" s="488">
        <f>'DKr Prices'!I24/'Trade Comparison to US $'!$U$3</f>
        <v>68.770079187580592</v>
      </c>
      <c r="V24" s="504">
        <f t="shared" si="5"/>
        <v>-1.7570297320277258E-2</v>
      </c>
      <c r="W24" s="119"/>
      <c r="X24" s="488">
        <f>'NKr Prices'!I24/'Trade Comparison to US $'!$X$3</f>
        <v>65.339845650024998</v>
      </c>
      <c r="Y24" s="504">
        <f t="shared" si="6"/>
        <v>-6.6573633571071461E-2</v>
      </c>
      <c r="Z24" s="119"/>
      <c r="AA24" s="488">
        <f>'S Africa Prices'!F24/'Trade Comparison to US $'!$AA$3</f>
        <v>0</v>
      </c>
      <c r="AB24" s="504">
        <f t="shared" si="7"/>
        <v>-1</v>
      </c>
    </row>
    <row r="25" spans="1:28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15" t="str">
        <f>+'UK Prices'!D25</f>
        <v>FJ Perf Wind Shell Mid Layer</v>
      </c>
      <c r="E25" s="488">
        <f>'US Trade'!H25</f>
        <v>67.5</v>
      </c>
      <c r="F25" s="488">
        <f>'UK Prices'!I25*'Trade Comparison to US $'!$F$3</f>
        <v>65.555099999999996</v>
      </c>
      <c r="G25" s="504">
        <f t="shared" si="0"/>
        <v>-2.8813333333333392E-2</v>
      </c>
      <c r="H25" s="119"/>
      <c r="I25" s="488">
        <f>'IRISH Pricing'!J25*'Trade Comparison to US $'!$I$3</f>
        <v>0</v>
      </c>
      <c r="J25" s="504" t="e">
        <f t="shared" si="1"/>
        <v>#DIV/0!</v>
      </c>
      <c r="K25" s="119"/>
      <c r="L25" s="488">
        <f>'€uro Prices'!I25*'Trade Comparison to US $'!$L$3</f>
        <v>64.654070880000006</v>
      </c>
      <c r="M25" s="504">
        <f t="shared" si="2"/>
        <v>-4.2161912888888799E-2</v>
      </c>
      <c r="N25" s="119"/>
      <c r="O25" s="488">
        <f>'SFr Prices'!K25/'Trade Comparison to US $'!$O$3</f>
        <v>65.426068542546915</v>
      </c>
      <c r="P25" s="504">
        <f t="shared" si="3"/>
        <v>-3.0724910480786446E-2</v>
      </c>
      <c r="Q25" s="119"/>
      <c r="R25" s="488">
        <f>'SEK Prices'!I25/'Trade Comparison to US $'!$R$3</f>
        <v>64.018004917052636</v>
      </c>
      <c r="S25" s="504">
        <f t="shared" si="4"/>
        <v>-5.1585112339960951E-2</v>
      </c>
      <c r="T25" s="119"/>
      <c r="U25" s="488">
        <f>'DKr Prices'!I25/'Trade Comparison to US $'!$U$3</f>
        <v>64.836197539138482</v>
      </c>
      <c r="V25" s="504">
        <f t="shared" si="5"/>
        <v>-3.9463740160911379E-2</v>
      </c>
      <c r="W25" s="119"/>
      <c r="X25" s="488">
        <f>'NKr Prices'!I25/'Trade Comparison to US $'!$X$3</f>
        <v>61.080987786043949</v>
      </c>
      <c r="Y25" s="504">
        <f t="shared" si="6"/>
        <v>-9.5096477243793359E-2</v>
      </c>
      <c r="Z25" s="119"/>
      <c r="AA25" s="488">
        <f>'S Africa Prices'!F25/'Trade Comparison to US $'!$AA$3</f>
        <v>0</v>
      </c>
      <c r="AB25" s="504">
        <f t="shared" si="7"/>
        <v>-1</v>
      </c>
    </row>
    <row r="26" spans="1:28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489">
        <f>'US Trade'!H26</f>
        <v>72.5</v>
      </c>
      <c r="F26" s="488">
        <f>'UK Prices'!I26*'Trade Comparison to US $'!$F$3</f>
        <v>74.004424</v>
      </c>
      <c r="G26" s="504">
        <f t="shared" si="0"/>
        <v>2.0750675862068968E-2</v>
      </c>
      <c r="H26" s="119"/>
      <c r="I26" s="488">
        <f>'IRISH Pricing'!J26*'Trade Comparison to US $'!$I$3</f>
        <v>0</v>
      </c>
      <c r="J26" s="504" t="e">
        <f t="shared" si="1"/>
        <v>#DIV/0!</v>
      </c>
      <c r="K26" s="119"/>
      <c r="L26" s="488">
        <f>'€uro Prices'!I26*'Trade Comparison to US $'!$L$3</f>
        <v>71.173809120000001</v>
      </c>
      <c r="M26" s="504">
        <f t="shared" si="2"/>
        <v>-1.8292287999999979E-2</v>
      </c>
      <c r="N26" s="119"/>
      <c r="O26" s="488">
        <f>'SFr Prices'!K26/'Trade Comparison to US $'!$O$3</f>
        <v>71.968675396801615</v>
      </c>
      <c r="P26" s="504">
        <f t="shared" si="3"/>
        <v>-7.3286152165294507E-3</v>
      </c>
      <c r="Q26" s="119"/>
      <c r="R26" s="488">
        <f>'SEK Prices'!I26/'Trade Comparison to US $'!$R$3</f>
        <v>76.880338015065959</v>
      </c>
      <c r="S26" s="504">
        <f t="shared" si="4"/>
        <v>6.0418455380220129E-2</v>
      </c>
      <c r="T26" s="119"/>
      <c r="U26" s="488">
        <f>'DKr Prices'!I26/'Trade Comparison to US $'!$U$3</f>
        <v>77.512038406340835</v>
      </c>
      <c r="V26" s="504">
        <f t="shared" si="5"/>
        <v>6.9131564225390824E-2</v>
      </c>
      <c r="W26" s="119"/>
      <c r="X26" s="488">
        <f>'NKr Prices'!I26/'Trade Comparison to US $'!$X$3</f>
        <v>73.353222946726177</v>
      </c>
      <c r="Y26" s="504">
        <f t="shared" si="6"/>
        <v>1.1768592368636926E-2</v>
      </c>
      <c r="Z26" s="119"/>
      <c r="AA26" s="488">
        <f>'S Africa Prices'!F26/'Trade Comparison to US $'!$AA$3</f>
        <v>0</v>
      </c>
      <c r="AB26" s="504">
        <f t="shared" si="7"/>
        <v>-1</v>
      </c>
    </row>
    <row r="27" spans="1:28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489">
        <f>'US Trade'!H27</f>
        <v>62.5</v>
      </c>
      <c r="F27" s="488">
        <f>'UK Prices'!I27*'Trade Comparison to US $'!$F$3</f>
        <v>63.515608</v>
      </c>
      <c r="G27" s="504">
        <f t="shared" si="0"/>
        <v>1.6249728000000005E-2</v>
      </c>
      <c r="H27" s="119"/>
      <c r="I27" s="488">
        <f>'IRISH Pricing'!J27*'Trade Comparison to US $'!$I$3</f>
        <v>0</v>
      </c>
      <c r="J27" s="504" t="e">
        <f t="shared" si="1"/>
        <v>#DIV/0!</v>
      </c>
      <c r="K27" s="119"/>
      <c r="L27" s="488">
        <f>'€uro Prices'!I27*'Trade Comparison to US $'!$L$3</f>
        <v>61.285539456000002</v>
      </c>
      <c r="M27" s="504">
        <f t="shared" si="2"/>
        <v>-1.9431368703999963E-2</v>
      </c>
      <c r="N27" s="119"/>
      <c r="O27" s="488">
        <f>'SFr Prices'!K27/'Trade Comparison to US $'!$O$3</f>
        <v>61.969973929459712</v>
      </c>
      <c r="P27" s="504">
        <f t="shared" si="3"/>
        <v>-8.4804171286446042E-3</v>
      </c>
      <c r="Q27" s="119"/>
      <c r="R27" s="488">
        <f>'SEK Prices'!I27/'Trade Comparison to US $'!$R$3</f>
        <v>66.543485844973063</v>
      </c>
      <c r="S27" s="504">
        <f t="shared" si="4"/>
        <v>6.4695773519568997E-2</v>
      </c>
      <c r="T27" s="119"/>
      <c r="U27" s="488">
        <f>'DKr Prices'!I27/'Trade Comparison to US $'!$U$3</f>
        <v>66.584589382890528</v>
      </c>
      <c r="V27" s="504">
        <f t="shared" si="5"/>
        <v>6.5353430126248446E-2</v>
      </c>
      <c r="W27" s="119"/>
      <c r="X27" s="488">
        <f>'NKr Prices'!I27/'Trade Comparison to US $'!$X$3</f>
        <v>63.490604735401647</v>
      </c>
      <c r="Y27" s="504">
        <f t="shared" si="6"/>
        <v>1.5849675766426343E-2</v>
      </c>
      <c r="Z27" s="119"/>
      <c r="AA27" s="488">
        <f>'S Africa Prices'!F27/'Trade Comparison to US $'!$AA$3</f>
        <v>0</v>
      </c>
      <c r="AB27" s="504">
        <f t="shared" si="7"/>
        <v>-1</v>
      </c>
    </row>
    <row r="28" spans="1:28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488"/>
      <c r="F28" s="122"/>
      <c r="G28" s="122"/>
      <c r="H28" s="119"/>
      <c r="I28" s="122"/>
      <c r="J28" s="122"/>
      <c r="K28" s="119"/>
      <c r="L28" s="122"/>
      <c r="M28" s="122"/>
      <c r="N28" s="119"/>
      <c r="O28" s="122"/>
      <c r="P28" s="122"/>
      <c r="Q28" s="119"/>
      <c r="R28" s="122"/>
      <c r="S28" s="122"/>
      <c r="T28" s="119"/>
      <c r="U28" s="122"/>
      <c r="V28" s="122"/>
      <c r="W28" s="119"/>
      <c r="X28" s="122"/>
      <c r="Y28" s="122"/>
      <c r="Z28" s="119"/>
      <c r="AA28" s="122"/>
      <c r="AB28" s="122"/>
    </row>
    <row r="29" spans="1:28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488">
        <f>'US Trade'!H29</f>
        <v>42.5</v>
      </c>
      <c r="F29" s="488">
        <f>'UK Prices'!I29*'Trade Comparison to US $'!$F$3</f>
        <v>40.061450000000001</v>
      </c>
      <c r="G29" s="504">
        <f t="shared" ref="G29:G31" si="8">(F29-E29)/E29</f>
        <v>-5.7377647058823512E-2</v>
      </c>
      <c r="H29" s="119"/>
      <c r="I29" s="488">
        <f>'IRISH Pricing'!J29*'Trade Comparison to US $'!$I$3</f>
        <v>0</v>
      </c>
      <c r="J29" s="504" t="e">
        <f t="shared" ref="J29:J31" si="9">(I29-E29)/I29</f>
        <v>#DIV/0!</v>
      </c>
      <c r="K29" s="119"/>
      <c r="L29" s="488">
        <f>'€uro Prices'!I29*'Trade Comparison to US $'!$L$3</f>
        <v>40.096390176</v>
      </c>
      <c r="M29" s="504">
        <f t="shared" ref="M29:M31" si="10">(L29-E29)/E29</f>
        <v>-5.6555525270588235E-2</v>
      </c>
      <c r="N29" s="119"/>
      <c r="O29" s="488">
        <f>'SFr Prices'!K29/'Trade Comparison to US $'!$O$3</f>
        <v>40.554173783624506</v>
      </c>
      <c r="P29" s="504">
        <f>(O29-E29)/E29</f>
        <v>-4.5784146267658678E-2</v>
      </c>
      <c r="Q29" s="119"/>
      <c r="R29" s="488">
        <f>'SEK Prices'!I29/'Trade Comparison to US $'!$R$3</f>
        <v>40.5251590759324</v>
      </c>
      <c r="S29" s="504">
        <f t="shared" ref="S29:S31" si="11">(R29-E29)/E29</f>
        <v>-4.6466845272178814E-2</v>
      </c>
      <c r="T29" s="119"/>
      <c r="U29" s="488">
        <f>'DKr Prices'!I29/'Trade Comparison to US $'!$U$3</f>
        <v>38.610319882857745</v>
      </c>
      <c r="V29" s="504">
        <f t="shared" ref="V29:V31" si="12">(U29-E29)/E29</f>
        <v>-9.1521885109229539E-2</v>
      </c>
      <c r="W29" s="119"/>
      <c r="X29" s="488">
        <f>'NKr Prices'!I29/'Trade Comparison to US $'!$X$3</f>
        <v>38.665946396670023</v>
      </c>
      <c r="Y29" s="504">
        <f>(X29-E29)/E29</f>
        <v>-9.0213025960705337E-2</v>
      </c>
      <c r="Z29" s="119"/>
      <c r="AA29" s="488">
        <f>'S Africa Prices'!F29/'Trade Comparison to US $'!$AA$3</f>
        <v>39.103558736673506</v>
      </c>
      <c r="AB29" s="504">
        <f t="shared" ref="AB29:AB31" si="13">(AA29-E29)/E29</f>
        <v>-7.9916265019446917E-2</v>
      </c>
    </row>
    <row r="30" spans="1:28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488">
        <f>'US Trade'!H30</f>
        <v>29</v>
      </c>
      <c r="F30" s="488">
        <f>'UK Prices'!I30*'Trade Comparison to US $'!$F$3</f>
        <v>28.989921999999996</v>
      </c>
      <c r="G30" s="504">
        <f t="shared" si="8"/>
        <v>-3.4751724137943395E-4</v>
      </c>
      <c r="H30" s="119"/>
      <c r="I30" s="488">
        <f>'IRISH Pricing'!J30*'Trade Comparison to US $'!$I$3</f>
        <v>0</v>
      </c>
      <c r="J30" s="504" t="e">
        <f t="shared" si="9"/>
        <v>#DIV/0!</v>
      </c>
      <c r="K30" s="119"/>
      <c r="L30" s="488">
        <f>'€uro Prices'!I30*'Trade Comparison to US $'!$L$3</f>
        <v>26.513602175999999</v>
      </c>
      <c r="M30" s="504">
        <f t="shared" si="10"/>
        <v>-8.5737856000000029E-2</v>
      </c>
      <c r="N30" s="119"/>
      <c r="O30" s="488">
        <f>'SFr Prices'!K30/'Trade Comparison to US $'!$O$3</f>
        <v>26.809705033312355</v>
      </c>
      <c r="P30" s="504">
        <f>(O30-E30)/E30</f>
        <v>-7.5527412644401562E-2</v>
      </c>
      <c r="Q30" s="119"/>
      <c r="R30" s="488">
        <f>'SEK Prices'!I30/'Trade Comparison to US $'!$R$3</f>
        <v>30.3645032496479</v>
      </c>
      <c r="S30" s="504">
        <f t="shared" si="11"/>
        <v>4.7051836194755163E-2</v>
      </c>
      <c r="T30" s="119"/>
      <c r="U30" s="488">
        <f>'DKr Prices'!I30/'Trade Comparison to US $'!$U$3</f>
        <v>29.329273178940621</v>
      </c>
      <c r="V30" s="504">
        <f t="shared" si="12"/>
        <v>1.135424754967659E-2</v>
      </c>
      <c r="W30" s="119"/>
      <c r="X30" s="488">
        <f>'NKr Prices'!I30/'Trade Comparison to US $'!$X$3</f>
        <v>28.9714409957658</v>
      </c>
      <c r="Y30" s="504">
        <f>(X30-E30)/E30</f>
        <v>-9.84793249455176E-4</v>
      </c>
      <c r="Z30" s="119"/>
      <c r="AA30" s="488">
        <f>'S Africa Prices'!F30/'Trade Comparison to US $'!$AA$3</f>
        <v>0</v>
      </c>
      <c r="AB30" s="504">
        <f t="shared" si="13"/>
        <v>-1</v>
      </c>
    </row>
    <row r="31" spans="1:28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489">
        <f>'US Trade'!H31</f>
        <v>29</v>
      </c>
      <c r="F31" s="488">
        <f>'UK Prices'!I31*'Trade Comparison to US $'!$F$3</f>
        <v>30.155345999999998</v>
      </c>
      <c r="G31" s="504">
        <f t="shared" si="8"/>
        <v>3.9839517241379241E-2</v>
      </c>
      <c r="H31" s="119"/>
      <c r="I31" s="488">
        <f>'IRISH Pricing'!J31*'Trade Comparison to US $'!$I$3</f>
        <v>0</v>
      </c>
      <c r="J31" s="504" t="e">
        <f t="shared" si="9"/>
        <v>#DIV/0!</v>
      </c>
      <c r="K31" s="119"/>
      <c r="L31" s="488">
        <f>'€uro Prices'!I31*'Trade Comparison to US $'!$L$3</f>
        <v>29.230159776000001</v>
      </c>
      <c r="M31" s="504">
        <f t="shared" si="10"/>
        <v>7.9365440000000245E-3</v>
      </c>
      <c r="N31" s="119"/>
      <c r="O31" s="488">
        <f>'SFr Prices'!K31/'Trade Comparison to US $'!$O$3</f>
        <v>29.566589753578455</v>
      </c>
      <c r="P31" s="504">
        <f>(O31-E31)/E31</f>
        <v>1.9537577709601902E-2</v>
      </c>
      <c r="Q31" s="119"/>
      <c r="R31" s="488">
        <f>'SEK Prices'!I31/'Trade Comparison to US $'!$R$3</f>
        <v>30.3645032496479</v>
      </c>
      <c r="S31" s="504">
        <f t="shared" si="11"/>
        <v>4.7051836194755163E-2</v>
      </c>
      <c r="T31" s="119"/>
      <c r="U31" s="488">
        <f>'DKr Prices'!I31/'Trade Comparison to US $'!$U$3</f>
        <v>29.285563382846817</v>
      </c>
      <c r="V31" s="504">
        <f t="shared" si="12"/>
        <v>9.8470132016143849E-3</v>
      </c>
      <c r="W31" s="119"/>
      <c r="X31" s="488">
        <f>'NKr Prices'!I31/'Trade Comparison to US $'!$X$3</f>
        <v>28.9714409957658</v>
      </c>
      <c r="Y31" s="504">
        <f>(X31-E31)/E31</f>
        <v>-9.84793249455176E-4</v>
      </c>
      <c r="Z31" s="119"/>
      <c r="AA31" s="488">
        <f>'S Africa Prices'!F31/'Trade Comparison to US $'!$AA$3</f>
        <v>26.590419940937984</v>
      </c>
      <c r="AB31" s="504">
        <f t="shared" si="13"/>
        <v>-8.3088967553862608E-2</v>
      </c>
    </row>
    <row r="32" spans="1:28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489"/>
      <c r="F32" s="122">
        <f>'Trade Price Summary'!I32</f>
        <v>17.399999999999999</v>
      </c>
      <c r="G32" s="122"/>
      <c r="H32" s="119"/>
      <c r="I32" s="122"/>
      <c r="J32" s="122"/>
      <c r="K32" s="119"/>
      <c r="L32" s="122">
        <f>'Trade Price Summary'!M32/'Trade Price Summary'!$N$2</f>
        <v>16.633598376918833</v>
      </c>
      <c r="M32" s="122">
        <f t="shared" ref="M32:M34" si="14">(L32-F32)/F32</f>
        <v>-4.4046070292021004E-2</v>
      </c>
      <c r="N32" s="119"/>
      <c r="O32" s="122">
        <f>'Trade Price Summary'!P32/'Trade Comparison to UK £'!$M$3</f>
        <v>16.829264946006393</v>
      </c>
      <c r="P32" s="122">
        <f>(O32-'Trade Price Summary'!M32)/'Trade Price Summary'!M32</f>
        <v>-0.24532444188312139</v>
      </c>
      <c r="Q32" s="119"/>
      <c r="R32" s="122">
        <f>'Trade Price Summary'!S32/'Trade Price Summary'!$T$2</f>
        <v>19.071657823008564</v>
      </c>
      <c r="S32" s="122">
        <f t="shared" ref="S32:S34" si="15">(R32-F32)/F32</f>
        <v>9.6072288678653223E-2</v>
      </c>
      <c r="T32" s="119"/>
      <c r="U32" s="122">
        <f>'Trade Price Summary'!V32/'Trade Price Summary'!$W$2</f>
        <v>24.622255462937275</v>
      </c>
      <c r="V32" s="122">
        <f>(U32-'Trade Price Summary'!M32)/'Trade Price Summary'!M32</f>
        <v>0.1041370162752141</v>
      </c>
      <c r="W32" s="119"/>
      <c r="X32" s="122"/>
      <c r="Y32" s="122"/>
      <c r="Z32" s="119"/>
      <c r="AA32" s="122"/>
      <c r="AB32" s="122"/>
    </row>
    <row r="33" spans="1:28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488"/>
      <c r="F33" s="122"/>
      <c r="G33" s="122"/>
      <c r="H33" s="119"/>
      <c r="I33" s="122"/>
      <c r="J33" s="122"/>
      <c r="K33" s="119"/>
      <c r="L33" s="122"/>
      <c r="M33" s="122"/>
      <c r="N33" s="119"/>
      <c r="O33" s="122"/>
      <c r="P33" s="122"/>
      <c r="Q33" s="119"/>
      <c r="R33" s="122"/>
      <c r="S33" s="122"/>
      <c r="T33" s="119"/>
      <c r="U33" s="122"/>
      <c r="V33" s="122"/>
      <c r="W33" s="119"/>
      <c r="X33" s="122"/>
      <c r="Y33" s="122"/>
      <c r="Z33" s="119"/>
      <c r="AA33" s="122"/>
      <c r="AB33" s="122"/>
    </row>
    <row r="34" spans="1:28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489"/>
      <c r="F34" s="122">
        <f>'Trade Price Summary'!I34</f>
        <v>32.299999999999997</v>
      </c>
      <c r="G34" s="122"/>
      <c r="H34" s="119"/>
      <c r="I34" s="122"/>
      <c r="J34" s="122"/>
      <c r="K34" s="119"/>
      <c r="L34" s="122">
        <f>'Trade Price Summary'!M34/'Trade Price Summary'!$N$2</f>
        <v>31.253263318067219</v>
      </c>
      <c r="M34" s="122">
        <f t="shared" si="14"/>
        <v>-3.2406708418971454E-2</v>
      </c>
      <c r="N34" s="119"/>
      <c r="O34" s="122">
        <f>'Trade Price Summary'!P34/'Trade Comparison to UK £'!$M$3</f>
        <v>31.620905885097216</v>
      </c>
      <c r="P34" s="122">
        <f>(O34-'Trade Price Summary'!M34)/'Trade Price Summary'!M34</f>
        <v>-0.24532444188312133</v>
      </c>
      <c r="Q34" s="119"/>
      <c r="R34" s="122">
        <f>'Trade Price Summary'!S34/'Trade Price Summary'!$T$2</f>
        <v>33.708046384852345</v>
      </c>
      <c r="S34" s="122">
        <f t="shared" si="15"/>
        <v>4.3592767332890033E-2</v>
      </c>
      <c r="T34" s="119"/>
      <c r="U34" s="122">
        <f>'Trade Price Summary'!V34/'Trade Price Summary'!$W$2</f>
        <v>45.263667228273917</v>
      </c>
      <c r="V34" s="122">
        <f>(U34-'Trade Price Summary'!M34)/'Trade Price Summary'!M34</f>
        <v>8.0278454135415719E-2</v>
      </c>
      <c r="W34" s="119"/>
      <c r="X34" s="122"/>
      <c r="Y34" s="122"/>
      <c r="Z34" s="119"/>
      <c r="AA34" s="122"/>
      <c r="AB34" s="122"/>
    </row>
    <row r="35" spans="1:28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489">
        <f>'US Trade'!H35</f>
        <v>44</v>
      </c>
      <c r="F35" s="488">
        <f>'UK Prices'!I35*'Trade Comparison to US $'!$F$3</f>
        <v>46.471281999999995</v>
      </c>
      <c r="G35" s="504">
        <f t="shared" ref="G35:G36" si="16">(F35-E35)/E35</f>
        <v>5.6165499999999889E-2</v>
      </c>
      <c r="H35" s="119"/>
      <c r="I35" s="488">
        <f>'IRISH Pricing'!J35*'Trade Comparison to US $'!$I$3</f>
        <v>0</v>
      </c>
      <c r="J35" s="504" t="e">
        <f t="shared" ref="J35:J36" si="17">(I35-E35)/I35</f>
        <v>#DIV/0!</v>
      </c>
      <c r="K35" s="119"/>
      <c r="L35" s="488">
        <f>'€uro Prices'!I35*'Trade Comparison to US $'!$L$3</f>
        <v>47.811413760000008</v>
      </c>
      <c r="M35" s="504">
        <f t="shared" ref="M35:M36" si="18">(L35-E35)/E35</f>
        <v>8.6623040000000179E-2</v>
      </c>
      <c r="N35" s="119"/>
      <c r="O35" s="488">
        <f>'SFr Prices'!K35/'Trade Comparison to US $'!$O$3</f>
        <v>48.345369732202613</v>
      </c>
      <c r="P35" s="504">
        <f>(O35-E35)/E35</f>
        <v>9.8758403004604839E-2</v>
      </c>
      <c r="Q35" s="119"/>
      <c r="R35" s="488">
        <f>'SEK Prices'!I35/'Trade Comparison to US $'!$R$3</f>
        <v>47.161888026048871</v>
      </c>
      <c r="S35" s="504">
        <f t="shared" ref="S35:S36" si="19">(R35-E35)/E35</f>
        <v>7.1861091501110697E-2</v>
      </c>
      <c r="T35" s="119"/>
      <c r="U35" s="488">
        <f>'DKr Prices'!I35/'Trade Comparison to US $'!$U$3</f>
        <v>46.915181140679977</v>
      </c>
      <c r="V35" s="504">
        <f t="shared" ref="V35:V36" si="20">(U35-E35)/E35</f>
        <v>6.6254116833635829E-2</v>
      </c>
      <c r="W35" s="119"/>
      <c r="X35" s="488">
        <f>'NKr Prices'!I35/'Trade Comparison to US $'!$X$3</f>
        <v>44.998195589168162</v>
      </c>
      <c r="Y35" s="504">
        <f>(X35-E35)/E35</f>
        <v>2.2686263390185504E-2</v>
      </c>
      <c r="Z35" s="119"/>
      <c r="AA35" s="488">
        <f>'S Africa Prices'!F35/'Trade Comparison to US $'!$AA$3</f>
        <v>0</v>
      </c>
      <c r="AB35" s="504">
        <f t="shared" ref="AB35:AB36" si="21">(AA35-E35)/E35</f>
        <v>-1</v>
      </c>
    </row>
    <row r="36" spans="1:28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489">
        <f>'US Trade'!H36</f>
        <v>44</v>
      </c>
      <c r="F36" s="488">
        <f>'UK Prices'!I36*'Trade Comparison to US $'!$F$3</f>
        <v>47.053993999999996</v>
      </c>
      <c r="G36" s="504">
        <f t="shared" si="16"/>
        <v>6.9408954545454454E-2</v>
      </c>
      <c r="H36" s="119"/>
      <c r="I36" s="488">
        <f>'IRISH Pricing'!J36*'Trade Comparison to US $'!$I$3</f>
        <v>0</v>
      </c>
      <c r="J36" s="504" t="e">
        <f t="shared" si="17"/>
        <v>#DIV/0!</v>
      </c>
      <c r="K36" s="119"/>
      <c r="L36" s="488">
        <f>'€uro Prices'!I36*'Trade Comparison to US $'!$L$3</f>
        <v>45.529505376000003</v>
      </c>
      <c r="M36" s="504">
        <f t="shared" si="18"/>
        <v>3.4761485818181885E-2</v>
      </c>
      <c r="N36" s="119"/>
      <c r="O36" s="488">
        <f>'SFr Prices'!K36/'Trade Comparison to US $'!$O$3</f>
        <v>46.03797708589294</v>
      </c>
      <c r="P36" s="504">
        <f>(O36-E36)/E36</f>
        <v>4.6317661043021374E-2</v>
      </c>
      <c r="Q36" s="119"/>
      <c r="R36" s="488">
        <f>'SEK Prices'!I36/'Trade Comparison to US $'!$R$3</f>
        <v>0</v>
      </c>
      <c r="S36" s="504">
        <f t="shared" si="19"/>
        <v>-1</v>
      </c>
      <c r="T36" s="119"/>
      <c r="U36" s="488">
        <f>'DKr Prices'!I36/'Trade Comparison to US $'!$U$3</f>
        <v>49.202660469588913</v>
      </c>
      <c r="V36" s="504">
        <f t="shared" si="20"/>
        <v>0.11824228339974803</v>
      </c>
      <c r="W36" s="119"/>
      <c r="X36" s="488">
        <f>'NKr Prices'!I36/'Trade Comparison to US $'!$X$3</f>
        <v>0</v>
      </c>
      <c r="Y36" s="504">
        <f>(X36-E36)/E36</f>
        <v>-1</v>
      </c>
      <c r="Z36" s="119"/>
      <c r="AA36" s="488">
        <f>'S Africa Prices'!F36/'Trade Comparison to US $'!$AA$3</f>
        <v>0</v>
      </c>
      <c r="AB36" s="504">
        <f t="shared" si="21"/>
        <v>-1</v>
      </c>
    </row>
    <row r="37" spans="1:28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488"/>
      <c r="F37" s="122"/>
      <c r="G37" s="122"/>
      <c r="H37" s="119"/>
      <c r="I37" s="122"/>
      <c r="J37" s="122"/>
      <c r="K37" s="119"/>
      <c r="L37" s="122"/>
      <c r="M37" s="122"/>
      <c r="N37" s="119"/>
      <c r="O37" s="122"/>
      <c r="P37" s="122"/>
      <c r="Q37" s="119"/>
      <c r="R37" s="122"/>
      <c r="S37" s="122"/>
      <c r="T37" s="119"/>
      <c r="U37" s="122"/>
      <c r="V37" s="122"/>
      <c r="W37" s="119"/>
      <c r="X37" s="122"/>
      <c r="Y37" s="122"/>
      <c r="Z37" s="119"/>
      <c r="AA37" s="122"/>
      <c r="AB37" s="122"/>
    </row>
    <row r="38" spans="1:28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09" t="str">
        <f>+'UK Prices'!D38</f>
        <v>Lisle Stripe w/self collar</v>
      </c>
      <c r="E38" s="490">
        <f>'US Trade'!H38</f>
        <v>37.5</v>
      </c>
      <c r="F38" s="488">
        <f>'UK Prices'!I38*'Trade Comparison to US $'!$F$3</f>
        <v>39.915771999999997</v>
      </c>
      <c r="G38" s="504">
        <f t="shared" ref="G38:G43" si="22">(F38-E38)/E38</f>
        <v>6.4420586666666585E-2</v>
      </c>
      <c r="H38" s="119"/>
      <c r="I38" s="488">
        <f>'IRISH Pricing'!J38*'Trade Comparison to US $'!$I$3</f>
        <v>0</v>
      </c>
      <c r="J38" s="504" t="e">
        <f t="shared" ref="J38:J43" si="23">(I38-E38)/I38</f>
        <v>#DIV/0!</v>
      </c>
      <c r="K38" s="119"/>
      <c r="L38" s="488">
        <f>'€uro Prices'!I38*'Trade Comparison to US $'!$L$3</f>
        <v>39.335754048000005</v>
      </c>
      <c r="M38" s="504">
        <f t="shared" ref="M38:M43" si="24">(L38-E38)/E38</f>
        <v>4.8953441280000141E-2</v>
      </c>
      <c r="N38" s="119"/>
      <c r="O38" s="488">
        <f>'SFr Prices'!K38/'Trade Comparison to US $'!$O$3</f>
        <v>39.755076763257513</v>
      </c>
      <c r="P38" s="504">
        <f t="shared" ref="P38:P43" si="25">(O38-E38)/E38</f>
        <v>6.0135380353533684E-2</v>
      </c>
      <c r="Q38" s="119"/>
      <c r="R38" s="488">
        <f>'SEK Prices'!I38/'Trade Comparison to US $'!$R$3</f>
        <v>38.645731408642781</v>
      </c>
      <c r="S38" s="504">
        <f t="shared" ref="S38:S43" si="26">(R38-E38)/E38</f>
        <v>3.0552837563807504E-2</v>
      </c>
      <c r="T38" s="119"/>
      <c r="U38" s="488">
        <f>'DKr Prices'!I38/'Trade Comparison to US $'!$U$3</f>
        <v>40.067313085984452</v>
      </c>
      <c r="V38" s="504">
        <f t="shared" ref="V38:V43" si="27">(U38-E38)/E38</f>
        <v>6.8461682292918713E-2</v>
      </c>
      <c r="W38" s="119"/>
      <c r="X38" s="488">
        <f>'NKr Prices'!I38/'Trade Comparison to US $'!$X$3</f>
        <v>36.872743085520106</v>
      </c>
      <c r="Y38" s="504">
        <f t="shared" ref="Y38:Y43" si="28">(X38-E38)/E38</f>
        <v>-1.6726851052797163E-2</v>
      </c>
      <c r="Z38" s="119"/>
      <c r="AA38" s="488">
        <f>'S Africa Prices'!F38/'Trade Comparison to US $'!$AA$3</f>
        <v>0</v>
      </c>
      <c r="AB38" s="504">
        <f t="shared" ref="AB38:AB43" si="29">(AA38-E38)/E38</f>
        <v>-1</v>
      </c>
    </row>
    <row r="39" spans="1:28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09" t="str">
        <f>+'UK Prices'!D39</f>
        <v>Birdseye Pique w/Button Down Collar (Athletic fit)</v>
      </c>
      <c r="E39" s="490">
        <f>'US Trade'!H39</f>
        <v>36</v>
      </c>
      <c r="F39" s="488">
        <f>'UK Prices'!I39*'Trade Comparison to US $'!$F$3</f>
        <v>39.915771999999997</v>
      </c>
      <c r="G39" s="504">
        <f t="shared" si="22"/>
        <v>0.10877144444444437</v>
      </c>
      <c r="H39" s="119"/>
      <c r="I39" s="488">
        <f>'IRISH Pricing'!J39*'Trade Comparison to US $'!$I$3</f>
        <v>0</v>
      </c>
      <c r="J39" s="504" t="e">
        <f t="shared" si="23"/>
        <v>#DIV/0!</v>
      </c>
      <c r="K39" s="119"/>
      <c r="L39" s="488">
        <f>'€uro Prices'!I39*'Trade Comparison to US $'!$L$3</f>
        <v>39.335754048000005</v>
      </c>
      <c r="M39" s="504">
        <f t="shared" si="24"/>
        <v>9.2659834666666815E-2</v>
      </c>
      <c r="N39" s="119"/>
      <c r="O39" s="488">
        <f>'SFr Prices'!K39/'Trade Comparison to US $'!$O$3</f>
        <v>39.755076763257513</v>
      </c>
      <c r="P39" s="504">
        <f t="shared" si="25"/>
        <v>0.10430768786826425</v>
      </c>
      <c r="Q39" s="119"/>
      <c r="R39" s="488">
        <f>'SEK Prices'!I39/'Trade Comparison to US $'!$R$3</f>
        <v>38.645731408642781</v>
      </c>
      <c r="S39" s="504">
        <f t="shared" si="26"/>
        <v>7.3492539128966153E-2</v>
      </c>
      <c r="T39" s="119"/>
      <c r="U39" s="488">
        <f>'DKr Prices'!I39/'Trade Comparison to US $'!$U$3</f>
        <v>40.067313085984452</v>
      </c>
      <c r="V39" s="504">
        <f t="shared" si="27"/>
        <v>0.11298091905512367</v>
      </c>
      <c r="W39" s="119"/>
      <c r="X39" s="488">
        <f>'NKr Prices'!I39/'Trade Comparison to US $'!$X$3</f>
        <v>36.872743085520106</v>
      </c>
      <c r="Y39" s="504">
        <f t="shared" si="28"/>
        <v>2.4242863486669621E-2</v>
      </c>
      <c r="Z39" s="119"/>
      <c r="AA39" s="488">
        <f>'S Africa Prices'!F39/'Trade Comparison to US $'!$AA$3</f>
        <v>0</v>
      </c>
      <c r="AB39" s="504">
        <f t="shared" si="29"/>
        <v>-1</v>
      </c>
    </row>
    <row r="40" spans="1:28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09" t="str">
        <f>+'UK Prices'!D40</f>
        <v>Stretch Pique Pieced Chest Stripe w/self collar (Athletic fit)</v>
      </c>
      <c r="E40" s="490">
        <f>'US Trade'!H40</f>
        <v>34</v>
      </c>
      <c r="F40" s="488">
        <f>'UK Prices'!I40*'Trade Comparison to US $'!$F$3</f>
        <v>35.836787999999999</v>
      </c>
      <c r="G40" s="504">
        <f t="shared" si="22"/>
        <v>5.4023176470588193E-2</v>
      </c>
      <c r="H40" s="119"/>
      <c r="I40" s="488">
        <f>'IRISH Pricing'!J40*'Trade Comparison to US $'!$I$3</f>
        <v>0</v>
      </c>
      <c r="J40" s="504" t="e">
        <f t="shared" si="23"/>
        <v>#DIV/0!</v>
      </c>
      <c r="K40" s="119"/>
      <c r="L40" s="488">
        <f>'€uro Prices'!I40*'Trade Comparison to US $'!$L$3</f>
        <v>35.315248800000006</v>
      </c>
      <c r="M40" s="504">
        <f t="shared" si="24"/>
        <v>3.8683788235294302E-2</v>
      </c>
      <c r="N40" s="119"/>
      <c r="O40" s="488">
        <f>'SFr Prices'!K40/'Trade Comparison to US $'!$O$3</f>
        <v>35.75959166142259</v>
      </c>
      <c r="P40" s="504">
        <f t="shared" si="25"/>
        <v>5.175269592419382E-2</v>
      </c>
      <c r="Q40" s="119"/>
      <c r="R40" s="488">
        <f>'SEK Prices'!I40/'Trade Comparison to US $'!$R$3</f>
        <v>36.531375282941958</v>
      </c>
      <c r="S40" s="504">
        <f t="shared" si="26"/>
        <v>7.4452214204175249E-2</v>
      </c>
      <c r="T40" s="119"/>
      <c r="U40" s="488">
        <f>'DKr Prices'!I40/'Trade Comparison to US $'!$U$3</f>
        <v>36.133431437542342</v>
      </c>
      <c r="V40" s="504">
        <f t="shared" si="27"/>
        <v>6.2747983457127704E-2</v>
      </c>
      <c r="W40" s="119"/>
      <c r="X40" s="488">
        <f>'NKr Prices'!I40/'Trade Comparison to US $'!$X$3</f>
        <v>34.855389360476451</v>
      </c>
      <c r="Y40" s="504">
        <f t="shared" si="28"/>
        <v>2.5158510602248562E-2</v>
      </c>
      <c r="Z40" s="119"/>
      <c r="AA40" s="488">
        <f>'S Africa Prices'!F40/'Trade Comparison to US $'!$AA$3</f>
        <v>0</v>
      </c>
      <c r="AB40" s="504">
        <f t="shared" si="29"/>
        <v>-1</v>
      </c>
    </row>
    <row r="41" spans="1:28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09" t="str">
        <f>+'UK Prices'!D41</f>
        <v>Stretch Pique Brother w/self collar</v>
      </c>
      <c r="E41" s="490">
        <f>'US Trade'!H41</f>
        <v>32.5</v>
      </c>
      <c r="F41" s="488">
        <f>'UK Prices'!I41*'Trade Comparison to US $'!$F$3</f>
        <v>35.836787999999999</v>
      </c>
      <c r="G41" s="504">
        <f t="shared" si="22"/>
        <v>0.10267039999999995</v>
      </c>
      <c r="H41" s="119"/>
      <c r="I41" s="488">
        <f>'IRISH Pricing'!J41*'Trade Comparison to US $'!$I$3</f>
        <v>0</v>
      </c>
      <c r="J41" s="504" t="e">
        <f t="shared" si="23"/>
        <v>#DIV/0!</v>
      </c>
      <c r="K41" s="119"/>
      <c r="L41" s="488">
        <f>'€uro Prices'!I41*'Trade Comparison to US $'!$L$3</f>
        <v>35.315248800000006</v>
      </c>
      <c r="M41" s="504">
        <f t="shared" si="24"/>
        <v>8.6623040000000193E-2</v>
      </c>
      <c r="N41" s="119"/>
      <c r="O41" s="488">
        <f>'SFr Prices'!K41/'Trade Comparison to US $'!$O$3</f>
        <v>35.75959166142259</v>
      </c>
      <c r="P41" s="504">
        <f t="shared" si="25"/>
        <v>0.100295128043772</v>
      </c>
      <c r="Q41" s="119"/>
      <c r="R41" s="488">
        <f>'SEK Prices'!I41/'Trade Comparison to US $'!$R$3</f>
        <v>36.531375282941958</v>
      </c>
      <c r="S41" s="504">
        <f t="shared" si="26"/>
        <v>0.1240423163982141</v>
      </c>
      <c r="T41" s="119"/>
      <c r="U41" s="488">
        <f>'DKr Prices'!I41/'Trade Comparison to US $'!$U$3</f>
        <v>36.133431437542342</v>
      </c>
      <c r="V41" s="504">
        <f t="shared" si="27"/>
        <v>0.11179789038591821</v>
      </c>
      <c r="W41" s="119"/>
      <c r="X41" s="488">
        <f>'NKr Prices'!I41/'Trade Comparison to US $'!$X$3</f>
        <v>34.855389360476451</v>
      </c>
      <c r="Y41" s="504">
        <f t="shared" si="28"/>
        <v>7.24735187838908E-2</v>
      </c>
      <c r="Z41" s="119"/>
      <c r="AA41" s="488">
        <f>'S Africa Prices'!F41/'Trade Comparison to US $'!$AA$3</f>
        <v>0</v>
      </c>
      <c r="AB41" s="504">
        <f t="shared" si="29"/>
        <v>-1</v>
      </c>
    </row>
    <row r="42" spans="1:28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09" t="str">
        <f>+'UK Prices'!D42</f>
        <v>Stretch Pique Ribbon Placket (Athletic fit)</v>
      </c>
      <c r="E42" s="490">
        <f>'US Trade'!H42</f>
        <v>34</v>
      </c>
      <c r="F42" s="488">
        <f>'UK Prices'!I42*'Trade Comparison to US $'!$F$3</f>
        <v>31.903481999999997</v>
      </c>
      <c r="G42" s="504">
        <f t="shared" si="22"/>
        <v>-6.1662294117647155E-2</v>
      </c>
      <c r="H42" s="119"/>
      <c r="I42" s="488">
        <f>'IRISH Pricing'!J42*'Trade Comparison to US $'!$I$3</f>
        <v>0</v>
      </c>
      <c r="J42" s="504" t="e">
        <f t="shared" si="23"/>
        <v>#DIV/0!</v>
      </c>
      <c r="K42" s="119"/>
      <c r="L42" s="488">
        <f>'€uro Prices'!I42*'Trade Comparison to US $'!$L$3</f>
        <v>31.403405856000003</v>
      </c>
      <c r="M42" s="504">
        <f t="shared" si="24"/>
        <v>-7.6370415999999927E-2</v>
      </c>
      <c r="N42" s="119"/>
      <c r="O42" s="488">
        <f>'SFr Prices'!K42/'Trade Comparison to US $'!$O$3</f>
        <v>31.764106559587663</v>
      </c>
      <c r="P42" s="504">
        <f t="shared" si="25"/>
        <v>-6.5761571776833436E-2</v>
      </c>
      <c r="Q42" s="119"/>
      <c r="R42" s="488">
        <f>'SEK Prices'!I42/'Trade Comparison to US $'!$R$3</f>
        <v>32.185198802334718</v>
      </c>
      <c r="S42" s="504">
        <f t="shared" si="26"/>
        <v>-5.3376505813684777E-2</v>
      </c>
      <c r="T42" s="119"/>
      <c r="U42" s="488">
        <f>'DKr Prices'!I42/'Trade Comparison to US $'!$U$3</f>
        <v>32.053850468787566</v>
      </c>
      <c r="V42" s="504">
        <f t="shared" si="27"/>
        <v>-5.723969209448336E-2</v>
      </c>
      <c r="W42" s="119"/>
      <c r="X42" s="488">
        <f>'NKr Prices'!I42/'Trade Comparison to US $'!$X$3</f>
        <v>30.708606703442278</v>
      </c>
      <c r="Y42" s="504">
        <f t="shared" si="28"/>
        <v>-9.6805685192874164E-2</v>
      </c>
      <c r="Z42" s="119"/>
      <c r="AA42" s="488">
        <f>'S Africa Prices'!F42/'Trade Comparison to US $'!$AA$3</f>
        <v>0</v>
      </c>
      <c r="AB42" s="504">
        <f t="shared" si="29"/>
        <v>-1</v>
      </c>
    </row>
    <row r="43" spans="1:28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490">
        <f>'US Trade'!H43</f>
        <v>40</v>
      </c>
      <c r="F43" s="488">
        <f>'UK Prices'!I43*'Trade Comparison to US $'!$F$3</f>
        <v>42.24662</v>
      </c>
      <c r="G43" s="504">
        <f t="shared" si="22"/>
        <v>5.61655E-2</v>
      </c>
      <c r="H43" s="119"/>
      <c r="I43" s="488">
        <f>'IRISH Pricing'!J43*'Trade Comparison to US $'!$I$3</f>
        <v>0</v>
      </c>
      <c r="J43" s="504" t="e">
        <f t="shared" si="23"/>
        <v>#DIV/0!</v>
      </c>
      <c r="K43" s="119"/>
      <c r="L43" s="488">
        <f>'€uro Prices'!I43*'Trade Comparison to US $'!$L$3</f>
        <v>41.074350912</v>
      </c>
      <c r="M43" s="504">
        <f t="shared" si="24"/>
        <v>2.6858772799999996E-2</v>
      </c>
      <c r="N43" s="119"/>
      <c r="O43" s="488">
        <f>'SFr Prices'!K43/'Trade Comparison to US $'!$O$3</f>
        <v>41.533067633574056</v>
      </c>
      <c r="P43" s="504">
        <f t="shared" si="25"/>
        <v>3.8326690839351404E-2</v>
      </c>
      <c r="Q43" s="119"/>
      <c r="R43" s="488">
        <f>'SEK Prices'!I43/'Trade Comparison to US $'!$R$3</f>
        <v>0</v>
      </c>
      <c r="S43" s="504">
        <f t="shared" si="26"/>
        <v>-1</v>
      </c>
      <c r="T43" s="119"/>
      <c r="U43" s="488">
        <f>'DKr Prices'!I43/'Trade Comparison to US $'!$U$3</f>
        <v>0</v>
      </c>
      <c r="V43" s="504">
        <f t="shared" si="27"/>
        <v>-1</v>
      </c>
      <c r="W43" s="119"/>
      <c r="X43" s="488">
        <f>'NKr Prices'!I43/'Trade Comparison to US $'!$X$3</f>
        <v>0</v>
      </c>
      <c r="Y43" s="504">
        <f t="shared" si="28"/>
        <v>-1</v>
      </c>
      <c r="Z43" s="119"/>
      <c r="AA43" s="488">
        <f>'S Africa Prices'!F43/'Trade Comparison to US $'!$AA$3</f>
        <v>0</v>
      </c>
      <c r="AB43" s="504">
        <f t="shared" si="29"/>
        <v>-1</v>
      </c>
    </row>
    <row r="44" spans="1:28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490"/>
      <c r="F44" s="122"/>
      <c r="G44" s="122"/>
      <c r="H44" s="119"/>
      <c r="I44" s="122"/>
      <c r="J44" s="122"/>
      <c r="K44" s="119"/>
      <c r="L44" s="122"/>
      <c r="M44" s="122"/>
      <c r="N44" s="119"/>
      <c r="O44" s="122"/>
      <c r="P44" s="122"/>
      <c r="Q44" s="119"/>
      <c r="R44" s="122"/>
      <c r="S44" s="122"/>
      <c r="T44" s="119"/>
      <c r="U44" s="122"/>
      <c r="V44" s="122"/>
      <c r="W44" s="119"/>
      <c r="X44" s="122"/>
      <c r="Y44" s="122"/>
      <c r="Z44" s="119"/>
      <c r="AA44" s="122"/>
      <c r="AB44" s="122"/>
    </row>
    <row r="45" spans="1:28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491">
        <f>'US Trade'!H45</f>
        <v>52.5</v>
      </c>
      <c r="F45" s="488">
        <f>'UK Prices'!I45*'Trade Comparison to US $'!$F$3</f>
        <v>50.987299999999998</v>
      </c>
      <c r="G45" s="504">
        <f t="shared" ref="G45:G46" si="30">(F45-E45)/E45</f>
        <v>-2.8813333333333378E-2</v>
      </c>
      <c r="H45" s="119"/>
      <c r="I45" s="488">
        <f>'IRISH Pricing'!J45*'Trade Comparison to US $'!$I$3</f>
        <v>0</v>
      </c>
      <c r="J45" s="504" t="e">
        <f t="shared" ref="J45:J46" si="31">(I45-E45)/I45</f>
        <v>#DIV/0!</v>
      </c>
      <c r="K45" s="119"/>
      <c r="L45" s="488">
        <f>'€uro Prices'!I45*'Trade Comparison to US $'!$L$3</f>
        <v>49.441348320000003</v>
      </c>
      <c r="M45" s="504">
        <f t="shared" ref="M45:M46" si="32">(L45-E45)/E45</f>
        <v>-5.8260031999999941E-2</v>
      </c>
      <c r="N45" s="119"/>
      <c r="O45" s="488">
        <f>'SFr Prices'!K45/'Trade Comparison to US $'!$O$3</f>
        <v>49.99350733670952</v>
      </c>
      <c r="P45" s="504">
        <f>(O45-E45)/E45</f>
        <v>-4.7742717396009146E-2</v>
      </c>
      <c r="Q45" s="119"/>
      <c r="R45" s="488">
        <f>'SEK Prices'!I45/'Trade Comparison to US $'!$R$3</f>
        <v>0</v>
      </c>
      <c r="S45" s="504">
        <f t="shared" ref="S45:S46" si="33">(R45-E45)/E45</f>
        <v>-1</v>
      </c>
      <c r="T45" s="119"/>
      <c r="U45" s="488">
        <f>'DKr Prices'!I45/'Trade Comparison to US $'!$U$3</f>
        <v>53.529930282875235</v>
      </c>
      <c r="V45" s="504">
        <f t="shared" ref="V45:V46" si="34">(U45-E45)/E45</f>
        <v>1.9617719673813993E-2</v>
      </c>
      <c r="W45" s="119"/>
      <c r="X45" s="488">
        <f>'NKr Prices'!I45/'Trade Comparison to US $'!$X$3</f>
        <v>0</v>
      </c>
      <c r="Y45" s="504">
        <f>(X45-E45)/E45</f>
        <v>-1</v>
      </c>
      <c r="Z45" s="119"/>
      <c r="AA45" s="488">
        <f>'S Africa Prices'!F45/'Trade Comparison to US $'!$AA$3</f>
        <v>0</v>
      </c>
      <c r="AB45" s="504">
        <f t="shared" ref="AB45:AB46" si="35">(AA45-E45)/E45</f>
        <v>-1</v>
      </c>
    </row>
    <row r="46" spans="1:28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491">
        <f>'US Trade'!H46</f>
        <v>47.5</v>
      </c>
      <c r="F46" s="488">
        <f>'UK Prices'!I46*'Trade Comparison to US $'!$F$3</f>
        <v>44.868823999999996</v>
      </c>
      <c r="G46" s="504">
        <f t="shared" si="30"/>
        <v>-5.5393178947368497E-2</v>
      </c>
      <c r="H46" s="119"/>
      <c r="I46" s="488">
        <f>'IRISH Pricing'!J46*'Trade Comparison to US $'!$I$3</f>
        <v>0</v>
      </c>
      <c r="J46" s="504" t="e">
        <f t="shared" si="31"/>
        <v>#DIV/0!</v>
      </c>
      <c r="K46" s="119"/>
      <c r="L46" s="488">
        <f>'€uro Prices'!I46*'Trade Comparison to US $'!$L$3</f>
        <v>43.356259296000005</v>
      </c>
      <c r="M46" s="504">
        <f t="shared" si="32"/>
        <v>-8.7236646399999909E-2</v>
      </c>
      <c r="N46" s="119"/>
      <c r="O46" s="488">
        <f>'SFr Prices'!K46/'Trade Comparison to US $'!$O$3</f>
        <v>43.840460279883729</v>
      </c>
      <c r="P46" s="504">
        <f>(O46-E46)/E46</f>
        <v>-7.7042941476132026E-2</v>
      </c>
      <c r="Q46" s="119"/>
      <c r="R46" s="488">
        <f>'SEK Prices'!I46/'Trade Comparison to US $'!$R$3</f>
        <v>47.161888026048871</v>
      </c>
      <c r="S46" s="504">
        <f t="shared" si="33"/>
        <v>-7.1181468200237708E-3</v>
      </c>
      <c r="T46" s="119"/>
      <c r="U46" s="488">
        <f>'DKr Prices'!I46/'Trade Comparison to US $'!$U$3</f>
        <v>46.798621684429847</v>
      </c>
      <c r="V46" s="504">
        <f t="shared" si="34"/>
        <v>-1.4765859275161119E-2</v>
      </c>
      <c r="W46" s="119"/>
      <c r="X46" s="488">
        <f>'NKr Prices'!I46/'Trade Comparison to US $'!$X$3</f>
        <v>44.998195589168162</v>
      </c>
      <c r="Y46" s="504">
        <f>(X46-E46)/E46</f>
        <v>-5.2669566543828164E-2</v>
      </c>
      <c r="Z46" s="119"/>
      <c r="AA46" s="488">
        <f>'S Africa Prices'!F46/'Trade Comparison to US $'!$AA$3</f>
        <v>0</v>
      </c>
      <c r="AB46" s="504">
        <f t="shared" si="35"/>
        <v>-1</v>
      </c>
    </row>
    <row r="47" spans="1:28" x14ac:dyDescent="0.4">
      <c r="A47" s="194" t="e">
        <f>'ITMA Form Data'!#REF!</f>
        <v>#REF!</v>
      </c>
      <c r="B47" s="194"/>
      <c r="C47" s="478"/>
      <c r="D47" s="21" t="e">
        <f>+'UK Prices'!D47</f>
        <v>#REF!</v>
      </c>
      <c r="E47" s="490"/>
      <c r="F47" s="122"/>
      <c r="G47" s="122"/>
      <c r="H47" s="119"/>
      <c r="I47" s="122"/>
      <c r="J47" s="122"/>
      <c r="K47" s="119"/>
      <c r="L47" s="122"/>
      <c r="M47" s="122"/>
      <c r="N47" s="119"/>
      <c r="O47" s="122"/>
      <c r="P47" s="122"/>
      <c r="Q47" s="119"/>
      <c r="R47" s="122"/>
      <c r="S47" s="122"/>
      <c r="T47" s="119"/>
      <c r="U47" s="122"/>
      <c r="V47" s="122"/>
      <c r="W47" s="119"/>
      <c r="X47" s="122"/>
      <c r="Y47" s="122"/>
      <c r="Z47" s="119"/>
      <c r="AA47" s="122"/>
      <c r="AB47" s="122"/>
    </row>
    <row r="48" spans="1:28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490">
        <f>'US Trade'!H48</f>
        <v>92.5</v>
      </c>
      <c r="F48" s="488">
        <f>'UK Prices'!I48*'Trade Comparison to US $'!$F$3</f>
        <v>101.100532</v>
      </c>
      <c r="G48" s="504">
        <f t="shared" ref="G48:G56" si="36">(F48-E48)/E48</f>
        <v>9.2978724324324344E-2</v>
      </c>
      <c r="H48" s="119"/>
      <c r="I48" s="488">
        <f>'IRISH Pricing'!J48*'Trade Comparison to US $'!$I$3</f>
        <v>0</v>
      </c>
      <c r="J48" s="504" t="e">
        <f t="shared" ref="J48:J56" si="37">(I48-E48)/I48</f>
        <v>#DIV/0!</v>
      </c>
      <c r="K48" s="119"/>
      <c r="L48" s="488">
        <f>'€uro Prices'!I48*'Trade Comparison to US $'!$L$3</f>
        <v>103.2291888</v>
      </c>
      <c r="M48" s="504">
        <f t="shared" ref="M48:M56" si="38">(L48-E48)/E48</f>
        <v>0.11599123027027031</v>
      </c>
      <c r="N48" s="119"/>
      <c r="O48" s="488">
        <f>'SFr Prices'!K48/'Trade Comparison to US $'!$O$3</f>
        <v>104.38204828543746</v>
      </c>
      <c r="P48" s="504">
        <f t="shared" ref="P48:P56" si="39">(O48-E48)/E48</f>
        <v>0.12845457605878338</v>
      </c>
      <c r="Q48" s="119"/>
      <c r="R48" s="488">
        <f>'SEK Prices'!I48/'Trade Comparison to US $'!$R$3</f>
        <v>102.07641517966742</v>
      </c>
      <c r="S48" s="504">
        <f t="shared" ref="S48:S56" si="40">(R48-E48)/E48</f>
        <v>0.10352881275316131</v>
      </c>
      <c r="T48" s="119"/>
      <c r="U48" s="488">
        <f>'DKr Prices'!I48/'Trade Comparison to US $'!$U$3</f>
        <v>101.84382489855685</v>
      </c>
      <c r="V48" s="504">
        <f t="shared" ref="V48:V56" si="41">(U48-E48)/E48</f>
        <v>0.10101432322764159</v>
      </c>
      <c r="W48" s="119"/>
      <c r="X48" s="488">
        <f>'NKr Prices'!I48/'Trade Comparison to US $'!$X$3</f>
        <v>97.393354836829715</v>
      </c>
      <c r="Y48" s="504">
        <f t="shared" ref="Y48:Y56" si="42">(X48-E48)/E48</f>
        <v>5.2901133371132059E-2</v>
      </c>
      <c r="Z48" s="119"/>
      <c r="AA48" s="488">
        <f>'S Africa Prices'!F48/'Trade Comparison to US $'!$AA$3</f>
        <v>0</v>
      </c>
      <c r="AB48" s="504">
        <f t="shared" ref="AB48:AB56" si="43">(AA48-E48)/E48</f>
        <v>-1</v>
      </c>
    </row>
    <row r="49" spans="1:28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490">
        <f>'US Trade'!H49</f>
        <v>60</v>
      </c>
      <c r="F49" s="488">
        <f>'UK Prices'!I49*'Trade Comparison to US $'!$F$3</f>
        <v>66.866202000000001</v>
      </c>
      <c r="G49" s="504">
        <f t="shared" si="36"/>
        <v>0.11443670000000002</v>
      </c>
      <c r="H49" s="119"/>
      <c r="I49" s="488">
        <f>'IRISH Pricing'!J49*'Trade Comparison to US $'!$I$3</f>
        <v>0</v>
      </c>
      <c r="J49" s="504" t="e">
        <f t="shared" si="37"/>
        <v>#DIV/0!</v>
      </c>
      <c r="K49" s="119"/>
      <c r="L49" s="488">
        <f>'€uro Prices'!I49*'Trade Comparison to US $'!$L$3</f>
        <v>67.913940000000011</v>
      </c>
      <c r="M49" s="504">
        <f t="shared" si="38"/>
        <v>0.13189900000000018</v>
      </c>
      <c r="N49" s="119"/>
      <c r="O49" s="488">
        <f>'SFr Prices'!K49/'Trade Comparison to US $'!$O$3</f>
        <v>68.672400187787801</v>
      </c>
      <c r="P49" s="504">
        <f t="shared" si="39"/>
        <v>0.14454000312979667</v>
      </c>
      <c r="Q49" s="119"/>
      <c r="R49" s="488">
        <f>'SEK Prices'!I49/'Trade Comparison to US $'!$R$3</f>
        <v>67.18953910560387</v>
      </c>
      <c r="S49" s="504">
        <f t="shared" si="40"/>
        <v>0.1198256517600645</v>
      </c>
      <c r="T49" s="119"/>
      <c r="U49" s="488">
        <f>'DKr Prices'!I49/'Trade Comparison to US $'!$U$3</f>
        <v>67.313085984453878</v>
      </c>
      <c r="V49" s="504">
        <f t="shared" si="41"/>
        <v>0.12188476640756463</v>
      </c>
      <c r="W49" s="119"/>
      <c r="X49" s="488">
        <f>'NKr Prices'!I49/'Trade Comparison to US $'!$X$3</f>
        <v>64.107018373609421</v>
      </c>
      <c r="Y49" s="504">
        <f t="shared" si="42"/>
        <v>6.8450306226823673E-2</v>
      </c>
      <c r="Z49" s="119"/>
      <c r="AA49" s="488">
        <f>'S Africa Prices'!F49/'Trade Comparison to US $'!$AA$3</f>
        <v>0</v>
      </c>
      <c r="AB49" s="504">
        <f t="shared" si="43"/>
        <v>-1</v>
      </c>
    </row>
    <row r="50" spans="1:28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491">
        <f>'US Trade'!H50</f>
        <v>29</v>
      </c>
      <c r="F50" s="488">
        <f>'UK Prices'!I50*'Trade Comparison to US $'!$F$3</f>
        <v>30.155345999999998</v>
      </c>
      <c r="G50" s="504">
        <f t="shared" si="36"/>
        <v>3.9839517241379241E-2</v>
      </c>
      <c r="H50" s="119"/>
      <c r="I50" s="488">
        <f>'IRISH Pricing'!J50*'Trade Comparison to US $'!$I$3</f>
        <v>0</v>
      </c>
      <c r="J50" s="504" t="e">
        <f t="shared" si="37"/>
        <v>#DIV/0!</v>
      </c>
      <c r="K50" s="119"/>
      <c r="L50" s="488">
        <f>'€uro Prices'!I50*'Trade Comparison to US $'!$L$3</f>
        <v>29.230159776000001</v>
      </c>
      <c r="M50" s="504">
        <f t="shared" si="38"/>
        <v>7.9365440000000245E-3</v>
      </c>
      <c r="N50" s="119"/>
      <c r="O50" s="488">
        <f>'SFr Prices'!K50/'Trade Comparison to US $'!$O$3</f>
        <v>29.566589753578455</v>
      </c>
      <c r="P50" s="504">
        <f t="shared" si="39"/>
        <v>1.9537577709601902E-2</v>
      </c>
      <c r="Q50" s="119"/>
      <c r="R50" s="488">
        <f>'SEK Prices'!I50/'Trade Comparison to US $'!$R$3</f>
        <v>30.3645032496479</v>
      </c>
      <c r="S50" s="504">
        <f t="shared" si="40"/>
        <v>4.7051836194755163E-2</v>
      </c>
      <c r="T50" s="119"/>
      <c r="U50" s="488">
        <f>'DKr Prices'!I50/'Trade Comparison to US $'!$U$3</f>
        <v>29.285563382846817</v>
      </c>
      <c r="V50" s="504">
        <f t="shared" si="41"/>
        <v>9.8470132016143849E-3</v>
      </c>
      <c r="W50" s="119"/>
      <c r="X50" s="488">
        <f>'NKr Prices'!I50/'Trade Comparison to US $'!$X$3</f>
        <v>28.9714409957658</v>
      </c>
      <c r="Y50" s="504">
        <f t="shared" si="42"/>
        <v>-9.84793249455176E-4</v>
      </c>
      <c r="Z50" s="119"/>
      <c r="AA50" s="488">
        <f>'S Africa Prices'!F50/'Trade Comparison to US $'!$AA$3</f>
        <v>0</v>
      </c>
      <c r="AB50" s="504">
        <f t="shared" si="43"/>
        <v>-1</v>
      </c>
    </row>
    <row r="51" spans="1:28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491">
        <f>'US Trade'!H51</f>
        <v>29</v>
      </c>
      <c r="F51" s="488">
        <f>'UK Prices'!I51*'Trade Comparison to US $'!$F$3</f>
        <v>28.989921999999996</v>
      </c>
      <c r="G51" s="504">
        <f t="shared" si="36"/>
        <v>-3.4751724137943395E-4</v>
      </c>
      <c r="H51" s="119"/>
      <c r="I51" s="488">
        <f>'IRISH Pricing'!J51*'Trade Comparison to US $'!$I$3</f>
        <v>0</v>
      </c>
      <c r="J51" s="504" t="e">
        <f t="shared" si="37"/>
        <v>#DIV/0!</v>
      </c>
      <c r="K51" s="119"/>
      <c r="L51" s="488">
        <f>'€uro Prices'!I51*'Trade Comparison to US $'!$L$3</f>
        <v>26.513602175999999</v>
      </c>
      <c r="M51" s="504">
        <f t="shared" si="38"/>
        <v>-8.5737856000000029E-2</v>
      </c>
      <c r="N51" s="119"/>
      <c r="O51" s="488">
        <f>'SFr Prices'!K51/'Trade Comparison to US $'!$O$3</f>
        <v>26.809705033312355</v>
      </c>
      <c r="P51" s="504">
        <f t="shared" si="39"/>
        <v>-7.5527412644401562E-2</v>
      </c>
      <c r="Q51" s="119"/>
      <c r="R51" s="488">
        <f>'SEK Prices'!I51/'Trade Comparison to US $'!$R$3</f>
        <v>30.3645032496479</v>
      </c>
      <c r="S51" s="504">
        <f t="shared" si="40"/>
        <v>4.7051836194755163E-2</v>
      </c>
      <c r="T51" s="119"/>
      <c r="U51" s="488">
        <f>'DKr Prices'!I51/'Trade Comparison to US $'!$U$3</f>
        <v>29.329273178940621</v>
      </c>
      <c r="V51" s="504">
        <f t="shared" si="41"/>
        <v>1.135424754967659E-2</v>
      </c>
      <c r="W51" s="119"/>
      <c r="X51" s="488">
        <f>'NKr Prices'!I51/'Trade Comparison to US $'!$X$3</f>
        <v>28.9714409957658</v>
      </c>
      <c r="Y51" s="504">
        <f t="shared" si="42"/>
        <v>-9.84793249455176E-4</v>
      </c>
      <c r="Z51" s="119"/>
      <c r="AA51" s="488">
        <f>'S Africa Prices'!F51/'Trade Comparison to US $'!$AA$3</f>
        <v>0</v>
      </c>
      <c r="AB51" s="504">
        <f t="shared" si="43"/>
        <v>-1</v>
      </c>
    </row>
    <row r="52" spans="1:28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491">
        <f>'US Trade'!H52</f>
        <v>75</v>
      </c>
      <c r="F52" s="488">
        <f>'UK Prices'!I52*'Trade Comparison to US $'!$F$3</f>
        <v>65.555099999999996</v>
      </c>
      <c r="G52" s="504">
        <f t="shared" si="36"/>
        <v>-0.12593200000000004</v>
      </c>
      <c r="H52" s="119"/>
      <c r="I52" s="488">
        <f>'IRISH Pricing'!J52*'Trade Comparison to US $'!$I$3</f>
        <v>0</v>
      </c>
      <c r="J52" s="504" t="e">
        <f t="shared" si="37"/>
        <v>#DIV/0!</v>
      </c>
      <c r="K52" s="119"/>
      <c r="L52" s="488">
        <f>'€uro Prices'!I52*'Trade Comparison to US $'!$L$3</f>
        <v>64.545408576</v>
      </c>
      <c r="M52" s="504">
        <f t="shared" si="38"/>
        <v>-0.13939455232</v>
      </c>
      <c r="N52" s="119"/>
      <c r="O52" s="488">
        <f>'SFr Prices'!K52/'Trade Comparison to US $'!$O$3</f>
        <v>65.226294287455161</v>
      </c>
      <c r="P52" s="504">
        <f t="shared" si="39"/>
        <v>-0.13031607616726451</v>
      </c>
      <c r="Q52" s="119"/>
      <c r="R52" s="488">
        <f>'SEK Prices'!I52/'Trade Comparison to US $'!$R$3</f>
        <v>66.602217959575853</v>
      </c>
      <c r="S52" s="504">
        <f t="shared" si="40"/>
        <v>-0.1119704272056553</v>
      </c>
      <c r="T52" s="119"/>
      <c r="U52" s="488">
        <f>'DKr Prices'!I52/'Trade Comparison to US $'!$U$3</f>
        <v>66.293190742265182</v>
      </c>
      <c r="V52" s="504">
        <f t="shared" si="41"/>
        <v>-0.11609079010313091</v>
      </c>
      <c r="W52" s="119"/>
      <c r="X52" s="488">
        <f>'NKr Prices'!I52/'Trade Comparison to US $'!$X$3</f>
        <v>63.546642338875081</v>
      </c>
      <c r="Y52" s="504">
        <f t="shared" si="42"/>
        <v>-0.15271143548166558</v>
      </c>
      <c r="Z52" s="119"/>
      <c r="AA52" s="488">
        <f>'S Africa Prices'!F52/'Trade Comparison to US $'!$AA$3</f>
        <v>0</v>
      </c>
      <c r="AB52" s="504">
        <f t="shared" si="43"/>
        <v>-1</v>
      </c>
    </row>
    <row r="53" spans="1:28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491">
        <f>'US Trade'!H53</f>
        <v>59.56</v>
      </c>
      <c r="F53" s="488">
        <f>'UK Prices'!I53*'Trade Comparison to US $'!$F$3</f>
        <v>65.555099999999996</v>
      </c>
      <c r="G53" s="504">
        <f t="shared" si="36"/>
        <v>0.10065648085963723</v>
      </c>
      <c r="H53" s="119"/>
      <c r="I53" s="488">
        <f>'IRISH Pricing'!J53*'Trade Comparison to US $'!$I$3</f>
        <v>0</v>
      </c>
      <c r="J53" s="504" t="e">
        <f t="shared" si="37"/>
        <v>#DIV/0!</v>
      </c>
      <c r="K53" s="119"/>
      <c r="L53" s="488">
        <f>'€uro Prices'!I53*'Trade Comparison to US $'!$L$3</f>
        <v>62.15483788800001</v>
      </c>
      <c r="M53" s="504">
        <f t="shared" si="38"/>
        <v>4.3566787911350026E-2</v>
      </c>
      <c r="N53" s="119"/>
      <c r="O53" s="488">
        <f>'SFr Prices'!K53/'Trade Comparison to US $'!$O$3</f>
        <v>62.8489806518634</v>
      </c>
      <c r="P53" s="504">
        <f t="shared" si="39"/>
        <v>5.522130040066147E-2</v>
      </c>
      <c r="Q53" s="119"/>
      <c r="R53" s="488">
        <f>'SEK Prices'!I53/'Trade Comparison to US $'!$R$3</f>
        <v>68.481645626865472</v>
      </c>
      <c r="S53" s="504">
        <f t="shared" si="40"/>
        <v>0.14979257264717041</v>
      </c>
      <c r="T53" s="119"/>
      <c r="U53" s="488">
        <f>'DKr Prices'!I53/'Trade Comparison to US $'!$U$3</f>
        <v>68.915778507893265</v>
      </c>
      <c r="V53" s="504">
        <f t="shared" si="41"/>
        <v>0.15708157333601849</v>
      </c>
      <c r="W53" s="119"/>
      <c r="X53" s="488">
        <f>'NKr Prices'!I53/'Trade Comparison to US $'!$X$3</f>
        <v>65.339845650024998</v>
      </c>
      <c r="Y53" s="504">
        <f t="shared" si="42"/>
        <v>9.7042405138095963E-2</v>
      </c>
      <c r="Z53" s="119"/>
      <c r="AA53" s="488">
        <f>'S Africa Prices'!F53/'Trade Comparison to US $'!$AA$3</f>
        <v>0</v>
      </c>
      <c r="AB53" s="504">
        <f t="shared" si="43"/>
        <v>-1</v>
      </c>
    </row>
    <row r="54" spans="1:28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488">
        <f>'US Trade'!H54</f>
        <v>67.5</v>
      </c>
      <c r="F54" s="488">
        <f>'UK Prices'!I54*'Trade Comparison to US $'!$F$3</f>
        <v>58.2712</v>
      </c>
      <c r="G54" s="504">
        <f t="shared" si="36"/>
        <v>-0.13672296296296296</v>
      </c>
      <c r="H54" s="119"/>
      <c r="I54" s="488">
        <f>'IRISH Pricing'!J54*'Trade Comparison to US $'!$I$3</f>
        <v>0</v>
      </c>
      <c r="J54" s="504" t="e">
        <f t="shared" si="37"/>
        <v>#DIV/0!</v>
      </c>
      <c r="K54" s="119"/>
      <c r="L54" s="488">
        <f>'€uro Prices'!I54*'Trade Comparison to US $'!$L$3</f>
        <v>57.373696512000002</v>
      </c>
      <c r="M54" s="504">
        <f t="shared" si="38"/>
        <v>-0.15001931093333329</v>
      </c>
      <c r="N54" s="119"/>
      <c r="O54" s="488">
        <f>'SFr Prices'!K54/'Trade Comparison to US $'!$O$3</f>
        <v>58.034421104152308</v>
      </c>
      <c r="P54" s="504">
        <f t="shared" si="39"/>
        <v>-0.14023079845700284</v>
      </c>
      <c r="Q54" s="119"/>
      <c r="R54" s="488">
        <f>'SEK Prices'!I54/'Trade Comparison to US $'!$R$3</f>
        <v>59.906756894856592</v>
      </c>
      <c r="S54" s="504">
        <f t="shared" si="40"/>
        <v>-0.112492490446569</v>
      </c>
      <c r="T54" s="119"/>
      <c r="U54" s="488">
        <f>'DKr Prices'!I54/'Trade Comparison to US $'!$U$3</f>
        <v>59.008224726631646</v>
      </c>
      <c r="V54" s="504">
        <f t="shared" si="41"/>
        <v>-0.12580407812397562</v>
      </c>
      <c r="W54" s="119"/>
      <c r="X54" s="488">
        <f>'NKr Prices'!I54/'Trade Comparison to US $'!$X$3</f>
        <v>57.158355542903507</v>
      </c>
      <c r="Y54" s="504">
        <f t="shared" si="42"/>
        <v>-0.15320954751254062</v>
      </c>
      <c r="Z54" s="119"/>
      <c r="AA54" s="488">
        <f>'S Africa Prices'!F54/'Trade Comparison to US $'!$AA$3</f>
        <v>0</v>
      </c>
      <c r="AB54" s="504">
        <f t="shared" si="43"/>
        <v>-1</v>
      </c>
    </row>
    <row r="55" spans="1:28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489">
        <f>'US Trade'!H55</f>
        <v>60</v>
      </c>
      <c r="F55" s="488">
        <f>'UK Prices'!I55*'Trade Comparison to US $'!$F$3</f>
        <v>58.2712</v>
      </c>
      <c r="G55" s="504">
        <f t="shared" si="36"/>
        <v>-2.8813333333333326E-2</v>
      </c>
      <c r="H55" s="119"/>
      <c r="I55" s="488">
        <f>'IRISH Pricing'!J55*'Trade Comparison to US $'!$I$3</f>
        <v>0</v>
      </c>
      <c r="J55" s="504" t="e">
        <f t="shared" si="37"/>
        <v>#DIV/0!</v>
      </c>
      <c r="K55" s="119"/>
      <c r="L55" s="488">
        <f>'€uro Prices'!I55*'Trade Comparison to US $'!$L$3</f>
        <v>56.287073472000003</v>
      </c>
      <c r="M55" s="504">
        <f t="shared" si="38"/>
        <v>-6.1882108799999953E-2</v>
      </c>
      <c r="N55" s="119"/>
      <c r="O55" s="488">
        <f>'SFr Prices'!K55/'Trade Comparison to US $'!$O$3</f>
        <v>56.915685275638531</v>
      </c>
      <c r="P55" s="504">
        <f t="shared" si="39"/>
        <v>-5.1405245406024494E-2</v>
      </c>
      <c r="Q55" s="119"/>
      <c r="R55" s="488">
        <f>'SEK Prices'!I55/'Trade Comparison to US $'!$R$3</f>
        <v>61.375059759926607</v>
      </c>
      <c r="S55" s="504">
        <f t="shared" si="40"/>
        <v>2.2917662665443452E-2</v>
      </c>
      <c r="T55" s="119"/>
      <c r="U55" s="488">
        <f>'DKr Prices'!I55/'Trade Comparison to US $'!$U$3</f>
        <v>61.048015211009037</v>
      </c>
      <c r="V55" s="504">
        <f t="shared" si="41"/>
        <v>1.7466920183483954E-2</v>
      </c>
      <c r="W55" s="119"/>
      <c r="X55" s="488">
        <f>'NKr Prices'!I55/'Trade Comparison to US $'!$X$3</f>
        <v>58.559295629739381</v>
      </c>
      <c r="Y55" s="504">
        <f t="shared" si="42"/>
        <v>-2.4011739504343647E-2</v>
      </c>
      <c r="Z55" s="119"/>
      <c r="AA55" s="488">
        <f>'S Africa Prices'!F55/'Trade Comparison to US $'!$AA$3</f>
        <v>0</v>
      </c>
      <c r="AB55" s="504">
        <f t="shared" si="43"/>
        <v>-1</v>
      </c>
    </row>
    <row r="56" spans="1:28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489">
        <f>'US Trade'!H56</f>
        <v>37.5</v>
      </c>
      <c r="F56" s="488">
        <f>'UK Prices'!I56*'Trade Comparison to US $'!$F$3</f>
        <v>37.147889999999997</v>
      </c>
      <c r="G56" s="504">
        <f t="shared" si="36"/>
        <v>-9.3896000000000864E-3</v>
      </c>
      <c r="H56" s="119"/>
      <c r="I56" s="488">
        <f>'IRISH Pricing'!J56*'Trade Comparison to US $'!$I$3</f>
        <v>0</v>
      </c>
      <c r="J56" s="504" t="e">
        <f t="shared" si="37"/>
        <v>#DIV/0!</v>
      </c>
      <c r="K56" s="119"/>
      <c r="L56" s="488">
        <f>'€uro Prices'!I56*'Trade Comparison to US $'!$L$3</f>
        <v>36.401871840000005</v>
      </c>
      <c r="M56" s="504">
        <f t="shared" si="38"/>
        <v>-2.9283417599999854E-2</v>
      </c>
      <c r="N56" s="119"/>
      <c r="O56" s="488">
        <f>'SFr Prices'!K56/'Trade Comparison to US $'!$O$3</f>
        <v>36.808406500654257</v>
      </c>
      <c r="P56" s="504">
        <f t="shared" si="39"/>
        <v>-1.8442493315886471E-2</v>
      </c>
      <c r="Q56" s="119"/>
      <c r="R56" s="488">
        <f>'SEK Prices'!I56/'Trade Comparison to US $'!$R$3</f>
        <v>38.763195637848384</v>
      </c>
      <c r="S56" s="504">
        <f t="shared" si="40"/>
        <v>3.3685217009290225E-2</v>
      </c>
      <c r="T56" s="119"/>
      <c r="U56" s="488">
        <f>'DKr Prices'!I56/'Trade Comparison to US $'!$U$3</f>
        <v>0</v>
      </c>
      <c r="V56" s="504">
        <f t="shared" si="41"/>
        <v>-1</v>
      </c>
      <c r="W56" s="119"/>
      <c r="X56" s="488">
        <f>'NKr Prices'!I56/'Trade Comparison to US $'!$X$3</f>
        <v>36.984818292466976</v>
      </c>
      <c r="Y56" s="504">
        <f t="shared" si="42"/>
        <v>-1.3738178867547314E-2</v>
      </c>
      <c r="Z56" s="119"/>
      <c r="AA56" s="488">
        <f>'S Africa Prices'!F56/'Trade Comparison to US $'!$AA$3</f>
        <v>0</v>
      </c>
      <c r="AB56" s="504">
        <f t="shared" si="43"/>
        <v>-1</v>
      </c>
    </row>
    <row r="57" spans="1:28" x14ac:dyDescent="0.4">
      <c r="A57" s="194" t="e">
        <f>'ITMA Form Data'!#REF!</f>
        <v>#REF!</v>
      </c>
      <c r="B57" s="194"/>
      <c r="C57" s="478"/>
      <c r="D57" s="21" t="e">
        <f>+'UK Prices'!D57</f>
        <v>#REF!</v>
      </c>
      <c r="E57" s="490"/>
      <c r="F57" s="122"/>
      <c r="G57" s="122"/>
      <c r="H57" s="119"/>
      <c r="I57" s="122"/>
      <c r="J57" s="122"/>
      <c r="K57" s="119"/>
      <c r="L57" s="122"/>
      <c r="M57" s="122"/>
      <c r="N57" s="119"/>
      <c r="O57" s="122"/>
      <c r="P57" s="122"/>
      <c r="Q57" s="119"/>
      <c r="R57" s="122"/>
      <c r="S57" s="122"/>
      <c r="T57" s="119"/>
      <c r="U57" s="122"/>
      <c r="V57" s="122"/>
      <c r="W57" s="119"/>
      <c r="X57" s="122"/>
      <c r="Y57" s="122"/>
      <c r="Z57" s="119"/>
      <c r="AA57" s="122"/>
      <c r="AB57" s="122"/>
    </row>
    <row r="58" spans="1:28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15" t="str">
        <f>+'UK Prices'!D58</f>
        <v>Junior FJ Textured Chill-Out 1/4 zip</v>
      </c>
      <c r="E58" s="490"/>
      <c r="F58" s="122">
        <f>'Trade Price Summary'!I58</f>
        <v>21</v>
      </c>
      <c r="G58" s="122"/>
      <c r="H58" s="119"/>
      <c r="I58" s="122"/>
      <c r="J58" s="122"/>
      <c r="K58" s="119"/>
      <c r="L58" s="122">
        <f>'Trade Price Summary'!M58/'Trade Price Summary'!$N$2</f>
        <v>21.481956648218041</v>
      </c>
      <c r="M58" s="122">
        <f t="shared" ref="M58" si="44">(L58-F58)/F58</f>
        <v>2.295031658181149E-2</v>
      </c>
      <c r="N58" s="119"/>
      <c r="O58" s="122">
        <f>'Trade Price Summary'!P58/'Trade Comparison to UK £'!$M$3</f>
        <v>21.734656073766107</v>
      </c>
      <c r="P58" s="122">
        <f>(O58-'Trade Price Summary'!M58)/'Trade Price Summary'!M58</f>
        <v>-0.2453244418831213</v>
      </c>
      <c r="Q58" s="119"/>
      <c r="R58" s="122">
        <f>'Trade Price Summary'!S58/'Trade Price Summary'!$T$2</f>
        <v>21.732819379707433</v>
      </c>
      <c r="S58" s="122">
        <f t="shared" ref="S58" si="45">(R58-F58)/F58</f>
        <v>3.4896160938449175E-2</v>
      </c>
      <c r="T58" s="119"/>
      <c r="U58" s="122">
        <f>'Trade Price Summary'!V58/'Trade Price Summary'!$W$2</f>
        <v>30.077485715204812</v>
      </c>
      <c r="V58" s="122">
        <f>(U58-'Trade Price Summary'!M58)/'Trade Price Summary'!M58</f>
        <v>4.4357142889055949E-2</v>
      </c>
      <c r="W58" s="119"/>
      <c r="X58" s="122"/>
      <c r="Y58" s="122"/>
      <c r="Z58" s="119"/>
      <c r="AA58" s="122"/>
      <c r="AB58" s="122"/>
    </row>
    <row r="59" spans="1:28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+'UK Prices'!D59</f>
        <v>#REF!</v>
      </c>
      <c r="E59" s="490">
        <f>'US Trade'!H59</f>
        <v>34.5</v>
      </c>
      <c r="F59" s="488">
        <f>'UK Prices'!I59*'Trade Comparison to US $'!$F$3</f>
        <v>31.612126</v>
      </c>
      <c r="G59" s="504">
        <f>(F59-E59)/E59</f>
        <v>-8.3706492753623185E-2</v>
      </c>
      <c r="H59" s="119"/>
      <c r="I59" s="488">
        <f>'IRISH Pricing'!J59*'Trade Comparison to US $'!$I$3</f>
        <v>0</v>
      </c>
      <c r="J59" s="504" t="e">
        <f>(I59-E59)/I59</f>
        <v>#DIV/0!</v>
      </c>
      <c r="K59" s="119"/>
      <c r="L59" s="488">
        <f>'€uro Prices'!I59*'Trade Comparison to US $'!$L$3</f>
        <v>31.294743552000003</v>
      </c>
      <c r="M59" s="504">
        <f>(L59-E59)/E59</f>
        <v>-9.29059839999999E-2</v>
      </c>
      <c r="N59" s="119"/>
      <c r="O59" s="488">
        <f>'SFr Prices'!K59/'Trade Comparison to US $'!$O$3</f>
        <v>31.66421943204179</v>
      </c>
      <c r="P59" s="504">
        <f>(O59-E59)/E59</f>
        <v>-8.219653820168725E-2</v>
      </c>
      <c r="Q59" s="119"/>
      <c r="R59" s="488">
        <f>'SEK Prices'!I59/'Trade Comparison to US $'!$R$3</f>
        <v>31.656609770909512</v>
      </c>
      <c r="S59" s="504">
        <f>(R59-E59)/E59</f>
        <v>-8.2417108089579375E-2</v>
      </c>
      <c r="T59" s="119"/>
      <c r="U59" s="488">
        <f>'DKr Prices'!I59/'Trade Comparison to US $'!$U$3</f>
        <v>33.510843671914266</v>
      </c>
      <c r="V59" s="504">
        <f>(U59-E59)/E59</f>
        <v>-2.8671197915528523E-2</v>
      </c>
      <c r="W59" s="119"/>
      <c r="X59" s="488">
        <f>'NKr Prices'!I59/'Trade Comparison to US $'!$X$3</f>
        <v>30.204268272181366</v>
      </c>
      <c r="Y59" s="504">
        <f>(X59-E59)/E59</f>
        <v>-0.12451396312517779</v>
      </c>
      <c r="Z59" s="119"/>
      <c r="AA59" s="488">
        <f>'S Africa Prices'!F59/'Trade Comparison to US $'!$AA$3</f>
        <v>0</v>
      </c>
      <c r="AB59" s="504">
        <f>(AA59-E59)/E59</f>
        <v>-1</v>
      </c>
    </row>
    <row r="60" spans="1:28" x14ac:dyDescent="0.45">
      <c r="A60" s="15"/>
      <c r="B60" s="15"/>
      <c r="C60" s="15"/>
      <c r="D60" s="23"/>
      <c r="E60" s="490"/>
    </row>
    <row r="61" spans="1:28" x14ac:dyDescent="0.45">
      <c r="A61" s="15"/>
      <c r="B61" s="15"/>
      <c r="C61" s="15"/>
      <c r="D61" s="23"/>
      <c r="E61" s="490"/>
    </row>
    <row r="62" spans="1:28" x14ac:dyDescent="0.45">
      <c r="A62" s="15"/>
      <c r="B62" s="15"/>
      <c r="C62" s="15"/>
      <c r="D62" s="23"/>
      <c r="E62" s="490"/>
    </row>
    <row r="63" spans="1:28" x14ac:dyDescent="0.45">
      <c r="A63" s="15"/>
      <c r="B63" s="15"/>
      <c r="C63" s="15"/>
      <c r="D63" s="23"/>
      <c r="E63" s="490"/>
      <c r="AB63" s="3"/>
    </row>
    <row r="64" spans="1:28" x14ac:dyDescent="0.45">
      <c r="A64" s="15"/>
      <c r="B64" s="15"/>
      <c r="C64" s="15"/>
      <c r="D64" s="23"/>
      <c r="E64" s="490"/>
      <c r="AB64" s="3"/>
    </row>
    <row r="65" spans="1:28" x14ac:dyDescent="0.45">
      <c r="A65" s="15"/>
      <c r="B65" s="15"/>
      <c r="C65" s="15"/>
      <c r="D65" s="23"/>
      <c r="E65" s="490"/>
      <c r="AB65" s="3"/>
    </row>
    <row r="66" spans="1:28" x14ac:dyDescent="0.45">
      <c r="A66" s="15"/>
      <c r="B66" s="15"/>
      <c r="C66" s="15"/>
      <c r="D66" s="23"/>
      <c r="E66" s="490"/>
      <c r="AB66" s="3"/>
    </row>
    <row r="67" spans="1:28" x14ac:dyDescent="0.45">
      <c r="A67" s="15"/>
      <c r="B67" s="15"/>
      <c r="C67" s="15"/>
      <c r="D67" s="23"/>
      <c r="E67" s="490"/>
      <c r="AB67" s="3"/>
    </row>
    <row r="68" spans="1:28" x14ac:dyDescent="0.45">
      <c r="A68" s="15"/>
      <c r="B68" s="15"/>
      <c r="C68" s="15"/>
      <c r="D68" s="23"/>
      <c r="E68" s="490"/>
      <c r="AB68" s="3"/>
    </row>
    <row r="69" spans="1:28" x14ac:dyDescent="0.45">
      <c r="A69" s="15"/>
      <c r="B69" s="15"/>
      <c r="C69" s="15"/>
      <c r="D69" s="23"/>
      <c r="E69" s="490"/>
      <c r="AB69" s="3"/>
    </row>
    <row r="70" spans="1:28" x14ac:dyDescent="0.45">
      <c r="A70" s="15"/>
      <c r="B70" s="15"/>
      <c r="C70" s="15"/>
      <c r="D70" s="23"/>
      <c r="E70" s="490"/>
      <c r="AB70" s="3"/>
    </row>
    <row r="71" spans="1:28" x14ac:dyDescent="0.45">
      <c r="A71" s="15"/>
      <c r="B71" s="15"/>
      <c r="C71" s="15"/>
      <c r="D71" s="23"/>
      <c r="E71" s="490"/>
      <c r="AB71" s="3"/>
    </row>
    <row r="72" spans="1:28" x14ac:dyDescent="0.45">
      <c r="A72" s="15"/>
      <c r="B72" s="15"/>
      <c r="C72" s="15"/>
      <c r="D72" s="23"/>
      <c r="E72" s="490"/>
      <c r="AB72" s="3"/>
    </row>
    <row r="73" spans="1:28" x14ac:dyDescent="0.45">
      <c r="A73" s="15"/>
      <c r="B73" s="15"/>
      <c r="C73" s="15"/>
      <c r="D73" s="23"/>
      <c r="E73" s="490"/>
      <c r="AB73" s="3"/>
    </row>
    <row r="74" spans="1:28" x14ac:dyDescent="0.45">
      <c r="A74" s="15"/>
      <c r="B74" s="15"/>
      <c r="C74" s="15"/>
      <c r="D74" s="23"/>
      <c r="E74" s="490"/>
      <c r="AB74" s="3"/>
    </row>
    <row r="75" spans="1:28" x14ac:dyDescent="0.45">
      <c r="A75" s="15"/>
      <c r="B75" s="15"/>
      <c r="C75" s="15"/>
      <c r="D75" s="23"/>
      <c r="E75" s="490"/>
      <c r="AB75" s="3"/>
    </row>
    <row r="76" spans="1:28" x14ac:dyDescent="0.45">
      <c r="A76" s="15"/>
      <c r="B76" s="15"/>
      <c r="C76" s="15"/>
      <c r="D76" s="23"/>
      <c r="E76" s="490"/>
      <c r="AB76" s="3"/>
    </row>
    <row r="77" spans="1:28" x14ac:dyDescent="0.45">
      <c r="A77" s="15"/>
      <c r="B77" s="15"/>
      <c r="C77" s="15"/>
      <c r="D77" s="23"/>
      <c r="E77" s="490"/>
      <c r="AB77" s="3"/>
    </row>
    <row r="78" spans="1:28" x14ac:dyDescent="0.45">
      <c r="A78" s="15"/>
      <c r="B78" s="15"/>
      <c r="C78" s="15"/>
      <c r="D78" s="23"/>
      <c r="E78" s="490"/>
      <c r="AB78" s="3"/>
    </row>
    <row r="79" spans="1:28" x14ac:dyDescent="0.45">
      <c r="A79" s="15"/>
      <c r="B79" s="15"/>
      <c r="C79" s="15"/>
      <c r="D79" s="23"/>
      <c r="E79" s="490"/>
      <c r="AB79" s="3"/>
    </row>
    <row r="80" spans="1:28" x14ac:dyDescent="0.45">
      <c r="A80" s="15"/>
      <c r="B80" s="15"/>
      <c r="C80" s="15"/>
      <c r="D80" s="23"/>
      <c r="E80" s="490"/>
      <c r="AB80" s="3"/>
    </row>
    <row r="81" spans="1:28" x14ac:dyDescent="0.45">
      <c r="A81" s="15"/>
      <c r="B81" s="15"/>
      <c r="C81" s="15"/>
      <c r="D81" s="23"/>
      <c r="E81" s="490"/>
      <c r="AB81" s="3"/>
    </row>
    <row r="82" spans="1:28" x14ac:dyDescent="0.45">
      <c r="A82" s="15"/>
      <c r="B82" s="15"/>
      <c r="C82" s="15"/>
      <c r="D82" s="23"/>
      <c r="E82" s="490"/>
      <c r="AB82" s="3"/>
    </row>
    <row r="83" spans="1:28" x14ac:dyDescent="0.45">
      <c r="A83" s="15"/>
      <c r="B83" s="15"/>
      <c r="C83" s="15"/>
      <c r="D83" s="23"/>
      <c r="E83" s="490"/>
      <c r="AB83" s="3"/>
    </row>
    <row r="84" spans="1:28" x14ac:dyDescent="0.45">
      <c r="A84" s="15"/>
      <c r="B84" s="15"/>
      <c r="C84" s="15"/>
      <c r="D84" s="23"/>
      <c r="E84" s="490"/>
      <c r="AB84" s="3"/>
    </row>
    <row r="85" spans="1:28" x14ac:dyDescent="0.45">
      <c r="A85" s="15"/>
      <c r="B85" s="15"/>
      <c r="C85" s="15"/>
      <c r="D85" s="23"/>
      <c r="E85" s="490"/>
      <c r="AB85" s="3"/>
    </row>
    <row r="86" spans="1:28" x14ac:dyDescent="0.45">
      <c r="A86" s="15"/>
      <c r="B86" s="15"/>
      <c r="C86" s="15"/>
      <c r="D86" s="23"/>
      <c r="E86" s="490"/>
      <c r="AB86" s="3"/>
    </row>
    <row r="87" spans="1:28" x14ac:dyDescent="0.45">
      <c r="A87" s="15"/>
      <c r="B87" s="15"/>
      <c r="C87" s="15"/>
      <c r="D87" s="23"/>
      <c r="E87" s="490"/>
      <c r="AB87" s="3"/>
    </row>
    <row r="88" spans="1:28" x14ac:dyDescent="0.45">
      <c r="A88" s="15"/>
      <c r="B88" s="15"/>
      <c r="C88" s="15"/>
      <c r="D88" s="23"/>
      <c r="E88" s="490"/>
      <c r="AB88" s="3"/>
    </row>
    <row r="89" spans="1:28" x14ac:dyDescent="0.45">
      <c r="A89" s="15"/>
      <c r="B89" s="15"/>
      <c r="C89" s="15"/>
      <c r="D89" s="23"/>
      <c r="E89" s="490"/>
      <c r="AB89" s="3"/>
    </row>
    <row r="90" spans="1:28" x14ac:dyDescent="0.45">
      <c r="A90" s="15"/>
      <c r="B90" s="15"/>
      <c r="C90" s="15"/>
      <c r="D90" s="23"/>
      <c r="E90" s="490"/>
      <c r="AB90" s="3"/>
    </row>
    <row r="91" spans="1:28" x14ac:dyDescent="0.45">
      <c r="A91" s="15"/>
      <c r="B91" s="15"/>
      <c r="C91" s="15"/>
      <c r="D91" s="23"/>
      <c r="E91" s="490"/>
      <c r="AB91" s="3"/>
    </row>
    <row r="92" spans="1:28" x14ac:dyDescent="0.45">
      <c r="A92" s="15"/>
      <c r="B92" s="15"/>
      <c r="C92" s="15"/>
      <c r="D92" s="23"/>
      <c r="E92" s="490"/>
      <c r="AB92" s="3"/>
    </row>
    <row r="93" spans="1:28" x14ac:dyDescent="0.45">
      <c r="A93" s="15"/>
      <c r="B93" s="15"/>
      <c r="C93" s="15"/>
      <c r="D93" s="23"/>
      <c r="E93" s="488"/>
      <c r="AB93" s="3"/>
    </row>
    <row r="94" spans="1:28" x14ac:dyDescent="0.45">
      <c r="A94" s="15"/>
      <c r="B94" s="15"/>
      <c r="C94" s="15"/>
      <c r="D94" s="23"/>
      <c r="E94" s="490"/>
      <c r="AB94" s="3"/>
    </row>
    <row r="95" spans="1:28" x14ac:dyDescent="0.45">
      <c r="A95" s="15"/>
      <c r="B95" s="15"/>
      <c r="C95" s="15"/>
      <c r="D95" s="23"/>
      <c r="E95" s="490"/>
      <c r="AB95" s="3"/>
    </row>
    <row r="96" spans="1:28" x14ac:dyDescent="0.45">
      <c r="A96" s="15"/>
      <c r="B96" s="15"/>
      <c r="C96" s="15"/>
      <c r="D96" s="23"/>
      <c r="E96" s="490"/>
      <c r="AB96" s="3"/>
    </row>
    <row r="97" spans="1:28" x14ac:dyDescent="0.45">
      <c r="A97" s="15"/>
      <c r="B97" s="15"/>
      <c r="C97" s="15"/>
      <c r="D97" s="23"/>
      <c r="E97" s="490"/>
      <c r="AB97" s="3"/>
    </row>
    <row r="98" spans="1:28" x14ac:dyDescent="0.45">
      <c r="A98" s="15"/>
      <c r="B98" s="15"/>
      <c r="C98" s="15"/>
      <c r="D98" s="23"/>
      <c r="E98" s="490"/>
      <c r="AB98" s="3"/>
    </row>
    <row r="99" spans="1:28" x14ac:dyDescent="0.45">
      <c r="A99" s="15"/>
      <c r="B99" s="15"/>
      <c r="C99" s="15"/>
      <c r="D99" s="23"/>
      <c r="E99" s="490"/>
      <c r="AB99" s="3"/>
    </row>
    <row r="100" spans="1:28" x14ac:dyDescent="0.45">
      <c r="A100" s="15"/>
      <c r="B100" s="15"/>
      <c r="C100" s="15"/>
      <c r="D100" s="23"/>
      <c r="E100" s="490"/>
      <c r="AB100" s="3"/>
    </row>
    <row r="101" spans="1:28" x14ac:dyDescent="0.45">
      <c r="A101" s="15"/>
      <c r="B101" s="15"/>
      <c r="C101" s="15"/>
      <c r="D101" s="23"/>
      <c r="E101" s="490"/>
      <c r="AB101" s="3"/>
    </row>
    <row r="102" spans="1:28" x14ac:dyDescent="0.45">
      <c r="A102" s="15"/>
      <c r="B102" s="15"/>
      <c r="C102" s="15"/>
      <c r="D102" s="23"/>
      <c r="E102" s="488"/>
      <c r="AB102" s="3"/>
    </row>
    <row r="103" spans="1:28" x14ac:dyDescent="0.45">
      <c r="A103" s="15"/>
      <c r="B103" s="15"/>
      <c r="C103" s="15"/>
      <c r="D103" s="23"/>
      <c r="E103" s="490"/>
      <c r="AB103" s="3"/>
    </row>
    <row r="104" spans="1:28" x14ac:dyDescent="0.45">
      <c r="A104" s="15"/>
      <c r="B104" s="15"/>
      <c r="C104" s="15"/>
      <c r="D104" s="23"/>
      <c r="E104" s="490"/>
      <c r="AB104" s="3"/>
    </row>
    <row r="105" spans="1:28" x14ac:dyDescent="0.45">
      <c r="A105" s="15"/>
      <c r="B105" s="15"/>
      <c r="C105" s="15"/>
      <c r="D105" s="23"/>
      <c r="E105" s="490"/>
      <c r="AB105" s="3"/>
    </row>
    <row r="106" spans="1:28" x14ac:dyDescent="0.45">
      <c r="A106" s="15"/>
      <c r="B106" s="15"/>
      <c r="C106" s="15"/>
      <c r="D106" s="23"/>
      <c r="E106" s="490"/>
      <c r="AB106" s="3"/>
    </row>
    <row r="107" spans="1:28" x14ac:dyDescent="0.45">
      <c r="A107" s="15"/>
      <c r="B107" s="15"/>
      <c r="C107" s="15"/>
      <c r="D107" s="23"/>
      <c r="E107" s="490"/>
      <c r="AB107" s="3"/>
    </row>
    <row r="108" spans="1:28" x14ac:dyDescent="0.45">
      <c r="A108" s="15"/>
      <c r="B108" s="15"/>
      <c r="C108" s="15"/>
      <c r="D108" s="23"/>
      <c r="E108" s="490"/>
      <c r="AB108" s="3"/>
    </row>
    <row r="109" spans="1:28" x14ac:dyDescent="0.45">
      <c r="A109" s="15"/>
      <c r="B109" s="15"/>
      <c r="C109" s="15"/>
      <c r="D109" s="23"/>
      <c r="E109" s="490"/>
      <c r="AB109" s="3"/>
    </row>
    <row r="110" spans="1:28" x14ac:dyDescent="0.45">
      <c r="A110" s="15"/>
      <c r="B110" s="15"/>
      <c r="C110" s="15"/>
      <c r="D110" s="23"/>
      <c r="E110" s="490"/>
      <c r="AB110" s="3"/>
    </row>
    <row r="111" spans="1:28" x14ac:dyDescent="0.45">
      <c r="A111" s="15"/>
      <c r="B111" s="15"/>
      <c r="C111" s="15"/>
      <c r="D111" s="23"/>
      <c r="E111" s="490"/>
      <c r="AB111" s="3"/>
    </row>
    <row r="112" spans="1:28" x14ac:dyDescent="0.45">
      <c r="A112" s="15"/>
      <c r="B112" s="15"/>
      <c r="C112" s="15"/>
      <c r="D112" s="23"/>
      <c r="E112" s="490"/>
      <c r="AB112" s="3"/>
    </row>
    <row r="113" spans="1:28" x14ac:dyDescent="0.45">
      <c r="A113" s="15"/>
      <c r="B113" s="15"/>
      <c r="C113" s="15"/>
      <c r="D113" s="23"/>
      <c r="E113" s="490"/>
      <c r="AB113" s="3"/>
    </row>
    <row r="114" spans="1:28" x14ac:dyDescent="0.45">
      <c r="A114" s="15"/>
      <c r="B114" s="15"/>
      <c r="C114" s="15"/>
      <c r="D114" s="23"/>
      <c r="E114" s="490"/>
      <c r="AB114" s="3"/>
    </row>
    <row r="115" spans="1:28" x14ac:dyDescent="0.45">
      <c r="A115" s="15"/>
      <c r="B115" s="15"/>
      <c r="C115" s="15"/>
      <c r="D115" s="23"/>
      <c r="E115" s="490"/>
      <c r="AB115" s="3"/>
    </row>
    <row r="116" spans="1:28" x14ac:dyDescent="0.45">
      <c r="A116" s="15"/>
      <c r="B116" s="15"/>
      <c r="C116" s="15"/>
      <c r="D116" s="23"/>
      <c r="E116" s="490"/>
      <c r="AB116" s="3"/>
    </row>
    <row r="117" spans="1:28" x14ac:dyDescent="0.45">
      <c r="A117" s="15"/>
      <c r="B117" s="15"/>
      <c r="C117" s="15"/>
      <c r="D117" s="23"/>
      <c r="E117" s="490"/>
      <c r="AB117" s="3"/>
    </row>
    <row r="118" spans="1:28" x14ac:dyDescent="0.45">
      <c r="A118" s="15"/>
      <c r="B118" s="15"/>
      <c r="C118" s="15"/>
      <c r="D118" s="23"/>
      <c r="E118" s="490"/>
      <c r="AB118" s="3"/>
    </row>
    <row r="119" spans="1:28" x14ac:dyDescent="0.45">
      <c r="A119" s="15"/>
      <c r="B119" s="15"/>
      <c r="C119" s="15"/>
      <c r="D119" s="23"/>
      <c r="E119" s="490"/>
      <c r="AB119" s="3"/>
    </row>
    <row r="120" spans="1:28" x14ac:dyDescent="0.45">
      <c r="A120" s="15"/>
      <c r="B120" s="15"/>
      <c r="C120" s="15"/>
      <c r="D120" s="23"/>
      <c r="E120" s="490"/>
      <c r="AB120" s="3"/>
    </row>
    <row r="121" spans="1:28" x14ac:dyDescent="0.45">
      <c r="A121" s="15"/>
      <c r="B121" s="15"/>
      <c r="C121" s="15"/>
      <c r="D121" s="23"/>
      <c r="E121" s="490"/>
      <c r="AB121" s="3"/>
    </row>
    <row r="122" spans="1:28" x14ac:dyDescent="0.45">
      <c r="A122" s="15"/>
      <c r="B122" s="15"/>
      <c r="C122" s="15"/>
      <c r="D122" s="23"/>
      <c r="E122" s="490"/>
      <c r="AB122" s="3"/>
    </row>
    <row r="123" spans="1:28" x14ac:dyDescent="0.45">
      <c r="A123" s="15"/>
      <c r="B123" s="15"/>
      <c r="C123" s="15"/>
      <c r="D123" s="23"/>
      <c r="E123" s="490"/>
      <c r="AB123" s="3"/>
    </row>
    <row r="124" spans="1:28" x14ac:dyDescent="0.45">
      <c r="A124" s="15"/>
      <c r="B124" s="15"/>
      <c r="C124" s="15"/>
      <c r="D124" s="23"/>
      <c r="E124" s="490"/>
      <c r="AB124" s="3"/>
    </row>
    <row r="125" spans="1:28" x14ac:dyDescent="0.45">
      <c r="A125" s="15"/>
      <c r="B125" s="15"/>
      <c r="C125" s="15"/>
      <c r="D125" s="23"/>
      <c r="E125" s="490"/>
      <c r="AB125" s="3"/>
    </row>
    <row r="126" spans="1:28" x14ac:dyDescent="0.45">
      <c r="A126" s="15"/>
      <c r="B126" s="15"/>
      <c r="C126" s="15"/>
      <c r="D126" s="23"/>
      <c r="E126" s="490"/>
      <c r="AB126" s="3"/>
    </row>
    <row r="127" spans="1:28" x14ac:dyDescent="0.45">
      <c r="A127" s="15"/>
      <c r="B127" s="15"/>
      <c r="C127" s="15"/>
      <c r="D127" s="23"/>
      <c r="E127" s="490"/>
      <c r="AB127" s="3"/>
    </row>
    <row r="128" spans="1:28" x14ac:dyDescent="0.45">
      <c r="A128" s="15"/>
      <c r="B128" s="15"/>
      <c r="C128" s="15"/>
      <c r="D128" s="23"/>
      <c r="E128" s="490"/>
      <c r="AB128" s="3"/>
    </row>
    <row r="129" spans="1:28" x14ac:dyDescent="0.45">
      <c r="A129" s="15"/>
      <c r="B129" s="15"/>
      <c r="C129" s="15"/>
      <c r="D129" s="23"/>
      <c r="E129" s="490"/>
      <c r="AB129" s="3"/>
    </row>
    <row r="130" spans="1:28" x14ac:dyDescent="0.45">
      <c r="A130" s="15"/>
      <c r="B130" s="15"/>
      <c r="C130" s="15"/>
      <c r="D130" s="23"/>
      <c r="E130" s="490"/>
      <c r="AB130" s="3"/>
    </row>
    <row r="131" spans="1:28" x14ac:dyDescent="0.45">
      <c r="A131" s="15"/>
      <c r="B131" s="15"/>
      <c r="C131" s="15"/>
      <c r="D131" s="23"/>
      <c r="E131" s="490"/>
      <c r="AB131" s="3"/>
    </row>
    <row r="132" spans="1:28" x14ac:dyDescent="0.45">
      <c r="A132" s="15"/>
      <c r="B132" s="15"/>
      <c r="C132" s="15"/>
      <c r="D132" s="23"/>
      <c r="E132" s="490"/>
      <c r="AB132" s="3"/>
    </row>
    <row r="133" spans="1:28" x14ac:dyDescent="0.45">
      <c r="A133" s="15"/>
      <c r="B133" s="15"/>
      <c r="C133" s="15"/>
      <c r="D133" s="23"/>
      <c r="E133" s="490"/>
      <c r="AB133" s="3"/>
    </row>
    <row r="134" spans="1:28" x14ac:dyDescent="0.45">
      <c r="A134" s="15"/>
      <c r="B134" s="15"/>
      <c r="C134" s="15"/>
      <c r="D134" s="23"/>
      <c r="E134" s="490"/>
      <c r="AB134" s="3"/>
    </row>
    <row r="135" spans="1:28" x14ac:dyDescent="0.45">
      <c r="A135" s="15"/>
      <c r="B135" s="15"/>
      <c r="C135" s="15"/>
      <c r="D135" s="23"/>
      <c r="E135" s="490"/>
      <c r="AB135" s="3"/>
    </row>
    <row r="136" spans="1:28" x14ac:dyDescent="0.45">
      <c r="A136" s="15"/>
      <c r="B136" s="15"/>
      <c r="C136" s="15"/>
      <c r="D136" s="23"/>
      <c r="E136" s="492"/>
      <c r="AB136" s="3"/>
    </row>
    <row r="137" spans="1:28" x14ac:dyDescent="0.45">
      <c r="A137" s="15"/>
      <c r="B137" s="15"/>
      <c r="C137" s="15"/>
      <c r="D137" s="23"/>
      <c r="E137" s="492"/>
      <c r="AB137" s="3"/>
    </row>
    <row r="138" spans="1:28" x14ac:dyDescent="0.45">
      <c r="A138" s="15"/>
      <c r="B138" s="15"/>
      <c r="C138" s="15"/>
      <c r="D138" s="23"/>
      <c r="E138" s="490"/>
      <c r="AB138" s="3"/>
    </row>
    <row r="139" spans="1:28" x14ac:dyDescent="0.45">
      <c r="A139" s="15"/>
      <c r="B139" s="15"/>
      <c r="C139" s="15"/>
      <c r="D139" s="23"/>
      <c r="E139" s="490"/>
      <c r="AB139" s="3"/>
    </row>
    <row r="140" spans="1:28" x14ac:dyDescent="0.45">
      <c r="A140" s="15"/>
      <c r="B140" s="15"/>
      <c r="C140" s="15"/>
      <c r="D140" s="23"/>
      <c r="E140" s="490"/>
      <c r="AB140" s="3"/>
    </row>
    <row r="141" spans="1:28" x14ac:dyDescent="0.45">
      <c r="A141" s="15"/>
      <c r="B141" s="15"/>
      <c r="C141" s="15"/>
      <c r="D141" s="23"/>
      <c r="E141" s="490"/>
      <c r="AB141" s="3"/>
    </row>
    <row r="142" spans="1:28" x14ac:dyDescent="0.45">
      <c r="A142" s="15"/>
      <c r="B142" s="15"/>
      <c r="C142" s="15"/>
      <c r="D142" s="23"/>
      <c r="E142" s="490"/>
      <c r="AB142" s="3"/>
    </row>
    <row r="143" spans="1:28" x14ac:dyDescent="0.45">
      <c r="A143" s="15"/>
      <c r="B143" s="15"/>
      <c r="C143" s="15"/>
      <c r="D143" s="23"/>
      <c r="E143" s="490"/>
      <c r="AB143" s="3"/>
    </row>
    <row r="144" spans="1:28" x14ac:dyDescent="0.45">
      <c r="A144" s="15"/>
      <c r="B144" s="15"/>
      <c r="C144" s="15"/>
      <c r="D144" s="23"/>
      <c r="E144" s="490"/>
      <c r="AB144" s="3"/>
    </row>
    <row r="145" spans="1:28" x14ac:dyDescent="0.45">
      <c r="A145" s="15"/>
      <c r="B145" s="15"/>
      <c r="C145" s="15"/>
      <c r="D145" s="23"/>
      <c r="E145" s="490"/>
      <c r="AB145" s="3"/>
    </row>
    <row r="146" spans="1:28" x14ac:dyDescent="0.45">
      <c r="A146" s="15"/>
      <c r="B146" s="15"/>
      <c r="C146" s="15"/>
      <c r="D146" s="23"/>
      <c r="E146" s="495"/>
      <c r="AB146" s="3"/>
    </row>
    <row r="147" spans="1:28" x14ac:dyDescent="0.45">
      <c r="A147" s="15"/>
      <c r="B147" s="15"/>
      <c r="C147" s="15"/>
      <c r="D147" s="23"/>
      <c r="E147" s="490"/>
      <c r="AB147" s="3"/>
    </row>
    <row r="148" spans="1:28" x14ac:dyDescent="0.45">
      <c r="A148" s="15"/>
      <c r="B148" s="15"/>
      <c r="C148" s="15"/>
      <c r="D148" s="23"/>
      <c r="E148" s="490"/>
      <c r="AB148" s="3"/>
    </row>
    <row r="149" spans="1:28" x14ac:dyDescent="0.45">
      <c r="A149" s="15"/>
      <c r="B149" s="15"/>
      <c r="C149" s="15"/>
      <c r="D149" s="23"/>
      <c r="E149" s="490"/>
      <c r="AB149" s="3"/>
    </row>
    <row r="150" spans="1:28" x14ac:dyDescent="0.45">
      <c r="A150" s="15"/>
      <c r="B150" s="15"/>
      <c r="C150" s="15"/>
      <c r="D150" s="23"/>
      <c r="E150" s="490"/>
      <c r="AB150" s="3"/>
    </row>
    <row r="151" spans="1:28" x14ac:dyDescent="0.45">
      <c r="A151" s="15"/>
      <c r="B151" s="15"/>
      <c r="C151" s="15"/>
      <c r="D151" s="23"/>
      <c r="E151" s="490"/>
      <c r="AB151" s="3"/>
    </row>
    <row r="152" spans="1:28" x14ac:dyDescent="0.45">
      <c r="A152" s="15"/>
      <c r="B152" s="15"/>
      <c r="C152" s="15"/>
      <c r="D152" s="23"/>
      <c r="E152" s="490"/>
      <c r="AB152" s="3"/>
    </row>
    <row r="153" spans="1:28" x14ac:dyDescent="0.45">
      <c r="A153" s="15"/>
      <c r="B153" s="15"/>
      <c r="C153" s="15"/>
      <c r="D153" s="23"/>
      <c r="E153" s="490"/>
      <c r="AB153" s="3"/>
    </row>
    <row r="154" spans="1:28" x14ac:dyDescent="0.45">
      <c r="A154" s="15"/>
      <c r="B154" s="15"/>
      <c r="C154" s="15"/>
      <c r="D154" s="23"/>
      <c r="E154" s="490"/>
      <c r="AB154" s="3"/>
    </row>
    <row r="155" spans="1:28" x14ac:dyDescent="0.45">
      <c r="A155" s="15"/>
      <c r="B155" s="15"/>
      <c r="C155" s="15"/>
      <c r="D155" s="23"/>
      <c r="E155" s="490"/>
      <c r="AB155" s="3"/>
    </row>
    <row r="156" spans="1:28" x14ac:dyDescent="0.45">
      <c r="A156" s="15"/>
      <c r="B156" s="15"/>
      <c r="C156" s="15"/>
      <c r="D156" s="23"/>
      <c r="E156" s="490"/>
      <c r="AB156" s="3"/>
    </row>
    <row r="157" spans="1:28" x14ac:dyDescent="0.45">
      <c r="A157" s="15"/>
      <c r="B157" s="15"/>
      <c r="C157" s="15"/>
      <c r="D157" s="23"/>
      <c r="E157" s="490"/>
      <c r="AB157" s="3"/>
    </row>
    <row r="158" spans="1:28" x14ac:dyDescent="0.45">
      <c r="A158" s="15"/>
      <c r="B158" s="15"/>
      <c r="C158" s="15"/>
      <c r="D158" s="23"/>
      <c r="E158" s="490"/>
      <c r="AB158" s="3"/>
    </row>
    <row r="159" spans="1:28" x14ac:dyDescent="0.45">
      <c r="A159" s="15"/>
      <c r="B159" s="15"/>
      <c r="C159" s="15"/>
      <c r="D159" s="23"/>
      <c r="E159" s="490"/>
      <c r="AB159" s="3"/>
    </row>
    <row r="160" spans="1:28" x14ac:dyDescent="0.45">
      <c r="A160" s="15"/>
      <c r="B160" s="15"/>
      <c r="C160" s="15"/>
      <c r="D160" s="23"/>
      <c r="E160" s="490"/>
      <c r="AB160" s="3"/>
    </row>
    <row r="161" spans="1:28" x14ac:dyDescent="0.45">
      <c r="A161" s="15"/>
      <c r="B161" s="15"/>
      <c r="C161" s="15"/>
      <c r="D161" s="23"/>
      <c r="AB161" s="3"/>
    </row>
    <row r="162" spans="1:28" x14ac:dyDescent="0.45">
      <c r="A162" s="15"/>
      <c r="B162" s="15"/>
      <c r="C162" s="15"/>
      <c r="D162" s="23"/>
      <c r="AB162" s="3"/>
    </row>
    <row r="163" spans="1:28" x14ac:dyDescent="0.45">
      <c r="A163" s="15"/>
      <c r="B163" s="15"/>
      <c r="C163" s="15"/>
      <c r="D163" s="23"/>
      <c r="AB163" s="3"/>
    </row>
    <row r="164" spans="1:28" x14ac:dyDescent="0.45">
      <c r="A164" s="15"/>
      <c r="B164" s="15"/>
      <c r="C164" s="15"/>
      <c r="D164" s="23"/>
      <c r="AB164" s="3"/>
    </row>
    <row r="165" spans="1:28" x14ac:dyDescent="0.45">
      <c r="A165" s="15"/>
      <c r="B165" s="15"/>
      <c r="C165" s="15"/>
      <c r="D165" s="23"/>
      <c r="AB165" s="3"/>
    </row>
    <row r="166" spans="1:28" x14ac:dyDescent="0.45">
      <c r="A166" s="15"/>
      <c r="B166" s="15"/>
      <c r="C166" s="15"/>
      <c r="D166" s="23"/>
      <c r="AB166" s="3"/>
    </row>
    <row r="167" spans="1:28" x14ac:dyDescent="0.45">
      <c r="A167" s="15"/>
      <c r="B167" s="15"/>
      <c r="C167" s="15"/>
      <c r="D167" s="23"/>
      <c r="AB167" s="3"/>
    </row>
    <row r="168" spans="1:28" x14ac:dyDescent="0.45">
      <c r="A168" s="15"/>
      <c r="B168" s="15"/>
      <c r="C168" s="15"/>
      <c r="D168" s="23"/>
      <c r="AB168" s="3"/>
    </row>
    <row r="169" spans="1:28" x14ac:dyDescent="0.45">
      <c r="A169" s="15"/>
      <c r="B169" s="15"/>
      <c r="C169" s="15"/>
      <c r="D169" s="23"/>
      <c r="AB169" s="3"/>
    </row>
    <row r="170" spans="1:28" x14ac:dyDescent="0.45">
      <c r="A170" s="15"/>
      <c r="B170" s="15"/>
      <c r="C170" s="15"/>
      <c r="D170" s="23"/>
      <c r="AB170" s="3"/>
    </row>
    <row r="171" spans="1:28" x14ac:dyDescent="0.45">
      <c r="A171" s="15"/>
      <c r="B171" s="15"/>
      <c r="C171" s="15"/>
      <c r="D171" s="23"/>
      <c r="AB171" s="3"/>
    </row>
    <row r="172" spans="1:28" x14ac:dyDescent="0.45">
      <c r="A172" s="15"/>
      <c r="B172" s="15"/>
      <c r="C172" s="15"/>
      <c r="D172" s="23"/>
      <c r="AB172" s="3"/>
    </row>
    <row r="173" spans="1:28" x14ac:dyDescent="0.45">
      <c r="A173" s="15"/>
      <c r="B173" s="15"/>
      <c r="C173" s="15"/>
      <c r="D173" s="23"/>
      <c r="AB173" s="3"/>
    </row>
    <row r="174" spans="1:28" x14ac:dyDescent="0.45">
      <c r="A174" s="15"/>
      <c r="B174" s="15"/>
      <c r="C174" s="15"/>
      <c r="D174" s="23"/>
      <c r="AB174" s="3"/>
    </row>
    <row r="175" spans="1:28" x14ac:dyDescent="0.45">
      <c r="A175" s="15"/>
      <c r="B175" s="15"/>
      <c r="C175" s="15"/>
      <c r="D175" s="23"/>
      <c r="AB175" s="3"/>
    </row>
    <row r="176" spans="1:28" x14ac:dyDescent="0.45">
      <c r="A176" s="15"/>
      <c r="B176" s="15"/>
      <c r="C176" s="15"/>
      <c r="D176" s="23"/>
      <c r="AB176" s="3"/>
    </row>
    <row r="177" spans="1:28" x14ac:dyDescent="0.45">
      <c r="A177" s="15"/>
      <c r="B177" s="15"/>
      <c r="C177" s="15"/>
      <c r="D177" s="23"/>
      <c r="AB177" s="3"/>
    </row>
    <row r="178" spans="1:28" x14ac:dyDescent="0.45">
      <c r="A178" s="15"/>
      <c r="B178" s="15"/>
      <c r="C178" s="15"/>
      <c r="D178" s="23"/>
      <c r="AB178" s="3"/>
    </row>
    <row r="179" spans="1:28" x14ac:dyDescent="0.45">
      <c r="A179" s="15"/>
      <c r="B179" s="15"/>
      <c r="C179" s="15"/>
      <c r="D179" s="23"/>
      <c r="AB179" s="3"/>
    </row>
    <row r="180" spans="1:28" x14ac:dyDescent="0.45">
      <c r="A180" s="15"/>
      <c r="B180" s="15"/>
      <c r="C180" s="15"/>
      <c r="D180" s="23"/>
      <c r="AB180" s="3"/>
    </row>
    <row r="181" spans="1:28" x14ac:dyDescent="0.45">
      <c r="A181" s="15"/>
      <c r="B181" s="15"/>
      <c r="C181" s="15"/>
      <c r="D181" s="23"/>
      <c r="AB181" s="3"/>
    </row>
    <row r="182" spans="1:28" x14ac:dyDescent="0.45">
      <c r="A182" s="15"/>
      <c r="B182" s="15"/>
      <c r="C182" s="15"/>
      <c r="D182" s="23"/>
      <c r="AB182" s="3"/>
    </row>
    <row r="183" spans="1:28" x14ac:dyDescent="0.45">
      <c r="A183" s="15"/>
      <c r="B183" s="15"/>
      <c r="C183" s="15"/>
      <c r="D183" s="23"/>
      <c r="AB183" s="3"/>
    </row>
    <row r="184" spans="1:28" x14ac:dyDescent="0.45">
      <c r="A184" s="15"/>
      <c r="B184" s="15"/>
      <c r="C184" s="15"/>
      <c r="D184" s="23"/>
      <c r="AB184" s="3"/>
    </row>
    <row r="185" spans="1:28" x14ac:dyDescent="0.45">
      <c r="A185" s="15"/>
      <c r="B185" s="15"/>
      <c r="C185" s="15"/>
      <c r="D185" s="23"/>
      <c r="AB185" s="3"/>
    </row>
    <row r="186" spans="1:28" x14ac:dyDescent="0.45">
      <c r="A186" s="15"/>
      <c r="B186" s="15"/>
      <c r="C186" s="15"/>
      <c r="D186" s="23"/>
      <c r="AB186" s="3"/>
    </row>
    <row r="187" spans="1:28" x14ac:dyDescent="0.45">
      <c r="A187" s="15"/>
      <c r="B187" s="15"/>
      <c r="C187" s="15"/>
      <c r="D187" s="23"/>
      <c r="AB187" s="3"/>
    </row>
    <row r="188" spans="1:28" x14ac:dyDescent="0.45">
      <c r="A188" s="15"/>
      <c r="B188" s="15"/>
      <c r="C188" s="15"/>
      <c r="D188" s="23"/>
      <c r="AB188" s="3"/>
    </row>
    <row r="189" spans="1:28" x14ac:dyDescent="0.45">
      <c r="A189" s="15"/>
      <c r="B189" s="15"/>
      <c r="C189" s="15"/>
      <c r="D189" s="23"/>
      <c r="AB189" s="3"/>
    </row>
    <row r="190" spans="1:28" x14ac:dyDescent="0.45">
      <c r="A190" s="15"/>
      <c r="B190" s="15"/>
      <c r="C190" s="15"/>
      <c r="D190" s="23"/>
      <c r="AB190" s="3"/>
    </row>
    <row r="191" spans="1:28" x14ac:dyDescent="0.45">
      <c r="A191" s="15"/>
      <c r="B191" s="15"/>
      <c r="C191" s="15"/>
      <c r="D191" s="23"/>
      <c r="AB191" s="3"/>
    </row>
    <row r="192" spans="1:28" x14ac:dyDescent="0.45">
      <c r="A192" s="15"/>
      <c r="B192" s="15"/>
      <c r="C192" s="15"/>
      <c r="D192" s="23"/>
      <c r="AB192" s="3"/>
    </row>
    <row r="193" spans="1:28" x14ac:dyDescent="0.45">
      <c r="A193" s="15"/>
      <c r="B193" s="15"/>
      <c r="C193" s="15"/>
      <c r="D193" s="23"/>
      <c r="AB193" s="3"/>
    </row>
    <row r="194" spans="1:28" x14ac:dyDescent="0.45">
      <c r="A194" s="15"/>
      <c r="B194" s="15"/>
      <c r="C194" s="15"/>
      <c r="D194" s="23"/>
      <c r="AB194" s="3"/>
    </row>
    <row r="195" spans="1:28" x14ac:dyDescent="0.45">
      <c r="A195" s="15"/>
      <c r="B195" s="15"/>
      <c r="C195" s="15"/>
      <c r="D195" s="23"/>
      <c r="AB195" s="3"/>
    </row>
    <row r="196" spans="1:28" x14ac:dyDescent="0.45">
      <c r="A196" s="15"/>
      <c r="B196" s="15"/>
      <c r="C196" s="15"/>
      <c r="D196" s="23"/>
      <c r="AB196" s="3"/>
    </row>
    <row r="197" spans="1:28" x14ac:dyDescent="0.45">
      <c r="A197" s="15"/>
      <c r="B197" s="15"/>
      <c r="C197" s="15"/>
      <c r="D197" s="23"/>
      <c r="AB197" s="3"/>
    </row>
    <row r="198" spans="1:28" x14ac:dyDescent="0.45">
      <c r="A198" s="15"/>
      <c r="B198" s="15"/>
      <c r="C198" s="15"/>
      <c r="D198" s="23"/>
      <c r="AB198" s="3"/>
    </row>
    <row r="199" spans="1:28" x14ac:dyDescent="0.45">
      <c r="A199" s="15"/>
      <c r="B199" s="15"/>
      <c r="C199" s="15"/>
      <c r="D199" s="23"/>
      <c r="AB199" s="3"/>
    </row>
    <row r="200" spans="1:28" x14ac:dyDescent="0.45">
      <c r="A200" s="15"/>
      <c r="B200" s="15"/>
      <c r="C200" s="15"/>
      <c r="D200" s="23"/>
      <c r="AB200" s="3"/>
    </row>
    <row r="201" spans="1:28" x14ac:dyDescent="0.45">
      <c r="A201" s="15"/>
      <c r="B201" s="15"/>
      <c r="C201" s="15"/>
      <c r="D201" s="23"/>
      <c r="AB201" s="3"/>
    </row>
    <row r="202" spans="1:28" x14ac:dyDescent="0.45">
      <c r="A202" s="15"/>
      <c r="B202" s="15"/>
      <c r="C202" s="15"/>
      <c r="D202" s="23"/>
      <c r="AB202" s="3"/>
    </row>
    <row r="203" spans="1:28" x14ac:dyDescent="0.45">
      <c r="A203" s="15"/>
      <c r="B203" s="15"/>
      <c r="C203" s="15"/>
      <c r="D203" s="23"/>
      <c r="AB203" s="3"/>
    </row>
    <row r="204" spans="1:28" x14ac:dyDescent="0.45">
      <c r="A204" s="15"/>
      <c r="B204" s="15"/>
      <c r="C204" s="15"/>
      <c r="D204" s="23"/>
      <c r="AB204" s="3"/>
    </row>
    <row r="205" spans="1:28" x14ac:dyDescent="0.45">
      <c r="A205" s="15"/>
      <c r="B205" s="15"/>
      <c r="C205" s="15"/>
      <c r="D205" s="23"/>
      <c r="AB205" s="3"/>
    </row>
    <row r="206" spans="1:28" x14ac:dyDescent="0.45">
      <c r="A206" s="15"/>
      <c r="B206" s="15"/>
      <c r="C206" s="15"/>
      <c r="D206" s="23"/>
      <c r="AB206" s="3"/>
    </row>
    <row r="207" spans="1:28" x14ac:dyDescent="0.45">
      <c r="A207" s="15"/>
      <c r="B207" s="15"/>
      <c r="C207" s="15"/>
      <c r="D207" s="23"/>
      <c r="AB207" s="3"/>
    </row>
    <row r="208" spans="1:28" x14ac:dyDescent="0.45">
      <c r="A208" s="15"/>
      <c r="B208" s="15"/>
      <c r="C208" s="15"/>
      <c r="D208" s="23"/>
      <c r="AB208" s="3"/>
    </row>
    <row r="209" spans="1:28" x14ac:dyDescent="0.45">
      <c r="A209" s="15"/>
      <c r="B209" s="15"/>
      <c r="C209" s="15"/>
      <c r="D209" s="23"/>
      <c r="AB209" s="3"/>
    </row>
    <row r="210" spans="1:28" x14ac:dyDescent="0.45">
      <c r="A210" s="15"/>
      <c r="B210" s="15"/>
      <c r="C210" s="15"/>
      <c r="D210" s="23"/>
      <c r="AB210" s="3"/>
    </row>
    <row r="211" spans="1:28" x14ac:dyDescent="0.45">
      <c r="A211" s="15"/>
      <c r="B211" s="15"/>
      <c r="C211" s="15"/>
      <c r="D211" s="23"/>
      <c r="AB211" s="3"/>
    </row>
    <row r="212" spans="1:28" x14ac:dyDescent="0.45">
      <c r="A212" s="15"/>
      <c r="B212" s="15"/>
      <c r="C212" s="15"/>
      <c r="D212" s="23"/>
      <c r="AB212" s="3"/>
    </row>
    <row r="213" spans="1:28" x14ac:dyDescent="0.45">
      <c r="A213" s="15"/>
      <c r="B213" s="15"/>
      <c r="C213" s="15"/>
      <c r="D213" s="23"/>
      <c r="AB213" s="3"/>
    </row>
    <row r="214" spans="1:28" x14ac:dyDescent="0.45">
      <c r="A214" s="15"/>
      <c r="B214" s="15"/>
      <c r="C214" s="15"/>
      <c r="D214" s="23"/>
      <c r="AB214" s="3"/>
    </row>
    <row r="215" spans="1:28" x14ac:dyDescent="0.45">
      <c r="A215" s="15"/>
      <c r="B215" s="15"/>
      <c r="C215" s="15"/>
      <c r="D215" s="23"/>
      <c r="AB215" s="3"/>
    </row>
    <row r="216" spans="1:28" x14ac:dyDescent="0.45">
      <c r="A216" s="15"/>
      <c r="B216" s="15"/>
      <c r="C216" s="15"/>
      <c r="D216" s="23"/>
      <c r="AB216" s="3"/>
    </row>
    <row r="217" spans="1:28" x14ac:dyDescent="0.45">
      <c r="A217" s="15"/>
      <c r="B217" s="15"/>
      <c r="C217" s="15"/>
      <c r="D217" s="23"/>
      <c r="AB217" s="3"/>
    </row>
    <row r="218" spans="1:28" x14ac:dyDescent="0.45">
      <c r="A218" s="15"/>
      <c r="B218" s="15"/>
      <c r="C218" s="15"/>
      <c r="D218" s="23"/>
      <c r="AB218" s="3"/>
    </row>
    <row r="219" spans="1:28" x14ac:dyDescent="0.45">
      <c r="A219" s="15"/>
      <c r="B219" s="15"/>
      <c r="C219" s="15"/>
      <c r="D219" s="23"/>
      <c r="AB219" s="3"/>
    </row>
    <row r="220" spans="1:28" x14ac:dyDescent="0.45">
      <c r="A220" s="15"/>
      <c r="B220" s="15"/>
      <c r="C220" s="15"/>
      <c r="D220" s="23"/>
      <c r="AB220" s="3"/>
    </row>
    <row r="221" spans="1:28" x14ac:dyDescent="0.45">
      <c r="A221" s="15"/>
      <c r="B221" s="15"/>
      <c r="C221" s="15"/>
      <c r="D221" s="23"/>
      <c r="AB221" s="3"/>
    </row>
    <row r="222" spans="1:28" x14ac:dyDescent="0.45">
      <c r="A222" s="15"/>
      <c r="B222" s="15"/>
      <c r="C222" s="15"/>
      <c r="D222" s="23"/>
      <c r="AB222" s="3"/>
    </row>
    <row r="223" spans="1:28" x14ac:dyDescent="0.45">
      <c r="A223" s="15"/>
      <c r="B223" s="15"/>
      <c r="C223" s="15"/>
      <c r="D223" s="23"/>
      <c r="AB223" s="3"/>
    </row>
    <row r="224" spans="1:28" x14ac:dyDescent="0.45">
      <c r="A224" s="15"/>
      <c r="B224" s="15"/>
      <c r="C224" s="15"/>
      <c r="D224" s="23"/>
      <c r="AB224" s="3"/>
    </row>
    <row r="225" spans="1:28" x14ac:dyDescent="0.45">
      <c r="A225" s="15"/>
      <c r="B225" s="15"/>
      <c r="C225" s="15"/>
      <c r="D225" s="23"/>
      <c r="AB225" s="3"/>
    </row>
    <row r="226" spans="1:28" x14ac:dyDescent="0.45">
      <c r="A226" s="15"/>
      <c r="B226" s="15"/>
      <c r="C226" s="15"/>
      <c r="D226" s="23"/>
      <c r="AB226" s="3"/>
    </row>
    <row r="227" spans="1:28" x14ac:dyDescent="0.45">
      <c r="A227" s="15"/>
      <c r="B227" s="15"/>
      <c r="C227" s="15"/>
      <c r="D227" s="23"/>
      <c r="AB227" s="3"/>
    </row>
    <row r="228" spans="1:28" x14ac:dyDescent="0.45">
      <c r="A228" s="15"/>
      <c r="B228" s="15"/>
      <c r="C228" s="15"/>
      <c r="D228" s="23"/>
      <c r="AB228" s="3"/>
    </row>
    <row r="229" spans="1:28" x14ac:dyDescent="0.45">
      <c r="A229" s="15"/>
      <c r="B229" s="15"/>
      <c r="C229" s="15"/>
      <c r="D229" s="23"/>
      <c r="AB229" s="3"/>
    </row>
    <row r="230" spans="1:28" x14ac:dyDescent="0.45">
      <c r="A230" s="15"/>
      <c r="B230" s="15"/>
      <c r="C230" s="15"/>
      <c r="D230" s="23"/>
      <c r="AB230" s="3"/>
    </row>
    <row r="231" spans="1:28" x14ac:dyDescent="0.45">
      <c r="A231" s="15"/>
      <c r="B231" s="15"/>
      <c r="C231" s="15"/>
      <c r="D231" s="23"/>
      <c r="AB231" s="3"/>
    </row>
    <row r="232" spans="1:28" x14ac:dyDescent="0.45">
      <c r="A232" s="15"/>
      <c r="B232" s="15"/>
      <c r="C232" s="15"/>
      <c r="D232" s="23"/>
      <c r="AB232" s="3"/>
    </row>
    <row r="233" spans="1:28" x14ac:dyDescent="0.45">
      <c r="A233" s="15"/>
      <c r="B233" s="15"/>
      <c r="C233" s="15"/>
      <c r="D233" s="23"/>
      <c r="AB233" s="3"/>
    </row>
    <row r="234" spans="1:28" x14ac:dyDescent="0.45">
      <c r="A234" s="15"/>
      <c r="B234" s="15"/>
      <c r="C234" s="15"/>
      <c r="D234" s="23"/>
      <c r="AB234" s="3"/>
    </row>
    <row r="235" spans="1:28" x14ac:dyDescent="0.45">
      <c r="A235" s="15"/>
      <c r="B235" s="15"/>
      <c r="C235" s="15"/>
      <c r="D235" s="23"/>
      <c r="AB235" s="3"/>
    </row>
    <row r="236" spans="1:28" x14ac:dyDescent="0.45">
      <c r="A236" s="15"/>
      <c r="B236" s="15"/>
      <c r="C236" s="15"/>
      <c r="D236" s="23"/>
      <c r="AB236" s="3"/>
    </row>
    <row r="237" spans="1:28" x14ac:dyDescent="0.45">
      <c r="A237" s="15"/>
      <c r="B237" s="15"/>
      <c r="C237" s="15"/>
      <c r="D237" s="23"/>
      <c r="AB237" s="3"/>
    </row>
    <row r="238" spans="1:28" x14ac:dyDescent="0.45">
      <c r="A238" s="15"/>
      <c r="B238" s="15"/>
      <c r="C238" s="15"/>
      <c r="D238" s="23"/>
      <c r="AB238" s="3"/>
    </row>
    <row r="239" spans="1:28" x14ac:dyDescent="0.45">
      <c r="A239" s="15"/>
      <c r="B239" s="15"/>
      <c r="C239" s="15"/>
      <c r="D239" s="23"/>
      <c r="AB239" s="3"/>
    </row>
    <row r="240" spans="1:28" x14ac:dyDescent="0.45">
      <c r="A240" s="15"/>
      <c r="B240" s="15"/>
      <c r="C240" s="15"/>
      <c r="D240" s="23"/>
      <c r="AB240" s="3"/>
    </row>
    <row r="241" spans="1:28" x14ac:dyDescent="0.45">
      <c r="A241" s="15"/>
      <c r="B241" s="15"/>
      <c r="C241" s="15"/>
      <c r="D241" s="23"/>
      <c r="AB241" s="3"/>
    </row>
    <row r="242" spans="1:28" x14ac:dyDescent="0.45">
      <c r="A242" s="15"/>
      <c r="B242" s="15"/>
      <c r="C242" s="15"/>
      <c r="D242" s="23"/>
      <c r="AB242" s="3"/>
    </row>
    <row r="243" spans="1:28" x14ac:dyDescent="0.45">
      <c r="A243" s="15"/>
      <c r="B243" s="15"/>
      <c r="C243" s="15"/>
      <c r="D243" s="23"/>
      <c r="AB243" s="3"/>
    </row>
    <row r="244" spans="1:28" x14ac:dyDescent="0.45">
      <c r="A244" s="15"/>
      <c r="B244" s="15"/>
      <c r="C244" s="15"/>
      <c r="D244" s="23"/>
      <c r="AB244" s="3"/>
    </row>
    <row r="245" spans="1:28" x14ac:dyDescent="0.45">
      <c r="A245" s="15"/>
      <c r="B245" s="15"/>
      <c r="C245" s="15"/>
      <c r="D245" s="23"/>
      <c r="AB245" s="3"/>
    </row>
    <row r="246" spans="1:28" x14ac:dyDescent="0.45">
      <c r="A246" s="15"/>
      <c r="B246" s="15"/>
      <c r="C246" s="15"/>
      <c r="D246" s="23"/>
      <c r="AB246" s="3"/>
    </row>
    <row r="247" spans="1:28" x14ac:dyDescent="0.45">
      <c r="A247" s="15"/>
      <c r="B247" s="15"/>
      <c r="C247" s="15"/>
      <c r="D247" s="23"/>
      <c r="AB247" s="3"/>
    </row>
    <row r="248" spans="1:28" x14ac:dyDescent="0.45">
      <c r="A248" s="15"/>
      <c r="B248" s="15"/>
      <c r="C248" s="15"/>
      <c r="D248" s="23"/>
      <c r="AB248" s="3"/>
    </row>
    <row r="249" spans="1:28" x14ac:dyDescent="0.45">
      <c r="A249" s="15"/>
      <c r="B249" s="15"/>
      <c r="C249" s="15"/>
      <c r="D249" s="23"/>
      <c r="AB249" s="3"/>
    </row>
    <row r="250" spans="1:28" x14ac:dyDescent="0.45">
      <c r="A250" s="15"/>
      <c r="B250" s="15"/>
      <c r="C250" s="15"/>
      <c r="D250" s="23"/>
      <c r="AB250" s="3"/>
    </row>
    <row r="251" spans="1:28" x14ac:dyDescent="0.45">
      <c r="A251" s="15"/>
      <c r="B251" s="15"/>
      <c r="C251" s="15"/>
      <c r="D251" s="23"/>
      <c r="AB251" s="3"/>
    </row>
    <row r="252" spans="1:28" x14ac:dyDescent="0.45">
      <c r="A252" s="15"/>
      <c r="B252" s="15"/>
      <c r="C252" s="15"/>
      <c r="D252" s="23"/>
      <c r="AB252" s="3"/>
    </row>
    <row r="253" spans="1:28" x14ac:dyDescent="0.45">
      <c r="A253" s="15"/>
      <c r="B253" s="15"/>
      <c r="C253" s="15"/>
      <c r="D253" s="23"/>
      <c r="AB253" s="3"/>
    </row>
    <row r="254" spans="1:28" x14ac:dyDescent="0.45">
      <c r="A254" s="15"/>
      <c r="B254" s="15"/>
      <c r="C254" s="15"/>
      <c r="D254" s="23"/>
      <c r="AB254" s="3"/>
    </row>
    <row r="255" spans="1:28" x14ac:dyDescent="0.45">
      <c r="A255" s="15"/>
      <c r="B255" s="15"/>
      <c r="C255" s="15"/>
      <c r="D255" s="23"/>
      <c r="AB255" s="3"/>
    </row>
    <row r="256" spans="1:28" x14ac:dyDescent="0.45">
      <c r="A256" s="15"/>
      <c r="B256" s="15"/>
      <c r="C256" s="15"/>
      <c r="D256" s="23"/>
      <c r="AB256" s="3"/>
    </row>
    <row r="257" spans="1:28" x14ac:dyDescent="0.45">
      <c r="A257" s="15"/>
      <c r="B257" s="15"/>
      <c r="C257" s="15"/>
      <c r="D257" s="23"/>
      <c r="AB257" s="3"/>
    </row>
    <row r="258" spans="1:28" x14ac:dyDescent="0.45">
      <c r="A258" s="15"/>
      <c r="B258" s="15"/>
      <c r="C258" s="15"/>
      <c r="D258" s="23"/>
      <c r="AB258" s="3"/>
    </row>
    <row r="259" spans="1:28" x14ac:dyDescent="0.45">
      <c r="A259" s="15"/>
      <c r="B259" s="15"/>
      <c r="C259" s="15"/>
      <c r="D259" s="23"/>
      <c r="AB259" s="3"/>
    </row>
    <row r="260" spans="1:28" x14ac:dyDescent="0.45">
      <c r="A260" s="15"/>
      <c r="B260" s="15"/>
      <c r="C260" s="15"/>
      <c r="D260" s="23"/>
      <c r="AB260" s="3"/>
    </row>
    <row r="261" spans="1:28" x14ac:dyDescent="0.45">
      <c r="A261" s="15"/>
      <c r="B261" s="15"/>
      <c r="C261" s="15"/>
      <c r="D261" s="23"/>
      <c r="AB261" s="3"/>
    </row>
    <row r="262" spans="1:28" x14ac:dyDescent="0.45">
      <c r="A262" s="15"/>
      <c r="B262" s="15"/>
      <c r="C262" s="15"/>
      <c r="D262" s="23"/>
      <c r="AB262" s="3"/>
    </row>
    <row r="263" spans="1:28" x14ac:dyDescent="0.45">
      <c r="A263" s="15"/>
      <c r="B263" s="15"/>
      <c r="C263" s="15"/>
      <c r="D263" s="23"/>
      <c r="AB263" s="3"/>
    </row>
    <row r="264" spans="1:28" x14ac:dyDescent="0.45">
      <c r="A264" s="15"/>
      <c r="B264" s="15"/>
      <c r="C264" s="15"/>
      <c r="D264" s="23"/>
      <c r="AB264" s="3"/>
    </row>
    <row r="265" spans="1:28" x14ac:dyDescent="0.45">
      <c r="A265" s="15"/>
      <c r="B265" s="15"/>
      <c r="C265" s="15"/>
      <c r="D265" s="23"/>
      <c r="AB265" s="3"/>
    </row>
    <row r="266" spans="1:28" x14ac:dyDescent="0.45">
      <c r="A266" s="15"/>
      <c r="B266" s="15"/>
      <c r="C266" s="15"/>
      <c r="D266" s="23"/>
      <c r="AB266" s="3"/>
    </row>
    <row r="267" spans="1:28" x14ac:dyDescent="0.45">
      <c r="A267" s="15"/>
      <c r="B267" s="15"/>
      <c r="C267" s="15"/>
      <c r="D267" s="23"/>
      <c r="AB267" s="3"/>
    </row>
    <row r="268" spans="1:28" x14ac:dyDescent="0.45">
      <c r="A268" s="15"/>
      <c r="B268" s="15"/>
      <c r="C268" s="15"/>
      <c r="D268" s="23"/>
      <c r="AB268" s="3"/>
    </row>
    <row r="269" spans="1:28" x14ac:dyDescent="0.45">
      <c r="A269" s="15"/>
      <c r="B269" s="15"/>
      <c r="C269" s="15"/>
      <c r="D269" s="23"/>
      <c r="AB269" s="3"/>
    </row>
    <row r="270" spans="1:28" x14ac:dyDescent="0.45">
      <c r="A270" s="15"/>
      <c r="B270" s="15"/>
      <c r="C270" s="15"/>
      <c r="D270" s="23"/>
      <c r="AB270" s="3"/>
    </row>
    <row r="271" spans="1:28" x14ac:dyDescent="0.45">
      <c r="A271" s="15"/>
      <c r="B271" s="15"/>
      <c r="C271" s="15"/>
      <c r="D271" s="23"/>
      <c r="AB271" s="3"/>
    </row>
    <row r="272" spans="1:28" x14ac:dyDescent="0.45">
      <c r="A272" s="15"/>
      <c r="B272" s="15"/>
      <c r="C272" s="15"/>
      <c r="D272" s="23"/>
      <c r="AB272" s="3"/>
    </row>
    <row r="273" spans="1:28" x14ac:dyDescent="0.45">
      <c r="A273" s="15"/>
      <c r="B273" s="15"/>
      <c r="C273" s="15"/>
      <c r="D273" s="23"/>
      <c r="AB273" s="3"/>
    </row>
    <row r="274" spans="1:28" x14ac:dyDescent="0.45">
      <c r="A274" s="15"/>
      <c r="B274" s="15"/>
      <c r="C274" s="15"/>
      <c r="D274" s="23"/>
      <c r="AB274" s="3"/>
    </row>
    <row r="275" spans="1:28" x14ac:dyDescent="0.45">
      <c r="A275" s="15"/>
      <c r="B275" s="15"/>
      <c r="C275" s="15"/>
      <c r="D275" s="23"/>
      <c r="AB275" s="3"/>
    </row>
    <row r="276" spans="1:28" x14ac:dyDescent="0.45">
      <c r="A276" s="15"/>
      <c r="B276" s="15"/>
      <c r="C276" s="15"/>
      <c r="D276" s="23"/>
      <c r="AB276" s="3"/>
    </row>
    <row r="277" spans="1:28" x14ac:dyDescent="0.45">
      <c r="A277" s="15"/>
      <c r="B277" s="15"/>
      <c r="C277" s="15"/>
      <c r="D277" s="23"/>
      <c r="AB277" s="3"/>
    </row>
    <row r="278" spans="1:28" x14ac:dyDescent="0.45">
      <c r="A278" s="15"/>
      <c r="B278" s="15"/>
      <c r="C278" s="15"/>
      <c r="D278" s="23"/>
      <c r="AB278" s="3"/>
    </row>
    <row r="279" spans="1:28" x14ac:dyDescent="0.45">
      <c r="A279" s="15"/>
      <c r="B279" s="15"/>
      <c r="C279" s="15"/>
      <c r="D279" s="23"/>
      <c r="AB279" s="3"/>
    </row>
    <row r="280" spans="1:28" x14ac:dyDescent="0.45">
      <c r="A280" s="15"/>
      <c r="B280" s="15"/>
      <c r="C280" s="15"/>
      <c r="D280" s="23"/>
      <c r="AB280" s="3"/>
    </row>
    <row r="281" spans="1:28" x14ac:dyDescent="0.45">
      <c r="A281" s="15"/>
      <c r="B281" s="15"/>
      <c r="C281" s="15"/>
      <c r="D281" s="23"/>
      <c r="AB281" s="3"/>
    </row>
    <row r="282" spans="1:28" x14ac:dyDescent="0.45">
      <c r="A282" s="15"/>
      <c r="B282" s="15"/>
      <c r="C282" s="15"/>
      <c r="D282" s="23"/>
      <c r="AB282" s="3"/>
    </row>
    <row r="283" spans="1:28" x14ac:dyDescent="0.45">
      <c r="A283" s="15"/>
      <c r="B283" s="15"/>
      <c r="C283" s="15"/>
      <c r="D283" s="23"/>
      <c r="AB283" s="3"/>
    </row>
    <row r="284" spans="1:28" x14ac:dyDescent="0.45">
      <c r="A284" s="15"/>
      <c r="B284" s="15"/>
      <c r="C284" s="15"/>
      <c r="D284" s="23"/>
      <c r="AB284" s="3"/>
    </row>
    <row r="285" spans="1:28" x14ac:dyDescent="0.45">
      <c r="A285" s="15"/>
      <c r="B285" s="15"/>
      <c r="C285" s="15"/>
      <c r="D285" s="23"/>
      <c r="AB285" s="3"/>
    </row>
    <row r="286" spans="1:28" x14ac:dyDescent="0.45">
      <c r="A286" s="15"/>
      <c r="B286" s="15"/>
      <c r="C286" s="15"/>
      <c r="D286" s="23"/>
      <c r="AB286" s="3"/>
    </row>
    <row r="287" spans="1:28" x14ac:dyDescent="0.45">
      <c r="A287" s="15"/>
      <c r="B287" s="15"/>
      <c r="C287" s="15"/>
      <c r="D287" s="23"/>
      <c r="AB287" s="3"/>
    </row>
    <row r="288" spans="1:28" x14ac:dyDescent="0.45">
      <c r="A288" s="15"/>
      <c r="B288" s="15"/>
      <c r="C288" s="15"/>
      <c r="D288" s="23"/>
      <c r="AB288" s="3"/>
    </row>
    <row r="289" spans="1:28" x14ac:dyDescent="0.45">
      <c r="A289" s="15"/>
      <c r="B289" s="15"/>
      <c r="C289" s="15"/>
      <c r="D289" s="23"/>
      <c r="AB289" s="3"/>
    </row>
    <row r="290" spans="1:28" x14ac:dyDescent="0.45">
      <c r="A290" s="15"/>
      <c r="B290" s="15"/>
      <c r="C290" s="15"/>
      <c r="D290" s="23"/>
      <c r="AB290" s="3"/>
    </row>
    <row r="291" spans="1:28" x14ac:dyDescent="0.45">
      <c r="A291" s="15"/>
      <c r="B291" s="15"/>
      <c r="C291" s="15"/>
      <c r="D291" s="23"/>
      <c r="AB291" s="3"/>
    </row>
    <row r="292" spans="1:28" x14ac:dyDescent="0.45">
      <c r="A292" s="15"/>
      <c r="B292" s="15"/>
      <c r="C292" s="15"/>
      <c r="D292" s="23"/>
      <c r="AB292" s="3"/>
    </row>
    <row r="293" spans="1:28" x14ac:dyDescent="0.45">
      <c r="A293" s="15"/>
      <c r="B293" s="15"/>
      <c r="C293" s="15"/>
      <c r="D293" s="23"/>
      <c r="AB293" s="3"/>
    </row>
    <row r="294" spans="1:28" x14ac:dyDescent="0.45">
      <c r="A294" s="15"/>
      <c r="B294" s="15"/>
      <c r="C294" s="15"/>
      <c r="D294" s="23"/>
      <c r="AB294" s="3"/>
    </row>
    <row r="295" spans="1:28" x14ac:dyDescent="0.45">
      <c r="A295" s="15"/>
      <c r="B295" s="15"/>
      <c r="C295" s="15"/>
      <c r="D295" s="23"/>
      <c r="AB295" s="3"/>
    </row>
    <row r="296" spans="1:28" x14ac:dyDescent="0.45">
      <c r="A296" s="15"/>
      <c r="B296" s="15"/>
      <c r="C296" s="15"/>
      <c r="D296" s="23"/>
      <c r="AB296" s="3"/>
    </row>
    <row r="297" spans="1:28" x14ac:dyDescent="0.45">
      <c r="A297" s="15"/>
      <c r="B297" s="15"/>
      <c r="C297" s="15"/>
      <c r="D297" s="23"/>
      <c r="AB297" s="3"/>
    </row>
    <row r="298" spans="1:28" x14ac:dyDescent="0.45">
      <c r="A298" s="15"/>
      <c r="B298" s="15"/>
      <c r="C298" s="15"/>
      <c r="D298" s="23"/>
      <c r="AB298" s="3"/>
    </row>
    <row r="299" spans="1:28" x14ac:dyDescent="0.45">
      <c r="A299" s="15"/>
      <c r="B299" s="15"/>
      <c r="C299" s="15"/>
      <c r="D299" s="23"/>
      <c r="AB299" s="3"/>
    </row>
    <row r="300" spans="1:28" x14ac:dyDescent="0.45">
      <c r="A300" s="15"/>
      <c r="B300" s="15"/>
      <c r="C300" s="15"/>
      <c r="D300" s="23"/>
      <c r="AB300" s="3"/>
    </row>
    <row r="301" spans="1:28" x14ac:dyDescent="0.45">
      <c r="A301" s="15"/>
      <c r="B301" s="15"/>
      <c r="C301" s="15"/>
      <c r="D301" s="23"/>
      <c r="AB301" s="3"/>
    </row>
    <row r="302" spans="1:28" x14ac:dyDescent="0.45">
      <c r="A302" s="15"/>
      <c r="B302" s="15"/>
      <c r="C302" s="15"/>
      <c r="D302" s="23"/>
      <c r="AB302" s="3"/>
    </row>
    <row r="303" spans="1:28" x14ac:dyDescent="0.45">
      <c r="A303" s="15"/>
      <c r="B303" s="15"/>
      <c r="C303" s="15"/>
      <c r="D303" s="23"/>
      <c r="AB303" s="3"/>
    </row>
    <row r="304" spans="1:28" x14ac:dyDescent="0.45">
      <c r="A304" s="15"/>
      <c r="B304" s="15"/>
      <c r="C304" s="15"/>
      <c r="D304" s="23"/>
      <c r="AB304" s="3"/>
    </row>
    <row r="305" spans="1:28" x14ac:dyDescent="0.45">
      <c r="A305" s="15"/>
      <c r="B305" s="15"/>
      <c r="C305" s="15"/>
      <c r="D305" s="23"/>
      <c r="AB305" s="3"/>
    </row>
    <row r="306" spans="1:28" x14ac:dyDescent="0.45">
      <c r="A306" s="15"/>
      <c r="B306" s="15"/>
      <c r="C306" s="15"/>
      <c r="D306" s="23"/>
      <c r="AB306" s="3"/>
    </row>
    <row r="307" spans="1:28" x14ac:dyDescent="0.45">
      <c r="A307" s="15"/>
      <c r="B307" s="15"/>
      <c r="C307" s="15"/>
      <c r="D307" s="23"/>
      <c r="AB307" s="3"/>
    </row>
    <row r="308" spans="1:28" x14ac:dyDescent="0.45">
      <c r="A308" s="15"/>
      <c r="B308" s="15"/>
      <c r="C308" s="15"/>
      <c r="D308" s="23"/>
      <c r="AB308" s="3"/>
    </row>
    <row r="309" spans="1:28" x14ac:dyDescent="0.45">
      <c r="A309" s="15"/>
      <c r="B309" s="15"/>
      <c r="C309" s="15"/>
      <c r="D309" s="23"/>
      <c r="AB309" s="3"/>
    </row>
    <row r="310" spans="1:28" x14ac:dyDescent="0.45">
      <c r="A310" s="15"/>
      <c r="B310" s="15"/>
      <c r="C310" s="15"/>
      <c r="D310" s="23"/>
      <c r="AB310" s="3"/>
    </row>
    <row r="311" spans="1:28" x14ac:dyDescent="0.45">
      <c r="A311" s="15"/>
      <c r="B311" s="15"/>
      <c r="C311" s="15"/>
      <c r="D311" s="23"/>
      <c r="AB311" s="3"/>
    </row>
    <row r="312" spans="1:28" x14ac:dyDescent="0.45">
      <c r="A312" s="15"/>
      <c r="B312" s="15"/>
      <c r="C312" s="15"/>
      <c r="D312" s="23"/>
      <c r="AB312" s="3"/>
    </row>
    <row r="313" spans="1:28" x14ac:dyDescent="0.45">
      <c r="A313" s="15"/>
      <c r="B313" s="15"/>
      <c r="C313" s="15"/>
      <c r="D313" s="23"/>
      <c r="AB313" s="3"/>
    </row>
    <row r="314" spans="1:28" x14ac:dyDescent="0.45">
      <c r="A314" s="15"/>
      <c r="B314" s="15"/>
      <c r="C314" s="15"/>
      <c r="D314" s="23"/>
      <c r="AB314" s="3"/>
    </row>
    <row r="315" spans="1:28" x14ac:dyDescent="0.45">
      <c r="A315" s="15"/>
      <c r="B315" s="15"/>
      <c r="C315" s="15"/>
      <c r="D315" s="23"/>
      <c r="AB315" s="3"/>
    </row>
    <row r="316" spans="1:28" x14ac:dyDescent="0.45">
      <c r="A316" s="15"/>
      <c r="B316" s="15"/>
      <c r="C316" s="15"/>
      <c r="D316" s="23"/>
      <c r="AB316" s="3"/>
    </row>
    <row r="317" spans="1:28" x14ac:dyDescent="0.45">
      <c r="A317" s="15"/>
      <c r="B317" s="15"/>
      <c r="C317" s="15"/>
      <c r="D317" s="23"/>
      <c r="AB317" s="3"/>
    </row>
    <row r="318" spans="1:28" x14ac:dyDescent="0.45">
      <c r="A318" s="15"/>
      <c r="B318" s="15"/>
      <c r="C318" s="15"/>
      <c r="D318" s="23"/>
      <c r="AB318" s="3"/>
    </row>
    <row r="319" spans="1:28" x14ac:dyDescent="0.45">
      <c r="A319" s="15"/>
      <c r="B319" s="15"/>
      <c r="C319" s="15"/>
      <c r="D319" s="23"/>
      <c r="AB319" s="3"/>
    </row>
    <row r="320" spans="1:28" x14ac:dyDescent="0.45">
      <c r="A320" s="15"/>
      <c r="B320" s="15"/>
      <c r="C320" s="15"/>
      <c r="D320" s="23"/>
      <c r="AB320" s="3"/>
    </row>
    <row r="321" spans="1:28" x14ac:dyDescent="0.45">
      <c r="A321" s="15"/>
      <c r="B321" s="15"/>
      <c r="C321" s="15"/>
      <c r="D321" s="23"/>
      <c r="AB321" s="3"/>
    </row>
    <row r="322" spans="1:28" x14ac:dyDescent="0.45">
      <c r="A322" s="15"/>
      <c r="B322" s="15"/>
      <c r="C322" s="15"/>
      <c r="D322" s="23"/>
      <c r="AB322" s="3"/>
    </row>
    <row r="323" spans="1:28" x14ac:dyDescent="0.45">
      <c r="A323" s="15"/>
      <c r="B323" s="15"/>
      <c r="C323" s="15"/>
      <c r="D323" s="23"/>
      <c r="AB323" s="3"/>
    </row>
    <row r="324" spans="1:28" x14ac:dyDescent="0.45">
      <c r="A324" s="15"/>
      <c r="B324" s="15"/>
      <c r="C324" s="15"/>
      <c r="D324" s="23"/>
      <c r="AB324" s="3"/>
    </row>
    <row r="325" spans="1:28" x14ac:dyDescent="0.45">
      <c r="A325" s="15"/>
      <c r="B325" s="15"/>
      <c r="C325" s="15"/>
      <c r="D325" s="23"/>
      <c r="AB325" s="3"/>
    </row>
    <row r="326" spans="1:28" x14ac:dyDescent="0.45">
      <c r="A326" s="15"/>
      <c r="B326" s="15"/>
      <c r="C326" s="15"/>
      <c r="D326" s="23"/>
      <c r="AB326" s="3"/>
    </row>
    <row r="327" spans="1:28" x14ac:dyDescent="0.45">
      <c r="A327" s="15"/>
      <c r="B327" s="15"/>
      <c r="C327" s="15"/>
      <c r="D327" s="23"/>
      <c r="AB327" s="3"/>
    </row>
    <row r="328" spans="1:28" x14ac:dyDescent="0.45">
      <c r="A328" s="15"/>
      <c r="B328" s="15"/>
      <c r="C328" s="15"/>
      <c r="D328" s="23"/>
      <c r="AB328" s="3"/>
    </row>
    <row r="329" spans="1:28" x14ac:dyDescent="0.45">
      <c r="A329" s="15"/>
      <c r="B329" s="15"/>
      <c r="C329" s="15"/>
      <c r="D329" s="23"/>
      <c r="AB329" s="3"/>
    </row>
    <row r="330" spans="1:28" x14ac:dyDescent="0.45">
      <c r="A330" s="15"/>
      <c r="B330" s="15"/>
      <c r="C330" s="15"/>
      <c r="D330" s="23"/>
      <c r="AB330" s="3"/>
    </row>
    <row r="331" spans="1:28" x14ac:dyDescent="0.45">
      <c r="A331" s="15"/>
      <c r="B331" s="15"/>
      <c r="C331" s="15"/>
      <c r="D331" s="23"/>
      <c r="AB331" s="3"/>
    </row>
    <row r="332" spans="1:28" x14ac:dyDescent="0.45">
      <c r="A332" s="15"/>
      <c r="B332" s="15"/>
      <c r="C332" s="15"/>
      <c r="D332" s="23"/>
      <c r="AB332" s="3"/>
    </row>
    <row r="333" spans="1:28" x14ac:dyDescent="0.45">
      <c r="A333" s="15"/>
      <c r="B333" s="15"/>
      <c r="C333" s="15"/>
      <c r="D333" s="23"/>
      <c r="AB333" s="3"/>
    </row>
    <row r="334" spans="1:28" x14ac:dyDescent="0.45">
      <c r="A334" s="15"/>
      <c r="B334" s="15"/>
      <c r="C334" s="15"/>
      <c r="D334" s="23"/>
      <c r="AB334" s="3"/>
    </row>
    <row r="335" spans="1:28" x14ac:dyDescent="0.45">
      <c r="A335" s="15"/>
      <c r="B335" s="15"/>
      <c r="C335" s="15"/>
      <c r="D335" s="23"/>
      <c r="AB335" s="3"/>
    </row>
    <row r="336" spans="1:28" x14ac:dyDescent="0.45">
      <c r="A336" s="15"/>
      <c r="B336" s="15"/>
      <c r="C336" s="15"/>
      <c r="D336" s="23"/>
      <c r="AB336" s="3"/>
    </row>
    <row r="337" spans="1:28" x14ac:dyDescent="0.45">
      <c r="A337" s="15"/>
      <c r="B337" s="15"/>
      <c r="C337" s="15"/>
      <c r="D337" s="23"/>
      <c r="AB337" s="3"/>
    </row>
    <row r="338" spans="1:28" x14ac:dyDescent="0.45">
      <c r="A338" s="15"/>
      <c r="B338" s="15"/>
      <c r="C338" s="15"/>
      <c r="D338" s="23"/>
      <c r="AB338" s="3"/>
    </row>
    <row r="339" spans="1:28" x14ac:dyDescent="0.45">
      <c r="A339" s="15"/>
      <c r="B339" s="15"/>
      <c r="C339" s="15"/>
      <c r="D339" s="23"/>
      <c r="AB339" s="3"/>
    </row>
    <row r="340" spans="1:28" x14ac:dyDescent="0.45">
      <c r="A340" s="15"/>
      <c r="B340" s="15"/>
      <c r="C340" s="15"/>
      <c r="D340" s="23"/>
      <c r="AB340" s="3"/>
    </row>
    <row r="341" spans="1:28" x14ac:dyDescent="0.45">
      <c r="A341" s="15"/>
      <c r="B341" s="15"/>
      <c r="C341" s="15"/>
      <c r="D341" s="23"/>
      <c r="AB341" s="3"/>
    </row>
    <row r="342" spans="1:28" x14ac:dyDescent="0.45">
      <c r="A342" s="15"/>
      <c r="B342" s="15"/>
      <c r="C342" s="15"/>
      <c r="D342" s="23"/>
      <c r="AB342" s="3"/>
    </row>
    <row r="343" spans="1:28" x14ac:dyDescent="0.45">
      <c r="A343" s="15"/>
      <c r="B343" s="15"/>
      <c r="C343" s="15"/>
      <c r="D343" s="23"/>
      <c r="AB343" s="3"/>
    </row>
    <row r="344" spans="1:28" x14ac:dyDescent="0.45">
      <c r="A344" s="15"/>
      <c r="B344" s="15"/>
      <c r="C344" s="15"/>
      <c r="D344" s="23"/>
      <c r="AB344" s="3"/>
    </row>
    <row r="345" spans="1:28" x14ac:dyDescent="0.45">
      <c r="A345" s="15"/>
      <c r="B345" s="15"/>
      <c r="C345" s="15"/>
      <c r="D345" s="23"/>
      <c r="AB345" s="3"/>
    </row>
    <row r="346" spans="1:28" x14ac:dyDescent="0.45">
      <c r="A346" s="15"/>
      <c r="B346" s="15"/>
      <c r="C346" s="15"/>
      <c r="D346" s="23"/>
      <c r="AB346" s="3"/>
    </row>
    <row r="347" spans="1:28" x14ac:dyDescent="0.45">
      <c r="A347" s="15"/>
      <c r="B347" s="15"/>
      <c r="C347" s="15"/>
      <c r="D347" s="23"/>
      <c r="AB347" s="3"/>
    </row>
    <row r="348" spans="1:28" x14ac:dyDescent="0.45">
      <c r="A348" s="15"/>
      <c r="B348" s="15"/>
      <c r="C348" s="15"/>
      <c r="D348" s="23"/>
      <c r="AB348" s="3"/>
    </row>
    <row r="349" spans="1:28" x14ac:dyDescent="0.45">
      <c r="A349" s="15"/>
      <c r="B349" s="15"/>
      <c r="C349" s="15"/>
      <c r="D349" s="23"/>
      <c r="AB349" s="3"/>
    </row>
    <row r="350" spans="1:28" x14ac:dyDescent="0.45">
      <c r="A350" s="15"/>
      <c r="B350" s="15"/>
      <c r="C350" s="15"/>
      <c r="D350" s="23"/>
      <c r="AB350" s="3"/>
    </row>
    <row r="351" spans="1:28" x14ac:dyDescent="0.45">
      <c r="A351" s="15"/>
      <c r="B351" s="15"/>
      <c r="C351" s="15"/>
      <c r="D351" s="23"/>
      <c r="AB351" s="3"/>
    </row>
    <row r="352" spans="1:28" x14ac:dyDescent="0.45">
      <c r="A352" s="15"/>
      <c r="B352" s="15"/>
      <c r="C352" s="15"/>
      <c r="D352" s="23"/>
      <c r="AB352" s="3"/>
    </row>
    <row r="353" spans="1:28" x14ac:dyDescent="0.45">
      <c r="A353" s="15"/>
      <c r="B353" s="15"/>
      <c r="C353" s="15"/>
      <c r="D353" s="23"/>
      <c r="AB353" s="3"/>
    </row>
    <row r="354" spans="1:28" x14ac:dyDescent="0.45">
      <c r="A354" s="15"/>
      <c r="B354" s="15"/>
      <c r="C354" s="15"/>
      <c r="D354" s="23"/>
      <c r="AB354" s="3"/>
    </row>
    <row r="355" spans="1:28" x14ac:dyDescent="0.45">
      <c r="A355" s="15"/>
      <c r="B355" s="15"/>
      <c r="C355" s="15"/>
      <c r="D355" s="23"/>
      <c r="AB355" s="3"/>
    </row>
    <row r="356" spans="1:28" x14ac:dyDescent="0.45">
      <c r="A356" s="15"/>
      <c r="B356" s="15"/>
      <c r="C356" s="15"/>
      <c r="D356" s="23"/>
      <c r="AB356" s="3"/>
    </row>
    <row r="357" spans="1:28" x14ac:dyDescent="0.45">
      <c r="A357" s="15"/>
      <c r="B357" s="15"/>
      <c r="C357" s="15"/>
      <c r="D357" s="23"/>
      <c r="AB357" s="3"/>
    </row>
    <row r="358" spans="1:28" x14ac:dyDescent="0.45">
      <c r="A358" s="15"/>
      <c r="B358" s="15"/>
      <c r="C358" s="15"/>
      <c r="D358" s="23"/>
      <c r="AB358" s="3"/>
    </row>
    <row r="359" spans="1:28" x14ac:dyDescent="0.45">
      <c r="A359" s="15"/>
      <c r="B359" s="15"/>
      <c r="C359" s="15"/>
      <c r="D359" s="23"/>
      <c r="AB359" s="3"/>
    </row>
    <row r="360" spans="1:28" x14ac:dyDescent="0.45">
      <c r="A360" s="15"/>
      <c r="B360" s="15"/>
      <c r="C360" s="15"/>
      <c r="D360" s="23"/>
      <c r="AB360" s="3"/>
    </row>
    <row r="361" spans="1:28" x14ac:dyDescent="0.45">
      <c r="A361" s="15"/>
      <c r="B361" s="15"/>
      <c r="C361" s="15"/>
      <c r="D361" s="23"/>
      <c r="AB361" s="3"/>
    </row>
    <row r="362" spans="1:28" x14ac:dyDescent="0.45">
      <c r="A362" s="15"/>
      <c r="B362" s="15"/>
      <c r="C362" s="15"/>
      <c r="D362" s="23"/>
      <c r="AB362" s="3"/>
    </row>
    <row r="363" spans="1:28" x14ac:dyDescent="0.45">
      <c r="A363" s="15"/>
      <c r="B363" s="15"/>
      <c r="C363" s="15"/>
      <c r="D363" s="23"/>
      <c r="AB363" s="3"/>
    </row>
    <row r="364" spans="1:28" x14ac:dyDescent="0.45">
      <c r="A364" s="15"/>
      <c r="B364" s="15"/>
      <c r="C364" s="15"/>
      <c r="D364" s="23"/>
      <c r="AB364" s="3"/>
    </row>
    <row r="365" spans="1:28" x14ac:dyDescent="0.45">
      <c r="A365" s="15"/>
      <c r="B365" s="15"/>
      <c r="C365" s="15"/>
      <c r="D365" s="23"/>
      <c r="AB365" s="3"/>
    </row>
    <row r="366" spans="1:28" x14ac:dyDescent="0.45">
      <c r="A366" s="15"/>
      <c r="B366" s="15"/>
      <c r="C366" s="15"/>
      <c r="D366" s="23"/>
      <c r="AB366" s="3"/>
    </row>
    <row r="367" spans="1:28" x14ac:dyDescent="0.45">
      <c r="A367" s="15"/>
      <c r="B367" s="15"/>
      <c r="C367" s="15"/>
      <c r="D367" s="23"/>
      <c r="AB367" s="3"/>
    </row>
    <row r="368" spans="1:28" x14ac:dyDescent="0.45">
      <c r="A368" s="15"/>
      <c r="B368" s="15"/>
      <c r="C368" s="15"/>
      <c r="D368" s="23"/>
      <c r="AB368" s="3"/>
    </row>
    <row r="369" spans="1:28" x14ac:dyDescent="0.45">
      <c r="A369" s="15"/>
      <c r="B369" s="15"/>
      <c r="C369" s="15"/>
      <c r="D369" s="23"/>
      <c r="AB369" s="3"/>
    </row>
    <row r="370" spans="1:28" x14ac:dyDescent="0.45">
      <c r="A370" s="15"/>
      <c r="B370" s="15"/>
      <c r="C370" s="15"/>
      <c r="D370" s="23"/>
      <c r="AB370" s="3"/>
    </row>
    <row r="371" spans="1:28" x14ac:dyDescent="0.45">
      <c r="A371" s="15"/>
      <c r="B371" s="15"/>
      <c r="C371" s="15"/>
      <c r="D371" s="23"/>
      <c r="AB371" s="3"/>
    </row>
    <row r="372" spans="1:28" x14ac:dyDescent="0.45">
      <c r="A372" s="15"/>
      <c r="B372" s="15"/>
      <c r="C372" s="15"/>
      <c r="D372" s="23"/>
      <c r="AB372" s="3"/>
    </row>
    <row r="373" spans="1:28" x14ac:dyDescent="0.45">
      <c r="A373" s="15"/>
      <c r="B373" s="15"/>
      <c r="C373" s="15"/>
      <c r="D373" s="23"/>
      <c r="AB373" s="3"/>
    </row>
    <row r="374" spans="1:28" x14ac:dyDescent="0.45">
      <c r="A374" s="15"/>
      <c r="B374" s="15"/>
      <c r="C374" s="15"/>
      <c r="D374" s="23"/>
      <c r="AB374" s="3"/>
    </row>
    <row r="375" spans="1:28" x14ac:dyDescent="0.45">
      <c r="A375" s="15"/>
      <c r="B375" s="15"/>
      <c r="C375" s="15"/>
      <c r="D375" s="23"/>
      <c r="AB375" s="3"/>
    </row>
    <row r="376" spans="1:28" x14ac:dyDescent="0.45">
      <c r="A376" s="15"/>
      <c r="B376" s="15"/>
      <c r="C376" s="15"/>
      <c r="D376" s="23"/>
      <c r="AB376" s="3"/>
    </row>
    <row r="377" spans="1:28" x14ac:dyDescent="0.45">
      <c r="A377" s="15"/>
      <c r="B377" s="15"/>
      <c r="C377" s="15"/>
      <c r="D377" s="23"/>
      <c r="AB377" s="3"/>
    </row>
    <row r="378" spans="1:28" x14ac:dyDescent="0.45">
      <c r="A378" s="15"/>
      <c r="B378" s="15"/>
      <c r="C378" s="15"/>
      <c r="D378" s="23"/>
      <c r="AB378" s="3"/>
    </row>
    <row r="379" spans="1:28" x14ac:dyDescent="0.45">
      <c r="A379" s="15"/>
      <c r="B379" s="15"/>
      <c r="C379" s="15"/>
      <c r="D379" s="23"/>
      <c r="AB379" s="3"/>
    </row>
    <row r="380" spans="1:28" x14ac:dyDescent="0.45">
      <c r="A380" s="15"/>
      <c r="B380" s="15"/>
      <c r="C380" s="15"/>
      <c r="D380" s="23"/>
      <c r="AB380" s="3"/>
    </row>
    <row r="381" spans="1:28" x14ac:dyDescent="0.45">
      <c r="A381" s="15"/>
      <c r="B381" s="15"/>
      <c r="C381" s="15"/>
      <c r="D381" s="23"/>
      <c r="AB381" s="3"/>
    </row>
    <row r="382" spans="1:28" x14ac:dyDescent="0.45">
      <c r="A382" s="15"/>
      <c r="B382" s="15"/>
      <c r="C382" s="15"/>
      <c r="D382" s="23"/>
      <c r="AB382" s="3"/>
    </row>
    <row r="383" spans="1:28" x14ac:dyDescent="0.45">
      <c r="A383" s="15"/>
      <c r="B383" s="15"/>
      <c r="C383" s="15"/>
      <c r="D383" s="23"/>
      <c r="AB383" s="3"/>
    </row>
    <row r="384" spans="1:28" x14ac:dyDescent="0.45">
      <c r="A384" s="15"/>
      <c r="B384" s="15"/>
      <c r="C384" s="15"/>
      <c r="D384" s="23"/>
      <c r="AB384" s="3"/>
    </row>
    <row r="385" spans="1:28" x14ac:dyDescent="0.45">
      <c r="A385" s="15"/>
      <c r="B385" s="15"/>
      <c r="C385" s="15"/>
      <c r="D385" s="23"/>
      <c r="AB385" s="3"/>
    </row>
    <row r="386" spans="1:28" x14ac:dyDescent="0.45">
      <c r="A386" s="15"/>
      <c r="B386" s="15"/>
      <c r="C386" s="15"/>
      <c r="D386" s="23"/>
      <c r="AB386" s="3"/>
    </row>
    <row r="387" spans="1:28" x14ac:dyDescent="0.45">
      <c r="A387" s="15"/>
      <c r="B387" s="15"/>
      <c r="C387" s="15"/>
      <c r="D387" s="23"/>
      <c r="AB387" s="3"/>
    </row>
    <row r="388" spans="1:28" x14ac:dyDescent="0.45">
      <c r="A388" s="15"/>
      <c r="B388" s="15"/>
      <c r="C388" s="15"/>
      <c r="D388" s="23"/>
      <c r="AB388" s="3"/>
    </row>
    <row r="389" spans="1:28" x14ac:dyDescent="0.45">
      <c r="A389" s="15"/>
      <c r="B389" s="15"/>
      <c r="C389" s="15"/>
      <c r="D389" s="23"/>
      <c r="AB389" s="3"/>
    </row>
    <row r="390" spans="1:28" x14ac:dyDescent="0.45">
      <c r="A390" s="15"/>
      <c r="B390" s="15"/>
      <c r="C390" s="15"/>
      <c r="D390" s="23"/>
      <c r="AB390" s="3"/>
    </row>
    <row r="391" spans="1:28" x14ac:dyDescent="0.45">
      <c r="A391" s="15"/>
      <c r="B391" s="15"/>
      <c r="C391" s="15"/>
      <c r="D391" s="23"/>
      <c r="AB391" s="3"/>
    </row>
    <row r="392" spans="1:28" x14ac:dyDescent="0.45">
      <c r="A392" s="15"/>
      <c r="B392" s="15"/>
      <c r="C392" s="15"/>
      <c r="D392" s="23"/>
      <c r="AB392" s="3"/>
    </row>
    <row r="393" spans="1:28" x14ac:dyDescent="0.45">
      <c r="A393" s="15"/>
      <c r="B393" s="15"/>
      <c r="C393" s="15"/>
      <c r="D393" s="23"/>
      <c r="AB393" s="3"/>
    </row>
    <row r="394" spans="1:28" x14ac:dyDescent="0.45">
      <c r="A394" s="15"/>
      <c r="B394" s="15"/>
      <c r="C394" s="15"/>
      <c r="D394" s="23"/>
      <c r="AB394" s="3"/>
    </row>
    <row r="395" spans="1:28" x14ac:dyDescent="0.45">
      <c r="A395" s="15"/>
      <c r="B395" s="15"/>
      <c r="C395" s="15"/>
      <c r="D395" s="23"/>
      <c r="AB395" s="3"/>
    </row>
    <row r="396" spans="1:28" x14ac:dyDescent="0.45">
      <c r="A396" s="15"/>
      <c r="B396" s="15"/>
      <c r="C396" s="15"/>
      <c r="D396" s="23"/>
      <c r="AB396" s="3"/>
    </row>
    <row r="397" spans="1:28" x14ac:dyDescent="0.45">
      <c r="A397" s="15"/>
      <c r="B397" s="15"/>
      <c r="C397" s="15"/>
      <c r="D397" s="23"/>
      <c r="AB397" s="3"/>
    </row>
    <row r="398" spans="1:28" x14ac:dyDescent="0.45">
      <c r="A398" s="15"/>
      <c r="B398" s="15"/>
      <c r="C398" s="15"/>
      <c r="D398" s="23"/>
      <c r="AB398" s="3"/>
    </row>
    <row r="399" spans="1:28" x14ac:dyDescent="0.45">
      <c r="A399" s="15"/>
      <c r="B399" s="15"/>
      <c r="C399" s="15"/>
      <c r="D399" s="23"/>
      <c r="AB399" s="3"/>
    </row>
    <row r="400" spans="1:28" x14ac:dyDescent="0.45">
      <c r="A400" s="15"/>
      <c r="B400" s="15"/>
      <c r="C400" s="15"/>
      <c r="D400" s="23"/>
      <c r="AB400" s="3"/>
    </row>
    <row r="401" spans="1:28" x14ac:dyDescent="0.45">
      <c r="A401" s="15"/>
      <c r="B401" s="15"/>
      <c r="C401" s="15"/>
      <c r="D401" s="23"/>
      <c r="AB401" s="3"/>
    </row>
    <row r="402" spans="1:28" x14ac:dyDescent="0.45">
      <c r="A402" s="15"/>
      <c r="B402" s="15"/>
      <c r="C402" s="15"/>
      <c r="D402" s="23"/>
      <c r="AB402" s="3"/>
    </row>
    <row r="403" spans="1:28" x14ac:dyDescent="0.45">
      <c r="A403" s="15"/>
      <c r="B403" s="15"/>
      <c r="C403" s="15"/>
      <c r="D403" s="23"/>
      <c r="AB403" s="3"/>
    </row>
    <row r="404" spans="1:28" x14ac:dyDescent="0.45">
      <c r="A404" s="15"/>
      <c r="B404" s="15"/>
      <c r="C404" s="15"/>
      <c r="D404" s="23"/>
      <c r="AB404" s="3"/>
    </row>
    <row r="405" spans="1:28" x14ac:dyDescent="0.45">
      <c r="A405" s="15"/>
      <c r="B405" s="15"/>
      <c r="C405" s="15"/>
      <c r="D405" s="23"/>
      <c r="AB405" s="3"/>
    </row>
    <row r="406" spans="1:28" x14ac:dyDescent="0.45">
      <c r="A406" s="15"/>
      <c r="B406" s="15"/>
      <c r="C406" s="15"/>
      <c r="D406" s="23"/>
      <c r="AB406" s="3"/>
    </row>
    <row r="407" spans="1:28" x14ac:dyDescent="0.45">
      <c r="A407" s="15"/>
      <c r="B407" s="15"/>
      <c r="C407" s="15"/>
      <c r="D407" s="23"/>
      <c r="AB407" s="3"/>
    </row>
    <row r="408" spans="1:28" x14ac:dyDescent="0.45">
      <c r="A408" s="15"/>
      <c r="B408" s="15"/>
      <c r="C408" s="15"/>
      <c r="D408" s="23"/>
      <c r="AB408" s="3"/>
    </row>
    <row r="409" spans="1:28" x14ac:dyDescent="0.45">
      <c r="A409" s="15"/>
      <c r="B409" s="15"/>
      <c r="C409" s="15"/>
      <c r="D409" s="23"/>
      <c r="AB409" s="3"/>
    </row>
    <row r="410" spans="1:28" x14ac:dyDescent="0.45">
      <c r="A410" s="15"/>
      <c r="B410" s="15"/>
      <c r="C410" s="15"/>
      <c r="D410" s="23"/>
      <c r="AB410" s="3"/>
    </row>
    <row r="411" spans="1:28" x14ac:dyDescent="0.45">
      <c r="A411" s="15"/>
      <c r="B411" s="15"/>
      <c r="C411" s="15"/>
      <c r="D411" s="23"/>
      <c r="AB411" s="3"/>
    </row>
    <row r="412" spans="1:28" x14ac:dyDescent="0.45">
      <c r="A412" s="15"/>
      <c r="B412" s="15"/>
      <c r="C412" s="15"/>
      <c r="D412" s="23"/>
      <c r="AB412" s="3"/>
    </row>
    <row r="413" spans="1:28" x14ac:dyDescent="0.45">
      <c r="A413" s="15"/>
      <c r="B413" s="15"/>
      <c r="C413" s="15"/>
      <c r="D413" s="23"/>
      <c r="AB413" s="3"/>
    </row>
    <row r="414" spans="1:28" x14ac:dyDescent="0.45">
      <c r="A414" s="15"/>
      <c r="B414" s="15"/>
      <c r="C414" s="15"/>
      <c r="D414" s="23"/>
      <c r="AB414" s="3"/>
    </row>
    <row r="415" spans="1:28" x14ac:dyDescent="0.45">
      <c r="A415" s="15"/>
      <c r="B415" s="15"/>
      <c r="C415" s="15"/>
      <c r="D415" s="23"/>
      <c r="AB415" s="3"/>
    </row>
    <row r="416" spans="1:28" x14ac:dyDescent="0.45">
      <c r="A416" s="15"/>
      <c r="B416" s="15"/>
      <c r="C416" s="15"/>
      <c r="D416" s="23"/>
      <c r="AB416" s="3"/>
    </row>
    <row r="417" spans="1:28" x14ac:dyDescent="0.45">
      <c r="A417" s="15"/>
      <c r="B417" s="15"/>
      <c r="C417" s="15"/>
      <c r="D417" s="23"/>
      <c r="AB417" s="3"/>
    </row>
    <row r="418" spans="1:28" x14ac:dyDescent="0.45">
      <c r="A418" s="15"/>
      <c r="B418" s="15"/>
      <c r="C418" s="15"/>
      <c r="D418" s="23"/>
      <c r="AB418" s="3"/>
    </row>
    <row r="419" spans="1:28" x14ac:dyDescent="0.45">
      <c r="A419" s="15"/>
      <c r="B419" s="15"/>
      <c r="C419" s="15"/>
      <c r="D419" s="23"/>
      <c r="AB419" s="3"/>
    </row>
    <row r="420" spans="1:28" x14ac:dyDescent="0.45">
      <c r="A420" s="15"/>
      <c r="B420" s="15"/>
      <c r="C420" s="15"/>
      <c r="D420" s="23"/>
      <c r="AB420" s="3"/>
    </row>
    <row r="421" spans="1:28" x14ac:dyDescent="0.45">
      <c r="A421" s="15"/>
      <c r="B421" s="15"/>
      <c r="C421" s="15"/>
      <c r="D421" s="23"/>
      <c r="AB421" s="3"/>
    </row>
    <row r="422" spans="1:28" x14ac:dyDescent="0.45">
      <c r="A422" s="15"/>
      <c r="B422" s="15"/>
      <c r="C422" s="15"/>
      <c r="D422" s="23"/>
      <c r="AB422" s="3"/>
    </row>
    <row r="423" spans="1:28" x14ac:dyDescent="0.45">
      <c r="A423" s="15"/>
      <c r="B423" s="15"/>
      <c r="C423" s="15"/>
      <c r="D423" s="23"/>
      <c r="AB423" s="3"/>
    </row>
    <row r="424" spans="1:28" x14ac:dyDescent="0.45">
      <c r="A424" s="15"/>
      <c r="B424" s="15"/>
      <c r="C424" s="15"/>
      <c r="D424" s="23"/>
      <c r="AB424" s="3"/>
    </row>
    <row r="425" spans="1:28" x14ac:dyDescent="0.45">
      <c r="A425" s="15"/>
      <c r="B425" s="15"/>
      <c r="C425" s="15"/>
      <c r="D425" s="23"/>
      <c r="AB425" s="3"/>
    </row>
    <row r="426" spans="1:28" x14ac:dyDescent="0.45">
      <c r="A426" s="15"/>
      <c r="B426" s="15"/>
      <c r="C426" s="15"/>
      <c r="D426" s="23"/>
      <c r="AB426" s="3"/>
    </row>
    <row r="427" spans="1:28" x14ac:dyDescent="0.45">
      <c r="A427" s="15"/>
      <c r="B427" s="15"/>
      <c r="C427" s="15"/>
      <c r="D427" s="23"/>
      <c r="AB427" s="3"/>
    </row>
    <row r="428" spans="1:28" x14ac:dyDescent="0.45">
      <c r="A428" s="15"/>
      <c r="B428" s="15"/>
      <c r="C428" s="15"/>
      <c r="D428" s="23"/>
      <c r="AB428" s="3"/>
    </row>
    <row r="429" spans="1:28" x14ac:dyDescent="0.45">
      <c r="A429" s="15"/>
      <c r="B429" s="15"/>
      <c r="C429" s="15"/>
      <c r="D429" s="23"/>
      <c r="AB429" s="3"/>
    </row>
    <row r="430" spans="1:28" x14ac:dyDescent="0.45">
      <c r="A430" s="15"/>
      <c r="B430" s="15"/>
      <c r="C430" s="15"/>
      <c r="D430" s="23"/>
      <c r="AB430" s="3"/>
    </row>
    <row r="431" spans="1:28" x14ac:dyDescent="0.45">
      <c r="A431" s="15"/>
      <c r="B431" s="15"/>
      <c r="C431" s="15"/>
      <c r="D431" s="23"/>
      <c r="AB431" s="3"/>
    </row>
    <row r="432" spans="1:28" x14ac:dyDescent="0.45">
      <c r="A432" s="15"/>
      <c r="B432" s="15"/>
      <c r="C432" s="15"/>
      <c r="D432" s="23"/>
      <c r="AB432" s="3"/>
    </row>
    <row r="433" spans="1:28" x14ac:dyDescent="0.45">
      <c r="A433" s="15"/>
      <c r="B433" s="15"/>
      <c r="C433" s="15"/>
      <c r="D433" s="23"/>
      <c r="AB433" s="3"/>
    </row>
    <row r="434" spans="1:28" x14ac:dyDescent="0.45">
      <c r="A434" s="15"/>
      <c r="B434" s="15"/>
      <c r="C434" s="15"/>
      <c r="D434" s="23"/>
      <c r="AB434" s="3"/>
    </row>
    <row r="435" spans="1:28" x14ac:dyDescent="0.45">
      <c r="A435" s="15"/>
      <c r="B435" s="15"/>
      <c r="C435" s="15"/>
      <c r="D435" s="23"/>
      <c r="AB435" s="3"/>
    </row>
    <row r="436" spans="1:28" x14ac:dyDescent="0.45">
      <c r="A436" s="15"/>
      <c r="B436" s="15"/>
      <c r="C436" s="15"/>
      <c r="D436" s="23"/>
      <c r="AB436" s="3"/>
    </row>
    <row r="437" spans="1:28" x14ac:dyDescent="0.45">
      <c r="A437" s="15"/>
      <c r="B437" s="15"/>
      <c r="C437" s="15"/>
      <c r="D437" s="23"/>
      <c r="AB437" s="3"/>
    </row>
    <row r="438" spans="1:28" x14ac:dyDescent="0.45">
      <c r="A438" s="15"/>
      <c r="B438" s="15"/>
      <c r="C438" s="15"/>
      <c r="D438" s="23"/>
      <c r="AB438" s="3"/>
    </row>
    <row r="439" spans="1:28" x14ac:dyDescent="0.45">
      <c r="A439" s="15"/>
      <c r="B439" s="15"/>
      <c r="C439" s="15"/>
      <c r="D439" s="23"/>
      <c r="AB439" s="3"/>
    </row>
    <row r="440" spans="1:28" x14ac:dyDescent="0.45">
      <c r="A440" s="15"/>
      <c r="B440" s="15"/>
      <c r="C440" s="15"/>
      <c r="D440" s="23"/>
      <c r="AB440" s="3"/>
    </row>
    <row r="441" spans="1:28" x14ac:dyDescent="0.45">
      <c r="A441" s="15"/>
      <c r="B441" s="15"/>
      <c r="C441" s="15"/>
      <c r="D441" s="23"/>
      <c r="AB441" s="3"/>
    </row>
    <row r="442" spans="1:28" x14ac:dyDescent="0.45">
      <c r="A442" s="15"/>
      <c r="B442" s="15"/>
      <c r="C442" s="15"/>
      <c r="D442" s="23"/>
      <c r="AB442" s="3"/>
    </row>
    <row r="443" spans="1:28" x14ac:dyDescent="0.45">
      <c r="A443" s="15"/>
      <c r="B443" s="15"/>
      <c r="C443" s="15"/>
      <c r="D443" s="23"/>
      <c r="AB443" s="3"/>
    </row>
    <row r="444" spans="1:28" x14ac:dyDescent="0.45">
      <c r="A444" s="15"/>
      <c r="B444" s="15"/>
      <c r="C444" s="15"/>
      <c r="D444" s="23"/>
      <c r="AB444" s="3"/>
    </row>
    <row r="445" spans="1:28" x14ac:dyDescent="0.45">
      <c r="A445" s="15"/>
      <c r="B445" s="15"/>
      <c r="C445" s="15"/>
      <c r="D445" s="23"/>
      <c r="AB445" s="3"/>
    </row>
    <row r="446" spans="1:28" x14ac:dyDescent="0.45">
      <c r="A446" s="15"/>
      <c r="B446" s="15"/>
      <c r="C446" s="15"/>
      <c r="D446" s="23"/>
      <c r="AB446" s="3"/>
    </row>
    <row r="447" spans="1:28" x14ac:dyDescent="0.45">
      <c r="A447" s="15"/>
      <c r="B447" s="15"/>
      <c r="C447" s="15"/>
      <c r="D447" s="23"/>
      <c r="AB447" s="3"/>
    </row>
    <row r="448" spans="1:28" x14ac:dyDescent="0.45">
      <c r="A448" s="15"/>
      <c r="B448" s="15"/>
      <c r="C448" s="15"/>
      <c r="D448" s="23"/>
      <c r="AB448" s="3"/>
    </row>
    <row r="449" spans="1:28" x14ac:dyDescent="0.45">
      <c r="A449" s="15"/>
      <c r="B449" s="15"/>
      <c r="C449" s="15"/>
      <c r="D449" s="23"/>
      <c r="AB449" s="3"/>
    </row>
    <row r="450" spans="1:28" x14ac:dyDescent="0.45">
      <c r="A450" s="15"/>
      <c r="B450" s="15"/>
      <c r="C450" s="15"/>
      <c r="D450" s="23"/>
      <c r="AB450" s="3"/>
    </row>
    <row r="451" spans="1:28" x14ac:dyDescent="0.45">
      <c r="A451" s="15"/>
      <c r="B451" s="15"/>
      <c r="C451" s="15"/>
      <c r="D451" s="23"/>
      <c r="AB451" s="3"/>
    </row>
    <row r="452" spans="1:28" x14ac:dyDescent="0.45">
      <c r="A452" s="15"/>
      <c r="B452" s="15"/>
      <c r="C452" s="15"/>
      <c r="D452" s="23"/>
      <c r="AB452" s="3"/>
    </row>
    <row r="453" spans="1:28" x14ac:dyDescent="0.45">
      <c r="A453" s="15"/>
      <c r="B453" s="15"/>
      <c r="C453" s="15"/>
      <c r="D453" s="23"/>
      <c r="AB453" s="3"/>
    </row>
    <row r="454" spans="1:28" x14ac:dyDescent="0.45">
      <c r="A454" s="15"/>
      <c r="B454" s="15"/>
      <c r="C454" s="15"/>
      <c r="D454" s="23"/>
      <c r="AB454" s="3"/>
    </row>
    <row r="455" spans="1:28" x14ac:dyDescent="0.45">
      <c r="A455" s="15"/>
      <c r="B455" s="15"/>
      <c r="C455" s="15"/>
      <c r="D455" s="23"/>
      <c r="AB455" s="3"/>
    </row>
    <row r="456" spans="1:28" x14ac:dyDescent="0.45">
      <c r="A456" s="15"/>
      <c r="B456" s="15"/>
      <c r="C456" s="15"/>
      <c r="D456" s="23"/>
      <c r="AB456" s="3"/>
    </row>
    <row r="457" spans="1:28" x14ac:dyDescent="0.45">
      <c r="A457" s="15"/>
      <c r="B457" s="15"/>
      <c r="C457" s="15"/>
      <c r="D457" s="23"/>
      <c r="AB457" s="3"/>
    </row>
    <row r="458" spans="1:28" x14ac:dyDescent="0.45">
      <c r="A458" s="15"/>
      <c r="B458" s="15"/>
      <c r="C458" s="15"/>
      <c r="D458" s="23"/>
      <c r="AB458" s="3"/>
    </row>
    <row r="459" spans="1:28" x14ac:dyDescent="0.45">
      <c r="A459" s="15"/>
      <c r="B459" s="15"/>
      <c r="C459" s="15"/>
      <c r="D459" s="23"/>
      <c r="AB459" s="3"/>
    </row>
    <row r="460" spans="1:28" x14ac:dyDescent="0.45">
      <c r="A460" s="15"/>
      <c r="B460" s="15"/>
      <c r="C460" s="15"/>
      <c r="D460" s="23"/>
      <c r="AB460" s="3"/>
    </row>
    <row r="461" spans="1:28" x14ac:dyDescent="0.45">
      <c r="A461" s="15"/>
      <c r="B461" s="15"/>
      <c r="C461" s="15"/>
      <c r="D461" s="23"/>
      <c r="AB461" s="3"/>
    </row>
    <row r="462" spans="1:28" x14ac:dyDescent="0.45">
      <c r="A462" s="15"/>
      <c r="B462" s="15"/>
      <c r="C462" s="15"/>
      <c r="D462" s="23"/>
      <c r="AB462" s="3"/>
    </row>
    <row r="463" spans="1:28" x14ac:dyDescent="0.45">
      <c r="A463" s="15"/>
      <c r="B463" s="15"/>
      <c r="C463" s="15"/>
      <c r="D463" s="23"/>
      <c r="AB463" s="3"/>
    </row>
    <row r="464" spans="1:28" x14ac:dyDescent="0.45">
      <c r="A464" s="15"/>
      <c r="B464" s="15"/>
      <c r="C464" s="15"/>
      <c r="D464" s="23"/>
      <c r="AB464" s="3"/>
    </row>
    <row r="465" spans="1:28" x14ac:dyDescent="0.45">
      <c r="A465" s="15"/>
      <c r="B465" s="15"/>
      <c r="C465" s="15"/>
      <c r="D465" s="23"/>
      <c r="AB465" s="3"/>
    </row>
    <row r="466" spans="1:28" x14ac:dyDescent="0.45">
      <c r="A466" s="15"/>
      <c r="B466" s="15"/>
      <c r="C466" s="15"/>
      <c r="D466" s="23"/>
      <c r="AB466" s="3"/>
    </row>
    <row r="467" spans="1:28" x14ac:dyDescent="0.45">
      <c r="A467" s="15"/>
      <c r="B467" s="15"/>
      <c r="C467" s="15"/>
      <c r="D467" s="23"/>
      <c r="AB467" s="3"/>
    </row>
    <row r="468" spans="1:28" x14ac:dyDescent="0.45">
      <c r="A468" s="15"/>
      <c r="B468" s="15"/>
      <c r="C468" s="15"/>
      <c r="D468" s="23"/>
      <c r="AB468" s="3"/>
    </row>
    <row r="469" spans="1:28" x14ac:dyDescent="0.45">
      <c r="A469" s="15"/>
      <c r="B469" s="15"/>
      <c r="C469" s="15"/>
      <c r="D469" s="23"/>
      <c r="AB469" s="3"/>
    </row>
    <row r="470" spans="1:28" x14ac:dyDescent="0.45">
      <c r="A470" s="15"/>
      <c r="B470" s="15"/>
      <c r="C470" s="15"/>
      <c r="D470" s="23"/>
      <c r="AB470" s="3"/>
    </row>
    <row r="471" spans="1:28" x14ac:dyDescent="0.45">
      <c r="A471" s="15"/>
      <c r="B471" s="15"/>
      <c r="C471" s="15"/>
      <c r="D471" s="23"/>
      <c r="AB471" s="3"/>
    </row>
    <row r="472" spans="1:28" x14ac:dyDescent="0.45">
      <c r="A472" s="15"/>
      <c r="B472" s="15"/>
      <c r="C472" s="15"/>
      <c r="D472" s="23"/>
      <c r="AB472" s="3"/>
    </row>
    <row r="473" spans="1:28" x14ac:dyDescent="0.45">
      <c r="A473" s="15"/>
      <c r="B473" s="15"/>
      <c r="C473" s="15"/>
      <c r="D473" s="23"/>
      <c r="AB473" s="3"/>
    </row>
    <row r="474" spans="1:28" x14ac:dyDescent="0.45">
      <c r="A474" s="15"/>
      <c r="B474" s="15"/>
      <c r="C474" s="15"/>
      <c r="D474" s="23"/>
      <c r="AB474" s="3"/>
    </row>
    <row r="475" spans="1:28" x14ac:dyDescent="0.45">
      <c r="A475" s="15"/>
      <c r="B475" s="15"/>
      <c r="C475" s="15"/>
      <c r="D475" s="23"/>
      <c r="AB475" s="3"/>
    </row>
    <row r="476" spans="1:28" x14ac:dyDescent="0.45">
      <c r="A476" s="15"/>
      <c r="B476" s="15"/>
      <c r="C476" s="15"/>
      <c r="D476" s="23"/>
      <c r="AB476" s="3"/>
    </row>
    <row r="477" spans="1:28" x14ac:dyDescent="0.45">
      <c r="A477" s="15"/>
      <c r="B477" s="15"/>
      <c r="C477" s="15"/>
      <c r="D477" s="23"/>
      <c r="AB477" s="3"/>
    </row>
    <row r="478" spans="1:28" x14ac:dyDescent="0.45">
      <c r="A478" s="15"/>
      <c r="B478" s="15"/>
      <c r="C478" s="15"/>
      <c r="D478" s="23"/>
      <c r="AB478" s="3"/>
    </row>
    <row r="479" spans="1:28" x14ac:dyDescent="0.45">
      <c r="A479" s="15"/>
      <c r="B479" s="15"/>
      <c r="C479" s="15"/>
      <c r="D479" s="23"/>
      <c r="AB479" s="3"/>
    </row>
    <row r="480" spans="1:28" x14ac:dyDescent="0.45">
      <c r="A480" s="15"/>
      <c r="B480" s="15"/>
      <c r="C480" s="15"/>
      <c r="D480" s="23"/>
      <c r="AB480" s="3"/>
    </row>
    <row r="481" spans="1:28" x14ac:dyDescent="0.45">
      <c r="A481" s="15"/>
      <c r="B481" s="15"/>
      <c r="C481" s="15"/>
      <c r="D481" s="23"/>
      <c r="AB481" s="3"/>
    </row>
    <row r="482" spans="1:28" x14ac:dyDescent="0.45">
      <c r="A482" s="15"/>
      <c r="B482" s="15"/>
      <c r="C482" s="15"/>
      <c r="D482" s="23"/>
      <c r="AB482" s="3"/>
    </row>
    <row r="483" spans="1:28" x14ac:dyDescent="0.45">
      <c r="A483" s="15"/>
      <c r="B483" s="15"/>
      <c r="C483" s="15"/>
      <c r="D483" s="23"/>
      <c r="AB483" s="3"/>
    </row>
    <row r="484" spans="1:28" x14ac:dyDescent="0.45">
      <c r="A484" s="15"/>
      <c r="B484" s="15"/>
      <c r="C484" s="15"/>
      <c r="D484" s="23"/>
      <c r="AB484" s="3"/>
    </row>
    <row r="485" spans="1:28" x14ac:dyDescent="0.45">
      <c r="A485" s="15"/>
      <c r="B485" s="15"/>
      <c r="C485" s="15"/>
      <c r="D485" s="23"/>
      <c r="AB485" s="3"/>
    </row>
    <row r="486" spans="1:28" x14ac:dyDescent="0.45">
      <c r="A486" s="15"/>
      <c r="B486" s="15"/>
      <c r="C486" s="15"/>
      <c r="D486" s="23"/>
      <c r="AB486" s="3"/>
    </row>
    <row r="487" spans="1:28" x14ac:dyDescent="0.45">
      <c r="A487" s="15"/>
      <c r="B487" s="15"/>
      <c r="C487" s="15"/>
      <c r="D487" s="23"/>
      <c r="AB487" s="3"/>
    </row>
    <row r="488" spans="1:28" x14ac:dyDescent="0.45">
      <c r="A488" s="15"/>
      <c r="B488" s="15"/>
      <c r="C488" s="15"/>
      <c r="D488" s="23"/>
      <c r="AB488" s="3"/>
    </row>
    <row r="489" spans="1:28" x14ac:dyDescent="0.45">
      <c r="A489" s="15"/>
      <c r="B489" s="15"/>
      <c r="C489" s="15"/>
      <c r="D489" s="23"/>
      <c r="AB489" s="3"/>
    </row>
    <row r="490" spans="1:28" x14ac:dyDescent="0.45">
      <c r="A490" s="15"/>
      <c r="B490" s="15"/>
      <c r="C490" s="15"/>
      <c r="D490" s="23"/>
      <c r="AB490" s="3"/>
    </row>
    <row r="491" spans="1:28" x14ac:dyDescent="0.45">
      <c r="A491" s="15"/>
      <c r="B491" s="15"/>
      <c r="C491" s="15"/>
      <c r="D491" s="23"/>
      <c r="AB491" s="3"/>
    </row>
    <row r="492" spans="1:28" x14ac:dyDescent="0.45">
      <c r="A492" s="15"/>
      <c r="B492" s="15"/>
      <c r="C492" s="15"/>
      <c r="D492" s="23"/>
      <c r="AB492" s="3"/>
    </row>
    <row r="493" spans="1:28" x14ac:dyDescent="0.45">
      <c r="A493" s="15"/>
      <c r="B493" s="15"/>
      <c r="C493" s="15"/>
      <c r="D493" s="23"/>
      <c r="AB493" s="3"/>
    </row>
    <row r="494" spans="1:28" x14ac:dyDescent="0.45">
      <c r="A494" s="15"/>
      <c r="B494" s="15"/>
      <c r="C494" s="15"/>
      <c r="D494" s="23"/>
      <c r="AB494" s="3"/>
    </row>
    <row r="495" spans="1:28" x14ac:dyDescent="0.45">
      <c r="A495" s="15"/>
      <c r="B495" s="15"/>
      <c r="C495" s="15"/>
      <c r="D495" s="23"/>
      <c r="AB495" s="3"/>
    </row>
    <row r="496" spans="1:28" x14ac:dyDescent="0.45">
      <c r="A496" s="15"/>
      <c r="B496" s="15"/>
      <c r="C496" s="15"/>
      <c r="D496" s="23"/>
      <c r="AB496" s="3"/>
    </row>
    <row r="497" spans="1:28" x14ac:dyDescent="0.45">
      <c r="A497" s="15"/>
      <c r="B497" s="15"/>
      <c r="C497" s="15"/>
      <c r="D497" s="23"/>
      <c r="AB497" s="3"/>
    </row>
    <row r="498" spans="1:28" x14ac:dyDescent="0.45">
      <c r="A498" s="15"/>
      <c r="B498" s="15"/>
      <c r="C498" s="15"/>
      <c r="D498" s="23"/>
      <c r="AB498" s="3"/>
    </row>
    <row r="499" spans="1:28" x14ac:dyDescent="0.45">
      <c r="A499" s="15"/>
      <c r="B499" s="15"/>
      <c r="C499" s="15"/>
      <c r="D499" s="23"/>
      <c r="AB499" s="3"/>
    </row>
    <row r="500" spans="1:28" x14ac:dyDescent="0.45">
      <c r="A500" s="15"/>
      <c r="B500" s="15"/>
      <c r="C500" s="15"/>
      <c r="D500" s="23"/>
      <c r="AB500" s="3"/>
    </row>
    <row r="501" spans="1:28" x14ac:dyDescent="0.45">
      <c r="A501" s="15"/>
      <c r="B501" s="15"/>
      <c r="C501" s="15"/>
      <c r="D501" s="23"/>
      <c r="AB501" s="3"/>
    </row>
    <row r="502" spans="1:28" x14ac:dyDescent="0.45">
      <c r="A502" s="15"/>
      <c r="B502" s="15"/>
      <c r="C502" s="15"/>
      <c r="D502" s="23"/>
      <c r="AB502" s="3"/>
    </row>
    <row r="503" spans="1:28" x14ac:dyDescent="0.45">
      <c r="A503" s="15"/>
      <c r="B503" s="15"/>
      <c r="C503" s="15"/>
      <c r="D503" s="23"/>
      <c r="AB503" s="3"/>
    </row>
    <row r="504" spans="1:28" x14ac:dyDescent="0.45">
      <c r="A504" s="15"/>
      <c r="B504" s="15"/>
      <c r="C504" s="15"/>
      <c r="D504" s="23"/>
      <c r="AB504" s="3"/>
    </row>
    <row r="505" spans="1:28" x14ac:dyDescent="0.45">
      <c r="A505" s="15"/>
      <c r="B505" s="15"/>
      <c r="C505" s="15"/>
      <c r="D505" s="23"/>
      <c r="AB505" s="3"/>
    </row>
    <row r="506" spans="1:28" x14ac:dyDescent="0.45">
      <c r="A506" s="15"/>
      <c r="B506" s="15"/>
      <c r="C506" s="15"/>
      <c r="D506" s="23"/>
      <c r="AB506" s="3"/>
    </row>
    <row r="507" spans="1:28" x14ac:dyDescent="0.45">
      <c r="A507" s="15"/>
      <c r="B507" s="15"/>
      <c r="C507" s="15"/>
      <c r="D507" s="23"/>
      <c r="AB507" s="3"/>
    </row>
    <row r="508" spans="1:28" x14ac:dyDescent="0.45">
      <c r="A508" s="15"/>
      <c r="B508" s="15"/>
      <c r="C508" s="15"/>
      <c r="D508" s="23"/>
      <c r="AB508" s="3"/>
    </row>
    <row r="509" spans="1:28" x14ac:dyDescent="0.45">
      <c r="A509" s="15"/>
      <c r="B509" s="15"/>
      <c r="C509" s="15"/>
      <c r="D509" s="23"/>
      <c r="AB509" s="3"/>
    </row>
    <row r="510" spans="1:28" x14ac:dyDescent="0.45">
      <c r="A510" s="15"/>
      <c r="B510" s="15"/>
      <c r="C510" s="15"/>
      <c r="D510" s="23"/>
      <c r="AB510" s="3"/>
    </row>
    <row r="511" spans="1:28" x14ac:dyDescent="0.45">
      <c r="A511" s="15"/>
      <c r="B511" s="15"/>
      <c r="C511" s="15"/>
      <c r="D511" s="23"/>
      <c r="AB511" s="3"/>
    </row>
    <row r="512" spans="1:28" x14ac:dyDescent="0.45">
      <c r="A512" s="15"/>
      <c r="B512" s="15"/>
      <c r="C512" s="15"/>
      <c r="D512" s="23"/>
      <c r="AB512" s="3"/>
    </row>
    <row r="513" spans="1:28" x14ac:dyDescent="0.45">
      <c r="A513" s="15"/>
      <c r="B513" s="15"/>
      <c r="C513" s="15"/>
      <c r="D513" s="23"/>
      <c r="AB513" s="3"/>
    </row>
    <row r="514" spans="1:28" x14ac:dyDescent="0.45">
      <c r="A514" s="15"/>
      <c r="B514" s="15"/>
      <c r="C514" s="15"/>
      <c r="D514" s="23"/>
      <c r="AB514" s="3"/>
    </row>
    <row r="515" spans="1:28" x14ac:dyDescent="0.45">
      <c r="A515" s="15"/>
      <c r="B515" s="15"/>
      <c r="C515" s="15"/>
      <c r="D515" s="23"/>
      <c r="AB515" s="3"/>
    </row>
    <row r="516" spans="1:28" x14ac:dyDescent="0.45">
      <c r="A516" s="15"/>
      <c r="B516" s="15"/>
      <c r="C516" s="15"/>
      <c r="D516" s="23"/>
      <c r="AB516" s="3"/>
    </row>
    <row r="517" spans="1:28" x14ac:dyDescent="0.45">
      <c r="A517" s="15"/>
      <c r="B517" s="15"/>
      <c r="C517" s="15"/>
      <c r="D517" s="23"/>
      <c r="AB517" s="3"/>
    </row>
    <row r="518" spans="1:28" x14ac:dyDescent="0.45">
      <c r="A518" s="15"/>
      <c r="B518" s="15"/>
      <c r="C518" s="15"/>
      <c r="D518" s="23"/>
      <c r="AB518" s="3"/>
    </row>
    <row r="519" spans="1:28" x14ac:dyDescent="0.45">
      <c r="A519" s="15"/>
      <c r="B519" s="15"/>
      <c r="C519" s="15"/>
      <c r="D519" s="23"/>
      <c r="AB519" s="3"/>
    </row>
    <row r="520" spans="1:28" x14ac:dyDescent="0.45">
      <c r="A520" s="15"/>
      <c r="B520" s="15"/>
      <c r="C520" s="15"/>
      <c r="D520" s="23"/>
      <c r="AB520" s="3"/>
    </row>
    <row r="521" spans="1:28" x14ac:dyDescent="0.45">
      <c r="A521" s="15"/>
      <c r="B521" s="15"/>
      <c r="C521" s="15"/>
      <c r="D521" s="23"/>
      <c r="AB521" s="3"/>
    </row>
    <row r="522" spans="1:28" x14ac:dyDescent="0.45">
      <c r="A522" s="15"/>
      <c r="B522" s="15"/>
      <c r="C522" s="15"/>
      <c r="D522" s="23"/>
      <c r="AB522" s="3"/>
    </row>
    <row r="523" spans="1:28" x14ac:dyDescent="0.45">
      <c r="A523" s="15"/>
      <c r="B523" s="15"/>
      <c r="C523" s="15"/>
      <c r="D523" s="23"/>
      <c r="AB523" s="3"/>
    </row>
    <row r="524" spans="1:28" x14ac:dyDescent="0.45">
      <c r="A524" s="15"/>
      <c r="B524" s="15"/>
      <c r="C524" s="15"/>
      <c r="D524" s="23"/>
      <c r="AB524" s="3"/>
    </row>
    <row r="525" spans="1:28" x14ac:dyDescent="0.45">
      <c r="A525" s="15"/>
      <c r="B525" s="15"/>
      <c r="C525" s="15"/>
      <c r="D525" s="23"/>
      <c r="AB525" s="3"/>
    </row>
    <row r="526" spans="1:28" x14ac:dyDescent="0.45">
      <c r="A526" s="15"/>
      <c r="B526" s="15"/>
      <c r="C526" s="15"/>
      <c r="D526" s="23"/>
      <c r="AB526" s="3"/>
    </row>
    <row r="527" spans="1:28" x14ac:dyDescent="0.45">
      <c r="A527" s="15"/>
      <c r="B527" s="15"/>
      <c r="C527" s="15"/>
      <c r="D527" s="23"/>
      <c r="AB527" s="3"/>
    </row>
    <row r="528" spans="1:28" x14ac:dyDescent="0.45">
      <c r="A528" s="15"/>
      <c r="B528" s="15"/>
      <c r="C528" s="15"/>
      <c r="D528" s="23"/>
      <c r="AB528" s="3"/>
    </row>
    <row r="529" spans="1:28" x14ac:dyDescent="0.45">
      <c r="A529" s="15"/>
      <c r="B529" s="15"/>
      <c r="C529" s="15"/>
      <c r="D529" s="23"/>
      <c r="AB529" s="3"/>
    </row>
    <row r="530" spans="1:28" x14ac:dyDescent="0.45">
      <c r="A530" s="15"/>
      <c r="B530" s="15"/>
      <c r="C530" s="15"/>
      <c r="D530" s="23"/>
      <c r="AB530" s="3"/>
    </row>
    <row r="531" spans="1:28" x14ac:dyDescent="0.45">
      <c r="A531" s="15"/>
      <c r="B531" s="15"/>
      <c r="C531" s="15"/>
      <c r="D531" s="23"/>
      <c r="AB531" s="3"/>
    </row>
    <row r="532" spans="1:28" x14ac:dyDescent="0.45">
      <c r="A532" s="15"/>
      <c r="B532" s="15"/>
      <c r="C532" s="15"/>
      <c r="D532" s="23"/>
      <c r="AB532" s="3"/>
    </row>
    <row r="533" spans="1:28" x14ac:dyDescent="0.45">
      <c r="A533" s="15"/>
      <c r="B533" s="15"/>
      <c r="C533" s="15"/>
      <c r="D533" s="23"/>
      <c r="AB533" s="3"/>
    </row>
    <row r="534" spans="1:28" x14ac:dyDescent="0.45">
      <c r="A534" s="15"/>
      <c r="B534" s="15"/>
      <c r="C534" s="15"/>
      <c r="D534" s="23"/>
      <c r="AB534" s="3"/>
    </row>
    <row r="535" spans="1:28" x14ac:dyDescent="0.45">
      <c r="A535" s="15"/>
      <c r="B535" s="15"/>
      <c r="C535" s="15"/>
      <c r="D535" s="23"/>
      <c r="AB535" s="3"/>
    </row>
    <row r="536" spans="1:28" x14ac:dyDescent="0.45">
      <c r="A536" s="15"/>
      <c r="B536" s="15"/>
      <c r="C536" s="15"/>
      <c r="D536" s="23"/>
      <c r="AB536" s="3"/>
    </row>
    <row r="537" spans="1:28" x14ac:dyDescent="0.45">
      <c r="A537" s="15"/>
      <c r="B537" s="15"/>
      <c r="C537" s="15"/>
      <c r="D537" s="23"/>
      <c r="AB537" s="3"/>
    </row>
    <row r="538" spans="1:28" x14ac:dyDescent="0.45">
      <c r="A538" s="15"/>
      <c r="B538" s="15"/>
      <c r="C538" s="15"/>
      <c r="D538" s="23"/>
      <c r="AB538" s="3"/>
    </row>
    <row r="539" spans="1:28" x14ac:dyDescent="0.45">
      <c r="A539" s="15"/>
      <c r="B539" s="15"/>
      <c r="C539" s="15"/>
      <c r="D539" s="23"/>
      <c r="AB539" s="3"/>
    </row>
    <row r="540" spans="1:28" x14ac:dyDescent="0.45">
      <c r="A540" s="15"/>
      <c r="B540" s="15"/>
      <c r="C540" s="15"/>
      <c r="D540" s="23"/>
      <c r="AB540" s="3"/>
    </row>
    <row r="541" spans="1:28" x14ac:dyDescent="0.45">
      <c r="A541" s="15"/>
      <c r="B541" s="15"/>
      <c r="C541" s="15"/>
      <c r="D541" s="23"/>
      <c r="AB541" s="3"/>
    </row>
    <row r="542" spans="1:28" x14ac:dyDescent="0.45">
      <c r="A542" s="15"/>
      <c r="B542" s="15"/>
      <c r="C542" s="15"/>
      <c r="D542" s="23"/>
      <c r="AB542" s="3"/>
    </row>
    <row r="543" spans="1:28" x14ac:dyDescent="0.45">
      <c r="A543" s="15"/>
      <c r="B543" s="15"/>
      <c r="C543" s="15"/>
      <c r="D543" s="23"/>
      <c r="AB543" s="3"/>
    </row>
    <row r="544" spans="1:28" x14ac:dyDescent="0.45">
      <c r="A544" s="15"/>
      <c r="B544" s="15"/>
      <c r="C544" s="15"/>
      <c r="D544" s="23"/>
      <c r="AB544" s="3"/>
    </row>
    <row r="545" spans="1:28" x14ac:dyDescent="0.45">
      <c r="A545" s="15"/>
      <c r="B545" s="15"/>
      <c r="C545" s="15"/>
      <c r="D545" s="23"/>
      <c r="AB545" s="3"/>
    </row>
    <row r="546" spans="1:28" x14ac:dyDescent="0.45">
      <c r="A546" s="15"/>
      <c r="B546" s="15"/>
      <c r="C546" s="15"/>
      <c r="D546" s="23"/>
      <c r="AB546" s="3"/>
    </row>
    <row r="547" spans="1:28" x14ac:dyDescent="0.45">
      <c r="A547" s="15"/>
      <c r="B547" s="15"/>
      <c r="C547" s="15"/>
      <c r="D547" s="23"/>
      <c r="AB547" s="3"/>
    </row>
    <row r="548" spans="1:28" x14ac:dyDescent="0.45">
      <c r="A548" s="15"/>
      <c r="B548" s="15"/>
      <c r="C548" s="15"/>
      <c r="D548" s="23"/>
      <c r="AB548" s="3"/>
    </row>
    <row r="549" spans="1:28" x14ac:dyDescent="0.45">
      <c r="A549" s="15"/>
      <c r="B549" s="15"/>
      <c r="C549" s="15"/>
      <c r="D549" s="23"/>
      <c r="AB549" s="3"/>
    </row>
    <row r="550" spans="1:28" x14ac:dyDescent="0.45">
      <c r="A550" s="15"/>
      <c r="B550" s="15"/>
      <c r="C550" s="15"/>
      <c r="D550" s="23"/>
      <c r="AB550" s="3"/>
    </row>
    <row r="551" spans="1:28" x14ac:dyDescent="0.45">
      <c r="A551" s="15"/>
      <c r="B551" s="15"/>
      <c r="C551" s="15"/>
      <c r="D551" s="23"/>
      <c r="AB551" s="3"/>
    </row>
    <row r="552" spans="1:28" x14ac:dyDescent="0.45">
      <c r="A552" s="15"/>
      <c r="B552" s="15"/>
      <c r="C552" s="15"/>
      <c r="D552" s="23"/>
      <c r="AB552" s="3"/>
    </row>
    <row r="553" spans="1:28" x14ac:dyDescent="0.45">
      <c r="A553" s="15"/>
      <c r="B553" s="15"/>
      <c r="C553" s="15"/>
      <c r="D553" s="23"/>
      <c r="AB553" s="3"/>
    </row>
    <row r="554" spans="1:28" x14ac:dyDescent="0.45">
      <c r="A554" s="15"/>
      <c r="B554" s="15"/>
      <c r="C554" s="15"/>
      <c r="D554" s="23"/>
      <c r="AB554" s="3"/>
    </row>
    <row r="555" spans="1:28" x14ac:dyDescent="0.45">
      <c r="A555" s="15"/>
      <c r="B555" s="15"/>
      <c r="C555" s="15"/>
      <c r="D555" s="23"/>
      <c r="AB555" s="3"/>
    </row>
    <row r="556" spans="1:28" x14ac:dyDescent="0.45">
      <c r="A556" s="15"/>
      <c r="B556" s="15"/>
      <c r="C556" s="15"/>
      <c r="D556" s="23"/>
      <c r="AB556" s="3"/>
    </row>
    <row r="557" spans="1:28" x14ac:dyDescent="0.45">
      <c r="A557" s="15"/>
      <c r="B557" s="15"/>
      <c r="C557" s="15"/>
      <c r="D557" s="23"/>
      <c r="AB557" s="3"/>
    </row>
    <row r="558" spans="1:28" x14ac:dyDescent="0.45">
      <c r="A558" s="15"/>
      <c r="B558" s="15"/>
      <c r="C558" s="15"/>
      <c r="D558" s="23"/>
      <c r="AB558" s="3"/>
    </row>
    <row r="559" spans="1:28" x14ac:dyDescent="0.45">
      <c r="A559" s="15"/>
      <c r="B559" s="15"/>
      <c r="C559" s="15"/>
      <c r="D559" s="23"/>
      <c r="AB559" s="3"/>
    </row>
    <row r="560" spans="1:28" x14ac:dyDescent="0.45">
      <c r="A560" s="15"/>
      <c r="B560" s="15"/>
      <c r="C560" s="15"/>
      <c r="D560" s="23"/>
      <c r="AB560" s="3"/>
    </row>
    <row r="561" spans="1:28" x14ac:dyDescent="0.45">
      <c r="A561" s="15"/>
      <c r="B561" s="15"/>
      <c r="C561" s="15"/>
      <c r="D561" s="23"/>
      <c r="AB561" s="3"/>
    </row>
    <row r="562" spans="1:28" x14ac:dyDescent="0.45">
      <c r="A562" s="15"/>
      <c r="B562" s="15"/>
      <c r="C562" s="15"/>
      <c r="D562" s="23"/>
      <c r="AB562" s="3"/>
    </row>
    <row r="563" spans="1:28" x14ac:dyDescent="0.45">
      <c r="A563" s="15"/>
      <c r="B563" s="15"/>
      <c r="C563" s="15"/>
      <c r="D563" s="23"/>
      <c r="AB563" s="3"/>
    </row>
    <row r="564" spans="1:28" x14ac:dyDescent="0.45">
      <c r="A564" s="15"/>
      <c r="B564" s="15"/>
      <c r="C564" s="15"/>
      <c r="D564" s="23"/>
      <c r="AB564" s="3"/>
    </row>
    <row r="565" spans="1:28" x14ac:dyDescent="0.45">
      <c r="A565" s="15"/>
      <c r="B565" s="15"/>
      <c r="C565" s="15"/>
      <c r="D565" s="23"/>
      <c r="AB565" s="3"/>
    </row>
    <row r="566" spans="1:28" x14ac:dyDescent="0.45">
      <c r="A566" s="15"/>
      <c r="B566" s="15"/>
      <c r="C566" s="15"/>
      <c r="D566" s="23"/>
      <c r="AB566" s="3"/>
    </row>
    <row r="567" spans="1:28" x14ac:dyDescent="0.45">
      <c r="A567" s="15"/>
      <c r="B567" s="15"/>
      <c r="C567" s="15"/>
      <c r="D567" s="23"/>
      <c r="AB567" s="3"/>
    </row>
    <row r="568" spans="1:28" x14ac:dyDescent="0.45">
      <c r="A568" s="15"/>
      <c r="B568" s="15"/>
      <c r="C568" s="15"/>
      <c r="D568" s="23"/>
      <c r="AB568" s="3"/>
    </row>
    <row r="569" spans="1:28" x14ac:dyDescent="0.45">
      <c r="A569" s="15"/>
      <c r="B569" s="15"/>
      <c r="C569" s="15"/>
      <c r="D569" s="23"/>
      <c r="AB569" s="3"/>
    </row>
    <row r="570" spans="1:28" x14ac:dyDescent="0.45">
      <c r="A570" s="15"/>
      <c r="B570" s="15"/>
      <c r="C570" s="15"/>
      <c r="D570" s="23"/>
      <c r="AB570" s="3"/>
    </row>
    <row r="571" spans="1:28" x14ac:dyDescent="0.45">
      <c r="A571" s="15"/>
      <c r="B571" s="15"/>
      <c r="C571" s="15"/>
      <c r="D571" s="23"/>
      <c r="AB571" s="3"/>
    </row>
    <row r="572" spans="1:28" x14ac:dyDescent="0.45">
      <c r="A572" s="15"/>
      <c r="B572" s="15"/>
      <c r="C572" s="15"/>
      <c r="D572" s="23"/>
      <c r="AB572" s="3"/>
    </row>
    <row r="573" spans="1:28" x14ac:dyDescent="0.45">
      <c r="A573" s="15"/>
      <c r="B573" s="15"/>
      <c r="C573" s="15"/>
      <c r="D573" s="23"/>
      <c r="AB573" s="3"/>
    </row>
    <row r="574" spans="1:28" x14ac:dyDescent="0.45">
      <c r="A574" s="15"/>
      <c r="B574" s="15"/>
      <c r="C574" s="15"/>
      <c r="D574" s="23"/>
      <c r="AB574" s="3"/>
    </row>
    <row r="575" spans="1:28" x14ac:dyDescent="0.45">
      <c r="A575" s="15"/>
      <c r="B575" s="15"/>
      <c r="C575" s="15"/>
      <c r="D575" s="23"/>
      <c r="AB575" s="3"/>
    </row>
    <row r="576" spans="1:28" x14ac:dyDescent="0.45">
      <c r="A576" s="15"/>
      <c r="B576" s="15"/>
      <c r="C576" s="15"/>
      <c r="D576" s="23"/>
      <c r="AB576" s="3"/>
    </row>
    <row r="577" spans="1:28" x14ac:dyDescent="0.45">
      <c r="A577" s="15"/>
      <c r="B577" s="15"/>
      <c r="C577" s="15"/>
      <c r="D577" s="23"/>
      <c r="AB577" s="3"/>
    </row>
    <row r="578" spans="1:28" x14ac:dyDescent="0.45">
      <c r="A578" s="15"/>
      <c r="B578" s="15"/>
      <c r="C578" s="15"/>
      <c r="D578" s="23"/>
      <c r="AB578" s="3"/>
    </row>
    <row r="579" spans="1:28" x14ac:dyDescent="0.45">
      <c r="A579" s="15"/>
      <c r="B579" s="15"/>
      <c r="C579" s="15"/>
      <c r="D579" s="23"/>
      <c r="AB579" s="3"/>
    </row>
    <row r="580" spans="1:28" x14ac:dyDescent="0.45">
      <c r="A580" s="15"/>
      <c r="B580" s="15"/>
      <c r="C580" s="15"/>
      <c r="D580" s="23"/>
      <c r="AB580" s="3"/>
    </row>
    <row r="581" spans="1:28" x14ac:dyDescent="0.45">
      <c r="A581" s="15"/>
      <c r="B581" s="15"/>
      <c r="C581" s="15"/>
      <c r="D581" s="23"/>
      <c r="AB581" s="3"/>
    </row>
    <row r="582" spans="1:28" x14ac:dyDescent="0.45">
      <c r="A582" s="15"/>
      <c r="B582" s="15"/>
      <c r="C582" s="15"/>
      <c r="D582" s="23"/>
      <c r="AB582" s="3"/>
    </row>
    <row r="583" spans="1:28" x14ac:dyDescent="0.45">
      <c r="A583" s="15"/>
      <c r="B583" s="15"/>
      <c r="C583" s="15"/>
      <c r="D583" s="23"/>
      <c r="AB583" s="3"/>
    </row>
    <row r="584" spans="1:28" x14ac:dyDescent="0.45">
      <c r="A584" s="15"/>
      <c r="B584" s="15"/>
      <c r="C584" s="15"/>
      <c r="D584" s="23"/>
      <c r="AB584" s="3"/>
    </row>
    <row r="585" spans="1:28" x14ac:dyDescent="0.45">
      <c r="A585" s="15"/>
      <c r="B585" s="15"/>
      <c r="C585" s="15"/>
      <c r="D585" s="23"/>
      <c r="AB585" s="3"/>
    </row>
    <row r="586" spans="1:28" x14ac:dyDescent="0.45">
      <c r="A586" s="15"/>
      <c r="B586" s="15"/>
      <c r="C586" s="15"/>
      <c r="D586" s="23"/>
      <c r="AB586" s="3"/>
    </row>
    <row r="587" spans="1:28" x14ac:dyDescent="0.45">
      <c r="A587" s="15"/>
      <c r="B587" s="15"/>
      <c r="C587" s="15"/>
      <c r="D587" s="23"/>
      <c r="AB587" s="3"/>
    </row>
    <row r="588" spans="1:28" x14ac:dyDescent="0.45">
      <c r="A588" s="15"/>
      <c r="B588" s="15"/>
      <c r="C588" s="15"/>
      <c r="D588" s="23"/>
      <c r="AB588" s="3"/>
    </row>
    <row r="589" spans="1:28" x14ac:dyDescent="0.45">
      <c r="A589" s="15"/>
      <c r="B589" s="15"/>
      <c r="C589" s="15"/>
      <c r="D589" s="23"/>
      <c r="AB589" s="3"/>
    </row>
    <row r="590" spans="1:28" x14ac:dyDescent="0.45">
      <c r="A590" s="15"/>
      <c r="B590" s="15"/>
      <c r="C590" s="15"/>
      <c r="D590" s="23"/>
      <c r="AB590" s="3"/>
    </row>
    <row r="591" spans="1:28" x14ac:dyDescent="0.45">
      <c r="A591" s="15"/>
      <c r="B591" s="15"/>
      <c r="C591" s="15"/>
      <c r="D591" s="23"/>
      <c r="AB591" s="3"/>
    </row>
    <row r="592" spans="1:28" x14ac:dyDescent="0.45">
      <c r="A592" s="15"/>
      <c r="B592" s="15"/>
      <c r="C592" s="15"/>
      <c r="D592" s="23"/>
      <c r="AB592" s="3"/>
    </row>
    <row r="593" spans="1:28" x14ac:dyDescent="0.45">
      <c r="A593" s="15"/>
      <c r="B593" s="15"/>
      <c r="C593" s="15"/>
      <c r="D593" s="23"/>
      <c r="AB593" s="3"/>
    </row>
    <row r="594" spans="1:28" x14ac:dyDescent="0.45">
      <c r="A594" s="15"/>
      <c r="B594" s="15"/>
      <c r="C594" s="15"/>
      <c r="D594" s="23"/>
      <c r="AB594" s="3"/>
    </row>
    <row r="595" spans="1:28" x14ac:dyDescent="0.45">
      <c r="A595" s="15"/>
      <c r="B595" s="15"/>
      <c r="C595" s="15"/>
      <c r="D595" s="23"/>
      <c r="AB595" s="3"/>
    </row>
    <row r="596" spans="1:28" x14ac:dyDescent="0.45">
      <c r="A596" s="15"/>
      <c r="B596" s="15"/>
      <c r="C596" s="15"/>
      <c r="D596" s="23"/>
      <c r="AB596" s="3"/>
    </row>
    <row r="597" spans="1:28" x14ac:dyDescent="0.45">
      <c r="A597" s="15"/>
      <c r="B597" s="15"/>
      <c r="C597" s="15"/>
      <c r="D597" s="23"/>
      <c r="AB597" s="3"/>
    </row>
    <row r="598" spans="1:28" x14ac:dyDescent="0.45">
      <c r="A598" s="15"/>
      <c r="B598" s="15"/>
      <c r="C598" s="15"/>
      <c r="D598" s="23"/>
      <c r="AB598" s="3"/>
    </row>
    <row r="599" spans="1:28" x14ac:dyDescent="0.45">
      <c r="A599" s="15"/>
      <c r="B599" s="15"/>
      <c r="C599" s="15"/>
      <c r="D599" s="23"/>
      <c r="AB599" s="3"/>
    </row>
    <row r="600" spans="1:28" x14ac:dyDescent="0.45">
      <c r="A600" s="15"/>
      <c r="B600" s="15"/>
      <c r="C600" s="15"/>
      <c r="D600" s="23"/>
      <c r="AB600" s="3"/>
    </row>
    <row r="601" spans="1:28" x14ac:dyDescent="0.45">
      <c r="A601" s="15"/>
      <c r="B601" s="15"/>
      <c r="C601" s="15"/>
      <c r="D601" s="23"/>
      <c r="AB601" s="3"/>
    </row>
    <row r="602" spans="1:28" x14ac:dyDescent="0.45">
      <c r="A602" s="15"/>
      <c r="B602" s="15"/>
      <c r="C602" s="15"/>
      <c r="D602" s="23"/>
      <c r="AB602" s="3"/>
    </row>
    <row r="603" spans="1:28" x14ac:dyDescent="0.45">
      <c r="A603" s="15"/>
      <c r="B603" s="15"/>
      <c r="C603" s="15"/>
      <c r="D603" s="23"/>
      <c r="AB603" s="3"/>
    </row>
    <row r="604" spans="1:28" x14ac:dyDescent="0.45">
      <c r="A604" s="15"/>
      <c r="B604" s="15"/>
      <c r="C604" s="15"/>
      <c r="D604" s="23"/>
      <c r="AB604" s="3"/>
    </row>
    <row r="605" spans="1:28" x14ac:dyDescent="0.45">
      <c r="A605" s="15"/>
      <c r="B605" s="15"/>
      <c r="C605" s="15"/>
      <c r="D605" s="23"/>
      <c r="AB605" s="3"/>
    </row>
    <row r="606" spans="1:28" x14ac:dyDescent="0.45">
      <c r="A606" s="15"/>
      <c r="B606" s="15"/>
      <c r="C606" s="15"/>
      <c r="D606" s="23"/>
      <c r="AB606" s="3"/>
    </row>
    <row r="607" spans="1:28" x14ac:dyDescent="0.45">
      <c r="A607" s="15"/>
      <c r="B607" s="15"/>
      <c r="C607" s="15"/>
      <c r="D607" s="23"/>
      <c r="AB607" s="3"/>
    </row>
    <row r="608" spans="1:28" x14ac:dyDescent="0.45">
      <c r="A608" s="15"/>
      <c r="B608" s="15"/>
      <c r="C608" s="15"/>
      <c r="D608" s="23"/>
      <c r="AB608" s="3"/>
    </row>
    <row r="609" spans="1:28" x14ac:dyDescent="0.45">
      <c r="A609" s="15"/>
      <c r="B609" s="15"/>
      <c r="C609" s="15"/>
      <c r="D609" s="23"/>
      <c r="AB609" s="3"/>
    </row>
    <row r="610" spans="1:28" x14ac:dyDescent="0.45">
      <c r="A610" s="15"/>
      <c r="B610" s="15"/>
      <c r="C610" s="15"/>
      <c r="D610" s="23"/>
      <c r="AB610" s="3"/>
    </row>
    <row r="611" spans="1:28" x14ac:dyDescent="0.45">
      <c r="A611" s="15"/>
      <c r="B611" s="15"/>
      <c r="C611" s="15"/>
      <c r="D611" s="23"/>
      <c r="AB611" s="3"/>
    </row>
    <row r="612" spans="1:28" x14ac:dyDescent="0.45">
      <c r="A612" s="15"/>
      <c r="B612" s="15"/>
      <c r="C612" s="15"/>
      <c r="D612" s="23"/>
      <c r="AB612" s="3"/>
    </row>
    <row r="613" spans="1:28" x14ac:dyDescent="0.45">
      <c r="A613" s="15"/>
      <c r="B613" s="15"/>
      <c r="C613" s="15"/>
      <c r="D613" s="23"/>
      <c r="AB613" s="3"/>
    </row>
    <row r="614" spans="1:28" x14ac:dyDescent="0.45">
      <c r="A614" s="15"/>
      <c r="B614" s="15"/>
      <c r="C614" s="15"/>
      <c r="D614" s="23"/>
      <c r="AB614" s="3"/>
    </row>
    <row r="615" spans="1:28" x14ac:dyDescent="0.45">
      <c r="A615" s="15"/>
      <c r="B615" s="15"/>
      <c r="C615" s="15"/>
      <c r="D615" s="23"/>
      <c r="AB615" s="3"/>
    </row>
    <row r="616" spans="1:28" x14ac:dyDescent="0.45">
      <c r="A616" s="15"/>
      <c r="B616" s="15"/>
      <c r="C616" s="15"/>
      <c r="D616" s="23"/>
      <c r="AB616" s="3"/>
    </row>
    <row r="617" spans="1:28" x14ac:dyDescent="0.45">
      <c r="A617" s="15"/>
      <c r="B617" s="15"/>
      <c r="C617" s="15"/>
      <c r="D617" s="23"/>
      <c r="AB617" s="3"/>
    </row>
    <row r="618" spans="1:28" x14ac:dyDescent="0.45">
      <c r="A618" s="15"/>
      <c r="B618" s="15"/>
      <c r="C618" s="15"/>
      <c r="D618" s="23"/>
      <c r="AB618" s="3"/>
    </row>
    <row r="619" spans="1:28" x14ac:dyDescent="0.45">
      <c r="A619" s="15"/>
      <c r="B619" s="15"/>
      <c r="C619" s="15"/>
      <c r="D619" s="23"/>
      <c r="AB619" s="3"/>
    </row>
    <row r="620" spans="1:28" x14ac:dyDescent="0.45">
      <c r="A620" s="15"/>
      <c r="B620" s="15"/>
      <c r="C620" s="15"/>
      <c r="D620" s="23"/>
      <c r="AB620" s="3"/>
    </row>
    <row r="621" spans="1:28" x14ac:dyDescent="0.45">
      <c r="A621" s="15"/>
      <c r="B621" s="15"/>
      <c r="C621" s="15"/>
      <c r="D621" s="23"/>
      <c r="AB621" s="3"/>
    </row>
    <row r="622" spans="1:28" x14ac:dyDescent="0.45">
      <c r="A622" s="15"/>
      <c r="B622" s="15"/>
      <c r="C622" s="15"/>
      <c r="D622" s="23"/>
      <c r="AB622" s="3"/>
    </row>
    <row r="623" spans="1:28" x14ac:dyDescent="0.45">
      <c r="A623" s="15"/>
      <c r="B623" s="15"/>
      <c r="C623" s="15"/>
      <c r="D623" s="23"/>
      <c r="AB623" s="3"/>
    </row>
    <row r="624" spans="1:28" x14ac:dyDescent="0.45">
      <c r="A624" s="15"/>
      <c r="B624" s="15"/>
      <c r="C624" s="15"/>
      <c r="D624" s="23"/>
      <c r="AB624" s="3"/>
    </row>
    <row r="625" spans="1:28" x14ac:dyDescent="0.45">
      <c r="A625" s="15"/>
      <c r="B625" s="15"/>
      <c r="C625" s="15"/>
      <c r="D625" s="23"/>
      <c r="AB625" s="3"/>
    </row>
    <row r="626" spans="1:28" x14ac:dyDescent="0.45">
      <c r="A626" s="15"/>
      <c r="B626" s="15"/>
      <c r="C626" s="15"/>
      <c r="D626" s="23"/>
      <c r="AB626" s="3"/>
    </row>
    <row r="627" spans="1:28" x14ac:dyDescent="0.45">
      <c r="A627" s="15"/>
      <c r="B627" s="15"/>
      <c r="C627" s="15"/>
      <c r="D627" s="23"/>
      <c r="AB627" s="3"/>
    </row>
    <row r="628" spans="1:28" x14ac:dyDescent="0.45">
      <c r="A628" s="15"/>
      <c r="B628" s="15"/>
      <c r="C628" s="15"/>
      <c r="D628" s="23"/>
      <c r="AB628" s="3"/>
    </row>
    <row r="629" spans="1:28" x14ac:dyDescent="0.45">
      <c r="A629" s="15"/>
      <c r="B629" s="15"/>
      <c r="C629" s="15"/>
      <c r="D629" s="23"/>
      <c r="AB629" s="3"/>
    </row>
    <row r="630" spans="1:28" x14ac:dyDescent="0.45">
      <c r="A630" s="15"/>
      <c r="B630" s="15"/>
      <c r="C630" s="15"/>
      <c r="D630" s="23"/>
      <c r="AB630" s="3"/>
    </row>
    <row r="631" spans="1:28" x14ac:dyDescent="0.45">
      <c r="A631" s="15"/>
      <c r="B631" s="15"/>
      <c r="C631" s="15"/>
      <c r="D631" s="23"/>
      <c r="AB631" s="3"/>
    </row>
    <row r="632" spans="1:28" x14ac:dyDescent="0.45">
      <c r="A632" s="15"/>
      <c r="B632" s="15"/>
      <c r="C632" s="15"/>
      <c r="D632" s="23"/>
      <c r="AB632" s="3"/>
    </row>
    <row r="633" spans="1:28" x14ac:dyDescent="0.45">
      <c r="A633" s="15"/>
      <c r="B633" s="15"/>
      <c r="C633" s="15"/>
      <c r="D633" s="23"/>
      <c r="AB633" s="3"/>
    </row>
    <row r="634" spans="1:28" x14ac:dyDescent="0.45">
      <c r="A634" s="15"/>
      <c r="B634" s="15"/>
      <c r="C634" s="15"/>
      <c r="D634" s="23"/>
      <c r="AB634" s="3"/>
    </row>
    <row r="635" spans="1:28" x14ac:dyDescent="0.45">
      <c r="A635" s="15"/>
      <c r="B635" s="15"/>
      <c r="C635" s="15"/>
      <c r="D635" s="23"/>
      <c r="AB635" s="3"/>
    </row>
    <row r="636" spans="1:28" x14ac:dyDescent="0.45">
      <c r="A636" s="15"/>
      <c r="B636" s="15"/>
      <c r="C636" s="15"/>
      <c r="D636" s="23"/>
      <c r="AB636" s="3"/>
    </row>
    <row r="637" spans="1:28" x14ac:dyDescent="0.45">
      <c r="A637" s="15"/>
      <c r="B637" s="15"/>
      <c r="C637" s="15"/>
      <c r="D637" s="23"/>
      <c r="AB637" s="3"/>
    </row>
    <row r="638" spans="1:28" x14ac:dyDescent="0.45">
      <c r="A638" s="15"/>
      <c r="B638" s="15"/>
      <c r="C638" s="15"/>
      <c r="D638" s="23"/>
      <c r="AB638" s="3"/>
    </row>
    <row r="639" spans="1:28" x14ac:dyDescent="0.45">
      <c r="A639" s="15"/>
      <c r="B639" s="15"/>
      <c r="C639" s="15"/>
      <c r="D639" s="23"/>
      <c r="AB639" s="3"/>
    </row>
    <row r="640" spans="1:28" x14ac:dyDescent="0.45">
      <c r="A640" s="15"/>
      <c r="B640" s="15"/>
      <c r="C640" s="15"/>
      <c r="D640" s="23"/>
      <c r="AB640" s="3"/>
    </row>
    <row r="641" spans="1:28" x14ac:dyDescent="0.45">
      <c r="A641" s="15"/>
      <c r="B641" s="15"/>
      <c r="C641" s="15"/>
      <c r="D641" s="23"/>
      <c r="AB641" s="3"/>
    </row>
    <row r="642" spans="1:28" x14ac:dyDescent="0.45">
      <c r="A642" s="15"/>
      <c r="B642" s="15"/>
      <c r="C642" s="15"/>
      <c r="D642" s="23"/>
      <c r="AB642" s="3"/>
    </row>
    <row r="643" spans="1:28" x14ac:dyDescent="0.45">
      <c r="A643" s="15"/>
      <c r="B643" s="15"/>
      <c r="C643" s="15"/>
      <c r="D643" s="23"/>
      <c r="AB643" s="3"/>
    </row>
    <row r="644" spans="1:28" x14ac:dyDescent="0.45">
      <c r="A644" s="15"/>
      <c r="B644" s="15"/>
      <c r="C644" s="15"/>
      <c r="D644" s="23"/>
      <c r="AB644" s="3"/>
    </row>
    <row r="645" spans="1:28" x14ac:dyDescent="0.45">
      <c r="A645" s="15"/>
      <c r="B645" s="15"/>
      <c r="C645" s="15"/>
      <c r="D645" s="23"/>
      <c r="AB645" s="3"/>
    </row>
    <row r="646" spans="1:28" x14ac:dyDescent="0.45">
      <c r="A646" s="15"/>
      <c r="B646" s="15"/>
      <c r="C646" s="15"/>
      <c r="D646" s="23"/>
      <c r="AB646" s="3"/>
    </row>
    <row r="647" spans="1:28" x14ac:dyDescent="0.45">
      <c r="A647" s="15"/>
      <c r="B647" s="15"/>
      <c r="C647" s="15"/>
      <c r="D647" s="23"/>
      <c r="AB647" s="3"/>
    </row>
    <row r="648" spans="1:28" x14ac:dyDescent="0.45">
      <c r="A648" s="15"/>
      <c r="B648" s="15"/>
      <c r="C648" s="15"/>
      <c r="D648" s="23"/>
      <c r="AB648" s="3"/>
    </row>
    <row r="649" spans="1:28" x14ac:dyDescent="0.45">
      <c r="A649" s="15"/>
      <c r="B649" s="15"/>
      <c r="C649" s="15"/>
      <c r="D649" s="23"/>
      <c r="AB649" s="3"/>
    </row>
    <row r="650" spans="1:28" x14ac:dyDescent="0.45">
      <c r="A650" s="15"/>
      <c r="B650" s="15"/>
      <c r="C650" s="15"/>
      <c r="D650" s="23"/>
      <c r="AB650" s="3"/>
    </row>
    <row r="651" spans="1:28" x14ac:dyDescent="0.45">
      <c r="A651" s="15"/>
      <c r="B651" s="15"/>
      <c r="C651" s="15"/>
      <c r="D651" s="23"/>
      <c r="AB651" s="3"/>
    </row>
    <row r="652" spans="1:28" x14ac:dyDescent="0.45">
      <c r="A652" s="15"/>
      <c r="B652" s="15"/>
      <c r="C652" s="15"/>
      <c r="D652" s="23"/>
      <c r="AB652" s="3"/>
    </row>
    <row r="653" spans="1:28" x14ac:dyDescent="0.45">
      <c r="A653" s="15"/>
      <c r="B653" s="15"/>
      <c r="C653" s="15"/>
      <c r="D653" s="23"/>
      <c r="AB653" s="3"/>
    </row>
    <row r="654" spans="1:28" x14ac:dyDescent="0.45">
      <c r="A654" s="15"/>
      <c r="B654" s="15"/>
      <c r="C654" s="15"/>
      <c r="D654" s="23"/>
      <c r="AB654" s="3"/>
    </row>
    <row r="655" spans="1:28" x14ac:dyDescent="0.45">
      <c r="A655" s="15"/>
      <c r="B655" s="15"/>
      <c r="C655" s="15"/>
      <c r="D655" s="23"/>
      <c r="AB655" s="3"/>
    </row>
    <row r="656" spans="1:28" x14ac:dyDescent="0.45">
      <c r="A656" s="15"/>
      <c r="B656" s="15"/>
      <c r="C656" s="15"/>
      <c r="D656" s="23"/>
      <c r="AB656" s="3"/>
    </row>
    <row r="657" spans="1:28" x14ac:dyDescent="0.45">
      <c r="A657" s="15"/>
      <c r="B657" s="15"/>
      <c r="C657" s="15"/>
      <c r="D657" s="23"/>
      <c r="AB657" s="3"/>
    </row>
    <row r="658" spans="1:28" x14ac:dyDescent="0.45">
      <c r="A658" s="15"/>
      <c r="B658" s="15"/>
      <c r="C658" s="15"/>
      <c r="D658" s="23"/>
      <c r="AB658" s="3"/>
    </row>
    <row r="659" spans="1:28" x14ac:dyDescent="0.45">
      <c r="A659" s="15"/>
      <c r="B659" s="15"/>
      <c r="C659" s="15"/>
      <c r="D659" s="23"/>
      <c r="AB659" s="3"/>
    </row>
    <row r="660" spans="1:28" x14ac:dyDescent="0.45">
      <c r="A660" s="15"/>
      <c r="B660" s="15"/>
      <c r="C660" s="15"/>
      <c r="D660" s="23"/>
      <c r="AB660" s="3"/>
    </row>
    <row r="661" spans="1:28" x14ac:dyDescent="0.45">
      <c r="A661" s="15"/>
      <c r="B661" s="15"/>
      <c r="C661" s="15"/>
      <c r="D661" s="23"/>
      <c r="AB661" s="3"/>
    </row>
    <row r="662" spans="1:28" x14ac:dyDescent="0.45">
      <c r="A662" s="15"/>
      <c r="B662" s="15"/>
      <c r="C662" s="15"/>
      <c r="D662" s="23"/>
      <c r="AB662" s="3"/>
    </row>
    <row r="663" spans="1:28" x14ac:dyDescent="0.45">
      <c r="A663" s="15"/>
      <c r="B663" s="15"/>
      <c r="C663" s="15"/>
      <c r="D663" s="23"/>
      <c r="AB663" s="3"/>
    </row>
    <row r="664" spans="1:28" x14ac:dyDescent="0.45">
      <c r="A664" s="15"/>
      <c r="B664" s="15"/>
      <c r="C664" s="15"/>
      <c r="D664" s="23"/>
      <c r="AB664" s="3"/>
    </row>
    <row r="665" spans="1:28" x14ac:dyDescent="0.45">
      <c r="A665" s="15"/>
      <c r="B665" s="15"/>
      <c r="C665" s="15"/>
      <c r="D665" s="23"/>
      <c r="AB665" s="3"/>
    </row>
    <row r="666" spans="1:28" x14ac:dyDescent="0.45">
      <c r="A666" s="15"/>
      <c r="B666" s="15"/>
      <c r="C666" s="15"/>
      <c r="D666" s="23"/>
      <c r="AB666" s="3"/>
    </row>
    <row r="667" spans="1:28" x14ac:dyDescent="0.45">
      <c r="A667" s="15"/>
      <c r="B667" s="15"/>
      <c r="C667" s="15"/>
      <c r="D667" s="23"/>
      <c r="AB667" s="3"/>
    </row>
    <row r="668" spans="1:28" x14ac:dyDescent="0.45">
      <c r="A668" s="15"/>
      <c r="B668" s="15"/>
      <c r="C668" s="15"/>
      <c r="D668" s="23"/>
      <c r="AB668" s="3"/>
    </row>
    <row r="669" spans="1:28" x14ac:dyDescent="0.45">
      <c r="A669" s="15"/>
      <c r="B669" s="15"/>
      <c r="C669" s="15"/>
      <c r="D669" s="23"/>
      <c r="AB669" s="3"/>
    </row>
    <row r="670" spans="1:28" x14ac:dyDescent="0.45">
      <c r="A670" s="15"/>
      <c r="B670" s="15"/>
      <c r="C670" s="15"/>
      <c r="D670" s="23"/>
      <c r="AB670" s="3"/>
    </row>
    <row r="671" spans="1:28" x14ac:dyDescent="0.45">
      <c r="A671" s="15"/>
      <c r="B671" s="15"/>
      <c r="C671" s="15"/>
      <c r="D671" s="23"/>
      <c r="AB671" s="3"/>
    </row>
    <row r="672" spans="1:28" x14ac:dyDescent="0.45">
      <c r="A672" s="15"/>
      <c r="B672" s="15"/>
      <c r="C672" s="15"/>
      <c r="D672" s="23"/>
      <c r="AB672" s="3"/>
    </row>
    <row r="673" spans="1:28" x14ac:dyDescent="0.45">
      <c r="A673" s="15"/>
      <c r="B673" s="15"/>
      <c r="C673" s="15"/>
      <c r="D673" s="23"/>
      <c r="AB673" s="3"/>
    </row>
    <row r="674" spans="1:28" x14ac:dyDescent="0.45">
      <c r="A674" s="15"/>
      <c r="B674" s="15"/>
      <c r="C674" s="15"/>
      <c r="D674" s="23"/>
      <c r="AB674" s="3"/>
    </row>
    <row r="675" spans="1:28" x14ac:dyDescent="0.45">
      <c r="A675" s="15"/>
      <c r="B675" s="15"/>
      <c r="C675" s="15"/>
      <c r="D675" s="23"/>
      <c r="AB675" s="3"/>
    </row>
    <row r="676" spans="1:28" x14ac:dyDescent="0.45">
      <c r="A676" s="15"/>
      <c r="B676" s="15"/>
      <c r="C676" s="15"/>
      <c r="D676" s="23"/>
      <c r="AB676" s="3"/>
    </row>
    <row r="677" spans="1:28" x14ac:dyDescent="0.45">
      <c r="A677" s="15"/>
      <c r="B677" s="15"/>
      <c r="C677" s="15"/>
      <c r="D677" s="23"/>
      <c r="AB677" s="3"/>
    </row>
    <row r="678" spans="1:28" x14ac:dyDescent="0.45">
      <c r="A678" s="15"/>
      <c r="B678" s="15"/>
      <c r="C678" s="15"/>
      <c r="D678" s="23"/>
      <c r="AB678" s="3"/>
    </row>
    <row r="679" spans="1:28" x14ac:dyDescent="0.45">
      <c r="A679" s="15"/>
      <c r="B679" s="15"/>
      <c r="C679" s="15"/>
      <c r="D679" s="23"/>
      <c r="AB679" s="3"/>
    </row>
    <row r="680" spans="1:28" x14ac:dyDescent="0.45">
      <c r="A680" s="15"/>
      <c r="B680" s="15"/>
      <c r="C680" s="15"/>
      <c r="D680" s="23"/>
      <c r="AB680" s="3"/>
    </row>
    <row r="681" spans="1:28" x14ac:dyDescent="0.45">
      <c r="A681" s="15"/>
      <c r="B681" s="15"/>
      <c r="C681" s="15"/>
      <c r="D681" s="23"/>
      <c r="AB681" s="3"/>
    </row>
    <row r="682" spans="1:28" x14ac:dyDescent="0.45">
      <c r="A682" s="15"/>
      <c r="B682" s="15"/>
      <c r="C682" s="15"/>
      <c r="D682" s="23"/>
      <c r="AB682" s="3"/>
    </row>
    <row r="683" spans="1:28" x14ac:dyDescent="0.45">
      <c r="A683" s="15"/>
      <c r="B683" s="15"/>
      <c r="C683" s="15"/>
      <c r="D683" s="23"/>
      <c r="AB683" s="3"/>
    </row>
    <row r="684" spans="1:28" x14ac:dyDescent="0.45">
      <c r="A684" s="15"/>
      <c r="B684" s="15"/>
      <c r="C684" s="15"/>
      <c r="D684" s="23"/>
      <c r="AB684" s="3"/>
    </row>
    <row r="685" spans="1:28" x14ac:dyDescent="0.45">
      <c r="A685" s="15"/>
      <c r="B685" s="15"/>
      <c r="C685" s="15"/>
      <c r="D685" s="23"/>
      <c r="AB685" s="3"/>
    </row>
    <row r="686" spans="1:28" x14ac:dyDescent="0.45">
      <c r="A686" s="15"/>
      <c r="B686" s="15"/>
      <c r="C686" s="15"/>
      <c r="D686" s="23"/>
      <c r="AB686" s="3"/>
    </row>
    <row r="687" spans="1:28" x14ac:dyDescent="0.45">
      <c r="A687" s="15"/>
      <c r="B687" s="15"/>
      <c r="C687" s="15"/>
      <c r="D687" s="23"/>
      <c r="AB687" s="3"/>
    </row>
    <row r="688" spans="1:28" x14ac:dyDescent="0.45">
      <c r="A688" s="15"/>
      <c r="B688" s="15"/>
      <c r="C688" s="15"/>
      <c r="D688" s="23"/>
      <c r="AB688" s="3"/>
    </row>
    <row r="689" spans="1:28" x14ac:dyDescent="0.45">
      <c r="A689" s="15"/>
      <c r="B689" s="15"/>
      <c r="C689" s="15"/>
      <c r="D689" s="23"/>
      <c r="AB689" s="3"/>
    </row>
    <row r="690" spans="1:28" x14ac:dyDescent="0.45">
      <c r="A690" s="15"/>
      <c r="B690" s="15"/>
      <c r="C690" s="15"/>
      <c r="D690" s="23"/>
      <c r="AB690" s="3"/>
    </row>
    <row r="691" spans="1:28" x14ac:dyDescent="0.45">
      <c r="A691" s="15"/>
      <c r="B691" s="15"/>
      <c r="C691" s="15"/>
      <c r="D691" s="23"/>
      <c r="AB691" s="3"/>
    </row>
    <row r="692" spans="1:28" x14ac:dyDescent="0.45">
      <c r="A692" s="15"/>
      <c r="B692" s="15"/>
      <c r="C692" s="15"/>
      <c r="D692" s="23"/>
      <c r="AB692" s="3"/>
    </row>
    <row r="693" spans="1:28" x14ac:dyDescent="0.45">
      <c r="A693" s="15"/>
      <c r="B693" s="15"/>
      <c r="C693" s="15"/>
      <c r="D693" s="23"/>
      <c r="AB693" s="3"/>
    </row>
    <row r="694" spans="1:28" x14ac:dyDescent="0.45">
      <c r="A694" s="15"/>
      <c r="B694" s="15"/>
      <c r="C694" s="15"/>
      <c r="D694" s="23"/>
      <c r="AB694" s="3"/>
    </row>
    <row r="695" spans="1:28" x14ac:dyDescent="0.45">
      <c r="A695" s="15"/>
      <c r="B695" s="15"/>
      <c r="C695" s="15"/>
      <c r="D695" s="23"/>
      <c r="AB695" s="3"/>
    </row>
    <row r="696" spans="1:28" x14ac:dyDescent="0.45">
      <c r="A696" s="15"/>
      <c r="B696" s="15"/>
      <c r="C696" s="15"/>
      <c r="D696" s="23"/>
      <c r="AB696" s="3"/>
    </row>
    <row r="697" spans="1:28" x14ac:dyDescent="0.45">
      <c r="A697" s="15"/>
      <c r="B697" s="15"/>
      <c r="C697" s="15"/>
      <c r="D697" s="23"/>
      <c r="AB697" s="3"/>
    </row>
    <row r="698" spans="1:28" x14ac:dyDescent="0.45">
      <c r="A698" s="15"/>
      <c r="B698" s="15"/>
      <c r="C698" s="15"/>
      <c r="D698" s="23"/>
      <c r="AB698" s="3"/>
    </row>
    <row r="699" spans="1:28" x14ac:dyDescent="0.45">
      <c r="A699" s="15"/>
      <c r="B699" s="15"/>
      <c r="C699" s="15"/>
      <c r="D699" s="23"/>
      <c r="AB699" s="3"/>
    </row>
    <row r="700" spans="1:28" x14ac:dyDescent="0.45">
      <c r="A700" s="15"/>
      <c r="B700" s="15"/>
      <c r="C700" s="15"/>
      <c r="D700" s="23"/>
      <c r="AB700" s="3"/>
    </row>
    <row r="701" spans="1:28" x14ac:dyDescent="0.45">
      <c r="A701" s="15"/>
      <c r="B701" s="15"/>
      <c r="C701" s="15"/>
      <c r="D701" s="23"/>
      <c r="AB701" s="3"/>
    </row>
    <row r="702" spans="1:28" x14ac:dyDescent="0.45">
      <c r="A702" s="15"/>
      <c r="B702" s="15"/>
      <c r="C702" s="15"/>
      <c r="D702" s="23"/>
      <c r="AB702" s="3"/>
    </row>
    <row r="703" spans="1:28" x14ac:dyDescent="0.45">
      <c r="A703" s="15"/>
      <c r="B703" s="15"/>
      <c r="C703" s="15"/>
      <c r="D703" s="23"/>
      <c r="AB703" s="3"/>
    </row>
    <row r="704" spans="1:28" x14ac:dyDescent="0.45">
      <c r="A704" s="15"/>
      <c r="B704" s="15"/>
      <c r="C704" s="15"/>
      <c r="D704" s="23"/>
      <c r="AB704" s="3"/>
    </row>
    <row r="705" spans="1:28" x14ac:dyDescent="0.45">
      <c r="A705" s="15"/>
      <c r="B705" s="15"/>
      <c r="C705" s="15"/>
      <c r="D705" s="23"/>
      <c r="AB705" s="3"/>
    </row>
    <row r="706" spans="1:28" x14ac:dyDescent="0.45">
      <c r="A706" s="15"/>
      <c r="B706" s="15"/>
      <c r="C706" s="15"/>
      <c r="D706" s="23"/>
      <c r="AB706" s="3"/>
    </row>
    <row r="707" spans="1:28" x14ac:dyDescent="0.45">
      <c r="A707" s="15"/>
      <c r="B707" s="15"/>
      <c r="C707" s="15"/>
      <c r="D707" s="23"/>
      <c r="AB707" s="3"/>
    </row>
    <row r="708" spans="1:28" x14ac:dyDescent="0.45">
      <c r="A708" s="15"/>
      <c r="B708" s="15"/>
      <c r="C708" s="15"/>
      <c r="D708" s="23"/>
      <c r="AB708" s="3"/>
    </row>
    <row r="709" spans="1:28" x14ac:dyDescent="0.45">
      <c r="A709" s="15"/>
      <c r="B709" s="15"/>
      <c r="C709" s="15"/>
      <c r="D709" s="23"/>
      <c r="AB709" s="3"/>
    </row>
    <row r="710" spans="1:28" x14ac:dyDescent="0.45">
      <c r="A710" s="15"/>
      <c r="B710" s="15"/>
      <c r="C710" s="15"/>
      <c r="D710" s="23"/>
      <c r="AB710" s="3"/>
    </row>
    <row r="711" spans="1:28" x14ac:dyDescent="0.45">
      <c r="A711" s="15"/>
      <c r="B711" s="15"/>
      <c r="C711" s="15"/>
      <c r="D711" s="23"/>
      <c r="AB711" s="3"/>
    </row>
    <row r="712" spans="1:28" x14ac:dyDescent="0.45">
      <c r="A712" s="15"/>
      <c r="B712" s="15"/>
      <c r="C712" s="15"/>
      <c r="D712" s="23"/>
      <c r="AB712" s="3"/>
    </row>
    <row r="713" spans="1:28" x14ac:dyDescent="0.45">
      <c r="A713" s="15"/>
      <c r="B713" s="15"/>
      <c r="C713" s="15"/>
      <c r="D713" s="23"/>
      <c r="AB713" s="3"/>
    </row>
    <row r="714" spans="1:28" x14ac:dyDescent="0.45">
      <c r="A714" s="15"/>
      <c r="B714" s="15"/>
      <c r="C714" s="15"/>
      <c r="D714" s="23"/>
      <c r="AB714" s="3"/>
    </row>
    <row r="715" spans="1:28" x14ac:dyDescent="0.45">
      <c r="A715" s="15"/>
      <c r="B715" s="15"/>
      <c r="C715" s="15"/>
      <c r="D715" s="23"/>
      <c r="AB715" s="3"/>
    </row>
    <row r="716" spans="1:28" x14ac:dyDescent="0.45">
      <c r="A716" s="15"/>
      <c r="B716" s="15"/>
      <c r="C716" s="15"/>
      <c r="D716" s="23"/>
      <c r="AB716" s="3"/>
    </row>
    <row r="717" spans="1:28" x14ac:dyDescent="0.45">
      <c r="A717" s="15"/>
      <c r="B717" s="15"/>
      <c r="C717" s="15"/>
      <c r="D717" s="23"/>
      <c r="AB717" s="3"/>
    </row>
    <row r="718" spans="1:28" x14ac:dyDescent="0.45">
      <c r="A718" s="15"/>
      <c r="B718" s="15"/>
      <c r="C718" s="15"/>
      <c r="D718" s="23"/>
      <c r="AB718" s="3"/>
    </row>
    <row r="719" spans="1:28" x14ac:dyDescent="0.45">
      <c r="A719" s="15"/>
      <c r="B719" s="15"/>
      <c r="C719" s="15"/>
      <c r="D719" s="23"/>
      <c r="AB719" s="3"/>
    </row>
    <row r="720" spans="1:28" x14ac:dyDescent="0.45">
      <c r="A720" s="15"/>
      <c r="B720" s="15"/>
      <c r="C720" s="15"/>
      <c r="D720" s="23"/>
      <c r="AB720" s="3"/>
    </row>
    <row r="721" spans="1:28" x14ac:dyDescent="0.45">
      <c r="A721" s="15"/>
      <c r="B721" s="15"/>
      <c r="C721" s="15"/>
      <c r="D721" s="23"/>
      <c r="AB721" s="3"/>
    </row>
    <row r="722" spans="1:28" x14ac:dyDescent="0.45">
      <c r="A722" s="15"/>
      <c r="B722" s="15"/>
      <c r="C722" s="15"/>
      <c r="D722" s="23"/>
      <c r="AB722" s="3"/>
    </row>
    <row r="723" spans="1:28" x14ac:dyDescent="0.45">
      <c r="A723" s="15"/>
      <c r="B723" s="15"/>
      <c r="C723" s="15"/>
      <c r="D723" s="23"/>
      <c r="AB723" s="3"/>
    </row>
    <row r="724" spans="1:28" x14ac:dyDescent="0.45">
      <c r="A724" s="15"/>
      <c r="B724" s="15"/>
      <c r="C724" s="15"/>
      <c r="D724" s="23"/>
      <c r="AB724" s="3"/>
    </row>
    <row r="725" spans="1:28" x14ac:dyDescent="0.45">
      <c r="A725" s="15"/>
      <c r="B725" s="15"/>
      <c r="C725" s="15"/>
      <c r="D725" s="23"/>
      <c r="AB725" s="3"/>
    </row>
    <row r="726" spans="1:28" x14ac:dyDescent="0.45">
      <c r="A726" s="15"/>
      <c r="B726" s="15"/>
      <c r="C726" s="15"/>
      <c r="D726" s="23"/>
      <c r="AB726" s="3"/>
    </row>
    <row r="727" spans="1:28" x14ac:dyDescent="0.45">
      <c r="A727" s="15"/>
      <c r="B727" s="15"/>
      <c r="C727" s="15"/>
      <c r="D727" s="23"/>
      <c r="AB727" s="3"/>
    </row>
    <row r="728" spans="1:28" x14ac:dyDescent="0.45">
      <c r="A728" s="15"/>
      <c r="B728" s="15"/>
      <c r="C728" s="15"/>
      <c r="D728" s="23"/>
      <c r="AB728" s="3"/>
    </row>
    <row r="729" spans="1:28" x14ac:dyDescent="0.45">
      <c r="A729" s="15"/>
      <c r="B729" s="15"/>
      <c r="C729" s="15"/>
      <c r="D729" s="23"/>
      <c r="AB729" s="3"/>
    </row>
    <row r="730" spans="1:28" x14ac:dyDescent="0.45">
      <c r="A730" s="15"/>
      <c r="B730" s="15"/>
      <c r="C730" s="15"/>
      <c r="D730" s="23"/>
      <c r="AB730" s="3"/>
    </row>
    <row r="731" spans="1:28" x14ac:dyDescent="0.45">
      <c r="A731" s="15"/>
      <c r="B731" s="15"/>
      <c r="C731" s="15"/>
      <c r="D731" s="23"/>
      <c r="AB731" s="3"/>
    </row>
    <row r="732" spans="1:28" x14ac:dyDescent="0.45">
      <c r="A732" s="15"/>
      <c r="B732" s="15"/>
      <c r="C732" s="15"/>
      <c r="D732" s="23"/>
      <c r="AB732" s="3"/>
    </row>
    <row r="733" spans="1:28" x14ac:dyDescent="0.45">
      <c r="A733" s="15"/>
      <c r="B733" s="15"/>
      <c r="C733" s="15"/>
      <c r="D733" s="23"/>
      <c r="AB733" s="3"/>
    </row>
    <row r="734" spans="1:28" x14ac:dyDescent="0.45">
      <c r="A734" s="15"/>
      <c r="B734" s="15"/>
      <c r="C734" s="15"/>
      <c r="D734" s="23"/>
      <c r="AB734" s="3"/>
    </row>
    <row r="735" spans="1:28" x14ac:dyDescent="0.45">
      <c r="A735" s="15"/>
      <c r="B735" s="15"/>
      <c r="C735" s="15"/>
      <c r="D735" s="23"/>
      <c r="AB735" s="3"/>
    </row>
    <row r="736" spans="1:28" x14ac:dyDescent="0.45">
      <c r="A736" s="15"/>
      <c r="B736" s="15"/>
      <c r="C736" s="15"/>
      <c r="D736" s="23"/>
      <c r="AB736" s="3"/>
    </row>
    <row r="737" spans="1:28" x14ac:dyDescent="0.45">
      <c r="A737" s="15"/>
      <c r="B737" s="15"/>
      <c r="C737" s="15"/>
      <c r="D737" s="23"/>
      <c r="AB737" s="3"/>
    </row>
    <row r="738" spans="1:28" x14ac:dyDescent="0.45">
      <c r="A738" s="15"/>
      <c r="B738" s="15"/>
      <c r="C738" s="15"/>
      <c r="D738" s="23"/>
      <c r="AB738" s="3"/>
    </row>
    <row r="739" spans="1:28" x14ac:dyDescent="0.45">
      <c r="A739" s="15"/>
      <c r="B739" s="15"/>
      <c r="C739" s="15"/>
      <c r="D739" s="23"/>
      <c r="AB739" s="3"/>
    </row>
    <row r="740" spans="1:28" x14ac:dyDescent="0.45">
      <c r="A740" s="15"/>
      <c r="B740" s="15"/>
      <c r="C740" s="15"/>
      <c r="D740" s="23"/>
      <c r="AB740" s="3"/>
    </row>
    <row r="741" spans="1:28" x14ac:dyDescent="0.45">
      <c r="A741" s="15"/>
      <c r="B741" s="15"/>
      <c r="C741" s="15"/>
      <c r="D741" s="23"/>
      <c r="AB741" s="3"/>
    </row>
    <row r="742" spans="1:28" x14ac:dyDescent="0.45">
      <c r="A742" s="15"/>
      <c r="B742" s="15"/>
      <c r="C742" s="15"/>
      <c r="D742" s="23"/>
      <c r="AB742" s="3"/>
    </row>
    <row r="743" spans="1:28" x14ac:dyDescent="0.45">
      <c r="A743" s="15"/>
      <c r="B743" s="15"/>
      <c r="C743" s="15"/>
      <c r="D743" s="23"/>
      <c r="AB743" s="3"/>
    </row>
    <row r="744" spans="1:28" x14ac:dyDescent="0.45">
      <c r="A744" s="15"/>
      <c r="B744" s="15"/>
      <c r="C744" s="15"/>
      <c r="D744" s="23"/>
      <c r="AB744" s="3"/>
    </row>
    <row r="745" spans="1:28" x14ac:dyDescent="0.45">
      <c r="A745" s="15"/>
      <c r="B745" s="15"/>
      <c r="C745" s="15"/>
      <c r="D745" s="23"/>
      <c r="AB745" s="3"/>
    </row>
    <row r="746" spans="1:28" x14ac:dyDescent="0.45">
      <c r="A746" s="15"/>
      <c r="B746" s="15"/>
      <c r="C746" s="15"/>
      <c r="D746" s="23"/>
      <c r="AB746" s="3"/>
    </row>
    <row r="747" spans="1:28" x14ac:dyDescent="0.45">
      <c r="A747" s="15"/>
      <c r="B747" s="15"/>
      <c r="C747" s="15"/>
      <c r="D747" s="23"/>
      <c r="AB747" s="3"/>
    </row>
    <row r="748" spans="1:28" x14ac:dyDescent="0.45">
      <c r="A748" s="15"/>
      <c r="B748" s="15"/>
      <c r="C748" s="15"/>
      <c r="D748" s="23"/>
      <c r="AB748" s="3"/>
    </row>
    <row r="749" spans="1:28" x14ac:dyDescent="0.45">
      <c r="A749" s="15"/>
      <c r="B749" s="15"/>
      <c r="C749" s="15"/>
      <c r="D749" s="23"/>
      <c r="AB749" s="3"/>
    </row>
    <row r="750" spans="1:28" x14ac:dyDescent="0.45">
      <c r="A750" s="15"/>
      <c r="B750" s="15"/>
      <c r="C750" s="15"/>
      <c r="D750" s="23"/>
      <c r="AB750" s="3"/>
    </row>
    <row r="751" spans="1:28" x14ac:dyDescent="0.45">
      <c r="A751" s="15"/>
      <c r="B751" s="15"/>
      <c r="C751" s="15"/>
      <c r="D751" s="23"/>
      <c r="AB751" s="3"/>
    </row>
    <row r="752" spans="1:28" x14ac:dyDescent="0.45">
      <c r="A752" s="15"/>
      <c r="B752" s="15"/>
      <c r="C752" s="15"/>
      <c r="D752" s="23"/>
      <c r="AB752" s="3"/>
    </row>
    <row r="753" spans="1:28" x14ac:dyDescent="0.45">
      <c r="A753" s="15"/>
      <c r="B753" s="15"/>
      <c r="C753" s="15"/>
      <c r="D753" s="23"/>
      <c r="AB753" s="3"/>
    </row>
    <row r="754" spans="1:28" x14ac:dyDescent="0.45">
      <c r="A754" s="15"/>
      <c r="B754" s="15"/>
      <c r="C754" s="15"/>
      <c r="D754" s="23"/>
      <c r="AB754" s="3"/>
    </row>
    <row r="755" spans="1:28" x14ac:dyDescent="0.45">
      <c r="A755" s="15"/>
      <c r="B755" s="15"/>
      <c r="C755" s="15"/>
      <c r="D755" s="23"/>
      <c r="AB755" s="3"/>
    </row>
    <row r="756" spans="1:28" x14ac:dyDescent="0.45">
      <c r="A756" s="15"/>
      <c r="B756" s="15"/>
      <c r="C756" s="15"/>
      <c r="D756" s="23"/>
      <c r="AB756" s="3"/>
    </row>
    <row r="757" spans="1:28" x14ac:dyDescent="0.45">
      <c r="A757" s="15"/>
      <c r="B757" s="15"/>
      <c r="C757" s="15"/>
      <c r="D757" s="23"/>
      <c r="AB757" s="3"/>
    </row>
    <row r="758" spans="1:28" x14ac:dyDescent="0.45">
      <c r="A758" s="15"/>
      <c r="B758" s="15"/>
      <c r="C758" s="15"/>
      <c r="D758" s="23"/>
      <c r="AB758" s="3"/>
    </row>
    <row r="759" spans="1:28" x14ac:dyDescent="0.45">
      <c r="A759" s="15"/>
      <c r="B759" s="15"/>
      <c r="C759" s="15"/>
      <c r="D759" s="23"/>
      <c r="AB759" s="3"/>
    </row>
    <row r="760" spans="1:28" x14ac:dyDescent="0.45">
      <c r="A760" s="15"/>
      <c r="B760" s="15"/>
      <c r="C760" s="15"/>
      <c r="D760" s="23"/>
      <c r="AB760" s="3"/>
    </row>
    <row r="761" spans="1:28" x14ac:dyDescent="0.45">
      <c r="A761" s="15"/>
      <c r="B761" s="15"/>
      <c r="C761" s="15"/>
      <c r="D761" s="23"/>
      <c r="AB761" s="3"/>
    </row>
    <row r="762" spans="1:28" x14ac:dyDescent="0.45">
      <c r="A762" s="15"/>
      <c r="B762" s="15"/>
      <c r="C762" s="15"/>
      <c r="D762" s="23"/>
      <c r="AB762" s="3"/>
    </row>
    <row r="763" spans="1:28" x14ac:dyDescent="0.45">
      <c r="A763" s="15"/>
      <c r="B763" s="15"/>
      <c r="C763" s="15"/>
      <c r="D763" s="23"/>
      <c r="AB763" s="3"/>
    </row>
    <row r="764" spans="1:28" x14ac:dyDescent="0.45">
      <c r="A764" s="15"/>
      <c r="B764" s="15"/>
      <c r="C764" s="15"/>
      <c r="D764" s="23"/>
      <c r="AB764" s="3"/>
    </row>
    <row r="765" spans="1:28" x14ac:dyDescent="0.45">
      <c r="A765" s="15"/>
      <c r="B765" s="15"/>
      <c r="C765" s="15"/>
      <c r="D765" s="23"/>
      <c r="AB765" s="3"/>
    </row>
    <row r="766" spans="1:28" x14ac:dyDescent="0.45">
      <c r="A766" s="15"/>
      <c r="B766" s="15"/>
      <c r="C766" s="15"/>
      <c r="D766" s="23"/>
      <c r="AB766" s="3"/>
    </row>
    <row r="767" spans="1:28" x14ac:dyDescent="0.45">
      <c r="A767" s="15"/>
      <c r="B767" s="15"/>
      <c r="C767" s="15"/>
      <c r="D767" s="23"/>
      <c r="AB767" s="3"/>
    </row>
    <row r="768" spans="1:28" x14ac:dyDescent="0.45">
      <c r="A768" s="15"/>
      <c r="B768" s="15"/>
      <c r="C768" s="15"/>
      <c r="D768" s="23"/>
      <c r="AB768" s="3"/>
    </row>
    <row r="769" spans="1:28" x14ac:dyDescent="0.45">
      <c r="A769" s="15"/>
      <c r="B769" s="15"/>
      <c r="C769" s="15"/>
      <c r="D769" s="23"/>
      <c r="AB769" s="3"/>
    </row>
    <row r="770" spans="1:28" x14ac:dyDescent="0.45">
      <c r="A770" s="15"/>
      <c r="B770" s="15"/>
      <c r="C770" s="15"/>
      <c r="D770" s="23"/>
      <c r="AB770" s="3"/>
    </row>
    <row r="771" spans="1:28" x14ac:dyDescent="0.45">
      <c r="A771" s="15"/>
      <c r="B771" s="15"/>
      <c r="C771" s="15"/>
      <c r="D771" s="23"/>
      <c r="AB771" s="3"/>
    </row>
    <row r="772" spans="1:28" x14ac:dyDescent="0.45">
      <c r="A772" s="15"/>
      <c r="B772" s="15"/>
      <c r="C772" s="15"/>
      <c r="D772" s="23"/>
      <c r="AB772" s="3"/>
    </row>
    <row r="773" spans="1:28" x14ac:dyDescent="0.45">
      <c r="A773" s="15"/>
      <c r="B773" s="15"/>
      <c r="C773" s="15"/>
      <c r="D773" s="23"/>
      <c r="AB773" s="3"/>
    </row>
    <row r="774" spans="1:28" x14ac:dyDescent="0.45">
      <c r="A774" s="15"/>
      <c r="B774" s="15"/>
      <c r="C774" s="15"/>
      <c r="D774" s="23"/>
      <c r="AB774" s="3"/>
    </row>
    <row r="775" spans="1:28" x14ac:dyDescent="0.45">
      <c r="A775" s="15"/>
      <c r="B775" s="15"/>
      <c r="C775" s="15"/>
      <c r="D775" s="23"/>
      <c r="AB775" s="3"/>
    </row>
    <row r="776" spans="1:28" x14ac:dyDescent="0.45">
      <c r="A776" s="15"/>
      <c r="B776" s="15"/>
      <c r="C776" s="15"/>
      <c r="D776" s="23"/>
      <c r="AB776" s="3"/>
    </row>
    <row r="777" spans="1:28" x14ac:dyDescent="0.45">
      <c r="A777" s="15"/>
      <c r="B777" s="15"/>
      <c r="C777" s="15"/>
      <c r="D777" s="23"/>
      <c r="AB777" s="3"/>
    </row>
    <row r="778" spans="1:28" x14ac:dyDescent="0.45">
      <c r="A778" s="15"/>
      <c r="B778" s="15"/>
      <c r="C778" s="15"/>
      <c r="D778" s="23"/>
      <c r="AB778" s="3"/>
    </row>
    <row r="779" spans="1:28" x14ac:dyDescent="0.45">
      <c r="A779" s="15"/>
      <c r="B779" s="15"/>
      <c r="C779" s="15"/>
      <c r="D779" s="23"/>
      <c r="AB779" s="3"/>
    </row>
    <row r="780" spans="1:28" x14ac:dyDescent="0.45">
      <c r="A780" s="15"/>
      <c r="B780" s="15"/>
      <c r="C780" s="15"/>
      <c r="D780" s="23"/>
      <c r="AB780" s="3"/>
    </row>
    <row r="781" spans="1:28" x14ac:dyDescent="0.45">
      <c r="A781" s="15"/>
      <c r="B781" s="15"/>
      <c r="C781" s="15"/>
      <c r="D781" s="23"/>
      <c r="AB781" s="3"/>
    </row>
    <row r="782" spans="1:28" x14ac:dyDescent="0.45">
      <c r="A782" s="15"/>
      <c r="B782" s="15"/>
      <c r="C782" s="15"/>
      <c r="D782" s="23"/>
      <c r="AB782" s="3"/>
    </row>
    <row r="783" spans="1:28" x14ac:dyDescent="0.45">
      <c r="A783" s="15"/>
      <c r="B783" s="15"/>
      <c r="C783" s="15"/>
      <c r="D783" s="23"/>
      <c r="AB783" s="3"/>
    </row>
    <row r="784" spans="1:28" x14ac:dyDescent="0.45">
      <c r="A784" s="15"/>
      <c r="B784" s="15"/>
      <c r="C784" s="15"/>
      <c r="D784" s="23"/>
      <c r="AB784" s="3"/>
    </row>
    <row r="785" spans="1:28" x14ac:dyDescent="0.45">
      <c r="A785" s="15"/>
      <c r="B785" s="15"/>
      <c r="C785" s="15"/>
      <c r="D785" s="23"/>
      <c r="AB785" s="3"/>
    </row>
    <row r="786" spans="1:28" x14ac:dyDescent="0.45">
      <c r="A786" s="15"/>
      <c r="B786" s="15"/>
      <c r="C786" s="15"/>
      <c r="D786" s="23"/>
      <c r="AB786" s="3"/>
    </row>
    <row r="787" spans="1:28" x14ac:dyDescent="0.45">
      <c r="A787" s="15"/>
      <c r="B787" s="15"/>
      <c r="C787" s="15"/>
      <c r="D787" s="23"/>
      <c r="AB787" s="3"/>
    </row>
    <row r="788" spans="1:28" x14ac:dyDescent="0.45">
      <c r="A788" s="15"/>
      <c r="B788" s="15"/>
      <c r="C788" s="15"/>
      <c r="D788" s="23"/>
      <c r="AB788" s="3"/>
    </row>
    <row r="789" spans="1:28" x14ac:dyDescent="0.45">
      <c r="A789" s="15"/>
      <c r="B789" s="15"/>
      <c r="C789" s="15"/>
      <c r="D789" s="23"/>
      <c r="AB789" s="3"/>
    </row>
    <row r="790" spans="1:28" x14ac:dyDescent="0.45">
      <c r="A790" s="15"/>
      <c r="B790" s="15"/>
      <c r="C790" s="15"/>
      <c r="D790" s="23"/>
      <c r="AB790" s="3"/>
    </row>
    <row r="791" spans="1:28" x14ac:dyDescent="0.45">
      <c r="A791" s="15"/>
      <c r="B791" s="15"/>
      <c r="C791" s="15"/>
      <c r="D791" s="23"/>
      <c r="AB791" s="3"/>
    </row>
    <row r="792" spans="1:28" x14ac:dyDescent="0.45">
      <c r="A792" s="15"/>
      <c r="B792" s="15"/>
      <c r="C792" s="15"/>
      <c r="D792" s="23"/>
      <c r="AB792" s="3"/>
    </row>
    <row r="793" spans="1:28" x14ac:dyDescent="0.45">
      <c r="A793" s="15"/>
      <c r="B793" s="15"/>
      <c r="C793" s="15"/>
      <c r="D793" s="23"/>
      <c r="AB793" s="3"/>
    </row>
    <row r="794" spans="1:28" x14ac:dyDescent="0.45">
      <c r="A794" s="15"/>
      <c r="B794" s="15"/>
      <c r="C794" s="15"/>
      <c r="D794" s="23"/>
      <c r="AB794" s="3"/>
    </row>
    <row r="795" spans="1:28" x14ac:dyDescent="0.45">
      <c r="A795" s="15"/>
      <c r="B795" s="15"/>
      <c r="C795" s="15"/>
      <c r="D795" s="23"/>
      <c r="AB795" s="3"/>
    </row>
    <row r="796" spans="1:28" x14ac:dyDescent="0.45">
      <c r="A796" s="15"/>
      <c r="B796" s="15"/>
      <c r="C796" s="15"/>
      <c r="D796" s="23"/>
      <c r="AB796" s="3"/>
    </row>
    <row r="797" spans="1:28" x14ac:dyDescent="0.45">
      <c r="A797" s="15"/>
      <c r="B797" s="15"/>
      <c r="C797" s="15"/>
      <c r="D797" s="23"/>
      <c r="AB797" s="3"/>
    </row>
    <row r="798" spans="1:28" x14ac:dyDescent="0.45">
      <c r="A798" s="15"/>
      <c r="B798" s="15"/>
      <c r="C798" s="15"/>
      <c r="D798" s="23"/>
      <c r="AB798" s="3"/>
    </row>
    <row r="799" spans="1:28" x14ac:dyDescent="0.45">
      <c r="A799" s="15"/>
      <c r="B799" s="15"/>
      <c r="C799" s="15"/>
      <c r="D799" s="23"/>
      <c r="AB799" s="3"/>
    </row>
    <row r="800" spans="1:28" x14ac:dyDescent="0.45">
      <c r="A800" s="15"/>
      <c r="B800" s="15"/>
      <c r="C800" s="15"/>
      <c r="D800" s="23"/>
      <c r="AB800" s="3"/>
    </row>
    <row r="801" spans="1:28" x14ac:dyDescent="0.45">
      <c r="A801" s="15"/>
      <c r="B801" s="15"/>
      <c r="C801" s="15"/>
      <c r="D801" s="23"/>
      <c r="AB801" s="3"/>
    </row>
    <row r="802" spans="1:28" x14ac:dyDescent="0.45">
      <c r="A802" s="15"/>
      <c r="B802" s="15"/>
      <c r="C802" s="15"/>
      <c r="D802" s="23"/>
      <c r="AB802" s="3"/>
    </row>
    <row r="803" spans="1:28" x14ac:dyDescent="0.45">
      <c r="A803" s="15"/>
      <c r="B803" s="15"/>
      <c r="C803" s="15"/>
      <c r="D803" s="23"/>
      <c r="AB803" s="3"/>
    </row>
    <row r="804" spans="1:28" x14ac:dyDescent="0.45">
      <c r="A804" s="15"/>
      <c r="B804" s="15"/>
      <c r="C804" s="15"/>
      <c r="D804" s="23"/>
      <c r="AB804" s="3"/>
    </row>
    <row r="805" spans="1:28" x14ac:dyDescent="0.45">
      <c r="A805" s="15"/>
      <c r="B805" s="15"/>
      <c r="C805" s="15"/>
      <c r="D805" s="23"/>
      <c r="AB805" s="3"/>
    </row>
    <row r="806" spans="1:28" x14ac:dyDescent="0.45">
      <c r="A806" s="15"/>
      <c r="B806" s="15"/>
      <c r="C806" s="15"/>
      <c r="D806" s="23"/>
      <c r="AB806" s="3"/>
    </row>
    <row r="807" spans="1:28" x14ac:dyDescent="0.45">
      <c r="A807" s="15"/>
      <c r="B807" s="15"/>
      <c r="C807" s="15"/>
      <c r="D807" s="23"/>
      <c r="AB807" s="3"/>
    </row>
    <row r="808" spans="1:28" x14ac:dyDescent="0.45">
      <c r="A808" s="15"/>
      <c r="B808" s="15"/>
      <c r="C808" s="15"/>
      <c r="D808" s="23"/>
      <c r="AB808" s="3"/>
    </row>
    <row r="809" spans="1:28" x14ac:dyDescent="0.45">
      <c r="A809" s="15"/>
      <c r="B809" s="15"/>
      <c r="C809" s="15"/>
      <c r="D809" s="23"/>
      <c r="AB809" s="3"/>
    </row>
    <row r="810" spans="1:28" x14ac:dyDescent="0.45">
      <c r="A810" s="15"/>
      <c r="B810" s="15"/>
      <c r="C810" s="15"/>
      <c r="D810" s="23"/>
      <c r="AB810" s="3"/>
    </row>
    <row r="811" spans="1:28" x14ac:dyDescent="0.45">
      <c r="A811" s="15"/>
      <c r="B811" s="15"/>
      <c r="C811" s="15"/>
      <c r="D811" s="23"/>
      <c r="AB811" s="3"/>
    </row>
    <row r="812" spans="1:28" x14ac:dyDescent="0.45">
      <c r="A812" s="15"/>
      <c r="B812" s="15"/>
      <c r="C812" s="15"/>
      <c r="D812" s="23"/>
      <c r="AB812" s="3"/>
    </row>
    <row r="813" spans="1:28" x14ac:dyDescent="0.45">
      <c r="A813" s="15"/>
      <c r="B813" s="15"/>
      <c r="C813" s="15"/>
      <c r="D813" s="23"/>
      <c r="AB813" s="3"/>
    </row>
    <row r="814" spans="1:28" x14ac:dyDescent="0.45">
      <c r="A814" s="15"/>
      <c r="B814" s="15"/>
      <c r="C814" s="15"/>
      <c r="D814" s="23"/>
      <c r="AB814" s="3"/>
    </row>
    <row r="815" spans="1:28" x14ac:dyDescent="0.45">
      <c r="A815" s="15"/>
      <c r="B815" s="15"/>
      <c r="C815" s="15"/>
      <c r="D815" s="23"/>
      <c r="AB815" s="3"/>
    </row>
    <row r="816" spans="1:28" x14ac:dyDescent="0.45">
      <c r="A816" s="15"/>
      <c r="B816" s="15"/>
      <c r="C816" s="15"/>
      <c r="D816" s="23"/>
      <c r="AB816" s="3"/>
    </row>
    <row r="817" spans="1:28" x14ac:dyDescent="0.45">
      <c r="A817" s="15"/>
      <c r="B817" s="15"/>
      <c r="C817" s="15"/>
      <c r="D817" s="23"/>
      <c r="AB817" s="3"/>
    </row>
    <row r="818" spans="1:28" x14ac:dyDescent="0.45">
      <c r="A818" s="15"/>
      <c r="B818" s="15"/>
      <c r="C818" s="15"/>
      <c r="D818" s="23"/>
      <c r="AB818" s="3"/>
    </row>
    <row r="819" spans="1:28" x14ac:dyDescent="0.45">
      <c r="A819" s="15"/>
      <c r="B819" s="15"/>
      <c r="C819" s="15"/>
      <c r="D819" s="23"/>
      <c r="AB819" s="3"/>
    </row>
    <row r="820" spans="1:28" x14ac:dyDescent="0.45">
      <c r="A820" s="15"/>
      <c r="B820" s="15"/>
      <c r="C820" s="15"/>
      <c r="D820" s="23"/>
      <c r="AB820" s="3"/>
    </row>
    <row r="821" spans="1:28" x14ac:dyDescent="0.45">
      <c r="A821" s="15"/>
      <c r="B821" s="15"/>
      <c r="C821" s="15"/>
      <c r="D821" s="23"/>
      <c r="AB821" s="3"/>
    </row>
    <row r="822" spans="1:28" x14ac:dyDescent="0.45">
      <c r="A822" s="15"/>
      <c r="B822" s="15"/>
      <c r="C822" s="15"/>
      <c r="D822" s="23"/>
      <c r="AB822" s="3"/>
    </row>
    <row r="823" spans="1:28" x14ac:dyDescent="0.45">
      <c r="A823" s="15"/>
      <c r="B823" s="15"/>
      <c r="C823" s="15"/>
      <c r="D823" s="23"/>
      <c r="AB823" s="3"/>
    </row>
    <row r="824" spans="1:28" x14ac:dyDescent="0.45">
      <c r="A824" s="15"/>
      <c r="B824" s="15"/>
      <c r="C824" s="15"/>
      <c r="D824" s="23"/>
      <c r="AB824" s="3"/>
    </row>
    <row r="825" spans="1:28" x14ac:dyDescent="0.45">
      <c r="A825" s="15"/>
      <c r="B825" s="15"/>
      <c r="C825" s="15"/>
      <c r="D825" s="23"/>
      <c r="AB825" s="3"/>
    </row>
    <row r="826" spans="1:28" x14ac:dyDescent="0.45">
      <c r="A826" s="15"/>
      <c r="B826" s="15"/>
      <c r="C826" s="15"/>
      <c r="D826" s="23"/>
      <c r="AB826" s="3"/>
    </row>
    <row r="827" spans="1:28" x14ac:dyDescent="0.45">
      <c r="A827" s="15"/>
      <c r="B827" s="15"/>
      <c r="C827" s="15"/>
      <c r="D827" s="23"/>
      <c r="AB827" s="3"/>
    </row>
    <row r="828" spans="1:28" x14ac:dyDescent="0.45">
      <c r="A828" s="15"/>
      <c r="B828" s="15"/>
      <c r="C828" s="15"/>
      <c r="D828" s="23"/>
      <c r="AB828" s="3"/>
    </row>
    <row r="829" spans="1:28" x14ac:dyDescent="0.45">
      <c r="A829" s="15"/>
      <c r="B829" s="15"/>
      <c r="C829" s="15"/>
      <c r="D829" s="23"/>
      <c r="AB829" s="3"/>
    </row>
    <row r="830" spans="1:28" x14ac:dyDescent="0.45">
      <c r="A830" s="15"/>
      <c r="B830" s="15"/>
      <c r="C830" s="15"/>
      <c r="D830" s="23"/>
      <c r="AB830" s="3"/>
    </row>
    <row r="831" spans="1:28" x14ac:dyDescent="0.45">
      <c r="A831" s="15"/>
      <c r="B831" s="15"/>
      <c r="C831" s="15"/>
      <c r="D831" s="23"/>
      <c r="AB831" s="3"/>
    </row>
    <row r="832" spans="1:28" x14ac:dyDescent="0.45">
      <c r="A832" s="15"/>
      <c r="B832" s="15"/>
      <c r="C832" s="15"/>
      <c r="D832" s="23"/>
      <c r="AB832" s="3"/>
    </row>
    <row r="833" spans="1:28" x14ac:dyDescent="0.45">
      <c r="A833" s="15"/>
      <c r="B833" s="15"/>
      <c r="C833" s="15"/>
      <c r="D833" s="23"/>
      <c r="AB833" s="3"/>
    </row>
    <row r="834" spans="1:28" x14ac:dyDescent="0.45">
      <c r="A834" s="15"/>
      <c r="B834" s="15"/>
      <c r="C834" s="15"/>
      <c r="D834" s="23"/>
      <c r="AB834" s="3"/>
    </row>
    <row r="835" spans="1:28" x14ac:dyDescent="0.45">
      <c r="A835" s="15"/>
      <c r="B835" s="15"/>
      <c r="C835" s="15"/>
      <c r="D835" s="23"/>
      <c r="AB835" s="3"/>
    </row>
    <row r="836" spans="1:28" x14ac:dyDescent="0.45">
      <c r="A836" s="15"/>
      <c r="B836" s="15"/>
      <c r="C836" s="15"/>
      <c r="D836" s="23"/>
      <c r="AB836" s="3"/>
    </row>
    <row r="837" spans="1:28" x14ac:dyDescent="0.45">
      <c r="A837" s="15"/>
      <c r="B837" s="15"/>
      <c r="C837" s="15"/>
      <c r="D837" s="23"/>
      <c r="AB837" s="3"/>
    </row>
    <row r="838" spans="1:28" x14ac:dyDescent="0.45">
      <c r="A838" s="15"/>
      <c r="B838" s="15"/>
      <c r="C838" s="15"/>
      <c r="D838" s="23"/>
      <c r="AB838" s="3"/>
    </row>
    <row r="839" spans="1:28" x14ac:dyDescent="0.45">
      <c r="A839" s="15"/>
      <c r="B839" s="15"/>
      <c r="C839" s="15"/>
      <c r="D839" s="23"/>
      <c r="AB839" s="3"/>
    </row>
    <row r="840" spans="1:28" x14ac:dyDescent="0.45">
      <c r="A840" s="15"/>
      <c r="B840" s="15"/>
      <c r="C840" s="15"/>
      <c r="D840" s="23"/>
      <c r="AB840" s="3"/>
    </row>
    <row r="841" spans="1:28" x14ac:dyDescent="0.45">
      <c r="A841" s="15"/>
      <c r="B841" s="15"/>
      <c r="C841" s="15"/>
      <c r="D841" s="23"/>
      <c r="AB841" s="3"/>
    </row>
    <row r="842" spans="1:28" x14ac:dyDescent="0.45">
      <c r="A842" s="15"/>
      <c r="B842" s="15"/>
      <c r="C842" s="15"/>
      <c r="D842" s="23"/>
      <c r="AB842" s="3"/>
    </row>
    <row r="843" spans="1:28" x14ac:dyDescent="0.45">
      <c r="A843" s="15"/>
      <c r="B843" s="15"/>
      <c r="C843" s="15"/>
      <c r="D843" s="23"/>
      <c r="AB843" s="3"/>
    </row>
    <row r="844" spans="1:28" x14ac:dyDescent="0.45">
      <c r="A844" s="15"/>
      <c r="B844" s="15"/>
      <c r="C844" s="15"/>
      <c r="D844" s="23"/>
      <c r="AB844" s="3"/>
    </row>
    <row r="845" spans="1:28" x14ac:dyDescent="0.45">
      <c r="A845" s="15"/>
      <c r="B845" s="15"/>
      <c r="C845" s="15"/>
      <c r="D845" s="23"/>
      <c r="AB845" s="3"/>
    </row>
    <row r="846" spans="1:28" x14ac:dyDescent="0.45">
      <c r="A846" s="15"/>
      <c r="B846" s="15"/>
      <c r="C846" s="15"/>
      <c r="D846" s="23"/>
      <c r="AB846" s="3"/>
    </row>
    <row r="847" spans="1:28" x14ac:dyDescent="0.45">
      <c r="A847" s="15"/>
      <c r="B847" s="15"/>
      <c r="C847" s="15"/>
      <c r="D847" s="23"/>
      <c r="AB847" s="3"/>
    </row>
    <row r="848" spans="1:28" x14ac:dyDescent="0.45">
      <c r="A848" s="15"/>
      <c r="B848" s="15"/>
      <c r="C848" s="15"/>
      <c r="D848" s="23"/>
      <c r="AB848" s="3"/>
    </row>
    <row r="849" spans="1:28" x14ac:dyDescent="0.45">
      <c r="A849" s="15"/>
      <c r="B849" s="15"/>
      <c r="C849" s="15"/>
      <c r="D849" s="23"/>
      <c r="AB849" s="3"/>
    </row>
    <row r="850" spans="1:28" x14ac:dyDescent="0.45">
      <c r="A850" s="15"/>
      <c r="B850" s="15"/>
      <c r="C850" s="15"/>
      <c r="D850" s="23"/>
      <c r="AB850" s="3"/>
    </row>
    <row r="851" spans="1:28" x14ac:dyDescent="0.45">
      <c r="A851" s="15"/>
      <c r="B851" s="15"/>
      <c r="C851" s="15"/>
      <c r="D851" s="23"/>
      <c r="AB851" s="3"/>
    </row>
    <row r="852" spans="1:28" x14ac:dyDescent="0.45">
      <c r="A852" s="15"/>
      <c r="B852" s="15"/>
      <c r="C852" s="15"/>
      <c r="D852" s="23"/>
      <c r="AB852" s="3"/>
    </row>
    <row r="853" spans="1:28" x14ac:dyDescent="0.45">
      <c r="A853" s="15"/>
      <c r="B853" s="15"/>
      <c r="C853" s="15"/>
      <c r="D853" s="23"/>
      <c r="AB853" s="3"/>
    </row>
    <row r="854" spans="1:28" x14ac:dyDescent="0.45">
      <c r="A854" s="15"/>
      <c r="B854" s="15"/>
      <c r="C854" s="15"/>
      <c r="D854" s="23"/>
      <c r="AB854" s="3"/>
    </row>
    <row r="855" spans="1:28" x14ac:dyDescent="0.45">
      <c r="A855" s="15"/>
      <c r="B855" s="15"/>
      <c r="C855" s="15"/>
      <c r="D855" s="23"/>
      <c r="AB855" s="3"/>
    </row>
    <row r="856" spans="1:28" x14ac:dyDescent="0.45">
      <c r="A856" s="15"/>
      <c r="B856" s="15"/>
      <c r="C856" s="15"/>
      <c r="D856" s="23"/>
      <c r="AB856" s="3"/>
    </row>
    <row r="857" spans="1:28" x14ac:dyDescent="0.45">
      <c r="A857" s="15"/>
      <c r="B857" s="15"/>
      <c r="C857" s="15"/>
      <c r="D857" s="23"/>
      <c r="AB857" s="3"/>
    </row>
    <row r="858" spans="1:28" x14ac:dyDescent="0.45">
      <c r="A858" s="15"/>
      <c r="B858" s="15"/>
      <c r="C858" s="15"/>
      <c r="D858" s="23"/>
      <c r="AB858" s="3"/>
    </row>
    <row r="859" spans="1:28" x14ac:dyDescent="0.45">
      <c r="A859" s="15"/>
      <c r="B859" s="15"/>
      <c r="C859" s="15"/>
      <c r="D859" s="23"/>
      <c r="AB859" s="3"/>
    </row>
    <row r="860" spans="1:28" x14ac:dyDescent="0.45">
      <c r="A860" s="15"/>
      <c r="B860" s="15"/>
      <c r="C860" s="15"/>
      <c r="D860" s="23"/>
      <c r="AB860" s="3"/>
    </row>
    <row r="861" spans="1:28" x14ac:dyDescent="0.45">
      <c r="A861" s="15"/>
      <c r="B861" s="15"/>
      <c r="C861" s="15"/>
      <c r="D861" s="23"/>
      <c r="AB861" s="3"/>
    </row>
    <row r="862" spans="1:28" x14ac:dyDescent="0.45">
      <c r="A862" s="15"/>
      <c r="B862" s="15"/>
      <c r="C862" s="15"/>
      <c r="D862" s="23"/>
      <c r="AB862" s="3"/>
    </row>
    <row r="863" spans="1:28" x14ac:dyDescent="0.45">
      <c r="A863" s="15"/>
      <c r="B863" s="15"/>
      <c r="C863" s="15"/>
      <c r="D863" s="23"/>
      <c r="AB863" s="3"/>
    </row>
    <row r="864" spans="1:28" x14ac:dyDescent="0.45">
      <c r="A864" s="15"/>
      <c r="B864" s="15"/>
      <c r="C864" s="15"/>
      <c r="D864" s="23"/>
      <c r="AB864" s="3"/>
    </row>
    <row r="865" spans="1:28" x14ac:dyDescent="0.45">
      <c r="A865" s="15"/>
      <c r="B865" s="15"/>
      <c r="C865" s="15"/>
      <c r="D865" s="23"/>
      <c r="AB865" s="3"/>
    </row>
    <row r="866" spans="1:28" x14ac:dyDescent="0.45">
      <c r="A866" s="15"/>
      <c r="B866" s="15"/>
      <c r="C866" s="15"/>
      <c r="D866" s="23"/>
      <c r="AB866" s="3"/>
    </row>
    <row r="867" spans="1:28" x14ac:dyDescent="0.45">
      <c r="A867" s="15"/>
      <c r="B867" s="15"/>
      <c r="C867" s="15"/>
      <c r="D867" s="23"/>
      <c r="AB867" s="3"/>
    </row>
    <row r="868" spans="1:28" x14ac:dyDescent="0.45">
      <c r="A868" s="15"/>
      <c r="B868" s="15"/>
      <c r="C868" s="15"/>
      <c r="D868" s="23"/>
      <c r="AB868" s="3"/>
    </row>
    <row r="869" spans="1:28" x14ac:dyDescent="0.45">
      <c r="A869" s="15"/>
      <c r="B869" s="15"/>
      <c r="C869" s="15"/>
      <c r="D869" s="23"/>
      <c r="AB869" s="3"/>
    </row>
    <row r="870" spans="1:28" x14ac:dyDescent="0.45">
      <c r="A870" s="15"/>
      <c r="B870" s="15"/>
      <c r="C870" s="15"/>
      <c r="D870" s="23"/>
      <c r="AB870" s="3"/>
    </row>
    <row r="871" spans="1:28" x14ac:dyDescent="0.45">
      <c r="A871" s="15"/>
      <c r="B871" s="15"/>
      <c r="C871" s="15"/>
      <c r="D871" s="23"/>
      <c r="AB871" s="3"/>
    </row>
    <row r="872" spans="1:28" x14ac:dyDescent="0.45">
      <c r="A872" s="15"/>
      <c r="B872" s="15"/>
      <c r="C872" s="15"/>
      <c r="D872" s="23"/>
      <c r="AB872" s="3"/>
    </row>
    <row r="873" spans="1:28" x14ac:dyDescent="0.45">
      <c r="A873" s="15"/>
      <c r="B873" s="15"/>
      <c r="C873" s="15"/>
      <c r="D873" s="23"/>
      <c r="AB873" s="3"/>
    </row>
    <row r="874" spans="1:28" x14ac:dyDescent="0.45">
      <c r="A874" s="15"/>
      <c r="B874" s="15"/>
      <c r="C874" s="15"/>
      <c r="D874" s="23"/>
      <c r="AB874" s="3"/>
    </row>
    <row r="875" spans="1:28" x14ac:dyDescent="0.45">
      <c r="A875" s="15"/>
      <c r="B875" s="15"/>
      <c r="C875" s="15"/>
      <c r="D875" s="23"/>
      <c r="AB875" s="3"/>
    </row>
    <row r="876" spans="1:28" x14ac:dyDescent="0.45">
      <c r="A876" s="15"/>
      <c r="B876" s="15"/>
      <c r="C876" s="15"/>
      <c r="D876" s="23"/>
      <c r="AB876" s="3"/>
    </row>
    <row r="877" spans="1:28" x14ac:dyDescent="0.45">
      <c r="A877" s="15"/>
      <c r="B877" s="15"/>
      <c r="C877" s="15"/>
      <c r="D877" s="23"/>
      <c r="AB877" s="3"/>
    </row>
    <row r="878" spans="1:28" x14ac:dyDescent="0.45">
      <c r="A878" s="15"/>
      <c r="B878" s="15"/>
      <c r="C878" s="15"/>
      <c r="D878" s="23"/>
      <c r="AB878" s="3"/>
    </row>
    <row r="879" spans="1:28" x14ac:dyDescent="0.45">
      <c r="A879" s="15"/>
      <c r="B879" s="15"/>
      <c r="C879" s="15"/>
      <c r="D879" s="23"/>
      <c r="AB879" s="3"/>
    </row>
    <row r="880" spans="1:28" x14ac:dyDescent="0.45">
      <c r="A880" s="15"/>
      <c r="B880" s="15"/>
      <c r="C880" s="15"/>
      <c r="D880" s="23"/>
      <c r="AB880" s="3"/>
    </row>
    <row r="881" spans="1:28" x14ac:dyDescent="0.45">
      <c r="A881" s="15"/>
      <c r="B881" s="15"/>
      <c r="C881" s="15"/>
      <c r="D881" s="23"/>
      <c r="AB881" s="3"/>
    </row>
    <row r="882" spans="1:28" x14ac:dyDescent="0.45">
      <c r="A882" s="15"/>
      <c r="B882" s="15"/>
      <c r="C882" s="15"/>
      <c r="D882" s="23"/>
      <c r="AB882" s="3"/>
    </row>
    <row r="883" spans="1:28" x14ac:dyDescent="0.45">
      <c r="A883" s="15"/>
      <c r="B883" s="15"/>
      <c r="C883" s="15"/>
      <c r="D883" s="23"/>
      <c r="AB883" s="3"/>
    </row>
    <row r="884" spans="1:28" x14ac:dyDescent="0.45">
      <c r="A884" s="15"/>
      <c r="B884" s="15"/>
      <c r="C884" s="15"/>
      <c r="D884" s="23"/>
      <c r="AB884" s="3"/>
    </row>
    <row r="885" spans="1:28" x14ac:dyDescent="0.45">
      <c r="A885" s="15"/>
      <c r="B885" s="15"/>
      <c r="C885" s="15"/>
      <c r="D885" s="23"/>
      <c r="AB885" s="3"/>
    </row>
    <row r="886" spans="1:28" x14ac:dyDescent="0.45">
      <c r="A886" s="15"/>
      <c r="B886" s="15"/>
      <c r="C886" s="15"/>
      <c r="D886" s="23"/>
      <c r="AB886" s="3"/>
    </row>
    <row r="887" spans="1:28" x14ac:dyDescent="0.45">
      <c r="A887" s="15"/>
      <c r="B887" s="15"/>
      <c r="C887" s="15"/>
      <c r="D887" s="23"/>
      <c r="AB887" s="3"/>
    </row>
    <row r="888" spans="1:28" x14ac:dyDescent="0.45">
      <c r="A888" s="15"/>
      <c r="B888" s="15"/>
      <c r="C888" s="15"/>
      <c r="D888" s="23"/>
      <c r="AB888" s="3"/>
    </row>
    <row r="889" spans="1:28" x14ac:dyDescent="0.45">
      <c r="A889" s="15"/>
      <c r="B889" s="15"/>
      <c r="C889" s="15"/>
      <c r="D889" s="23"/>
      <c r="AB889" s="3"/>
    </row>
    <row r="890" spans="1:28" x14ac:dyDescent="0.45">
      <c r="A890" s="15"/>
      <c r="B890" s="15"/>
      <c r="C890" s="15"/>
      <c r="D890" s="23"/>
      <c r="AB890" s="3"/>
    </row>
    <row r="891" spans="1:28" x14ac:dyDescent="0.45">
      <c r="A891" s="15"/>
      <c r="B891" s="15"/>
      <c r="C891" s="15"/>
      <c r="D891" s="23"/>
      <c r="AB891" s="3"/>
    </row>
    <row r="892" spans="1:28" x14ac:dyDescent="0.45">
      <c r="A892" s="15"/>
      <c r="B892" s="15"/>
      <c r="C892" s="15"/>
      <c r="D892" s="23"/>
      <c r="AB892" s="3"/>
    </row>
    <row r="893" spans="1:28" x14ac:dyDescent="0.45">
      <c r="A893" s="15"/>
      <c r="B893" s="15"/>
      <c r="C893" s="15"/>
      <c r="D893" s="23"/>
      <c r="AB893" s="3"/>
    </row>
    <row r="894" spans="1:28" x14ac:dyDescent="0.45">
      <c r="A894" s="15"/>
      <c r="B894" s="15"/>
      <c r="C894" s="15"/>
      <c r="D894" s="23"/>
      <c r="AB894" s="3"/>
    </row>
    <row r="895" spans="1:28" x14ac:dyDescent="0.45">
      <c r="A895" s="15"/>
      <c r="B895" s="15"/>
      <c r="C895" s="15"/>
      <c r="D895" s="23"/>
      <c r="AB895" s="3"/>
    </row>
    <row r="896" spans="1:28" x14ac:dyDescent="0.45">
      <c r="A896" s="15"/>
      <c r="B896" s="15"/>
      <c r="C896" s="15"/>
      <c r="D896" s="23"/>
      <c r="AB896" s="3"/>
    </row>
    <row r="897" spans="1:28" x14ac:dyDescent="0.45">
      <c r="A897" s="15"/>
      <c r="B897" s="15"/>
      <c r="C897" s="15"/>
      <c r="D897" s="23"/>
      <c r="AB897" s="3"/>
    </row>
    <row r="898" spans="1:28" x14ac:dyDescent="0.45">
      <c r="A898" s="15"/>
      <c r="B898" s="15"/>
      <c r="C898" s="15"/>
      <c r="D898" s="23"/>
      <c r="AB898" s="3"/>
    </row>
    <row r="899" spans="1:28" x14ac:dyDescent="0.45">
      <c r="A899" s="15"/>
      <c r="B899" s="15"/>
      <c r="C899" s="15"/>
      <c r="D899" s="23"/>
      <c r="AB899" s="3"/>
    </row>
    <row r="900" spans="1:28" x14ac:dyDescent="0.45">
      <c r="A900" s="15"/>
      <c r="B900" s="15"/>
      <c r="C900" s="15"/>
      <c r="D900" s="23"/>
      <c r="AB900" s="3"/>
    </row>
    <row r="901" spans="1:28" x14ac:dyDescent="0.45">
      <c r="A901" s="15"/>
      <c r="B901" s="15"/>
      <c r="C901" s="15"/>
      <c r="D901" s="23"/>
      <c r="AB901" s="3"/>
    </row>
    <row r="902" spans="1:28" x14ac:dyDescent="0.45">
      <c r="A902" s="15"/>
      <c r="B902" s="15"/>
      <c r="C902" s="15"/>
      <c r="D902" s="23"/>
      <c r="AB902" s="3"/>
    </row>
    <row r="903" spans="1:28" x14ac:dyDescent="0.45">
      <c r="A903" s="15"/>
      <c r="B903" s="15"/>
      <c r="C903" s="15"/>
      <c r="D903" s="23"/>
      <c r="AB903" s="3"/>
    </row>
    <row r="904" spans="1:28" x14ac:dyDescent="0.45">
      <c r="A904" s="15"/>
      <c r="B904" s="15"/>
      <c r="C904" s="15"/>
      <c r="D904" s="23"/>
      <c r="AB904" s="3"/>
    </row>
    <row r="905" spans="1:28" x14ac:dyDescent="0.45">
      <c r="A905" s="15"/>
      <c r="B905" s="15"/>
      <c r="C905" s="15"/>
      <c r="D905" s="23"/>
      <c r="AB905" s="3"/>
    </row>
    <row r="906" spans="1:28" x14ac:dyDescent="0.45">
      <c r="A906" s="15"/>
      <c r="B906" s="15"/>
      <c r="C906" s="15"/>
      <c r="D906" s="23"/>
      <c r="AB906" s="3"/>
    </row>
    <row r="907" spans="1:28" x14ac:dyDescent="0.45">
      <c r="A907" s="15"/>
      <c r="B907" s="15"/>
      <c r="C907" s="15"/>
      <c r="D907" s="23"/>
      <c r="AB907" s="3"/>
    </row>
    <row r="908" spans="1:28" x14ac:dyDescent="0.45">
      <c r="A908" s="15"/>
      <c r="B908" s="15"/>
      <c r="C908" s="15"/>
      <c r="D908" s="23"/>
      <c r="AB908" s="3"/>
    </row>
    <row r="909" spans="1:28" x14ac:dyDescent="0.45">
      <c r="A909" s="15"/>
      <c r="B909" s="15"/>
      <c r="C909" s="15"/>
      <c r="D909" s="23"/>
      <c r="AB909" s="3"/>
    </row>
    <row r="910" spans="1:28" x14ac:dyDescent="0.45">
      <c r="A910" s="15"/>
      <c r="B910" s="15"/>
      <c r="C910" s="15"/>
      <c r="D910" s="23"/>
      <c r="AB910" s="3"/>
    </row>
    <row r="911" spans="1:28" x14ac:dyDescent="0.45">
      <c r="A911" s="15"/>
      <c r="B911" s="15"/>
      <c r="C911" s="15"/>
      <c r="D911" s="23"/>
      <c r="AB911" s="3"/>
    </row>
    <row r="912" spans="1:28" x14ac:dyDescent="0.45">
      <c r="A912" s="15"/>
      <c r="B912" s="15"/>
      <c r="C912" s="15"/>
      <c r="D912" s="23"/>
      <c r="AB912" s="3"/>
    </row>
    <row r="913" spans="1:28" x14ac:dyDescent="0.45">
      <c r="A913" s="15"/>
      <c r="B913" s="15"/>
      <c r="C913" s="15"/>
      <c r="D913" s="23"/>
      <c r="AB913" s="3"/>
    </row>
    <row r="914" spans="1:28" x14ac:dyDescent="0.45">
      <c r="A914" s="15"/>
      <c r="B914" s="15"/>
      <c r="C914" s="15"/>
      <c r="D914" s="23"/>
      <c r="AB914" s="3"/>
    </row>
    <row r="915" spans="1:28" x14ac:dyDescent="0.45">
      <c r="A915" s="15"/>
      <c r="B915" s="15"/>
      <c r="C915" s="15"/>
      <c r="D915" s="23"/>
      <c r="AB915" s="3"/>
    </row>
    <row r="916" spans="1:28" x14ac:dyDescent="0.45">
      <c r="A916" s="15"/>
      <c r="B916" s="15"/>
      <c r="C916" s="15"/>
      <c r="D916" s="23"/>
      <c r="AB916" s="3"/>
    </row>
    <row r="917" spans="1:28" x14ac:dyDescent="0.45">
      <c r="A917" s="15"/>
      <c r="B917" s="15"/>
      <c r="C917" s="15"/>
      <c r="D917" s="23"/>
      <c r="AB917" s="3"/>
    </row>
    <row r="918" spans="1:28" x14ac:dyDescent="0.45">
      <c r="A918" s="15"/>
      <c r="B918" s="15"/>
      <c r="C918" s="15"/>
      <c r="D918" s="23"/>
      <c r="AB918" s="3"/>
    </row>
    <row r="919" spans="1:28" x14ac:dyDescent="0.45">
      <c r="A919" s="15"/>
      <c r="B919" s="15"/>
      <c r="C919" s="15"/>
      <c r="D919" s="23"/>
      <c r="AB919" s="3"/>
    </row>
    <row r="920" spans="1:28" x14ac:dyDescent="0.45">
      <c r="A920" s="15"/>
      <c r="B920" s="15"/>
      <c r="C920" s="15"/>
      <c r="D920" s="23"/>
      <c r="AB920" s="3"/>
    </row>
    <row r="921" spans="1:28" x14ac:dyDescent="0.45">
      <c r="A921" s="15"/>
      <c r="B921" s="15"/>
      <c r="C921" s="15"/>
      <c r="D921" s="23"/>
      <c r="AB921" s="3"/>
    </row>
    <row r="922" spans="1:28" x14ac:dyDescent="0.45">
      <c r="A922" s="15"/>
      <c r="B922" s="15"/>
      <c r="C922" s="15"/>
      <c r="D922" s="23"/>
      <c r="AB922" s="3"/>
    </row>
    <row r="923" spans="1:28" x14ac:dyDescent="0.45">
      <c r="A923" s="15"/>
      <c r="B923" s="15"/>
      <c r="C923" s="15"/>
      <c r="D923" s="23"/>
      <c r="AB923" s="3"/>
    </row>
    <row r="924" spans="1:28" x14ac:dyDescent="0.45">
      <c r="A924" s="15"/>
      <c r="B924" s="15"/>
      <c r="C924" s="15"/>
      <c r="D924" s="23"/>
      <c r="AB924" s="3"/>
    </row>
    <row r="925" spans="1:28" x14ac:dyDescent="0.45">
      <c r="A925" s="15"/>
      <c r="B925" s="15"/>
      <c r="C925" s="15"/>
      <c r="D925" s="23"/>
      <c r="AB925" s="3"/>
    </row>
    <row r="926" spans="1:28" x14ac:dyDescent="0.45">
      <c r="A926" s="15"/>
      <c r="B926" s="15"/>
      <c r="C926" s="15"/>
      <c r="D926" s="23"/>
      <c r="AB926" s="3"/>
    </row>
    <row r="927" spans="1:28" x14ac:dyDescent="0.45">
      <c r="A927" s="15"/>
      <c r="B927" s="15"/>
      <c r="C927" s="15"/>
      <c r="D927" s="23"/>
      <c r="AB927" s="3"/>
    </row>
    <row r="928" spans="1:28" x14ac:dyDescent="0.45">
      <c r="A928" s="15"/>
      <c r="B928" s="15"/>
      <c r="C928" s="15"/>
      <c r="D928" s="23"/>
      <c r="AB928" s="3"/>
    </row>
    <row r="929" spans="1:28" x14ac:dyDescent="0.45">
      <c r="A929" s="15"/>
      <c r="B929" s="15"/>
      <c r="C929" s="15"/>
      <c r="D929" s="23"/>
      <c r="AB929" s="3"/>
    </row>
    <row r="930" spans="1:28" x14ac:dyDescent="0.45">
      <c r="A930" s="15"/>
      <c r="B930" s="15"/>
      <c r="C930" s="15"/>
      <c r="D930" s="23"/>
      <c r="AB930" s="3"/>
    </row>
    <row r="931" spans="1:28" x14ac:dyDescent="0.45">
      <c r="A931" s="15"/>
      <c r="B931" s="15"/>
      <c r="C931" s="15"/>
      <c r="D931" s="23"/>
      <c r="AB931" s="3"/>
    </row>
    <row r="932" spans="1:28" x14ac:dyDescent="0.45">
      <c r="A932" s="15"/>
      <c r="B932" s="15"/>
      <c r="C932" s="15"/>
      <c r="D932" s="23"/>
      <c r="AB932" s="3"/>
    </row>
    <row r="933" spans="1:28" x14ac:dyDescent="0.45">
      <c r="A933" s="15"/>
      <c r="B933" s="15"/>
      <c r="C933" s="15"/>
      <c r="D933" s="23"/>
      <c r="AB933" s="3"/>
    </row>
    <row r="934" spans="1:28" x14ac:dyDescent="0.45">
      <c r="A934" s="15"/>
      <c r="B934" s="15"/>
      <c r="C934" s="15"/>
      <c r="D934" s="23"/>
      <c r="AB934" s="3"/>
    </row>
    <row r="935" spans="1:28" x14ac:dyDescent="0.45">
      <c r="A935" s="15"/>
      <c r="B935" s="15"/>
      <c r="C935" s="15"/>
      <c r="D935" s="23"/>
      <c r="AB935" s="3"/>
    </row>
    <row r="936" spans="1:28" x14ac:dyDescent="0.45">
      <c r="A936" s="15"/>
      <c r="B936" s="15"/>
      <c r="C936" s="15"/>
      <c r="D936" s="23"/>
      <c r="AB936" s="3"/>
    </row>
    <row r="937" spans="1:28" x14ac:dyDescent="0.45">
      <c r="A937" s="15"/>
      <c r="B937" s="15"/>
      <c r="C937" s="15"/>
      <c r="D937" s="23"/>
      <c r="AB937" s="3"/>
    </row>
    <row r="938" spans="1:28" x14ac:dyDescent="0.45">
      <c r="A938" s="15"/>
      <c r="B938" s="15"/>
      <c r="C938" s="15"/>
      <c r="D938" s="23"/>
      <c r="AB938" s="3"/>
    </row>
    <row r="939" spans="1:28" x14ac:dyDescent="0.45">
      <c r="A939" s="15"/>
      <c r="B939" s="15"/>
      <c r="C939" s="15"/>
      <c r="D939" s="23"/>
      <c r="AB939" s="3"/>
    </row>
    <row r="940" spans="1:28" x14ac:dyDescent="0.45">
      <c r="A940" s="15"/>
      <c r="B940" s="15"/>
      <c r="C940" s="15"/>
      <c r="D940" s="23"/>
      <c r="AB940" s="3"/>
    </row>
    <row r="941" spans="1:28" x14ac:dyDescent="0.45">
      <c r="A941" s="15"/>
      <c r="B941" s="15"/>
      <c r="C941" s="15"/>
      <c r="D941" s="23"/>
      <c r="AB941" s="3"/>
    </row>
    <row r="942" spans="1:28" x14ac:dyDescent="0.45">
      <c r="A942" s="15"/>
      <c r="B942" s="15"/>
      <c r="C942" s="15"/>
      <c r="D942" s="23"/>
      <c r="AB942" s="3"/>
    </row>
    <row r="943" spans="1:28" x14ac:dyDescent="0.45">
      <c r="A943" s="15"/>
      <c r="B943" s="15"/>
      <c r="C943" s="15"/>
      <c r="D943" s="23"/>
      <c r="AB943" s="3"/>
    </row>
    <row r="944" spans="1:28" x14ac:dyDescent="0.45">
      <c r="A944" s="15"/>
      <c r="B944" s="15"/>
      <c r="C944" s="15"/>
      <c r="D944" s="23"/>
      <c r="AB944" s="3"/>
    </row>
    <row r="945" spans="1:28" x14ac:dyDescent="0.45">
      <c r="A945" s="15"/>
      <c r="B945" s="15"/>
      <c r="C945" s="15"/>
      <c r="D945" s="23"/>
      <c r="AB945" s="3"/>
    </row>
    <row r="946" spans="1:28" x14ac:dyDescent="0.45">
      <c r="A946" s="15"/>
      <c r="B946" s="15"/>
      <c r="C946" s="15"/>
      <c r="D946" s="23"/>
      <c r="AB946" s="3"/>
    </row>
    <row r="947" spans="1:28" x14ac:dyDescent="0.45">
      <c r="A947" s="15"/>
      <c r="B947" s="15"/>
      <c r="C947" s="15"/>
      <c r="D947" s="23"/>
      <c r="AB947" s="3"/>
    </row>
    <row r="948" spans="1:28" x14ac:dyDescent="0.45">
      <c r="A948" s="15"/>
      <c r="B948" s="15"/>
      <c r="C948" s="15"/>
      <c r="D948" s="23"/>
      <c r="AB948" s="3"/>
    </row>
    <row r="949" spans="1:28" x14ac:dyDescent="0.45">
      <c r="A949" s="15"/>
      <c r="B949" s="15"/>
      <c r="C949" s="15"/>
      <c r="D949" s="23"/>
      <c r="AB949" s="3"/>
    </row>
    <row r="950" spans="1:28" x14ac:dyDescent="0.45">
      <c r="A950" s="15"/>
      <c r="B950" s="15"/>
      <c r="C950" s="15"/>
      <c r="D950" s="23"/>
      <c r="AB950" s="3"/>
    </row>
    <row r="951" spans="1:28" x14ac:dyDescent="0.45">
      <c r="A951" s="15"/>
      <c r="B951" s="15"/>
      <c r="C951" s="15"/>
      <c r="D951" s="23"/>
      <c r="AB951" s="3"/>
    </row>
    <row r="952" spans="1:28" x14ac:dyDescent="0.45">
      <c r="A952" s="15"/>
      <c r="B952" s="15"/>
      <c r="C952" s="15"/>
      <c r="D952" s="23"/>
      <c r="AB952" s="3"/>
    </row>
    <row r="953" spans="1:28" x14ac:dyDescent="0.45">
      <c r="A953" s="15"/>
      <c r="B953" s="15"/>
      <c r="C953" s="15"/>
      <c r="D953" s="23"/>
      <c r="AB953" s="3"/>
    </row>
    <row r="954" spans="1:28" x14ac:dyDescent="0.45">
      <c r="A954" s="15"/>
      <c r="B954" s="15"/>
      <c r="C954" s="15"/>
      <c r="D954" s="23"/>
      <c r="AB954" s="3"/>
    </row>
    <row r="955" spans="1:28" x14ac:dyDescent="0.45">
      <c r="A955" s="15"/>
      <c r="B955" s="15"/>
      <c r="C955" s="15"/>
      <c r="D955" s="23"/>
      <c r="AB955" s="3"/>
    </row>
    <row r="956" spans="1:28" x14ac:dyDescent="0.45">
      <c r="A956" s="15"/>
      <c r="B956" s="15"/>
      <c r="C956" s="15"/>
      <c r="D956" s="23"/>
      <c r="AB956" s="3"/>
    </row>
    <row r="957" spans="1:28" x14ac:dyDescent="0.45">
      <c r="A957" s="15"/>
      <c r="B957" s="15"/>
      <c r="C957" s="15"/>
      <c r="D957" s="23"/>
      <c r="AB957" s="3"/>
    </row>
    <row r="958" spans="1:28" x14ac:dyDescent="0.45">
      <c r="A958" s="15"/>
      <c r="B958" s="15"/>
      <c r="C958" s="15"/>
      <c r="D958" s="23"/>
      <c r="AB958" s="3"/>
    </row>
    <row r="959" spans="1:28" x14ac:dyDescent="0.45">
      <c r="A959" s="15"/>
      <c r="B959" s="15"/>
      <c r="C959" s="15"/>
      <c r="D959" s="23"/>
      <c r="AB959" s="3"/>
    </row>
    <row r="960" spans="1:28" x14ac:dyDescent="0.45">
      <c r="A960" s="15"/>
      <c r="B960" s="15"/>
      <c r="C960" s="15"/>
      <c r="D960" s="23"/>
      <c r="AB960" s="3"/>
    </row>
    <row r="961" spans="1:28" x14ac:dyDescent="0.45">
      <c r="A961" s="15"/>
      <c r="B961" s="15"/>
      <c r="C961" s="15"/>
      <c r="D961" s="23"/>
      <c r="AB961" s="3"/>
    </row>
    <row r="962" spans="1:28" x14ac:dyDescent="0.45">
      <c r="A962" s="15"/>
      <c r="B962" s="15"/>
      <c r="C962" s="15"/>
      <c r="D962" s="23"/>
      <c r="AB962" s="3"/>
    </row>
    <row r="963" spans="1:28" x14ac:dyDescent="0.45">
      <c r="A963" s="15"/>
      <c r="B963" s="15"/>
      <c r="C963" s="15"/>
      <c r="D963" s="23"/>
      <c r="AB963" s="3"/>
    </row>
    <row r="964" spans="1:28" x14ac:dyDescent="0.45">
      <c r="A964" s="15"/>
      <c r="B964" s="15"/>
      <c r="C964" s="15"/>
      <c r="D964" s="23"/>
      <c r="AB964" s="3"/>
    </row>
    <row r="965" spans="1:28" x14ac:dyDescent="0.45">
      <c r="A965" s="15"/>
      <c r="B965" s="15"/>
      <c r="C965" s="15"/>
      <c r="D965" s="23"/>
      <c r="AB965" s="3"/>
    </row>
    <row r="966" spans="1:28" x14ac:dyDescent="0.45">
      <c r="A966" s="15"/>
      <c r="B966" s="15"/>
      <c r="C966" s="15"/>
      <c r="D966" s="23"/>
      <c r="AB966" s="3"/>
    </row>
    <row r="967" spans="1:28" x14ac:dyDescent="0.45">
      <c r="A967" s="15"/>
      <c r="B967" s="15"/>
      <c r="C967" s="15"/>
      <c r="D967" s="23"/>
      <c r="AB967" s="3"/>
    </row>
    <row r="968" spans="1:28" x14ac:dyDescent="0.45">
      <c r="A968" s="15"/>
      <c r="B968" s="15"/>
      <c r="C968" s="15"/>
      <c r="D968" s="23"/>
      <c r="AB968" s="3"/>
    </row>
    <row r="969" spans="1:28" x14ac:dyDescent="0.45">
      <c r="A969" s="15"/>
      <c r="B969" s="15"/>
      <c r="C969" s="15"/>
      <c r="D969" s="23"/>
      <c r="AB969" s="3"/>
    </row>
    <row r="970" spans="1:28" x14ac:dyDescent="0.45">
      <c r="A970" s="15"/>
      <c r="B970" s="15"/>
      <c r="C970" s="15"/>
      <c r="D970" s="23"/>
      <c r="AB970" s="3"/>
    </row>
    <row r="971" spans="1:28" x14ac:dyDescent="0.45">
      <c r="A971" s="15"/>
      <c r="B971" s="15"/>
      <c r="C971" s="15"/>
      <c r="D971" s="23"/>
      <c r="AB971" s="3"/>
    </row>
    <row r="972" spans="1:28" x14ac:dyDescent="0.45">
      <c r="A972" s="15"/>
      <c r="B972" s="15"/>
      <c r="C972" s="15"/>
      <c r="D972" s="23"/>
      <c r="AB972" s="3"/>
    </row>
    <row r="973" spans="1:28" x14ac:dyDescent="0.45">
      <c r="A973" s="15"/>
      <c r="B973" s="15"/>
      <c r="C973" s="15"/>
      <c r="D973" s="23"/>
      <c r="AB973" s="3"/>
    </row>
    <row r="974" spans="1:28" x14ac:dyDescent="0.45">
      <c r="A974" s="15"/>
      <c r="B974" s="15"/>
      <c r="C974" s="15"/>
      <c r="D974" s="23"/>
      <c r="AB974" s="3"/>
    </row>
    <row r="975" spans="1:28" x14ac:dyDescent="0.45">
      <c r="A975" s="15"/>
      <c r="B975" s="15"/>
      <c r="C975" s="15"/>
      <c r="D975" s="23"/>
      <c r="AB975" s="3"/>
    </row>
    <row r="976" spans="1:28" x14ac:dyDescent="0.45">
      <c r="A976" s="15"/>
      <c r="B976" s="15"/>
      <c r="C976" s="15"/>
      <c r="D976" s="23"/>
      <c r="AB976" s="3"/>
    </row>
    <row r="977" spans="1:28" x14ac:dyDescent="0.45">
      <c r="A977" s="15"/>
      <c r="B977" s="15"/>
      <c r="C977" s="15"/>
      <c r="D977" s="23"/>
      <c r="AB977" s="3"/>
    </row>
    <row r="978" spans="1:28" x14ac:dyDescent="0.45">
      <c r="A978" s="15"/>
      <c r="B978" s="15"/>
      <c r="C978" s="15"/>
      <c r="D978" s="23"/>
      <c r="AB978" s="3"/>
    </row>
    <row r="979" spans="1:28" x14ac:dyDescent="0.45">
      <c r="A979" s="15"/>
      <c r="B979" s="15"/>
      <c r="C979" s="15"/>
      <c r="D979" s="23"/>
      <c r="AB979" s="3"/>
    </row>
    <row r="980" spans="1:28" x14ac:dyDescent="0.45">
      <c r="A980" s="15"/>
      <c r="B980" s="15"/>
      <c r="C980" s="15"/>
      <c r="D980" s="23"/>
      <c r="AB980" s="3"/>
    </row>
    <row r="981" spans="1:28" x14ac:dyDescent="0.45">
      <c r="A981" s="15"/>
      <c r="B981" s="15"/>
      <c r="C981" s="15"/>
      <c r="D981" s="23"/>
      <c r="AB981" s="3"/>
    </row>
    <row r="982" spans="1:28" x14ac:dyDescent="0.45">
      <c r="A982" s="15"/>
      <c r="B982" s="15"/>
      <c r="C982" s="15"/>
      <c r="D982" s="23"/>
      <c r="AB982" s="3"/>
    </row>
    <row r="983" spans="1:28" x14ac:dyDescent="0.45">
      <c r="A983" s="15"/>
      <c r="B983" s="15"/>
      <c r="C983" s="15"/>
      <c r="D983" s="23"/>
      <c r="AB983" s="3"/>
    </row>
    <row r="984" spans="1:28" x14ac:dyDescent="0.45">
      <c r="A984" s="15"/>
      <c r="B984" s="15"/>
      <c r="C984" s="15"/>
      <c r="D984" s="23"/>
      <c r="AB984" s="3"/>
    </row>
    <row r="985" spans="1:28" x14ac:dyDescent="0.45">
      <c r="A985" s="15"/>
      <c r="B985" s="15"/>
      <c r="C985" s="15"/>
      <c r="D985" s="23"/>
      <c r="AB985" s="3"/>
    </row>
    <row r="986" spans="1:28" x14ac:dyDescent="0.45">
      <c r="A986" s="15"/>
      <c r="B986" s="15"/>
      <c r="C986" s="15"/>
      <c r="D986" s="23"/>
      <c r="AB986" s="3"/>
    </row>
    <row r="987" spans="1:28" x14ac:dyDescent="0.45">
      <c r="A987" s="15"/>
      <c r="B987" s="15"/>
      <c r="C987" s="15"/>
      <c r="D987" s="23"/>
      <c r="AB987" s="3"/>
    </row>
    <row r="988" spans="1:28" x14ac:dyDescent="0.45">
      <c r="A988" s="15"/>
      <c r="B988" s="15"/>
      <c r="C988" s="15"/>
      <c r="D988" s="23"/>
      <c r="AB988" s="3"/>
    </row>
    <row r="989" spans="1:28" x14ac:dyDescent="0.45">
      <c r="A989" s="15"/>
      <c r="B989" s="15"/>
      <c r="C989" s="15"/>
      <c r="D989" s="23"/>
      <c r="AB989" s="3"/>
    </row>
    <row r="990" spans="1:28" x14ac:dyDescent="0.45">
      <c r="A990" s="15"/>
      <c r="B990" s="15"/>
      <c r="C990" s="15"/>
      <c r="D990" s="23"/>
      <c r="AB990" s="3"/>
    </row>
    <row r="991" spans="1:28" x14ac:dyDescent="0.45">
      <c r="A991" s="15"/>
      <c r="B991" s="15"/>
      <c r="C991" s="15"/>
      <c r="D991" s="23"/>
      <c r="AB991" s="3"/>
    </row>
    <row r="992" spans="1:28" x14ac:dyDescent="0.45">
      <c r="A992" s="15"/>
      <c r="B992" s="15"/>
      <c r="C992" s="15"/>
      <c r="D992" s="23"/>
      <c r="AB992" s="3"/>
    </row>
    <row r="993" spans="1:28" x14ac:dyDescent="0.45">
      <c r="A993" s="15"/>
      <c r="B993" s="15"/>
      <c r="C993" s="15"/>
      <c r="D993" s="23"/>
      <c r="AB993" s="3"/>
    </row>
    <row r="994" spans="1:28" x14ac:dyDescent="0.45">
      <c r="A994" s="15"/>
      <c r="B994" s="15"/>
      <c r="C994" s="15"/>
      <c r="D994" s="23"/>
      <c r="AB994" s="3"/>
    </row>
    <row r="995" spans="1:28" x14ac:dyDescent="0.45">
      <c r="A995" s="15"/>
      <c r="B995" s="15"/>
      <c r="C995" s="15"/>
      <c r="D995" s="23"/>
      <c r="AB995" s="3"/>
    </row>
    <row r="996" spans="1:28" x14ac:dyDescent="0.45">
      <c r="A996" s="15"/>
      <c r="B996" s="15"/>
      <c r="C996" s="15"/>
      <c r="D996" s="23"/>
      <c r="AB996" s="3"/>
    </row>
    <row r="997" spans="1:28" x14ac:dyDescent="0.45">
      <c r="A997" s="15"/>
      <c r="B997" s="15"/>
      <c r="C997" s="15"/>
      <c r="D997" s="23"/>
      <c r="AB997" s="3"/>
    </row>
    <row r="998" spans="1:28" x14ac:dyDescent="0.45">
      <c r="A998" s="15"/>
      <c r="B998" s="15"/>
      <c r="C998" s="15"/>
      <c r="D998" s="23"/>
      <c r="AB998" s="3"/>
    </row>
    <row r="999" spans="1:28" x14ac:dyDescent="0.45">
      <c r="A999" s="15"/>
      <c r="B999" s="15"/>
      <c r="C999" s="15"/>
      <c r="D999" s="23"/>
      <c r="AB999" s="3"/>
    </row>
    <row r="1000" spans="1:28" x14ac:dyDescent="0.45">
      <c r="A1000" s="15"/>
      <c r="B1000" s="15"/>
      <c r="C1000" s="15"/>
      <c r="D1000" s="23"/>
      <c r="AB1000" s="3"/>
    </row>
    <row r="1001" spans="1:28" x14ac:dyDescent="0.45">
      <c r="A1001" s="15"/>
      <c r="B1001" s="15"/>
      <c r="C1001" s="15"/>
      <c r="D1001" s="23"/>
      <c r="AB1001" s="3"/>
    </row>
    <row r="1002" spans="1:28" x14ac:dyDescent="0.45">
      <c r="A1002" s="15"/>
      <c r="B1002" s="15"/>
      <c r="C1002" s="15"/>
      <c r="D1002" s="23"/>
      <c r="AB1002" s="3"/>
    </row>
    <row r="1003" spans="1:28" x14ac:dyDescent="0.45">
      <c r="A1003" s="15"/>
      <c r="B1003" s="15"/>
      <c r="C1003" s="15"/>
      <c r="D1003" s="23"/>
      <c r="AB1003" s="3"/>
    </row>
    <row r="1004" spans="1:28" x14ac:dyDescent="0.45">
      <c r="A1004" s="15"/>
      <c r="B1004" s="15"/>
      <c r="C1004" s="15"/>
      <c r="D1004" s="23"/>
      <c r="AB1004" s="3"/>
    </row>
    <row r="1005" spans="1:28" x14ac:dyDescent="0.45">
      <c r="A1005" s="15"/>
      <c r="B1005" s="15"/>
      <c r="C1005" s="15"/>
      <c r="D1005" s="23"/>
      <c r="AB1005" s="3"/>
    </row>
    <row r="1006" spans="1:28" x14ac:dyDescent="0.45">
      <c r="A1006" s="15"/>
      <c r="B1006" s="15"/>
      <c r="C1006" s="15"/>
      <c r="D1006" s="23"/>
      <c r="AB1006" s="3"/>
    </row>
    <row r="1007" spans="1:28" x14ac:dyDescent="0.45">
      <c r="A1007" s="15"/>
      <c r="B1007" s="15"/>
      <c r="C1007" s="15"/>
      <c r="D1007" s="23"/>
      <c r="AB1007" s="3"/>
    </row>
    <row r="1008" spans="1:28" x14ac:dyDescent="0.45">
      <c r="A1008" s="15"/>
      <c r="B1008" s="15"/>
      <c r="C1008" s="15"/>
      <c r="D1008" s="23"/>
      <c r="AB1008" s="3"/>
    </row>
    <row r="1009" spans="1:28" x14ac:dyDescent="0.45">
      <c r="A1009" s="15"/>
      <c r="B1009" s="15"/>
      <c r="C1009" s="15"/>
      <c r="D1009" s="23"/>
      <c r="AB1009" s="3"/>
    </row>
    <row r="1010" spans="1:28" x14ac:dyDescent="0.45">
      <c r="A1010" s="15"/>
      <c r="B1010" s="15"/>
      <c r="C1010" s="15"/>
      <c r="D1010" s="23"/>
      <c r="AB1010" s="3"/>
    </row>
    <row r="1011" spans="1:28" x14ac:dyDescent="0.45">
      <c r="A1011" s="15"/>
      <c r="B1011" s="15"/>
      <c r="C1011" s="15"/>
      <c r="D1011" s="23"/>
      <c r="AB1011" s="3"/>
    </row>
    <row r="1012" spans="1:28" x14ac:dyDescent="0.45">
      <c r="A1012" s="15"/>
      <c r="B1012" s="15"/>
      <c r="C1012" s="15"/>
      <c r="D1012" s="23"/>
      <c r="AB1012" s="3"/>
    </row>
    <row r="1013" spans="1:28" x14ac:dyDescent="0.45">
      <c r="A1013" s="15"/>
      <c r="B1013" s="15"/>
      <c r="C1013" s="15"/>
      <c r="D1013" s="23"/>
      <c r="AB1013" s="3"/>
    </row>
    <row r="1014" spans="1:28" x14ac:dyDescent="0.45">
      <c r="A1014" s="15"/>
      <c r="B1014" s="15"/>
      <c r="C1014" s="15"/>
      <c r="D1014" s="23"/>
      <c r="AB1014" s="3"/>
    </row>
    <row r="1015" spans="1:28" x14ac:dyDescent="0.45">
      <c r="A1015" s="15"/>
      <c r="B1015" s="15"/>
      <c r="C1015" s="15"/>
      <c r="D1015" s="23"/>
      <c r="AB1015" s="3"/>
    </row>
    <row r="1016" spans="1:28" x14ac:dyDescent="0.45">
      <c r="A1016" s="15"/>
      <c r="B1016" s="15"/>
      <c r="C1016" s="15"/>
      <c r="D1016" s="23"/>
      <c r="AB1016" s="3"/>
    </row>
    <row r="1017" spans="1:28" x14ac:dyDescent="0.45">
      <c r="A1017" s="15"/>
      <c r="B1017" s="15"/>
      <c r="C1017" s="15"/>
      <c r="D1017" s="23"/>
      <c r="AB1017" s="3"/>
    </row>
    <row r="1018" spans="1:28" x14ac:dyDescent="0.45">
      <c r="A1018" s="15"/>
      <c r="B1018" s="15"/>
      <c r="C1018" s="15"/>
      <c r="D1018" s="23"/>
      <c r="AB1018" s="3"/>
    </row>
    <row r="1019" spans="1:28" x14ac:dyDescent="0.45">
      <c r="A1019" s="15"/>
      <c r="B1019" s="15"/>
      <c r="C1019" s="15"/>
      <c r="D1019" s="23"/>
      <c r="AB1019" s="3"/>
    </row>
    <row r="1020" spans="1:28" x14ac:dyDescent="0.45">
      <c r="A1020" s="15"/>
      <c r="B1020" s="15"/>
      <c r="C1020" s="15"/>
      <c r="D1020" s="23"/>
      <c r="AB1020" s="3"/>
    </row>
    <row r="1021" spans="1:28" x14ac:dyDescent="0.45">
      <c r="A1021" s="15"/>
      <c r="B1021" s="15"/>
      <c r="C1021" s="15"/>
      <c r="D1021" s="23"/>
      <c r="AB1021" s="3"/>
    </row>
    <row r="1022" spans="1:28" x14ac:dyDescent="0.45">
      <c r="A1022" s="15"/>
      <c r="B1022" s="15"/>
      <c r="C1022" s="15"/>
      <c r="D1022" s="23"/>
      <c r="AB1022" s="3"/>
    </row>
    <row r="1023" spans="1:28" x14ac:dyDescent="0.45">
      <c r="A1023" s="15"/>
      <c r="B1023" s="15"/>
      <c r="C1023" s="15"/>
      <c r="D1023" s="23"/>
      <c r="AB1023" s="3"/>
    </row>
    <row r="1024" spans="1:28" x14ac:dyDescent="0.45">
      <c r="A1024" s="15"/>
      <c r="B1024" s="15"/>
      <c r="C1024" s="15"/>
      <c r="D1024" s="23"/>
      <c r="AB1024" s="3"/>
    </row>
    <row r="1025" spans="1:28" x14ac:dyDescent="0.45">
      <c r="A1025" s="15"/>
      <c r="B1025" s="15"/>
      <c r="C1025" s="15"/>
      <c r="D1025" s="23"/>
      <c r="AB1025" s="3"/>
    </row>
    <row r="1026" spans="1:28" x14ac:dyDescent="0.45">
      <c r="A1026" s="15"/>
      <c r="B1026" s="15"/>
      <c r="C1026" s="15"/>
      <c r="D1026" s="23"/>
      <c r="AB1026" s="3"/>
    </row>
    <row r="1027" spans="1:28" x14ac:dyDescent="0.45">
      <c r="A1027" s="15"/>
      <c r="B1027" s="15"/>
      <c r="C1027" s="15"/>
      <c r="D1027" s="23"/>
      <c r="AB1027" s="3"/>
    </row>
    <row r="1028" spans="1:28" x14ac:dyDescent="0.45">
      <c r="A1028" s="15"/>
      <c r="B1028" s="15"/>
      <c r="C1028" s="15"/>
      <c r="D1028" s="23"/>
      <c r="AB1028" s="3"/>
    </row>
    <row r="1029" spans="1:28" x14ac:dyDescent="0.45">
      <c r="A1029" s="15"/>
      <c r="B1029" s="15"/>
      <c r="C1029" s="15"/>
      <c r="D1029" s="23"/>
      <c r="AB1029" s="3"/>
    </row>
    <row r="1030" spans="1:28" x14ac:dyDescent="0.45">
      <c r="A1030" s="15"/>
      <c r="B1030" s="15"/>
      <c r="C1030" s="15"/>
      <c r="D1030" s="23"/>
      <c r="AB1030" s="3"/>
    </row>
    <row r="1031" spans="1:28" x14ac:dyDescent="0.45">
      <c r="A1031" s="15"/>
      <c r="B1031" s="15"/>
      <c r="C1031" s="15"/>
      <c r="D1031" s="23"/>
      <c r="AB1031" s="3"/>
    </row>
    <row r="1032" spans="1:28" x14ac:dyDescent="0.45">
      <c r="A1032" s="15"/>
      <c r="B1032" s="15"/>
      <c r="C1032" s="15"/>
      <c r="D1032" s="23"/>
      <c r="AB1032" s="3"/>
    </row>
    <row r="1033" spans="1:28" x14ac:dyDescent="0.45">
      <c r="A1033" s="15"/>
      <c r="B1033" s="15"/>
      <c r="C1033" s="15"/>
      <c r="D1033" s="23"/>
      <c r="AB1033" s="3"/>
    </row>
    <row r="1034" spans="1:28" x14ac:dyDescent="0.45">
      <c r="A1034" s="15"/>
      <c r="B1034" s="15"/>
      <c r="C1034" s="15"/>
      <c r="D1034" s="23"/>
      <c r="AB1034" s="3"/>
    </row>
    <row r="1035" spans="1:28" x14ac:dyDescent="0.45">
      <c r="A1035" s="15"/>
      <c r="B1035" s="15"/>
      <c r="C1035" s="15"/>
      <c r="D1035" s="23"/>
      <c r="AB1035" s="3"/>
    </row>
    <row r="1036" spans="1:28" x14ac:dyDescent="0.45">
      <c r="A1036" s="15"/>
      <c r="B1036" s="15"/>
      <c r="C1036" s="15"/>
      <c r="D1036" s="23"/>
      <c r="AB1036" s="3"/>
    </row>
    <row r="1037" spans="1:28" x14ac:dyDescent="0.45">
      <c r="A1037" s="15"/>
      <c r="B1037" s="15"/>
      <c r="C1037" s="15"/>
      <c r="D1037" s="23"/>
      <c r="AB1037" s="3"/>
    </row>
    <row r="1038" spans="1:28" x14ac:dyDescent="0.45">
      <c r="A1038" s="15"/>
      <c r="B1038" s="15"/>
      <c r="C1038" s="15"/>
      <c r="D1038" s="23"/>
      <c r="AB1038" s="3"/>
    </row>
    <row r="1039" spans="1:28" x14ac:dyDescent="0.45">
      <c r="A1039" s="15"/>
      <c r="B1039" s="15"/>
      <c r="C1039" s="15"/>
      <c r="D1039" s="23"/>
      <c r="AB1039" s="3"/>
    </row>
    <row r="1040" spans="1:28" x14ac:dyDescent="0.45">
      <c r="A1040" s="15"/>
      <c r="B1040" s="15"/>
      <c r="C1040" s="15"/>
      <c r="D1040" s="23"/>
      <c r="AB1040" s="3"/>
    </row>
    <row r="1041" spans="1:28" x14ac:dyDescent="0.45">
      <c r="A1041" s="15"/>
      <c r="B1041" s="15"/>
      <c r="C1041" s="15"/>
      <c r="D1041" s="23"/>
      <c r="AB1041" s="3"/>
    </row>
    <row r="1042" spans="1:28" x14ac:dyDescent="0.45">
      <c r="A1042" s="15"/>
      <c r="B1042" s="15"/>
      <c r="C1042" s="15"/>
      <c r="D1042" s="23"/>
      <c r="AB1042" s="3"/>
    </row>
    <row r="1043" spans="1:28" x14ac:dyDescent="0.45">
      <c r="A1043" s="15"/>
      <c r="B1043" s="15"/>
      <c r="C1043" s="15"/>
      <c r="D1043" s="23"/>
      <c r="AB1043" s="3"/>
    </row>
    <row r="1044" spans="1:28" x14ac:dyDescent="0.45">
      <c r="A1044" s="15"/>
      <c r="B1044" s="15"/>
      <c r="C1044" s="15"/>
      <c r="D1044" s="23"/>
      <c r="AB1044" s="3"/>
    </row>
    <row r="1045" spans="1:28" x14ac:dyDescent="0.45">
      <c r="A1045" s="15"/>
      <c r="B1045" s="15"/>
      <c r="C1045" s="15"/>
      <c r="D1045" s="23"/>
      <c r="AB1045" s="3"/>
    </row>
    <row r="1046" spans="1:28" x14ac:dyDescent="0.45">
      <c r="A1046" s="15"/>
      <c r="B1046" s="15"/>
      <c r="C1046" s="15"/>
      <c r="D1046" s="23"/>
      <c r="AB1046" s="3"/>
    </row>
    <row r="1047" spans="1:28" x14ac:dyDescent="0.45">
      <c r="A1047" s="15"/>
      <c r="B1047" s="15"/>
      <c r="C1047" s="15"/>
      <c r="D1047" s="23"/>
      <c r="AB1047" s="3"/>
    </row>
    <row r="1048" spans="1:28" x14ac:dyDescent="0.45">
      <c r="A1048" s="15"/>
      <c r="B1048" s="15"/>
      <c r="C1048" s="15"/>
      <c r="D1048" s="23"/>
      <c r="AB1048" s="3"/>
    </row>
    <row r="1049" spans="1:28" x14ac:dyDescent="0.45">
      <c r="A1049" s="15"/>
      <c r="B1049" s="15"/>
      <c r="C1049" s="15"/>
      <c r="D1049" s="23"/>
      <c r="AB1049" s="3"/>
    </row>
    <row r="1050" spans="1:28" x14ac:dyDescent="0.45">
      <c r="A1050" s="15"/>
      <c r="B1050" s="15"/>
      <c r="C1050" s="15"/>
      <c r="D1050" s="23"/>
      <c r="AB1050" s="3"/>
    </row>
    <row r="1051" spans="1:28" x14ac:dyDescent="0.45">
      <c r="A1051" s="15"/>
      <c r="B1051" s="15"/>
      <c r="C1051" s="15"/>
      <c r="D1051" s="23"/>
      <c r="AB1051" s="3"/>
    </row>
    <row r="1052" spans="1:28" x14ac:dyDescent="0.45">
      <c r="A1052" s="15"/>
      <c r="B1052" s="15"/>
      <c r="C1052" s="15"/>
      <c r="D1052" s="23"/>
      <c r="AB1052" s="3"/>
    </row>
    <row r="1053" spans="1:28" x14ac:dyDescent="0.45">
      <c r="A1053" s="15"/>
      <c r="B1053" s="15"/>
      <c r="C1053" s="15"/>
      <c r="D1053" s="23"/>
      <c r="AB1053" s="3"/>
    </row>
    <row r="1054" spans="1:28" x14ac:dyDescent="0.45">
      <c r="A1054" s="15"/>
      <c r="B1054" s="15"/>
      <c r="C1054" s="15"/>
      <c r="D1054" s="23"/>
      <c r="AB1054" s="3"/>
    </row>
    <row r="1055" spans="1:28" x14ac:dyDescent="0.45">
      <c r="A1055" s="15"/>
      <c r="B1055" s="15"/>
      <c r="C1055" s="15"/>
      <c r="D1055" s="23"/>
      <c r="AB1055" s="3"/>
    </row>
    <row r="1056" spans="1:28" x14ac:dyDescent="0.45">
      <c r="A1056" s="15"/>
      <c r="B1056" s="15"/>
      <c r="C1056" s="15"/>
      <c r="D1056" s="23"/>
      <c r="AB1056" s="3"/>
    </row>
    <row r="1057" spans="1:28" x14ac:dyDescent="0.45">
      <c r="A1057" s="15"/>
      <c r="B1057" s="15"/>
      <c r="C1057" s="15"/>
      <c r="D1057" s="23"/>
      <c r="AB1057" s="3"/>
    </row>
    <row r="1058" spans="1:28" x14ac:dyDescent="0.45">
      <c r="A1058" s="15"/>
      <c r="B1058" s="15"/>
      <c r="C1058" s="15"/>
      <c r="D1058" s="23"/>
      <c r="AB1058" s="3"/>
    </row>
    <row r="1059" spans="1:28" x14ac:dyDescent="0.45">
      <c r="A1059" s="15"/>
      <c r="B1059" s="15"/>
      <c r="C1059" s="15"/>
      <c r="D1059" s="23"/>
      <c r="AB1059" s="3"/>
    </row>
    <row r="1060" spans="1:28" x14ac:dyDescent="0.45">
      <c r="A1060" s="15"/>
      <c r="B1060" s="15"/>
      <c r="C1060" s="15"/>
      <c r="D1060" s="23"/>
      <c r="AB1060" s="3"/>
    </row>
    <row r="1061" spans="1:28" x14ac:dyDescent="0.45">
      <c r="A1061" s="15"/>
      <c r="B1061" s="15"/>
      <c r="C1061" s="15"/>
      <c r="D1061" s="23"/>
      <c r="AB1061" s="3"/>
    </row>
    <row r="1062" spans="1:28" x14ac:dyDescent="0.45">
      <c r="A1062" s="15"/>
      <c r="B1062" s="15"/>
      <c r="C1062" s="15"/>
      <c r="D1062" s="23"/>
      <c r="AB1062" s="3"/>
    </row>
    <row r="1063" spans="1:28" x14ac:dyDescent="0.45">
      <c r="A1063" s="15"/>
      <c r="B1063" s="15"/>
      <c r="C1063" s="15"/>
      <c r="D1063" s="23"/>
      <c r="AB1063" s="3"/>
    </row>
    <row r="1064" spans="1:28" x14ac:dyDescent="0.45">
      <c r="A1064" s="15"/>
      <c r="B1064" s="15"/>
      <c r="C1064" s="15"/>
      <c r="D1064" s="23"/>
      <c r="AB1064" s="3"/>
    </row>
    <row r="1065" spans="1:28" x14ac:dyDescent="0.45">
      <c r="A1065" s="15"/>
      <c r="B1065" s="15"/>
      <c r="C1065" s="15"/>
      <c r="D1065" s="23"/>
      <c r="AB1065" s="3"/>
    </row>
    <row r="1066" spans="1:28" x14ac:dyDescent="0.45">
      <c r="A1066" s="15"/>
      <c r="B1066" s="15"/>
      <c r="C1066" s="15"/>
      <c r="D1066" s="23"/>
      <c r="AB1066" s="3"/>
    </row>
    <row r="1067" spans="1:28" x14ac:dyDescent="0.45">
      <c r="A1067" s="15"/>
      <c r="B1067" s="15"/>
      <c r="C1067" s="15"/>
      <c r="D1067" s="23"/>
      <c r="AB1067" s="3"/>
    </row>
    <row r="1068" spans="1:28" x14ac:dyDescent="0.45">
      <c r="A1068" s="15"/>
      <c r="B1068" s="15"/>
      <c r="C1068" s="15"/>
      <c r="D1068" s="23"/>
      <c r="AB1068" s="3"/>
    </row>
    <row r="1069" spans="1:28" x14ac:dyDescent="0.45">
      <c r="A1069" s="15"/>
      <c r="B1069" s="15"/>
      <c r="C1069" s="15"/>
      <c r="D1069" s="23"/>
      <c r="AB1069" s="3"/>
    </row>
    <row r="1070" spans="1:28" x14ac:dyDescent="0.45">
      <c r="A1070" s="15"/>
      <c r="B1070" s="15"/>
      <c r="C1070" s="15"/>
      <c r="D1070" s="23"/>
      <c r="AB1070" s="3"/>
    </row>
    <row r="1071" spans="1:28" x14ac:dyDescent="0.45">
      <c r="A1071" s="15"/>
      <c r="B1071" s="15"/>
      <c r="C1071" s="15"/>
      <c r="D1071" s="23"/>
      <c r="AB1071" s="3"/>
    </row>
    <row r="1072" spans="1:28" x14ac:dyDescent="0.45">
      <c r="A1072" s="15"/>
      <c r="B1072" s="15"/>
      <c r="C1072" s="15"/>
      <c r="D1072" s="23"/>
      <c r="AB1072" s="3"/>
    </row>
    <row r="1073" spans="1:28" x14ac:dyDescent="0.45">
      <c r="A1073" s="15"/>
      <c r="B1073" s="15"/>
      <c r="C1073" s="15"/>
      <c r="D1073" s="23"/>
      <c r="AB1073" s="3"/>
    </row>
    <row r="1074" spans="1:28" x14ac:dyDescent="0.45">
      <c r="A1074" s="15"/>
      <c r="B1074" s="15"/>
      <c r="C1074" s="15"/>
      <c r="D1074" s="23"/>
      <c r="AB1074" s="3"/>
    </row>
    <row r="1075" spans="1:28" x14ac:dyDescent="0.45">
      <c r="A1075" s="15"/>
      <c r="B1075" s="15"/>
      <c r="C1075" s="15"/>
      <c r="D1075" s="23"/>
      <c r="AB1075" s="3"/>
    </row>
    <row r="1076" spans="1:28" x14ac:dyDescent="0.45">
      <c r="A1076" s="15"/>
      <c r="B1076" s="15"/>
      <c r="C1076" s="15"/>
      <c r="D1076" s="23"/>
      <c r="AB1076" s="3"/>
    </row>
    <row r="1077" spans="1:28" x14ac:dyDescent="0.45">
      <c r="A1077" s="15"/>
      <c r="B1077" s="15"/>
      <c r="C1077" s="15"/>
      <c r="D1077" s="23"/>
      <c r="AB1077" s="3"/>
    </row>
    <row r="1078" spans="1:28" x14ac:dyDescent="0.45">
      <c r="A1078" s="15"/>
      <c r="B1078" s="15"/>
      <c r="C1078" s="15"/>
      <c r="D1078" s="23"/>
      <c r="AB1078" s="3"/>
    </row>
    <row r="1079" spans="1:28" x14ac:dyDescent="0.45">
      <c r="A1079" s="15"/>
      <c r="B1079" s="15"/>
      <c r="C1079" s="15"/>
      <c r="D1079" s="23"/>
      <c r="AB1079" s="3"/>
    </row>
    <row r="1080" spans="1:28" x14ac:dyDescent="0.45">
      <c r="A1080" s="15"/>
      <c r="B1080" s="15"/>
      <c r="C1080" s="15"/>
      <c r="D1080" s="23"/>
      <c r="AB1080" s="3"/>
    </row>
    <row r="1081" spans="1:28" x14ac:dyDescent="0.45">
      <c r="A1081" s="15"/>
      <c r="B1081" s="15"/>
      <c r="C1081" s="15"/>
      <c r="D1081" s="23"/>
      <c r="AB1081" s="3"/>
    </row>
    <row r="1082" spans="1:28" x14ac:dyDescent="0.45">
      <c r="A1082" s="15"/>
      <c r="B1082" s="15"/>
      <c r="C1082" s="15"/>
      <c r="D1082" s="23"/>
      <c r="AB1082" s="3"/>
    </row>
    <row r="1083" spans="1:28" x14ac:dyDescent="0.45">
      <c r="A1083" s="15"/>
      <c r="B1083" s="15"/>
      <c r="C1083" s="15"/>
      <c r="D1083" s="23"/>
      <c r="AB1083" s="3"/>
    </row>
    <row r="1084" spans="1:28" x14ac:dyDescent="0.45">
      <c r="A1084" s="15"/>
      <c r="B1084" s="15"/>
      <c r="C1084" s="15"/>
      <c r="D1084" s="23"/>
      <c r="AB1084" s="3"/>
    </row>
    <row r="1085" spans="1:28" x14ac:dyDescent="0.45">
      <c r="A1085" s="15"/>
      <c r="B1085" s="15"/>
      <c r="C1085" s="15"/>
      <c r="D1085" s="23"/>
      <c r="AB1085" s="3"/>
    </row>
    <row r="1086" spans="1:28" x14ac:dyDescent="0.45">
      <c r="A1086" s="15"/>
      <c r="B1086" s="15"/>
      <c r="C1086" s="15"/>
      <c r="D1086" s="23"/>
      <c r="AB1086" s="3"/>
    </row>
    <row r="1087" spans="1:28" x14ac:dyDescent="0.45">
      <c r="A1087" s="15"/>
      <c r="B1087" s="15"/>
      <c r="C1087" s="15"/>
      <c r="D1087" s="23"/>
      <c r="AB1087" s="3"/>
    </row>
    <row r="1088" spans="1:28" x14ac:dyDescent="0.45">
      <c r="A1088" s="15"/>
      <c r="B1088" s="15"/>
      <c r="C1088" s="15"/>
      <c r="D1088" s="23"/>
      <c r="AB1088" s="3"/>
    </row>
    <row r="1089" spans="1:28" x14ac:dyDescent="0.45">
      <c r="A1089" s="15"/>
      <c r="B1089" s="15"/>
      <c r="C1089" s="15"/>
      <c r="D1089" s="23"/>
      <c r="AB1089" s="3"/>
    </row>
    <row r="1090" spans="1:28" x14ac:dyDescent="0.45">
      <c r="A1090" s="15"/>
      <c r="B1090" s="15"/>
      <c r="C1090" s="15"/>
      <c r="D1090" s="23"/>
      <c r="AB1090" s="3"/>
    </row>
    <row r="1091" spans="1:28" x14ac:dyDescent="0.45">
      <c r="A1091" s="15"/>
      <c r="B1091" s="15"/>
      <c r="C1091" s="15"/>
      <c r="D1091" s="23"/>
      <c r="AB1091" s="3"/>
    </row>
    <row r="1092" spans="1:28" x14ac:dyDescent="0.45">
      <c r="A1092" s="15"/>
      <c r="B1092" s="15"/>
      <c r="C1092" s="15"/>
      <c r="D1092" s="23"/>
      <c r="AB1092" s="3"/>
    </row>
    <row r="1093" spans="1:28" x14ac:dyDescent="0.45">
      <c r="A1093" s="15"/>
      <c r="B1093" s="15"/>
      <c r="C1093" s="15"/>
      <c r="D1093" s="23"/>
      <c r="AB1093" s="3"/>
    </row>
    <row r="1094" spans="1:28" x14ac:dyDescent="0.45">
      <c r="A1094" s="15"/>
      <c r="B1094" s="15"/>
      <c r="C1094" s="15"/>
      <c r="D1094" s="23"/>
      <c r="AB1094" s="3"/>
    </row>
    <row r="1095" spans="1:28" x14ac:dyDescent="0.45">
      <c r="A1095" s="15"/>
      <c r="B1095" s="15"/>
      <c r="C1095" s="15"/>
      <c r="D1095" s="23"/>
      <c r="AB1095" s="3"/>
    </row>
    <row r="1096" spans="1:28" x14ac:dyDescent="0.45">
      <c r="A1096" s="15"/>
      <c r="B1096" s="15"/>
      <c r="C1096" s="15"/>
      <c r="D1096" s="23"/>
      <c r="AB1096" s="3"/>
    </row>
    <row r="1097" spans="1:28" x14ac:dyDescent="0.45">
      <c r="A1097" s="15"/>
      <c r="B1097" s="15"/>
      <c r="C1097" s="15"/>
      <c r="D1097" s="23"/>
      <c r="AB1097" s="3"/>
    </row>
    <row r="1098" spans="1:28" x14ac:dyDescent="0.45">
      <c r="A1098" s="15"/>
      <c r="B1098" s="15"/>
      <c r="C1098" s="15"/>
      <c r="D1098" s="23"/>
      <c r="AB1098" s="3"/>
    </row>
    <row r="1099" spans="1:28" x14ac:dyDescent="0.45">
      <c r="A1099" s="15"/>
      <c r="B1099" s="15"/>
      <c r="C1099" s="15"/>
      <c r="D1099" s="23"/>
      <c r="AB1099" s="3"/>
    </row>
    <row r="1100" spans="1:28" x14ac:dyDescent="0.45">
      <c r="A1100" s="15"/>
      <c r="B1100" s="15"/>
      <c r="C1100" s="15"/>
      <c r="D1100" s="23"/>
      <c r="AB1100" s="3"/>
    </row>
    <row r="1101" spans="1:28" x14ac:dyDescent="0.45">
      <c r="A1101" s="15"/>
      <c r="B1101" s="15"/>
      <c r="C1101" s="15"/>
      <c r="D1101" s="23"/>
      <c r="AB1101" s="3"/>
    </row>
    <row r="1102" spans="1:28" x14ac:dyDescent="0.45">
      <c r="A1102" s="15"/>
      <c r="B1102" s="15"/>
      <c r="C1102" s="15"/>
      <c r="D1102" s="23"/>
      <c r="AB1102" s="3"/>
    </row>
    <row r="1103" spans="1:28" x14ac:dyDescent="0.45">
      <c r="A1103" s="15"/>
      <c r="B1103" s="15"/>
      <c r="C1103" s="15"/>
      <c r="D1103" s="23"/>
      <c r="AB1103" s="3"/>
    </row>
    <row r="1104" spans="1:28" x14ac:dyDescent="0.45">
      <c r="A1104" s="15"/>
      <c r="B1104" s="15"/>
      <c r="C1104" s="15"/>
      <c r="D1104" s="23"/>
      <c r="AB1104" s="3"/>
    </row>
    <row r="1105" spans="1:28" x14ac:dyDescent="0.45">
      <c r="A1105" s="15"/>
      <c r="B1105" s="15"/>
      <c r="C1105" s="15"/>
      <c r="D1105" s="23"/>
      <c r="AB1105" s="3"/>
    </row>
    <row r="1106" spans="1:28" x14ac:dyDescent="0.45">
      <c r="A1106" s="15"/>
      <c r="B1106" s="15"/>
      <c r="C1106" s="15"/>
      <c r="D1106" s="23"/>
      <c r="AB1106" s="3"/>
    </row>
    <row r="1107" spans="1:28" x14ac:dyDescent="0.45">
      <c r="A1107" s="15"/>
      <c r="B1107" s="15"/>
      <c r="C1107" s="15"/>
      <c r="D1107" s="23"/>
      <c r="AB1107" s="3"/>
    </row>
    <row r="1108" spans="1:28" x14ac:dyDescent="0.45">
      <c r="A1108" s="15"/>
      <c r="B1108" s="15"/>
      <c r="C1108" s="15"/>
      <c r="D1108" s="23"/>
      <c r="AB1108" s="3"/>
    </row>
    <row r="1109" spans="1:28" x14ac:dyDescent="0.45">
      <c r="A1109" s="15"/>
      <c r="B1109" s="15"/>
      <c r="C1109" s="15"/>
      <c r="D1109" s="23"/>
      <c r="AB1109" s="3"/>
    </row>
    <row r="1110" spans="1:28" x14ac:dyDescent="0.45">
      <c r="A1110" s="15"/>
      <c r="B1110" s="15"/>
      <c r="C1110" s="15"/>
      <c r="D1110" s="23"/>
      <c r="AB1110" s="3"/>
    </row>
    <row r="1111" spans="1:28" x14ac:dyDescent="0.45">
      <c r="A1111" s="15"/>
      <c r="B1111" s="15"/>
      <c r="C1111" s="15"/>
      <c r="D1111" s="23"/>
      <c r="AB1111" s="3"/>
    </row>
    <row r="1112" spans="1:28" x14ac:dyDescent="0.45">
      <c r="A1112" s="15"/>
      <c r="B1112" s="15"/>
      <c r="C1112" s="15"/>
      <c r="D1112" s="23"/>
      <c r="AB1112" s="3"/>
    </row>
    <row r="1113" spans="1:28" x14ac:dyDescent="0.45">
      <c r="A1113" s="15"/>
      <c r="B1113" s="15"/>
      <c r="C1113" s="15"/>
      <c r="D1113" s="23"/>
      <c r="AB1113" s="3"/>
    </row>
    <row r="1114" spans="1:28" x14ac:dyDescent="0.45">
      <c r="A1114" s="15"/>
      <c r="B1114" s="15"/>
      <c r="C1114" s="15"/>
      <c r="D1114" s="23"/>
      <c r="AB1114" s="3"/>
    </row>
    <row r="1115" spans="1:28" x14ac:dyDescent="0.45">
      <c r="A1115" s="15"/>
      <c r="B1115" s="15"/>
      <c r="C1115" s="15"/>
      <c r="D1115" s="23"/>
      <c r="AB1115" s="3"/>
    </row>
    <row r="1116" spans="1:28" x14ac:dyDescent="0.45">
      <c r="A1116" s="15"/>
      <c r="B1116" s="15"/>
      <c r="C1116" s="15"/>
      <c r="D1116" s="23"/>
      <c r="AB1116" s="3"/>
    </row>
    <row r="1117" spans="1:28" x14ac:dyDescent="0.45">
      <c r="A1117" s="15"/>
      <c r="B1117" s="15"/>
      <c r="C1117" s="15"/>
      <c r="D1117" s="23"/>
      <c r="AB1117" s="3"/>
    </row>
    <row r="1118" spans="1:28" x14ac:dyDescent="0.45">
      <c r="A1118" s="15"/>
      <c r="B1118" s="15"/>
      <c r="C1118" s="15"/>
      <c r="D1118" s="23"/>
      <c r="AB1118" s="3"/>
    </row>
    <row r="1119" spans="1:28" x14ac:dyDescent="0.45">
      <c r="A1119" s="15"/>
      <c r="B1119" s="15"/>
      <c r="C1119" s="15"/>
      <c r="D1119" s="23"/>
      <c r="AB1119" s="3"/>
    </row>
    <row r="1120" spans="1:28" x14ac:dyDescent="0.45">
      <c r="A1120" s="15"/>
      <c r="B1120" s="15"/>
      <c r="C1120" s="15"/>
      <c r="D1120" s="23"/>
      <c r="AB1120" s="3"/>
    </row>
    <row r="1121" spans="1:28" x14ac:dyDescent="0.45">
      <c r="A1121" s="15"/>
      <c r="B1121" s="15"/>
      <c r="C1121" s="15"/>
      <c r="D1121" s="23"/>
      <c r="AB1121" s="3"/>
    </row>
    <row r="1122" spans="1:28" x14ac:dyDescent="0.45">
      <c r="A1122" s="15"/>
      <c r="B1122" s="15"/>
      <c r="C1122" s="15"/>
      <c r="D1122" s="23"/>
      <c r="AB1122" s="3"/>
    </row>
    <row r="1123" spans="1:28" x14ac:dyDescent="0.45">
      <c r="A1123" s="15"/>
      <c r="B1123" s="15"/>
      <c r="C1123" s="15"/>
      <c r="D1123" s="23"/>
      <c r="AB1123" s="3"/>
    </row>
    <row r="1124" spans="1:28" x14ac:dyDescent="0.45">
      <c r="A1124" s="15"/>
      <c r="B1124" s="15"/>
      <c r="C1124" s="15"/>
      <c r="D1124" s="23"/>
      <c r="AB1124" s="3"/>
    </row>
    <row r="1125" spans="1:28" x14ac:dyDescent="0.45">
      <c r="A1125" s="15"/>
      <c r="B1125" s="15"/>
      <c r="C1125" s="15"/>
      <c r="D1125" s="23"/>
      <c r="AB1125" s="3"/>
    </row>
    <row r="1126" spans="1:28" x14ac:dyDescent="0.45">
      <c r="A1126" s="15"/>
      <c r="B1126" s="15"/>
      <c r="C1126" s="15"/>
      <c r="D1126" s="23"/>
      <c r="AB1126" s="3"/>
    </row>
    <row r="1127" spans="1:28" x14ac:dyDescent="0.45">
      <c r="A1127" s="15"/>
      <c r="B1127" s="15"/>
      <c r="C1127" s="15"/>
      <c r="D1127" s="23"/>
      <c r="AB1127" s="3"/>
    </row>
    <row r="1128" spans="1:28" x14ac:dyDescent="0.45">
      <c r="A1128" s="15"/>
      <c r="B1128" s="15"/>
      <c r="C1128" s="15"/>
      <c r="D1128" s="23"/>
      <c r="AB1128" s="3"/>
    </row>
    <row r="1129" spans="1:28" x14ac:dyDescent="0.45">
      <c r="A1129" s="15"/>
      <c r="B1129" s="15"/>
      <c r="C1129" s="15"/>
      <c r="D1129" s="23"/>
      <c r="AB1129" s="3"/>
    </row>
    <row r="1130" spans="1:28" x14ac:dyDescent="0.45">
      <c r="A1130" s="15"/>
      <c r="B1130" s="15"/>
      <c r="C1130" s="15"/>
      <c r="D1130" s="23"/>
      <c r="AB1130" s="3"/>
    </row>
    <row r="1131" spans="1:28" x14ac:dyDescent="0.45">
      <c r="A1131" s="15"/>
      <c r="B1131" s="15"/>
      <c r="C1131" s="15"/>
      <c r="D1131" s="23"/>
      <c r="AB1131" s="3"/>
    </row>
    <row r="1132" spans="1:28" x14ac:dyDescent="0.45">
      <c r="A1132" s="15"/>
      <c r="B1132" s="15"/>
      <c r="C1132" s="15"/>
      <c r="D1132" s="23"/>
      <c r="AB1132" s="3"/>
    </row>
    <row r="1133" spans="1:28" x14ac:dyDescent="0.45">
      <c r="A1133" s="15"/>
      <c r="B1133" s="15"/>
      <c r="C1133" s="15"/>
      <c r="D1133" s="23"/>
      <c r="AB1133" s="3"/>
    </row>
    <row r="1134" spans="1:28" x14ac:dyDescent="0.45">
      <c r="A1134" s="15"/>
      <c r="B1134" s="15"/>
      <c r="C1134" s="15"/>
      <c r="D1134" s="23"/>
      <c r="AB1134" s="3"/>
    </row>
    <row r="1135" spans="1:28" x14ac:dyDescent="0.45">
      <c r="A1135" s="15"/>
      <c r="B1135" s="15"/>
      <c r="C1135" s="15"/>
      <c r="D1135" s="23"/>
      <c r="AB1135" s="3"/>
    </row>
    <row r="1136" spans="1:28" x14ac:dyDescent="0.45">
      <c r="A1136" s="15"/>
      <c r="B1136" s="15"/>
      <c r="C1136" s="15"/>
      <c r="D1136" s="23"/>
      <c r="AB1136" s="3"/>
    </row>
    <row r="1137" spans="1:28" x14ac:dyDescent="0.45">
      <c r="A1137" s="15"/>
      <c r="B1137" s="15"/>
      <c r="C1137" s="15"/>
      <c r="D1137" s="23"/>
      <c r="AB1137" s="3"/>
    </row>
    <row r="1138" spans="1:28" x14ac:dyDescent="0.45">
      <c r="A1138" s="15"/>
      <c r="B1138" s="15"/>
      <c r="C1138" s="15"/>
      <c r="D1138" s="23"/>
      <c r="AB1138" s="3"/>
    </row>
    <row r="1139" spans="1:28" x14ac:dyDescent="0.45">
      <c r="A1139" s="15"/>
      <c r="B1139" s="15"/>
      <c r="C1139" s="15"/>
      <c r="D1139" s="23"/>
      <c r="AB1139" s="3"/>
    </row>
    <row r="1140" spans="1:28" x14ac:dyDescent="0.45">
      <c r="A1140" s="15"/>
      <c r="B1140" s="15"/>
      <c r="C1140" s="15"/>
      <c r="D1140" s="23"/>
      <c r="AB1140" s="3"/>
    </row>
    <row r="1141" spans="1:28" x14ac:dyDescent="0.45">
      <c r="A1141" s="15"/>
      <c r="B1141" s="15"/>
      <c r="C1141" s="15"/>
      <c r="D1141" s="23"/>
      <c r="AB1141" s="3"/>
    </row>
    <row r="1142" spans="1:28" x14ac:dyDescent="0.45">
      <c r="A1142" s="15"/>
      <c r="B1142" s="15"/>
      <c r="C1142" s="15"/>
      <c r="D1142" s="23"/>
      <c r="AB1142" s="3"/>
    </row>
    <row r="1143" spans="1:28" x14ac:dyDescent="0.45">
      <c r="A1143" s="15"/>
      <c r="B1143" s="15"/>
      <c r="C1143" s="15"/>
      <c r="D1143" s="23"/>
      <c r="AB1143" s="3"/>
    </row>
    <row r="1144" spans="1:28" x14ac:dyDescent="0.45">
      <c r="A1144" s="15"/>
      <c r="B1144" s="15"/>
      <c r="C1144" s="15"/>
      <c r="D1144" s="23"/>
      <c r="AB1144" s="3"/>
    </row>
    <row r="1145" spans="1:28" x14ac:dyDescent="0.45">
      <c r="A1145" s="15"/>
      <c r="B1145" s="15"/>
      <c r="C1145" s="15"/>
      <c r="D1145" s="23"/>
      <c r="AB1145" s="3"/>
    </row>
    <row r="1146" spans="1:28" x14ac:dyDescent="0.45">
      <c r="A1146" s="15"/>
      <c r="B1146" s="15"/>
      <c r="C1146" s="15"/>
      <c r="D1146" s="23"/>
      <c r="AB1146" s="3"/>
    </row>
    <row r="1147" spans="1:28" x14ac:dyDescent="0.45">
      <c r="A1147" s="15"/>
      <c r="B1147" s="15"/>
      <c r="C1147" s="15"/>
      <c r="D1147" s="23"/>
      <c r="AB1147" s="3"/>
    </row>
    <row r="1148" spans="1:28" x14ac:dyDescent="0.45">
      <c r="A1148" s="15"/>
      <c r="B1148" s="15"/>
      <c r="C1148" s="15"/>
      <c r="D1148" s="23"/>
      <c r="AB1148" s="3"/>
    </row>
    <row r="1149" spans="1:28" x14ac:dyDescent="0.45">
      <c r="A1149" s="15"/>
      <c r="B1149" s="15"/>
      <c r="C1149" s="15"/>
      <c r="D1149" s="23"/>
      <c r="AB1149" s="3"/>
    </row>
    <row r="1150" spans="1:28" x14ac:dyDescent="0.45">
      <c r="A1150" s="15"/>
      <c r="B1150" s="15"/>
      <c r="C1150" s="15"/>
      <c r="D1150" s="23"/>
      <c r="AB1150" s="3"/>
    </row>
    <row r="1151" spans="1:28" x14ac:dyDescent="0.45">
      <c r="A1151" s="15"/>
      <c r="B1151" s="15"/>
      <c r="C1151" s="15"/>
      <c r="D1151" s="23"/>
      <c r="AB1151" s="3"/>
    </row>
    <row r="1152" spans="1:28" x14ac:dyDescent="0.45">
      <c r="A1152" s="15"/>
      <c r="B1152" s="15"/>
      <c r="C1152" s="15"/>
      <c r="D1152" s="23"/>
      <c r="AB1152" s="3"/>
    </row>
    <row r="1153" spans="1:28" x14ac:dyDescent="0.45">
      <c r="A1153" s="15"/>
      <c r="B1153" s="15"/>
      <c r="C1153" s="15"/>
      <c r="D1153" s="23"/>
      <c r="AB1153" s="3"/>
    </row>
    <row r="1154" spans="1:28" x14ac:dyDescent="0.45">
      <c r="A1154" s="15"/>
      <c r="B1154" s="15"/>
      <c r="C1154" s="15"/>
      <c r="D1154" s="23"/>
      <c r="AB1154" s="3"/>
    </row>
    <row r="1155" spans="1:28" x14ac:dyDescent="0.45">
      <c r="A1155" s="15"/>
      <c r="B1155" s="15"/>
      <c r="C1155" s="15"/>
      <c r="D1155" s="23"/>
      <c r="AB1155" s="3"/>
    </row>
    <row r="1156" spans="1:28" x14ac:dyDescent="0.45">
      <c r="A1156" s="15"/>
      <c r="B1156" s="15"/>
      <c r="C1156" s="15"/>
      <c r="D1156" s="23"/>
      <c r="AB1156" s="3"/>
    </row>
    <row r="1157" spans="1:28" x14ac:dyDescent="0.45">
      <c r="A1157" s="15"/>
      <c r="B1157" s="15"/>
      <c r="C1157" s="15"/>
      <c r="D1157" s="23"/>
      <c r="AB1157" s="3"/>
    </row>
    <row r="1158" spans="1:28" x14ac:dyDescent="0.45">
      <c r="A1158" s="15"/>
      <c r="B1158" s="15"/>
      <c r="C1158" s="15"/>
      <c r="D1158" s="23"/>
      <c r="AB1158" s="3"/>
    </row>
    <row r="1159" spans="1:28" x14ac:dyDescent="0.45">
      <c r="A1159" s="15"/>
      <c r="B1159" s="15"/>
      <c r="C1159" s="15"/>
      <c r="D1159" s="23"/>
      <c r="AB1159" s="3"/>
    </row>
    <row r="1160" spans="1:28" x14ac:dyDescent="0.45">
      <c r="A1160" s="15"/>
      <c r="B1160" s="15"/>
      <c r="C1160" s="15"/>
      <c r="D1160" s="23"/>
      <c r="AB1160" s="3"/>
    </row>
    <row r="1161" spans="1:28" x14ac:dyDescent="0.45">
      <c r="A1161" s="15"/>
      <c r="B1161" s="15"/>
      <c r="C1161" s="15"/>
      <c r="D1161" s="23"/>
      <c r="AB1161" s="3"/>
    </row>
    <row r="1162" spans="1:28" x14ac:dyDescent="0.45">
      <c r="A1162" s="15"/>
      <c r="B1162" s="15"/>
      <c r="C1162" s="15"/>
      <c r="D1162" s="23"/>
      <c r="AB1162" s="3"/>
    </row>
    <row r="1163" spans="1:28" x14ac:dyDescent="0.45">
      <c r="A1163" s="15"/>
      <c r="B1163" s="15"/>
      <c r="C1163" s="15"/>
      <c r="D1163" s="23"/>
      <c r="AB1163" s="3"/>
    </row>
    <row r="1164" spans="1:28" x14ac:dyDescent="0.45">
      <c r="A1164" s="15"/>
      <c r="B1164" s="15"/>
      <c r="C1164" s="15"/>
      <c r="D1164" s="23"/>
      <c r="AB1164" s="3"/>
    </row>
    <row r="1165" spans="1:28" x14ac:dyDescent="0.45">
      <c r="A1165" s="15"/>
      <c r="B1165" s="15"/>
      <c r="C1165" s="15"/>
      <c r="D1165" s="23"/>
      <c r="AB1165" s="3"/>
    </row>
    <row r="1166" spans="1:28" x14ac:dyDescent="0.45">
      <c r="A1166" s="15"/>
      <c r="B1166" s="15"/>
      <c r="C1166" s="15"/>
      <c r="D1166" s="23"/>
      <c r="AB1166" s="3"/>
    </row>
    <row r="1167" spans="1:28" x14ac:dyDescent="0.45">
      <c r="A1167" s="15"/>
      <c r="B1167" s="15"/>
      <c r="C1167" s="15"/>
      <c r="D1167" s="23"/>
      <c r="AB1167" s="3"/>
    </row>
    <row r="1168" spans="1:28" x14ac:dyDescent="0.45">
      <c r="A1168" s="15"/>
      <c r="B1168" s="15"/>
      <c r="C1168" s="15"/>
      <c r="D1168" s="23"/>
      <c r="AB1168" s="3"/>
    </row>
    <row r="1169" spans="1:28" x14ac:dyDescent="0.45">
      <c r="A1169" s="15"/>
      <c r="B1169" s="15"/>
      <c r="C1169" s="15"/>
      <c r="D1169" s="23"/>
      <c r="AB1169" s="3"/>
    </row>
    <row r="1170" spans="1:28" x14ac:dyDescent="0.45">
      <c r="A1170" s="15"/>
      <c r="B1170" s="15"/>
      <c r="C1170" s="15"/>
      <c r="D1170" s="23"/>
      <c r="AB1170" s="3"/>
    </row>
    <row r="1171" spans="1:28" x14ac:dyDescent="0.45">
      <c r="A1171" s="15"/>
      <c r="B1171" s="15"/>
      <c r="C1171" s="15"/>
      <c r="D1171" s="23"/>
      <c r="AB1171" s="3"/>
    </row>
    <row r="1172" spans="1:28" x14ac:dyDescent="0.45">
      <c r="A1172" s="15"/>
      <c r="B1172" s="15"/>
      <c r="C1172" s="15"/>
      <c r="D1172" s="23"/>
      <c r="AB1172" s="3"/>
    </row>
    <row r="1173" spans="1:28" x14ac:dyDescent="0.45">
      <c r="A1173" s="15"/>
      <c r="B1173" s="15"/>
      <c r="C1173" s="15"/>
      <c r="D1173" s="23"/>
      <c r="AB1173" s="3"/>
    </row>
    <row r="1174" spans="1:28" x14ac:dyDescent="0.45">
      <c r="A1174" s="15"/>
      <c r="B1174" s="15"/>
      <c r="C1174" s="15"/>
      <c r="D1174" s="23"/>
      <c r="AB1174" s="3"/>
    </row>
    <row r="1175" spans="1:28" x14ac:dyDescent="0.45">
      <c r="A1175" s="15"/>
      <c r="B1175" s="15"/>
      <c r="C1175" s="15"/>
      <c r="D1175" s="23"/>
      <c r="AB1175" s="3"/>
    </row>
    <row r="1176" spans="1:28" x14ac:dyDescent="0.45">
      <c r="A1176" s="15"/>
      <c r="B1176" s="15"/>
      <c r="C1176" s="15"/>
      <c r="D1176" s="23"/>
      <c r="AB1176" s="3"/>
    </row>
    <row r="1177" spans="1:28" x14ac:dyDescent="0.45">
      <c r="A1177" s="15"/>
      <c r="B1177" s="15"/>
      <c r="C1177" s="15"/>
      <c r="D1177" s="23"/>
      <c r="AB1177" s="3"/>
    </row>
    <row r="1178" spans="1:28" x14ac:dyDescent="0.45">
      <c r="A1178" s="15"/>
      <c r="B1178" s="15"/>
      <c r="C1178" s="15"/>
      <c r="D1178" s="23"/>
      <c r="AB1178" s="3"/>
    </row>
    <row r="1179" spans="1:28" x14ac:dyDescent="0.45">
      <c r="A1179" s="15"/>
      <c r="B1179" s="15"/>
      <c r="C1179" s="15"/>
      <c r="D1179" s="23"/>
      <c r="AB1179" s="3"/>
    </row>
    <row r="1180" spans="1:28" x14ac:dyDescent="0.45">
      <c r="A1180" s="15"/>
      <c r="B1180" s="15"/>
      <c r="C1180" s="15"/>
      <c r="D1180" s="23"/>
      <c r="AB1180" s="3"/>
    </row>
    <row r="1181" spans="1:28" x14ac:dyDescent="0.45">
      <c r="A1181" s="15"/>
      <c r="B1181" s="15"/>
      <c r="C1181" s="15"/>
      <c r="D1181" s="23"/>
      <c r="AB1181" s="3"/>
    </row>
    <row r="1182" spans="1:28" x14ac:dyDescent="0.45">
      <c r="A1182" s="15"/>
      <c r="B1182" s="15"/>
      <c r="C1182" s="15"/>
      <c r="D1182" s="23"/>
      <c r="AB1182" s="3"/>
    </row>
    <row r="1183" spans="1:28" x14ac:dyDescent="0.45">
      <c r="A1183" s="15"/>
      <c r="B1183" s="15"/>
      <c r="C1183" s="15"/>
      <c r="D1183" s="23"/>
      <c r="AB1183" s="3"/>
    </row>
    <row r="1184" spans="1:28" x14ac:dyDescent="0.45">
      <c r="A1184" s="15"/>
      <c r="B1184" s="15"/>
      <c r="C1184" s="15"/>
      <c r="D1184" s="23"/>
      <c r="AB1184" s="3"/>
    </row>
    <row r="1185" spans="1:28" x14ac:dyDescent="0.45">
      <c r="A1185" s="15"/>
      <c r="B1185" s="15"/>
      <c r="C1185" s="15"/>
      <c r="D1185" s="23"/>
      <c r="AB1185" s="3"/>
    </row>
    <row r="1186" spans="1:28" x14ac:dyDescent="0.45">
      <c r="A1186" s="15"/>
      <c r="B1186" s="15"/>
      <c r="C1186" s="15"/>
      <c r="D1186" s="23"/>
      <c r="AB1186" s="3"/>
    </row>
    <row r="1187" spans="1:28" x14ac:dyDescent="0.45">
      <c r="A1187" s="15"/>
      <c r="B1187" s="15"/>
      <c r="C1187" s="15"/>
      <c r="D1187" s="23"/>
      <c r="AB1187" s="3"/>
    </row>
    <row r="1188" spans="1:28" x14ac:dyDescent="0.45">
      <c r="A1188" s="15"/>
      <c r="B1188" s="15"/>
      <c r="C1188" s="15"/>
      <c r="D1188" s="23"/>
      <c r="AB1188" s="3"/>
    </row>
    <row r="1189" spans="1:28" x14ac:dyDescent="0.45">
      <c r="A1189" s="15"/>
      <c r="B1189" s="15"/>
      <c r="C1189" s="15"/>
      <c r="D1189" s="23"/>
      <c r="AB1189" s="3"/>
    </row>
    <row r="1190" spans="1:28" x14ac:dyDescent="0.45">
      <c r="A1190" s="15"/>
      <c r="B1190" s="15"/>
      <c r="C1190" s="15"/>
      <c r="D1190" s="23"/>
      <c r="AB1190" s="3"/>
    </row>
    <row r="1191" spans="1:28" x14ac:dyDescent="0.45">
      <c r="A1191" s="15"/>
      <c r="B1191" s="15"/>
      <c r="C1191" s="15"/>
      <c r="D1191" s="23"/>
      <c r="AB1191" s="3"/>
    </row>
    <row r="1192" spans="1:28" x14ac:dyDescent="0.45">
      <c r="A1192" s="15"/>
      <c r="B1192" s="15"/>
      <c r="C1192" s="15"/>
      <c r="D1192" s="23"/>
      <c r="AB1192" s="3"/>
    </row>
    <row r="1193" spans="1:28" x14ac:dyDescent="0.45">
      <c r="A1193" s="15"/>
      <c r="B1193" s="15"/>
      <c r="C1193" s="15"/>
      <c r="D1193" s="23"/>
      <c r="AB1193" s="3"/>
    </row>
    <row r="1194" spans="1:28" x14ac:dyDescent="0.45">
      <c r="A1194" s="15"/>
      <c r="B1194" s="15"/>
      <c r="C1194" s="15"/>
      <c r="D1194" s="23"/>
      <c r="AB1194" s="3"/>
    </row>
    <row r="1195" spans="1:28" x14ac:dyDescent="0.45">
      <c r="A1195" s="15"/>
      <c r="B1195" s="15"/>
      <c r="C1195" s="15"/>
      <c r="D1195" s="23"/>
      <c r="AB1195" s="3"/>
    </row>
    <row r="1196" spans="1:28" x14ac:dyDescent="0.45">
      <c r="A1196" s="15"/>
      <c r="B1196" s="15"/>
      <c r="C1196" s="15"/>
      <c r="D1196" s="23"/>
      <c r="AB1196" s="3"/>
    </row>
    <row r="1197" spans="1:28" x14ac:dyDescent="0.45">
      <c r="A1197" s="15"/>
      <c r="B1197" s="15"/>
      <c r="C1197" s="15"/>
      <c r="D1197" s="23"/>
      <c r="AB1197" s="3"/>
    </row>
    <row r="1198" spans="1:28" x14ac:dyDescent="0.45">
      <c r="A1198" s="15"/>
      <c r="B1198" s="15"/>
      <c r="C1198" s="15"/>
      <c r="D1198" s="23"/>
      <c r="AB1198" s="3"/>
    </row>
    <row r="1199" spans="1:28" x14ac:dyDescent="0.45">
      <c r="A1199" s="15"/>
      <c r="B1199" s="15"/>
      <c r="C1199" s="15"/>
      <c r="D1199" s="23"/>
      <c r="AB1199" s="3"/>
    </row>
    <row r="1200" spans="1:28" x14ac:dyDescent="0.45">
      <c r="A1200" s="15"/>
      <c r="B1200" s="15"/>
      <c r="C1200" s="15"/>
      <c r="D1200" s="23"/>
      <c r="AB1200" s="3"/>
    </row>
    <row r="1201" spans="1:28" x14ac:dyDescent="0.45">
      <c r="A1201" s="15"/>
      <c r="B1201" s="15"/>
      <c r="C1201" s="15"/>
      <c r="D1201" s="23"/>
      <c r="AB1201" s="3"/>
    </row>
    <row r="1202" spans="1:28" x14ac:dyDescent="0.45">
      <c r="A1202" s="15"/>
      <c r="B1202" s="15"/>
      <c r="C1202" s="15"/>
      <c r="D1202" s="23"/>
      <c r="AB1202" s="3"/>
    </row>
    <row r="1203" spans="1:28" x14ac:dyDescent="0.45">
      <c r="A1203" s="15"/>
      <c r="B1203" s="15"/>
      <c r="C1203" s="15"/>
      <c r="D1203" s="23"/>
      <c r="AB1203" s="3"/>
    </row>
    <row r="1204" spans="1:28" x14ac:dyDescent="0.45">
      <c r="A1204" s="15"/>
      <c r="B1204" s="15"/>
      <c r="C1204" s="15"/>
      <c r="D1204" s="23"/>
      <c r="AB1204" s="3"/>
    </row>
    <row r="1205" spans="1:28" x14ac:dyDescent="0.45">
      <c r="A1205" s="15"/>
      <c r="B1205" s="15"/>
      <c r="C1205" s="15"/>
      <c r="D1205" s="23"/>
      <c r="AB1205" s="3"/>
    </row>
    <row r="1206" spans="1:28" x14ac:dyDescent="0.45">
      <c r="A1206" s="15"/>
      <c r="B1206" s="15"/>
      <c r="C1206" s="15"/>
      <c r="D1206" s="23"/>
      <c r="AB1206" s="3"/>
    </row>
    <row r="1207" spans="1:28" x14ac:dyDescent="0.45">
      <c r="A1207" s="15"/>
      <c r="B1207" s="15"/>
      <c r="C1207" s="15"/>
      <c r="D1207" s="23"/>
      <c r="AB1207" s="3"/>
    </row>
    <row r="1208" spans="1:28" x14ac:dyDescent="0.45">
      <c r="A1208" s="15"/>
      <c r="B1208" s="15"/>
      <c r="C1208" s="15"/>
      <c r="D1208" s="23"/>
      <c r="AB1208" s="3"/>
    </row>
    <row r="1209" spans="1:28" x14ac:dyDescent="0.45">
      <c r="A1209" s="15"/>
      <c r="B1209" s="15"/>
      <c r="C1209" s="15"/>
      <c r="D1209" s="23"/>
      <c r="AB1209" s="3"/>
    </row>
    <row r="1210" spans="1:28" x14ac:dyDescent="0.45">
      <c r="A1210" s="15"/>
      <c r="B1210" s="15"/>
      <c r="C1210" s="15"/>
      <c r="D1210" s="23"/>
      <c r="AB1210" s="3"/>
    </row>
    <row r="1211" spans="1:28" x14ac:dyDescent="0.45">
      <c r="A1211" s="15"/>
      <c r="B1211" s="15"/>
      <c r="C1211" s="15"/>
      <c r="D1211" s="23"/>
      <c r="AB1211" s="3"/>
    </row>
    <row r="1212" spans="1:28" x14ac:dyDescent="0.45">
      <c r="A1212" s="15"/>
      <c r="B1212" s="15"/>
      <c r="C1212" s="15"/>
      <c r="D1212" s="23"/>
      <c r="AB1212" s="3"/>
    </row>
    <row r="1213" spans="1:28" x14ac:dyDescent="0.45">
      <c r="A1213" s="15"/>
      <c r="B1213" s="15"/>
      <c r="C1213" s="15"/>
      <c r="D1213" s="23"/>
      <c r="AB1213" s="3"/>
    </row>
    <row r="1214" spans="1:28" x14ac:dyDescent="0.45">
      <c r="A1214" s="15"/>
      <c r="B1214" s="15"/>
      <c r="C1214" s="15"/>
      <c r="D1214" s="23"/>
      <c r="AB1214" s="3"/>
    </row>
    <row r="1215" spans="1:28" x14ac:dyDescent="0.45">
      <c r="A1215" s="15"/>
      <c r="B1215" s="15"/>
      <c r="C1215" s="15"/>
      <c r="D1215" s="23"/>
      <c r="AB1215" s="3"/>
    </row>
    <row r="1216" spans="1:28" x14ac:dyDescent="0.45">
      <c r="A1216" s="15"/>
      <c r="B1216" s="15"/>
      <c r="C1216" s="15"/>
      <c r="D1216" s="23"/>
      <c r="AB1216" s="3"/>
    </row>
    <row r="1217" spans="1:28" x14ac:dyDescent="0.45">
      <c r="A1217" s="15"/>
      <c r="B1217" s="15"/>
      <c r="C1217" s="15"/>
      <c r="D1217" s="23"/>
      <c r="AB1217" s="3"/>
    </row>
    <row r="1218" spans="1:28" x14ac:dyDescent="0.45">
      <c r="A1218" s="15"/>
      <c r="B1218" s="15"/>
      <c r="C1218" s="15"/>
      <c r="D1218" s="23"/>
      <c r="AB1218" s="3"/>
    </row>
    <row r="1219" spans="1:28" x14ac:dyDescent="0.45">
      <c r="A1219" s="15"/>
      <c r="B1219" s="15"/>
      <c r="C1219" s="15"/>
      <c r="D1219" s="23"/>
      <c r="AB1219" s="3"/>
    </row>
    <row r="1220" spans="1:28" x14ac:dyDescent="0.45">
      <c r="A1220" s="15"/>
      <c r="B1220" s="15"/>
      <c r="C1220" s="15"/>
      <c r="D1220" s="23"/>
      <c r="AB1220" s="3"/>
    </row>
    <row r="1221" spans="1:28" x14ac:dyDescent="0.45">
      <c r="A1221" s="15"/>
      <c r="B1221" s="15"/>
      <c r="C1221" s="15"/>
      <c r="D1221" s="23"/>
      <c r="AB1221" s="3"/>
    </row>
    <row r="1222" spans="1:28" x14ac:dyDescent="0.45">
      <c r="A1222" s="15"/>
      <c r="B1222" s="15"/>
      <c r="C1222" s="15"/>
      <c r="D1222" s="23"/>
      <c r="AB1222" s="3"/>
    </row>
    <row r="1223" spans="1:28" x14ac:dyDescent="0.45">
      <c r="A1223" s="15"/>
      <c r="B1223" s="15"/>
      <c r="C1223" s="15"/>
      <c r="D1223" s="23"/>
      <c r="AB1223" s="3"/>
    </row>
    <row r="1224" spans="1:28" x14ac:dyDescent="0.45">
      <c r="A1224" s="15"/>
      <c r="B1224" s="15"/>
      <c r="C1224" s="15"/>
      <c r="D1224" s="23"/>
      <c r="AB1224" s="3"/>
    </row>
    <row r="1225" spans="1:28" x14ac:dyDescent="0.45">
      <c r="A1225" s="15"/>
      <c r="B1225" s="15"/>
      <c r="C1225" s="15"/>
      <c r="D1225" s="23"/>
      <c r="AB1225" s="3"/>
    </row>
    <row r="1226" spans="1:28" x14ac:dyDescent="0.45">
      <c r="A1226" s="15"/>
      <c r="B1226" s="15"/>
      <c r="C1226" s="15"/>
      <c r="D1226" s="23"/>
      <c r="AB1226" s="3"/>
    </row>
    <row r="1227" spans="1:28" x14ac:dyDescent="0.45">
      <c r="A1227" s="15"/>
      <c r="B1227" s="15"/>
      <c r="C1227" s="15"/>
      <c r="D1227" s="23"/>
      <c r="AB1227" s="3"/>
    </row>
    <row r="1228" spans="1:28" x14ac:dyDescent="0.45">
      <c r="A1228" s="15"/>
      <c r="B1228" s="15"/>
      <c r="C1228" s="15"/>
      <c r="D1228" s="23"/>
      <c r="AB1228" s="3"/>
    </row>
    <row r="1229" spans="1:28" x14ac:dyDescent="0.45">
      <c r="A1229" s="15"/>
      <c r="B1229" s="15"/>
      <c r="C1229" s="15"/>
      <c r="D1229" s="23"/>
      <c r="AB1229" s="3"/>
    </row>
    <row r="1230" spans="1:28" x14ac:dyDescent="0.45">
      <c r="A1230" s="15"/>
      <c r="B1230" s="15"/>
      <c r="C1230" s="15"/>
      <c r="D1230" s="23"/>
      <c r="AB1230" s="3"/>
    </row>
    <row r="1231" spans="1:28" x14ac:dyDescent="0.45">
      <c r="A1231" s="15"/>
      <c r="B1231" s="15"/>
      <c r="C1231" s="15"/>
      <c r="D1231" s="23"/>
      <c r="AB1231" s="3"/>
    </row>
    <row r="1232" spans="1:28" x14ac:dyDescent="0.45">
      <c r="A1232" s="15"/>
      <c r="B1232" s="15"/>
      <c r="C1232" s="15"/>
      <c r="D1232" s="23"/>
      <c r="AB1232" s="3"/>
    </row>
    <row r="1233" spans="1:28" x14ac:dyDescent="0.45">
      <c r="A1233" s="15"/>
      <c r="B1233" s="15"/>
      <c r="C1233" s="15"/>
      <c r="D1233" s="23"/>
      <c r="AB1233" s="3"/>
    </row>
    <row r="1234" spans="1:28" x14ac:dyDescent="0.45">
      <c r="A1234" s="15"/>
      <c r="B1234" s="15"/>
      <c r="C1234" s="15"/>
      <c r="D1234" s="23"/>
      <c r="AB1234" s="3"/>
    </row>
    <row r="1235" spans="1:28" x14ac:dyDescent="0.45">
      <c r="A1235" s="15"/>
      <c r="B1235" s="15"/>
      <c r="C1235" s="15"/>
      <c r="D1235" s="23"/>
      <c r="AB1235" s="3"/>
    </row>
    <row r="1236" spans="1:28" x14ac:dyDescent="0.45">
      <c r="A1236" s="15"/>
      <c r="B1236" s="15"/>
      <c r="C1236" s="15"/>
      <c r="D1236" s="23"/>
      <c r="AB1236" s="3"/>
    </row>
    <row r="1237" spans="1:28" x14ac:dyDescent="0.45">
      <c r="A1237" s="15"/>
      <c r="B1237" s="15"/>
      <c r="C1237" s="15"/>
      <c r="D1237" s="23"/>
      <c r="AB1237" s="3"/>
    </row>
    <row r="1238" spans="1:28" x14ac:dyDescent="0.45">
      <c r="A1238" s="15"/>
      <c r="B1238" s="15"/>
      <c r="C1238" s="15"/>
      <c r="D1238" s="23"/>
      <c r="AB1238" s="3"/>
    </row>
    <row r="1239" spans="1:28" x14ac:dyDescent="0.45">
      <c r="A1239" s="15"/>
      <c r="B1239" s="15"/>
      <c r="C1239" s="15"/>
      <c r="D1239" s="23"/>
      <c r="AB1239" s="3"/>
    </row>
    <row r="1240" spans="1:28" x14ac:dyDescent="0.45">
      <c r="A1240" s="15"/>
      <c r="B1240" s="15"/>
      <c r="C1240" s="15"/>
      <c r="D1240" s="23"/>
      <c r="AB1240" s="3"/>
    </row>
    <row r="1241" spans="1:28" x14ac:dyDescent="0.45">
      <c r="A1241" s="15"/>
      <c r="B1241" s="15"/>
      <c r="C1241" s="15"/>
      <c r="D1241" s="23"/>
      <c r="AB1241" s="3"/>
    </row>
    <row r="1242" spans="1:28" x14ac:dyDescent="0.45">
      <c r="A1242" s="15"/>
      <c r="B1242" s="15"/>
      <c r="C1242" s="15"/>
      <c r="D1242" s="23"/>
      <c r="AB1242" s="3"/>
    </row>
    <row r="1243" spans="1:28" x14ac:dyDescent="0.45">
      <c r="A1243" s="15"/>
      <c r="B1243" s="15"/>
      <c r="C1243" s="15"/>
      <c r="D1243" s="23"/>
      <c r="AB1243" s="3"/>
    </row>
    <row r="1244" spans="1:28" x14ac:dyDescent="0.45">
      <c r="A1244" s="15"/>
      <c r="B1244" s="15"/>
      <c r="C1244" s="15"/>
      <c r="D1244" s="23"/>
      <c r="AB1244" s="3"/>
    </row>
    <row r="1245" spans="1:28" x14ac:dyDescent="0.45">
      <c r="A1245" s="15"/>
      <c r="B1245" s="15"/>
      <c r="C1245" s="15"/>
      <c r="D1245" s="23"/>
      <c r="AB1245" s="3"/>
    </row>
    <row r="1246" spans="1:28" x14ac:dyDescent="0.45">
      <c r="A1246" s="15"/>
      <c r="B1246" s="15"/>
      <c r="C1246" s="15"/>
      <c r="D1246" s="23"/>
      <c r="AB1246" s="3"/>
    </row>
    <row r="1247" spans="1:28" x14ac:dyDescent="0.45">
      <c r="A1247" s="15"/>
      <c r="B1247" s="15"/>
      <c r="C1247" s="15"/>
      <c r="D1247" s="23"/>
      <c r="AB1247" s="3"/>
    </row>
    <row r="1248" spans="1:28" x14ac:dyDescent="0.45">
      <c r="A1248" s="15"/>
      <c r="B1248" s="15"/>
      <c r="C1248" s="15"/>
      <c r="D1248" s="23"/>
      <c r="AB1248" s="3"/>
    </row>
    <row r="1249" spans="1:28" x14ac:dyDescent="0.45">
      <c r="A1249" s="15"/>
      <c r="B1249" s="15"/>
      <c r="C1249" s="15"/>
      <c r="D1249" s="23"/>
      <c r="AB1249" s="3"/>
    </row>
    <row r="1250" spans="1:28" x14ac:dyDescent="0.45">
      <c r="A1250" s="15"/>
      <c r="B1250" s="15"/>
      <c r="C1250" s="15"/>
      <c r="D1250" s="23"/>
      <c r="AB1250" s="3"/>
    </row>
    <row r="1251" spans="1:28" x14ac:dyDescent="0.45">
      <c r="A1251" s="15"/>
      <c r="B1251" s="15"/>
      <c r="C1251" s="15"/>
      <c r="D1251" s="23"/>
      <c r="AB1251" s="3"/>
    </row>
    <row r="1252" spans="1:28" x14ac:dyDescent="0.45">
      <c r="A1252" s="15"/>
      <c r="B1252" s="15"/>
      <c r="C1252" s="15"/>
      <c r="D1252" s="23"/>
      <c r="AB1252" s="3"/>
    </row>
    <row r="1253" spans="1:28" x14ac:dyDescent="0.45">
      <c r="A1253" s="15"/>
      <c r="B1253" s="15"/>
      <c r="C1253" s="15"/>
      <c r="D1253" s="23"/>
      <c r="AB1253" s="3"/>
    </row>
    <row r="1254" spans="1:28" x14ac:dyDescent="0.45">
      <c r="A1254" s="15"/>
      <c r="B1254" s="15"/>
      <c r="C1254" s="15"/>
      <c r="D1254" s="23"/>
      <c r="AB1254" s="3"/>
    </row>
    <row r="1255" spans="1:28" x14ac:dyDescent="0.45">
      <c r="A1255" s="15"/>
      <c r="B1255" s="15"/>
      <c r="C1255" s="15"/>
      <c r="D1255" s="23"/>
      <c r="AB1255" s="3"/>
    </row>
    <row r="1256" spans="1:28" x14ac:dyDescent="0.45">
      <c r="A1256" s="15"/>
      <c r="B1256" s="15"/>
      <c r="C1256" s="15"/>
      <c r="D1256" s="23"/>
      <c r="AB1256" s="3"/>
    </row>
    <row r="1257" spans="1:28" x14ac:dyDescent="0.45">
      <c r="A1257" s="15"/>
      <c r="B1257" s="15"/>
      <c r="C1257" s="15"/>
      <c r="D1257" s="23"/>
      <c r="AB1257" s="3"/>
    </row>
    <row r="1258" spans="1:28" x14ac:dyDescent="0.45">
      <c r="A1258" s="15"/>
      <c r="B1258" s="15"/>
      <c r="C1258" s="15"/>
      <c r="D1258" s="23"/>
      <c r="AB1258" s="3"/>
    </row>
    <row r="1259" spans="1:28" x14ac:dyDescent="0.45">
      <c r="A1259" s="15"/>
      <c r="B1259" s="15"/>
      <c r="C1259" s="15"/>
      <c r="D1259" s="23"/>
      <c r="AB1259" s="3"/>
    </row>
    <row r="1260" spans="1:28" x14ac:dyDescent="0.45">
      <c r="A1260" s="15"/>
      <c r="B1260" s="15"/>
      <c r="C1260" s="15"/>
      <c r="D1260" s="23"/>
      <c r="AB1260" s="3"/>
    </row>
    <row r="1261" spans="1:28" x14ac:dyDescent="0.45">
      <c r="A1261" s="15"/>
      <c r="B1261" s="15"/>
      <c r="C1261" s="15"/>
      <c r="D1261" s="23"/>
      <c r="AB1261" s="3"/>
    </row>
    <row r="1262" spans="1:28" x14ac:dyDescent="0.45">
      <c r="A1262" s="15"/>
      <c r="B1262" s="15"/>
      <c r="C1262" s="15"/>
      <c r="D1262" s="23"/>
      <c r="AB1262" s="3"/>
    </row>
    <row r="1263" spans="1:28" x14ac:dyDescent="0.45">
      <c r="A1263" s="15"/>
      <c r="B1263" s="15"/>
      <c r="C1263" s="15"/>
      <c r="D1263" s="23"/>
      <c r="AB1263" s="3"/>
    </row>
    <row r="1264" spans="1:28" x14ac:dyDescent="0.45">
      <c r="A1264" s="15"/>
      <c r="B1264" s="15"/>
      <c r="C1264" s="15"/>
      <c r="D1264" s="23"/>
      <c r="AB1264" s="3"/>
    </row>
    <row r="1265" spans="1:28" x14ac:dyDescent="0.45">
      <c r="A1265" s="15"/>
      <c r="B1265" s="15"/>
      <c r="C1265" s="15"/>
      <c r="D1265" s="23"/>
      <c r="AB1265" s="3"/>
    </row>
    <row r="1266" spans="1:28" x14ac:dyDescent="0.45">
      <c r="A1266" s="15"/>
      <c r="B1266" s="15"/>
      <c r="C1266" s="15"/>
      <c r="D1266" s="23"/>
      <c r="AB1266" s="3"/>
    </row>
    <row r="1267" spans="1:28" x14ac:dyDescent="0.45">
      <c r="A1267" s="15"/>
      <c r="B1267" s="15"/>
      <c r="C1267" s="15"/>
      <c r="D1267" s="23"/>
      <c r="AB1267" s="3"/>
    </row>
    <row r="1268" spans="1:28" x14ac:dyDescent="0.45">
      <c r="A1268" s="15"/>
      <c r="B1268" s="15"/>
      <c r="C1268" s="15"/>
      <c r="D1268" s="23"/>
      <c r="AB1268" s="3"/>
    </row>
    <row r="1269" spans="1:28" x14ac:dyDescent="0.45">
      <c r="A1269" s="15"/>
      <c r="B1269" s="15"/>
      <c r="C1269" s="15"/>
      <c r="D1269" s="23"/>
      <c r="AB1269" s="3"/>
    </row>
    <row r="1270" spans="1:28" x14ac:dyDescent="0.45">
      <c r="A1270" s="15"/>
      <c r="B1270" s="15"/>
      <c r="C1270" s="15"/>
      <c r="D1270" s="23"/>
      <c r="AB1270" s="3"/>
    </row>
    <row r="1271" spans="1:28" x14ac:dyDescent="0.45">
      <c r="A1271" s="15"/>
      <c r="B1271" s="15"/>
      <c r="C1271" s="15"/>
      <c r="D1271" s="23"/>
      <c r="AB1271" s="3"/>
    </row>
    <row r="1272" spans="1:28" x14ac:dyDescent="0.45">
      <c r="A1272" s="15"/>
      <c r="B1272" s="15"/>
      <c r="C1272" s="15"/>
      <c r="D1272" s="23"/>
      <c r="AB1272" s="3"/>
    </row>
    <row r="1273" spans="1:28" x14ac:dyDescent="0.45">
      <c r="A1273" s="15"/>
      <c r="B1273" s="15"/>
      <c r="C1273" s="15"/>
      <c r="D1273" s="23"/>
      <c r="AB1273" s="3"/>
    </row>
    <row r="1274" spans="1:28" x14ac:dyDescent="0.45">
      <c r="A1274" s="15"/>
      <c r="B1274" s="15"/>
      <c r="C1274" s="15"/>
      <c r="D1274" s="23"/>
      <c r="AB1274" s="3"/>
    </row>
    <row r="1275" spans="1:28" x14ac:dyDescent="0.45">
      <c r="A1275" s="15"/>
      <c r="B1275" s="15"/>
      <c r="C1275" s="15"/>
      <c r="D1275" s="23"/>
      <c r="AB1275" s="3"/>
    </row>
    <row r="1276" spans="1:28" x14ac:dyDescent="0.45">
      <c r="A1276" s="15"/>
      <c r="B1276" s="15"/>
      <c r="C1276" s="15"/>
      <c r="D1276" s="23"/>
      <c r="AB1276" s="3"/>
    </row>
    <row r="1277" spans="1:28" x14ac:dyDescent="0.45">
      <c r="A1277" s="15"/>
      <c r="B1277" s="15"/>
      <c r="C1277" s="15"/>
      <c r="D1277" s="23"/>
      <c r="AB1277" s="3"/>
    </row>
    <row r="1278" spans="1:28" x14ac:dyDescent="0.45">
      <c r="A1278" s="15"/>
      <c r="B1278" s="15"/>
      <c r="C1278" s="15"/>
      <c r="D1278" s="23"/>
      <c r="AB1278" s="3"/>
    </row>
    <row r="1279" spans="1:28" x14ac:dyDescent="0.45">
      <c r="A1279" s="15"/>
      <c r="B1279" s="15"/>
      <c r="C1279" s="15"/>
      <c r="D1279" s="23"/>
      <c r="AB1279" s="3"/>
    </row>
    <row r="1280" spans="1:28" x14ac:dyDescent="0.45">
      <c r="A1280" s="15"/>
      <c r="B1280" s="15"/>
      <c r="C1280" s="15"/>
      <c r="D1280" s="23"/>
      <c r="AB1280" s="3"/>
    </row>
    <row r="1281" spans="1:28" x14ac:dyDescent="0.45">
      <c r="A1281" s="15"/>
      <c r="B1281" s="15"/>
      <c r="C1281" s="15"/>
      <c r="D1281" s="23"/>
      <c r="AB1281" s="3"/>
    </row>
    <row r="1282" spans="1:28" x14ac:dyDescent="0.45">
      <c r="A1282" s="15"/>
      <c r="B1282" s="15"/>
      <c r="C1282" s="15"/>
      <c r="D1282" s="23"/>
      <c r="AB1282" s="3"/>
    </row>
    <row r="1283" spans="1:28" x14ac:dyDescent="0.45">
      <c r="A1283" s="15"/>
      <c r="B1283" s="15"/>
      <c r="C1283" s="15"/>
      <c r="D1283" s="23"/>
      <c r="AB1283" s="3"/>
    </row>
    <row r="1284" spans="1:28" x14ac:dyDescent="0.45">
      <c r="A1284" s="15"/>
      <c r="B1284" s="15"/>
      <c r="C1284" s="15"/>
      <c r="D1284" s="23"/>
      <c r="AB1284" s="3"/>
    </row>
    <row r="1285" spans="1:28" x14ac:dyDescent="0.45">
      <c r="A1285" s="15"/>
      <c r="B1285" s="15"/>
      <c r="C1285" s="15"/>
      <c r="D1285" s="23"/>
      <c r="AB1285" s="3"/>
    </row>
    <row r="1286" spans="1:28" x14ac:dyDescent="0.45">
      <c r="A1286" s="15"/>
      <c r="B1286" s="15"/>
      <c r="C1286" s="15"/>
      <c r="D1286" s="23"/>
      <c r="AB1286" s="3"/>
    </row>
    <row r="1287" spans="1:28" x14ac:dyDescent="0.45">
      <c r="A1287" s="15"/>
      <c r="B1287" s="15"/>
      <c r="C1287" s="15"/>
      <c r="D1287" s="23"/>
      <c r="AB1287" s="3"/>
    </row>
    <row r="1288" spans="1:28" x14ac:dyDescent="0.45">
      <c r="A1288" s="15"/>
      <c r="B1288" s="15"/>
      <c r="C1288" s="15"/>
      <c r="D1288" s="23"/>
      <c r="AB1288" s="3"/>
    </row>
    <row r="1289" spans="1:28" x14ac:dyDescent="0.45">
      <c r="A1289" s="15"/>
      <c r="B1289" s="15"/>
      <c r="C1289" s="15"/>
      <c r="D1289" s="23"/>
      <c r="AB1289" s="3"/>
    </row>
    <row r="1290" spans="1:28" x14ac:dyDescent="0.45">
      <c r="A1290" s="15"/>
      <c r="B1290" s="15"/>
      <c r="C1290" s="15"/>
      <c r="D1290" s="23"/>
      <c r="AB1290" s="3"/>
    </row>
    <row r="1291" spans="1:28" x14ac:dyDescent="0.45">
      <c r="A1291" s="15"/>
      <c r="B1291" s="15"/>
      <c r="C1291" s="15"/>
      <c r="D1291" s="23"/>
      <c r="AB1291" s="3"/>
    </row>
    <row r="1292" spans="1:28" x14ac:dyDescent="0.45">
      <c r="A1292" s="15"/>
      <c r="B1292" s="15"/>
      <c r="C1292" s="15"/>
      <c r="D1292" s="23"/>
      <c r="AB1292" s="3"/>
    </row>
    <row r="1293" spans="1:28" x14ac:dyDescent="0.45">
      <c r="A1293" s="15"/>
      <c r="B1293" s="15"/>
      <c r="C1293" s="15"/>
      <c r="D1293" s="23"/>
      <c r="AB1293" s="3"/>
    </row>
    <row r="1294" spans="1:28" x14ac:dyDescent="0.45">
      <c r="A1294" s="15"/>
      <c r="B1294" s="15"/>
      <c r="C1294" s="15"/>
      <c r="D1294" s="23"/>
      <c r="AB1294" s="3"/>
    </row>
    <row r="1295" spans="1:28" x14ac:dyDescent="0.45">
      <c r="A1295" s="15"/>
      <c r="B1295" s="15"/>
      <c r="C1295" s="15"/>
      <c r="D1295" s="23"/>
      <c r="AB1295" s="3"/>
    </row>
    <row r="1296" spans="1:28" x14ac:dyDescent="0.45">
      <c r="A1296" s="15"/>
      <c r="B1296" s="15"/>
      <c r="C1296" s="15"/>
      <c r="D1296" s="23"/>
      <c r="AB1296" s="3"/>
    </row>
    <row r="1297" spans="1:28" x14ac:dyDescent="0.45">
      <c r="A1297" s="15"/>
      <c r="B1297" s="15"/>
      <c r="C1297" s="15"/>
      <c r="D1297" s="23"/>
      <c r="AB1297" s="3"/>
    </row>
    <row r="1298" spans="1:28" x14ac:dyDescent="0.45">
      <c r="A1298" s="15"/>
      <c r="B1298" s="15"/>
      <c r="C1298" s="15"/>
      <c r="D1298" s="23"/>
      <c r="AB1298" s="3"/>
    </row>
    <row r="1299" spans="1:28" x14ac:dyDescent="0.45">
      <c r="A1299" s="15"/>
      <c r="B1299" s="15"/>
      <c r="C1299" s="15"/>
      <c r="D1299" s="23"/>
      <c r="AB1299" s="3"/>
    </row>
    <row r="1300" spans="1:28" x14ac:dyDescent="0.45">
      <c r="A1300" s="15"/>
      <c r="B1300" s="15"/>
      <c r="C1300" s="15"/>
      <c r="D1300" s="23"/>
      <c r="AB1300" s="3"/>
    </row>
    <row r="1301" spans="1:28" x14ac:dyDescent="0.45">
      <c r="A1301" s="15"/>
      <c r="B1301" s="15"/>
      <c r="C1301" s="15"/>
      <c r="D1301" s="23"/>
      <c r="AB1301" s="3"/>
    </row>
    <row r="1302" spans="1:28" x14ac:dyDescent="0.45">
      <c r="A1302" s="15"/>
      <c r="B1302" s="15"/>
      <c r="C1302" s="15"/>
      <c r="D1302" s="23"/>
      <c r="AB1302" s="3"/>
    </row>
    <row r="1303" spans="1:28" x14ac:dyDescent="0.45">
      <c r="A1303" s="15"/>
      <c r="B1303" s="15"/>
      <c r="C1303" s="15"/>
      <c r="D1303" s="23"/>
      <c r="AB1303" s="3"/>
    </row>
    <row r="1304" spans="1:28" x14ac:dyDescent="0.45">
      <c r="A1304" s="15"/>
      <c r="B1304" s="15"/>
      <c r="C1304" s="15"/>
      <c r="D1304" s="23"/>
      <c r="AB1304" s="3"/>
    </row>
    <row r="1305" spans="1:28" x14ac:dyDescent="0.45">
      <c r="A1305" s="15"/>
      <c r="B1305" s="15"/>
      <c r="C1305" s="15"/>
      <c r="D1305" s="23"/>
      <c r="AB1305" s="3"/>
    </row>
    <row r="1306" spans="1:28" x14ac:dyDescent="0.45">
      <c r="A1306" s="15"/>
      <c r="B1306" s="15"/>
      <c r="C1306" s="15"/>
      <c r="D1306" s="23"/>
      <c r="AB1306" s="3"/>
    </row>
    <row r="1307" spans="1:28" x14ac:dyDescent="0.45">
      <c r="A1307" s="15"/>
      <c r="B1307" s="15"/>
      <c r="C1307" s="15"/>
      <c r="D1307" s="23"/>
      <c r="AB1307" s="3"/>
    </row>
    <row r="1308" spans="1:28" x14ac:dyDescent="0.45">
      <c r="A1308" s="15"/>
      <c r="B1308" s="15"/>
      <c r="C1308" s="15"/>
      <c r="D1308" s="23"/>
      <c r="AB1308" s="3"/>
    </row>
    <row r="1309" spans="1:28" x14ac:dyDescent="0.45">
      <c r="A1309" s="15"/>
      <c r="B1309" s="15"/>
      <c r="C1309" s="15"/>
      <c r="D1309" s="23"/>
      <c r="AB1309" s="3"/>
    </row>
    <row r="1310" spans="1:28" x14ac:dyDescent="0.45">
      <c r="A1310" s="15"/>
      <c r="B1310" s="15"/>
      <c r="C1310" s="15"/>
      <c r="D1310" s="23"/>
      <c r="AB1310" s="3"/>
    </row>
    <row r="1311" spans="1:28" x14ac:dyDescent="0.45">
      <c r="A1311" s="15"/>
      <c r="B1311" s="15"/>
      <c r="C1311" s="15"/>
      <c r="D1311" s="23"/>
      <c r="AB1311" s="3"/>
    </row>
    <row r="1312" spans="1:28" x14ac:dyDescent="0.45">
      <c r="A1312" s="15"/>
      <c r="B1312" s="15"/>
      <c r="C1312" s="15"/>
      <c r="D1312" s="23"/>
      <c r="AB1312" s="3"/>
    </row>
    <row r="1313" spans="1:28" x14ac:dyDescent="0.45">
      <c r="A1313" s="15"/>
      <c r="B1313" s="15"/>
      <c r="C1313" s="15"/>
      <c r="D1313" s="23"/>
      <c r="AB1313" s="3"/>
    </row>
    <row r="1314" spans="1:28" x14ac:dyDescent="0.45">
      <c r="A1314" s="15"/>
      <c r="B1314" s="15"/>
      <c r="C1314" s="15"/>
      <c r="D1314" s="23"/>
      <c r="AB1314" s="3"/>
    </row>
    <row r="1315" spans="1:28" x14ac:dyDescent="0.45">
      <c r="A1315" s="15"/>
      <c r="B1315" s="15"/>
      <c r="C1315" s="15"/>
      <c r="D1315" s="23"/>
      <c r="AB1315" s="3"/>
    </row>
    <row r="1316" spans="1:28" x14ac:dyDescent="0.45">
      <c r="A1316" s="15"/>
      <c r="B1316" s="15"/>
      <c r="C1316" s="15"/>
      <c r="D1316" s="23"/>
      <c r="AB1316" s="3"/>
    </row>
    <row r="1317" spans="1:28" x14ac:dyDescent="0.45">
      <c r="A1317" s="15"/>
      <c r="B1317" s="15"/>
      <c r="C1317" s="15"/>
      <c r="D1317" s="23"/>
      <c r="AB1317" s="3"/>
    </row>
    <row r="1318" spans="1:28" x14ac:dyDescent="0.45">
      <c r="A1318" s="15"/>
      <c r="B1318" s="15"/>
      <c r="C1318" s="15"/>
      <c r="D1318" s="23"/>
      <c r="AB1318" s="3"/>
    </row>
    <row r="1319" spans="1:28" x14ac:dyDescent="0.45">
      <c r="A1319" s="15"/>
      <c r="B1319" s="15"/>
      <c r="C1319" s="15"/>
      <c r="D1319" s="23"/>
      <c r="AB1319" s="3"/>
    </row>
    <row r="1320" spans="1:28" x14ac:dyDescent="0.45">
      <c r="A1320" s="15"/>
      <c r="B1320" s="15"/>
      <c r="C1320" s="15"/>
      <c r="D1320" s="23"/>
      <c r="AB1320" s="3"/>
    </row>
    <row r="1321" spans="1:28" x14ac:dyDescent="0.45">
      <c r="A1321" s="15"/>
      <c r="B1321" s="15"/>
      <c r="C1321" s="15"/>
      <c r="D1321" s="23"/>
      <c r="AB1321" s="3"/>
    </row>
    <row r="1322" spans="1:28" x14ac:dyDescent="0.45">
      <c r="A1322" s="15"/>
      <c r="B1322" s="15"/>
      <c r="C1322" s="15"/>
      <c r="D1322" s="23"/>
      <c r="AB1322" s="3"/>
    </row>
    <row r="1323" spans="1:28" x14ac:dyDescent="0.45">
      <c r="A1323" s="15"/>
      <c r="B1323" s="15"/>
      <c r="C1323" s="15"/>
      <c r="D1323" s="23"/>
      <c r="AB1323" s="3"/>
    </row>
    <row r="1324" spans="1:28" x14ac:dyDescent="0.45">
      <c r="A1324" s="15"/>
      <c r="B1324" s="15"/>
      <c r="C1324" s="15"/>
      <c r="D1324" s="23"/>
      <c r="AB1324" s="3"/>
    </row>
    <row r="1325" spans="1:28" x14ac:dyDescent="0.45">
      <c r="A1325" s="15"/>
      <c r="B1325" s="15"/>
      <c r="C1325" s="15"/>
      <c r="D1325" s="23"/>
      <c r="AB1325" s="3"/>
    </row>
    <row r="1326" spans="1:28" x14ac:dyDescent="0.45">
      <c r="A1326" s="15"/>
      <c r="B1326" s="15"/>
      <c r="C1326" s="15"/>
      <c r="D1326" s="23"/>
      <c r="AB1326" s="3"/>
    </row>
    <row r="1327" spans="1:28" x14ac:dyDescent="0.45">
      <c r="A1327" s="15"/>
      <c r="B1327" s="15"/>
      <c r="C1327" s="15"/>
      <c r="D1327" s="23"/>
      <c r="AB1327" s="3"/>
    </row>
    <row r="1328" spans="1:28" x14ac:dyDescent="0.45">
      <c r="A1328" s="15"/>
      <c r="B1328" s="15"/>
      <c r="C1328" s="15"/>
      <c r="D1328" s="23"/>
      <c r="AB1328" s="3"/>
    </row>
    <row r="1329" spans="1:28" x14ac:dyDescent="0.45">
      <c r="A1329" s="15"/>
      <c r="B1329" s="15"/>
      <c r="C1329" s="15"/>
      <c r="D1329" s="23"/>
      <c r="AB1329" s="3"/>
    </row>
    <row r="1330" spans="1:28" x14ac:dyDescent="0.45">
      <c r="A1330" s="15"/>
      <c r="B1330" s="15"/>
      <c r="C1330" s="15"/>
      <c r="D1330" s="23"/>
      <c r="AB1330" s="3"/>
    </row>
    <row r="1331" spans="1:28" x14ac:dyDescent="0.45">
      <c r="A1331" s="15"/>
      <c r="B1331" s="15"/>
      <c r="C1331" s="15"/>
      <c r="D1331" s="23"/>
      <c r="AB1331" s="3"/>
    </row>
    <row r="1332" spans="1:28" x14ac:dyDescent="0.45">
      <c r="A1332" s="15"/>
      <c r="B1332" s="15"/>
      <c r="C1332" s="15"/>
      <c r="D1332" s="23"/>
      <c r="AB1332" s="3"/>
    </row>
    <row r="1333" spans="1:28" x14ac:dyDescent="0.45">
      <c r="A1333" s="15"/>
      <c r="B1333" s="15"/>
      <c r="C1333" s="15"/>
      <c r="D1333" s="23"/>
      <c r="AB1333" s="3"/>
    </row>
    <row r="1334" spans="1:28" x14ac:dyDescent="0.45">
      <c r="A1334" s="15"/>
      <c r="B1334" s="15"/>
      <c r="C1334" s="15"/>
      <c r="D1334" s="23"/>
      <c r="AB1334" s="3"/>
    </row>
    <row r="1335" spans="1:28" x14ac:dyDescent="0.45">
      <c r="A1335" s="15"/>
      <c r="B1335" s="15"/>
      <c r="C1335" s="15"/>
      <c r="D1335" s="23"/>
      <c r="AB1335" s="3"/>
    </row>
    <row r="1336" spans="1:28" x14ac:dyDescent="0.45">
      <c r="A1336" s="15"/>
      <c r="B1336" s="15"/>
      <c r="C1336" s="15"/>
      <c r="D1336" s="23"/>
      <c r="AB1336" s="3"/>
    </row>
    <row r="1337" spans="1:28" x14ac:dyDescent="0.45">
      <c r="A1337" s="15"/>
      <c r="B1337" s="15"/>
      <c r="C1337" s="15"/>
      <c r="D1337" s="23"/>
      <c r="AB1337" s="3"/>
    </row>
    <row r="1338" spans="1:28" x14ac:dyDescent="0.45">
      <c r="A1338" s="15"/>
      <c r="B1338" s="15"/>
      <c r="C1338" s="15"/>
      <c r="D1338" s="23"/>
      <c r="AB1338" s="3"/>
    </row>
    <row r="1339" spans="1:28" x14ac:dyDescent="0.45">
      <c r="A1339" s="15"/>
      <c r="B1339" s="15"/>
      <c r="C1339" s="15"/>
      <c r="D1339" s="23"/>
      <c r="AB1339" s="3"/>
    </row>
    <row r="1340" spans="1:28" x14ac:dyDescent="0.45">
      <c r="A1340" s="15"/>
      <c r="B1340" s="15"/>
      <c r="C1340" s="15"/>
      <c r="D1340" s="23"/>
      <c r="AB1340" s="3"/>
    </row>
    <row r="1341" spans="1:28" x14ac:dyDescent="0.45">
      <c r="A1341" s="15"/>
      <c r="B1341" s="15"/>
      <c r="C1341" s="15"/>
      <c r="D1341" s="23"/>
      <c r="AB1341" s="3"/>
    </row>
    <row r="1342" spans="1:28" x14ac:dyDescent="0.45">
      <c r="A1342" s="15"/>
      <c r="B1342" s="15"/>
      <c r="C1342" s="15"/>
      <c r="D1342" s="23"/>
      <c r="AB1342" s="3"/>
    </row>
    <row r="1343" spans="1:28" x14ac:dyDescent="0.45">
      <c r="A1343" s="15"/>
      <c r="B1343" s="15"/>
      <c r="C1343" s="15"/>
      <c r="D1343" s="23"/>
      <c r="AB1343" s="3"/>
    </row>
    <row r="1344" spans="1:28" x14ac:dyDescent="0.45">
      <c r="A1344" s="15"/>
      <c r="B1344" s="15"/>
      <c r="C1344" s="15"/>
      <c r="D1344" s="23"/>
      <c r="AB1344" s="3"/>
    </row>
    <row r="1345" spans="1:28" x14ac:dyDescent="0.45">
      <c r="A1345" s="15"/>
      <c r="B1345" s="15"/>
      <c r="C1345" s="15"/>
      <c r="D1345" s="23"/>
      <c r="AB1345" s="3"/>
    </row>
    <row r="1346" spans="1:28" x14ac:dyDescent="0.45">
      <c r="A1346" s="15"/>
      <c r="B1346" s="15"/>
      <c r="C1346" s="15"/>
      <c r="D1346" s="23"/>
      <c r="AB1346" s="3"/>
    </row>
    <row r="1347" spans="1:28" x14ac:dyDescent="0.45">
      <c r="A1347" s="15"/>
      <c r="B1347" s="15"/>
      <c r="C1347" s="15"/>
      <c r="D1347" s="23"/>
      <c r="AB1347" s="3"/>
    </row>
    <row r="1348" spans="1:28" x14ac:dyDescent="0.45">
      <c r="A1348" s="15"/>
      <c r="B1348" s="15"/>
      <c r="C1348" s="15"/>
      <c r="D1348" s="23"/>
      <c r="AB1348" s="3"/>
    </row>
    <row r="1349" spans="1:28" x14ac:dyDescent="0.45">
      <c r="A1349" s="15"/>
      <c r="B1349" s="15"/>
      <c r="C1349" s="15"/>
      <c r="D1349" s="23"/>
      <c r="AB1349" s="3"/>
    </row>
    <row r="1350" spans="1:28" x14ac:dyDescent="0.45">
      <c r="A1350" s="15"/>
      <c r="B1350" s="15"/>
      <c r="C1350" s="15"/>
      <c r="D1350" s="23"/>
      <c r="AB1350" s="3"/>
    </row>
    <row r="1351" spans="1:28" x14ac:dyDescent="0.45">
      <c r="A1351" s="15"/>
      <c r="B1351" s="15"/>
      <c r="C1351" s="15"/>
      <c r="D1351" s="23"/>
      <c r="AB1351" s="3"/>
    </row>
    <row r="1352" spans="1:28" x14ac:dyDescent="0.45">
      <c r="A1352" s="15"/>
      <c r="B1352" s="15"/>
      <c r="C1352" s="15"/>
      <c r="D1352" s="23"/>
      <c r="AB1352" s="3"/>
    </row>
    <row r="1353" spans="1:28" x14ac:dyDescent="0.45">
      <c r="A1353" s="15"/>
      <c r="B1353" s="15"/>
      <c r="C1353" s="15"/>
      <c r="D1353" s="23"/>
      <c r="AB1353" s="3"/>
    </row>
    <row r="1354" spans="1:28" x14ac:dyDescent="0.45">
      <c r="A1354" s="15"/>
      <c r="B1354" s="15"/>
      <c r="C1354" s="15"/>
      <c r="D1354" s="23"/>
      <c r="AB1354" s="3"/>
    </row>
    <row r="1355" spans="1:28" x14ac:dyDescent="0.45">
      <c r="A1355" s="15"/>
      <c r="B1355" s="15"/>
      <c r="C1355" s="15"/>
      <c r="D1355" s="23"/>
      <c r="AB1355" s="3"/>
    </row>
    <row r="1356" spans="1:28" x14ac:dyDescent="0.45">
      <c r="A1356" s="15"/>
      <c r="B1356" s="15"/>
      <c r="C1356" s="15"/>
      <c r="D1356" s="23"/>
      <c r="AB1356" s="3"/>
    </row>
    <row r="1357" spans="1:28" x14ac:dyDescent="0.45">
      <c r="A1357" s="15"/>
      <c r="B1357" s="15"/>
      <c r="C1357" s="15"/>
      <c r="D1357" s="23"/>
      <c r="AB1357" s="3"/>
    </row>
    <row r="1358" spans="1:28" x14ac:dyDescent="0.45">
      <c r="A1358" s="15"/>
      <c r="B1358" s="15"/>
      <c r="C1358" s="15"/>
      <c r="D1358" s="23"/>
      <c r="AB1358" s="3"/>
    </row>
    <row r="1359" spans="1:28" x14ac:dyDescent="0.45">
      <c r="A1359" s="15"/>
      <c r="B1359" s="15"/>
      <c r="C1359" s="15"/>
      <c r="D1359" s="23"/>
      <c r="AB1359" s="3"/>
    </row>
    <row r="1360" spans="1:28" x14ac:dyDescent="0.45">
      <c r="A1360" s="15"/>
      <c r="B1360" s="15"/>
      <c r="C1360" s="15"/>
      <c r="D1360" s="23"/>
      <c r="AB1360" s="3"/>
    </row>
    <row r="1361" spans="1:28" x14ac:dyDescent="0.45">
      <c r="A1361" s="15"/>
      <c r="B1361" s="15"/>
      <c r="C1361" s="15"/>
      <c r="D1361" s="23"/>
      <c r="AB1361" s="3"/>
    </row>
    <row r="1362" spans="1:28" x14ac:dyDescent="0.45">
      <c r="A1362" s="15"/>
      <c r="B1362" s="15"/>
      <c r="C1362" s="15"/>
      <c r="D1362" s="23"/>
      <c r="AB1362" s="3"/>
    </row>
    <row r="1363" spans="1:28" x14ac:dyDescent="0.45">
      <c r="A1363" s="15"/>
      <c r="B1363" s="15"/>
      <c r="C1363" s="15"/>
      <c r="D1363" s="23"/>
      <c r="AB1363" s="3"/>
    </row>
    <row r="1364" spans="1:28" x14ac:dyDescent="0.45">
      <c r="A1364" s="15"/>
      <c r="B1364" s="15"/>
      <c r="C1364" s="15"/>
      <c r="D1364" s="23"/>
      <c r="AB1364" s="3"/>
    </row>
    <row r="1365" spans="1:28" x14ac:dyDescent="0.45">
      <c r="A1365" s="15"/>
      <c r="B1365" s="15"/>
      <c r="C1365" s="15"/>
      <c r="D1365" s="23"/>
      <c r="AB1365" s="3"/>
    </row>
    <row r="1366" spans="1:28" x14ac:dyDescent="0.45">
      <c r="A1366" s="15"/>
      <c r="B1366" s="15"/>
      <c r="C1366" s="15"/>
      <c r="D1366" s="23"/>
      <c r="AB1366" s="3"/>
    </row>
    <row r="1367" spans="1:28" x14ac:dyDescent="0.45">
      <c r="A1367" s="15"/>
      <c r="B1367" s="15"/>
      <c r="C1367" s="15"/>
      <c r="D1367" s="23"/>
      <c r="AB1367" s="3"/>
    </row>
    <row r="1368" spans="1:28" x14ac:dyDescent="0.45">
      <c r="A1368" s="15"/>
      <c r="B1368" s="15"/>
      <c r="C1368" s="15"/>
      <c r="D1368" s="23"/>
      <c r="AB1368" s="3"/>
    </row>
    <row r="1369" spans="1:28" x14ac:dyDescent="0.45">
      <c r="A1369" s="15"/>
      <c r="B1369" s="15"/>
      <c r="C1369" s="15"/>
      <c r="D1369" s="23"/>
      <c r="AB1369" s="3"/>
    </row>
    <row r="1370" spans="1:28" x14ac:dyDescent="0.45">
      <c r="A1370" s="15"/>
      <c r="B1370" s="15"/>
      <c r="C1370" s="15"/>
      <c r="D1370" s="23"/>
      <c r="AB1370" s="3"/>
    </row>
    <row r="1371" spans="1:28" x14ac:dyDescent="0.45">
      <c r="A1371" s="15"/>
      <c r="B1371" s="15"/>
      <c r="C1371" s="15"/>
      <c r="D1371" s="23"/>
      <c r="AB1371" s="3"/>
    </row>
    <row r="1372" spans="1:28" x14ac:dyDescent="0.45">
      <c r="A1372" s="15"/>
      <c r="B1372" s="15"/>
      <c r="C1372" s="15"/>
      <c r="D1372" s="23"/>
      <c r="AB1372" s="3"/>
    </row>
    <row r="1373" spans="1:28" x14ac:dyDescent="0.45">
      <c r="A1373" s="15"/>
      <c r="B1373" s="15"/>
      <c r="C1373" s="15"/>
      <c r="D1373" s="23"/>
      <c r="AB1373" s="3"/>
    </row>
    <row r="1374" spans="1:28" x14ac:dyDescent="0.45">
      <c r="A1374" s="15"/>
      <c r="B1374" s="15"/>
      <c r="C1374" s="15"/>
      <c r="D1374" s="23"/>
      <c r="AB1374" s="3"/>
    </row>
    <row r="1375" spans="1:28" x14ac:dyDescent="0.45">
      <c r="A1375" s="15"/>
      <c r="B1375" s="15"/>
      <c r="C1375" s="15"/>
      <c r="D1375" s="23"/>
      <c r="AB1375" s="3"/>
    </row>
    <row r="1376" spans="1:28" x14ac:dyDescent="0.45">
      <c r="A1376" s="15"/>
      <c r="B1376" s="15"/>
      <c r="C1376" s="15"/>
      <c r="D1376" s="23"/>
      <c r="AB1376" s="3"/>
    </row>
    <row r="1377" spans="1:28" x14ac:dyDescent="0.45">
      <c r="A1377" s="15"/>
      <c r="B1377" s="15"/>
      <c r="C1377" s="15"/>
      <c r="D1377" s="23"/>
      <c r="AB1377" s="3"/>
    </row>
    <row r="1378" spans="1:28" x14ac:dyDescent="0.45">
      <c r="A1378" s="15"/>
      <c r="B1378" s="15"/>
      <c r="C1378" s="15"/>
      <c r="D1378" s="23"/>
      <c r="AB1378" s="3"/>
    </row>
    <row r="1379" spans="1:28" x14ac:dyDescent="0.45">
      <c r="A1379" s="15"/>
      <c r="B1379" s="15"/>
      <c r="C1379" s="15"/>
      <c r="D1379" s="23"/>
      <c r="AB1379" s="3"/>
    </row>
    <row r="1380" spans="1:28" x14ac:dyDescent="0.45">
      <c r="A1380" s="15"/>
      <c r="B1380" s="15"/>
      <c r="C1380" s="15"/>
      <c r="D1380" s="23"/>
      <c r="AB1380" s="3"/>
    </row>
    <row r="1381" spans="1:28" x14ac:dyDescent="0.45">
      <c r="A1381" s="15"/>
      <c r="B1381" s="15"/>
      <c r="C1381" s="15"/>
      <c r="D1381" s="23"/>
      <c r="AB1381" s="3"/>
    </row>
    <row r="1382" spans="1:28" x14ac:dyDescent="0.45">
      <c r="A1382" s="15"/>
      <c r="B1382" s="15"/>
      <c r="C1382" s="15"/>
      <c r="D1382" s="23"/>
      <c r="AB1382" s="3"/>
    </row>
    <row r="1383" spans="1:28" x14ac:dyDescent="0.45">
      <c r="A1383" s="15"/>
      <c r="B1383" s="15"/>
      <c r="C1383" s="15"/>
      <c r="D1383" s="23"/>
      <c r="AB1383" s="3"/>
    </row>
    <row r="1384" spans="1:28" x14ac:dyDescent="0.45">
      <c r="A1384" s="15"/>
      <c r="B1384" s="15"/>
      <c r="C1384" s="15"/>
      <c r="D1384" s="23"/>
      <c r="AB1384" s="3"/>
    </row>
    <row r="1385" spans="1:28" x14ac:dyDescent="0.45">
      <c r="A1385" s="15"/>
      <c r="B1385" s="15"/>
      <c r="C1385" s="15"/>
      <c r="D1385" s="23"/>
      <c r="AB1385" s="3"/>
    </row>
    <row r="1386" spans="1:28" x14ac:dyDescent="0.45">
      <c r="A1386" s="15"/>
      <c r="B1386" s="15"/>
      <c r="C1386" s="15"/>
      <c r="D1386" s="23"/>
      <c r="AB1386" s="3"/>
    </row>
    <row r="1387" spans="1:28" x14ac:dyDescent="0.45">
      <c r="A1387" s="15"/>
      <c r="B1387" s="15"/>
      <c r="C1387" s="15"/>
      <c r="D1387" s="23"/>
      <c r="AB1387" s="3"/>
    </row>
    <row r="1388" spans="1:28" x14ac:dyDescent="0.45">
      <c r="A1388" s="15"/>
      <c r="B1388" s="15"/>
      <c r="C1388" s="15"/>
      <c r="D1388" s="23"/>
      <c r="AB1388" s="3"/>
    </row>
    <row r="1389" spans="1:28" x14ac:dyDescent="0.45">
      <c r="A1389" s="15"/>
      <c r="B1389" s="15"/>
      <c r="C1389" s="15"/>
      <c r="D1389" s="23"/>
      <c r="AB1389" s="3"/>
    </row>
    <row r="1390" spans="1:28" x14ac:dyDescent="0.45">
      <c r="A1390" s="15"/>
      <c r="B1390" s="15"/>
      <c r="C1390" s="15"/>
      <c r="D1390" s="23"/>
      <c r="AB1390" s="3"/>
    </row>
    <row r="1391" spans="1:28" x14ac:dyDescent="0.45">
      <c r="A1391" s="15"/>
      <c r="B1391" s="15"/>
      <c r="C1391" s="15"/>
      <c r="D1391" s="23"/>
      <c r="AB1391" s="3"/>
    </row>
    <row r="1392" spans="1:28" x14ac:dyDescent="0.45">
      <c r="A1392" s="15"/>
      <c r="B1392" s="15"/>
      <c r="C1392" s="15"/>
      <c r="D1392" s="23"/>
      <c r="AB1392" s="3"/>
    </row>
    <row r="1393" spans="1:28" x14ac:dyDescent="0.45">
      <c r="A1393" s="15"/>
      <c r="B1393" s="15"/>
      <c r="C1393" s="15"/>
      <c r="D1393" s="23"/>
      <c r="AB1393" s="3"/>
    </row>
    <row r="1394" spans="1:28" x14ac:dyDescent="0.45">
      <c r="A1394" s="15"/>
      <c r="B1394" s="15"/>
      <c r="C1394" s="15"/>
      <c r="D1394" s="23"/>
      <c r="AB1394" s="3"/>
    </row>
    <row r="1395" spans="1:28" x14ac:dyDescent="0.45">
      <c r="A1395" s="15"/>
      <c r="B1395" s="15"/>
      <c r="C1395" s="15"/>
      <c r="D1395" s="23"/>
      <c r="AB1395" s="3"/>
    </row>
    <row r="1396" spans="1:28" x14ac:dyDescent="0.45">
      <c r="A1396" s="15"/>
      <c r="B1396" s="15"/>
      <c r="C1396" s="15"/>
      <c r="D1396" s="23"/>
      <c r="AB1396" s="3"/>
    </row>
    <row r="1397" spans="1:28" x14ac:dyDescent="0.45">
      <c r="A1397" s="15"/>
      <c r="B1397" s="15"/>
      <c r="C1397" s="15"/>
      <c r="D1397" s="23"/>
      <c r="AB1397" s="3"/>
    </row>
    <row r="1398" spans="1:28" x14ac:dyDescent="0.45">
      <c r="A1398" s="15"/>
      <c r="B1398" s="15"/>
      <c r="C1398" s="15"/>
      <c r="D1398" s="23"/>
      <c r="AB1398" s="3"/>
    </row>
    <row r="1399" spans="1:28" x14ac:dyDescent="0.45">
      <c r="A1399" s="15"/>
      <c r="B1399" s="15"/>
      <c r="C1399" s="15"/>
      <c r="D1399" s="23"/>
      <c r="AB1399" s="3"/>
    </row>
    <row r="1400" spans="1:28" x14ac:dyDescent="0.45">
      <c r="A1400" s="15"/>
      <c r="B1400" s="15"/>
      <c r="C1400" s="15"/>
      <c r="D1400" s="23"/>
      <c r="AB1400" s="3"/>
    </row>
    <row r="1401" spans="1:28" x14ac:dyDescent="0.45">
      <c r="A1401" s="15"/>
      <c r="B1401" s="15"/>
      <c r="C1401" s="15"/>
      <c r="D1401" s="23"/>
      <c r="AB1401" s="3"/>
    </row>
    <row r="1402" spans="1:28" x14ac:dyDescent="0.45">
      <c r="A1402" s="15"/>
      <c r="B1402" s="15"/>
      <c r="C1402" s="15"/>
      <c r="D1402" s="23"/>
      <c r="AB1402" s="3"/>
    </row>
    <row r="1403" spans="1:28" x14ac:dyDescent="0.45">
      <c r="A1403" s="15"/>
      <c r="B1403" s="15"/>
      <c r="C1403" s="15"/>
      <c r="D1403" s="23"/>
      <c r="AB1403" s="3"/>
    </row>
    <row r="1404" spans="1:28" x14ac:dyDescent="0.45">
      <c r="A1404" s="15"/>
      <c r="B1404" s="15"/>
      <c r="C1404" s="15"/>
      <c r="D1404" s="23"/>
      <c r="AB1404" s="3"/>
    </row>
    <row r="1405" spans="1:28" x14ac:dyDescent="0.45">
      <c r="A1405" s="15"/>
      <c r="B1405" s="15"/>
      <c r="C1405" s="15"/>
      <c r="D1405" s="23"/>
      <c r="AB1405" s="3"/>
    </row>
    <row r="1406" spans="1:28" x14ac:dyDescent="0.45">
      <c r="A1406" s="15"/>
      <c r="B1406" s="15"/>
      <c r="C1406" s="15"/>
      <c r="D1406" s="23"/>
      <c r="AB1406" s="3"/>
    </row>
    <row r="1407" spans="1:28" x14ac:dyDescent="0.45">
      <c r="A1407" s="15"/>
      <c r="B1407" s="15"/>
      <c r="C1407" s="15"/>
      <c r="D1407" s="23"/>
      <c r="AB1407" s="3"/>
    </row>
    <row r="1408" spans="1:28" x14ac:dyDescent="0.45">
      <c r="A1408" s="15"/>
      <c r="B1408" s="15"/>
      <c r="C1408" s="15"/>
      <c r="D1408" s="23"/>
      <c r="AB1408" s="3"/>
    </row>
    <row r="1409" spans="1:28" x14ac:dyDescent="0.45">
      <c r="A1409" s="15"/>
      <c r="B1409" s="15"/>
      <c r="C1409" s="15"/>
      <c r="D1409" s="23"/>
      <c r="AB1409" s="3"/>
    </row>
    <row r="1410" spans="1:28" x14ac:dyDescent="0.45">
      <c r="A1410" s="15"/>
      <c r="B1410" s="15"/>
      <c r="C1410" s="15"/>
      <c r="D1410" s="23"/>
      <c r="AB1410" s="3"/>
    </row>
    <row r="1411" spans="1:28" x14ac:dyDescent="0.45">
      <c r="A1411" s="15"/>
      <c r="B1411" s="15"/>
      <c r="C1411" s="15"/>
      <c r="D1411" s="23"/>
      <c r="AB1411" s="3"/>
    </row>
    <row r="1412" spans="1:28" x14ac:dyDescent="0.45">
      <c r="A1412" s="15"/>
      <c r="B1412" s="15"/>
      <c r="C1412" s="15"/>
      <c r="D1412" s="23"/>
      <c r="AB1412" s="3"/>
    </row>
    <row r="1413" spans="1:28" x14ac:dyDescent="0.45">
      <c r="A1413" s="15"/>
      <c r="B1413" s="15"/>
      <c r="C1413" s="15"/>
      <c r="D1413" s="23"/>
      <c r="AB1413" s="3"/>
    </row>
    <row r="1414" spans="1:28" x14ac:dyDescent="0.45">
      <c r="A1414" s="15"/>
      <c r="B1414" s="15"/>
      <c r="C1414" s="15"/>
      <c r="D1414" s="23"/>
      <c r="AB1414" s="3"/>
    </row>
    <row r="1415" spans="1:28" x14ac:dyDescent="0.45">
      <c r="A1415" s="15"/>
      <c r="B1415" s="15"/>
      <c r="C1415" s="15"/>
      <c r="D1415" s="23"/>
      <c r="AB1415" s="3"/>
    </row>
    <row r="1416" spans="1:28" x14ac:dyDescent="0.45">
      <c r="A1416" s="15"/>
      <c r="B1416" s="15"/>
      <c r="C1416" s="15"/>
      <c r="D1416" s="23"/>
      <c r="AB1416" s="3"/>
    </row>
    <row r="1417" spans="1:28" x14ac:dyDescent="0.45">
      <c r="A1417" s="15"/>
      <c r="B1417" s="15"/>
      <c r="C1417" s="15"/>
      <c r="D1417" s="23"/>
      <c r="AB1417" s="3"/>
    </row>
    <row r="1418" spans="1:28" x14ac:dyDescent="0.45">
      <c r="A1418" s="15"/>
      <c r="B1418" s="15"/>
      <c r="C1418" s="15"/>
      <c r="D1418" s="23"/>
      <c r="AB1418" s="3"/>
    </row>
    <row r="1419" spans="1:28" x14ac:dyDescent="0.45">
      <c r="A1419" s="15"/>
      <c r="B1419" s="15"/>
      <c r="C1419" s="15"/>
      <c r="D1419" s="23"/>
      <c r="AB1419" s="3"/>
    </row>
    <row r="1420" spans="1:28" x14ac:dyDescent="0.45">
      <c r="A1420" s="15"/>
      <c r="B1420" s="15"/>
      <c r="C1420" s="15"/>
      <c r="D1420" s="23"/>
      <c r="AB1420" s="3"/>
    </row>
    <row r="1421" spans="1:28" x14ac:dyDescent="0.45">
      <c r="A1421" s="15"/>
      <c r="B1421" s="15"/>
      <c r="C1421" s="15"/>
      <c r="D1421" s="23"/>
      <c r="AB1421" s="3"/>
    </row>
    <row r="1422" spans="1:28" x14ac:dyDescent="0.45">
      <c r="A1422" s="15"/>
      <c r="B1422" s="15"/>
      <c r="C1422" s="15"/>
      <c r="D1422" s="23"/>
      <c r="AB1422" s="3"/>
    </row>
    <row r="1423" spans="1:28" x14ac:dyDescent="0.45">
      <c r="A1423" s="15"/>
      <c r="B1423" s="15"/>
      <c r="C1423" s="15"/>
      <c r="D1423" s="23"/>
      <c r="AB1423" s="3"/>
    </row>
    <row r="1424" spans="1:28" x14ac:dyDescent="0.45">
      <c r="A1424" s="15"/>
      <c r="B1424" s="15"/>
      <c r="C1424" s="15"/>
      <c r="D1424" s="23"/>
      <c r="AB1424" s="3"/>
    </row>
    <row r="1425" spans="1:28" x14ac:dyDescent="0.45">
      <c r="A1425" s="15"/>
      <c r="B1425" s="15"/>
      <c r="C1425" s="15"/>
      <c r="D1425" s="23"/>
      <c r="AB1425" s="3"/>
    </row>
    <row r="1426" spans="1:28" x14ac:dyDescent="0.45">
      <c r="A1426" s="15"/>
      <c r="B1426" s="15"/>
      <c r="C1426" s="15"/>
      <c r="D1426" s="23"/>
      <c r="AB1426" s="3"/>
    </row>
    <row r="1427" spans="1:28" x14ac:dyDescent="0.45">
      <c r="A1427" s="15"/>
      <c r="B1427" s="15"/>
      <c r="C1427" s="15"/>
      <c r="D1427" s="23"/>
      <c r="AB1427" s="3"/>
    </row>
    <row r="1428" spans="1:28" x14ac:dyDescent="0.45">
      <c r="A1428" s="15"/>
      <c r="B1428" s="15"/>
      <c r="C1428" s="15"/>
      <c r="D1428" s="23"/>
      <c r="AB1428" s="3"/>
    </row>
    <row r="1429" spans="1:28" x14ac:dyDescent="0.45">
      <c r="A1429" s="15"/>
      <c r="B1429" s="15"/>
      <c r="C1429" s="15"/>
      <c r="D1429" s="23"/>
      <c r="AB1429" s="3"/>
    </row>
    <row r="1430" spans="1:28" x14ac:dyDescent="0.45">
      <c r="A1430" s="15"/>
      <c r="B1430" s="15"/>
      <c r="C1430" s="15"/>
      <c r="D1430" s="23"/>
      <c r="AB1430" s="3"/>
    </row>
    <row r="1431" spans="1:28" x14ac:dyDescent="0.45">
      <c r="A1431" s="15"/>
      <c r="B1431" s="15"/>
      <c r="C1431" s="15"/>
      <c r="D1431" s="23"/>
      <c r="AB1431" s="3"/>
    </row>
    <row r="1432" spans="1:28" x14ac:dyDescent="0.45">
      <c r="A1432" s="15"/>
      <c r="B1432" s="15"/>
      <c r="C1432" s="15"/>
      <c r="D1432" s="23"/>
      <c r="AB1432" s="3"/>
    </row>
    <row r="1433" spans="1:28" x14ac:dyDescent="0.45">
      <c r="A1433" s="15"/>
      <c r="B1433" s="15"/>
      <c r="C1433" s="15"/>
      <c r="D1433" s="23"/>
      <c r="AB1433" s="3"/>
    </row>
    <row r="1434" spans="1:28" x14ac:dyDescent="0.45">
      <c r="A1434" s="15"/>
      <c r="B1434" s="15"/>
      <c r="C1434" s="15"/>
      <c r="D1434" s="23"/>
      <c r="AB1434" s="3"/>
    </row>
    <row r="1435" spans="1:28" x14ac:dyDescent="0.45">
      <c r="A1435" s="15"/>
      <c r="B1435" s="15"/>
      <c r="C1435" s="15"/>
      <c r="D1435" s="23"/>
      <c r="AB1435" s="3"/>
    </row>
    <row r="1436" spans="1:28" x14ac:dyDescent="0.45">
      <c r="A1436" s="15"/>
      <c r="B1436" s="15"/>
      <c r="C1436" s="15"/>
      <c r="D1436" s="23"/>
      <c r="AB1436" s="3"/>
    </row>
    <row r="1437" spans="1:28" x14ac:dyDescent="0.45">
      <c r="A1437" s="15"/>
      <c r="B1437" s="15"/>
      <c r="C1437" s="15"/>
      <c r="D1437" s="23"/>
      <c r="AB1437" s="3"/>
    </row>
    <row r="1438" spans="1:28" x14ac:dyDescent="0.45">
      <c r="A1438" s="15"/>
      <c r="B1438" s="15"/>
      <c r="C1438" s="15"/>
      <c r="D1438" s="23"/>
      <c r="AB1438" s="3"/>
    </row>
    <row r="1439" spans="1:28" x14ac:dyDescent="0.45">
      <c r="A1439" s="15"/>
      <c r="B1439" s="15"/>
      <c r="C1439" s="15"/>
      <c r="D1439" s="23"/>
      <c r="AB1439" s="3"/>
    </row>
    <row r="1440" spans="1:28" x14ac:dyDescent="0.45">
      <c r="A1440" s="15"/>
      <c r="B1440" s="15"/>
      <c r="C1440" s="15"/>
      <c r="D1440" s="23"/>
      <c r="AB1440" s="3"/>
    </row>
    <row r="1441" spans="1:28" x14ac:dyDescent="0.45">
      <c r="A1441" s="15"/>
      <c r="B1441" s="15"/>
      <c r="C1441" s="15"/>
      <c r="D1441" s="23"/>
      <c r="AB1441" s="3"/>
    </row>
    <row r="1442" spans="1:28" x14ac:dyDescent="0.45">
      <c r="A1442" s="15"/>
      <c r="B1442" s="15"/>
      <c r="C1442" s="15"/>
      <c r="D1442" s="23"/>
      <c r="AB1442" s="3"/>
    </row>
    <row r="1443" spans="1:28" x14ac:dyDescent="0.45">
      <c r="A1443" s="15"/>
      <c r="B1443" s="15"/>
      <c r="C1443" s="15"/>
      <c r="D1443" s="23"/>
      <c r="AB1443" s="3"/>
    </row>
    <row r="1444" spans="1:28" x14ac:dyDescent="0.45">
      <c r="A1444" s="15"/>
      <c r="B1444" s="15"/>
      <c r="C1444" s="15"/>
      <c r="D1444" s="23"/>
      <c r="AB1444" s="3"/>
    </row>
    <row r="1445" spans="1:28" x14ac:dyDescent="0.45">
      <c r="A1445" s="15"/>
      <c r="B1445" s="15"/>
      <c r="C1445" s="15"/>
      <c r="D1445" s="23"/>
      <c r="AB1445" s="3"/>
    </row>
    <row r="1446" spans="1:28" x14ac:dyDescent="0.45">
      <c r="A1446" s="15"/>
      <c r="B1446" s="15"/>
      <c r="C1446" s="15"/>
      <c r="D1446" s="23"/>
      <c r="AB1446" s="3"/>
    </row>
    <row r="1447" spans="1:28" x14ac:dyDescent="0.45">
      <c r="A1447" s="15"/>
      <c r="B1447" s="15"/>
      <c r="C1447" s="15"/>
      <c r="D1447" s="23"/>
      <c r="AB1447" s="3"/>
    </row>
    <row r="1448" spans="1:28" x14ac:dyDescent="0.45">
      <c r="A1448" s="15"/>
      <c r="B1448" s="15"/>
      <c r="C1448" s="15"/>
      <c r="D1448" s="23"/>
      <c r="AB1448" s="3"/>
    </row>
    <row r="1449" spans="1:28" x14ac:dyDescent="0.45">
      <c r="A1449" s="15"/>
      <c r="B1449" s="15"/>
      <c r="C1449" s="15"/>
      <c r="D1449" s="23"/>
      <c r="AB1449" s="3"/>
    </row>
    <row r="1450" spans="1:28" x14ac:dyDescent="0.45">
      <c r="A1450" s="15"/>
      <c r="B1450" s="15"/>
      <c r="C1450" s="15"/>
      <c r="D1450" s="23"/>
      <c r="AB1450" s="3"/>
    </row>
    <row r="1451" spans="1:28" x14ac:dyDescent="0.45">
      <c r="A1451" s="15"/>
      <c r="B1451" s="15"/>
      <c r="C1451" s="15"/>
      <c r="D1451" s="23"/>
      <c r="AB1451" s="3"/>
    </row>
    <row r="1452" spans="1:28" x14ac:dyDescent="0.45">
      <c r="A1452" s="15"/>
      <c r="B1452" s="15"/>
      <c r="C1452" s="15"/>
      <c r="D1452" s="23"/>
      <c r="AB1452" s="3"/>
    </row>
    <row r="1453" spans="1:28" x14ac:dyDescent="0.45">
      <c r="A1453" s="15"/>
      <c r="B1453" s="15"/>
      <c r="C1453" s="15"/>
      <c r="D1453" s="23"/>
      <c r="AB1453" s="3"/>
    </row>
    <row r="1454" spans="1:28" x14ac:dyDescent="0.45">
      <c r="A1454" s="15"/>
      <c r="B1454" s="15"/>
      <c r="C1454" s="15"/>
      <c r="D1454" s="23"/>
      <c r="AB1454" s="3"/>
    </row>
    <row r="1455" spans="1:28" x14ac:dyDescent="0.45">
      <c r="A1455" s="15"/>
      <c r="B1455" s="15"/>
      <c r="C1455" s="15"/>
      <c r="D1455" s="23"/>
      <c r="AB1455" s="3"/>
    </row>
    <row r="1456" spans="1:28" x14ac:dyDescent="0.45">
      <c r="A1456" s="15"/>
      <c r="B1456" s="15"/>
      <c r="C1456" s="15"/>
      <c r="D1456" s="23"/>
      <c r="AB1456" s="3"/>
    </row>
    <row r="1457" spans="1:28" x14ac:dyDescent="0.45">
      <c r="A1457" s="15"/>
      <c r="B1457" s="15"/>
      <c r="C1457" s="15"/>
      <c r="D1457" s="23"/>
      <c r="AB1457" s="3"/>
    </row>
    <row r="1458" spans="1:28" x14ac:dyDescent="0.45">
      <c r="A1458" s="15"/>
      <c r="B1458" s="15"/>
      <c r="C1458" s="15"/>
      <c r="D1458" s="23"/>
      <c r="AB1458" s="3"/>
    </row>
    <row r="1459" spans="1:28" x14ac:dyDescent="0.45">
      <c r="A1459" s="15"/>
      <c r="B1459" s="15"/>
      <c r="C1459" s="15"/>
      <c r="D1459" s="23"/>
      <c r="AB1459" s="3"/>
    </row>
    <row r="1460" spans="1:28" x14ac:dyDescent="0.45">
      <c r="A1460" s="15"/>
      <c r="B1460" s="15"/>
      <c r="C1460" s="15"/>
      <c r="D1460" s="23"/>
      <c r="AB1460" s="3"/>
    </row>
    <row r="1461" spans="1:28" x14ac:dyDescent="0.45">
      <c r="A1461" s="15"/>
      <c r="B1461" s="15"/>
      <c r="C1461" s="15"/>
      <c r="D1461" s="23"/>
      <c r="AB1461" s="3"/>
    </row>
    <row r="1462" spans="1:28" x14ac:dyDescent="0.45">
      <c r="A1462" s="15"/>
      <c r="B1462" s="15"/>
      <c r="C1462" s="15"/>
      <c r="D1462" s="23"/>
      <c r="AB1462" s="3"/>
    </row>
    <row r="1463" spans="1:28" x14ac:dyDescent="0.45">
      <c r="A1463" s="15"/>
      <c r="B1463" s="15"/>
      <c r="C1463" s="15"/>
      <c r="D1463" s="23"/>
      <c r="AB1463" s="3"/>
    </row>
    <row r="1464" spans="1:28" x14ac:dyDescent="0.45">
      <c r="A1464" s="15"/>
      <c r="B1464" s="15"/>
      <c r="C1464" s="15"/>
      <c r="D1464" s="23"/>
      <c r="AB1464" s="3"/>
    </row>
    <row r="1465" spans="1:28" x14ac:dyDescent="0.45">
      <c r="A1465" s="15"/>
      <c r="B1465" s="15"/>
      <c r="C1465" s="15"/>
      <c r="D1465" s="23"/>
      <c r="AB1465" s="3"/>
    </row>
    <row r="1466" spans="1:28" x14ac:dyDescent="0.45">
      <c r="A1466" s="15"/>
      <c r="B1466" s="15"/>
      <c r="C1466" s="15"/>
      <c r="D1466" s="23"/>
      <c r="AB1466" s="3"/>
    </row>
    <row r="1467" spans="1:28" x14ac:dyDescent="0.45">
      <c r="A1467" s="15"/>
      <c r="B1467" s="15"/>
      <c r="C1467" s="15"/>
      <c r="D1467" s="23"/>
      <c r="AB1467" s="3"/>
    </row>
    <row r="1468" spans="1:28" x14ac:dyDescent="0.45">
      <c r="A1468" s="15"/>
      <c r="B1468" s="15"/>
      <c r="C1468" s="15"/>
      <c r="D1468" s="23"/>
      <c r="AB1468" s="3"/>
    </row>
    <row r="1469" spans="1:28" x14ac:dyDescent="0.45">
      <c r="A1469" s="15"/>
      <c r="B1469" s="15"/>
      <c r="C1469" s="15"/>
      <c r="D1469" s="23"/>
      <c r="AB1469" s="3"/>
    </row>
    <row r="1470" spans="1:28" x14ac:dyDescent="0.45">
      <c r="A1470" s="15"/>
      <c r="B1470" s="15"/>
      <c r="C1470" s="15"/>
      <c r="D1470" s="23"/>
      <c r="AB1470" s="3"/>
    </row>
    <row r="1471" spans="1:28" x14ac:dyDescent="0.45">
      <c r="A1471" s="15"/>
      <c r="B1471" s="15"/>
      <c r="C1471" s="15"/>
      <c r="D1471" s="23"/>
      <c r="AB1471" s="3"/>
    </row>
    <row r="1472" spans="1:28" x14ac:dyDescent="0.45">
      <c r="A1472" s="15"/>
      <c r="B1472" s="15"/>
      <c r="C1472" s="15"/>
      <c r="D1472" s="23"/>
      <c r="AB1472" s="3"/>
    </row>
    <row r="1473" spans="1:28" x14ac:dyDescent="0.45">
      <c r="A1473" s="15"/>
      <c r="B1473" s="15"/>
      <c r="C1473" s="15"/>
      <c r="D1473" s="23"/>
      <c r="AB1473" s="3"/>
    </row>
    <row r="1474" spans="1:28" x14ac:dyDescent="0.45">
      <c r="A1474" s="15"/>
      <c r="B1474" s="15"/>
      <c r="C1474" s="15"/>
      <c r="D1474" s="23"/>
      <c r="AB1474" s="3"/>
    </row>
    <row r="1475" spans="1:28" x14ac:dyDescent="0.45">
      <c r="A1475" s="15"/>
      <c r="B1475" s="15"/>
      <c r="C1475" s="15"/>
      <c r="D1475" s="23"/>
      <c r="AB1475" s="3"/>
    </row>
    <row r="1476" spans="1:28" x14ac:dyDescent="0.45">
      <c r="A1476" s="15"/>
      <c r="B1476" s="15"/>
      <c r="C1476" s="15"/>
      <c r="D1476" s="23"/>
      <c r="AB1476" s="3"/>
    </row>
    <row r="1477" spans="1:28" x14ac:dyDescent="0.45">
      <c r="A1477" s="15"/>
      <c r="B1477" s="15"/>
      <c r="C1477" s="15"/>
      <c r="D1477" s="23"/>
      <c r="AB1477" s="3"/>
    </row>
    <row r="1478" spans="1:28" x14ac:dyDescent="0.45">
      <c r="A1478" s="15"/>
      <c r="B1478" s="15"/>
      <c r="C1478" s="15"/>
      <c r="D1478" s="23"/>
      <c r="AB1478" s="3"/>
    </row>
    <row r="1479" spans="1:28" x14ac:dyDescent="0.45">
      <c r="A1479" s="15"/>
      <c r="B1479" s="15"/>
      <c r="C1479" s="15"/>
      <c r="D1479" s="23"/>
      <c r="AB1479" s="3"/>
    </row>
    <row r="1480" spans="1:28" x14ac:dyDescent="0.45">
      <c r="A1480" s="15"/>
      <c r="B1480" s="15"/>
      <c r="C1480" s="15"/>
      <c r="D1480" s="23"/>
      <c r="AB1480" s="3"/>
    </row>
    <row r="1481" spans="1:28" x14ac:dyDescent="0.45">
      <c r="A1481" s="15"/>
      <c r="B1481" s="15"/>
      <c r="C1481" s="15"/>
      <c r="D1481" s="23"/>
      <c r="AB1481" s="3"/>
    </row>
    <row r="1482" spans="1:28" x14ac:dyDescent="0.45">
      <c r="A1482" s="15"/>
      <c r="B1482" s="15"/>
      <c r="C1482" s="15"/>
      <c r="D1482" s="23"/>
      <c r="AB1482" s="3"/>
    </row>
    <row r="1483" spans="1:28" x14ac:dyDescent="0.45">
      <c r="A1483" s="15"/>
      <c r="B1483" s="15"/>
      <c r="C1483" s="15"/>
      <c r="D1483" s="23"/>
      <c r="AB1483" s="3"/>
    </row>
    <row r="1484" spans="1:28" x14ac:dyDescent="0.45">
      <c r="A1484" s="15"/>
      <c r="B1484" s="15"/>
      <c r="C1484" s="15"/>
      <c r="D1484" s="23"/>
      <c r="AB1484" s="3"/>
    </row>
    <row r="1485" spans="1:28" x14ac:dyDescent="0.45">
      <c r="A1485" s="15"/>
      <c r="B1485" s="15"/>
      <c r="C1485" s="15"/>
      <c r="D1485" s="23"/>
      <c r="AB1485" s="3"/>
    </row>
    <row r="1486" spans="1:28" x14ac:dyDescent="0.45">
      <c r="A1486" s="15"/>
      <c r="B1486" s="15"/>
      <c r="C1486" s="15"/>
      <c r="D1486" s="23"/>
      <c r="AB1486" s="3"/>
    </row>
    <row r="1487" spans="1:28" x14ac:dyDescent="0.45">
      <c r="A1487" s="15"/>
      <c r="B1487" s="15"/>
      <c r="C1487" s="15"/>
      <c r="D1487" s="23"/>
      <c r="AB1487" s="3"/>
    </row>
    <row r="1488" spans="1:28" x14ac:dyDescent="0.45">
      <c r="A1488" s="15"/>
      <c r="B1488" s="15"/>
      <c r="C1488" s="15"/>
      <c r="D1488" s="23"/>
      <c r="AB1488" s="3"/>
    </row>
    <row r="1489" spans="1:28" x14ac:dyDescent="0.45">
      <c r="A1489" s="15"/>
      <c r="B1489" s="15"/>
      <c r="C1489" s="15"/>
      <c r="D1489" s="23"/>
      <c r="AB1489" s="3"/>
    </row>
    <row r="1490" spans="1:28" x14ac:dyDescent="0.45">
      <c r="A1490" s="15"/>
      <c r="B1490" s="15"/>
      <c r="C1490" s="15"/>
      <c r="D1490" s="23"/>
      <c r="AB1490" s="3"/>
    </row>
    <row r="1491" spans="1:28" x14ac:dyDescent="0.45">
      <c r="A1491" s="15"/>
      <c r="B1491" s="15"/>
      <c r="C1491" s="15"/>
      <c r="D1491" s="23"/>
      <c r="AB1491" s="3"/>
    </row>
    <row r="1492" spans="1:28" x14ac:dyDescent="0.45">
      <c r="A1492" s="15"/>
      <c r="B1492" s="15"/>
      <c r="C1492" s="15"/>
      <c r="D1492" s="23"/>
      <c r="AB1492" s="3"/>
    </row>
    <row r="1493" spans="1:28" x14ac:dyDescent="0.45">
      <c r="A1493" s="15"/>
      <c r="B1493" s="15"/>
      <c r="C1493" s="15"/>
      <c r="D1493" s="23"/>
      <c r="AB1493" s="3"/>
    </row>
    <row r="1494" spans="1:28" x14ac:dyDescent="0.45">
      <c r="A1494" s="15"/>
      <c r="B1494" s="15"/>
      <c r="C1494" s="15"/>
      <c r="D1494" s="23"/>
      <c r="AB1494" s="3"/>
    </row>
    <row r="1495" spans="1:28" x14ac:dyDescent="0.45">
      <c r="A1495" s="15"/>
      <c r="B1495" s="15"/>
      <c r="C1495" s="15"/>
      <c r="D1495" s="23"/>
      <c r="AB1495" s="3"/>
    </row>
    <row r="1496" spans="1:28" x14ac:dyDescent="0.45">
      <c r="A1496" s="15"/>
      <c r="B1496" s="15"/>
      <c r="C1496" s="15"/>
      <c r="D1496" s="23"/>
      <c r="AB1496" s="3"/>
    </row>
    <row r="1497" spans="1:28" x14ac:dyDescent="0.45">
      <c r="A1497" s="15"/>
      <c r="B1497" s="15"/>
      <c r="C1497" s="15"/>
      <c r="D1497" s="23"/>
      <c r="AB1497" s="3"/>
    </row>
    <row r="1498" spans="1:28" x14ac:dyDescent="0.45">
      <c r="A1498" s="15"/>
      <c r="B1498" s="15"/>
      <c r="C1498" s="15"/>
      <c r="D1498" s="23"/>
      <c r="AB1498" s="3"/>
    </row>
    <row r="1499" spans="1:28" x14ac:dyDescent="0.45">
      <c r="A1499" s="15"/>
      <c r="B1499" s="15"/>
      <c r="C1499" s="15"/>
      <c r="D1499" s="23"/>
      <c r="AB1499" s="3"/>
    </row>
    <row r="1500" spans="1:28" x14ac:dyDescent="0.45">
      <c r="A1500" s="15"/>
      <c r="B1500" s="15"/>
      <c r="C1500" s="15"/>
      <c r="D1500" s="23"/>
      <c r="AB1500" s="3"/>
    </row>
    <row r="1501" spans="1:28" x14ac:dyDescent="0.45">
      <c r="A1501" s="15"/>
      <c r="B1501" s="15"/>
      <c r="C1501" s="15"/>
      <c r="D1501" s="23"/>
      <c r="AB1501" s="3"/>
    </row>
    <row r="1502" spans="1:28" x14ac:dyDescent="0.45">
      <c r="A1502" s="15"/>
      <c r="B1502" s="15"/>
      <c r="C1502" s="15"/>
      <c r="D1502" s="23"/>
      <c r="AB1502" s="3"/>
    </row>
    <row r="1503" spans="1:28" x14ac:dyDescent="0.45">
      <c r="A1503" s="15"/>
      <c r="B1503" s="15"/>
      <c r="C1503" s="15"/>
      <c r="D1503" s="23"/>
      <c r="AB1503" s="3"/>
    </row>
    <row r="1504" spans="1:28" x14ac:dyDescent="0.45">
      <c r="A1504" s="15"/>
      <c r="B1504" s="15"/>
      <c r="C1504" s="15"/>
      <c r="D1504" s="23"/>
      <c r="AB1504" s="3"/>
    </row>
    <row r="1505" spans="1:28" x14ac:dyDescent="0.45">
      <c r="A1505" s="15"/>
      <c r="B1505" s="15"/>
      <c r="C1505" s="15"/>
      <c r="D1505" s="23"/>
      <c r="AB1505" s="3"/>
    </row>
    <row r="1506" spans="1:28" x14ac:dyDescent="0.45">
      <c r="A1506" s="15"/>
      <c r="B1506" s="15"/>
      <c r="C1506" s="15"/>
      <c r="D1506" s="23"/>
      <c r="AB1506" s="3"/>
    </row>
    <row r="1507" spans="1:28" x14ac:dyDescent="0.45">
      <c r="A1507" s="15"/>
      <c r="B1507" s="15"/>
      <c r="C1507" s="15"/>
      <c r="D1507" s="23"/>
      <c r="AB1507" s="3"/>
    </row>
    <row r="1508" spans="1:28" x14ac:dyDescent="0.45">
      <c r="A1508" s="15"/>
      <c r="B1508" s="15"/>
      <c r="C1508" s="15"/>
      <c r="D1508" s="23"/>
      <c r="AB1508" s="3"/>
    </row>
    <row r="1509" spans="1:28" x14ac:dyDescent="0.45">
      <c r="A1509" s="15"/>
      <c r="B1509" s="15"/>
      <c r="C1509" s="15"/>
      <c r="D1509" s="23"/>
      <c r="AB1509" s="3"/>
    </row>
    <row r="1510" spans="1:28" x14ac:dyDescent="0.45">
      <c r="A1510" s="15"/>
      <c r="B1510" s="15"/>
      <c r="C1510" s="15"/>
      <c r="D1510" s="23"/>
      <c r="AB1510" s="3"/>
    </row>
    <row r="1511" spans="1:28" x14ac:dyDescent="0.45">
      <c r="A1511" s="15"/>
      <c r="B1511" s="15"/>
      <c r="C1511" s="15"/>
      <c r="D1511" s="23"/>
      <c r="AB1511" s="3"/>
    </row>
    <row r="1512" spans="1:28" x14ac:dyDescent="0.45">
      <c r="A1512" s="15"/>
      <c r="B1512" s="15"/>
      <c r="C1512" s="15"/>
      <c r="D1512" s="23"/>
      <c r="AB1512" s="3"/>
    </row>
    <row r="1513" spans="1:28" x14ac:dyDescent="0.45">
      <c r="A1513" s="15"/>
      <c r="B1513" s="15"/>
      <c r="C1513" s="15"/>
      <c r="D1513" s="23"/>
      <c r="AB1513" s="3"/>
    </row>
    <row r="1514" spans="1:28" x14ac:dyDescent="0.45">
      <c r="A1514" s="15"/>
      <c r="B1514" s="15"/>
      <c r="C1514" s="15"/>
      <c r="D1514" s="23"/>
      <c r="AB1514" s="3"/>
    </row>
    <row r="1515" spans="1:28" x14ac:dyDescent="0.45">
      <c r="A1515" s="15"/>
      <c r="B1515" s="15"/>
      <c r="C1515" s="15"/>
      <c r="D1515" s="23"/>
      <c r="AB1515" s="3"/>
    </row>
    <row r="1516" spans="1:28" x14ac:dyDescent="0.45">
      <c r="A1516" s="15"/>
      <c r="B1516" s="15"/>
      <c r="C1516" s="15"/>
      <c r="D1516" s="23"/>
      <c r="AB1516" s="3"/>
    </row>
    <row r="1517" spans="1:28" x14ac:dyDescent="0.45">
      <c r="A1517" s="15"/>
      <c r="B1517" s="15"/>
      <c r="C1517" s="15"/>
      <c r="D1517" s="23"/>
      <c r="AB1517" s="3"/>
    </row>
    <row r="1518" spans="1:28" x14ac:dyDescent="0.45">
      <c r="A1518" s="15"/>
      <c r="B1518" s="15"/>
      <c r="C1518" s="15"/>
      <c r="D1518" s="23"/>
      <c r="AB1518" s="3"/>
    </row>
    <row r="1519" spans="1:28" x14ac:dyDescent="0.45">
      <c r="A1519" s="15"/>
      <c r="B1519" s="15"/>
      <c r="C1519" s="15"/>
      <c r="D1519" s="23"/>
      <c r="AB1519" s="3"/>
    </row>
    <row r="1520" spans="1:28" x14ac:dyDescent="0.45">
      <c r="A1520" s="15"/>
      <c r="B1520" s="15"/>
      <c r="C1520" s="15"/>
      <c r="D1520" s="23"/>
      <c r="AB1520" s="3"/>
    </row>
    <row r="1521" spans="1:28" x14ac:dyDescent="0.45">
      <c r="A1521" s="15"/>
      <c r="B1521" s="15"/>
      <c r="C1521" s="15"/>
      <c r="D1521" s="23"/>
      <c r="AB1521" s="3"/>
    </row>
    <row r="1522" spans="1:28" x14ac:dyDescent="0.45">
      <c r="A1522" s="15"/>
      <c r="B1522" s="15"/>
      <c r="C1522" s="15"/>
      <c r="D1522" s="23"/>
      <c r="AB1522" s="3"/>
    </row>
    <row r="1523" spans="1:28" x14ac:dyDescent="0.45">
      <c r="A1523" s="15"/>
      <c r="B1523" s="15"/>
      <c r="C1523" s="15"/>
      <c r="D1523" s="23"/>
      <c r="AB1523" s="3"/>
    </row>
    <row r="1524" spans="1:28" x14ac:dyDescent="0.45">
      <c r="A1524" s="15"/>
      <c r="B1524" s="15"/>
      <c r="C1524" s="15"/>
      <c r="D1524" s="23"/>
      <c r="AB1524" s="3"/>
    </row>
    <row r="1525" spans="1:28" x14ac:dyDescent="0.45">
      <c r="A1525" s="15"/>
      <c r="B1525" s="15"/>
      <c r="C1525" s="15"/>
      <c r="D1525" s="23"/>
      <c r="AB1525" s="3"/>
    </row>
    <row r="1526" spans="1:28" x14ac:dyDescent="0.45">
      <c r="A1526" s="15"/>
      <c r="B1526" s="15"/>
      <c r="C1526" s="15"/>
      <c r="D1526" s="23"/>
      <c r="AB1526" s="3"/>
    </row>
    <row r="1527" spans="1:28" x14ac:dyDescent="0.45">
      <c r="A1527" s="15"/>
      <c r="B1527" s="15"/>
      <c r="C1527" s="15"/>
      <c r="D1527" s="23"/>
      <c r="AB1527" s="3"/>
    </row>
    <row r="1528" spans="1:28" x14ac:dyDescent="0.45">
      <c r="A1528" s="15"/>
      <c r="B1528" s="15"/>
      <c r="C1528" s="15"/>
      <c r="D1528" s="23"/>
      <c r="AB1528" s="3"/>
    </row>
    <row r="1529" spans="1:28" x14ac:dyDescent="0.45">
      <c r="A1529" s="15"/>
      <c r="B1529" s="15"/>
      <c r="C1529" s="15"/>
      <c r="D1529" s="23"/>
      <c r="AB1529" s="3"/>
    </row>
    <row r="1530" spans="1:28" x14ac:dyDescent="0.45">
      <c r="A1530" s="15"/>
      <c r="B1530" s="15"/>
      <c r="C1530" s="15"/>
      <c r="D1530" s="23"/>
      <c r="AB1530" s="3"/>
    </row>
    <row r="1531" spans="1:28" x14ac:dyDescent="0.45">
      <c r="A1531" s="15"/>
      <c r="B1531" s="15"/>
      <c r="C1531" s="15"/>
      <c r="D1531" s="23"/>
      <c r="AB1531" s="3"/>
    </row>
    <row r="1532" spans="1:28" x14ac:dyDescent="0.45">
      <c r="A1532" s="15"/>
      <c r="B1532" s="15"/>
      <c r="C1532" s="15"/>
      <c r="D1532" s="23"/>
      <c r="AB1532" s="3"/>
    </row>
    <row r="1533" spans="1:28" x14ac:dyDescent="0.45">
      <c r="A1533" s="15"/>
      <c r="B1533" s="15"/>
      <c r="C1533" s="15"/>
      <c r="D1533" s="23"/>
      <c r="AB1533" s="3"/>
    </row>
    <row r="1534" spans="1:28" x14ac:dyDescent="0.45">
      <c r="A1534" s="15"/>
      <c r="B1534" s="15"/>
      <c r="C1534" s="15"/>
      <c r="D1534" s="23"/>
      <c r="AB1534" s="3"/>
    </row>
    <row r="1535" spans="1:28" x14ac:dyDescent="0.45">
      <c r="A1535" s="15"/>
      <c r="B1535" s="15"/>
      <c r="C1535" s="15"/>
      <c r="D1535" s="23"/>
      <c r="AB1535" s="3"/>
    </row>
    <row r="1536" spans="1:28" x14ac:dyDescent="0.45">
      <c r="A1536" s="15"/>
      <c r="B1536" s="15"/>
      <c r="C1536" s="15"/>
      <c r="D1536" s="23"/>
      <c r="AB1536" s="3"/>
    </row>
    <row r="1537" spans="1:28" x14ac:dyDescent="0.45">
      <c r="A1537" s="15"/>
      <c r="B1537" s="15"/>
      <c r="C1537" s="15"/>
      <c r="D1537" s="23"/>
      <c r="AB1537" s="3"/>
    </row>
    <row r="1538" spans="1:28" x14ac:dyDescent="0.45">
      <c r="A1538" s="15"/>
      <c r="B1538" s="15"/>
      <c r="C1538" s="15"/>
      <c r="D1538" s="23"/>
      <c r="AB1538" s="3"/>
    </row>
    <row r="1539" spans="1:28" x14ac:dyDescent="0.45">
      <c r="A1539" s="15"/>
      <c r="B1539" s="15"/>
      <c r="C1539" s="15"/>
      <c r="D1539" s="23"/>
      <c r="AB1539" s="3"/>
    </row>
    <row r="1540" spans="1:28" x14ac:dyDescent="0.45">
      <c r="A1540" s="15"/>
      <c r="B1540" s="15"/>
      <c r="C1540" s="15"/>
      <c r="D1540" s="23"/>
      <c r="AB1540" s="3"/>
    </row>
    <row r="1541" spans="1:28" x14ac:dyDescent="0.45">
      <c r="A1541" s="15"/>
      <c r="B1541" s="15"/>
      <c r="C1541" s="15"/>
      <c r="D1541" s="23"/>
      <c r="AB1541" s="3"/>
    </row>
    <row r="1542" spans="1:28" x14ac:dyDescent="0.45">
      <c r="A1542" s="15"/>
      <c r="B1542" s="15"/>
      <c r="C1542" s="15"/>
      <c r="D1542" s="23"/>
      <c r="AB1542" s="3"/>
    </row>
    <row r="1543" spans="1:28" x14ac:dyDescent="0.45">
      <c r="A1543" s="15"/>
      <c r="B1543" s="15"/>
      <c r="C1543" s="15"/>
      <c r="D1543" s="23"/>
      <c r="AB1543" s="3"/>
    </row>
    <row r="1544" spans="1:28" x14ac:dyDescent="0.45">
      <c r="A1544" s="15"/>
      <c r="B1544" s="15"/>
      <c r="C1544" s="15"/>
      <c r="D1544" s="23"/>
      <c r="AB1544" s="3"/>
    </row>
    <row r="1545" spans="1:28" x14ac:dyDescent="0.45">
      <c r="A1545" s="15"/>
      <c r="B1545" s="15"/>
      <c r="C1545" s="15"/>
      <c r="D1545" s="23"/>
      <c r="AB1545" s="3"/>
    </row>
    <row r="1546" spans="1:28" x14ac:dyDescent="0.45">
      <c r="A1546" s="15"/>
      <c r="B1546" s="15"/>
      <c r="C1546" s="15"/>
      <c r="D1546" s="23"/>
      <c r="AB1546" s="3"/>
    </row>
    <row r="1547" spans="1:28" x14ac:dyDescent="0.45">
      <c r="A1547" s="15"/>
      <c r="B1547" s="15"/>
      <c r="C1547" s="15"/>
      <c r="D1547" s="23"/>
      <c r="AB1547" s="3"/>
    </row>
    <row r="1548" spans="1:28" x14ac:dyDescent="0.45">
      <c r="A1548" s="15"/>
      <c r="B1548" s="15"/>
      <c r="C1548" s="15"/>
      <c r="D1548" s="23"/>
      <c r="AB1548" s="3"/>
    </row>
    <row r="1549" spans="1:28" x14ac:dyDescent="0.45">
      <c r="A1549" s="15"/>
      <c r="B1549" s="15"/>
      <c r="C1549" s="15"/>
      <c r="D1549" s="23"/>
      <c r="AB1549" s="3"/>
    </row>
    <row r="1550" spans="1:28" x14ac:dyDescent="0.45">
      <c r="A1550" s="15"/>
      <c r="B1550" s="15"/>
      <c r="C1550" s="15"/>
      <c r="D1550" s="23"/>
      <c r="AB1550" s="3"/>
    </row>
    <row r="1551" spans="1:28" x14ac:dyDescent="0.45">
      <c r="A1551" s="15"/>
      <c r="B1551" s="15"/>
      <c r="C1551" s="15"/>
      <c r="D1551" s="23"/>
      <c r="AB1551" s="3"/>
    </row>
    <row r="1552" spans="1:28" x14ac:dyDescent="0.45">
      <c r="A1552" s="15"/>
      <c r="B1552" s="15"/>
      <c r="C1552" s="15"/>
      <c r="D1552" s="23"/>
      <c r="AB1552" s="3"/>
    </row>
    <row r="1553" spans="1:28" x14ac:dyDescent="0.45">
      <c r="A1553" s="15"/>
      <c r="B1553" s="15"/>
      <c r="C1553" s="15"/>
      <c r="D1553" s="23"/>
      <c r="AB1553" s="3"/>
    </row>
    <row r="1554" spans="1:28" x14ac:dyDescent="0.45">
      <c r="A1554" s="15"/>
      <c r="B1554" s="15"/>
      <c r="C1554" s="15"/>
      <c r="D1554" s="23"/>
      <c r="AB1554" s="3"/>
    </row>
    <row r="1555" spans="1:28" x14ac:dyDescent="0.45">
      <c r="A1555" s="15"/>
      <c r="B1555" s="15"/>
      <c r="C1555" s="15"/>
      <c r="D1555" s="23"/>
      <c r="AB1555" s="3"/>
    </row>
    <row r="1556" spans="1:28" x14ac:dyDescent="0.45">
      <c r="A1556" s="15"/>
      <c r="B1556" s="15"/>
      <c r="C1556" s="15"/>
      <c r="D1556" s="23"/>
      <c r="AB1556" s="3"/>
    </row>
    <row r="1557" spans="1:28" x14ac:dyDescent="0.45">
      <c r="A1557" s="15"/>
      <c r="B1557" s="15"/>
      <c r="C1557" s="15"/>
      <c r="D1557" s="23"/>
      <c r="AB1557" s="3"/>
    </row>
    <row r="1558" spans="1:28" x14ac:dyDescent="0.45">
      <c r="A1558" s="15"/>
      <c r="B1558" s="15"/>
      <c r="C1558" s="15"/>
      <c r="D1558" s="23"/>
      <c r="AB1558" s="3"/>
    </row>
    <row r="1559" spans="1:28" x14ac:dyDescent="0.45">
      <c r="A1559" s="15"/>
      <c r="B1559" s="15"/>
      <c r="C1559" s="15"/>
      <c r="D1559" s="23"/>
      <c r="AB1559" s="3"/>
    </row>
    <row r="1560" spans="1:28" x14ac:dyDescent="0.45">
      <c r="A1560" s="15"/>
      <c r="B1560" s="15"/>
      <c r="C1560" s="15"/>
      <c r="D1560" s="23"/>
      <c r="AB1560" s="3"/>
    </row>
    <row r="1561" spans="1:28" x14ac:dyDescent="0.45">
      <c r="A1561" s="15"/>
      <c r="B1561" s="15"/>
      <c r="C1561" s="15"/>
      <c r="D1561" s="23"/>
      <c r="AB1561" s="3"/>
    </row>
    <row r="1562" spans="1:28" x14ac:dyDescent="0.45">
      <c r="A1562" s="15"/>
      <c r="B1562" s="15"/>
      <c r="C1562" s="15"/>
      <c r="D1562" s="23"/>
      <c r="AB1562" s="3"/>
    </row>
    <row r="1563" spans="1:28" x14ac:dyDescent="0.45">
      <c r="A1563" s="15"/>
      <c r="B1563" s="15"/>
      <c r="C1563" s="15"/>
      <c r="D1563" s="23"/>
      <c r="AB1563" s="3"/>
    </row>
    <row r="1564" spans="1:28" x14ac:dyDescent="0.45">
      <c r="A1564" s="15"/>
      <c r="B1564" s="15"/>
      <c r="C1564" s="15"/>
      <c r="D1564" s="23"/>
      <c r="AB1564" s="3"/>
    </row>
    <row r="1565" spans="1:28" x14ac:dyDescent="0.45">
      <c r="A1565" s="15"/>
      <c r="B1565" s="15"/>
      <c r="C1565" s="15"/>
      <c r="D1565" s="23"/>
      <c r="AB1565" s="3"/>
    </row>
    <row r="1566" spans="1:28" x14ac:dyDescent="0.45">
      <c r="A1566" s="15"/>
      <c r="B1566" s="15"/>
      <c r="C1566" s="15"/>
      <c r="D1566" s="23"/>
      <c r="AB1566" s="3"/>
    </row>
    <row r="1567" spans="1:28" x14ac:dyDescent="0.45">
      <c r="A1567" s="15"/>
      <c r="B1567" s="15"/>
      <c r="C1567" s="15"/>
      <c r="D1567" s="23"/>
      <c r="AB1567" s="3"/>
    </row>
    <row r="1568" spans="1:28" x14ac:dyDescent="0.45">
      <c r="A1568" s="15"/>
      <c r="B1568" s="15"/>
      <c r="C1568" s="15"/>
      <c r="D1568" s="23"/>
      <c r="AB1568" s="3"/>
    </row>
    <row r="1569" spans="1:28" x14ac:dyDescent="0.45">
      <c r="A1569" s="15"/>
      <c r="B1569" s="15"/>
      <c r="C1569" s="15"/>
      <c r="D1569" s="23"/>
      <c r="AB1569" s="3"/>
    </row>
    <row r="1570" spans="1:28" x14ac:dyDescent="0.45">
      <c r="A1570" s="15"/>
      <c r="B1570" s="15"/>
      <c r="C1570" s="15"/>
      <c r="D1570" s="23"/>
      <c r="AB1570" s="3"/>
    </row>
    <row r="1571" spans="1:28" x14ac:dyDescent="0.45">
      <c r="A1571" s="15"/>
      <c r="B1571" s="15"/>
      <c r="C1571" s="15"/>
      <c r="D1571" s="23"/>
      <c r="AB1571" s="3"/>
    </row>
    <row r="1572" spans="1:28" x14ac:dyDescent="0.45">
      <c r="A1572" s="15"/>
      <c r="B1572" s="15"/>
      <c r="C1572" s="15"/>
      <c r="D1572" s="23"/>
      <c r="AB1572" s="3"/>
    </row>
    <row r="1573" spans="1:28" x14ac:dyDescent="0.45">
      <c r="A1573" s="15"/>
      <c r="B1573" s="15"/>
      <c r="C1573" s="15"/>
      <c r="D1573" s="23"/>
      <c r="AB1573" s="3"/>
    </row>
    <row r="1574" spans="1:28" x14ac:dyDescent="0.45">
      <c r="A1574" s="15"/>
      <c r="B1574" s="15"/>
      <c r="C1574" s="15"/>
      <c r="D1574" s="23"/>
      <c r="AB1574" s="3"/>
    </row>
    <row r="1575" spans="1:28" x14ac:dyDescent="0.45">
      <c r="A1575" s="15"/>
      <c r="B1575" s="15"/>
      <c r="C1575" s="15"/>
      <c r="D1575" s="23"/>
      <c r="AB1575" s="3"/>
    </row>
    <row r="1576" spans="1:28" x14ac:dyDescent="0.45">
      <c r="A1576" s="15"/>
      <c r="B1576" s="15"/>
      <c r="C1576" s="15"/>
      <c r="D1576" s="23"/>
      <c r="AB1576" s="3"/>
    </row>
    <row r="1577" spans="1:28" x14ac:dyDescent="0.45">
      <c r="A1577" s="15"/>
      <c r="B1577" s="15"/>
      <c r="C1577" s="15"/>
      <c r="D1577" s="23"/>
      <c r="AB1577" s="3"/>
    </row>
    <row r="1578" spans="1:28" x14ac:dyDescent="0.45">
      <c r="A1578" s="15"/>
      <c r="B1578" s="15"/>
      <c r="C1578" s="15"/>
      <c r="D1578" s="23"/>
      <c r="AB1578" s="3"/>
    </row>
    <row r="1579" spans="1:28" x14ac:dyDescent="0.45">
      <c r="A1579" s="15"/>
      <c r="B1579" s="15"/>
      <c r="C1579" s="15"/>
      <c r="D1579" s="23"/>
      <c r="AB1579" s="3"/>
    </row>
    <row r="1580" spans="1:28" x14ac:dyDescent="0.45">
      <c r="A1580" s="15"/>
      <c r="B1580" s="15"/>
      <c r="C1580" s="15"/>
      <c r="D1580" s="23"/>
      <c r="AB1580" s="3"/>
    </row>
    <row r="1581" spans="1:28" x14ac:dyDescent="0.45">
      <c r="A1581" s="15"/>
      <c r="B1581" s="15"/>
      <c r="C1581" s="15"/>
      <c r="D1581" s="23"/>
      <c r="AB1581" s="3"/>
    </row>
    <row r="1582" spans="1:28" x14ac:dyDescent="0.45">
      <c r="A1582" s="15"/>
      <c r="B1582" s="15"/>
      <c r="C1582" s="15"/>
      <c r="D1582" s="23"/>
      <c r="AB1582" s="3"/>
    </row>
    <row r="1583" spans="1:28" x14ac:dyDescent="0.45">
      <c r="A1583" s="15"/>
      <c r="B1583" s="15"/>
      <c r="C1583" s="15"/>
      <c r="D1583" s="23"/>
      <c r="AB1583" s="3"/>
    </row>
    <row r="1584" spans="1:28" x14ac:dyDescent="0.45">
      <c r="A1584" s="15"/>
      <c r="B1584" s="15"/>
      <c r="C1584" s="15"/>
      <c r="D1584" s="23"/>
      <c r="AB1584" s="3"/>
    </row>
    <row r="1585" spans="1:28" x14ac:dyDescent="0.45">
      <c r="A1585" s="15"/>
      <c r="B1585" s="15"/>
      <c r="C1585" s="15"/>
      <c r="D1585" s="23"/>
      <c r="AB1585" s="3"/>
    </row>
    <row r="1586" spans="1:28" x14ac:dyDescent="0.45">
      <c r="A1586" s="15"/>
      <c r="B1586" s="15"/>
      <c r="C1586" s="15"/>
      <c r="D1586" s="23"/>
      <c r="AB1586" s="3"/>
    </row>
    <row r="1587" spans="1:28" x14ac:dyDescent="0.45">
      <c r="A1587" s="15"/>
      <c r="B1587" s="15"/>
      <c r="C1587" s="15"/>
      <c r="D1587" s="23"/>
      <c r="AB1587" s="3"/>
    </row>
    <row r="1588" spans="1:28" x14ac:dyDescent="0.45">
      <c r="A1588" s="15"/>
      <c r="B1588" s="15"/>
      <c r="C1588" s="15"/>
      <c r="D1588" s="23"/>
      <c r="AB1588" s="3"/>
    </row>
    <row r="1589" spans="1:28" x14ac:dyDescent="0.45">
      <c r="A1589" s="15"/>
      <c r="B1589" s="15"/>
      <c r="C1589" s="15"/>
      <c r="D1589" s="23"/>
      <c r="AB1589" s="3"/>
    </row>
    <row r="1590" spans="1:28" x14ac:dyDescent="0.45">
      <c r="A1590" s="15"/>
      <c r="B1590" s="15"/>
      <c r="C1590" s="15"/>
      <c r="D1590" s="23"/>
      <c r="AB1590" s="3"/>
    </row>
    <row r="1591" spans="1:28" x14ac:dyDescent="0.45">
      <c r="A1591" s="15"/>
      <c r="B1591" s="15"/>
      <c r="C1591" s="15"/>
      <c r="D1591" s="23"/>
      <c r="AB1591" s="3"/>
    </row>
    <row r="1592" spans="1:28" x14ac:dyDescent="0.45">
      <c r="A1592" s="15"/>
      <c r="B1592" s="15"/>
      <c r="C1592" s="15"/>
      <c r="D1592" s="23"/>
      <c r="AB1592" s="3"/>
    </row>
    <row r="1593" spans="1:28" x14ac:dyDescent="0.45">
      <c r="A1593" s="15"/>
      <c r="B1593" s="15"/>
      <c r="C1593" s="15"/>
      <c r="D1593" s="23"/>
      <c r="AB1593" s="3"/>
    </row>
    <row r="1594" spans="1:28" x14ac:dyDescent="0.45">
      <c r="A1594" s="15"/>
      <c r="B1594" s="15"/>
      <c r="C1594" s="15"/>
      <c r="D1594" s="23"/>
      <c r="AB1594" s="3"/>
    </row>
    <row r="1595" spans="1:28" x14ac:dyDescent="0.45">
      <c r="A1595" s="15"/>
      <c r="B1595" s="15"/>
      <c r="C1595" s="15"/>
      <c r="D1595" s="23"/>
      <c r="AB1595" s="3"/>
    </row>
    <row r="1596" spans="1:28" x14ac:dyDescent="0.45">
      <c r="A1596" s="15"/>
      <c r="B1596" s="15"/>
      <c r="C1596" s="15"/>
      <c r="D1596" s="23"/>
      <c r="AB1596" s="3"/>
    </row>
    <row r="1597" spans="1:28" x14ac:dyDescent="0.45">
      <c r="A1597" s="15"/>
      <c r="B1597" s="15"/>
      <c r="C1597" s="15"/>
      <c r="D1597" s="23"/>
      <c r="AB1597" s="3"/>
    </row>
    <row r="1598" spans="1:28" x14ac:dyDescent="0.45">
      <c r="A1598" s="15"/>
      <c r="B1598" s="15"/>
      <c r="C1598" s="15"/>
      <c r="D1598" s="23"/>
      <c r="AB1598" s="3"/>
    </row>
    <row r="1599" spans="1:28" x14ac:dyDescent="0.45">
      <c r="A1599" s="15"/>
      <c r="B1599" s="15"/>
      <c r="C1599" s="15"/>
      <c r="D1599" s="23"/>
      <c r="AB1599" s="3"/>
    </row>
    <row r="1600" spans="1:28" x14ac:dyDescent="0.45">
      <c r="A1600" s="15"/>
      <c r="B1600" s="15"/>
      <c r="C1600" s="15"/>
      <c r="D1600" s="23"/>
      <c r="AB1600" s="3"/>
    </row>
    <row r="1601" spans="1:28" x14ac:dyDescent="0.45">
      <c r="A1601" s="15"/>
      <c r="B1601" s="15"/>
      <c r="C1601" s="15"/>
      <c r="D1601" s="23"/>
      <c r="AB1601" s="3"/>
    </row>
    <row r="1602" spans="1:28" x14ac:dyDescent="0.45">
      <c r="A1602" s="15"/>
      <c r="B1602" s="15"/>
      <c r="C1602" s="15"/>
      <c r="D1602" s="23"/>
      <c r="AB1602" s="3"/>
    </row>
    <row r="1603" spans="1:28" x14ac:dyDescent="0.45">
      <c r="A1603" s="15"/>
      <c r="B1603" s="15"/>
      <c r="C1603" s="15"/>
      <c r="D1603" s="23"/>
      <c r="AB1603" s="3"/>
    </row>
    <row r="1604" spans="1:28" x14ac:dyDescent="0.45">
      <c r="A1604" s="15"/>
      <c r="B1604" s="15"/>
      <c r="C1604" s="15"/>
      <c r="D1604" s="23"/>
      <c r="AB1604" s="3"/>
    </row>
    <row r="1605" spans="1:28" x14ac:dyDescent="0.45">
      <c r="A1605" s="15"/>
      <c r="B1605" s="15"/>
      <c r="C1605" s="15"/>
      <c r="D1605" s="23"/>
      <c r="AB1605" s="3"/>
    </row>
    <row r="1606" spans="1:28" x14ac:dyDescent="0.45">
      <c r="A1606" s="15"/>
      <c r="B1606" s="15"/>
      <c r="C1606" s="15"/>
      <c r="D1606" s="23"/>
      <c r="AB1606" s="3"/>
    </row>
    <row r="1607" spans="1:28" x14ac:dyDescent="0.45">
      <c r="A1607" s="15"/>
      <c r="B1607" s="15"/>
      <c r="C1607" s="15"/>
      <c r="D1607" s="23"/>
      <c r="AB1607" s="3"/>
    </row>
    <row r="1608" spans="1:28" x14ac:dyDescent="0.45">
      <c r="A1608" s="15"/>
      <c r="B1608" s="15"/>
      <c r="C1608" s="15"/>
      <c r="D1608" s="23"/>
      <c r="AB1608" s="3"/>
    </row>
    <row r="1609" spans="1:28" x14ac:dyDescent="0.45">
      <c r="A1609" s="15"/>
      <c r="B1609" s="15"/>
      <c r="C1609" s="15"/>
      <c r="D1609" s="23"/>
      <c r="AB1609" s="3"/>
    </row>
    <row r="1610" spans="1:28" x14ac:dyDescent="0.45">
      <c r="A1610" s="15"/>
      <c r="B1610" s="15"/>
      <c r="C1610" s="15"/>
      <c r="D1610" s="23"/>
      <c r="AB1610" s="3"/>
    </row>
    <row r="1611" spans="1:28" x14ac:dyDescent="0.45">
      <c r="A1611" s="15"/>
      <c r="B1611" s="15"/>
      <c r="C1611" s="15"/>
      <c r="D1611" s="23"/>
      <c r="AB1611" s="3"/>
    </row>
    <row r="1612" spans="1:28" x14ac:dyDescent="0.45">
      <c r="A1612" s="15"/>
      <c r="B1612" s="15"/>
      <c r="C1612" s="15"/>
      <c r="D1612" s="23"/>
      <c r="AB1612" s="3"/>
    </row>
    <row r="1613" spans="1:28" x14ac:dyDescent="0.45">
      <c r="A1613" s="15"/>
      <c r="B1613" s="15"/>
      <c r="C1613" s="15"/>
      <c r="D1613" s="23"/>
      <c r="AB1613" s="3"/>
    </row>
    <row r="1614" spans="1:28" x14ac:dyDescent="0.45">
      <c r="A1614" s="15"/>
      <c r="B1614" s="15"/>
      <c r="C1614" s="15"/>
      <c r="D1614" s="23"/>
      <c r="AB1614" s="3"/>
    </row>
    <row r="1615" spans="1:28" x14ac:dyDescent="0.45">
      <c r="A1615" s="15"/>
      <c r="B1615" s="15"/>
      <c r="C1615" s="15"/>
      <c r="D1615" s="23"/>
      <c r="AB1615" s="3"/>
    </row>
    <row r="1616" spans="1:28" x14ac:dyDescent="0.45">
      <c r="A1616" s="15"/>
      <c r="B1616" s="15"/>
      <c r="C1616" s="15"/>
      <c r="D1616" s="23"/>
      <c r="AB1616" s="3"/>
    </row>
    <row r="1617" spans="1:28" x14ac:dyDescent="0.45">
      <c r="A1617" s="15"/>
      <c r="B1617" s="15"/>
      <c r="C1617" s="15"/>
      <c r="D1617" s="23"/>
      <c r="AB1617" s="3"/>
    </row>
    <row r="1618" spans="1:28" x14ac:dyDescent="0.45">
      <c r="A1618" s="15"/>
      <c r="B1618" s="15"/>
      <c r="C1618" s="15"/>
      <c r="D1618" s="23"/>
      <c r="AB1618" s="3"/>
    </row>
    <row r="1619" spans="1:28" x14ac:dyDescent="0.45">
      <c r="A1619" s="15"/>
      <c r="B1619" s="15"/>
      <c r="C1619" s="15"/>
      <c r="D1619" s="23"/>
      <c r="AB1619" s="3"/>
    </row>
    <row r="1620" spans="1:28" x14ac:dyDescent="0.45">
      <c r="A1620" s="15"/>
      <c r="B1620" s="15"/>
      <c r="C1620" s="15"/>
      <c r="D1620" s="23"/>
      <c r="AB1620" s="3"/>
    </row>
    <row r="1621" spans="1:28" x14ac:dyDescent="0.45">
      <c r="A1621" s="15"/>
      <c r="B1621" s="15"/>
      <c r="C1621" s="15"/>
      <c r="D1621" s="23"/>
      <c r="AB1621" s="3"/>
    </row>
    <row r="1622" spans="1:28" x14ac:dyDescent="0.45">
      <c r="A1622" s="15"/>
      <c r="B1622" s="15"/>
      <c r="C1622" s="15"/>
      <c r="D1622" s="23"/>
      <c r="AB1622" s="3"/>
    </row>
    <row r="1623" spans="1:28" x14ac:dyDescent="0.45">
      <c r="A1623" s="15"/>
      <c r="B1623" s="15"/>
      <c r="C1623" s="15"/>
      <c r="D1623" s="23"/>
      <c r="AB1623" s="3"/>
    </row>
    <row r="1624" spans="1:28" x14ac:dyDescent="0.45">
      <c r="A1624" s="15"/>
      <c r="B1624" s="15"/>
      <c r="C1624" s="15"/>
      <c r="D1624" s="23"/>
      <c r="AB1624" s="3"/>
    </row>
    <row r="1625" spans="1:28" x14ac:dyDescent="0.45">
      <c r="A1625" s="15"/>
      <c r="B1625" s="15"/>
      <c r="C1625" s="15"/>
      <c r="D1625" s="23"/>
      <c r="AB1625" s="3"/>
    </row>
    <row r="1626" spans="1:28" x14ac:dyDescent="0.45">
      <c r="A1626" s="15"/>
      <c r="B1626" s="15"/>
      <c r="C1626" s="15"/>
      <c r="D1626" s="23"/>
      <c r="AB1626" s="3"/>
    </row>
    <row r="1627" spans="1:28" x14ac:dyDescent="0.45">
      <c r="A1627" s="15"/>
      <c r="B1627" s="15"/>
      <c r="C1627" s="15"/>
      <c r="D1627" s="23"/>
      <c r="AB1627" s="3"/>
    </row>
    <row r="1628" spans="1:28" x14ac:dyDescent="0.45">
      <c r="A1628" s="15"/>
      <c r="B1628" s="15"/>
      <c r="C1628" s="15"/>
      <c r="D1628" s="23"/>
      <c r="AB1628" s="3"/>
    </row>
    <row r="1629" spans="1:28" x14ac:dyDescent="0.45">
      <c r="A1629" s="15"/>
      <c r="B1629" s="15"/>
      <c r="C1629" s="15"/>
      <c r="D1629" s="23"/>
      <c r="AB1629" s="3"/>
    </row>
    <row r="1630" spans="1:28" x14ac:dyDescent="0.45">
      <c r="A1630" s="15"/>
      <c r="B1630" s="15"/>
      <c r="C1630" s="15"/>
      <c r="D1630" s="23"/>
      <c r="AB1630" s="3"/>
    </row>
    <row r="1631" spans="1:28" x14ac:dyDescent="0.45">
      <c r="A1631" s="15"/>
      <c r="B1631" s="15"/>
      <c r="C1631" s="15"/>
      <c r="D1631" s="23"/>
      <c r="AB1631" s="3"/>
    </row>
    <row r="1632" spans="1:28" x14ac:dyDescent="0.45">
      <c r="A1632" s="15"/>
      <c r="B1632" s="15"/>
      <c r="C1632" s="15"/>
      <c r="D1632" s="23"/>
      <c r="AB1632" s="3"/>
    </row>
    <row r="1633" spans="1:28" x14ac:dyDescent="0.45">
      <c r="A1633" s="15"/>
      <c r="B1633" s="15"/>
      <c r="C1633" s="15"/>
      <c r="D1633" s="23"/>
      <c r="AB1633" s="3"/>
    </row>
    <row r="1634" spans="1:28" x14ac:dyDescent="0.45">
      <c r="A1634" s="15"/>
      <c r="B1634" s="15"/>
      <c r="C1634" s="15"/>
      <c r="D1634" s="23"/>
      <c r="AB1634" s="3"/>
    </row>
    <row r="1635" spans="1:28" x14ac:dyDescent="0.45">
      <c r="A1635" s="15"/>
      <c r="B1635" s="15"/>
      <c r="C1635" s="15"/>
      <c r="D1635" s="23"/>
      <c r="AB1635" s="3"/>
    </row>
    <row r="1636" spans="1:28" x14ac:dyDescent="0.45">
      <c r="A1636" s="15"/>
      <c r="B1636" s="15"/>
      <c r="C1636" s="15"/>
      <c r="D1636" s="23"/>
      <c r="AB1636" s="3"/>
    </row>
    <row r="1637" spans="1:28" x14ac:dyDescent="0.45">
      <c r="A1637" s="15"/>
      <c r="B1637" s="15"/>
      <c r="C1637" s="15"/>
      <c r="D1637" s="23"/>
      <c r="AB1637" s="3"/>
    </row>
    <row r="1638" spans="1:28" x14ac:dyDescent="0.45">
      <c r="A1638" s="15"/>
      <c r="B1638" s="15"/>
      <c r="C1638" s="15"/>
      <c r="D1638" s="23"/>
      <c r="AB1638" s="3"/>
    </row>
    <row r="1639" spans="1:28" x14ac:dyDescent="0.45">
      <c r="A1639" s="15"/>
      <c r="B1639" s="15"/>
      <c r="C1639" s="15"/>
      <c r="D1639" s="23"/>
      <c r="AB1639" s="3"/>
    </row>
    <row r="1640" spans="1:28" x14ac:dyDescent="0.45">
      <c r="A1640" s="15"/>
      <c r="B1640" s="15"/>
      <c r="C1640" s="15"/>
      <c r="D1640" s="23"/>
      <c r="AB1640" s="3"/>
    </row>
    <row r="1641" spans="1:28" x14ac:dyDescent="0.45">
      <c r="A1641" s="15"/>
      <c r="B1641" s="15"/>
      <c r="C1641" s="15"/>
      <c r="D1641" s="23"/>
      <c r="AB1641" s="3"/>
    </row>
    <row r="1642" spans="1:28" x14ac:dyDescent="0.45">
      <c r="A1642" s="15"/>
      <c r="B1642" s="15"/>
      <c r="C1642" s="15"/>
      <c r="D1642" s="23"/>
      <c r="AB1642" s="3"/>
    </row>
    <row r="1643" spans="1:28" x14ac:dyDescent="0.45">
      <c r="A1643" s="15"/>
      <c r="B1643" s="15"/>
      <c r="C1643" s="15"/>
      <c r="D1643" s="23"/>
      <c r="AB1643" s="3"/>
    </row>
    <row r="1644" spans="1:28" x14ac:dyDescent="0.45">
      <c r="A1644" s="15"/>
      <c r="B1644" s="15"/>
      <c r="C1644" s="15"/>
      <c r="D1644" s="23"/>
      <c r="AB1644" s="3"/>
    </row>
    <row r="1645" spans="1:28" x14ac:dyDescent="0.45">
      <c r="A1645" s="15"/>
      <c r="B1645" s="15"/>
      <c r="C1645" s="15"/>
      <c r="D1645" s="23"/>
      <c r="AB1645" s="3"/>
    </row>
    <row r="1646" spans="1:28" x14ac:dyDescent="0.45">
      <c r="A1646" s="15"/>
      <c r="B1646" s="15"/>
      <c r="C1646" s="15"/>
      <c r="D1646" s="23"/>
      <c r="AB1646" s="3"/>
    </row>
    <row r="1647" spans="1:28" x14ac:dyDescent="0.45">
      <c r="A1647" s="15"/>
      <c r="B1647" s="15"/>
      <c r="C1647" s="15"/>
      <c r="D1647" s="23"/>
      <c r="AB1647" s="3"/>
    </row>
    <row r="1648" spans="1:28" x14ac:dyDescent="0.45">
      <c r="A1648" s="15"/>
      <c r="B1648" s="15"/>
      <c r="C1648" s="15"/>
      <c r="D1648" s="23"/>
      <c r="AB1648" s="3"/>
    </row>
    <row r="1649" spans="1:28" x14ac:dyDescent="0.45">
      <c r="A1649" s="15"/>
      <c r="B1649" s="15"/>
      <c r="C1649" s="15"/>
      <c r="D1649" s="23"/>
      <c r="AB1649" s="3"/>
    </row>
    <row r="1650" spans="1:28" x14ac:dyDescent="0.45">
      <c r="A1650" s="15"/>
      <c r="B1650" s="15"/>
      <c r="C1650" s="15"/>
      <c r="D1650" s="23"/>
      <c r="AB1650" s="3"/>
    </row>
    <row r="1651" spans="1:28" x14ac:dyDescent="0.45">
      <c r="A1651" s="15"/>
      <c r="B1651" s="15"/>
      <c r="C1651" s="15"/>
      <c r="D1651" s="23"/>
      <c r="AB1651" s="3"/>
    </row>
    <row r="1652" spans="1:28" x14ac:dyDescent="0.45">
      <c r="A1652" s="15"/>
      <c r="B1652" s="15"/>
      <c r="C1652" s="15"/>
      <c r="D1652" s="23"/>
      <c r="AB1652" s="3"/>
    </row>
    <row r="1653" spans="1:28" x14ac:dyDescent="0.45">
      <c r="A1653" s="15"/>
      <c r="B1653" s="15"/>
      <c r="C1653" s="15"/>
      <c r="D1653" s="23"/>
      <c r="AB1653" s="3"/>
    </row>
    <row r="1654" spans="1:28" x14ac:dyDescent="0.45">
      <c r="A1654" s="15"/>
      <c r="B1654" s="15"/>
      <c r="C1654" s="15"/>
      <c r="D1654" s="23"/>
      <c r="AB1654" s="3"/>
    </row>
    <row r="1655" spans="1:28" x14ac:dyDescent="0.45">
      <c r="A1655" s="15"/>
      <c r="B1655" s="15"/>
      <c r="C1655" s="15"/>
      <c r="D1655" s="23"/>
      <c r="AB1655" s="3"/>
    </row>
    <row r="1656" spans="1:28" x14ac:dyDescent="0.45">
      <c r="A1656" s="15"/>
      <c r="B1656" s="15"/>
      <c r="C1656" s="15"/>
      <c r="D1656" s="23"/>
      <c r="AB1656" s="3"/>
    </row>
    <row r="1657" spans="1:28" x14ac:dyDescent="0.45">
      <c r="A1657" s="15"/>
      <c r="B1657" s="15"/>
      <c r="C1657" s="15"/>
      <c r="D1657" s="23"/>
      <c r="AB1657" s="3"/>
    </row>
    <row r="1658" spans="1:28" x14ac:dyDescent="0.45">
      <c r="A1658" s="15"/>
      <c r="B1658" s="15"/>
      <c r="C1658" s="15"/>
      <c r="D1658" s="23"/>
      <c r="AB1658" s="3"/>
    </row>
    <row r="1659" spans="1:28" x14ac:dyDescent="0.45">
      <c r="A1659" s="15"/>
      <c r="B1659" s="15"/>
      <c r="C1659" s="15"/>
      <c r="D1659" s="23"/>
      <c r="AB1659" s="3"/>
    </row>
    <row r="1660" spans="1:28" x14ac:dyDescent="0.45">
      <c r="A1660" s="15"/>
      <c r="B1660" s="15"/>
      <c r="C1660" s="15"/>
      <c r="D1660" s="23"/>
      <c r="AB1660" s="3"/>
    </row>
    <row r="1661" spans="1:28" x14ac:dyDescent="0.45">
      <c r="A1661" s="15"/>
      <c r="B1661" s="15"/>
      <c r="C1661" s="15"/>
      <c r="D1661" s="23"/>
      <c r="AB1661" s="3"/>
    </row>
    <row r="1662" spans="1:28" x14ac:dyDescent="0.45">
      <c r="A1662" s="15"/>
      <c r="B1662" s="15"/>
      <c r="C1662" s="15"/>
      <c r="D1662" s="23"/>
      <c r="AB1662" s="3"/>
    </row>
    <row r="1663" spans="1:28" x14ac:dyDescent="0.45">
      <c r="A1663" s="15"/>
      <c r="B1663" s="15"/>
      <c r="C1663" s="15"/>
      <c r="D1663" s="23"/>
      <c r="AB1663" s="3"/>
    </row>
    <row r="1664" spans="1:28" x14ac:dyDescent="0.45">
      <c r="A1664" s="15"/>
      <c r="B1664" s="15"/>
      <c r="C1664" s="15"/>
      <c r="D1664" s="23"/>
      <c r="AB1664" s="3"/>
    </row>
    <row r="1665" spans="1:28" x14ac:dyDescent="0.45">
      <c r="A1665" s="15"/>
      <c r="B1665" s="15"/>
      <c r="C1665" s="15"/>
      <c r="D1665" s="23"/>
      <c r="AB1665" s="3"/>
    </row>
    <row r="1666" spans="1:28" x14ac:dyDescent="0.45">
      <c r="A1666" s="15"/>
      <c r="B1666" s="15"/>
      <c r="C1666" s="15"/>
      <c r="D1666" s="23"/>
      <c r="AB1666" s="3"/>
    </row>
    <row r="1667" spans="1:28" x14ac:dyDescent="0.45">
      <c r="A1667" s="15"/>
      <c r="B1667" s="15"/>
      <c r="C1667" s="15"/>
      <c r="D1667" s="23"/>
      <c r="AB1667" s="3"/>
    </row>
    <row r="1668" spans="1:28" x14ac:dyDescent="0.45">
      <c r="A1668" s="15"/>
      <c r="B1668" s="15"/>
      <c r="C1668" s="15"/>
      <c r="D1668" s="23"/>
      <c r="AB1668" s="3"/>
    </row>
    <row r="1669" spans="1:28" x14ac:dyDescent="0.45">
      <c r="A1669" s="15"/>
      <c r="B1669" s="15"/>
      <c r="C1669" s="15"/>
      <c r="D1669" s="23"/>
      <c r="AB1669" s="3"/>
    </row>
    <row r="1670" spans="1:28" x14ac:dyDescent="0.45">
      <c r="A1670" s="15"/>
      <c r="B1670" s="15"/>
      <c r="C1670" s="15"/>
      <c r="D1670" s="23"/>
      <c r="AB1670" s="3"/>
    </row>
    <row r="1671" spans="1:28" x14ac:dyDescent="0.45">
      <c r="A1671" s="15"/>
      <c r="B1671" s="15"/>
      <c r="C1671" s="15"/>
      <c r="D1671" s="23"/>
      <c r="AB1671" s="3"/>
    </row>
    <row r="1672" spans="1:28" x14ac:dyDescent="0.45">
      <c r="A1672" s="15"/>
      <c r="B1672" s="15"/>
      <c r="C1672" s="15"/>
      <c r="D1672" s="23"/>
      <c r="AB1672" s="3"/>
    </row>
    <row r="1673" spans="1:28" x14ac:dyDescent="0.45">
      <c r="A1673" s="15"/>
      <c r="B1673" s="15"/>
      <c r="C1673" s="15"/>
      <c r="D1673" s="23"/>
      <c r="AB1673" s="3"/>
    </row>
    <row r="1674" spans="1:28" x14ac:dyDescent="0.45">
      <c r="A1674" s="15"/>
      <c r="B1674" s="15"/>
      <c r="C1674" s="15"/>
      <c r="D1674" s="23"/>
      <c r="AB1674" s="3"/>
    </row>
    <row r="1675" spans="1:28" x14ac:dyDescent="0.45">
      <c r="A1675" s="15"/>
      <c r="B1675" s="15"/>
      <c r="C1675" s="15"/>
      <c r="D1675" s="23"/>
      <c r="AB1675" s="3"/>
    </row>
    <row r="1676" spans="1:28" x14ac:dyDescent="0.45">
      <c r="A1676" s="15"/>
      <c r="B1676" s="15"/>
      <c r="C1676" s="15"/>
      <c r="D1676" s="23"/>
      <c r="AB1676" s="3"/>
    </row>
    <row r="1677" spans="1:28" x14ac:dyDescent="0.45">
      <c r="A1677" s="15"/>
      <c r="B1677" s="15"/>
      <c r="C1677" s="15"/>
      <c r="D1677" s="23"/>
      <c r="AB1677" s="3"/>
    </row>
    <row r="1678" spans="1:28" x14ac:dyDescent="0.45">
      <c r="A1678" s="15"/>
      <c r="B1678" s="15"/>
      <c r="C1678" s="15"/>
      <c r="D1678" s="23"/>
      <c r="AB1678" s="3"/>
    </row>
    <row r="1679" spans="1:28" x14ac:dyDescent="0.45">
      <c r="A1679" s="15"/>
      <c r="B1679" s="15"/>
      <c r="C1679" s="15"/>
      <c r="D1679" s="23"/>
      <c r="AB1679" s="3"/>
    </row>
    <row r="1680" spans="1:28" x14ac:dyDescent="0.45">
      <c r="A1680" s="15"/>
      <c r="B1680" s="15"/>
      <c r="C1680" s="15"/>
      <c r="D1680" s="23"/>
      <c r="AB1680" s="3"/>
    </row>
    <row r="1681" spans="1:28" x14ac:dyDescent="0.45">
      <c r="A1681" s="15"/>
      <c r="B1681" s="15"/>
      <c r="C1681" s="15"/>
      <c r="D1681" s="23"/>
      <c r="AB1681" s="3"/>
    </row>
    <row r="1682" spans="1:28" x14ac:dyDescent="0.45">
      <c r="A1682" s="15"/>
      <c r="B1682" s="15"/>
      <c r="C1682" s="15"/>
      <c r="D1682" s="23"/>
      <c r="AB1682" s="3"/>
    </row>
    <row r="1683" spans="1:28" x14ac:dyDescent="0.45">
      <c r="A1683" s="15"/>
      <c r="B1683" s="15"/>
      <c r="C1683" s="15"/>
      <c r="D1683" s="23"/>
      <c r="AB1683" s="3"/>
    </row>
    <row r="1684" spans="1:28" x14ac:dyDescent="0.45">
      <c r="A1684" s="15"/>
      <c r="B1684" s="15"/>
      <c r="C1684" s="15"/>
      <c r="D1684" s="23"/>
      <c r="AB1684" s="3"/>
    </row>
    <row r="1685" spans="1:28" x14ac:dyDescent="0.45">
      <c r="A1685" s="15"/>
      <c r="B1685" s="15"/>
      <c r="C1685" s="15"/>
      <c r="D1685" s="23"/>
      <c r="AB1685" s="3"/>
    </row>
    <row r="1686" spans="1:28" x14ac:dyDescent="0.45">
      <c r="A1686" s="15"/>
      <c r="B1686" s="15"/>
      <c r="C1686" s="15"/>
      <c r="D1686" s="23"/>
      <c r="AB1686" s="3"/>
    </row>
    <row r="1687" spans="1:28" x14ac:dyDescent="0.45">
      <c r="A1687" s="15"/>
      <c r="B1687" s="15"/>
      <c r="C1687" s="15"/>
      <c r="D1687" s="23"/>
      <c r="AB1687" s="3"/>
    </row>
    <row r="1688" spans="1:28" x14ac:dyDescent="0.45">
      <c r="A1688" s="15"/>
      <c r="B1688" s="15"/>
      <c r="C1688" s="15"/>
      <c r="D1688" s="23"/>
      <c r="AB1688" s="3"/>
    </row>
    <row r="1689" spans="1:28" x14ac:dyDescent="0.45">
      <c r="A1689" s="15"/>
      <c r="B1689" s="15"/>
      <c r="C1689" s="15"/>
      <c r="D1689" s="23"/>
      <c r="AB1689" s="3"/>
    </row>
    <row r="1690" spans="1:28" x14ac:dyDescent="0.45">
      <c r="A1690" s="15"/>
      <c r="B1690" s="15"/>
      <c r="C1690" s="15"/>
      <c r="D1690" s="23"/>
      <c r="AB1690" s="3"/>
    </row>
    <row r="1691" spans="1:28" x14ac:dyDescent="0.45">
      <c r="A1691" s="15"/>
      <c r="B1691" s="15"/>
      <c r="C1691" s="15"/>
      <c r="D1691" s="23"/>
      <c r="AB1691" s="3"/>
    </row>
    <row r="1692" spans="1:28" x14ac:dyDescent="0.45">
      <c r="A1692" s="15"/>
      <c r="B1692" s="15"/>
      <c r="C1692" s="15"/>
      <c r="D1692" s="23"/>
      <c r="AB1692" s="3"/>
    </row>
    <row r="1693" spans="1:28" x14ac:dyDescent="0.45">
      <c r="A1693" s="15"/>
      <c r="B1693" s="15"/>
      <c r="C1693" s="15"/>
      <c r="D1693" s="23"/>
      <c r="AB1693" s="3"/>
    </row>
    <row r="1694" spans="1:28" x14ac:dyDescent="0.45">
      <c r="A1694" s="15"/>
      <c r="B1694" s="15"/>
      <c r="C1694" s="15"/>
      <c r="D1694" s="23"/>
      <c r="AB1694" s="3"/>
    </row>
    <row r="1695" spans="1:28" x14ac:dyDescent="0.45">
      <c r="A1695" s="15"/>
      <c r="B1695" s="15"/>
      <c r="C1695" s="15"/>
      <c r="D1695" s="23"/>
      <c r="AB1695" s="3"/>
    </row>
    <row r="1696" spans="1:28" x14ac:dyDescent="0.45">
      <c r="A1696" s="15"/>
      <c r="B1696" s="15"/>
      <c r="C1696" s="15"/>
      <c r="D1696" s="23"/>
      <c r="AB1696" s="3"/>
    </row>
    <row r="1697" spans="1:28" x14ac:dyDescent="0.45">
      <c r="A1697" s="15"/>
      <c r="B1697" s="15"/>
      <c r="C1697" s="15"/>
      <c r="D1697" s="23"/>
      <c r="AB1697" s="3"/>
    </row>
    <row r="1698" spans="1:28" x14ac:dyDescent="0.45">
      <c r="A1698" s="15"/>
      <c r="B1698" s="15"/>
      <c r="C1698" s="15"/>
      <c r="D1698" s="23"/>
      <c r="AB1698" s="3"/>
    </row>
    <row r="1699" spans="1:28" x14ac:dyDescent="0.45">
      <c r="A1699" s="15"/>
      <c r="B1699" s="15"/>
      <c r="C1699" s="15"/>
      <c r="D1699" s="23"/>
      <c r="AB1699" s="3"/>
    </row>
    <row r="1700" spans="1:28" x14ac:dyDescent="0.45">
      <c r="A1700" s="15"/>
      <c r="B1700" s="15"/>
      <c r="C1700" s="15"/>
      <c r="D1700" s="23"/>
      <c r="AB1700" s="3"/>
    </row>
    <row r="1701" spans="1:28" x14ac:dyDescent="0.45">
      <c r="A1701" s="15"/>
      <c r="B1701" s="15"/>
      <c r="C1701" s="15"/>
      <c r="D1701" s="23"/>
      <c r="AB1701" s="3"/>
    </row>
    <row r="1702" spans="1:28" x14ac:dyDescent="0.45">
      <c r="A1702" s="15"/>
      <c r="B1702" s="15"/>
      <c r="C1702" s="15"/>
      <c r="D1702" s="23"/>
      <c r="AB1702" s="3"/>
    </row>
    <row r="1703" spans="1:28" x14ac:dyDescent="0.45">
      <c r="A1703" s="15"/>
      <c r="B1703" s="15"/>
      <c r="C1703" s="15"/>
      <c r="D1703" s="23"/>
      <c r="AB1703" s="3"/>
    </row>
    <row r="1704" spans="1:28" x14ac:dyDescent="0.45">
      <c r="A1704" s="15"/>
      <c r="B1704" s="15"/>
      <c r="C1704" s="15"/>
      <c r="D1704" s="23"/>
      <c r="AB1704" s="3"/>
    </row>
    <row r="1705" spans="1:28" x14ac:dyDescent="0.45">
      <c r="A1705" s="15"/>
      <c r="B1705" s="15"/>
      <c r="C1705" s="15"/>
      <c r="D1705" s="23"/>
      <c r="AB1705" s="3"/>
    </row>
    <row r="1706" spans="1:28" x14ac:dyDescent="0.45">
      <c r="A1706" s="15"/>
      <c r="B1706" s="15"/>
      <c r="C1706" s="15"/>
      <c r="D1706" s="23"/>
      <c r="AB1706" s="3"/>
    </row>
    <row r="1707" spans="1:28" x14ac:dyDescent="0.45">
      <c r="A1707" s="15"/>
      <c r="B1707" s="15"/>
      <c r="C1707" s="15"/>
      <c r="D1707" s="23"/>
      <c r="AB1707" s="3"/>
    </row>
    <row r="1708" spans="1:28" x14ac:dyDescent="0.45">
      <c r="A1708" s="15"/>
      <c r="B1708" s="15"/>
      <c r="C1708" s="15"/>
      <c r="D1708" s="23"/>
      <c r="AB1708" s="3"/>
    </row>
    <row r="1709" spans="1:28" x14ac:dyDescent="0.45">
      <c r="A1709" s="15"/>
      <c r="B1709" s="15"/>
      <c r="C1709" s="15"/>
      <c r="D1709" s="23"/>
      <c r="AB1709" s="3"/>
    </row>
    <row r="1710" spans="1:28" x14ac:dyDescent="0.45">
      <c r="A1710" s="15"/>
      <c r="B1710" s="15"/>
      <c r="C1710" s="15"/>
      <c r="D1710" s="23"/>
      <c r="AB1710" s="3"/>
    </row>
    <row r="1711" spans="1:28" x14ac:dyDescent="0.45">
      <c r="A1711" s="15"/>
      <c r="B1711" s="15"/>
      <c r="C1711" s="15"/>
      <c r="D1711" s="23"/>
      <c r="AB1711" s="3"/>
    </row>
    <row r="1712" spans="1:28" x14ac:dyDescent="0.45">
      <c r="A1712" s="15"/>
      <c r="B1712" s="15"/>
      <c r="C1712" s="15"/>
      <c r="D1712" s="23"/>
      <c r="AB1712" s="3"/>
    </row>
    <row r="1713" spans="1:28" x14ac:dyDescent="0.45">
      <c r="A1713" s="15"/>
      <c r="B1713" s="15"/>
      <c r="C1713" s="15"/>
      <c r="D1713" s="23"/>
      <c r="AB1713" s="3"/>
    </row>
    <row r="1714" spans="1:28" x14ac:dyDescent="0.45">
      <c r="A1714" s="15"/>
      <c r="B1714" s="15"/>
      <c r="C1714" s="15"/>
      <c r="D1714" s="23"/>
      <c r="AB1714" s="3"/>
    </row>
    <row r="1715" spans="1:28" x14ac:dyDescent="0.45">
      <c r="A1715" s="15"/>
      <c r="B1715" s="15"/>
      <c r="C1715" s="15"/>
      <c r="D1715" s="23"/>
      <c r="AB1715" s="3"/>
    </row>
    <row r="1716" spans="1:28" x14ac:dyDescent="0.45">
      <c r="A1716" s="15"/>
      <c r="B1716" s="15"/>
      <c r="C1716" s="15"/>
      <c r="D1716" s="23"/>
      <c r="AB1716" s="3"/>
    </row>
    <row r="1717" spans="1:28" x14ac:dyDescent="0.45">
      <c r="A1717" s="15"/>
      <c r="B1717" s="15"/>
      <c r="C1717" s="15"/>
      <c r="D1717" s="23"/>
      <c r="AB1717" s="3"/>
    </row>
    <row r="1718" spans="1:28" x14ac:dyDescent="0.45">
      <c r="A1718" s="15"/>
      <c r="B1718" s="15"/>
      <c r="C1718" s="15"/>
      <c r="D1718" s="23"/>
      <c r="AB1718" s="3"/>
    </row>
    <row r="1719" spans="1:28" x14ac:dyDescent="0.45">
      <c r="A1719" s="15"/>
      <c r="B1719" s="15"/>
      <c r="C1719" s="15"/>
      <c r="D1719" s="23"/>
      <c r="AB1719" s="3"/>
    </row>
    <row r="1720" spans="1:28" x14ac:dyDescent="0.45">
      <c r="A1720" s="15"/>
      <c r="B1720" s="15"/>
      <c r="C1720" s="15"/>
      <c r="D1720" s="23"/>
      <c r="AB1720" s="3"/>
    </row>
    <row r="1721" spans="1:28" x14ac:dyDescent="0.45">
      <c r="A1721" s="15"/>
      <c r="B1721" s="15"/>
      <c r="C1721" s="15"/>
      <c r="D1721" s="23"/>
      <c r="AB1721" s="3"/>
    </row>
    <row r="1722" spans="1:28" x14ac:dyDescent="0.45">
      <c r="A1722" s="15"/>
      <c r="B1722" s="15"/>
      <c r="C1722" s="15"/>
      <c r="D1722" s="23"/>
      <c r="AB1722" s="3"/>
    </row>
    <row r="1723" spans="1:28" x14ac:dyDescent="0.45">
      <c r="A1723" s="15"/>
      <c r="B1723" s="15"/>
      <c r="C1723" s="15"/>
      <c r="D1723" s="23"/>
      <c r="AB1723" s="3"/>
    </row>
    <row r="1724" spans="1:28" x14ac:dyDescent="0.45">
      <c r="A1724" s="15"/>
      <c r="B1724" s="15"/>
      <c r="C1724" s="15"/>
      <c r="D1724" s="23"/>
      <c r="AB1724" s="3"/>
    </row>
    <row r="1725" spans="1:28" x14ac:dyDescent="0.45">
      <c r="A1725" s="15"/>
      <c r="B1725" s="15"/>
      <c r="C1725" s="15"/>
      <c r="D1725" s="23"/>
      <c r="AB1725" s="3"/>
    </row>
    <row r="1726" spans="1:28" x14ac:dyDescent="0.45">
      <c r="A1726" s="15"/>
      <c r="B1726" s="15"/>
      <c r="C1726" s="15"/>
      <c r="D1726" s="23"/>
      <c r="AB1726" s="3"/>
    </row>
    <row r="1727" spans="1:28" x14ac:dyDescent="0.45">
      <c r="A1727" s="15"/>
      <c r="B1727" s="15"/>
      <c r="C1727" s="15"/>
      <c r="D1727" s="23"/>
      <c r="AB1727" s="3"/>
    </row>
    <row r="1728" spans="1:28" x14ac:dyDescent="0.45">
      <c r="A1728" s="15"/>
      <c r="B1728" s="15"/>
      <c r="C1728" s="15"/>
      <c r="D1728" s="23"/>
      <c r="AB1728" s="3"/>
    </row>
    <row r="1729" spans="1:28" x14ac:dyDescent="0.45">
      <c r="A1729" s="15"/>
      <c r="B1729" s="15"/>
      <c r="C1729" s="15"/>
      <c r="D1729" s="23"/>
      <c r="AB1729" s="3"/>
    </row>
    <row r="1730" spans="1:28" x14ac:dyDescent="0.45">
      <c r="A1730" s="15"/>
      <c r="B1730" s="15"/>
      <c r="C1730" s="15"/>
      <c r="D1730" s="23"/>
      <c r="AB1730" s="3"/>
    </row>
    <row r="1731" spans="1:28" x14ac:dyDescent="0.45">
      <c r="A1731" s="15"/>
      <c r="B1731" s="15"/>
      <c r="C1731" s="15"/>
      <c r="D1731" s="23"/>
      <c r="AB1731" s="3"/>
    </row>
    <row r="1732" spans="1:28" x14ac:dyDescent="0.45">
      <c r="A1732" s="15"/>
      <c r="B1732" s="15"/>
      <c r="C1732" s="15"/>
      <c r="D1732" s="23"/>
      <c r="AB1732" s="3"/>
    </row>
    <row r="1733" spans="1:28" x14ac:dyDescent="0.45">
      <c r="A1733" s="15"/>
      <c r="B1733" s="15"/>
      <c r="C1733" s="15"/>
      <c r="D1733" s="23"/>
      <c r="AB1733" s="3"/>
    </row>
    <row r="1734" spans="1:28" x14ac:dyDescent="0.45">
      <c r="A1734" s="15"/>
      <c r="B1734" s="15"/>
      <c r="C1734" s="15"/>
      <c r="D1734" s="23"/>
      <c r="AB1734" s="3"/>
    </row>
    <row r="1735" spans="1:28" x14ac:dyDescent="0.45">
      <c r="A1735" s="15"/>
      <c r="B1735" s="15"/>
      <c r="C1735" s="15"/>
      <c r="D1735" s="23"/>
      <c r="AB1735" s="3"/>
    </row>
    <row r="1736" spans="1:28" x14ac:dyDescent="0.45">
      <c r="A1736" s="15"/>
      <c r="B1736" s="15"/>
      <c r="C1736" s="15"/>
      <c r="D1736" s="23"/>
      <c r="AB1736" s="3"/>
    </row>
    <row r="1737" spans="1:28" x14ac:dyDescent="0.45">
      <c r="A1737" s="15"/>
      <c r="B1737" s="15"/>
      <c r="C1737" s="15"/>
      <c r="D1737" s="23"/>
      <c r="AB1737" s="3"/>
    </row>
    <row r="1738" spans="1:28" x14ac:dyDescent="0.45">
      <c r="A1738" s="15"/>
      <c r="B1738" s="15"/>
      <c r="C1738" s="15"/>
      <c r="D1738" s="23"/>
      <c r="AB1738" s="3"/>
    </row>
    <row r="1739" spans="1:28" x14ac:dyDescent="0.45">
      <c r="A1739" s="15"/>
      <c r="B1739" s="15"/>
      <c r="C1739" s="15"/>
      <c r="D1739" s="23"/>
      <c r="AB1739" s="3"/>
    </row>
    <row r="1740" spans="1:28" x14ac:dyDescent="0.45">
      <c r="A1740" s="15"/>
      <c r="B1740" s="15"/>
      <c r="C1740" s="15"/>
      <c r="D1740" s="23"/>
      <c r="AB1740" s="3"/>
    </row>
    <row r="1741" spans="1:28" x14ac:dyDescent="0.45">
      <c r="A1741" s="15"/>
      <c r="B1741" s="15"/>
      <c r="C1741" s="15"/>
      <c r="D1741" s="23"/>
      <c r="AB1741" s="3"/>
    </row>
    <row r="1742" spans="1:28" x14ac:dyDescent="0.45">
      <c r="A1742" s="15"/>
      <c r="B1742" s="15"/>
      <c r="C1742" s="15"/>
      <c r="D1742" s="23"/>
      <c r="AB1742" s="3"/>
    </row>
    <row r="1743" spans="1:28" x14ac:dyDescent="0.45">
      <c r="A1743" s="15"/>
      <c r="B1743" s="15"/>
      <c r="C1743" s="15"/>
      <c r="D1743" s="23"/>
      <c r="AB1743" s="3"/>
    </row>
    <row r="1744" spans="1:28" x14ac:dyDescent="0.45">
      <c r="A1744" s="15"/>
      <c r="B1744" s="15"/>
      <c r="C1744" s="15"/>
      <c r="D1744" s="23"/>
      <c r="AB1744" s="3"/>
    </row>
    <row r="1745" spans="1:28" x14ac:dyDescent="0.45">
      <c r="A1745" s="15"/>
      <c r="B1745" s="15"/>
      <c r="C1745" s="15"/>
      <c r="D1745" s="23"/>
      <c r="AB1745" s="3"/>
    </row>
    <row r="1746" spans="1:28" x14ac:dyDescent="0.45">
      <c r="A1746" s="15"/>
      <c r="B1746" s="15"/>
      <c r="C1746" s="15"/>
      <c r="D1746" s="23"/>
      <c r="AB1746" s="3"/>
    </row>
    <row r="1747" spans="1:28" x14ac:dyDescent="0.45">
      <c r="A1747" s="15"/>
      <c r="B1747" s="15"/>
      <c r="C1747" s="15"/>
      <c r="D1747" s="23"/>
      <c r="AB1747" s="3"/>
    </row>
    <row r="1748" spans="1:28" x14ac:dyDescent="0.45">
      <c r="A1748" s="15"/>
      <c r="B1748" s="15"/>
      <c r="C1748" s="15"/>
      <c r="D1748" s="23"/>
      <c r="AB1748" s="3"/>
    </row>
    <row r="1749" spans="1:28" x14ac:dyDescent="0.45">
      <c r="A1749" s="15"/>
      <c r="B1749" s="15"/>
      <c r="C1749" s="15"/>
      <c r="D1749" s="23"/>
      <c r="AB1749" s="3"/>
    </row>
    <row r="1750" spans="1:28" x14ac:dyDescent="0.45">
      <c r="A1750" s="15"/>
      <c r="B1750" s="15"/>
      <c r="C1750" s="15"/>
      <c r="D1750" s="23"/>
      <c r="AB1750" s="3"/>
    </row>
    <row r="1751" spans="1:28" x14ac:dyDescent="0.45">
      <c r="A1751" s="15"/>
      <c r="B1751" s="15"/>
      <c r="C1751" s="15"/>
      <c r="D1751" s="23"/>
      <c r="AB1751" s="3"/>
    </row>
    <row r="1752" spans="1:28" x14ac:dyDescent="0.45">
      <c r="A1752" s="15"/>
      <c r="B1752" s="15"/>
      <c r="C1752" s="15"/>
      <c r="D1752" s="23"/>
      <c r="AB1752" s="3"/>
    </row>
    <row r="1753" spans="1:28" x14ac:dyDescent="0.45">
      <c r="A1753" s="15"/>
      <c r="B1753" s="15"/>
      <c r="C1753" s="15"/>
      <c r="D1753" s="23"/>
      <c r="AB1753" s="3"/>
    </row>
    <row r="1754" spans="1:28" x14ac:dyDescent="0.45">
      <c r="A1754" s="15"/>
      <c r="B1754" s="15"/>
      <c r="C1754" s="15"/>
      <c r="D1754" s="23"/>
      <c r="AB1754" s="3"/>
    </row>
    <row r="1755" spans="1:28" x14ac:dyDescent="0.45">
      <c r="A1755" s="15"/>
      <c r="B1755" s="15"/>
      <c r="C1755" s="15"/>
      <c r="D1755" s="23"/>
      <c r="AB1755" s="3"/>
    </row>
    <row r="1756" spans="1:28" x14ac:dyDescent="0.45">
      <c r="A1756" s="15"/>
      <c r="B1756" s="15"/>
      <c r="C1756" s="15"/>
      <c r="D1756" s="23"/>
      <c r="AB1756" s="3"/>
    </row>
    <row r="1757" spans="1:28" x14ac:dyDescent="0.45">
      <c r="A1757" s="15"/>
      <c r="B1757" s="15"/>
      <c r="C1757" s="15"/>
      <c r="D1757" s="23"/>
      <c r="AB1757" s="3"/>
    </row>
    <row r="1758" spans="1:28" x14ac:dyDescent="0.45">
      <c r="A1758" s="15"/>
      <c r="B1758" s="15"/>
      <c r="C1758" s="15"/>
      <c r="D1758" s="23"/>
      <c r="AB1758" s="3"/>
    </row>
    <row r="1759" spans="1:28" x14ac:dyDescent="0.45">
      <c r="A1759" s="15"/>
      <c r="B1759" s="15"/>
      <c r="C1759" s="15"/>
      <c r="D1759" s="23"/>
      <c r="AB1759" s="3"/>
    </row>
    <row r="1760" spans="1:28" x14ac:dyDescent="0.45">
      <c r="A1760" s="15"/>
      <c r="B1760" s="15"/>
      <c r="C1760" s="15"/>
      <c r="D1760" s="23"/>
      <c r="AB1760" s="3"/>
    </row>
    <row r="1761" spans="1:28" x14ac:dyDescent="0.45">
      <c r="A1761" s="15"/>
      <c r="B1761" s="15"/>
      <c r="C1761" s="15"/>
      <c r="D1761" s="23"/>
      <c r="AB1761" s="3"/>
    </row>
    <row r="1762" spans="1:28" x14ac:dyDescent="0.45">
      <c r="A1762" s="15"/>
      <c r="B1762" s="15"/>
      <c r="C1762" s="15"/>
      <c r="D1762" s="23"/>
      <c r="AB1762" s="3"/>
    </row>
    <row r="1763" spans="1:28" x14ac:dyDescent="0.45">
      <c r="A1763" s="15"/>
      <c r="B1763" s="15"/>
      <c r="C1763" s="15"/>
      <c r="D1763" s="23"/>
      <c r="AB1763" s="3"/>
    </row>
    <row r="1764" spans="1:28" x14ac:dyDescent="0.45">
      <c r="A1764" s="15"/>
      <c r="B1764" s="15"/>
      <c r="C1764" s="15"/>
      <c r="D1764" s="23"/>
      <c r="AB1764" s="3"/>
    </row>
    <row r="1765" spans="1:28" x14ac:dyDescent="0.45">
      <c r="A1765" s="15"/>
      <c r="B1765" s="15"/>
      <c r="C1765" s="15"/>
      <c r="D1765" s="23"/>
      <c r="AB1765" s="3"/>
    </row>
    <row r="1766" spans="1:28" x14ac:dyDescent="0.45">
      <c r="A1766" s="15"/>
      <c r="B1766" s="15"/>
      <c r="C1766" s="15"/>
      <c r="D1766" s="23"/>
      <c r="AB1766" s="3"/>
    </row>
    <row r="1767" spans="1:28" x14ac:dyDescent="0.45">
      <c r="A1767" s="15"/>
      <c r="B1767" s="15"/>
      <c r="C1767" s="15"/>
      <c r="D1767" s="23"/>
      <c r="AB1767" s="3"/>
    </row>
    <row r="1768" spans="1:28" x14ac:dyDescent="0.45">
      <c r="A1768" s="15"/>
      <c r="B1768" s="15"/>
      <c r="C1768" s="15"/>
      <c r="D1768" s="23"/>
      <c r="AB1768" s="3"/>
    </row>
    <row r="1769" spans="1:28" x14ac:dyDescent="0.45">
      <c r="A1769" s="15"/>
      <c r="B1769" s="15"/>
      <c r="C1769" s="15"/>
      <c r="D1769" s="23"/>
      <c r="AB1769" s="3"/>
    </row>
    <row r="1770" spans="1:28" x14ac:dyDescent="0.45">
      <c r="A1770" s="15"/>
      <c r="B1770" s="15"/>
      <c r="C1770" s="15"/>
      <c r="D1770" s="23"/>
      <c r="AB1770" s="3"/>
    </row>
    <row r="1771" spans="1:28" x14ac:dyDescent="0.45">
      <c r="A1771" s="15"/>
      <c r="B1771" s="15"/>
      <c r="C1771" s="15"/>
      <c r="D1771" s="23"/>
      <c r="AB1771" s="3"/>
    </row>
    <row r="1772" spans="1:28" x14ac:dyDescent="0.45">
      <c r="A1772" s="15"/>
      <c r="B1772" s="15"/>
      <c r="C1772" s="15"/>
      <c r="D1772" s="23"/>
      <c r="AB1772" s="3"/>
    </row>
    <row r="1773" spans="1:28" x14ac:dyDescent="0.45">
      <c r="A1773" s="15"/>
      <c r="B1773" s="15"/>
      <c r="C1773" s="15"/>
      <c r="D1773" s="23"/>
      <c r="AB1773" s="3"/>
    </row>
    <row r="1774" spans="1:28" x14ac:dyDescent="0.45">
      <c r="A1774" s="15"/>
      <c r="B1774" s="15"/>
      <c r="C1774" s="15"/>
      <c r="D1774" s="23"/>
      <c r="AB1774" s="3"/>
    </row>
    <row r="1775" spans="1:28" x14ac:dyDescent="0.45">
      <c r="A1775" s="15"/>
      <c r="B1775" s="15"/>
      <c r="C1775" s="15"/>
      <c r="D1775" s="23"/>
      <c r="AB1775" s="3"/>
    </row>
    <row r="1776" spans="1:28" x14ac:dyDescent="0.45">
      <c r="A1776" s="15"/>
      <c r="B1776" s="15"/>
      <c r="C1776" s="15"/>
      <c r="D1776" s="23"/>
      <c r="AB1776" s="3"/>
    </row>
    <row r="1777" spans="1:28" x14ac:dyDescent="0.45">
      <c r="A1777" s="15"/>
      <c r="B1777" s="15"/>
      <c r="C1777" s="15"/>
      <c r="D1777" s="23"/>
      <c r="AB1777" s="3"/>
    </row>
    <row r="1778" spans="1:28" x14ac:dyDescent="0.45">
      <c r="A1778" s="15"/>
      <c r="B1778" s="15"/>
      <c r="C1778" s="15"/>
      <c r="D1778" s="23"/>
      <c r="AB1778" s="3"/>
    </row>
    <row r="1779" spans="1:28" x14ac:dyDescent="0.45">
      <c r="A1779" s="15"/>
      <c r="B1779" s="15"/>
      <c r="C1779" s="15"/>
      <c r="D1779" s="23"/>
      <c r="AB1779" s="3"/>
    </row>
    <row r="1780" spans="1:28" x14ac:dyDescent="0.45">
      <c r="A1780" s="15"/>
      <c r="B1780" s="15"/>
      <c r="C1780" s="15"/>
      <c r="D1780" s="23"/>
      <c r="AB1780" s="3"/>
    </row>
    <row r="1781" spans="1:28" x14ac:dyDescent="0.45">
      <c r="A1781" s="15"/>
      <c r="B1781" s="15"/>
      <c r="C1781" s="15"/>
      <c r="D1781" s="23"/>
      <c r="AB1781" s="3"/>
    </row>
    <row r="1782" spans="1:28" x14ac:dyDescent="0.45">
      <c r="A1782" s="15"/>
      <c r="B1782" s="15"/>
      <c r="C1782" s="15"/>
      <c r="D1782" s="23"/>
      <c r="AB1782" s="3"/>
    </row>
    <row r="1783" spans="1:28" x14ac:dyDescent="0.45">
      <c r="A1783" s="15"/>
      <c r="B1783" s="15"/>
      <c r="C1783" s="15"/>
      <c r="D1783" s="23"/>
      <c r="AB1783" s="3"/>
    </row>
    <row r="1784" spans="1:28" x14ac:dyDescent="0.45">
      <c r="A1784" s="15"/>
      <c r="B1784" s="15"/>
      <c r="C1784" s="15"/>
      <c r="D1784" s="23"/>
      <c r="AB1784" s="3"/>
    </row>
    <row r="1785" spans="1:28" x14ac:dyDescent="0.45">
      <c r="A1785" s="15"/>
      <c r="B1785" s="15"/>
      <c r="C1785" s="15"/>
      <c r="D1785" s="23"/>
      <c r="AB1785" s="3"/>
    </row>
    <row r="1786" spans="1:28" x14ac:dyDescent="0.45">
      <c r="A1786" s="15"/>
      <c r="B1786" s="15"/>
      <c r="C1786" s="15"/>
      <c r="D1786" s="23"/>
      <c r="AB1786" s="3"/>
    </row>
    <row r="1787" spans="1:28" x14ac:dyDescent="0.45">
      <c r="A1787" s="15"/>
      <c r="B1787" s="15"/>
      <c r="C1787" s="15"/>
      <c r="D1787" s="23"/>
      <c r="AB1787" s="3"/>
    </row>
    <row r="1788" spans="1:28" x14ac:dyDescent="0.45">
      <c r="A1788" s="15"/>
      <c r="B1788" s="15"/>
      <c r="C1788" s="15"/>
      <c r="D1788" s="23"/>
      <c r="AB1788" s="3"/>
    </row>
    <row r="1789" spans="1:28" x14ac:dyDescent="0.45">
      <c r="A1789" s="15"/>
      <c r="B1789" s="15"/>
      <c r="C1789" s="15"/>
      <c r="D1789" s="23"/>
      <c r="AB1789" s="3"/>
    </row>
    <row r="1790" spans="1:28" x14ac:dyDescent="0.45">
      <c r="A1790" s="15"/>
      <c r="B1790" s="15"/>
      <c r="C1790" s="15"/>
      <c r="D1790" s="23"/>
      <c r="AB1790" s="3"/>
    </row>
    <row r="1791" spans="1:28" x14ac:dyDescent="0.45">
      <c r="A1791" s="15"/>
      <c r="B1791" s="15"/>
      <c r="C1791" s="15"/>
      <c r="D1791" s="23"/>
      <c r="AB1791" s="3"/>
    </row>
    <row r="1792" spans="1:28" x14ac:dyDescent="0.45">
      <c r="A1792" s="15"/>
      <c r="B1792" s="15"/>
      <c r="C1792" s="15"/>
      <c r="D1792" s="23"/>
      <c r="AB1792" s="3"/>
    </row>
    <row r="1793" spans="1:28" x14ac:dyDescent="0.45">
      <c r="A1793" s="15"/>
      <c r="B1793" s="15"/>
      <c r="C1793" s="15"/>
      <c r="D1793" s="23"/>
      <c r="AB1793" s="3"/>
    </row>
    <row r="1794" spans="1:28" x14ac:dyDescent="0.45">
      <c r="A1794" s="15"/>
      <c r="B1794" s="15"/>
      <c r="C1794" s="15"/>
      <c r="D1794" s="23"/>
      <c r="AB1794" s="3"/>
    </row>
    <row r="1795" spans="1:28" x14ac:dyDescent="0.45">
      <c r="A1795" s="15"/>
      <c r="B1795" s="15"/>
      <c r="C1795" s="15"/>
      <c r="D1795" s="23"/>
      <c r="AB1795" s="3"/>
    </row>
    <row r="1796" spans="1:28" x14ac:dyDescent="0.45">
      <c r="A1796" s="15"/>
      <c r="B1796" s="15"/>
      <c r="C1796" s="15"/>
      <c r="D1796" s="23"/>
      <c r="AB1796" s="3"/>
    </row>
    <row r="1797" spans="1:28" x14ac:dyDescent="0.45">
      <c r="A1797" s="15"/>
      <c r="B1797" s="15"/>
      <c r="C1797" s="15"/>
      <c r="D1797" s="23"/>
      <c r="AB1797" s="3"/>
    </row>
    <row r="1798" spans="1:28" x14ac:dyDescent="0.45">
      <c r="A1798" s="15"/>
      <c r="B1798" s="15"/>
      <c r="C1798" s="15"/>
      <c r="D1798" s="23"/>
      <c r="AB1798" s="3"/>
    </row>
    <row r="1799" spans="1:28" x14ac:dyDescent="0.45">
      <c r="A1799" s="15"/>
      <c r="B1799" s="15"/>
      <c r="C1799" s="15"/>
      <c r="D1799" s="23"/>
      <c r="AB1799" s="3"/>
    </row>
    <row r="1800" spans="1:28" x14ac:dyDescent="0.45">
      <c r="A1800" s="15"/>
      <c r="B1800" s="15"/>
      <c r="C1800" s="15"/>
      <c r="D1800" s="23"/>
      <c r="AB1800" s="3"/>
    </row>
    <row r="1801" spans="1:28" x14ac:dyDescent="0.45">
      <c r="A1801" s="15"/>
      <c r="B1801" s="15"/>
      <c r="C1801" s="15"/>
      <c r="D1801" s="23"/>
      <c r="AB1801" s="3"/>
    </row>
    <row r="1802" spans="1:28" x14ac:dyDescent="0.45">
      <c r="A1802" s="15"/>
      <c r="B1802" s="15"/>
      <c r="C1802" s="15"/>
      <c r="D1802" s="23"/>
      <c r="AB1802" s="3"/>
    </row>
    <row r="1803" spans="1:28" x14ac:dyDescent="0.45">
      <c r="A1803" s="15"/>
      <c r="B1803" s="15"/>
      <c r="C1803" s="15"/>
      <c r="D1803" s="23"/>
      <c r="AB1803" s="3"/>
    </row>
    <row r="1804" spans="1:28" x14ac:dyDescent="0.45">
      <c r="A1804" s="15"/>
      <c r="B1804" s="15"/>
      <c r="C1804" s="15"/>
      <c r="D1804" s="23"/>
      <c r="AB1804" s="3"/>
    </row>
    <row r="1805" spans="1:28" x14ac:dyDescent="0.45">
      <c r="A1805" s="15"/>
      <c r="B1805" s="15"/>
      <c r="C1805" s="15"/>
      <c r="D1805" s="23"/>
      <c r="AB1805" s="3"/>
    </row>
    <row r="1806" spans="1:28" x14ac:dyDescent="0.45">
      <c r="A1806" s="15"/>
      <c r="B1806" s="15"/>
      <c r="C1806" s="15"/>
      <c r="D1806" s="23"/>
      <c r="AB1806" s="3"/>
    </row>
    <row r="1807" spans="1:28" x14ac:dyDescent="0.45">
      <c r="A1807" s="15"/>
      <c r="B1807" s="15"/>
      <c r="C1807" s="15"/>
      <c r="D1807" s="23"/>
      <c r="AB1807" s="3"/>
    </row>
    <row r="1808" spans="1:28" x14ac:dyDescent="0.45">
      <c r="A1808" s="15"/>
      <c r="B1808" s="15"/>
      <c r="C1808" s="15"/>
      <c r="D1808" s="23"/>
      <c r="AB1808" s="3"/>
    </row>
    <row r="1809" spans="1:28" x14ac:dyDescent="0.45">
      <c r="A1809" s="15"/>
      <c r="B1809" s="15"/>
      <c r="C1809" s="15"/>
      <c r="D1809" s="23"/>
      <c r="AB1809" s="3"/>
    </row>
    <row r="1810" spans="1:28" x14ac:dyDescent="0.45">
      <c r="A1810" s="15"/>
      <c r="B1810" s="15"/>
      <c r="C1810" s="15"/>
      <c r="D1810" s="23"/>
      <c r="AB1810" s="3"/>
    </row>
    <row r="1811" spans="1:28" x14ac:dyDescent="0.45">
      <c r="A1811" s="15"/>
      <c r="B1811" s="15"/>
      <c r="C1811" s="15"/>
      <c r="D1811" s="23"/>
      <c r="AB1811" s="3"/>
    </row>
    <row r="1812" spans="1:28" x14ac:dyDescent="0.45">
      <c r="A1812" s="15"/>
      <c r="B1812" s="15"/>
      <c r="C1812" s="15"/>
      <c r="D1812" s="23"/>
      <c r="AB1812" s="3"/>
    </row>
    <row r="1813" spans="1:28" x14ac:dyDescent="0.45">
      <c r="A1813" s="15"/>
      <c r="B1813" s="15"/>
      <c r="C1813" s="15"/>
      <c r="D1813" s="23"/>
      <c r="AB1813" s="3"/>
    </row>
    <row r="1814" spans="1:28" x14ac:dyDescent="0.45">
      <c r="A1814" s="15"/>
      <c r="B1814" s="15"/>
      <c r="C1814" s="15"/>
      <c r="D1814" s="23"/>
      <c r="AB1814" s="3"/>
    </row>
    <row r="1815" spans="1:28" x14ac:dyDescent="0.45">
      <c r="A1815" s="15"/>
      <c r="B1815" s="15"/>
      <c r="C1815" s="15"/>
      <c r="D1815" s="23"/>
      <c r="AB1815" s="3"/>
    </row>
    <row r="1816" spans="1:28" x14ac:dyDescent="0.45">
      <c r="A1816" s="15"/>
      <c r="B1816" s="15"/>
      <c r="C1816" s="15"/>
      <c r="D1816" s="23"/>
      <c r="AB1816" s="3"/>
    </row>
    <row r="1817" spans="1:28" x14ac:dyDescent="0.45">
      <c r="A1817" s="15"/>
      <c r="B1817" s="15"/>
      <c r="C1817" s="15"/>
      <c r="D1817" s="23"/>
      <c r="AB1817" s="3"/>
    </row>
    <row r="1818" spans="1:28" x14ac:dyDescent="0.45">
      <c r="A1818" s="15"/>
      <c r="B1818" s="15"/>
      <c r="C1818" s="15"/>
      <c r="D1818" s="23"/>
      <c r="AB1818" s="3"/>
    </row>
    <row r="1819" spans="1:28" x14ac:dyDescent="0.45">
      <c r="A1819" s="15"/>
      <c r="B1819" s="15"/>
      <c r="C1819" s="15"/>
      <c r="D1819" s="23"/>
      <c r="AB1819" s="3"/>
    </row>
    <row r="1820" spans="1:28" x14ac:dyDescent="0.45">
      <c r="A1820" s="15"/>
      <c r="B1820" s="15"/>
      <c r="C1820" s="15"/>
      <c r="D1820" s="23"/>
      <c r="AB1820" s="3"/>
    </row>
    <row r="1821" spans="1:28" x14ac:dyDescent="0.45">
      <c r="A1821" s="15"/>
      <c r="B1821" s="15"/>
      <c r="C1821" s="15"/>
      <c r="D1821" s="23"/>
      <c r="AB1821" s="3"/>
    </row>
    <row r="1822" spans="1:28" x14ac:dyDescent="0.45">
      <c r="A1822" s="15"/>
      <c r="B1822" s="15"/>
      <c r="C1822" s="15"/>
      <c r="D1822" s="23"/>
      <c r="AB1822" s="3"/>
    </row>
    <row r="1823" spans="1:28" x14ac:dyDescent="0.45">
      <c r="A1823" s="15"/>
      <c r="B1823" s="15"/>
      <c r="C1823" s="15"/>
      <c r="D1823" s="23"/>
      <c r="AB1823" s="3"/>
    </row>
    <row r="1824" spans="1:28" x14ac:dyDescent="0.45">
      <c r="A1824" s="15"/>
      <c r="B1824" s="15"/>
      <c r="C1824" s="15"/>
      <c r="D1824" s="23"/>
      <c r="AB1824" s="3"/>
    </row>
    <row r="1825" spans="1:28" x14ac:dyDescent="0.45">
      <c r="A1825" s="15"/>
      <c r="B1825" s="15"/>
      <c r="C1825" s="15"/>
      <c r="D1825" s="23"/>
      <c r="AB1825" s="3"/>
    </row>
    <row r="1826" spans="1:28" x14ac:dyDescent="0.45">
      <c r="A1826" s="15"/>
      <c r="B1826" s="15"/>
      <c r="C1826" s="15"/>
      <c r="D1826" s="23"/>
      <c r="AB1826" s="3"/>
    </row>
    <row r="1827" spans="1:28" x14ac:dyDescent="0.45">
      <c r="A1827" s="15"/>
      <c r="B1827" s="15"/>
      <c r="C1827" s="15"/>
      <c r="D1827" s="23"/>
      <c r="AB1827" s="3"/>
    </row>
    <row r="1828" spans="1:28" x14ac:dyDescent="0.45">
      <c r="A1828" s="15"/>
      <c r="B1828" s="15"/>
      <c r="C1828" s="15"/>
      <c r="D1828" s="23"/>
      <c r="AB1828" s="3"/>
    </row>
    <row r="1829" spans="1:28" x14ac:dyDescent="0.45">
      <c r="A1829" s="15"/>
      <c r="B1829" s="15"/>
      <c r="C1829" s="15"/>
      <c r="D1829" s="23"/>
      <c r="AB1829" s="3"/>
    </row>
    <row r="1830" spans="1:28" x14ac:dyDescent="0.45">
      <c r="A1830" s="15"/>
      <c r="B1830" s="15"/>
      <c r="C1830" s="15"/>
      <c r="D1830" s="23"/>
      <c r="AB1830" s="3"/>
    </row>
    <row r="1831" spans="1:28" x14ac:dyDescent="0.45">
      <c r="A1831" s="15"/>
      <c r="B1831" s="15"/>
      <c r="C1831" s="15"/>
      <c r="D1831" s="23"/>
      <c r="AB1831" s="3"/>
    </row>
    <row r="1832" spans="1:28" x14ac:dyDescent="0.45">
      <c r="A1832" s="15"/>
      <c r="B1832" s="15"/>
      <c r="C1832" s="15"/>
      <c r="D1832" s="23"/>
      <c r="AB1832" s="3"/>
    </row>
    <row r="1833" spans="1:28" x14ac:dyDescent="0.45">
      <c r="A1833" s="15"/>
      <c r="B1833" s="15"/>
      <c r="C1833" s="15"/>
      <c r="D1833" s="23"/>
      <c r="AB1833" s="3"/>
    </row>
    <row r="1834" spans="1:28" x14ac:dyDescent="0.45">
      <c r="A1834" s="15"/>
      <c r="B1834" s="15"/>
      <c r="C1834" s="15"/>
      <c r="D1834" s="23"/>
      <c r="AB1834" s="3"/>
    </row>
    <row r="1835" spans="1:28" x14ac:dyDescent="0.45">
      <c r="A1835" s="15"/>
      <c r="B1835" s="15"/>
      <c r="C1835" s="15"/>
      <c r="D1835" s="23"/>
      <c r="AB1835" s="3"/>
    </row>
    <row r="1836" spans="1:28" x14ac:dyDescent="0.45">
      <c r="A1836" s="15"/>
      <c r="B1836" s="15"/>
      <c r="C1836" s="15"/>
      <c r="D1836" s="23"/>
      <c r="AB1836" s="3"/>
    </row>
    <row r="1837" spans="1:28" x14ac:dyDescent="0.45">
      <c r="A1837" s="15"/>
      <c r="B1837" s="15"/>
      <c r="C1837" s="15"/>
      <c r="D1837" s="23"/>
      <c r="AB1837" s="3"/>
    </row>
    <row r="1838" spans="1:28" x14ac:dyDescent="0.45">
      <c r="A1838" s="15"/>
      <c r="B1838" s="15"/>
      <c r="C1838" s="15"/>
      <c r="D1838" s="23"/>
      <c r="AB1838" s="3"/>
    </row>
    <row r="1839" spans="1:28" x14ac:dyDescent="0.45">
      <c r="A1839" s="15"/>
      <c r="B1839" s="15"/>
      <c r="C1839" s="15"/>
      <c r="D1839" s="23"/>
      <c r="AB1839" s="3"/>
    </row>
    <row r="1840" spans="1:28" x14ac:dyDescent="0.45">
      <c r="A1840" s="15"/>
      <c r="B1840" s="15"/>
      <c r="C1840" s="15"/>
      <c r="D1840" s="23"/>
      <c r="AB1840" s="3"/>
    </row>
    <row r="1841" spans="1:28" x14ac:dyDescent="0.45">
      <c r="A1841" s="15"/>
      <c r="B1841" s="15"/>
      <c r="C1841" s="15"/>
      <c r="D1841" s="23"/>
      <c r="AB1841" s="3"/>
    </row>
    <row r="1842" spans="1:28" x14ac:dyDescent="0.45">
      <c r="A1842" s="15"/>
      <c r="B1842" s="15"/>
      <c r="C1842" s="15"/>
      <c r="D1842" s="23"/>
      <c r="AB1842" s="3"/>
    </row>
    <row r="1843" spans="1:28" x14ac:dyDescent="0.45">
      <c r="A1843" s="15"/>
      <c r="B1843" s="15"/>
      <c r="C1843" s="15"/>
      <c r="D1843" s="23"/>
      <c r="AB1843" s="3"/>
    </row>
    <row r="1844" spans="1:28" x14ac:dyDescent="0.45">
      <c r="A1844" s="15"/>
      <c r="B1844" s="15"/>
      <c r="C1844" s="15"/>
      <c r="D1844" s="23"/>
      <c r="AB1844" s="3"/>
    </row>
    <row r="1845" spans="1:28" x14ac:dyDescent="0.45">
      <c r="A1845" s="15"/>
      <c r="B1845" s="15"/>
      <c r="C1845" s="15"/>
      <c r="D1845" s="23"/>
      <c r="AB1845" s="3"/>
    </row>
    <row r="1846" spans="1:28" x14ac:dyDescent="0.45">
      <c r="A1846" s="15"/>
      <c r="B1846" s="15"/>
      <c r="C1846" s="15"/>
      <c r="D1846" s="23"/>
      <c r="AB1846" s="3"/>
    </row>
    <row r="1847" spans="1:28" x14ac:dyDescent="0.45">
      <c r="A1847" s="15"/>
      <c r="B1847" s="15"/>
      <c r="C1847" s="15"/>
      <c r="D1847" s="23"/>
      <c r="AB1847" s="3"/>
    </row>
    <row r="1848" spans="1:28" x14ac:dyDescent="0.45">
      <c r="A1848" s="15"/>
      <c r="B1848" s="15"/>
      <c r="C1848" s="15"/>
      <c r="D1848" s="23"/>
      <c r="AB1848" s="3"/>
    </row>
    <row r="1849" spans="1:28" x14ac:dyDescent="0.45">
      <c r="A1849" s="15"/>
      <c r="B1849" s="15"/>
      <c r="C1849" s="15"/>
      <c r="D1849" s="23"/>
      <c r="AB1849" s="3"/>
    </row>
    <row r="1850" spans="1:28" x14ac:dyDescent="0.45">
      <c r="A1850" s="15"/>
      <c r="B1850" s="15"/>
      <c r="C1850" s="15"/>
      <c r="D1850" s="23"/>
      <c r="AB1850" s="3"/>
    </row>
    <row r="1851" spans="1:28" x14ac:dyDescent="0.45">
      <c r="A1851" s="15"/>
      <c r="B1851" s="15"/>
      <c r="C1851" s="15"/>
      <c r="D1851" s="23"/>
      <c r="AB1851" s="3"/>
    </row>
    <row r="1852" spans="1:28" x14ac:dyDescent="0.45">
      <c r="A1852" s="15"/>
      <c r="B1852" s="15"/>
      <c r="C1852" s="15"/>
      <c r="D1852" s="23"/>
      <c r="AB1852" s="3"/>
    </row>
    <row r="1853" spans="1:28" x14ac:dyDescent="0.45">
      <c r="A1853" s="15"/>
      <c r="B1853" s="15"/>
      <c r="C1853" s="15"/>
      <c r="D1853" s="23"/>
      <c r="AB1853" s="3"/>
    </row>
    <row r="1854" spans="1:28" x14ac:dyDescent="0.45">
      <c r="A1854" s="15"/>
      <c r="B1854" s="15"/>
      <c r="C1854" s="15"/>
      <c r="D1854" s="23"/>
      <c r="AB1854" s="3"/>
    </row>
    <row r="1855" spans="1:28" x14ac:dyDescent="0.45">
      <c r="A1855" s="15"/>
      <c r="B1855" s="15"/>
      <c r="C1855" s="15"/>
      <c r="D1855" s="23"/>
      <c r="AB1855" s="3"/>
    </row>
    <row r="1856" spans="1:28" x14ac:dyDescent="0.45">
      <c r="A1856" s="15"/>
      <c r="B1856" s="15"/>
      <c r="C1856" s="15"/>
      <c r="D1856" s="23"/>
      <c r="AB1856" s="3"/>
    </row>
    <row r="1857" spans="1:28" x14ac:dyDescent="0.45">
      <c r="A1857" s="15"/>
      <c r="B1857" s="15"/>
      <c r="C1857" s="15"/>
      <c r="D1857" s="23"/>
      <c r="AB1857" s="3"/>
    </row>
    <row r="1858" spans="1:28" x14ac:dyDescent="0.45">
      <c r="A1858" s="15"/>
      <c r="B1858" s="15"/>
      <c r="C1858" s="15"/>
      <c r="D1858" s="23"/>
      <c r="AB1858" s="3"/>
    </row>
    <row r="1859" spans="1:28" x14ac:dyDescent="0.45">
      <c r="A1859" s="15"/>
      <c r="B1859" s="15"/>
      <c r="C1859" s="15"/>
      <c r="D1859" s="23"/>
      <c r="AB1859" s="3"/>
    </row>
    <row r="1860" spans="1:28" x14ac:dyDescent="0.45">
      <c r="A1860" s="15"/>
      <c r="B1860" s="15"/>
      <c r="C1860" s="15"/>
      <c r="D1860" s="23"/>
      <c r="AB1860" s="3"/>
    </row>
    <row r="1861" spans="1:28" x14ac:dyDescent="0.45">
      <c r="A1861" s="15"/>
      <c r="B1861" s="15"/>
      <c r="C1861" s="15"/>
      <c r="D1861" s="23"/>
      <c r="AB1861" s="3"/>
    </row>
    <row r="1862" spans="1:28" x14ac:dyDescent="0.45">
      <c r="A1862" s="15"/>
      <c r="B1862" s="15"/>
      <c r="C1862" s="15"/>
      <c r="D1862" s="23"/>
      <c r="AB1862" s="3"/>
    </row>
    <row r="1863" spans="1:28" x14ac:dyDescent="0.45">
      <c r="A1863" s="15"/>
      <c r="B1863" s="15"/>
      <c r="C1863" s="15"/>
      <c r="D1863" s="23"/>
      <c r="AB1863" s="3"/>
    </row>
    <row r="1864" spans="1:28" x14ac:dyDescent="0.45">
      <c r="A1864" s="15"/>
      <c r="B1864" s="15"/>
      <c r="C1864" s="15"/>
      <c r="D1864" s="23"/>
      <c r="AB1864" s="3"/>
    </row>
    <row r="1865" spans="1:28" x14ac:dyDescent="0.45">
      <c r="A1865" s="15"/>
      <c r="B1865" s="15"/>
      <c r="C1865" s="15"/>
      <c r="D1865" s="23"/>
      <c r="AB1865" s="3"/>
    </row>
    <row r="1866" spans="1:28" x14ac:dyDescent="0.45">
      <c r="A1866" s="15"/>
      <c r="B1866" s="15"/>
      <c r="C1866" s="15"/>
      <c r="D1866" s="23"/>
      <c r="AB1866" s="3"/>
    </row>
    <row r="1867" spans="1:28" x14ac:dyDescent="0.45">
      <c r="A1867" s="15"/>
      <c r="B1867" s="15"/>
      <c r="C1867" s="15"/>
      <c r="D1867" s="23"/>
      <c r="AB1867" s="3"/>
    </row>
    <row r="1868" spans="1:28" x14ac:dyDescent="0.45">
      <c r="A1868" s="15"/>
      <c r="B1868" s="15"/>
      <c r="C1868" s="15"/>
      <c r="D1868" s="23"/>
      <c r="AB1868" s="3"/>
    </row>
    <row r="1869" spans="1:28" x14ac:dyDescent="0.45">
      <c r="A1869" s="15"/>
      <c r="B1869" s="15"/>
      <c r="C1869" s="15"/>
      <c r="D1869" s="23"/>
      <c r="AB1869" s="3"/>
    </row>
    <row r="1870" spans="1:28" x14ac:dyDescent="0.45">
      <c r="A1870" s="15"/>
      <c r="B1870" s="15"/>
      <c r="C1870" s="15"/>
      <c r="D1870" s="23"/>
      <c r="AB1870" s="3"/>
    </row>
    <row r="1871" spans="1:28" x14ac:dyDescent="0.45">
      <c r="A1871" s="15"/>
      <c r="B1871" s="15"/>
      <c r="C1871" s="15"/>
      <c r="D1871" s="23"/>
      <c r="AB1871" s="3"/>
    </row>
    <row r="1872" spans="1:28" x14ac:dyDescent="0.45">
      <c r="A1872" s="15"/>
      <c r="B1872" s="15"/>
      <c r="C1872" s="15"/>
      <c r="D1872" s="23"/>
      <c r="AB1872" s="3"/>
    </row>
    <row r="1873" spans="1:28" x14ac:dyDescent="0.45">
      <c r="A1873" s="15"/>
      <c r="B1873" s="15"/>
      <c r="C1873" s="15"/>
      <c r="D1873" s="23"/>
      <c r="AB1873" s="3"/>
    </row>
    <row r="1874" spans="1:28" x14ac:dyDescent="0.45">
      <c r="A1874" s="15"/>
      <c r="B1874" s="15"/>
      <c r="C1874" s="15"/>
      <c r="D1874" s="23"/>
      <c r="AB1874" s="3"/>
    </row>
    <row r="1875" spans="1:28" x14ac:dyDescent="0.45">
      <c r="A1875" s="15"/>
      <c r="B1875" s="15"/>
      <c r="C1875" s="15"/>
      <c r="D1875" s="23"/>
      <c r="AB1875" s="3"/>
    </row>
    <row r="1876" spans="1:28" x14ac:dyDescent="0.45">
      <c r="A1876" s="15"/>
      <c r="B1876" s="15"/>
      <c r="C1876" s="15"/>
      <c r="D1876" s="23"/>
      <c r="AB1876" s="3"/>
    </row>
    <row r="1877" spans="1:28" x14ac:dyDescent="0.45">
      <c r="A1877" s="15"/>
      <c r="B1877" s="15"/>
      <c r="C1877" s="15"/>
      <c r="D1877" s="23"/>
      <c r="AB1877" s="3"/>
    </row>
    <row r="1878" spans="1:28" x14ac:dyDescent="0.45">
      <c r="A1878" s="15"/>
      <c r="B1878" s="15"/>
      <c r="C1878" s="15"/>
      <c r="D1878" s="23"/>
      <c r="AB1878" s="3"/>
    </row>
    <row r="1879" spans="1:28" x14ac:dyDescent="0.45">
      <c r="A1879" s="15"/>
      <c r="B1879" s="15"/>
      <c r="C1879" s="15"/>
      <c r="D1879" s="23"/>
      <c r="AB1879" s="3"/>
    </row>
    <row r="1880" spans="1:28" x14ac:dyDescent="0.45">
      <c r="A1880" s="15"/>
      <c r="B1880" s="15"/>
      <c r="C1880" s="15"/>
      <c r="D1880" s="23"/>
      <c r="AB1880" s="3"/>
    </row>
    <row r="1881" spans="1:28" x14ac:dyDescent="0.45">
      <c r="A1881" s="15"/>
      <c r="B1881" s="15"/>
      <c r="C1881" s="15"/>
      <c r="D1881" s="23"/>
      <c r="AB1881" s="3"/>
    </row>
    <row r="1882" spans="1:28" x14ac:dyDescent="0.45">
      <c r="A1882" s="15"/>
      <c r="B1882" s="15"/>
      <c r="C1882" s="15"/>
      <c r="D1882" s="23"/>
      <c r="AB1882" s="3"/>
    </row>
    <row r="1883" spans="1:28" x14ac:dyDescent="0.45">
      <c r="A1883" s="15"/>
      <c r="B1883" s="15"/>
      <c r="C1883" s="15"/>
      <c r="D1883" s="23"/>
      <c r="AB1883" s="3"/>
    </row>
    <row r="1884" spans="1:28" x14ac:dyDescent="0.45">
      <c r="A1884" s="15"/>
      <c r="B1884" s="15"/>
      <c r="C1884" s="15"/>
      <c r="D1884" s="23"/>
      <c r="AB1884" s="3"/>
    </row>
    <row r="1885" spans="1:28" x14ac:dyDescent="0.45">
      <c r="A1885" s="15"/>
      <c r="B1885" s="15"/>
      <c r="C1885" s="15"/>
      <c r="D1885" s="23"/>
      <c r="AB1885" s="3"/>
    </row>
    <row r="1886" spans="1:28" x14ac:dyDescent="0.45">
      <c r="A1886" s="15"/>
      <c r="B1886" s="15"/>
      <c r="C1886" s="15"/>
      <c r="D1886" s="23"/>
      <c r="AB1886" s="3"/>
    </row>
    <row r="1887" spans="1:28" x14ac:dyDescent="0.45">
      <c r="A1887" s="15"/>
      <c r="B1887" s="15"/>
      <c r="C1887" s="15"/>
      <c r="D1887" s="23"/>
      <c r="AB1887" s="3"/>
    </row>
    <row r="1888" spans="1:28" x14ac:dyDescent="0.45">
      <c r="A1888" s="15"/>
      <c r="B1888" s="15"/>
      <c r="C1888" s="15"/>
      <c r="D1888" s="23"/>
      <c r="AB1888" s="3"/>
    </row>
    <row r="1889" spans="1:28" x14ac:dyDescent="0.45">
      <c r="A1889" s="15"/>
      <c r="B1889" s="15"/>
      <c r="C1889" s="15"/>
      <c r="D1889" s="23"/>
      <c r="AB1889" s="3"/>
    </row>
    <row r="1890" spans="1:28" x14ac:dyDescent="0.45">
      <c r="A1890" s="15"/>
      <c r="B1890" s="15"/>
      <c r="C1890" s="15"/>
      <c r="D1890" s="23"/>
      <c r="AB1890" s="3"/>
    </row>
    <row r="1891" spans="1:28" x14ac:dyDescent="0.45">
      <c r="A1891" s="15"/>
      <c r="B1891" s="15"/>
      <c r="C1891" s="15"/>
      <c r="D1891" s="23"/>
      <c r="AB1891" s="3"/>
    </row>
    <row r="1892" spans="1:28" x14ac:dyDescent="0.45">
      <c r="A1892" s="15"/>
      <c r="B1892" s="15"/>
      <c r="C1892" s="15"/>
      <c r="D1892" s="23"/>
      <c r="AB1892" s="3"/>
    </row>
    <row r="1893" spans="1:28" x14ac:dyDescent="0.45">
      <c r="A1893" s="15"/>
      <c r="B1893" s="15"/>
      <c r="C1893" s="15"/>
      <c r="D1893" s="23"/>
      <c r="AB1893" s="3"/>
    </row>
    <row r="1894" spans="1:28" x14ac:dyDescent="0.45">
      <c r="A1894" s="15"/>
      <c r="B1894" s="15"/>
      <c r="C1894" s="15"/>
      <c r="D1894" s="23"/>
      <c r="AB1894" s="3"/>
    </row>
    <row r="1895" spans="1:28" x14ac:dyDescent="0.45">
      <c r="A1895" s="15"/>
      <c r="B1895" s="15"/>
      <c r="C1895" s="15"/>
      <c r="D1895" s="23"/>
      <c r="AB1895" s="3"/>
    </row>
    <row r="1896" spans="1:28" x14ac:dyDescent="0.45">
      <c r="A1896" s="15"/>
      <c r="B1896" s="15"/>
      <c r="C1896" s="15"/>
      <c r="D1896" s="23"/>
      <c r="AB1896" s="3"/>
    </row>
    <row r="1897" spans="1:28" x14ac:dyDescent="0.45">
      <c r="A1897" s="15"/>
      <c r="B1897" s="15"/>
      <c r="C1897" s="15"/>
      <c r="D1897" s="23"/>
      <c r="AB1897" s="3"/>
    </row>
    <row r="1898" spans="1:28" x14ac:dyDescent="0.45">
      <c r="A1898" s="15"/>
      <c r="B1898" s="15"/>
      <c r="C1898" s="15"/>
      <c r="D1898" s="23"/>
      <c r="AB1898" s="3"/>
    </row>
    <row r="1899" spans="1:28" x14ac:dyDescent="0.45">
      <c r="A1899" s="15"/>
      <c r="B1899" s="15"/>
      <c r="C1899" s="15"/>
      <c r="D1899" s="23"/>
      <c r="AB1899" s="3"/>
    </row>
    <row r="1900" spans="1:28" x14ac:dyDescent="0.45">
      <c r="A1900" s="15"/>
      <c r="B1900" s="15"/>
      <c r="C1900" s="15"/>
      <c r="D1900" s="23"/>
      <c r="AB1900" s="3"/>
    </row>
    <row r="1901" spans="1:28" x14ac:dyDescent="0.45">
      <c r="A1901" s="15"/>
      <c r="B1901" s="15"/>
      <c r="C1901" s="15"/>
      <c r="D1901" s="23"/>
      <c r="AB1901" s="3"/>
    </row>
    <row r="1902" spans="1:28" x14ac:dyDescent="0.45">
      <c r="A1902" s="15"/>
      <c r="B1902" s="15"/>
      <c r="C1902" s="15"/>
      <c r="D1902" s="23"/>
      <c r="AB1902" s="3"/>
    </row>
    <row r="1903" spans="1:28" x14ac:dyDescent="0.45">
      <c r="A1903" s="15"/>
      <c r="B1903" s="15"/>
      <c r="C1903" s="15"/>
      <c r="D1903" s="23"/>
      <c r="AB1903" s="3"/>
    </row>
    <row r="1904" spans="1:28" x14ac:dyDescent="0.45">
      <c r="A1904" s="15"/>
      <c r="B1904" s="15"/>
      <c r="C1904" s="15"/>
      <c r="D1904" s="23"/>
      <c r="AB1904" s="3"/>
    </row>
    <row r="1905" spans="1:28" x14ac:dyDescent="0.45">
      <c r="A1905" s="15"/>
      <c r="B1905" s="15"/>
      <c r="C1905" s="15"/>
      <c r="D1905" s="23"/>
      <c r="AB1905" s="3"/>
    </row>
    <row r="1906" spans="1:28" x14ac:dyDescent="0.45">
      <c r="A1906" s="15"/>
      <c r="B1906" s="15"/>
      <c r="C1906" s="15"/>
      <c r="D1906" s="23"/>
      <c r="AB1906" s="3"/>
    </row>
    <row r="1907" spans="1:28" x14ac:dyDescent="0.45">
      <c r="A1907" s="15"/>
      <c r="B1907" s="15"/>
      <c r="C1907" s="15"/>
      <c r="D1907" s="23"/>
      <c r="AB1907" s="3"/>
    </row>
    <row r="1908" spans="1:28" x14ac:dyDescent="0.45">
      <c r="A1908" s="15"/>
      <c r="B1908" s="15"/>
      <c r="C1908" s="15"/>
      <c r="D1908" s="23"/>
      <c r="AB1908" s="3"/>
    </row>
    <row r="1909" spans="1:28" x14ac:dyDescent="0.45">
      <c r="A1909" s="15"/>
      <c r="B1909" s="15"/>
      <c r="C1909" s="15"/>
      <c r="D1909" s="23"/>
      <c r="AB1909" s="3"/>
    </row>
    <row r="1910" spans="1:28" x14ac:dyDescent="0.45">
      <c r="A1910" s="15"/>
      <c r="B1910" s="15"/>
      <c r="C1910" s="15"/>
      <c r="D1910" s="23"/>
      <c r="AB1910" s="3"/>
    </row>
    <row r="1911" spans="1:28" x14ac:dyDescent="0.45">
      <c r="A1911" s="15"/>
      <c r="B1911" s="15"/>
      <c r="C1911" s="15"/>
      <c r="D1911" s="23"/>
      <c r="AB1911" s="3"/>
    </row>
    <row r="1912" spans="1:28" x14ac:dyDescent="0.45">
      <c r="A1912" s="15"/>
      <c r="B1912" s="15"/>
      <c r="C1912" s="15"/>
      <c r="D1912" s="23"/>
      <c r="AB1912" s="3"/>
    </row>
    <row r="1913" spans="1:28" x14ac:dyDescent="0.45">
      <c r="A1913" s="15"/>
      <c r="B1913" s="15"/>
      <c r="C1913" s="15"/>
      <c r="D1913" s="23"/>
      <c r="AB1913" s="3"/>
    </row>
    <row r="1914" spans="1:28" x14ac:dyDescent="0.45">
      <c r="A1914" s="15"/>
      <c r="B1914" s="15"/>
      <c r="C1914" s="15"/>
      <c r="D1914" s="23"/>
      <c r="AB1914" s="3"/>
    </row>
    <row r="1915" spans="1:28" x14ac:dyDescent="0.45">
      <c r="A1915" s="15"/>
      <c r="B1915" s="15"/>
      <c r="C1915" s="15"/>
      <c r="D1915" s="23"/>
      <c r="AB1915" s="3"/>
    </row>
    <row r="1916" spans="1:28" x14ac:dyDescent="0.45">
      <c r="A1916" s="15"/>
      <c r="B1916" s="15"/>
      <c r="C1916" s="15"/>
      <c r="D1916" s="23"/>
      <c r="AB1916" s="3"/>
    </row>
    <row r="1917" spans="1:28" x14ac:dyDescent="0.45">
      <c r="A1917" s="15"/>
      <c r="B1917" s="15"/>
      <c r="C1917" s="15"/>
      <c r="D1917" s="23"/>
      <c r="AB1917" s="3"/>
    </row>
    <row r="1918" spans="1:28" x14ac:dyDescent="0.45">
      <c r="A1918" s="15"/>
      <c r="B1918" s="15"/>
      <c r="C1918" s="15"/>
      <c r="D1918" s="23"/>
      <c r="AB1918" s="3"/>
    </row>
    <row r="1919" spans="1:28" x14ac:dyDescent="0.45">
      <c r="A1919" s="15"/>
      <c r="B1919" s="15"/>
      <c r="C1919" s="15"/>
      <c r="D1919" s="23"/>
      <c r="AB1919" s="3"/>
    </row>
    <row r="1920" spans="1:28" x14ac:dyDescent="0.45">
      <c r="A1920" s="15"/>
      <c r="B1920" s="15"/>
      <c r="C1920" s="15"/>
      <c r="D1920" s="23"/>
      <c r="AB1920" s="3"/>
    </row>
    <row r="1921" spans="1:28" x14ac:dyDescent="0.45">
      <c r="A1921" s="15"/>
      <c r="B1921" s="15"/>
      <c r="C1921" s="15"/>
      <c r="D1921" s="23"/>
      <c r="AB1921" s="3"/>
    </row>
    <row r="1922" spans="1:28" x14ac:dyDescent="0.45">
      <c r="A1922" s="15"/>
      <c r="B1922" s="15"/>
      <c r="C1922" s="15"/>
      <c r="D1922" s="23"/>
      <c r="AB1922" s="3"/>
    </row>
    <row r="1923" spans="1:28" x14ac:dyDescent="0.45">
      <c r="A1923" s="15"/>
      <c r="B1923" s="15"/>
      <c r="C1923" s="15"/>
      <c r="D1923" s="23"/>
      <c r="AB1923" s="3"/>
    </row>
    <row r="1924" spans="1:28" x14ac:dyDescent="0.45">
      <c r="A1924" s="15"/>
      <c r="B1924" s="15"/>
      <c r="C1924" s="15"/>
      <c r="D1924" s="23"/>
      <c r="AB1924" s="3"/>
    </row>
    <row r="1925" spans="1:28" x14ac:dyDescent="0.45">
      <c r="A1925" s="15"/>
      <c r="B1925" s="15"/>
      <c r="C1925" s="15"/>
      <c r="D1925" s="23"/>
      <c r="AB1925" s="3"/>
    </row>
    <row r="1926" spans="1:28" x14ac:dyDescent="0.45">
      <c r="A1926" s="15"/>
      <c r="B1926" s="15"/>
      <c r="C1926" s="15"/>
      <c r="D1926" s="23"/>
      <c r="AB1926" s="3"/>
    </row>
    <row r="1927" spans="1:28" x14ac:dyDescent="0.45">
      <c r="A1927" s="15"/>
      <c r="B1927" s="15"/>
      <c r="C1927" s="15"/>
      <c r="D1927" s="23"/>
      <c r="AB1927" s="3"/>
    </row>
    <row r="1928" spans="1:28" x14ac:dyDescent="0.45">
      <c r="A1928" s="15"/>
      <c r="B1928" s="15"/>
      <c r="C1928" s="15"/>
      <c r="D1928" s="23"/>
      <c r="AB1928" s="3"/>
    </row>
    <row r="1929" spans="1:28" x14ac:dyDescent="0.45">
      <c r="A1929" s="15"/>
      <c r="B1929" s="15"/>
      <c r="C1929" s="15"/>
      <c r="D1929" s="23"/>
      <c r="AB1929" s="3"/>
    </row>
    <row r="1930" spans="1:28" x14ac:dyDescent="0.45">
      <c r="A1930" s="15"/>
      <c r="B1930" s="15"/>
      <c r="C1930" s="15"/>
      <c r="D1930" s="23"/>
      <c r="AB1930" s="3"/>
    </row>
    <row r="1931" spans="1:28" x14ac:dyDescent="0.45">
      <c r="A1931" s="15"/>
      <c r="B1931" s="15"/>
      <c r="C1931" s="15"/>
      <c r="D1931" s="23"/>
      <c r="AB1931" s="3"/>
    </row>
    <row r="1932" spans="1:28" x14ac:dyDescent="0.45">
      <c r="A1932" s="15"/>
      <c r="B1932" s="15"/>
      <c r="C1932" s="15"/>
      <c r="D1932" s="23"/>
      <c r="AB1932" s="3"/>
    </row>
    <row r="1933" spans="1:28" x14ac:dyDescent="0.45">
      <c r="A1933" s="15"/>
      <c r="B1933" s="15"/>
      <c r="C1933" s="15"/>
      <c r="D1933" s="23"/>
      <c r="AB1933" s="3"/>
    </row>
    <row r="1934" spans="1:28" x14ac:dyDescent="0.45">
      <c r="A1934" s="15"/>
      <c r="B1934" s="15"/>
      <c r="C1934" s="15"/>
      <c r="D1934" s="23"/>
      <c r="AB1934" s="3"/>
    </row>
    <row r="1935" spans="1:28" x14ac:dyDescent="0.45">
      <c r="A1935" s="15"/>
      <c r="B1935" s="15"/>
      <c r="C1935" s="15"/>
      <c r="D1935" s="23"/>
      <c r="AB1935" s="3"/>
    </row>
    <row r="1936" spans="1:28" x14ac:dyDescent="0.45">
      <c r="A1936" s="15"/>
      <c r="B1936" s="15"/>
      <c r="C1936" s="15"/>
      <c r="D1936" s="23"/>
      <c r="AB1936" s="3"/>
    </row>
    <row r="1937" spans="1:28" x14ac:dyDescent="0.45">
      <c r="A1937" s="15"/>
      <c r="B1937" s="15"/>
      <c r="C1937" s="15"/>
      <c r="D1937" s="23"/>
      <c r="AB1937" s="3"/>
    </row>
    <row r="1938" spans="1:28" x14ac:dyDescent="0.45">
      <c r="A1938" s="15"/>
      <c r="B1938" s="15"/>
      <c r="C1938" s="15"/>
      <c r="D1938" s="23"/>
      <c r="AB1938" s="3"/>
    </row>
    <row r="1939" spans="1:28" x14ac:dyDescent="0.45">
      <c r="A1939" s="15"/>
      <c r="B1939" s="15"/>
      <c r="C1939" s="15"/>
      <c r="D1939" s="23"/>
      <c r="AB1939" s="3"/>
    </row>
    <row r="1940" spans="1:28" x14ac:dyDescent="0.45">
      <c r="A1940" s="15"/>
      <c r="B1940" s="15"/>
      <c r="C1940" s="15"/>
      <c r="D1940" s="23"/>
      <c r="AB1940" s="3"/>
    </row>
    <row r="1941" spans="1:28" x14ac:dyDescent="0.45">
      <c r="A1941" s="15"/>
      <c r="B1941" s="15"/>
      <c r="C1941" s="15"/>
      <c r="D1941" s="23"/>
      <c r="AB1941" s="3"/>
    </row>
    <row r="1942" spans="1:28" x14ac:dyDescent="0.45">
      <c r="A1942" s="15"/>
      <c r="B1942" s="15"/>
      <c r="C1942" s="15"/>
      <c r="D1942" s="23"/>
      <c r="AB1942" s="3"/>
    </row>
    <row r="1943" spans="1:28" x14ac:dyDescent="0.45">
      <c r="A1943" s="15"/>
      <c r="B1943" s="15"/>
      <c r="C1943" s="15"/>
      <c r="D1943" s="23"/>
      <c r="AB1943" s="3"/>
    </row>
    <row r="1944" spans="1:28" x14ac:dyDescent="0.45">
      <c r="A1944" s="15"/>
      <c r="B1944" s="15"/>
      <c r="C1944" s="15"/>
      <c r="D1944" s="23"/>
      <c r="AB1944" s="3"/>
    </row>
    <row r="1945" spans="1:28" x14ac:dyDescent="0.45">
      <c r="A1945" s="15"/>
      <c r="B1945" s="15"/>
      <c r="C1945" s="15"/>
      <c r="D1945" s="23"/>
      <c r="AB1945" s="3"/>
    </row>
    <row r="1946" spans="1:28" x14ac:dyDescent="0.45">
      <c r="A1946" s="15"/>
      <c r="B1946" s="15"/>
      <c r="C1946" s="15"/>
      <c r="D1946" s="23"/>
      <c r="AB1946" s="3"/>
    </row>
    <row r="1947" spans="1:28" x14ac:dyDescent="0.45">
      <c r="A1947" s="15"/>
      <c r="B1947" s="15"/>
      <c r="C1947" s="15"/>
      <c r="D1947" s="23"/>
      <c r="AB1947" s="3"/>
    </row>
    <row r="1948" spans="1:28" x14ac:dyDescent="0.45">
      <c r="A1948" s="15"/>
      <c r="B1948" s="15"/>
      <c r="C1948" s="15"/>
      <c r="D1948" s="23"/>
      <c r="AB1948" s="3"/>
    </row>
    <row r="1949" spans="1:28" x14ac:dyDescent="0.45">
      <c r="A1949" s="15"/>
      <c r="B1949" s="15"/>
      <c r="C1949" s="15"/>
      <c r="D1949" s="23"/>
      <c r="AB1949" s="3"/>
    </row>
    <row r="1950" spans="1:28" x14ac:dyDescent="0.45">
      <c r="A1950" s="15"/>
      <c r="B1950" s="15"/>
      <c r="C1950" s="15"/>
      <c r="D1950" s="23"/>
      <c r="AB1950" s="3"/>
    </row>
    <row r="1951" spans="1:28" x14ac:dyDescent="0.45">
      <c r="A1951" s="15"/>
      <c r="B1951" s="15"/>
      <c r="C1951" s="15"/>
      <c r="D1951" s="23"/>
      <c r="AB1951" s="3"/>
    </row>
    <row r="1952" spans="1:28" x14ac:dyDescent="0.45">
      <c r="A1952" s="15"/>
      <c r="B1952" s="15"/>
      <c r="C1952" s="15"/>
      <c r="D1952" s="23"/>
      <c r="AB1952" s="3"/>
    </row>
    <row r="1953" spans="1:28" x14ac:dyDescent="0.45">
      <c r="A1953" s="15"/>
      <c r="B1953" s="15"/>
      <c r="C1953" s="15"/>
      <c r="D1953" s="23"/>
      <c r="AB1953" s="3"/>
    </row>
    <row r="1954" spans="1:28" x14ac:dyDescent="0.45">
      <c r="A1954" s="15"/>
      <c r="B1954" s="15"/>
      <c r="C1954" s="15"/>
      <c r="D1954" s="23"/>
      <c r="AB1954" s="3"/>
    </row>
    <row r="1955" spans="1:28" x14ac:dyDescent="0.45">
      <c r="A1955" s="15"/>
      <c r="B1955" s="15"/>
      <c r="C1955" s="15"/>
      <c r="D1955" s="23"/>
      <c r="AB1955" s="3"/>
    </row>
    <row r="1956" spans="1:28" x14ac:dyDescent="0.45">
      <c r="A1956" s="15"/>
      <c r="B1956" s="15"/>
      <c r="C1956" s="15"/>
      <c r="D1956" s="23"/>
      <c r="AB1956" s="3"/>
    </row>
    <row r="1957" spans="1:28" x14ac:dyDescent="0.45">
      <c r="A1957" s="15"/>
      <c r="B1957" s="15"/>
      <c r="C1957" s="15"/>
      <c r="D1957" s="23"/>
      <c r="AB1957" s="3"/>
    </row>
    <row r="1958" spans="1:28" x14ac:dyDescent="0.45">
      <c r="A1958" s="15"/>
      <c r="B1958" s="15"/>
      <c r="C1958" s="15"/>
      <c r="D1958" s="23"/>
      <c r="AB1958" s="3"/>
    </row>
    <row r="1959" spans="1:28" x14ac:dyDescent="0.45">
      <c r="A1959" s="15"/>
      <c r="B1959" s="15"/>
      <c r="C1959" s="15"/>
      <c r="D1959" s="23"/>
      <c r="AB1959" s="3"/>
    </row>
    <row r="1960" spans="1:28" x14ac:dyDescent="0.45">
      <c r="A1960" s="15"/>
      <c r="B1960" s="15"/>
      <c r="C1960" s="15"/>
      <c r="D1960" s="23"/>
      <c r="AB1960" s="3"/>
    </row>
    <row r="1961" spans="1:28" x14ac:dyDescent="0.45">
      <c r="A1961" s="15"/>
      <c r="B1961" s="15"/>
      <c r="C1961" s="15"/>
      <c r="D1961" s="23"/>
      <c r="AB1961" s="3"/>
    </row>
    <row r="1962" spans="1:28" x14ac:dyDescent="0.45">
      <c r="A1962" s="15"/>
      <c r="B1962" s="15"/>
      <c r="C1962" s="15"/>
      <c r="D1962" s="23"/>
      <c r="AB1962" s="3"/>
    </row>
    <row r="1963" spans="1:28" x14ac:dyDescent="0.45">
      <c r="A1963" s="15"/>
      <c r="B1963" s="15"/>
      <c r="C1963" s="15"/>
      <c r="D1963" s="23"/>
      <c r="AB1963" s="3"/>
    </row>
    <row r="1964" spans="1:28" x14ac:dyDescent="0.45">
      <c r="A1964" s="15"/>
      <c r="B1964" s="15"/>
      <c r="C1964" s="15"/>
      <c r="D1964" s="23"/>
      <c r="AB1964" s="3"/>
    </row>
    <row r="1965" spans="1:28" x14ac:dyDescent="0.45">
      <c r="A1965" s="15"/>
      <c r="B1965" s="15"/>
      <c r="C1965" s="15"/>
      <c r="D1965" s="23"/>
      <c r="AB1965" s="3"/>
    </row>
    <row r="1966" spans="1:28" x14ac:dyDescent="0.45">
      <c r="A1966" s="15"/>
      <c r="B1966" s="15"/>
      <c r="C1966" s="15"/>
      <c r="D1966" s="23"/>
      <c r="AB1966" s="3"/>
    </row>
    <row r="1967" spans="1:28" x14ac:dyDescent="0.45">
      <c r="A1967" s="15"/>
      <c r="B1967" s="15"/>
      <c r="C1967" s="15"/>
      <c r="D1967" s="23"/>
      <c r="AB1967" s="3"/>
    </row>
    <row r="1968" spans="1:28" x14ac:dyDescent="0.45">
      <c r="A1968" s="15"/>
      <c r="B1968" s="15"/>
      <c r="C1968" s="15"/>
      <c r="D1968" s="23"/>
      <c r="AB1968" s="3"/>
    </row>
    <row r="1969" spans="1:28" x14ac:dyDescent="0.45">
      <c r="A1969" s="15"/>
      <c r="B1969" s="15"/>
      <c r="C1969" s="15"/>
      <c r="D1969" s="23"/>
      <c r="AB1969" s="3"/>
    </row>
    <row r="1970" spans="1:28" x14ac:dyDescent="0.45">
      <c r="A1970" s="15"/>
      <c r="B1970" s="15"/>
      <c r="C1970" s="15"/>
      <c r="D1970" s="23"/>
      <c r="AB1970" s="3"/>
    </row>
    <row r="1971" spans="1:28" x14ac:dyDescent="0.45">
      <c r="A1971" s="15"/>
      <c r="B1971" s="15"/>
      <c r="C1971" s="15"/>
      <c r="D1971" s="23"/>
      <c r="AB1971" s="3"/>
    </row>
    <row r="1972" spans="1:28" x14ac:dyDescent="0.45">
      <c r="A1972" s="15"/>
      <c r="B1972" s="15"/>
      <c r="C1972" s="15"/>
      <c r="D1972" s="23"/>
      <c r="AB1972" s="3"/>
    </row>
    <row r="1973" spans="1:28" x14ac:dyDescent="0.45">
      <c r="A1973" s="15"/>
      <c r="B1973" s="15"/>
      <c r="C1973" s="15"/>
      <c r="D1973" s="23"/>
      <c r="AB1973" s="3"/>
    </row>
    <row r="1974" spans="1:28" x14ac:dyDescent="0.45">
      <c r="A1974" s="15"/>
      <c r="B1974" s="15"/>
      <c r="C1974" s="15"/>
      <c r="D1974" s="23"/>
      <c r="AB1974" s="3"/>
    </row>
    <row r="1975" spans="1:28" x14ac:dyDescent="0.45">
      <c r="A1975" s="15"/>
      <c r="B1975" s="15"/>
      <c r="C1975" s="15"/>
      <c r="D1975" s="23"/>
      <c r="AB1975" s="3"/>
    </row>
    <row r="1976" spans="1:28" x14ac:dyDescent="0.45">
      <c r="A1976" s="15"/>
      <c r="B1976" s="15"/>
      <c r="C1976" s="15"/>
      <c r="D1976" s="23"/>
      <c r="AB1976" s="3"/>
    </row>
    <row r="1977" spans="1:28" x14ac:dyDescent="0.45">
      <c r="A1977" s="15"/>
      <c r="B1977" s="15"/>
      <c r="C1977" s="15"/>
      <c r="D1977" s="23"/>
      <c r="AB1977" s="3"/>
    </row>
    <row r="1978" spans="1:28" x14ac:dyDescent="0.45">
      <c r="A1978" s="15"/>
      <c r="B1978" s="15"/>
      <c r="C1978" s="15"/>
      <c r="D1978" s="23"/>
      <c r="AB1978" s="3"/>
    </row>
    <row r="1979" spans="1:28" x14ac:dyDescent="0.45">
      <c r="A1979" s="15"/>
      <c r="B1979" s="15"/>
      <c r="C1979" s="15"/>
      <c r="D1979" s="23"/>
      <c r="AB1979" s="3"/>
    </row>
    <row r="1980" spans="1:28" x14ac:dyDescent="0.45">
      <c r="A1980" s="15"/>
      <c r="B1980" s="15"/>
      <c r="C1980" s="15"/>
      <c r="D1980" s="23"/>
      <c r="AB1980" s="3"/>
    </row>
    <row r="1981" spans="1:28" x14ac:dyDescent="0.45">
      <c r="A1981" s="15"/>
      <c r="B1981" s="15"/>
      <c r="C1981" s="15"/>
      <c r="D1981" s="23"/>
      <c r="AB1981" s="3"/>
    </row>
    <row r="1982" spans="1:28" x14ac:dyDescent="0.45">
      <c r="A1982" s="15"/>
      <c r="B1982" s="15"/>
      <c r="C1982" s="15"/>
      <c r="D1982" s="23"/>
      <c r="AB1982" s="3"/>
    </row>
    <row r="1983" spans="1:28" x14ac:dyDescent="0.45">
      <c r="A1983" s="15"/>
      <c r="B1983" s="15"/>
      <c r="C1983" s="15"/>
      <c r="D1983" s="23"/>
      <c r="AB1983" s="3"/>
    </row>
    <row r="1984" spans="1:28" x14ac:dyDescent="0.45">
      <c r="A1984" s="15"/>
      <c r="B1984" s="15"/>
      <c r="C1984" s="15"/>
      <c r="D1984" s="23"/>
      <c r="AB1984" s="3"/>
    </row>
    <row r="1985" spans="1:28" x14ac:dyDescent="0.45">
      <c r="A1985" s="15"/>
      <c r="B1985" s="15"/>
      <c r="C1985" s="15"/>
      <c r="D1985" s="23"/>
      <c r="AB1985" s="3"/>
    </row>
    <row r="1986" spans="1:28" x14ac:dyDescent="0.45">
      <c r="A1986" s="15"/>
      <c r="B1986" s="15"/>
      <c r="C1986" s="15"/>
      <c r="D1986" s="23"/>
      <c r="AB1986" s="3"/>
    </row>
    <row r="1987" spans="1:28" x14ac:dyDescent="0.45">
      <c r="A1987" s="15"/>
      <c r="B1987" s="15"/>
      <c r="C1987" s="15"/>
      <c r="D1987" s="23"/>
      <c r="AB1987" s="3"/>
    </row>
    <row r="1988" spans="1:28" x14ac:dyDescent="0.45">
      <c r="A1988" s="15"/>
      <c r="B1988" s="15"/>
      <c r="C1988" s="15"/>
      <c r="D1988" s="23"/>
      <c r="AB1988" s="3"/>
    </row>
    <row r="1989" spans="1:28" x14ac:dyDescent="0.45">
      <c r="A1989" s="15"/>
      <c r="B1989" s="15"/>
      <c r="C1989" s="15"/>
      <c r="D1989" s="23"/>
      <c r="AB1989" s="3"/>
    </row>
    <row r="1990" spans="1:28" x14ac:dyDescent="0.45">
      <c r="A1990" s="15"/>
      <c r="B1990" s="15"/>
      <c r="C1990" s="15"/>
      <c r="D1990" s="23"/>
      <c r="AB1990" s="3"/>
    </row>
    <row r="1991" spans="1:28" x14ac:dyDescent="0.45">
      <c r="A1991" s="15"/>
      <c r="B1991" s="15"/>
      <c r="C1991" s="15"/>
      <c r="D1991" s="23"/>
      <c r="AB1991" s="3"/>
    </row>
    <row r="1992" spans="1:28" x14ac:dyDescent="0.45">
      <c r="A1992" s="15"/>
      <c r="B1992" s="15"/>
      <c r="C1992" s="15"/>
      <c r="D1992" s="23"/>
      <c r="AB1992" s="3"/>
    </row>
    <row r="1993" spans="1:28" x14ac:dyDescent="0.45">
      <c r="A1993" s="15"/>
      <c r="B1993" s="15"/>
      <c r="C1993" s="15"/>
      <c r="D1993" s="23"/>
      <c r="AB1993" s="3"/>
    </row>
    <row r="1994" spans="1:28" x14ac:dyDescent="0.45">
      <c r="A1994" s="15"/>
      <c r="B1994" s="15"/>
      <c r="C1994" s="15"/>
      <c r="D1994" s="23"/>
      <c r="AB1994" s="3"/>
    </row>
    <row r="1995" spans="1:28" x14ac:dyDescent="0.45">
      <c r="A1995" s="15"/>
      <c r="B1995" s="15"/>
      <c r="C1995" s="15"/>
      <c r="D1995" s="23"/>
      <c r="AB1995" s="3"/>
    </row>
    <row r="1996" spans="1:28" x14ac:dyDescent="0.45">
      <c r="A1996" s="15"/>
      <c r="B1996" s="15"/>
      <c r="C1996" s="15"/>
      <c r="D1996" s="23"/>
      <c r="AB1996" s="3"/>
    </row>
    <row r="1997" spans="1:28" x14ac:dyDescent="0.45">
      <c r="A1997" s="15"/>
      <c r="B1997" s="15"/>
      <c r="C1997" s="15"/>
      <c r="D1997" s="23"/>
      <c r="AB1997" s="3"/>
    </row>
    <row r="1998" spans="1:28" x14ac:dyDescent="0.45">
      <c r="A1998" s="15"/>
      <c r="B1998" s="15"/>
      <c r="C1998" s="15"/>
      <c r="D1998" s="23"/>
      <c r="AB1998" s="3"/>
    </row>
    <row r="1999" spans="1:28" x14ac:dyDescent="0.45">
      <c r="A1999" s="15"/>
      <c r="B1999" s="15"/>
      <c r="C1999" s="15"/>
      <c r="D1999" s="23"/>
      <c r="AB1999" s="3"/>
    </row>
    <row r="2000" spans="1:28" x14ac:dyDescent="0.45">
      <c r="A2000" s="15"/>
      <c r="B2000" s="15"/>
      <c r="C2000" s="15"/>
      <c r="D2000" s="23"/>
      <c r="AB2000" s="3"/>
    </row>
    <row r="2001" spans="1:28" x14ac:dyDescent="0.45">
      <c r="A2001" s="15"/>
      <c r="B2001" s="15"/>
      <c r="C2001" s="15"/>
      <c r="D2001" s="23"/>
      <c r="AB2001" s="3"/>
    </row>
    <row r="2002" spans="1:28" x14ac:dyDescent="0.45">
      <c r="A2002" s="15"/>
      <c r="B2002" s="15"/>
      <c r="C2002" s="15"/>
      <c r="D2002" s="23"/>
      <c r="AB2002" s="3"/>
    </row>
    <row r="2003" spans="1:28" x14ac:dyDescent="0.45">
      <c r="A2003" s="15"/>
      <c r="B2003" s="15"/>
      <c r="C2003" s="15"/>
      <c r="D2003" s="23"/>
      <c r="AB2003" s="3"/>
    </row>
    <row r="2004" spans="1:28" x14ac:dyDescent="0.45">
      <c r="A2004" s="15"/>
      <c r="B2004" s="15"/>
      <c r="C2004" s="15"/>
      <c r="D2004" s="23"/>
      <c r="AB2004" s="3"/>
    </row>
    <row r="2005" spans="1:28" x14ac:dyDescent="0.45">
      <c r="A2005" s="15"/>
      <c r="B2005" s="15"/>
      <c r="C2005" s="15"/>
      <c r="D2005" s="23"/>
      <c r="AB2005" s="3"/>
    </row>
    <row r="2006" spans="1:28" x14ac:dyDescent="0.45">
      <c r="A2006" s="15"/>
      <c r="B2006" s="15"/>
      <c r="C2006" s="15"/>
      <c r="D2006" s="23"/>
      <c r="AB2006" s="3"/>
    </row>
    <row r="2007" spans="1:28" x14ac:dyDescent="0.45">
      <c r="A2007" s="15"/>
      <c r="B2007" s="15"/>
      <c r="C2007" s="15"/>
      <c r="D2007" s="23"/>
      <c r="AB2007" s="3"/>
    </row>
    <row r="2008" spans="1:28" x14ac:dyDescent="0.45">
      <c r="A2008" s="15"/>
      <c r="B2008" s="15"/>
      <c r="C2008" s="15"/>
      <c r="D2008" s="23"/>
      <c r="AB2008" s="3"/>
    </row>
    <row r="2009" spans="1:28" x14ac:dyDescent="0.45">
      <c r="A2009" s="15"/>
      <c r="B2009" s="15"/>
      <c r="C2009" s="15"/>
      <c r="D2009" s="23"/>
      <c r="AB2009" s="3"/>
    </row>
    <row r="2010" spans="1:28" x14ac:dyDescent="0.45">
      <c r="A2010" s="15"/>
      <c r="B2010" s="15"/>
      <c r="C2010" s="15"/>
      <c r="D2010" s="23"/>
      <c r="AB2010" s="3"/>
    </row>
    <row r="2011" spans="1:28" x14ac:dyDescent="0.45">
      <c r="A2011" s="15"/>
      <c r="B2011" s="15"/>
      <c r="C2011" s="15"/>
      <c r="D2011" s="23"/>
      <c r="AB2011" s="3"/>
    </row>
    <row r="2012" spans="1:28" x14ac:dyDescent="0.45">
      <c r="A2012" s="15"/>
      <c r="B2012" s="15"/>
      <c r="C2012" s="15"/>
      <c r="D2012" s="23"/>
      <c r="AB2012" s="3"/>
    </row>
    <row r="2013" spans="1:28" x14ac:dyDescent="0.45">
      <c r="A2013" s="15"/>
      <c r="B2013" s="15"/>
      <c r="C2013" s="15"/>
      <c r="D2013" s="23"/>
      <c r="AB2013" s="3"/>
    </row>
    <row r="2014" spans="1:28" x14ac:dyDescent="0.45">
      <c r="A2014" s="15"/>
      <c r="B2014" s="15"/>
      <c r="C2014" s="15"/>
      <c r="D2014" s="23"/>
      <c r="AB2014" s="3"/>
    </row>
    <row r="2015" spans="1:28" x14ac:dyDescent="0.45">
      <c r="A2015" s="15"/>
      <c r="B2015" s="15"/>
      <c r="C2015" s="15"/>
      <c r="D2015" s="23"/>
      <c r="AB2015" s="3"/>
    </row>
    <row r="2016" spans="1:28" x14ac:dyDescent="0.45">
      <c r="A2016" s="15"/>
      <c r="B2016" s="15"/>
      <c r="C2016" s="15"/>
      <c r="D2016" s="23"/>
      <c r="AB2016" s="3"/>
    </row>
    <row r="2017" spans="1:28" x14ac:dyDescent="0.45">
      <c r="A2017" s="15"/>
      <c r="B2017" s="15"/>
      <c r="C2017" s="15"/>
      <c r="D2017" s="23"/>
      <c r="AB2017" s="3"/>
    </row>
    <row r="2018" spans="1:28" x14ac:dyDescent="0.45">
      <c r="A2018" s="15"/>
      <c r="B2018" s="15"/>
      <c r="C2018" s="15"/>
      <c r="D2018" s="23"/>
      <c r="AB2018" s="3"/>
    </row>
    <row r="2019" spans="1:28" x14ac:dyDescent="0.45">
      <c r="A2019" s="15"/>
      <c r="B2019" s="15"/>
      <c r="C2019" s="15"/>
      <c r="D2019" s="23"/>
      <c r="AB2019" s="3"/>
    </row>
    <row r="2020" spans="1:28" x14ac:dyDescent="0.45">
      <c r="A2020" s="15"/>
      <c r="B2020" s="15"/>
      <c r="C2020" s="15"/>
      <c r="D2020" s="23"/>
      <c r="AB2020" s="3"/>
    </row>
    <row r="2021" spans="1:28" x14ac:dyDescent="0.45">
      <c r="A2021" s="15"/>
      <c r="B2021" s="15"/>
      <c r="C2021" s="15"/>
      <c r="D2021" s="23"/>
      <c r="AB2021" s="3"/>
    </row>
    <row r="2022" spans="1:28" x14ac:dyDescent="0.45">
      <c r="A2022" s="15"/>
      <c r="B2022" s="15"/>
      <c r="C2022" s="15"/>
      <c r="D2022" s="23"/>
      <c r="AB2022" s="3"/>
    </row>
    <row r="2023" spans="1:28" x14ac:dyDescent="0.45">
      <c r="A2023" s="15"/>
      <c r="B2023" s="15"/>
      <c r="C2023" s="15"/>
      <c r="D2023" s="23"/>
      <c r="AB2023" s="3"/>
    </row>
    <row r="2024" spans="1:28" x14ac:dyDescent="0.45">
      <c r="A2024" s="15"/>
      <c r="B2024" s="15"/>
      <c r="C2024" s="15"/>
      <c r="D2024" s="23"/>
      <c r="AB2024" s="3"/>
    </row>
    <row r="2025" spans="1:28" x14ac:dyDescent="0.45">
      <c r="A2025" s="15"/>
      <c r="B2025" s="15"/>
      <c r="C2025" s="15"/>
      <c r="D2025" s="23"/>
      <c r="AB2025" s="3"/>
    </row>
    <row r="2026" spans="1:28" x14ac:dyDescent="0.45">
      <c r="A2026" s="15"/>
      <c r="B2026" s="15"/>
      <c r="C2026" s="15"/>
      <c r="D2026" s="23"/>
      <c r="AB2026" s="3"/>
    </row>
    <row r="2027" spans="1:28" x14ac:dyDescent="0.45">
      <c r="A2027" s="15"/>
      <c r="B2027" s="15"/>
      <c r="C2027" s="15"/>
      <c r="D2027" s="23"/>
      <c r="AB2027" s="3"/>
    </row>
    <row r="2028" spans="1:28" x14ac:dyDescent="0.45">
      <c r="A2028" s="15"/>
      <c r="B2028" s="15"/>
      <c r="C2028" s="15"/>
      <c r="D2028" s="23"/>
      <c r="AB2028" s="3"/>
    </row>
    <row r="2029" spans="1:28" x14ac:dyDescent="0.45">
      <c r="A2029" s="15"/>
      <c r="B2029" s="15"/>
      <c r="C2029" s="15"/>
      <c r="D2029" s="23"/>
      <c r="AB2029" s="3"/>
    </row>
    <row r="2030" spans="1:28" x14ac:dyDescent="0.45">
      <c r="A2030" s="15"/>
      <c r="B2030" s="15"/>
      <c r="C2030" s="15"/>
      <c r="D2030" s="23"/>
      <c r="AB2030" s="3"/>
    </row>
    <row r="2031" spans="1:28" x14ac:dyDescent="0.45">
      <c r="A2031" s="15"/>
      <c r="B2031" s="15"/>
      <c r="C2031" s="15"/>
      <c r="D2031" s="23"/>
      <c r="AB2031" s="3"/>
    </row>
    <row r="2032" spans="1:28" x14ac:dyDescent="0.45">
      <c r="A2032" s="15"/>
      <c r="B2032" s="15"/>
      <c r="C2032" s="15"/>
      <c r="D2032" s="23"/>
      <c r="AB2032" s="3"/>
    </row>
    <row r="2033" spans="1:28" x14ac:dyDescent="0.45">
      <c r="A2033" s="15"/>
      <c r="B2033" s="15"/>
      <c r="C2033" s="15"/>
      <c r="D2033" s="23"/>
      <c r="AB2033" s="3"/>
    </row>
    <row r="2034" spans="1:28" x14ac:dyDescent="0.45">
      <c r="A2034" s="15"/>
      <c r="B2034" s="15"/>
      <c r="C2034" s="15"/>
      <c r="D2034" s="23"/>
      <c r="AB2034" s="3"/>
    </row>
    <row r="2035" spans="1:28" x14ac:dyDescent="0.45">
      <c r="A2035" s="15"/>
      <c r="B2035" s="15"/>
      <c r="C2035" s="15"/>
      <c r="D2035" s="23"/>
      <c r="AB2035" s="3"/>
    </row>
    <row r="2036" spans="1:28" x14ac:dyDescent="0.45">
      <c r="A2036" s="15"/>
      <c r="B2036" s="15"/>
      <c r="C2036" s="15"/>
      <c r="D2036" s="23"/>
      <c r="AB2036" s="3"/>
    </row>
    <row r="2037" spans="1:28" x14ac:dyDescent="0.45">
      <c r="A2037" s="15"/>
      <c r="B2037" s="15"/>
      <c r="C2037" s="15"/>
      <c r="D2037" s="23"/>
      <c r="AB2037" s="3"/>
    </row>
    <row r="2038" spans="1:28" x14ac:dyDescent="0.45">
      <c r="A2038" s="15"/>
      <c r="B2038" s="15"/>
      <c r="C2038" s="15"/>
      <c r="D2038" s="23"/>
      <c r="AB2038" s="3"/>
    </row>
    <row r="2039" spans="1:28" x14ac:dyDescent="0.45">
      <c r="A2039" s="15"/>
      <c r="B2039" s="15"/>
      <c r="C2039" s="15"/>
      <c r="D2039" s="23"/>
      <c r="AB2039" s="3"/>
    </row>
    <row r="2040" spans="1:28" x14ac:dyDescent="0.45">
      <c r="A2040" s="15"/>
      <c r="B2040" s="15"/>
      <c r="C2040" s="15"/>
      <c r="D2040" s="23"/>
      <c r="AB2040" s="3"/>
    </row>
    <row r="2041" spans="1:28" x14ac:dyDescent="0.45">
      <c r="A2041" s="15"/>
      <c r="B2041" s="15"/>
      <c r="C2041" s="15"/>
      <c r="D2041" s="23"/>
      <c r="AB2041" s="3"/>
    </row>
    <row r="2042" spans="1:28" x14ac:dyDescent="0.45">
      <c r="A2042" s="15"/>
      <c r="B2042" s="15"/>
      <c r="C2042" s="15"/>
      <c r="D2042" s="23"/>
      <c r="AB2042" s="3"/>
    </row>
    <row r="2043" spans="1:28" x14ac:dyDescent="0.45">
      <c r="A2043" s="15"/>
      <c r="B2043" s="15"/>
      <c r="C2043" s="15"/>
      <c r="D2043" s="23"/>
      <c r="AB2043" s="3"/>
    </row>
    <row r="2044" spans="1:28" x14ac:dyDescent="0.45">
      <c r="A2044" s="15"/>
      <c r="B2044" s="15"/>
      <c r="C2044" s="15"/>
      <c r="D2044" s="23"/>
      <c r="AB2044" s="3"/>
    </row>
    <row r="2045" spans="1:28" x14ac:dyDescent="0.45">
      <c r="A2045" s="15"/>
      <c r="B2045" s="15"/>
      <c r="C2045" s="15"/>
      <c r="D2045" s="23"/>
      <c r="AB2045" s="3"/>
    </row>
    <row r="2046" spans="1:28" x14ac:dyDescent="0.45">
      <c r="A2046" s="15"/>
      <c r="B2046" s="15"/>
      <c r="C2046" s="15"/>
      <c r="D2046" s="23"/>
      <c r="AB2046" s="3"/>
    </row>
    <row r="2047" spans="1:28" x14ac:dyDescent="0.45">
      <c r="A2047" s="15"/>
      <c r="B2047" s="15"/>
      <c r="C2047" s="15"/>
      <c r="D2047" s="23"/>
      <c r="AB2047" s="3"/>
    </row>
    <row r="2048" spans="1:28" x14ac:dyDescent="0.45">
      <c r="A2048" s="15"/>
      <c r="B2048" s="15"/>
      <c r="C2048" s="15"/>
      <c r="D2048" s="23"/>
      <c r="AB2048" s="3"/>
    </row>
    <row r="2049" spans="1:28" x14ac:dyDescent="0.45">
      <c r="A2049" s="15"/>
      <c r="B2049" s="15"/>
      <c r="C2049" s="15"/>
      <c r="D2049" s="23"/>
      <c r="AB2049" s="3"/>
    </row>
    <row r="2050" spans="1:28" x14ac:dyDescent="0.45">
      <c r="A2050" s="15"/>
      <c r="B2050" s="15"/>
      <c r="C2050" s="15"/>
      <c r="D2050" s="23"/>
      <c r="AB2050" s="3"/>
    </row>
    <row r="2051" spans="1:28" x14ac:dyDescent="0.45">
      <c r="A2051" s="15"/>
      <c r="B2051" s="15"/>
      <c r="C2051" s="15"/>
      <c r="D2051" s="23"/>
      <c r="AB2051" s="3"/>
    </row>
    <row r="2052" spans="1:28" x14ac:dyDescent="0.45">
      <c r="A2052" s="15"/>
      <c r="B2052" s="15"/>
      <c r="C2052" s="15"/>
      <c r="D2052" s="23"/>
      <c r="AB2052" s="3"/>
    </row>
    <row r="2053" spans="1:28" x14ac:dyDescent="0.45">
      <c r="A2053" s="15"/>
      <c r="B2053" s="15"/>
      <c r="C2053" s="15"/>
      <c r="D2053" s="23"/>
      <c r="AB2053" s="3"/>
    </row>
    <row r="2054" spans="1:28" x14ac:dyDescent="0.45">
      <c r="A2054" s="15"/>
      <c r="B2054" s="15"/>
      <c r="C2054" s="15"/>
      <c r="D2054" s="23"/>
      <c r="AB2054" s="3"/>
    </row>
    <row r="2055" spans="1:28" x14ac:dyDescent="0.45">
      <c r="A2055" s="15"/>
      <c r="B2055" s="15"/>
      <c r="C2055" s="15"/>
      <c r="D2055" s="23"/>
      <c r="AB2055" s="3"/>
    </row>
    <row r="2056" spans="1:28" x14ac:dyDescent="0.45">
      <c r="A2056" s="15"/>
      <c r="B2056" s="15"/>
      <c r="C2056" s="15"/>
      <c r="D2056" s="23"/>
      <c r="AB2056" s="3"/>
    </row>
    <row r="2057" spans="1:28" x14ac:dyDescent="0.45">
      <c r="A2057" s="15"/>
      <c r="B2057" s="15"/>
      <c r="C2057" s="15"/>
      <c r="D2057" s="23"/>
      <c r="AB2057" s="3"/>
    </row>
    <row r="2058" spans="1:28" x14ac:dyDescent="0.45">
      <c r="A2058" s="15"/>
      <c r="B2058" s="15"/>
      <c r="C2058" s="15"/>
      <c r="D2058" s="23"/>
      <c r="AB2058" s="3"/>
    </row>
    <row r="2059" spans="1:28" x14ac:dyDescent="0.45">
      <c r="A2059" s="15"/>
      <c r="B2059" s="15"/>
      <c r="C2059" s="15"/>
      <c r="D2059" s="23"/>
      <c r="AB2059" s="3"/>
    </row>
    <row r="2060" spans="1:28" x14ac:dyDescent="0.45">
      <c r="A2060" s="15"/>
      <c r="B2060" s="15"/>
      <c r="C2060" s="15"/>
      <c r="D2060" s="23"/>
      <c r="AB2060" s="3"/>
    </row>
    <row r="2061" spans="1:28" x14ac:dyDescent="0.45">
      <c r="A2061" s="15"/>
      <c r="B2061" s="15"/>
      <c r="C2061" s="15"/>
      <c r="D2061" s="23"/>
      <c r="AB2061" s="3"/>
    </row>
    <row r="2062" spans="1:28" x14ac:dyDescent="0.45">
      <c r="A2062" s="15"/>
      <c r="B2062" s="15"/>
      <c r="C2062" s="15"/>
      <c r="D2062" s="23"/>
      <c r="AB2062" s="3"/>
    </row>
    <row r="2063" spans="1:28" x14ac:dyDescent="0.45">
      <c r="A2063" s="15"/>
      <c r="B2063" s="15"/>
      <c r="C2063" s="15"/>
      <c r="D2063" s="23"/>
      <c r="AB2063" s="3"/>
    </row>
    <row r="2064" spans="1:28" x14ac:dyDescent="0.45">
      <c r="A2064" s="15"/>
      <c r="B2064" s="15"/>
      <c r="C2064" s="15"/>
      <c r="D2064" s="23"/>
      <c r="AB2064" s="3"/>
    </row>
    <row r="2065" spans="1:28" x14ac:dyDescent="0.45">
      <c r="A2065" s="15"/>
      <c r="B2065" s="15"/>
      <c r="C2065" s="15"/>
      <c r="D2065" s="23"/>
      <c r="AB2065" s="3"/>
    </row>
    <row r="2066" spans="1:28" x14ac:dyDescent="0.45">
      <c r="A2066" s="15"/>
      <c r="B2066" s="15"/>
      <c r="C2066" s="15"/>
      <c r="D2066" s="23"/>
      <c r="AB2066" s="3"/>
    </row>
    <row r="2067" spans="1:28" x14ac:dyDescent="0.45">
      <c r="A2067" s="15"/>
      <c r="B2067" s="15"/>
      <c r="C2067" s="15"/>
      <c r="D2067" s="23"/>
      <c r="AB2067" s="3"/>
    </row>
    <row r="2068" spans="1:28" x14ac:dyDescent="0.45">
      <c r="A2068" s="15"/>
      <c r="B2068" s="15"/>
      <c r="C2068" s="15"/>
      <c r="D2068" s="23"/>
      <c r="AB2068" s="3"/>
    </row>
    <row r="2069" spans="1:28" x14ac:dyDescent="0.45">
      <c r="A2069" s="15"/>
      <c r="B2069" s="15"/>
      <c r="C2069" s="15"/>
      <c r="D2069" s="23"/>
      <c r="AB2069" s="3"/>
    </row>
    <row r="2070" spans="1:28" x14ac:dyDescent="0.45">
      <c r="A2070" s="15"/>
      <c r="B2070" s="15"/>
      <c r="C2070" s="15"/>
      <c r="D2070" s="23"/>
      <c r="AB2070" s="3"/>
    </row>
    <row r="2071" spans="1:28" x14ac:dyDescent="0.45">
      <c r="A2071" s="15"/>
      <c r="B2071" s="15"/>
      <c r="C2071" s="15"/>
      <c r="D2071" s="23"/>
      <c r="AB2071" s="3"/>
    </row>
    <row r="2072" spans="1:28" x14ac:dyDescent="0.45">
      <c r="A2072" s="15"/>
      <c r="B2072" s="15"/>
      <c r="C2072" s="15"/>
      <c r="D2072" s="23"/>
      <c r="AB2072" s="3"/>
    </row>
    <row r="2073" spans="1:28" x14ac:dyDescent="0.45">
      <c r="A2073" s="15"/>
      <c r="B2073" s="15"/>
      <c r="C2073" s="15"/>
      <c r="D2073" s="23"/>
      <c r="AB2073" s="3"/>
    </row>
    <row r="2074" spans="1:28" x14ac:dyDescent="0.45">
      <c r="A2074" s="15"/>
      <c r="B2074" s="15"/>
      <c r="C2074" s="15"/>
      <c r="D2074" s="23"/>
      <c r="AB2074" s="3"/>
    </row>
    <row r="2075" spans="1:28" x14ac:dyDescent="0.45">
      <c r="A2075" s="15"/>
      <c r="B2075" s="15"/>
      <c r="C2075" s="15"/>
      <c r="D2075" s="23"/>
      <c r="AB2075" s="3"/>
    </row>
    <row r="2076" spans="1:28" x14ac:dyDescent="0.45">
      <c r="A2076" s="15"/>
      <c r="B2076" s="15"/>
      <c r="C2076" s="15"/>
      <c r="D2076" s="23"/>
      <c r="AB2076" s="3"/>
    </row>
    <row r="2077" spans="1:28" x14ac:dyDescent="0.45">
      <c r="A2077" s="15"/>
      <c r="B2077" s="15"/>
      <c r="C2077" s="15"/>
      <c r="D2077" s="23"/>
      <c r="AB2077" s="3"/>
    </row>
    <row r="2078" spans="1:28" x14ac:dyDescent="0.45">
      <c r="A2078" s="15"/>
      <c r="B2078" s="15"/>
      <c r="C2078" s="15"/>
      <c r="D2078" s="23"/>
      <c r="AB2078" s="3"/>
    </row>
    <row r="2079" spans="1:28" x14ac:dyDescent="0.45">
      <c r="A2079" s="15"/>
      <c r="B2079" s="15"/>
      <c r="C2079" s="15"/>
      <c r="D2079" s="23"/>
      <c r="AB2079" s="3"/>
    </row>
    <row r="2080" spans="1:28" x14ac:dyDescent="0.45">
      <c r="A2080" s="15"/>
      <c r="B2080" s="15"/>
      <c r="C2080" s="15"/>
      <c r="D2080" s="23"/>
      <c r="AB2080" s="3"/>
    </row>
    <row r="2081" spans="1:28" x14ac:dyDescent="0.45">
      <c r="A2081" s="15"/>
      <c r="B2081" s="15"/>
      <c r="C2081" s="15"/>
      <c r="D2081" s="23"/>
      <c r="AB2081" s="3"/>
    </row>
    <row r="2082" spans="1:28" x14ac:dyDescent="0.45">
      <c r="A2082" s="15"/>
      <c r="B2082" s="15"/>
      <c r="C2082" s="15"/>
      <c r="D2082" s="23"/>
      <c r="AB2082" s="3"/>
    </row>
    <row r="2083" spans="1:28" x14ac:dyDescent="0.45">
      <c r="A2083" s="15"/>
      <c r="B2083" s="15"/>
      <c r="C2083" s="15"/>
      <c r="D2083" s="23"/>
      <c r="AB2083" s="3"/>
    </row>
    <row r="2084" spans="1:28" x14ac:dyDescent="0.45">
      <c r="A2084" s="15"/>
      <c r="B2084" s="15"/>
      <c r="C2084" s="15"/>
      <c r="D2084" s="23"/>
      <c r="AB2084" s="3"/>
    </row>
    <row r="2085" spans="1:28" x14ac:dyDescent="0.45">
      <c r="A2085" s="15"/>
      <c r="B2085" s="15"/>
      <c r="C2085" s="15"/>
      <c r="D2085" s="23"/>
      <c r="AB2085" s="3"/>
    </row>
    <row r="2086" spans="1:28" x14ac:dyDescent="0.45">
      <c r="A2086" s="15"/>
      <c r="B2086" s="15"/>
      <c r="C2086" s="15"/>
      <c r="D2086" s="23"/>
      <c r="AB2086" s="3"/>
    </row>
    <row r="2087" spans="1:28" x14ac:dyDescent="0.45">
      <c r="A2087" s="15"/>
      <c r="B2087" s="15"/>
      <c r="C2087" s="15"/>
      <c r="D2087" s="23"/>
      <c r="AB2087" s="3"/>
    </row>
    <row r="2088" spans="1:28" x14ac:dyDescent="0.45">
      <c r="A2088" s="15"/>
      <c r="B2088" s="15"/>
      <c r="C2088" s="15"/>
      <c r="D2088" s="23"/>
      <c r="AB2088" s="3"/>
    </row>
    <row r="2089" spans="1:28" x14ac:dyDescent="0.45">
      <c r="A2089" s="15"/>
      <c r="B2089" s="15"/>
      <c r="C2089" s="15"/>
      <c r="D2089" s="23"/>
      <c r="AB2089" s="3"/>
    </row>
    <row r="2090" spans="1:28" x14ac:dyDescent="0.45">
      <c r="A2090" s="15"/>
      <c r="B2090" s="15"/>
      <c r="C2090" s="15"/>
      <c r="D2090" s="23"/>
      <c r="AB2090" s="3"/>
    </row>
    <row r="2091" spans="1:28" x14ac:dyDescent="0.45">
      <c r="A2091" s="15"/>
      <c r="B2091" s="15"/>
      <c r="C2091" s="15"/>
      <c r="D2091" s="23"/>
      <c r="AB2091" s="3"/>
    </row>
    <row r="2092" spans="1:28" x14ac:dyDescent="0.45">
      <c r="A2092" s="15"/>
      <c r="B2092" s="15"/>
      <c r="C2092" s="15"/>
      <c r="D2092" s="23"/>
      <c r="AB2092" s="3"/>
    </row>
    <row r="2093" spans="1:28" x14ac:dyDescent="0.45">
      <c r="A2093" s="15"/>
      <c r="B2093" s="15"/>
      <c r="C2093" s="15"/>
      <c r="D2093" s="23"/>
      <c r="AB2093" s="3"/>
    </row>
    <row r="2094" spans="1:28" x14ac:dyDescent="0.45">
      <c r="A2094" s="15"/>
      <c r="B2094" s="15"/>
      <c r="C2094" s="15"/>
      <c r="D2094" s="23"/>
      <c r="AB2094" s="3"/>
    </row>
    <row r="2095" spans="1:28" x14ac:dyDescent="0.45">
      <c r="A2095" s="15"/>
      <c r="B2095" s="15"/>
      <c r="C2095" s="15"/>
      <c r="D2095" s="23"/>
      <c r="AB2095" s="3"/>
    </row>
    <row r="2096" spans="1:28" x14ac:dyDescent="0.45">
      <c r="A2096" s="15"/>
      <c r="B2096" s="15"/>
      <c r="C2096" s="15"/>
      <c r="D2096" s="23"/>
      <c r="AB2096" s="3"/>
    </row>
    <row r="2097" spans="1:28" x14ac:dyDescent="0.45">
      <c r="A2097" s="15"/>
      <c r="B2097" s="15"/>
      <c r="C2097" s="15"/>
      <c r="D2097" s="23"/>
      <c r="AB2097" s="3"/>
    </row>
    <row r="2098" spans="1:28" x14ac:dyDescent="0.45">
      <c r="A2098" s="15"/>
      <c r="B2098" s="15"/>
      <c r="C2098" s="15"/>
      <c r="D2098" s="23"/>
      <c r="AB2098" s="3"/>
    </row>
    <row r="2099" spans="1:28" x14ac:dyDescent="0.45">
      <c r="A2099" s="15"/>
      <c r="B2099" s="15"/>
      <c r="C2099" s="15"/>
      <c r="D2099" s="23"/>
      <c r="AB2099" s="3"/>
    </row>
    <row r="2100" spans="1:28" x14ac:dyDescent="0.45">
      <c r="A2100" s="15"/>
      <c r="B2100" s="15"/>
      <c r="C2100" s="15"/>
      <c r="D2100" s="23"/>
      <c r="AB2100" s="3"/>
    </row>
    <row r="2101" spans="1:28" x14ac:dyDescent="0.45">
      <c r="A2101" s="15"/>
      <c r="B2101" s="15"/>
      <c r="C2101" s="15"/>
      <c r="D2101" s="23"/>
      <c r="AB2101" s="3"/>
    </row>
    <row r="2102" spans="1:28" x14ac:dyDescent="0.45">
      <c r="A2102" s="15"/>
      <c r="B2102" s="15"/>
      <c r="C2102" s="15"/>
      <c r="D2102" s="23"/>
      <c r="AB2102" s="3"/>
    </row>
    <row r="2103" spans="1:28" x14ac:dyDescent="0.45">
      <c r="A2103" s="15"/>
      <c r="B2103" s="15"/>
      <c r="C2103" s="15"/>
      <c r="D2103" s="23"/>
      <c r="AB2103" s="3"/>
    </row>
    <row r="2104" spans="1:28" x14ac:dyDescent="0.45">
      <c r="A2104" s="15"/>
      <c r="B2104" s="15"/>
      <c r="C2104" s="15"/>
      <c r="D2104" s="23"/>
      <c r="AB2104" s="3"/>
    </row>
    <row r="2105" spans="1:28" x14ac:dyDescent="0.45">
      <c r="A2105" s="15"/>
      <c r="B2105" s="15"/>
      <c r="C2105" s="15"/>
      <c r="D2105" s="23"/>
      <c r="AB2105" s="3"/>
    </row>
    <row r="2106" spans="1:28" x14ac:dyDescent="0.45">
      <c r="A2106" s="15"/>
      <c r="B2106" s="15"/>
      <c r="C2106" s="15"/>
      <c r="D2106" s="23"/>
      <c r="AB2106" s="3"/>
    </row>
    <row r="2107" spans="1:28" x14ac:dyDescent="0.45">
      <c r="A2107" s="15"/>
      <c r="B2107" s="15"/>
      <c r="C2107" s="15"/>
      <c r="D2107" s="23"/>
      <c r="AB2107" s="3"/>
    </row>
    <row r="2108" spans="1:28" x14ac:dyDescent="0.45">
      <c r="A2108" s="15"/>
      <c r="B2108" s="15"/>
      <c r="C2108" s="15"/>
      <c r="D2108" s="23"/>
      <c r="AB2108" s="3"/>
    </row>
    <row r="2109" spans="1:28" x14ac:dyDescent="0.45">
      <c r="A2109" s="15"/>
      <c r="B2109" s="15"/>
      <c r="C2109" s="15"/>
      <c r="D2109" s="23"/>
      <c r="AB2109" s="3"/>
    </row>
    <row r="2110" spans="1:28" x14ac:dyDescent="0.45">
      <c r="A2110" s="15"/>
      <c r="B2110" s="15"/>
      <c r="C2110" s="15"/>
      <c r="D2110" s="23"/>
      <c r="AB2110" s="3"/>
    </row>
    <row r="2111" spans="1:28" x14ac:dyDescent="0.45">
      <c r="A2111" s="15"/>
      <c r="B2111" s="15"/>
      <c r="C2111" s="15"/>
      <c r="D2111" s="23"/>
      <c r="AB2111" s="3"/>
    </row>
    <row r="2112" spans="1:28" x14ac:dyDescent="0.45">
      <c r="A2112" s="15"/>
      <c r="B2112" s="15"/>
      <c r="C2112" s="15"/>
      <c r="D2112" s="23"/>
      <c r="AB2112" s="3"/>
    </row>
    <row r="2113" spans="1:28" x14ac:dyDescent="0.45">
      <c r="A2113" s="15"/>
      <c r="B2113" s="15"/>
      <c r="C2113" s="15"/>
      <c r="D2113" s="23"/>
      <c r="AB2113" s="3"/>
    </row>
    <row r="2114" spans="1:28" x14ac:dyDescent="0.45">
      <c r="A2114" s="15"/>
      <c r="B2114" s="15"/>
      <c r="C2114" s="15"/>
      <c r="D2114" s="23"/>
      <c r="AB2114" s="3"/>
    </row>
    <row r="2115" spans="1:28" x14ac:dyDescent="0.45">
      <c r="A2115" s="15"/>
      <c r="B2115" s="15"/>
      <c r="C2115" s="15"/>
      <c r="D2115" s="23"/>
      <c r="AB2115" s="3"/>
    </row>
    <row r="2116" spans="1:28" x14ac:dyDescent="0.45">
      <c r="A2116" s="15"/>
      <c r="B2116" s="15"/>
      <c r="C2116" s="15"/>
      <c r="D2116" s="23"/>
      <c r="AB2116" s="3"/>
    </row>
    <row r="2117" spans="1:28" x14ac:dyDescent="0.45">
      <c r="A2117" s="15"/>
      <c r="B2117" s="15"/>
      <c r="C2117" s="15"/>
      <c r="D2117" s="23"/>
      <c r="AB2117" s="3"/>
    </row>
    <row r="2118" spans="1:28" x14ac:dyDescent="0.45">
      <c r="A2118" s="15"/>
      <c r="B2118" s="15"/>
      <c r="C2118" s="15"/>
      <c r="D2118" s="23"/>
      <c r="AB2118" s="3"/>
    </row>
    <row r="2119" spans="1:28" x14ac:dyDescent="0.45">
      <c r="A2119" s="15"/>
      <c r="B2119" s="15"/>
      <c r="C2119" s="15"/>
      <c r="D2119" s="23"/>
      <c r="AB2119" s="3"/>
    </row>
    <row r="2120" spans="1:28" x14ac:dyDescent="0.45">
      <c r="A2120" s="15"/>
      <c r="B2120" s="15"/>
      <c r="C2120" s="15"/>
      <c r="D2120" s="23"/>
      <c r="AB2120" s="3"/>
    </row>
    <row r="2121" spans="1:28" x14ac:dyDescent="0.45">
      <c r="A2121" s="15"/>
      <c r="B2121" s="15"/>
      <c r="C2121" s="15"/>
      <c r="D2121" s="23"/>
      <c r="AB2121" s="3"/>
    </row>
    <row r="2122" spans="1:28" x14ac:dyDescent="0.45">
      <c r="A2122" s="15"/>
      <c r="B2122" s="15"/>
      <c r="C2122" s="15"/>
      <c r="D2122" s="23"/>
      <c r="AB2122" s="3"/>
    </row>
    <row r="2123" spans="1:28" x14ac:dyDescent="0.45">
      <c r="A2123" s="15"/>
      <c r="B2123" s="15"/>
      <c r="C2123" s="15"/>
      <c r="D2123" s="23"/>
      <c r="AB2123" s="3"/>
    </row>
    <row r="2124" spans="1:28" x14ac:dyDescent="0.45">
      <c r="A2124" s="15"/>
      <c r="B2124" s="15"/>
      <c r="C2124" s="15"/>
      <c r="D2124" s="23"/>
      <c r="AB2124" s="3"/>
    </row>
    <row r="2125" spans="1:28" x14ac:dyDescent="0.45">
      <c r="A2125" s="15"/>
      <c r="B2125" s="15"/>
      <c r="C2125" s="15"/>
      <c r="D2125" s="23"/>
      <c r="AB2125" s="3"/>
    </row>
    <row r="2126" spans="1:28" x14ac:dyDescent="0.45">
      <c r="A2126" s="15"/>
      <c r="B2126" s="15"/>
      <c r="C2126" s="15"/>
      <c r="D2126" s="23"/>
      <c r="AB2126" s="3"/>
    </row>
    <row r="2127" spans="1:28" x14ac:dyDescent="0.45">
      <c r="A2127" s="15"/>
      <c r="B2127" s="15"/>
      <c r="C2127" s="15"/>
      <c r="D2127" s="23"/>
      <c r="AB2127" s="3"/>
    </row>
    <row r="2128" spans="1:28" x14ac:dyDescent="0.45">
      <c r="A2128" s="15"/>
      <c r="B2128" s="15"/>
      <c r="C2128" s="15"/>
      <c r="D2128" s="23"/>
      <c r="AB2128" s="3"/>
    </row>
    <row r="2129" spans="1:28" x14ac:dyDescent="0.45">
      <c r="A2129" s="15"/>
      <c r="B2129" s="15"/>
      <c r="C2129" s="15"/>
      <c r="D2129" s="23"/>
      <c r="AB2129" s="3"/>
    </row>
    <row r="2130" spans="1:28" x14ac:dyDescent="0.45">
      <c r="A2130" s="15"/>
      <c r="B2130" s="15"/>
      <c r="C2130" s="15"/>
      <c r="D2130" s="23"/>
      <c r="AB2130" s="3"/>
    </row>
    <row r="2131" spans="1:28" x14ac:dyDescent="0.45">
      <c r="A2131" s="15"/>
      <c r="B2131" s="15"/>
      <c r="C2131" s="15"/>
      <c r="D2131" s="23"/>
      <c r="AB2131" s="3"/>
    </row>
    <row r="2132" spans="1:28" x14ac:dyDescent="0.45">
      <c r="A2132" s="15"/>
      <c r="B2132" s="15"/>
      <c r="C2132" s="15"/>
      <c r="D2132" s="23"/>
      <c r="AB2132" s="3"/>
    </row>
    <row r="2133" spans="1:28" x14ac:dyDescent="0.45">
      <c r="A2133" s="15"/>
      <c r="B2133" s="15"/>
      <c r="C2133" s="15"/>
      <c r="D2133" s="23"/>
      <c r="AB2133" s="3"/>
    </row>
    <row r="2134" spans="1:28" x14ac:dyDescent="0.45">
      <c r="A2134" s="15"/>
      <c r="B2134" s="15"/>
      <c r="C2134" s="15"/>
      <c r="D2134" s="23"/>
      <c r="AB2134" s="3"/>
    </row>
    <row r="2135" spans="1:28" x14ac:dyDescent="0.45">
      <c r="A2135" s="15"/>
      <c r="B2135" s="15"/>
      <c r="C2135" s="15"/>
      <c r="D2135" s="23"/>
      <c r="AB2135" s="3"/>
    </row>
    <row r="2136" spans="1:28" x14ac:dyDescent="0.45">
      <c r="A2136" s="15"/>
      <c r="B2136" s="15"/>
      <c r="C2136" s="15"/>
      <c r="D2136" s="23"/>
      <c r="AB2136" s="3"/>
    </row>
    <row r="2137" spans="1:28" x14ac:dyDescent="0.45">
      <c r="A2137" s="15"/>
      <c r="B2137" s="15"/>
      <c r="C2137" s="15"/>
      <c r="D2137" s="23"/>
      <c r="AB2137" s="3"/>
    </row>
    <row r="2138" spans="1:28" x14ac:dyDescent="0.45">
      <c r="A2138" s="15"/>
      <c r="B2138" s="15"/>
      <c r="C2138" s="15"/>
      <c r="D2138" s="23"/>
      <c r="AB2138" s="3"/>
    </row>
    <row r="2139" spans="1:28" x14ac:dyDescent="0.45">
      <c r="A2139" s="15"/>
      <c r="B2139" s="15"/>
      <c r="C2139" s="15"/>
      <c r="D2139" s="23"/>
      <c r="AB2139" s="3"/>
    </row>
    <row r="2140" spans="1:28" x14ac:dyDescent="0.45">
      <c r="A2140" s="15"/>
      <c r="B2140" s="15"/>
      <c r="C2140" s="15"/>
      <c r="D2140" s="23"/>
      <c r="AB2140" s="3"/>
    </row>
    <row r="2141" spans="1:28" x14ac:dyDescent="0.45">
      <c r="A2141" s="15"/>
      <c r="B2141" s="15"/>
      <c r="C2141" s="15"/>
      <c r="D2141" s="23"/>
      <c r="AB2141" s="3"/>
    </row>
    <row r="2142" spans="1:28" x14ac:dyDescent="0.45">
      <c r="A2142" s="15"/>
      <c r="B2142" s="15"/>
      <c r="C2142" s="15"/>
      <c r="D2142" s="23"/>
      <c r="AB2142" s="3"/>
    </row>
    <row r="2143" spans="1:28" x14ac:dyDescent="0.45">
      <c r="A2143" s="15"/>
      <c r="B2143" s="15"/>
      <c r="C2143" s="15"/>
      <c r="D2143" s="23"/>
      <c r="AB2143" s="3"/>
    </row>
    <row r="2144" spans="1:28" x14ac:dyDescent="0.45">
      <c r="A2144" s="15"/>
      <c r="B2144" s="15"/>
      <c r="C2144" s="15"/>
      <c r="D2144" s="23"/>
      <c r="AB2144" s="3"/>
    </row>
    <row r="2145" spans="1:28" x14ac:dyDescent="0.45">
      <c r="A2145" s="15"/>
      <c r="B2145" s="15"/>
      <c r="C2145" s="15"/>
      <c r="D2145" s="23"/>
      <c r="AB2145" s="3"/>
    </row>
    <row r="2146" spans="1:28" x14ac:dyDescent="0.45">
      <c r="A2146" s="15"/>
      <c r="B2146" s="15"/>
      <c r="C2146" s="15"/>
      <c r="D2146" s="23"/>
      <c r="AB2146" s="3"/>
    </row>
    <row r="2147" spans="1:28" x14ac:dyDescent="0.45">
      <c r="A2147" s="15"/>
      <c r="B2147" s="15"/>
      <c r="C2147" s="15"/>
      <c r="D2147" s="23"/>
      <c r="AB2147" s="3"/>
    </row>
    <row r="2148" spans="1:28" x14ac:dyDescent="0.45">
      <c r="A2148" s="15"/>
      <c r="B2148" s="15"/>
      <c r="C2148" s="15"/>
      <c r="D2148" s="23"/>
      <c r="AB2148" s="3"/>
    </row>
    <row r="2149" spans="1:28" x14ac:dyDescent="0.45">
      <c r="A2149" s="15"/>
      <c r="B2149" s="15"/>
      <c r="C2149" s="15"/>
      <c r="D2149" s="23"/>
      <c r="AB2149" s="3"/>
    </row>
    <row r="2150" spans="1:28" x14ac:dyDescent="0.45">
      <c r="A2150" s="15"/>
      <c r="B2150" s="15"/>
      <c r="C2150" s="15"/>
      <c r="D2150" s="23"/>
      <c r="AB2150" s="3"/>
    </row>
    <row r="2151" spans="1:28" x14ac:dyDescent="0.45">
      <c r="A2151" s="15"/>
      <c r="B2151" s="15"/>
      <c r="C2151" s="15"/>
      <c r="D2151" s="23"/>
      <c r="AB2151" s="3"/>
    </row>
    <row r="2152" spans="1:28" x14ac:dyDescent="0.45">
      <c r="A2152" s="15"/>
      <c r="B2152" s="15"/>
      <c r="C2152" s="15"/>
      <c r="D2152" s="23"/>
      <c r="AB2152" s="3"/>
    </row>
    <row r="2153" spans="1:28" x14ac:dyDescent="0.45">
      <c r="A2153" s="15"/>
      <c r="B2153" s="15"/>
      <c r="C2153" s="15"/>
      <c r="D2153" s="23"/>
      <c r="AB2153" s="3"/>
    </row>
    <row r="2154" spans="1:28" x14ac:dyDescent="0.45">
      <c r="A2154" s="15"/>
      <c r="B2154" s="15"/>
      <c r="C2154" s="15"/>
      <c r="D2154" s="23"/>
      <c r="AB2154" s="3"/>
    </row>
    <row r="2155" spans="1:28" x14ac:dyDescent="0.45">
      <c r="A2155" s="15"/>
      <c r="B2155" s="15"/>
      <c r="C2155" s="15"/>
      <c r="D2155" s="23"/>
      <c r="AB2155" s="3"/>
    </row>
    <row r="2156" spans="1:28" x14ac:dyDescent="0.45">
      <c r="A2156" s="15"/>
      <c r="B2156" s="15"/>
      <c r="C2156" s="15"/>
      <c r="D2156" s="23"/>
      <c r="AB2156" s="3"/>
    </row>
    <row r="2157" spans="1:28" x14ac:dyDescent="0.45">
      <c r="A2157" s="15"/>
      <c r="B2157" s="15"/>
      <c r="C2157" s="15"/>
      <c r="D2157" s="23"/>
      <c r="AB2157" s="3"/>
    </row>
    <row r="2158" spans="1:28" x14ac:dyDescent="0.45">
      <c r="A2158" s="15"/>
      <c r="B2158" s="15"/>
      <c r="C2158" s="15"/>
      <c r="D2158" s="23"/>
      <c r="AB2158" s="3"/>
    </row>
    <row r="2159" spans="1:28" x14ac:dyDescent="0.45">
      <c r="A2159" s="15"/>
      <c r="B2159" s="15"/>
      <c r="C2159" s="15"/>
      <c r="D2159" s="23"/>
      <c r="AB2159" s="3"/>
    </row>
    <row r="2160" spans="1:28" x14ac:dyDescent="0.45">
      <c r="A2160" s="15"/>
      <c r="B2160" s="15"/>
      <c r="C2160" s="15"/>
      <c r="D2160" s="23"/>
      <c r="AB2160" s="3"/>
    </row>
    <row r="2161" spans="1:28" x14ac:dyDescent="0.45">
      <c r="A2161" s="15"/>
      <c r="B2161" s="15"/>
      <c r="C2161" s="15"/>
      <c r="D2161" s="23"/>
      <c r="AB2161" s="3"/>
    </row>
    <row r="2162" spans="1:28" x14ac:dyDescent="0.45">
      <c r="A2162" s="15"/>
      <c r="B2162" s="15"/>
      <c r="C2162" s="15"/>
      <c r="D2162" s="23"/>
      <c r="AB2162" s="3"/>
    </row>
    <row r="2163" spans="1:28" x14ac:dyDescent="0.45">
      <c r="A2163" s="15"/>
      <c r="B2163" s="15"/>
      <c r="C2163" s="15"/>
      <c r="D2163" s="23"/>
      <c r="AB2163" s="3"/>
    </row>
    <row r="2164" spans="1:28" x14ac:dyDescent="0.45">
      <c r="A2164" s="15"/>
      <c r="B2164" s="15"/>
      <c r="C2164" s="15"/>
      <c r="D2164" s="23"/>
      <c r="AB2164" s="3"/>
    </row>
    <row r="2165" spans="1:28" x14ac:dyDescent="0.45">
      <c r="A2165" s="15"/>
      <c r="B2165" s="15"/>
      <c r="C2165" s="15"/>
      <c r="D2165" s="23"/>
      <c r="AB2165" s="3"/>
    </row>
    <row r="2166" spans="1:28" x14ac:dyDescent="0.45">
      <c r="A2166" s="15"/>
      <c r="B2166" s="15"/>
      <c r="C2166" s="15"/>
      <c r="D2166" s="23"/>
      <c r="AB2166" s="3"/>
    </row>
    <row r="2167" spans="1:28" x14ac:dyDescent="0.45">
      <c r="A2167" s="15"/>
      <c r="B2167" s="15"/>
      <c r="C2167" s="15"/>
      <c r="D2167" s="23"/>
      <c r="AB2167" s="3"/>
    </row>
    <row r="2168" spans="1:28" x14ac:dyDescent="0.45">
      <c r="A2168" s="15"/>
      <c r="B2168" s="15"/>
      <c r="C2168" s="15"/>
      <c r="D2168" s="23"/>
      <c r="AB2168" s="3"/>
    </row>
    <row r="2169" spans="1:28" x14ac:dyDescent="0.45">
      <c r="A2169" s="15"/>
      <c r="B2169" s="15"/>
      <c r="C2169" s="15"/>
      <c r="D2169" s="23"/>
      <c r="AB2169" s="3"/>
    </row>
    <row r="2170" spans="1:28" x14ac:dyDescent="0.45">
      <c r="A2170" s="15"/>
      <c r="B2170" s="15"/>
      <c r="C2170" s="15"/>
      <c r="D2170" s="23"/>
      <c r="AB2170" s="3"/>
    </row>
    <row r="2171" spans="1:28" x14ac:dyDescent="0.45">
      <c r="A2171" s="15"/>
      <c r="B2171" s="15"/>
      <c r="C2171" s="15"/>
      <c r="D2171" s="23"/>
      <c r="AB2171" s="3"/>
    </row>
    <row r="2172" spans="1:28" x14ac:dyDescent="0.45">
      <c r="A2172" s="15"/>
      <c r="B2172" s="15"/>
      <c r="C2172" s="15"/>
      <c r="D2172" s="23"/>
      <c r="AB2172" s="3"/>
    </row>
    <row r="2173" spans="1:28" x14ac:dyDescent="0.45">
      <c r="A2173" s="15"/>
      <c r="B2173" s="15"/>
      <c r="C2173" s="15"/>
      <c r="D2173" s="23"/>
      <c r="AB2173" s="3"/>
    </row>
    <row r="2174" spans="1:28" x14ac:dyDescent="0.45">
      <c r="A2174" s="15"/>
      <c r="B2174" s="15"/>
      <c r="C2174" s="15"/>
      <c r="D2174" s="23"/>
      <c r="AB2174" s="3"/>
    </row>
    <row r="2175" spans="1:28" x14ac:dyDescent="0.45">
      <c r="A2175" s="15"/>
      <c r="B2175" s="15"/>
      <c r="C2175" s="15"/>
      <c r="D2175" s="23"/>
      <c r="AB2175" s="3"/>
    </row>
    <row r="2176" spans="1:28" x14ac:dyDescent="0.45">
      <c r="A2176" s="15"/>
      <c r="B2176" s="15"/>
      <c r="C2176" s="15"/>
      <c r="D2176" s="23"/>
      <c r="AB2176" s="3"/>
    </row>
    <row r="2177" spans="1:28" x14ac:dyDescent="0.45">
      <c r="A2177" s="15"/>
      <c r="B2177" s="15"/>
      <c r="C2177" s="15"/>
      <c r="D2177" s="23"/>
      <c r="AB2177" s="3"/>
    </row>
    <row r="2178" spans="1:28" x14ac:dyDescent="0.45">
      <c r="A2178" s="15"/>
      <c r="B2178" s="15"/>
      <c r="C2178" s="15"/>
      <c r="D2178" s="23"/>
      <c r="AB2178" s="3"/>
    </row>
    <row r="2179" spans="1:28" x14ac:dyDescent="0.45">
      <c r="A2179" s="15"/>
      <c r="B2179" s="15"/>
      <c r="C2179" s="15"/>
      <c r="D2179" s="23"/>
      <c r="AB2179" s="3"/>
    </row>
    <row r="2180" spans="1:28" x14ac:dyDescent="0.45">
      <c r="A2180" s="15"/>
      <c r="B2180" s="15"/>
      <c r="C2180" s="15"/>
      <c r="D2180" s="23"/>
      <c r="AB2180" s="3"/>
    </row>
    <row r="2181" spans="1:28" x14ac:dyDescent="0.45">
      <c r="A2181" s="15"/>
      <c r="B2181" s="15"/>
      <c r="C2181" s="15"/>
      <c r="D2181" s="23"/>
      <c r="AB2181" s="3"/>
    </row>
    <row r="2182" spans="1:28" x14ac:dyDescent="0.45">
      <c r="A2182" s="15"/>
      <c r="B2182" s="15"/>
      <c r="C2182" s="15"/>
      <c r="D2182" s="23"/>
      <c r="AB2182" s="3"/>
    </row>
    <row r="2183" spans="1:28" x14ac:dyDescent="0.45">
      <c r="A2183" s="15"/>
      <c r="B2183" s="15"/>
      <c r="C2183" s="15"/>
      <c r="D2183" s="23"/>
      <c r="AB2183" s="3"/>
    </row>
    <row r="2184" spans="1:28" x14ac:dyDescent="0.45">
      <c r="A2184" s="15"/>
      <c r="B2184" s="15"/>
      <c r="C2184" s="15"/>
      <c r="D2184" s="23"/>
      <c r="AB2184" s="3"/>
    </row>
    <row r="2185" spans="1:28" x14ac:dyDescent="0.45">
      <c r="A2185" s="15"/>
      <c r="B2185" s="15"/>
      <c r="C2185" s="15"/>
      <c r="D2185" s="23"/>
      <c r="AB2185" s="3"/>
    </row>
    <row r="2186" spans="1:28" x14ac:dyDescent="0.45">
      <c r="A2186" s="15"/>
      <c r="B2186" s="15"/>
      <c r="C2186" s="15"/>
      <c r="D2186" s="23"/>
      <c r="AB2186" s="3"/>
    </row>
    <row r="2187" spans="1:28" x14ac:dyDescent="0.45">
      <c r="A2187" s="15"/>
      <c r="B2187" s="15"/>
      <c r="C2187" s="15"/>
      <c r="D2187" s="23"/>
      <c r="AB2187" s="3"/>
    </row>
    <row r="2188" spans="1:28" x14ac:dyDescent="0.45">
      <c r="A2188" s="15"/>
      <c r="B2188" s="15"/>
      <c r="C2188" s="15"/>
      <c r="D2188" s="23"/>
      <c r="AB2188" s="3"/>
    </row>
    <row r="2189" spans="1:28" x14ac:dyDescent="0.45">
      <c r="A2189" s="15"/>
      <c r="B2189" s="15"/>
      <c r="C2189" s="15"/>
      <c r="D2189" s="23"/>
      <c r="AB2189" s="3"/>
    </row>
    <row r="2190" spans="1:28" x14ac:dyDescent="0.45">
      <c r="A2190" s="15"/>
      <c r="B2190" s="15"/>
      <c r="C2190" s="15"/>
      <c r="D2190" s="23"/>
      <c r="AB2190" s="3"/>
    </row>
    <row r="2191" spans="1:28" x14ac:dyDescent="0.45">
      <c r="A2191" s="15"/>
      <c r="B2191" s="15"/>
      <c r="C2191" s="15"/>
      <c r="D2191" s="23"/>
      <c r="AB2191" s="3"/>
    </row>
    <row r="2192" spans="1:28" x14ac:dyDescent="0.45">
      <c r="A2192" s="15"/>
      <c r="B2192" s="15"/>
      <c r="C2192" s="15"/>
      <c r="D2192" s="23"/>
      <c r="AB2192" s="3"/>
    </row>
    <row r="2193" spans="1:28" x14ac:dyDescent="0.45">
      <c r="A2193" s="15"/>
      <c r="B2193" s="15"/>
      <c r="C2193" s="15"/>
      <c r="D2193" s="23"/>
      <c r="AB2193" s="3"/>
    </row>
    <row r="2194" spans="1:28" x14ac:dyDescent="0.45">
      <c r="A2194" s="15"/>
      <c r="B2194" s="15"/>
      <c r="C2194" s="15"/>
      <c r="D2194" s="23"/>
      <c r="AB2194" s="3"/>
    </row>
    <row r="2195" spans="1:28" x14ac:dyDescent="0.45">
      <c r="A2195" s="15"/>
      <c r="B2195" s="15"/>
      <c r="C2195" s="15"/>
      <c r="D2195" s="23"/>
      <c r="AB2195" s="3"/>
    </row>
    <row r="2196" spans="1:28" x14ac:dyDescent="0.45">
      <c r="A2196" s="15"/>
      <c r="B2196" s="15"/>
      <c r="C2196" s="15"/>
      <c r="D2196" s="23"/>
      <c r="AB2196" s="3"/>
    </row>
    <row r="2197" spans="1:28" x14ac:dyDescent="0.45">
      <c r="A2197" s="15"/>
      <c r="B2197" s="15"/>
      <c r="C2197" s="15"/>
      <c r="D2197" s="23"/>
      <c r="AB2197" s="3"/>
    </row>
    <row r="2198" spans="1:28" x14ac:dyDescent="0.45">
      <c r="A2198" s="15"/>
      <c r="B2198" s="15"/>
      <c r="C2198" s="15"/>
      <c r="D2198" s="23"/>
      <c r="AB2198" s="3"/>
    </row>
    <row r="2199" spans="1:28" x14ac:dyDescent="0.45">
      <c r="A2199" s="15"/>
      <c r="B2199" s="15"/>
      <c r="C2199" s="15"/>
      <c r="D2199" s="23"/>
      <c r="AB2199" s="3"/>
    </row>
    <row r="2200" spans="1:28" x14ac:dyDescent="0.45">
      <c r="A2200" s="15"/>
      <c r="B2200" s="15"/>
      <c r="C2200" s="15"/>
      <c r="D2200" s="23"/>
      <c r="AB2200" s="3"/>
    </row>
    <row r="2201" spans="1:28" x14ac:dyDescent="0.45">
      <c r="A2201" s="15"/>
      <c r="B2201" s="15"/>
      <c r="C2201" s="15"/>
      <c r="D2201" s="23"/>
      <c r="AB2201" s="3"/>
    </row>
    <row r="2202" spans="1:28" x14ac:dyDescent="0.45">
      <c r="A2202" s="15"/>
      <c r="B2202" s="15"/>
      <c r="C2202" s="15"/>
      <c r="D2202" s="23"/>
      <c r="AB2202" s="3"/>
    </row>
    <row r="2203" spans="1:28" x14ac:dyDescent="0.45">
      <c r="A2203" s="15"/>
      <c r="B2203" s="15"/>
      <c r="C2203" s="15"/>
      <c r="D2203" s="23"/>
      <c r="AB2203" s="3"/>
    </row>
    <row r="2204" spans="1:28" x14ac:dyDescent="0.45">
      <c r="A2204" s="15"/>
      <c r="B2204" s="15"/>
      <c r="C2204" s="15"/>
      <c r="D2204" s="23"/>
      <c r="AB2204" s="3"/>
    </row>
    <row r="2205" spans="1:28" x14ac:dyDescent="0.45">
      <c r="A2205" s="15"/>
      <c r="B2205" s="15"/>
      <c r="C2205" s="15"/>
      <c r="D2205" s="23"/>
      <c r="AB2205" s="3"/>
    </row>
    <row r="2206" spans="1:28" x14ac:dyDescent="0.45">
      <c r="A2206" s="15"/>
      <c r="B2206" s="15"/>
      <c r="C2206" s="15"/>
      <c r="D2206" s="23"/>
      <c r="AB2206" s="3"/>
    </row>
    <row r="2207" spans="1:28" x14ac:dyDescent="0.45">
      <c r="A2207" s="15"/>
      <c r="B2207" s="15"/>
      <c r="C2207" s="15"/>
      <c r="D2207" s="23"/>
      <c r="AB2207" s="3"/>
    </row>
    <row r="2208" spans="1:28" x14ac:dyDescent="0.45">
      <c r="A2208" s="15"/>
      <c r="B2208" s="15"/>
      <c r="C2208" s="15"/>
      <c r="D2208" s="23"/>
      <c r="AB2208" s="3"/>
    </row>
    <row r="2209" spans="1:28" x14ac:dyDescent="0.45">
      <c r="A2209" s="15"/>
      <c r="B2209" s="15"/>
      <c r="C2209" s="15"/>
      <c r="D2209" s="23"/>
      <c r="AB2209" s="3"/>
    </row>
    <row r="2210" spans="1:28" x14ac:dyDescent="0.45">
      <c r="A2210" s="15"/>
      <c r="B2210" s="15"/>
      <c r="C2210" s="15"/>
      <c r="D2210" s="23"/>
      <c r="AB2210" s="3"/>
    </row>
    <row r="2211" spans="1:28" x14ac:dyDescent="0.45">
      <c r="A2211" s="15"/>
      <c r="B2211" s="15"/>
      <c r="C2211" s="15"/>
      <c r="D2211" s="23"/>
      <c r="AB2211" s="3"/>
    </row>
    <row r="2212" spans="1:28" x14ac:dyDescent="0.45">
      <c r="A2212" s="15"/>
      <c r="B2212" s="15"/>
      <c r="C2212" s="15"/>
      <c r="D2212" s="23"/>
      <c r="AB2212" s="3"/>
    </row>
    <row r="2213" spans="1:28" x14ac:dyDescent="0.45">
      <c r="A2213" s="15"/>
      <c r="B2213" s="15"/>
      <c r="C2213" s="15"/>
      <c r="D2213" s="23"/>
      <c r="AB2213" s="3"/>
    </row>
    <row r="2214" spans="1:28" x14ac:dyDescent="0.45">
      <c r="A2214" s="15"/>
      <c r="B2214" s="15"/>
      <c r="C2214" s="15"/>
      <c r="D2214" s="23"/>
      <c r="AB2214" s="3"/>
    </row>
    <row r="2215" spans="1:28" x14ac:dyDescent="0.45">
      <c r="A2215" s="15"/>
      <c r="B2215" s="15"/>
      <c r="C2215" s="15"/>
      <c r="D2215" s="23"/>
      <c r="AB2215" s="3"/>
    </row>
    <row r="2216" spans="1:28" x14ac:dyDescent="0.45">
      <c r="A2216" s="15"/>
      <c r="B2216" s="15"/>
      <c r="C2216" s="15"/>
      <c r="D2216" s="23"/>
      <c r="AB2216" s="3"/>
    </row>
    <row r="2217" spans="1:28" x14ac:dyDescent="0.45">
      <c r="A2217" s="15"/>
      <c r="B2217" s="15"/>
      <c r="C2217" s="15"/>
      <c r="D2217" s="23"/>
      <c r="AB2217" s="3"/>
    </row>
    <row r="2218" spans="1:28" x14ac:dyDescent="0.45">
      <c r="A2218" s="15"/>
      <c r="B2218" s="15"/>
      <c r="C2218" s="15"/>
      <c r="D2218" s="23"/>
      <c r="AB2218" s="3"/>
    </row>
    <row r="2219" spans="1:28" x14ac:dyDescent="0.45">
      <c r="A2219" s="15"/>
      <c r="B2219" s="15"/>
      <c r="C2219" s="15"/>
      <c r="D2219" s="23"/>
      <c r="AB2219" s="3"/>
    </row>
    <row r="2220" spans="1:28" x14ac:dyDescent="0.45">
      <c r="A2220" s="15"/>
      <c r="B2220" s="15"/>
      <c r="C2220" s="15"/>
      <c r="D2220" s="23"/>
      <c r="AB2220" s="3"/>
    </row>
    <row r="2221" spans="1:28" x14ac:dyDescent="0.45">
      <c r="A2221" s="15"/>
      <c r="B2221" s="15"/>
      <c r="C2221" s="15"/>
      <c r="D2221" s="23"/>
      <c r="AB2221" s="3"/>
    </row>
    <row r="2222" spans="1:28" x14ac:dyDescent="0.45">
      <c r="A2222" s="15"/>
      <c r="B2222" s="15"/>
      <c r="C2222" s="15"/>
      <c r="D2222" s="23"/>
      <c r="AB2222" s="3"/>
    </row>
    <row r="2223" spans="1:28" x14ac:dyDescent="0.45">
      <c r="A2223" s="15"/>
      <c r="B2223" s="15"/>
      <c r="C2223" s="15"/>
      <c r="D2223" s="23"/>
      <c r="AB2223" s="3"/>
    </row>
    <row r="2224" spans="1:28" x14ac:dyDescent="0.45">
      <c r="A2224" s="15"/>
      <c r="B2224" s="15"/>
      <c r="C2224" s="15"/>
      <c r="D2224" s="23"/>
      <c r="AB2224" s="3"/>
    </row>
    <row r="2225" spans="1:28" x14ac:dyDescent="0.45">
      <c r="A2225" s="15"/>
      <c r="B2225" s="15"/>
      <c r="C2225" s="15"/>
      <c r="D2225" s="23"/>
      <c r="AB2225" s="3"/>
    </row>
    <row r="2226" spans="1:28" x14ac:dyDescent="0.45">
      <c r="A2226" s="15"/>
      <c r="B2226" s="15"/>
      <c r="C2226" s="15"/>
      <c r="D2226" s="23"/>
      <c r="AB2226" s="3"/>
    </row>
    <row r="2227" spans="1:28" x14ac:dyDescent="0.45">
      <c r="A2227" s="15"/>
      <c r="B2227" s="15"/>
      <c r="C2227" s="15"/>
      <c r="D2227" s="23"/>
      <c r="AB2227" s="3"/>
    </row>
    <row r="2228" spans="1:28" x14ac:dyDescent="0.45">
      <c r="A2228" s="15"/>
      <c r="B2228" s="15"/>
      <c r="C2228" s="15"/>
      <c r="D2228" s="23"/>
      <c r="AB2228" s="3"/>
    </row>
    <row r="2229" spans="1:28" x14ac:dyDescent="0.45">
      <c r="A2229" s="15"/>
      <c r="B2229" s="15"/>
      <c r="C2229" s="15"/>
      <c r="D2229" s="23"/>
      <c r="AB2229" s="3"/>
    </row>
    <row r="2230" spans="1:28" x14ac:dyDescent="0.45">
      <c r="A2230" s="15"/>
      <c r="B2230" s="15"/>
      <c r="C2230" s="15"/>
      <c r="D2230" s="23"/>
      <c r="AB2230" s="3"/>
    </row>
    <row r="2231" spans="1:28" x14ac:dyDescent="0.45">
      <c r="A2231" s="15"/>
      <c r="B2231" s="15"/>
      <c r="C2231" s="15"/>
      <c r="D2231" s="23"/>
      <c r="AB2231" s="3"/>
    </row>
    <row r="2232" spans="1:28" x14ac:dyDescent="0.45">
      <c r="A2232" s="15"/>
      <c r="B2232" s="15"/>
      <c r="C2232" s="15"/>
      <c r="D2232" s="23"/>
      <c r="AB2232" s="3"/>
    </row>
    <row r="2233" spans="1:28" x14ac:dyDescent="0.45">
      <c r="A2233" s="15"/>
      <c r="B2233" s="15"/>
      <c r="C2233" s="15"/>
      <c r="D2233" s="23"/>
      <c r="AB2233" s="3"/>
    </row>
    <row r="2234" spans="1:28" x14ac:dyDescent="0.45">
      <c r="A2234" s="15"/>
      <c r="B2234" s="15"/>
      <c r="C2234" s="15"/>
      <c r="D2234" s="23"/>
      <c r="AB2234" s="3"/>
    </row>
    <row r="2235" spans="1:28" x14ac:dyDescent="0.45">
      <c r="A2235" s="15"/>
      <c r="B2235" s="15"/>
      <c r="C2235" s="15"/>
      <c r="D2235" s="23"/>
      <c r="AB2235" s="3"/>
    </row>
    <row r="2236" spans="1:28" x14ac:dyDescent="0.45">
      <c r="A2236" s="15"/>
      <c r="B2236" s="15"/>
      <c r="C2236" s="15"/>
      <c r="D2236" s="23"/>
      <c r="AB2236" s="3"/>
    </row>
    <row r="2237" spans="1:28" x14ac:dyDescent="0.45">
      <c r="A2237" s="15"/>
      <c r="B2237" s="15"/>
      <c r="C2237" s="15"/>
      <c r="D2237" s="23"/>
      <c r="AB2237" s="3"/>
    </row>
    <row r="2238" spans="1:28" x14ac:dyDescent="0.45">
      <c r="A2238" s="15"/>
      <c r="B2238" s="15"/>
      <c r="C2238" s="15"/>
      <c r="D2238" s="23"/>
      <c r="AB2238" s="3"/>
    </row>
    <row r="2239" spans="1:28" x14ac:dyDescent="0.45">
      <c r="A2239" s="15"/>
      <c r="B2239" s="15"/>
      <c r="C2239" s="15"/>
      <c r="D2239" s="23"/>
      <c r="AB2239" s="3"/>
    </row>
    <row r="2240" spans="1:28" x14ac:dyDescent="0.45">
      <c r="A2240" s="15"/>
      <c r="B2240" s="15"/>
      <c r="C2240" s="15"/>
      <c r="D2240" s="23"/>
      <c r="AB2240" s="3"/>
    </row>
    <row r="2241" spans="1:28" x14ac:dyDescent="0.45">
      <c r="A2241" s="15"/>
      <c r="B2241" s="15"/>
      <c r="C2241" s="15"/>
      <c r="D2241" s="23"/>
      <c r="AB2241" s="3"/>
    </row>
    <row r="2242" spans="1:28" x14ac:dyDescent="0.45">
      <c r="A2242" s="15"/>
      <c r="B2242" s="15"/>
      <c r="C2242" s="15"/>
      <c r="D2242" s="23"/>
      <c r="AB2242" s="3"/>
    </row>
    <row r="2243" spans="1:28" x14ac:dyDescent="0.45">
      <c r="A2243" s="15"/>
      <c r="B2243" s="15"/>
      <c r="C2243" s="15"/>
      <c r="D2243" s="23"/>
      <c r="AB2243" s="3"/>
    </row>
    <row r="2244" spans="1:28" x14ac:dyDescent="0.45">
      <c r="A2244" s="15"/>
      <c r="B2244" s="15"/>
      <c r="C2244" s="15"/>
      <c r="D2244" s="23"/>
      <c r="AB2244" s="3"/>
    </row>
    <row r="2245" spans="1:28" x14ac:dyDescent="0.45">
      <c r="A2245" s="15"/>
      <c r="B2245" s="15"/>
      <c r="C2245" s="15"/>
      <c r="D2245" s="23"/>
      <c r="AB2245" s="3"/>
    </row>
    <row r="2246" spans="1:28" x14ac:dyDescent="0.45">
      <c r="A2246" s="15"/>
      <c r="B2246" s="15"/>
      <c r="C2246" s="15"/>
      <c r="D2246" s="23"/>
      <c r="AB2246" s="3"/>
    </row>
    <row r="2247" spans="1:28" x14ac:dyDescent="0.45">
      <c r="A2247" s="15"/>
      <c r="B2247" s="15"/>
      <c r="C2247" s="15"/>
      <c r="D2247" s="23"/>
      <c r="AB2247" s="3"/>
    </row>
    <row r="2248" spans="1:28" x14ac:dyDescent="0.45">
      <c r="A2248" s="15"/>
      <c r="B2248" s="15"/>
      <c r="C2248" s="15"/>
      <c r="D2248" s="23"/>
      <c r="AB2248" s="3"/>
    </row>
    <row r="2249" spans="1:28" x14ac:dyDescent="0.45">
      <c r="A2249" s="15"/>
      <c r="B2249" s="15"/>
      <c r="C2249" s="15"/>
      <c r="D2249" s="23"/>
      <c r="AB2249" s="3"/>
    </row>
    <row r="2250" spans="1:28" x14ac:dyDescent="0.45">
      <c r="A2250" s="15"/>
      <c r="B2250" s="15"/>
      <c r="C2250" s="15"/>
      <c r="D2250" s="23"/>
      <c r="AB2250" s="3"/>
    </row>
    <row r="2251" spans="1:28" x14ac:dyDescent="0.45">
      <c r="A2251" s="15"/>
      <c r="B2251" s="15"/>
      <c r="C2251" s="15"/>
      <c r="D2251" s="23"/>
      <c r="AB2251" s="3"/>
    </row>
    <row r="2252" spans="1:28" x14ac:dyDescent="0.45">
      <c r="A2252" s="15"/>
      <c r="B2252" s="15"/>
      <c r="C2252" s="15"/>
      <c r="D2252" s="23"/>
      <c r="AB2252" s="3"/>
    </row>
    <row r="2253" spans="1:28" x14ac:dyDescent="0.45">
      <c r="A2253" s="15"/>
      <c r="B2253" s="15"/>
      <c r="C2253" s="15"/>
      <c r="D2253" s="23"/>
      <c r="AB2253" s="3"/>
    </row>
    <row r="2254" spans="1:28" x14ac:dyDescent="0.45">
      <c r="A2254" s="15"/>
      <c r="B2254" s="15"/>
      <c r="C2254" s="15"/>
      <c r="D2254" s="23"/>
      <c r="AB2254" s="3"/>
    </row>
    <row r="2255" spans="1:28" x14ac:dyDescent="0.45">
      <c r="A2255" s="15"/>
      <c r="B2255" s="15"/>
      <c r="C2255" s="15"/>
      <c r="D2255" s="23"/>
      <c r="AB2255" s="3"/>
    </row>
    <row r="2256" spans="1:28" x14ac:dyDescent="0.45">
      <c r="A2256" s="15"/>
      <c r="B2256" s="15"/>
      <c r="C2256" s="15"/>
      <c r="D2256" s="23"/>
      <c r="AB2256" s="3"/>
    </row>
    <row r="2257" spans="1:28" x14ac:dyDescent="0.45">
      <c r="A2257" s="15"/>
      <c r="B2257" s="15"/>
      <c r="C2257" s="15"/>
      <c r="D2257" s="23"/>
      <c r="AB2257" s="3"/>
    </row>
    <row r="2258" spans="1:28" x14ac:dyDescent="0.45">
      <c r="A2258" s="15"/>
      <c r="B2258" s="15"/>
      <c r="C2258" s="15"/>
      <c r="D2258" s="23"/>
      <c r="AB2258" s="3"/>
    </row>
    <row r="2259" spans="1:28" x14ac:dyDescent="0.45">
      <c r="A2259" s="15"/>
      <c r="B2259" s="15"/>
      <c r="C2259" s="15"/>
      <c r="D2259" s="23"/>
      <c r="AB2259" s="3"/>
    </row>
    <row r="2260" spans="1:28" x14ac:dyDescent="0.45">
      <c r="A2260" s="15"/>
      <c r="B2260" s="15"/>
      <c r="C2260" s="15"/>
      <c r="D2260" s="23"/>
      <c r="AB2260" s="3"/>
    </row>
    <row r="2261" spans="1:28" x14ac:dyDescent="0.45">
      <c r="A2261" s="15"/>
      <c r="B2261" s="15"/>
      <c r="C2261" s="15"/>
      <c r="D2261" s="23"/>
      <c r="AB2261" s="3"/>
    </row>
    <row r="2262" spans="1:28" x14ac:dyDescent="0.45">
      <c r="A2262" s="15"/>
      <c r="B2262" s="15"/>
      <c r="C2262" s="15"/>
      <c r="D2262" s="23"/>
      <c r="AB2262" s="3"/>
    </row>
    <row r="2263" spans="1:28" x14ac:dyDescent="0.45">
      <c r="A2263" s="15"/>
      <c r="B2263" s="15"/>
      <c r="C2263" s="15"/>
      <c r="D2263" s="23"/>
      <c r="AB2263" s="3"/>
    </row>
    <row r="2264" spans="1:28" x14ac:dyDescent="0.45">
      <c r="A2264" s="15"/>
      <c r="B2264" s="15"/>
      <c r="C2264" s="15"/>
      <c r="D2264" s="23"/>
      <c r="AB2264" s="3"/>
    </row>
    <row r="2265" spans="1:28" x14ac:dyDescent="0.45">
      <c r="A2265" s="15"/>
      <c r="B2265" s="15"/>
      <c r="C2265" s="15"/>
      <c r="D2265" s="23"/>
      <c r="AB2265" s="3"/>
    </row>
    <row r="2266" spans="1:28" x14ac:dyDescent="0.45">
      <c r="A2266" s="15"/>
      <c r="B2266" s="15"/>
      <c r="C2266" s="15"/>
      <c r="D2266" s="23"/>
      <c r="AB2266" s="3"/>
    </row>
    <row r="2267" spans="1:28" x14ac:dyDescent="0.45">
      <c r="A2267" s="15"/>
      <c r="B2267" s="15"/>
      <c r="C2267" s="15"/>
      <c r="D2267" s="23"/>
      <c r="AB2267" s="3"/>
    </row>
    <row r="2268" spans="1:28" x14ac:dyDescent="0.45">
      <c r="A2268" s="15"/>
      <c r="B2268" s="15"/>
      <c r="C2268" s="15"/>
      <c r="D2268" s="23"/>
      <c r="AB2268" s="3"/>
    </row>
    <row r="2269" spans="1:28" x14ac:dyDescent="0.45">
      <c r="A2269" s="15"/>
      <c r="B2269" s="15"/>
      <c r="C2269" s="15"/>
      <c r="D2269" s="23"/>
      <c r="AB2269" s="3"/>
    </row>
    <row r="2270" spans="1:28" x14ac:dyDescent="0.45">
      <c r="A2270" s="15"/>
      <c r="B2270" s="15"/>
      <c r="C2270" s="15"/>
      <c r="D2270" s="23"/>
      <c r="AB2270" s="3"/>
    </row>
    <row r="2271" spans="1:28" x14ac:dyDescent="0.45">
      <c r="A2271" s="15"/>
      <c r="B2271" s="15"/>
      <c r="C2271" s="15"/>
      <c r="D2271" s="23"/>
      <c r="AB2271" s="3"/>
    </row>
    <row r="2272" spans="1:28" x14ac:dyDescent="0.45">
      <c r="A2272" s="15"/>
      <c r="B2272" s="15"/>
      <c r="C2272" s="15"/>
      <c r="D2272" s="23"/>
      <c r="AB2272" s="3"/>
    </row>
    <row r="2273" spans="1:28" x14ac:dyDescent="0.45">
      <c r="A2273" s="15"/>
      <c r="B2273" s="15"/>
      <c r="C2273" s="15"/>
      <c r="D2273" s="23"/>
      <c r="AB2273" s="3"/>
    </row>
    <row r="2274" spans="1:28" x14ac:dyDescent="0.45">
      <c r="A2274" s="15"/>
      <c r="B2274" s="15"/>
      <c r="C2274" s="15"/>
      <c r="D2274" s="23"/>
      <c r="AB2274" s="3"/>
    </row>
    <row r="2275" spans="1:28" x14ac:dyDescent="0.45">
      <c r="A2275" s="15"/>
      <c r="B2275" s="15"/>
      <c r="C2275" s="15"/>
      <c r="D2275" s="23"/>
      <c r="AB2275" s="3"/>
    </row>
    <row r="2276" spans="1:28" x14ac:dyDescent="0.45">
      <c r="A2276" s="15"/>
      <c r="B2276" s="15"/>
      <c r="C2276" s="15"/>
      <c r="D2276" s="23"/>
      <c r="AB2276" s="3"/>
    </row>
    <row r="2277" spans="1:28" x14ac:dyDescent="0.45">
      <c r="A2277" s="15"/>
      <c r="B2277" s="15"/>
      <c r="C2277" s="15"/>
      <c r="D2277" s="23"/>
      <c r="AB2277" s="3"/>
    </row>
    <row r="2278" spans="1:28" x14ac:dyDescent="0.45">
      <c r="A2278" s="15"/>
      <c r="B2278" s="15"/>
      <c r="C2278" s="15"/>
      <c r="D2278" s="23"/>
      <c r="AB2278" s="3"/>
    </row>
    <row r="2279" spans="1:28" x14ac:dyDescent="0.45">
      <c r="A2279" s="15"/>
      <c r="B2279" s="15"/>
      <c r="C2279" s="15"/>
      <c r="D2279" s="23"/>
      <c r="AB2279" s="3"/>
    </row>
    <row r="2280" spans="1:28" x14ac:dyDescent="0.45">
      <c r="A2280" s="15"/>
      <c r="B2280" s="15"/>
      <c r="C2280" s="15"/>
      <c r="D2280" s="23"/>
      <c r="AB2280" s="3"/>
    </row>
    <row r="2281" spans="1:28" x14ac:dyDescent="0.45">
      <c r="A2281" s="15"/>
      <c r="B2281" s="15"/>
      <c r="C2281" s="15"/>
      <c r="D2281" s="23"/>
      <c r="AB2281" s="3"/>
    </row>
    <row r="2282" spans="1:28" x14ac:dyDescent="0.45">
      <c r="A2282" s="15"/>
      <c r="B2282" s="15"/>
      <c r="C2282" s="15"/>
      <c r="D2282" s="23"/>
      <c r="AB2282" s="3"/>
    </row>
    <row r="2283" spans="1:28" x14ac:dyDescent="0.45">
      <c r="A2283" s="15"/>
      <c r="B2283" s="15"/>
      <c r="C2283" s="15"/>
      <c r="D2283" s="23"/>
      <c r="AB2283" s="3"/>
    </row>
    <row r="2284" spans="1:28" x14ac:dyDescent="0.45">
      <c r="A2284" s="15"/>
      <c r="B2284" s="15"/>
      <c r="C2284" s="15"/>
      <c r="D2284" s="23"/>
      <c r="AB2284" s="3"/>
    </row>
    <row r="2285" spans="1:28" x14ac:dyDescent="0.45">
      <c r="A2285" s="15"/>
      <c r="B2285" s="15"/>
      <c r="C2285" s="15"/>
      <c r="D2285" s="23"/>
      <c r="AB2285" s="3"/>
    </row>
    <row r="2286" spans="1:28" x14ac:dyDescent="0.45">
      <c r="A2286" s="15"/>
      <c r="B2286" s="15"/>
      <c r="C2286" s="15"/>
      <c r="D2286" s="23"/>
      <c r="AB2286" s="3"/>
    </row>
    <row r="2287" spans="1:28" x14ac:dyDescent="0.45">
      <c r="A2287" s="15"/>
      <c r="B2287" s="15"/>
      <c r="C2287" s="15"/>
      <c r="D2287" s="23"/>
      <c r="AB2287" s="3"/>
    </row>
    <row r="2288" spans="1:28" x14ac:dyDescent="0.45">
      <c r="A2288" s="15"/>
      <c r="B2288" s="15"/>
      <c r="C2288" s="15"/>
      <c r="D2288" s="23"/>
      <c r="AB2288" s="3"/>
    </row>
    <row r="2289" spans="1:28" x14ac:dyDescent="0.45">
      <c r="A2289" s="15"/>
      <c r="B2289" s="15"/>
      <c r="C2289" s="15"/>
      <c r="D2289" s="23"/>
      <c r="AB2289" s="3"/>
    </row>
    <row r="2290" spans="1:28" x14ac:dyDescent="0.45">
      <c r="A2290" s="15"/>
      <c r="B2290" s="15"/>
      <c r="C2290" s="15"/>
      <c r="D2290" s="23"/>
      <c r="AB2290" s="3"/>
    </row>
    <row r="2291" spans="1:28" x14ac:dyDescent="0.45">
      <c r="A2291" s="15"/>
      <c r="B2291" s="15"/>
      <c r="C2291" s="15"/>
      <c r="D2291" s="23"/>
      <c r="AB2291" s="3"/>
    </row>
    <row r="2292" spans="1:28" x14ac:dyDescent="0.45">
      <c r="A2292" s="15"/>
      <c r="B2292" s="15"/>
      <c r="C2292" s="15"/>
      <c r="D2292" s="23"/>
      <c r="AB2292" s="3"/>
    </row>
    <row r="2293" spans="1:28" x14ac:dyDescent="0.45">
      <c r="A2293" s="15"/>
      <c r="B2293" s="15"/>
      <c r="C2293" s="15"/>
      <c r="D2293" s="23"/>
      <c r="AB2293" s="3"/>
    </row>
    <row r="2294" spans="1:28" x14ac:dyDescent="0.45">
      <c r="A2294" s="15"/>
      <c r="B2294" s="15"/>
      <c r="C2294" s="15"/>
      <c r="D2294" s="23"/>
      <c r="AB2294" s="3"/>
    </row>
    <row r="2295" spans="1:28" x14ac:dyDescent="0.45">
      <c r="A2295" s="15"/>
      <c r="B2295" s="15"/>
      <c r="C2295" s="15"/>
      <c r="D2295" s="23"/>
      <c r="AB2295" s="3"/>
    </row>
    <row r="2296" spans="1:28" x14ac:dyDescent="0.45">
      <c r="A2296" s="15"/>
      <c r="B2296" s="15"/>
      <c r="C2296" s="15"/>
      <c r="D2296" s="23"/>
      <c r="AB2296" s="3"/>
    </row>
    <row r="2297" spans="1:28" x14ac:dyDescent="0.45">
      <c r="A2297" s="15"/>
      <c r="B2297" s="15"/>
      <c r="C2297" s="15"/>
      <c r="D2297" s="23"/>
      <c r="AB2297" s="3"/>
    </row>
    <row r="2298" spans="1:28" x14ac:dyDescent="0.45">
      <c r="A2298" s="15"/>
      <c r="B2298" s="15"/>
      <c r="C2298" s="15"/>
      <c r="D2298" s="23"/>
      <c r="AB2298" s="3"/>
    </row>
    <row r="2299" spans="1:28" x14ac:dyDescent="0.45">
      <c r="A2299" s="15"/>
      <c r="B2299" s="15"/>
      <c r="C2299" s="15"/>
      <c r="D2299" s="23"/>
      <c r="AB2299" s="3"/>
    </row>
    <row r="2300" spans="1:28" x14ac:dyDescent="0.45">
      <c r="A2300" s="15"/>
      <c r="B2300" s="15"/>
      <c r="C2300" s="15"/>
      <c r="D2300" s="23"/>
      <c r="AB2300" s="3"/>
    </row>
    <row r="2301" spans="1:28" x14ac:dyDescent="0.45">
      <c r="A2301" s="15"/>
      <c r="B2301" s="15"/>
      <c r="C2301" s="15"/>
      <c r="D2301" s="23"/>
      <c r="AB2301" s="3"/>
    </row>
    <row r="2302" spans="1:28" x14ac:dyDescent="0.45">
      <c r="A2302" s="15"/>
      <c r="B2302" s="15"/>
      <c r="C2302" s="15"/>
      <c r="D2302" s="23"/>
      <c r="AB2302" s="3"/>
    </row>
    <row r="2303" spans="1:28" x14ac:dyDescent="0.45">
      <c r="A2303" s="15"/>
      <c r="B2303" s="15"/>
      <c r="C2303" s="15"/>
      <c r="D2303" s="23"/>
      <c r="AB2303" s="3"/>
    </row>
    <row r="2304" spans="1:28" x14ac:dyDescent="0.45">
      <c r="A2304" s="15"/>
      <c r="B2304" s="15"/>
      <c r="C2304" s="15"/>
      <c r="D2304" s="23"/>
      <c r="AB2304" s="3"/>
    </row>
    <row r="2305" spans="1:28" x14ac:dyDescent="0.45">
      <c r="A2305" s="15"/>
      <c r="B2305" s="15"/>
      <c r="C2305" s="15"/>
      <c r="D2305" s="23"/>
      <c r="AB2305" s="3"/>
    </row>
    <row r="2306" spans="1:28" x14ac:dyDescent="0.45">
      <c r="A2306" s="15"/>
      <c r="B2306" s="15"/>
      <c r="C2306" s="15"/>
      <c r="D2306" s="23"/>
      <c r="AB2306" s="3"/>
    </row>
    <row r="2307" spans="1:28" x14ac:dyDescent="0.45">
      <c r="A2307" s="15"/>
      <c r="B2307" s="15"/>
      <c r="C2307" s="15"/>
      <c r="D2307" s="23"/>
      <c r="AB2307" s="3"/>
    </row>
    <row r="2308" spans="1:28" x14ac:dyDescent="0.45">
      <c r="A2308" s="15"/>
      <c r="B2308" s="15"/>
      <c r="C2308" s="15"/>
      <c r="D2308" s="23"/>
      <c r="AB2308" s="3"/>
    </row>
    <row r="2309" spans="1:28" x14ac:dyDescent="0.45">
      <c r="A2309" s="15"/>
      <c r="B2309" s="15"/>
      <c r="C2309" s="15"/>
      <c r="D2309" s="23"/>
      <c r="AB2309" s="3"/>
    </row>
    <row r="2310" spans="1:28" x14ac:dyDescent="0.45">
      <c r="A2310" s="15"/>
      <c r="B2310" s="15"/>
      <c r="C2310" s="15"/>
      <c r="D2310" s="23"/>
      <c r="AB2310" s="3"/>
    </row>
    <row r="2311" spans="1:28" x14ac:dyDescent="0.45">
      <c r="A2311" s="15"/>
      <c r="B2311" s="15"/>
      <c r="C2311" s="15"/>
      <c r="D2311" s="23"/>
      <c r="AB2311" s="3"/>
    </row>
    <row r="2312" spans="1:28" x14ac:dyDescent="0.45">
      <c r="A2312" s="15"/>
      <c r="B2312" s="15"/>
      <c r="C2312" s="15"/>
      <c r="D2312" s="23"/>
      <c r="AB2312" s="3"/>
    </row>
    <row r="2313" spans="1:28" x14ac:dyDescent="0.45">
      <c r="A2313" s="15"/>
      <c r="B2313" s="15"/>
      <c r="C2313" s="15"/>
      <c r="D2313" s="23"/>
      <c r="AB2313" s="3"/>
    </row>
    <row r="2314" spans="1:28" x14ac:dyDescent="0.45">
      <c r="A2314" s="15"/>
      <c r="B2314" s="15"/>
      <c r="C2314" s="15"/>
      <c r="D2314" s="23"/>
      <c r="AB2314" s="3"/>
    </row>
    <row r="2315" spans="1:28" x14ac:dyDescent="0.45">
      <c r="A2315" s="15"/>
      <c r="B2315" s="15"/>
      <c r="C2315" s="15"/>
      <c r="D2315" s="23"/>
      <c r="AB2315" s="3"/>
    </row>
    <row r="2316" spans="1:28" x14ac:dyDescent="0.45">
      <c r="A2316" s="15"/>
      <c r="B2316" s="15"/>
      <c r="C2316" s="15"/>
      <c r="D2316" s="23"/>
      <c r="AB2316" s="3"/>
    </row>
    <row r="2317" spans="1:28" x14ac:dyDescent="0.45">
      <c r="A2317" s="15"/>
      <c r="B2317" s="15"/>
      <c r="C2317" s="15"/>
      <c r="D2317" s="23"/>
      <c r="AB2317" s="3"/>
    </row>
    <row r="2318" spans="1:28" x14ac:dyDescent="0.45">
      <c r="A2318" s="15"/>
      <c r="B2318" s="15"/>
      <c r="C2318" s="15"/>
      <c r="D2318" s="23"/>
      <c r="AB2318" s="3"/>
    </row>
    <row r="2319" spans="1:28" x14ac:dyDescent="0.45">
      <c r="A2319" s="15"/>
      <c r="B2319" s="15"/>
      <c r="C2319" s="15"/>
      <c r="D2319" s="23"/>
      <c r="AB2319" s="3"/>
    </row>
    <row r="2320" spans="1:28" x14ac:dyDescent="0.45">
      <c r="A2320" s="15"/>
      <c r="B2320" s="15"/>
      <c r="C2320" s="15"/>
      <c r="D2320" s="23"/>
      <c r="AB2320" s="3"/>
    </row>
    <row r="2321" spans="1:28" x14ac:dyDescent="0.45">
      <c r="A2321" s="15"/>
      <c r="B2321" s="15"/>
      <c r="C2321" s="15"/>
      <c r="D2321" s="23"/>
      <c r="AB2321" s="3"/>
    </row>
    <row r="2322" spans="1:28" x14ac:dyDescent="0.45">
      <c r="A2322" s="15"/>
      <c r="B2322" s="15"/>
      <c r="C2322" s="15"/>
      <c r="D2322" s="23"/>
      <c r="AB2322" s="3"/>
    </row>
    <row r="2323" spans="1:28" x14ac:dyDescent="0.45">
      <c r="A2323" s="15"/>
      <c r="B2323" s="15"/>
      <c r="C2323" s="15"/>
      <c r="D2323" s="23"/>
      <c r="AB2323" s="3"/>
    </row>
    <row r="2324" spans="1:28" x14ac:dyDescent="0.45">
      <c r="A2324" s="15"/>
      <c r="B2324" s="15"/>
      <c r="C2324" s="15"/>
      <c r="D2324" s="23"/>
      <c r="AB2324" s="3"/>
    </row>
    <row r="2325" spans="1:28" x14ac:dyDescent="0.45">
      <c r="A2325" s="15"/>
      <c r="B2325" s="15"/>
      <c r="C2325" s="15"/>
      <c r="D2325" s="23"/>
      <c r="AB2325" s="3"/>
    </row>
    <row r="2326" spans="1:28" x14ac:dyDescent="0.45">
      <c r="A2326" s="15"/>
      <c r="B2326" s="15"/>
      <c r="C2326" s="15"/>
      <c r="D2326" s="23"/>
      <c r="AB2326" s="3"/>
    </row>
    <row r="2327" spans="1:28" x14ac:dyDescent="0.45">
      <c r="A2327" s="15"/>
      <c r="B2327" s="15"/>
      <c r="C2327" s="15"/>
      <c r="D2327" s="23"/>
      <c r="AB2327" s="3"/>
    </row>
    <row r="2328" spans="1:28" x14ac:dyDescent="0.45">
      <c r="A2328" s="15"/>
      <c r="B2328" s="15"/>
      <c r="C2328" s="15"/>
      <c r="D2328" s="23"/>
      <c r="AB2328" s="3"/>
    </row>
    <row r="2329" spans="1:28" x14ac:dyDescent="0.45">
      <c r="A2329" s="15"/>
      <c r="B2329" s="15"/>
      <c r="C2329" s="15"/>
      <c r="D2329" s="23"/>
      <c r="AB2329" s="3"/>
    </row>
    <row r="2330" spans="1:28" x14ac:dyDescent="0.45">
      <c r="A2330" s="15"/>
      <c r="B2330" s="15"/>
      <c r="C2330" s="15"/>
      <c r="D2330" s="23"/>
      <c r="AB2330" s="3"/>
    </row>
    <row r="2331" spans="1:28" x14ac:dyDescent="0.45">
      <c r="A2331" s="15"/>
      <c r="B2331" s="15"/>
      <c r="C2331" s="15"/>
      <c r="D2331" s="23"/>
      <c r="AB2331" s="3"/>
    </row>
    <row r="2332" spans="1:28" x14ac:dyDescent="0.45">
      <c r="A2332" s="15"/>
      <c r="B2332" s="15"/>
      <c r="C2332" s="15"/>
      <c r="D2332" s="23"/>
      <c r="AB2332" s="3"/>
    </row>
    <row r="2333" spans="1:28" x14ac:dyDescent="0.45">
      <c r="A2333" s="15"/>
      <c r="B2333" s="15"/>
      <c r="C2333" s="15"/>
      <c r="D2333" s="23"/>
      <c r="AB2333" s="3"/>
    </row>
    <row r="2334" spans="1:28" x14ac:dyDescent="0.45">
      <c r="A2334" s="15"/>
      <c r="B2334" s="15"/>
      <c r="C2334" s="15"/>
      <c r="D2334" s="23"/>
      <c r="AB2334" s="3"/>
    </row>
    <row r="2335" spans="1:28" x14ac:dyDescent="0.45">
      <c r="A2335" s="15"/>
      <c r="B2335" s="15"/>
      <c r="C2335" s="15"/>
      <c r="D2335" s="23"/>
      <c r="AB2335" s="3"/>
    </row>
    <row r="2336" spans="1:28" x14ac:dyDescent="0.45">
      <c r="A2336" s="15"/>
      <c r="B2336" s="15"/>
      <c r="C2336" s="15"/>
      <c r="D2336" s="23"/>
      <c r="AB2336" s="3"/>
    </row>
    <row r="2337" spans="1:28" x14ac:dyDescent="0.45">
      <c r="A2337" s="15"/>
      <c r="B2337" s="15"/>
      <c r="C2337" s="15"/>
      <c r="D2337" s="23"/>
      <c r="AB2337" s="3"/>
    </row>
    <row r="2338" spans="1:28" x14ac:dyDescent="0.45">
      <c r="A2338" s="15"/>
      <c r="B2338" s="15"/>
      <c r="C2338" s="15"/>
      <c r="D2338" s="23"/>
      <c r="AB2338" s="3"/>
    </row>
    <row r="2339" spans="1:28" x14ac:dyDescent="0.45">
      <c r="A2339" s="15"/>
      <c r="B2339" s="15"/>
      <c r="C2339" s="15"/>
      <c r="D2339" s="23"/>
      <c r="AB2339" s="3"/>
    </row>
    <row r="2340" spans="1:28" x14ac:dyDescent="0.45">
      <c r="A2340" s="15"/>
      <c r="B2340" s="15"/>
      <c r="C2340" s="15"/>
      <c r="D2340" s="23"/>
      <c r="AB2340" s="3"/>
    </row>
    <row r="2341" spans="1:28" x14ac:dyDescent="0.45">
      <c r="A2341" s="15"/>
      <c r="B2341" s="15"/>
      <c r="C2341" s="15"/>
      <c r="D2341" s="23"/>
      <c r="AB2341" s="3"/>
    </row>
    <row r="2342" spans="1:28" x14ac:dyDescent="0.45">
      <c r="A2342" s="15"/>
      <c r="B2342" s="15"/>
      <c r="C2342" s="15"/>
      <c r="D2342" s="23"/>
      <c r="AB2342" s="3"/>
    </row>
    <row r="2343" spans="1:28" x14ac:dyDescent="0.45">
      <c r="A2343" s="15"/>
      <c r="B2343" s="15"/>
      <c r="C2343" s="15"/>
      <c r="D2343" s="23"/>
      <c r="AB2343" s="3"/>
    </row>
    <row r="2344" spans="1:28" x14ac:dyDescent="0.45">
      <c r="A2344" s="15"/>
      <c r="B2344" s="15"/>
      <c r="C2344" s="15"/>
      <c r="D2344" s="23"/>
      <c r="AB2344" s="3"/>
    </row>
    <row r="2345" spans="1:28" x14ac:dyDescent="0.45">
      <c r="A2345" s="15"/>
      <c r="B2345" s="15"/>
      <c r="C2345" s="15"/>
      <c r="D2345" s="23"/>
      <c r="AB2345" s="3"/>
    </row>
  </sheetData>
  <mergeCells count="1">
    <mergeCell ref="F1:AB1"/>
  </mergeCells>
  <conditionalFormatting sqref="G10:G59 J10:J59 M10:M59 P10:P59 S10:S59 V10:V59 Y10:Y59 AB10:AB59">
    <cfRule type="cellIs" dxfId="162" priority="41" operator="less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45"/>
  <sheetViews>
    <sheetView zoomScale="80" zoomScaleNormal="80" zoomScalePageLayoutView="80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8.88671875" defaultRowHeight="19.2" x14ac:dyDescent="0.45"/>
  <cols>
    <col min="1" max="1" width="23.33203125" style="19" customWidth="1"/>
    <col min="2" max="2" width="32.88671875" style="19" customWidth="1"/>
    <col min="3" max="3" width="19.6640625" style="19" customWidth="1"/>
    <col min="4" max="4" width="49.88671875" style="24" customWidth="1"/>
    <col min="5" max="10" width="12.6640625" style="2" customWidth="1"/>
    <col min="11" max="11" width="2.6640625" style="3" customWidth="1"/>
    <col min="12" max="21" width="12.6640625" style="3" customWidth="1"/>
    <col min="22" max="16384" width="8.88671875" style="3"/>
  </cols>
  <sheetData>
    <row r="1" spans="1:21" x14ac:dyDescent="0.45">
      <c r="A1" s="1" t="s">
        <v>121</v>
      </c>
      <c r="B1" s="1" t="s">
        <v>121</v>
      </c>
      <c r="C1" s="1" t="s">
        <v>121</v>
      </c>
    </row>
    <row r="2" spans="1:21" ht="15" x14ac:dyDescent="0.35">
      <c r="A2" s="1"/>
      <c r="B2" s="1"/>
      <c r="C2" s="1"/>
      <c r="D2" s="3"/>
    </row>
    <row r="3" spans="1:21" x14ac:dyDescent="0.45">
      <c r="A3" s="1"/>
      <c r="B3" s="1"/>
      <c r="C3" s="1"/>
      <c r="D3" s="99"/>
    </row>
    <row r="4" spans="1:21" x14ac:dyDescent="0.45">
      <c r="A4" s="561" t="s">
        <v>400</v>
      </c>
      <c r="B4" s="4" t="s">
        <v>401</v>
      </c>
      <c r="C4" s="408" t="s">
        <v>252</v>
      </c>
      <c r="D4" s="5" t="s">
        <v>23</v>
      </c>
      <c r="E4" s="603" t="s">
        <v>111</v>
      </c>
      <c r="F4" s="603"/>
      <c r="G4" s="603"/>
      <c r="H4" s="603"/>
      <c r="I4" s="603"/>
      <c r="J4" s="603"/>
      <c r="L4" s="604" t="s">
        <v>87</v>
      </c>
      <c r="M4" s="604"/>
      <c r="N4" s="604"/>
      <c r="O4" s="604"/>
      <c r="P4" s="604"/>
      <c r="Q4" s="604"/>
      <c r="R4" s="604"/>
      <c r="S4" s="604"/>
      <c r="T4" s="604"/>
      <c r="U4" s="604"/>
    </row>
    <row r="5" spans="1:21" x14ac:dyDescent="0.45">
      <c r="A5" s="8"/>
      <c r="B5" s="8"/>
      <c r="C5" s="8"/>
      <c r="D5" s="8"/>
      <c r="E5" s="605" t="s">
        <v>46</v>
      </c>
      <c r="F5" s="605"/>
      <c r="G5" s="605" t="s">
        <v>73</v>
      </c>
      <c r="H5" s="605"/>
      <c r="I5" s="605" t="s">
        <v>55</v>
      </c>
      <c r="J5" s="605"/>
      <c r="L5" s="605" t="s">
        <v>46</v>
      </c>
      <c r="M5" s="605"/>
      <c r="N5" s="605" t="s">
        <v>73</v>
      </c>
      <c r="O5" s="605"/>
      <c r="P5" s="605" t="s">
        <v>51</v>
      </c>
      <c r="Q5" s="605"/>
      <c r="R5" s="605" t="s">
        <v>52</v>
      </c>
      <c r="S5" s="605"/>
      <c r="T5" s="605" t="s">
        <v>55</v>
      </c>
      <c r="U5" s="605"/>
    </row>
    <row r="6" spans="1:21" x14ac:dyDescent="0.45">
      <c r="A6" s="8"/>
      <c r="B6" s="8"/>
      <c r="C6" s="8"/>
      <c r="D6" s="8"/>
      <c r="E6" s="67" t="str">
        <f>NxtYr</f>
        <v>Mar '16</v>
      </c>
      <c r="F6" s="73" t="str">
        <f>LstYr</f>
        <v>Mar '15</v>
      </c>
      <c r="G6" s="67" t="str">
        <f>NxtYr</f>
        <v>Mar '16</v>
      </c>
      <c r="H6" s="73" t="str">
        <f>LstYr</f>
        <v>Mar '15</v>
      </c>
      <c r="I6" s="67" t="str">
        <f>NxtYr</f>
        <v>Mar '16</v>
      </c>
      <c r="J6" s="73" t="str">
        <f>LstYr</f>
        <v>Mar '15</v>
      </c>
      <c r="L6" s="67" t="str">
        <f>NxtYr</f>
        <v>Mar '16</v>
      </c>
      <c r="M6" s="73" t="str">
        <f>LstYr</f>
        <v>Mar '15</v>
      </c>
      <c r="N6" s="67" t="str">
        <f>NxtYr</f>
        <v>Mar '16</v>
      </c>
      <c r="O6" s="73" t="str">
        <f>LstYr</f>
        <v>Mar '15</v>
      </c>
      <c r="P6" s="67" t="str">
        <f>NxtYr</f>
        <v>Mar '16</v>
      </c>
      <c r="Q6" s="73" t="str">
        <f>LstYr</f>
        <v>Mar '15</v>
      </c>
      <c r="R6" s="67" t="str">
        <f>NxtYr</f>
        <v>Mar '16</v>
      </c>
      <c r="S6" s="73" t="str">
        <f>LstYr</f>
        <v>Mar '15</v>
      </c>
      <c r="T6" s="67" t="str">
        <f>NxtYr</f>
        <v>Mar '16</v>
      </c>
      <c r="U6" s="73" t="str">
        <f>LstYr</f>
        <v>Mar '15</v>
      </c>
    </row>
    <row r="8" spans="1:21" x14ac:dyDescent="0.45">
      <c r="A8" s="12"/>
      <c r="B8" s="12"/>
      <c r="C8" s="12"/>
      <c r="D8" s="13"/>
    </row>
    <row r="9" spans="1:21" x14ac:dyDescent="0.45">
      <c r="A9" s="299"/>
      <c r="B9" s="299"/>
      <c r="C9" s="299"/>
      <c r="D9" s="477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</row>
    <row r="10" spans="1:2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</row>
    <row r="11" spans="1:2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53">
        <f>'UK Prices'!S11</f>
        <v>0.58946758620689665</v>
      </c>
      <c r="F11" s="53">
        <f>'UK Prices'!T11</f>
        <v>0</v>
      </c>
      <c r="G11" s="53">
        <f>'€uro Prices'!S11</f>
        <v>0.58005502645502649</v>
      </c>
      <c r="H11" s="53">
        <f>'€uro Prices'!T11</f>
        <v>0</v>
      </c>
      <c r="I11" s="53" t="e">
        <f>'S Africa Prices'!N11</f>
        <v>#DIV/0!</v>
      </c>
      <c r="J11" s="53">
        <f>'S Africa Prices'!O11</f>
        <v>0</v>
      </c>
      <c r="K11" s="53"/>
      <c r="L11" s="53">
        <f>'UK Prices'!X11</f>
        <v>0.52812366230677765</v>
      </c>
      <c r="M11" s="53">
        <f>'UK Prices'!Y11</f>
        <v>0</v>
      </c>
      <c r="N11" s="53">
        <f>'€uro Prices'!X11</f>
        <v>0.51730462810922584</v>
      </c>
      <c r="O11" s="53">
        <f>'€uro Prices'!Y11</f>
        <v>0</v>
      </c>
      <c r="P11" s="53">
        <f>'SEK Prices'!S11</f>
        <v>0.58449675213675212</v>
      </c>
      <c r="Q11" s="53">
        <f>'SEK Prices'!T11</f>
        <v>0</v>
      </c>
      <c r="R11" s="53">
        <f>'DKr Prices'!S11</f>
        <v>0.60104110638297881</v>
      </c>
      <c r="S11" s="53">
        <f>'DKr Prices'!T11</f>
        <v>0</v>
      </c>
      <c r="T11" s="53" t="e">
        <f>'S Africa Prices'!Q11</f>
        <v>#DIV/0!</v>
      </c>
      <c r="U11" s="53">
        <f>'S Africa Prices'!R11</f>
        <v>0</v>
      </c>
    </row>
    <row r="12" spans="1:2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53">
        <f>'UK Prices'!S12</f>
        <v>0.47304187142609599</v>
      </c>
      <c r="F12" s="53">
        <f>'UK Prices'!T12</f>
        <v>0</v>
      </c>
      <c r="G12" s="53">
        <f>'€uro Prices'!S12</f>
        <v>0.46365513932980607</v>
      </c>
      <c r="H12" s="53">
        <f>'€uro Prices'!T12</f>
        <v>0</v>
      </c>
      <c r="I12" s="53" t="e">
        <f>'S Africa Prices'!N12</f>
        <v>#DIV/0!</v>
      </c>
      <c r="J12" s="53">
        <f>'S Africa Prices'!O12</f>
        <v>0</v>
      </c>
      <c r="K12" s="53"/>
      <c r="L12" s="53">
        <f>'UK Prices'!X12</f>
        <v>0.3943010016391908</v>
      </c>
      <c r="M12" s="53">
        <f>'UK Prices'!Y12</f>
        <v>0</v>
      </c>
      <c r="N12" s="53">
        <f>'€uro Prices'!X12</f>
        <v>0.38351165440207596</v>
      </c>
      <c r="O12" s="53">
        <f>'€uro Prices'!Y12</f>
        <v>0</v>
      </c>
      <c r="P12" s="53">
        <f>'SEK Prices'!S12</f>
        <v>0.46567451004016064</v>
      </c>
      <c r="Q12" s="53">
        <f>'SEK Prices'!T12</f>
        <v>0</v>
      </c>
      <c r="R12" s="53">
        <f>'DKr Prices'!S12</f>
        <v>0.48630483783783784</v>
      </c>
      <c r="S12" s="53">
        <f>'DKr Prices'!T12</f>
        <v>0</v>
      </c>
      <c r="T12" s="53" t="e">
        <f>'S Africa Prices'!Q12</f>
        <v>#DIV/0!</v>
      </c>
      <c r="U12" s="53">
        <f>'S Africa Prices'!R12</f>
        <v>0</v>
      </c>
    </row>
    <row r="13" spans="1:2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53">
        <f>'UK Prices'!S13</f>
        <v>0.57443803431617524</v>
      </c>
      <c r="F13" s="53">
        <f>'UK Prices'!T13</f>
        <v>-2.9630195440201623E-2</v>
      </c>
      <c r="G13" s="53">
        <f>'€uro Prices'!S13</f>
        <v>0.57165518443997321</v>
      </c>
      <c r="H13" s="53">
        <f>'€uro Prices'!T13</f>
        <v>-5.6510857981220686E-2</v>
      </c>
      <c r="I13" s="53">
        <f>'S Africa Prices'!N13</f>
        <v>0.49863690205011391</v>
      </c>
      <c r="J13" s="53">
        <f>'S Africa Prices'!O13</f>
        <v>0</v>
      </c>
      <c r="K13" s="53"/>
      <c r="L13" s="53">
        <f>'UK Prices'!X13</f>
        <v>0.51084831530594854</v>
      </c>
      <c r="M13" s="53">
        <f>'UK Prices'!Y13</f>
        <v>-3.4057695908277785E-2</v>
      </c>
      <c r="N13" s="53">
        <f>'€uro Prices'!X13</f>
        <v>0.50764963728732559</v>
      </c>
      <c r="O13" s="53">
        <f>'€uro Prices'!Y13</f>
        <v>-6.4955009173816691E-2</v>
      </c>
      <c r="P13" s="53">
        <f>'SEK Prices'!S13</f>
        <v>0.56847154054054061</v>
      </c>
      <c r="Q13" s="53">
        <f>'SEK Prices'!T13</f>
        <v>-8.8656579459459373E-2</v>
      </c>
      <c r="R13" s="53">
        <f>'DKr Prices'!S13</f>
        <v>0.58746705167464108</v>
      </c>
      <c r="S13" s="53">
        <f>'DKr Prices'!T13</f>
        <v>-5.2170438009569553E-2</v>
      </c>
      <c r="T13" s="53">
        <f>'S Africa Prices'!Q13</f>
        <v>0.42372057706909649</v>
      </c>
      <c r="U13" s="53">
        <f>'S Africa Prices'!R13</f>
        <v>0</v>
      </c>
    </row>
    <row r="14" spans="1:2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53">
        <f>'UK Prices'!S14</f>
        <v>0.56155424352063799</v>
      </c>
      <c r="F14" s="53">
        <f>'UK Prices'!T14</f>
        <v>-3.2202815485310565E-2</v>
      </c>
      <c r="G14" s="53">
        <f>'€uro Prices'!S14</f>
        <v>0.55471534458192728</v>
      </c>
      <c r="H14" s="53">
        <f>'€uro Prices'!T14</f>
        <v>-6.1925361589511563E-2</v>
      </c>
      <c r="I14" s="53">
        <f>'S Africa Prices'!N14</f>
        <v>0.49972524390243894</v>
      </c>
      <c r="J14" s="53">
        <f>'S Africa Prices'!O14</f>
        <v>0</v>
      </c>
      <c r="K14" s="53"/>
      <c r="L14" s="53">
        <f>'UK Prices'!X14</f>
        <v>0.4960393603685494</v>
      </c>
      <c r="M14" s="53">
        <f>'UK Prices'!Y14</f>
        <v>-3.7014730442885668E-2</v>
      </c>
      <c r="N14" s="53">
        <f>'€uro Prices'!X14</f>
        <v>0.48817855699072099</v>
      </c>
      <c r="O14" s="53">
        <f>'€uro Prices'!Y14</f>
        <v>-7.1178576539668303E-2</v>
      </c>
      <c r="P14" s="53">
        <f>'SEK Prices'!S14</f>
        <v>0.5098455641509434</v>
      </c>
      <c r="Q14" s="53">
        <f>'SEK Prices'!T14</f>
        <v>-0.13670544777358484</v>
      </c>
      <c r="R14" s="53">
        <f>'DKr Prices'!S14</f>
        <v>0.57406345972369821</v>
      </c>
      <c r="S14" s="53">
        <f>'DKr Prices'!T14</f>
        <v>-5.5156945048231654E-2</v>
      </c>
      <c r="T14" s="53">
        <f>'S Africa Prices'!Q14</f>
        <v>0.42497154471544707</v>
      </c>
      <c r="U14" s="53">
        <f>'S Africa Prices'!R14</f>
        <v>0</v>
      </c>
    </row>
    <row r="15" spans="1:2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53">
        <f>'UK Prices'!S15</f>
        <v>0.60348491514822999</v>
      </c>
      <c r="F15" s="53">
        <f>'UK Prices'!T15</f>
        <v>-1.7607532905268952E-2</v>
      </c>
      <c r="G15" s="53">
        <f>'€uro Prices'!S15</f>
        <v>0.59925742604298371</v>
      </c>
      <c r="H15" s="53">
        <f>'€uro Prices'!T15</f>
        <v>-4.3908486716979112E-2</v>
      </c>
      <c r="I15" s="53" t="e">
        <f>'S Africa Prices'!N15</f>
        <v>#DIV/0!</v>
      </c>
      <c r="J15" s="53">
        <f>'S Africa Prices'!O15</f>
        <v>0</v>
      </c>
      <c r="K15" s="53"/>
      <c r="L15" s="53">
        <f>'UK Prices'!X15</f>
        <v>0.5442355346531379</v>
      </c>
      <c r="M15" s="53">
        <f>'UK Prices'!Y15</f>
        <v>-2.0238543569274792E-2</v>
      </c>
      <c r="N15" s="53">
        <f>'€uro Prices'!X15</f>
        <v>0.53937635177354437</v>
      </c>
      <c r="O15" s="53">
        <f>'€uro Prices'!Y15</f>
        <v>-5.0469524962045043E-2</v>
      </c>
      <c r="P15" s="53">
        <f>'SEK Prices'!S15</f>
        <v>0.57975158484848499</v>
      </c>
      <c r="Q15" s="53">
        <f>'SEK Prices'!T15</f>
        <v>-9.113697430045109E-2</v>
      </c>
      <c r="R15" s="53">
        <f>'DKr Prices'!S15</f>
        <v>0.6147062206482593</v>
      </c>
      <c r="S15" s="53">
        <f>'DKr Prices'!T15</f>
        <v>-3.949433840061789E-2</v>
      </c>
      <c r="T15" s="53" t="e">
        <f>'S Africa Prices'!Q15</f>
        <v>#DIV/0!</v>
      </c>
      <c r="U15" s="53">
        <f>'S Africa Prices'!R15</f>
        <v>0</v>
      </c>
    </row>
    <row r="16" spans="1:2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53">
        <f>'UK Prices'!S16</f>
        <v>0.57302254993540691</v>
      </c>
      <c r="F16" s="53">
        <f>'UK Prices'!T16</f>
        <v>-3.2716829488805055E-2</v>
      </c>
      <c r="G16" s="53">
        <f>'€uro Prices'!S16</f>
        <v>0.56925573132832086</v>
      </c>
      <c r="H16" s="53">
        <f>'€uro Prices'!T16</f>
        <v>-5.9925088588189124E-2</v>
      </c>
      <c r="I16" s="53">
        <f>'S Africa Prices'!N16</f>
        <v>0.43478999999999995</v>
      </c>
      <c r="J16" s="53">
        <f>'S Africa Prices'!O16</f>
        <v>0</v>
      </c>
      <c r="K16" s="53"/>
      <c r="L16" s="53">
        <f>'UK Prices'!X16</f>
        <v>0.50922132176483559</v>
      </c>
      <c r="M16" s="53">
        <f>'UK Prices'!Y16</f>
        <v>-3.7605551136557502E-2</v>
      </c>
      <c r="N16" s="53">
        <f>'€uro Prices'!X16</f>
        <v>0.50489164520496643</v>
      </c>
      <c r="O16" s="53">
        <f>'€uro Prices'!Y16</f>
        <v>-6.8879412170332222E-2</v>
      </c>
      <c r="P16" s="53">
        <f>'SEK Prices'!S16</f>
        <v>0.56736595857307248</v>
      </c>
      <c r="Q16" s="53">
        <f>'SEK Prices'!T16</f>
        <v>-9.0770657325661808E-2</v>
      </c>
      <c r="R16" s="53">
        <f>'DKr Prices'!S16</f>
        <v>0.58508512103004295</v>
      </c>
      <c r="S16" s="53">
        <f>'DKr Prices'!T16</f>
        <v>-5.5036888922713079E-2</v>
      </c>
      <c r="T16" s="53">
        <f>'S Africa Prices'!Q16</f>
        <v>0.36493258426966285</v>
      </c>
      <c r="U16" s="53">
        <f>'S Africa Prices'!R16</f>
        <v>0</v>
      </c>
    </row>
    <row r="17" spans="1:2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53">
        <f>'UK Prices'!S17</f>
        <v>0.58078051463694125</v>
      </c>
      <c r="F17" s="53">
        <f>'UK Prices'!T17</f>
        <v>-5.0721932620442778E-2</v>
      </c>
      <c r="G17" s="53">
        <f>'€uro Prices'!S17</f>
        <v>0.57417059894179889</v>
      </c>
      <c r="H17" s="53">
        <f>'€uro Prices'!T17</f>
        <v>-7.8956922011933162E-2</v>
      </c>
      <c r="I17" s="53">
        <f>'S Africa Prices'!N17</f>
        <v>0.50681175438596482</v>
      </c>
      <c r="J17" s="53">
        <f>'S Africa Prices'!O17</f>
        <v>0</v>
      </c>
      <c r="K17" s="53"/>
      <c r="L17" s="53">
        <f>'UK Prices'!X17</f>
        <v>0.51813852257119686</v>
      </c>
      <c r="M17" s="53">
        <f>'UK Prices'!Y17</f>
        <v>-5.8301071977520325E-2</v>
      </c>
      <c r="N17" s="53">
        <f>'€uro Prices'!X17</f>
        <v>0.51054091832390669</v>
      </c>
      <c r="O17" s="53">
        <f>'€uro Prices'!Y17</f>
        <v>-9.0755082772337126E-2</v>
      </c>
      <c r="P17" s="53">
        <f>'SEK Prices'!S17</f>
        <v>0.57320280484848485</v>
      </c>
      <c r="Q17" s="53">
        <f>'SEK Prices'!T17</f>
        <v>-0.10587415045818183</v>
      </c>
      <c r="R17" s="53">
        <f>'DKr Prices'!S17</f>
        <v>0.59276472383808088</v>
      </c>
      <c r="S17" s="53">
        <f>'DKr Prices'!T17</f>
        <v>-7.1158211079410894E-2</v>
      </c>
      <c r="T17" s="53">
        <f>'S Africa Prices'!Q17</f>
        <v>0.50681175438596482</v>
      </c>
      <c r="U17" s="53">
        <f>'S Africa Prices'!R17</f>
        <v>0</v>
      </c>
    </row>
    <row r="18" spans="1:2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53">
        <f>'UK Prices'!S18</f>
        <v>0.60690143479984149</v>
      </c>
      <c r="F18" s="53">
        <f>'UK Prices'!T18</f>
        <v>-2.9538803218118082E-2</v>
      </c>
      <c r="G18" s="53">
        <f>'€uro Prices'!S18</f>
        <v>0.60121122637716129</v>
      </c>
      <c r="H18" s="53">
        <f>'€uro Prices'!T18</f>
        <v>-5.7421433238883268E-2</v>
      </c>
      <c r="I18" s="53">
        <f>'S Africa Prices'!N18</f>
        <v>0.52232450980392153</v>
      </c>
      <c r="J18" s="53">
        <f>'S Africa Prices'!O18</f>
        <v>0</v>
      </c>
      <c r="K18" s="53"/>
      <c r="L18" s="53">
        <f>'UK Prices'!X18</f>
        <v>0.54816256873544988</v>
      </c>
      <c r="M18" s="53">
        <f>'UK Prices'!Y18</f>
        <v>-3.3952647377147427E-2</v>
      </c>
      <c r="N18" s="53">
        <f>'€uro Prices'!X18</f>
        <v>0.54162209928409333</v>
      </c>
      <c r="O18" s="53">
        <f>'€uro Prices'!Y18</f>
        <v>-6.6001647401015218E-2</v>
      </c>
      <c r="P18" s="53">
        <f>'SEK Prices'!S18</f>
        <v>0.59982216469038208</v>
      </c>
      <c r="Q18" s="53">
        <f>'SEK Prices'!T18</f>
        <v>-8.3620027773386174E-2</v>
      </c>
      <c r="R18" s="53">
        <f>'DKr Prices'!S18</f>
        <v>0.61776535171288749</v>
      </c>
      <c r="S18" s="53">
        <f>'DKr Prices'!T18</f>
        <v>-5.0419462649769708E-2</v>
      </c>
      <c r="T18" s="53">
        <f>'S Africa Prices'!Q18</f>
        <v>0.46328596607182199</v>
      </c>
      <c r="U18" s="53">
        <f>'S Africa Prices'!R18</f>
        <v>0</v>
      </c>
    </row>
    <row r="19" spans="1:2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53">
        <f>'UK Prices'!S19</f>
        <v>0.50331772518969264</v>
      </c>
      <c r="F19" s="53">
        <f>'UK Prices'!T19</f>
        <v>-2.1895792993952057E-2</v>
      </c>
      <c r="G19" s="53">
        <f>'€uro Prices'!S19</f>
        <v>0.49627902780952377</v>
      </c>
      <c r="H19" s="53">
        <f>'€uro Prices'!T19</f>
        <v>-5.9332824682679086E-2</v>
      </c>
      <c r="I19" s="53">
        <f>'S Africa Prices'!N19</f>
        <v>0.40135820512820503</v>
      </c>
      <c r="J19" s="53">
        <f>'S Africa Prices'!O19</f>
        <v>0</v>
      </c>
      <c r="K19" s="53"/>
      <c r="L19" s="53">
        <f>'UK Prices'!X19</f>
        <v>0.42910083355137085</v>
      </c>
      <c r="M19" s="53">
        <f>'UK Prices'!Y19</f>
        <v>-2.5167578153967973E-2</v>
      </c>
      <c r="N19" s="53">
        <f>'€uro Prices'!X19</f>
        <v>0.42101037679255604</v>
      </c>
      <c r="O19" s="53">
        <f>'€uro Prices'!Y19</f>
        <v>-6.8198649060550787E-2</v>
      </c>
      <c r="P19" s="53">
        <f>'SEK Prices'!S19</f>
        <v>0.49432512762237757</v>
      </c>
      <c r="Q19" s="53">
        <f>'SEK Prices'!T19</f>
        <v>-9.2147716377622424E-2</v>
      </c>
      <c r="R19" s="53">
        <f>'DKr Prices'!S19</f>
        <v>0.51702889740259739</v>
      </c>
      <c r="S19" s="53">
        <f>'DKr Prices'!T19</f>
        <v>-4.9752177264069219E-2</v>
      </c>
      <c r="T19" s="53">
        <f>'S Africa Prices'!Q19</f>
        <v>0.32736876980697194</v>
      </c>
      <c r="U19" s="53">
        <f>'S Africa Prices'!R19</f>
        <v>0</v>
      </c>
    </row>
    <row r="20" spans="1:2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15" t="str">
        <f>+'UK Prices'!D20</f>
        <v>FJ StaDry Rain Jacket (TGI only)</v>
      </c>
      <c r="E20" s="53">
        <f>'UK Prices'!S20</f>
        <v>0.45043514687100888</v>
      </c>
      <c r="F20" s="53">
        <f>'UK Prices'!T20</f>
        <v>0</v>
      </c>
      <c r="G20" s="53">
        <f>'€uro Prices'!S20</f>
        <v>0.44242399740848715</v>
      </c>
      <c r="H20" s="53">
        <f>'€uro Prices'!T20</f>
        <v>0</v>
      </c>
      <c r="I20" s="53">
        <f>'S Africa Prices'!N20</f>
        <v>0</v>
      </c>
      <c r="J20" s="53">
        <f>'S Africa Prices'!O20</f>
        <v>0</v>
      </c>
      <c r="K20" s="53"/>
      <c r="L20" s="53">
        <f>'UK Prices'!X20</f>
        <v>0.45043514687100888</v>
      </c>
      <c r="M20" s="53">
        <f>'UK Prices'!Y20</f>
        <v>0</v>
      </c>
      <c r="N20" s="53">
        <f>'€uro Prices'!X20</f>
        <v>0.44242399740848715</v>
      </c>
      <c r="O20" s="53">
        <f>'€uro Prices'!Y20</f>
        <v>0</v>
      </c>
      <c r="P20" s="53">
        <f>'SEK Prices'!S20</f>
        <v>0</v>
      </c>
      <c r="Q20" s="53">
        <f>'SEK Prices'!T20</f>
        <v>0</v>
      </c>
      <c r="R20" s="53">
        <f>'DKr Prices'!S20</f>
        <v>0</v>
      </c>
      <c r="S20" s="53">
        <f>'DKr Prices'!T20</f>
        <v>0</v>
      </c>
      <c r="T20" s="53">
        <f>'S Africa Prices'!Q20</f>
        <v>0</v>
      </c>
      <c r="U20" s="53">
        <f>'S Africa Prices'!R20</f>
        <v>0</v>
      </c>
    </row>
    <row r="21" spans="1:2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15" t="str">
        <f>+'UK Prices'!D21</f>
        <v>FJ StaDry Rain Shirt (TGI only)</v>
      </c>
      <c r="E21" s="53">
        <f>'UK Prices'!S21</f>
        <v>0.44130585530764027</v>
      </c>
      <c r="F21" s="53">
        <f>'UK Prices'!T21</f>
        <v>0</v>
      </c>
      <c r="G21" s="53">
        <f>'€uro Prices'!S21</f>
        <v>0.43302549746123242</v>
      </c>
      <c r="H21" s="53">
        <f>'€uro Prices'!T21</f>
        <v>0</v>
      </c>
      <c r="I21" s="53">
        <f>'S Africa Prices'!N21</f>
        <v>0</v>
      </c>
      <c r="J21" s="53">
        <f>'S Africa Prices'!O21</f>
        <v>0</v>
      </c>
      <c r="K21" s="53"/>
      <c r="L21" s="53">
        <f>'UK Prices'!X21</f>
        <v>0.44130585530764027</v>
      </c>
      <c r="M21" s="53">
        <f>'UK Prices'!Y21</f>
        <v>0</v>
      </c>
      <c r="N21" s="53">
        <f>'€uro Prices'!X21</f>
        <v>0.43302549746123242</v>
      </c>
      <c r="O21" s="53">
        <f>'€uro Prices'!Y21</f>
        <v>0</v>
      </c>
      <c r="P21" s="53">
        <f>'SEK Prices'!S21</f>
        <v>0</v>
      </c>
      <c r="Q21" s="53">
        <f>'SEK Prices'!T21</f>
        <v>0</v>
      </c>
      <c r="R21" s="53">
        <f>'DKr Prices'!S21</f>
        <v>0</v>
      </c>
      <c r="S21" s="53">
        <f>'DKr Prices'!T21</f>
        <v>0</v>
      </c>
      <c r="T21" s="53">
        <f>'S Africa Prices'!Q21</f>
        <v>0</v>
      </c>
      <c r="U21" s="53">
        <f>'S Africa Prices'!R21</f>
        <v>0</v>
      </c>
    </row>
    <row r="22" spans="1:2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53">
        <f>'UK Prices'!S22</f>
        <v>0.50203878296146032</v>
      </c>
      <c r="F22" s="53">
        <f>'UK Prices'!T22</f>
        <v>0</v>
      </c>
      <c r="G22" s="53">
        <f>'€uro Prices'!S22</f>
        <v>0.48855233333333326</v>
      </c>
      <c r="H22" s="53">
        <f>'€uro Prices'!T22</f>
        <v>0</v>
      </c>
      <c r="I22" s="53">
        <f>'S Africa Prices'!N22</f>
        <v>0.47384407848633486</v>
      </c>
      <c r="J22" s="53">
        <f>'S Africa Prices'!O22</f>
        <v>0</v>
      </c>
      <c r="K22" s="53"/>
      <c r="L22" s="53">
        <f>'UK Prices'!X22</f>
        <v>0.42763078501317281</v>
      </c>
      <c r="M22" s="53">
        <f>'UK Prices'!Y22</f>
        <v>0</v>
      </c>
      <c r="N22" s="53">
        <f>'€uro Prices'!X22</f>
        <v>0.4121291187739462</v>
      </c>
      <c r="O22" s="53">
        <f>'€uro Prices'!Y22</f>
        <v>0</v>
      </c>
      <c r="P22" s="53">
        <f>'SEK Prices'!S22</f>
        <v>0.4906313888888888</v>
      </c>
      <c r="Q22" s="53">
        <f>'SEK Prices'!T22</f>
        <v>0</v>
      </c>
      <c r="R22" s="53">
        <f>'DKr Prices'!S22</f>
        <v>0.51262045882352925</v>
      </c>
      <c r="S22" s="53">
        <f>'DKr Prices'!T22</f>
        <v>0</v>
      </c>
      <c r="T22" s="53">
        <f>'S Africa Prices'!Q22</f>
        <v>0.40881357133296048</v>
      </c>
      <c r="U22" s="53">
        <f>'S Africa Prices'!R22</f>
        <v>0</v>
      </c>
    </row>
    <row r="23" spans="1:2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53">
        <f>'UK Prices'!S23</f>
        <v>0.55324940438871473</v>
      </c>
      <c r="F23" s="53">
        <f>'UK Prices'!T23</f>
        <v>-1.4219287594407604E-2</v>
      </c>
      <c r="G23" s="53">
        <f>'€uro Prices'!S23</f>
        <v>0.54453998082454458</v>
      </c>
      <c r="H23" s="53">
        <f>'€uro Prices'!T23</f>
        <v>-5.0522315886018632E-2</v>
      </c>
      <c r="I23" s="53" t="e">
        <f>'S Africa Prices'!N23</f>
        <v>#DIV/0!</v>
      </c>
      <c r="J23" s="53">
        <f>'S Africa Prices'!O23</f>
        <v>0</v>
      </c>
      <c r="K23" s="53"/>
      <c r="L23" s="53">
        <f>'UK Prices'!X23</f>
        <v>0.48649356826289053</v>
      </c>
      <c r="M23" s="53">
        <f>'UK Prices'!Y23</f>
        <v>-1.6344008729204107E-2</v>
      </c>
      <c r="N23" s="53">
        <f>'€uro Prices'!X23</f>
        <v>0.47648273657993628</v>
      </c>
      <c r="O23" s="53">
        <f>'€uro Prices'!Y23</f>
        <v>-5.8071627455193897E-2</v>
      </c>
      <c r="P23" s="53">
        <f>'SEK Prices'!S23</f>
        <v>0.54289127565982398</v>
      </c>
      <c r="Q23" s="53">
        <f>'SEK Prices'!T23</f>
        <v>-8.0963453372434158E-2</v>
      </c>
      <c r="R23" s="53">
        <f>'DKr Prices'!S23</f>
        <v>0.56194639344262287</v>
      </c>
      <c r="S23" s="53">
        <f>'DKr Prices'!T23</f>
        <v>-4.2599506356976291E-2</v>
      </c>
      <c r="T23" s="53" t="e">
        <f>'S Africa Prices'!Q23</f>
        <v>#DIV/0!</v>
      </c>
      <c r="U23" s="53">
        <f>'S Africa Prices'!R23</f>
        <v>0</v>
      </c>
    </row>
    <row r="24" spans="1:2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53">
        <f>'UK Prices'!S24</f>
        <v>0.56345931034482755</v>
      </c>
      <c r="F24" s="53">
        <f>'UK Prices'!T24</f>
        <v>-2.3069859838013462E-2</v>
      </c>
      <c r="G24" s="53">
        <f>'€uro Prices'!S24</f>
        <v>0.55011798152096658</v>
      </c>
      <c r="H24" s="53">
        <f>'€uro Prices'!T24</f>
        <v>-6.3506903816161642E-2</v>
      </c>
      <c r="I24" s="53" t="e">
        <f>'S Africa Prices'!N24</f>
        <v>#DIV/0!</v>
      </c>
      <c r="J24" s="53">
        <f>'S Africa Prices'!O24</f>
        <v>0</v>
      </c>
      <c r="K24" s="53"/>
      <c r="L24" s="53">
        <f>'UK Prices'!X24</f>
        <v>0.49822909235037655</v>
      </c>
      <c r="M24" s="53">
        <f>'UK Prices'!Y24</f>
        <v>-2.651708027357863E-2</v>
      </c>
      <c r="N24" s="53">
        <f>'€uro Prices'!X24</f>
        <v>0.48289423163329492</v>
      </c>
      <c r="O24" s="53">
        <f>'€uro Prices'!Y24</f>
        <v>-7.2996441168001858E-2</v>
      </c>
      <c r="P24" s="53">
        <f>'SEK Prices'!S24</f>
        <v>0.52499056603773586</v>
      </c>
      <c r="Q24" s="53">
        <f>'SEK Prices'!T24</f>
        <v>-0.11447067169811309</v>
      </c>
      <c r="R24" s="53">
        <f>'DKr Prices'!S24</f>
        <v>0.54738961864406777</v>
      </c>
      <c r="S24" s="53">
        <f>'DKr Prices'!T24</f>
        <v>-7.5715817253368067E-2</v>
      </c>
      <c r="T24" s="53" t="e">
        <f>'S Africa Prices'!Q24</f>
        <v>#DIV/0!</v>
      </c>
      <c r="U24" s="53">
        <f>'S Africa Prices'!R24</f>
        <v>0</v>
      </c>
    </row>
    <row r="25" spans="1:2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15" t="str">
        <f>+'UK Prices'!D25</f>
        <v>FJ Perf Wind Shell Mid Layer</v>
      </c>
      <c r="E25" s="53">
        <f>'UK Prices'!S25</f>
        <v>0.59653578544061303</v>
      </c>
      <c r="F25" s="53">
        <f>'UK Prices'!T25</f>
        <v>0</v>
      </c>
      <c r="G25" s="53">
        <f>'€uro Prices'!S25</f>
        <v>0.57861480592236891</v>
      </c>
      <c r="H25" s="53">
        <f>'€uro Prices'!T25</f>
        <v>0</v>
      </c>
      <c r="I25" s="53" t="e">
        <f>'S Africa Prices'!N25</f>
        <v>#DIV/0!</v>
      </c>
      <c r="J25" s="53">
        <f>'S Africa Prices'!O25</f>
        <v>0</v>
      </c>
      <c r="K25" s="53"/>
      <c r="L25" s="53">
        <f>'UK Prices'!X25</f>
        <v>0.53624802924208381</v>
      </c>
      <c r="M25" s="53">
        <f>'UK Prices'!Y25</f>
        <v>0</v>
      </c>
      <c r="N25" s="53">
        <f>'€uro Prices'!X25</f>
        <v>0.51564920220961941</v>
      </c>
      <c r="O25" s="53">
        <f>'€uro Prices'!Y25</f>
        <v>0</v>
      </c>
      <c r="P25" s="53">
        <f>'SEK Prices'!S25</f>
        <v>0.57733422018348624</v>
      </c>
      <c r="Q25" s="53">
        <f>'SEK Prices'!T25</f>
        <v>0</v>
      </c>
      <c r="R25" s="53">
        <f>'DKr Prices'!S25</f>
        <v>0.60067242696629208</v>
      </c>
      <c r="S25" s="53">
        <f>'DKr Prices'!T25</f>
        <v>0</v>
      </c>
      <c r="T25" s="53" t="e">
        <f>'S Africa Prices'!Q25</f>
        <v>#DIV/0!</v>
      </c>
      <c r="U25" s="53">
        <f>'S Africa Prices'!R25</f>
        <v>0</v>
      </c>
    </row>
    <row r="26" spans="1:21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53">
        <f>'UK Prices'!S26</f>
        <v>0.57020546293782248</v>
      </c>
      <c r="F26" s="53">
        <f>'UK Prices'!T26</f>
        <v>-3.4691449251951334E-2</v>
      </c>
      <c r="G26" s="53">
        <f>'€uro Prices'!S26</f>
        <v>0.53967770846964735</v>
      </c>
      <c r="H26" s="53">
        <f>'€uro Prices'!T26</f>
        <v>-8.9190678654226696E-2</v>
      </c>
      <c r="I26" s="53" t="e">
        <f>'S Africa Prices'!N26</f>
        <v>#DIV/0!</v>
      </c>
      <c r="J26" s="53">
        <f>'S Africa Prices'!O26</f>
        <v>0</v>
      </c>
      <c r="K26" s="53"/>
      <c r="L26" s="53">
        <f>'UK Prices'!X26</f>
        <v>0.5059832907331292</v>
      </c>
      <c r="M26" s="53">
        <f>'UK Prices'!Y26</f>
        <v>-3.987522902523144E-2</v>
      </c>
      <c r="N26" s="53">
        <f>'€uro Prices'!X26</f>
        <v>0.47089391778120399</v>
      </c>
      <c r="O26" s="53">
        <f>'€uro Prices'!Y26</f>
        <v>-0.10251802144163991</v>
      </c>
      <c r="P26" s="53">
        <f>'SEK Prices'!S26</f>
        <v>0.57675580748663102</v>
      </c>
      <c r="Q26" s="53">
        <f>'SEK Prices'!T26</f>
        <v>-7.6804524345301717E-2</v>
      </c>
      <c r="R26" s="53">
        <f>'DKr Prices'!S26</f>
        <v>0.59831580300751885</v>
      </c>
      <c r="S26" s="53">
        <f>'DKr Prices'!T26</f>
        <v>-4.1314262447026628E-2</v>
      </c>
      <c r="T26" s="53" t="e">
        <f>'S Africa Prices'!Q26</f>
        <v>#DIV/0!</v>
      </c>
      <c r="U26" s="53">
        <f>'S Africa Prices'!R26</f>
        <v>0</v>
      </c>
    </row>
    <row r="27" spans="1:21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53">
        <f>'UK Prices'!S27</f>
        <v>0.59624366972477061</v>
      </c>
      <c r="F27" s="53">
        <f>'UK Prices'!T27</f>
        <v>-3.254906514922784E-2</v>
      </c>
      <c r="G27" s="53">
        <f>'€uro Prices'!S27</f>
        <v>0.5689720499831139</v>
      </c>
      <c r="H27" s="53">
        <f>'€uro Prices'!T27</f>
        <v>-8.3495586025742141E-2</v>
      </c>
      <c r="I27" s="53" t="e">
        <f>'S Africa Prices'!N27</f>
        <v>#DIV/0!</v>
      </c>
      <c r="J27" s="53">
        <f>'S Africa Prices'!O27</f>
        <v>0</v>
      </c>
      <c r="K27" s="53"/>
      <c r="L27" s="53">
        <f>'UK Prices'!X27</f>
        <v>0.53591226405146053</v>
      </c>
      <c r="M27" s="53">
        <f>'UK Prices'!Y27</f>
        <v>-3.741271856233086E-2</v>
      </c>
      <c r="N27" s="53">
        <f>'€uro Prices'!X27</f>
        <v>0.50456557469323426</v>
      </c>
      <c r="O27" s="53">
        <f>'€uro Prices'!Y27</f>
        <v>-9.5971937960622977E-2</v>
      </c>
      <c r="P27" s="53">
        <f>'SEK Prices'!S27</f>
        <v>0.60574067431597534</v>
      </c>
      <c r="Q27" s="53">
        <f>'SEK Prices'!T27</f>
        <v>-7.1509384868490677E-2</v>
      </c>
      <c r="R27" s="53">
        <f>'DKr Prices'!S27</f>
        <v>0.62298258730853395</v>
      </c>
      <c r="S27" s="53">
        <f>'DKr Prices'!T27</f>
        <v>-3.8115018860140681E-2</v>
      </c>
      <c r="T27" s="53" t="e">
        <f>'S Africa Prices'!Q27</f>
        <v>#DIV/0!</v>
      </c>
      <c r="U27" s="53">
        <f>'S Africa Prices'!R27</f>
        <v>0</v>
      </c>
    </row>
    <row r="28" spans="1:2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</row>
    <row r="29" spans="1:2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53">
        <f>'UK Prices'!S29</f>
        <v>0.63652965517241378</v>
      </c>
      <c r="F29" s="53">
        <f>'UK Prices'!T29</f>
        <v>0</v>
      </c>
      <c r="G29" s="53">
        <f>'€uro Prices'!S29</f>
        <v>0.62592902309975484</v>
      </c>
      <c r="H29" s="53">
        <f>'€uro Prices'!T29</f>
        <v>0</v>
      </c>
      <c r="I29" s="53">
        <f>'S Africa Prices'!N29</f>
        <v>0.56963999999999992</v>
      </c>
      <c r="J29" s="53">
        <f>'S Africa Prices'!O29</f>
        <v>0</v>
      </c>
      <c r="K29" s="53"/>
      <c r="L29" s="53">
        <f>'UK Prices'!X29</f>
        <v>0.58221799445105027</v>
      </c>
      <c r="M29" s="53">
        <f>'UK Prices'!Y29</f>
        <v>0</v>
      </c>
      <c r="N29" s="53">
        <f>'€uro Prices'!X29</f>
        <v>0.57003335988477577</v>
      </c>
      <c r="O29" s="53">
        <f>'€uro Prices'!Y29</f>
        <v>0</v>
      </c>
      <c r="P29" s="53">
        <f>'SEK Prices'!S29</f>
        <v>0.63241427536231887</v>
      </c>
      <c r="Q29" s="53">
        <f>'SEK Prices'!T29</f>
        <v>0</v>
      </c>
      <c r="R29" s="53">
        <f>'DKr Prices'!S29</f>
        <v>0.63082900000000008</v>
      </c>
      <c r="S29" s="53">
        <f>'DKr Prices'!T29</f>
        <v>0</v>
      </c>
      <c r="T29" s="53">
        <f>'S Africa Prices'!Q29</f>
        <v>0.5164494382022472</v>
      </c>
      <c r="U29" s="53">
        <f>'S Africa Prices'!R29</f>
        <v>0</v>
      </c>
    </row>
    <row r="30" spans="1:21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53">
        <f>'UK Prices'!S30</f>
        <v>0.57535758793969849</v>
      </c>
      <c r="F30" s="53">
        <f>'UK Prices'!T30</f>
        <v>-3.4267540232809646E-2</v>
      </c>
      <c r="G30" s="53">
        <f>'€uro Prices'!S30</f>
        <v>0.52173861046057768</v>
      </c>
      <c r="H30" s="53">
        <f>'€uro Prices'!T30</f>
        <v>-9.2662516089860314E-2</v>
      </c>
      <c r="I30" s="53" t="e">
        <f>'S Africa Prices'!N30</f>
        <v>#DIV/0!</v>
      </c>
      <c r="J30" s="53">
        <f>'S Africa Prices'!O30</f>
        <v>0</v>
      </c>
      <c r="K30" s="53"/>
      <c r="L30" s="53">
        <f>'UK Prices'!X30</f>
        <v>0.51190527349390635</v>
      </c>
      <c r="M30" s="53">
        <f>'UK Prices'!Y30</f>
        <v>-3.9387977279091491E-2</v>
      </c>
      <c r="N30" s="53">
        <f>'€uro Prices'!X30</f>
        <v>0.45027426489721573</v>
      </c>
      <c r="O30" s="53">
        <f>'€uro Prices'!Y30</f>
        <v>-0.10650863918374748</v>
      </c>
      <c r="P30" s="53">
        <f>'SEK Prices'!S30</f>
        <v>0.5852446924564797</v>
      </c>
      <c r="Q30" s="53">
        <f>'SEK Prices'!T30</f>
        <v>-7.5257079117988401E-2</v>
      </c>
      <c r="R30" s="53">
        <f>'DKr Prices'!S30</f>
        <v>0.58912998807749628</v>
      </c>
      <c r="S30" s="53">
        <f>'DKr Prices'!T30</f>
        <v>-4.1974290829607575E-2</v>
      </c>
      <c r="T30" s="53" t="e">
        <f>'S Africa Prices'!Q30</f>
        <v>#DIV/0!</v>
      </c>
      <c r="U30" s="53">
        <f>'S Africa Prices'!R30</f>
        <v>0</v>
      </c>
    </row>
    <row r="31" spans="1:2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53">
        <f>'UK Prices'!S31</f>
        <v>0.63772372480426454</v>
      </c>
      <c r="F31" s="53">
        <f>'UK Prices'!T31</f>
        <v>3.7360093991975263E-2</v>
      </c>
      <c r="G31" s="53">
        <f>'€uro Prices'!S31</f>
        <v>0.61502133474951315</v>
      </c>
      <c r="H31" s="53">
        <f>'€uro Prices'!T31</f>
        <v>6.8867364657606567E-3</v>
      </c>
      <c r="I31" s="53">
        <f>'S Africa Prices'!N31</f>
        <v>0.50996823529411761</v>
      </c>
      <c r="J31" s="53">
        <f>'S Africa Prices'!O31</f>
        <v>0</v>
      </c>
      <c r="K31" s="53"/>
      <c r="L31" s="53">
        <f>'UK Prices'!X31</f>
        <v>0.58359048828076376</v>
      </c>
      <c r="M31" s="53">
        <f>'UK Prices'!Y31</f>
        <v>4.2942636772385301E-2</v>
      </c>
      <c r="N31" s="53">
        <f>'€uro Prices'!X31</f>
        <v>0.55749578706840597</v>
      </c>
      <c r="O31" s="53">
        <f>'€uro Prices'!Y31</f>
        <v>7.9157890411041265E-3</v>
      </c>
      <c r="P31" s="53">
        <f>'SEK Prices'!S31</f>
        <v>0.63193396131528046</v>
      </c>
      <c r="Q31" s="53">
        <f>'SEK Prices'!T31</f>
        <v>-2.0513342174081295E-2</v>
      </c>
      <c r="R31" s="53">
        <f>'DKr Prices'!S31</f>
        <v>0.63483768059701495</v>
      </c>
      <c r="S31" s="53">
        <f>'DKr Prices'!T31</f>
        <v>1.2485314258217195E-2</v>
      </c>
      <c r="T31" s="53">
        <f>'S Africa Prices'!Q31</f>
        <v>0.44940251156642436</v>
      </c>
      <c r="U31" s="53">
        <f>'S Africa Prices'!R31</f>
        <v>0</v>
      </c>
    </row>
    <row r="32" spans="1:21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53">
        <f>'UK Prices'!S32</f>
        <v>0.58032989298454218</v>
      </c>
      <c r="F32" s="53">
        <f>'UK Prices'!T32</f>
        <v>-3.3858426526588437E-2</v>
      </c>
      <c r="G32" s="53">
        <f>'€uro Prices'!S32</f>
        <v>0.54779941063420889</v>
      </c>
      <c r="H32" s="53">
        <f>'€uro Prices'!T32</f>
        <v>-8.7609542600896817E-2</v>
      </c>
      <c r="I32" s="53" t="e">
        <f>'S Africa Prices'!N32</f>
        <v>#DIV/0!</v>
      </c>
      <c r="J32" s="53">
        <f>'S Africa Prices'!O32</f>
        <v>0</v>
      </c>
      <c r="K32" s="53"/>
      <c r="L32" s="53">
        <f>'UK Prices'!X32</f>
        <v>0.51762056664889911</v>
      </c>
      <c r="M32" s="53">
        <f>'UK Prices'!Y32</f>
        <v>-3.8917731639756759E-2</v>
      </c>
      <c r="N32" s="53">
        <f>'€uro Prices'!X32</f>
        <v>0.48022920762552745</v>
      </c>
      <c r="O32" s="53">
        <f>'€uro Prices'!Y32</f>
        <v>-1.4099263415484231E-2</v>
      </c>
      <c r="P32" s="53">
        <f>'SEK Prices'!S32</f>
        <v>0.60825614376321369</v>
      </c>
      <c r="Q32" s="53">
        <f>'SEK Prices'!T32</f>
        <v>-7.1075132143763153E-2</v>
      </c>
      <c r="R32" s="53">
        <f>'DKr Prices'!S32</f>
        <v>0.61093702558519325</v>
      </c>
      <c r="S32" s="53">
        <f>'DKr Prices'!T32</f>
        <v>-3.9739375851932546E-2</v>
      </c>
      <c r="T32" s="53" t="e">
        <f>'S Africa Prices'!Q32</f>
        <v>#DIV/0!</v>
      </c>
      <c r="U32" s="53">
        <f>'S Africa Prices'!R32</f>
        <v>0</v>
      </c>
    </row>
    <row r="33" spans="1:2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</row>
    <row r="34" spans="1:21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53">
        <f>'UK Prices'!S34</f>
        <v>0.55589252482118068</v>
      </c>
      <c r="F34" s="53">
        <f>'UK Prices'!T34</f>
        <v>-3.5869096059016781E-2</v>
      </c>
      <c r="G34" s="53">
        <f>'€uro Prices'!S34</f>
        <v>0.52722414819865893</v>
      </c>
      <c r="H34" s="53">
        <f>'€uro Prices'!T34</f>
        <v>-9.1614117563864506E-2</v>
      </c>
      <c r="I34" s="53" t="e">
        <f>'S Africa Prices'!N34</f>
        <v>#DIV/0!</v>
      </c>
      <c r="J34" s="53">
        <f>'S Africa Prices'!O34</f>
        <v>0</v>
      </c>
      <c r="K34" s="53"/>
      <c r="L34" s="53">
        <f>'UK Prices'!X34</f>
        <v>0.48953163772549502</v>
      </c>
      <c r="M34" s="53">
        <f>'UK Prices'!Y34</f>
        <v>-4.1228846044847001E-2</v>
      </c>
      <c r="N34" s="53">
        <f>'€uro Prices'!X34</f>
        <v>0.45657948068811366</v>
      </c>
      <c r="O34" s="53">
        <f>'€uro Prices'!Y34</f>
        <v>-1.4760275934061373E-2</v>
      </c>
      <c r="P34" s="53">
        <f>'SEK Prices'!S34</f>
        <v>0.56459804066985642</v>
      </c>
      <c r="Q34" s="53">
        <f>'SEK Prices'!T34</f>
        <v>-7.9030266277511974E-2</v>
      </c>
      <c r="R34" s="53">
        <f>'DKr Prices'!S34</f>
        <v>0.58425089783831807</v>
      </c>
      <c r="S34" s="53">
        <f>'DKr Prices'!T34</f>
        <v>-4.2500874409238887E-2</v>
      </c>
      <c r="T34" s="53" t="e">
        <f>'S Africa Prices'!Q34</f>
        <v>#DIV/0!</v>
      </c>
      <c r="U34" s="53">
        <f>'S Africa Prices'!R34</f>
        <v>0</v>
      </c>
    </row>
    <row r="35" spans="1:2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53">
        <f>'UK Prices'!S35</f>
        <v>0.59110494433034266</v>
      </c>
      <c r="F35" s="53">
        <f>'UK Prices'!T35</f>
        <v>3.5646543589373247E-2</v>
      </c>
      <c r="G35" s="53">
        <f>'€uro Prices'!S35</f>
        <v>0.59061816450216453</v>
      </c>
      <c r="H35" s="53">
        <f>'€uro Prices'!T35</f>
        <v>1.6799488215488712E-3</v>
      </c>
      <c r="I35" s="53" t="e">
        <f>'S Africa Prices'!N35</f>
        <v>#DIV/0!</v>
      </c>
      <c r="J35" s="53">
        <f>'S Africa Prices'!O35</f>
        <v>0</v>
      </c>
      <c r="K35" s="53"/>
      <c r="L35" s="53">
        <f>'UK Prices'!X35</f>
        <v>0.53000568313832497</v>
      </c>
      <c r="M35" s="53">
        <f>'UK Prices'!Y35</f>
        <v>4.097303860847501E-2</v>
      </c>
      <c r="N35" s="53">
        <f>'€uro Prices'!X35</f>
        <v>0.52944616609444206</v>
      </c>
      <c r="O35" s="53">
        <f>'€uro Prices'!Y35</f>
        <v>1.9309756569527714E-3</v>
      </c>
      <c r="P35" s="53">
        <f>'SEK Prices'!S35</f>
        <v>0.58781417932752189</v>
      </c>
      <c r="Q35" s="53">
        <f>'SEK Prices'!T35</f>
        <v>-2.756294834371098E-2</v>
      </c>
      <c r="R35" s="53">
        <f>'DKr Prices'!S35</f>
        <v>0.60352259192546587</v>
      </c>
      <c r="S35" s="53">
        <f>'DKr Prices'!T35</f>
        <v>8.9468062599368237E-3</v>
      </c>
      <c r="T35" s="53" t="e">
        <f>'S Africa Prices'!Q35</f>
        <v>#DIV/0!</v>
      </c>
      <c r="U35" s="53">
        <f>'S Africa Prices'!R35</f>
        <v>0</v>
      </c>
    </row>
    <row r="36" spans="1:21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53">
        <f>'UK Prices'!S36</f>
        <v>0.61089412618768002</v>
      </c>
      <c r="F36" s="53">
        <f>'UK Prices'!T36</f>
        <v>-3.1343647845317624E-2</v>
      </c>
      <c r="G36" s="53">
        <f>'€uro Prices'!S36</f>
        <v>0.58577625639277187</v>
      </c>
      <c r="H36" s="53">
        <f>'€uro Prices'!T36</f>
        <v>-8.0228985415009335E-2</v>
      </c>
      <c r="I36" s="53" t="e">
        <f>'S Africa Prices'!N36</f>
        <v>#DIV/0!</v>
      </c>
      <c r="J36" s="53">
        <f>'S Africa Prices'!O36</f>
        <v>0</v>
      </c>
      <c r="K36" s="53"/>
      <c r="L36" s="53">
        <f>'UK Prices'!X36</f>
        <v>0.55275186918124142</v>
      </c>
      <c r="M36" s="53">
        <f>'UK Prices'!Y36</f>
        <v>-3.6027181431399602E-2</v>
      </c>
      <c r="N36" s="53">
        <f>'€uro Prices'!X36</f>
        <v>0.52388075447445037</v>
      </c>
      <c r="O36" s="53">
        <f>'€uro Prices'!Y36</f>
        <v>-9.2217224614953297E-2</v>
      </c>
      <c r="P36" s="53" t="e">
        <f>'SEK Prices'!S36</f>
        <v>#DIV/0!</v>
      </c>
      <c r="Q36" s="53" t="e">
        <f>'SEK Prices'!T36</f>
        <v>#DIV/0!</v>
      </c>
      <c r="R36" s="53">
        <f>'DKr Prices'!S36</f>
        <v>0.63574038554930412</v>
      </c>
      <c r="S36" s="53">
        <f>'DKr Prices'!T36</f>
        <v>-3.7161223831803425E-2</v>
      </c>
      <c r="T36" s="53" t="e">
        <f>'S Africa Prices'!Q36</f>
        <v>#DIV/0!</v>
      </c>
      <c r="U36" s="53">
        <f>'S Africa Prices'!R36</f>
        <v>0</v>
      </c>
    </row>
    <row r="37" spans="1:2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</row>
    <row r="38" spans="1:2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09" t="str">
        <f>+'UK Prices'!D38</f>
        <v>Lisle Stripe w/self collar</v>
      </c>
      <c r="E38" s="53">
        <f>'UK Prices'!S38</f>
        <v>0.60196836647369745</v>
      </c>
      <c r="F38" s="53">
        <f>'UK Prices'!T38</f>
        <v>0</v>
      </c>
      <c r="G38" s="53">
        <f>'€uro Prices'!S38</f>
        <v>0.5839569376479874</v>
      </c>
      <c r="H38" s="53">
        <f>'€uro Prices'!T38</f>
        <v>0</v>
      </c>
      <c r="I38" s="53" t="e">
        <f>'S Africa Prices'!N38</f>
        <v>#DIV/0!</v>
      </c>
      <c r="J38" s="53">
        <f>'S Africa Prices'!O38</f>
        <v>0</v>
      </c>
      <c r="K38" s="53"/>
      <c r="L38" s="53">
        <f>'UK Prices'!X38</f>
        <v>0.54249237525712346</v>
      </c>
      <c r="M38" s="53">
        <f>'UK Prices'!Y38</f>
        <v>0</v>
      </c>
      <c r="N38" s="53">
        <f>'€uro Prices'!X38</f>
        <v>0.52178958350343385</v>
      </c>
      <c r="O38" s="53">
        <f>'€uro Prices'!Y38</f>
        <v>0</v>
      </c>
      <c r="P38" s="53">
        <f>'SEK Prices'!S38</f>
        <v>0.5794202978723404</v>
      </c>
      <c r="Q38" s="53">
        <f>'SEK Prices'!T38</f>
        <v>0</v>
      </c>
      <c r="R38" s="53">
        <f>'DKr Prices'!S38</f>
        <v>0.61184316945454553</v>
      </c>
      <c r="S38" s="53">
        <f>'DKr Prices'!T38</f>
        <v>0</v>
      </c>
      <c r="T38" s="53" t="e">
        <f>'S Africa Prices'!Q38</f>
        <v>#DIV/0!</v>
      </c>
      <c r="U38" s="53">
        <f>'S Africa Prices'!R38</f>
        <v>0</v>
      </c>
    </row>
    <row r="39" spans="1:2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09" t="str">
        <f>+'UK Prices'!D39</f>
        <v>Birdseye Pique w/Button Down Collar (Athletic fit)</v>
      </c>
      <c r="E39" s="53">
        <f>'UK Prices'!S39</f>
        <v>0.64143476466146498</v>
      </c>
      <c r="F39" s="53">
        <f>'UK Prices'!T39</f>
        <v>0</v>
      </c>
      <c r="G39" s="53">
        <f>'€uro Prices'!S39</f>
        <v>0.62520923967377018</v>
      </c>
      <c r="H39" s="53">
        <f>'€uro Prices'!T39</f>
        <v>0</v>
      </c>
      <c r="I39" s="53" t="e">
        <f>'S Africa Prices'!N39</f>
        <v>#DIV/0!</v>
      </c>
      <c r="J39" s="53">
        <f>'S Africa Prices'!O39</f>
        <v>0</v>
      </c>
      <c r="K39" s="53"/>
      <c r="L39" s="53">
        <f>'UK Prices'!X39</f>
        <v>0.58785605133501706</v>
      </c>
      <c r="M39" s="53">
        <f>'UK Prices'!Y39</f>
        <v>0</v>
      </c>
      <c r="N39" s="53">
        <f>'€uro Prices'!X39</f>
        <v>0.56920602261352893</v>
      </c>
      <c r="O39" s="53">
        <f>'€uro Prices'!Y39</f>
        <v>0</v>
      </c>
      <c r="P39" s="53">
        <f>'SEK Prices'!S39</f>
        <v>0.62112242553191499</v>
      </c>
      <c r="Q39" s="53">
        <f>'SEK Prices'!T39</f>
        <v>0</v>
      </c>
      <c r="R39" s="53">
        <f>'DKr Prices'!S39</f>
        <v>0.65033044218181824</v>
      </c>
      <c r="S39" s="53">
        <f>'DKr Prices'!T39</f>
        <v>0</v>
      </c>
      <c r="T39" s="53" t="e">
        <f>'S Africa Prices'!Q39</f>
        <v>#DIV/0!</v>
      </c>
      <c r="U39" s="53">
        <f>'S Africa Prices'!R39</f>
        <v>0</v>
      </c>
    </row>
    <row r="40" spans="1:2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09" t="str">
        <f>+'UK Prices'!D40</f>
        <v>Stretch Pique Pieced Chest Stripe w/self collar (Athletic fit)</v>
      </c>
      <c r="E40" s="53">
        <f>'UK Prices'!S40</f>
        <v>0.61411081581160643</v>
      </c>
      <c r="F40" s="53">
        <f>'UK Prices'!T40</f>
        <v>0</v>
      </c>
      <c r="G40" s="53">
        <f>'€uro Prices'!S40</f>
        <v>0.59663978901098902</v>
      </c>
      <c r="H40" s="53">
        <f>'€uro Prices'!T40</f>
        <v>0</v>
      </c>
      <c r="I40" s="53" t="e">
        <f>'S Africa Prices'!N40</f>
        <v>#DIV/0!</v>
      </c>
      <c r="J40" s="53">
        <f>'S Africa Prices'!O40</f>
        <v>0</v>
      </c>
      <c r="K40" s="53"/>
      <c r="L40" s="53">
        <f>'UK Prices'!X40</f>
        <v>0.55644921357655908</v>
      </c>
      <c r="M40" s="53">
        <f>'UK Prices'!Y40</f>
        <v>0</v>
      </c>
      <c r="N40" s="53">
        <f>'€uro Prices'!X40</f>
        <v>0.53636757357584941</v>
      </c>
      <c r="O40" s="53">
        <f>'€uro Prices'!Y40</f>
        <v>0</v>
      </c>
      <c r="P40" s="53">
        <f>'SEK Prices'!S40</f>
        <v>0.61273042443729908</v>
      </c>
      <c r="Q40" s="53">
        <f>'SEK Prices'!T40</f>
        <v>0</v>
      </c>
      <c r="R40" s="53">
        <f>'DKr Prices'!S40</f>
        <v>0.62535684032258065</v>
      </c>
      <c r="S40" s="53">
        <f>'DKr Prices'!T40</f>
        <v>0</v>
      </c>
      <c r="T40" s="53" t="e">
        <f>'S Africa Prices'!Q40</f>
        <v>#DIV/0!</v>
      </c>
      <c r="U40" s="53">
        <f>'S Africa Prices'!R40</f>
        <v>0</v>
      </c>
    </row>
    <row r="41" spans="1:2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09" t="str">
        <f>+'UK Prices'!D41</f>
        <v>Stretch Pique Brother w/self collar</v>
      </c>
      <c r="E41" s="53">
        <f>'UK Prices'!S41</f>
        <v>0.64236985702270821</v>
      </c>
      <c r="F41" s="53">
        <f>'UK Prices'!T41</f>
        <v>0</v>
      </c>
      <c r="G41" s="53">
        <f>'€uro Prices'!S41</f>
        <v>0.62617825054945053</v>
      </c>
      <c r="H41" s="53">
        <f>'€uro Prices'!T41</f>
        <v>0</v>
      </c>
      <c r="I41" s="53" t="e">
        <f>'S Africa Prices'!N41</f>
        <v>#DIV/0!</v>
      </c>
      <c r="J41" s="53">
        <f>'S Africa Prices'!O41</f>
        <v>0</v>
      </c>
      <c r="K41" s="53"/>
      <c r="L41" s="53">
        <f>'UK Prices'!X41</f>
        <v>0.58893087014104395</v>
      </c>
      <c r="M41" s="53">
        <f>'UK Prices'!Y41</f>
        <v>0</v>
      </c>
      <c r="N41" s="53">
        <f>'€uro Prices'!X41</f>
        <v>0.57031982821775917</v>
      </c>
      <c r="O41" s="53">
        <f>'€uro Prices'!Y41</f>
        <v>0</v>
      </c>
      <c r="P41" s="53">
        <f>'SEK Prices'!S41</f>
        <v>0.64109055305466245</v>
      </c>
      <c r="Q41" s="53">
        <f>'SEK Prices'!T41</f>
        <v>0</v>
      </c>
      <c r="R41" s="53">
        <f>'DKr Prices'!S41</f>
        <v>0.65279232419354849</v>
      </c>
      <c r="S41" s="53">
        <f>'DKr Prices'!T41</f>
        <v>0</v>
      </c>
      <c r="T41" s="53" t="e">
        <f>'S Africa Prices'!Q41</f>
        <v>#DIV/0!</v>
      </c>
      <c r="U41" s="53">
        <f>'S Africa Prices'!R41</f>
        <v>0</v>
      </c>
    </row>
    <row r="42" spans="1:2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09" t="str">
        <f>+'UK Prices'!D42</f>
        <v>Stretch Pique Ribbon Placket (Athletic fit)</v>
      </c>
      <c r="E42" s="53">
        <f>'UK Prices'!S42</f>
        <v>0.57565357266572192</v>
      </c>
      <c r="F42" s="53">
        <f>'UK Prices'!T42</f>
        <v>0</v>
      </c>
      <c r="G42" s="53">
        <f>'€uro Prices'!S42</f>
        <v>0.55593604218157855</v>
      </c>
      <c r="H42" s="53">
        <f>'€uro Prices'!T42</f>
        <v>0</v>
      </c>
      <c r="I42" s="53" t="e">
        <f>'S Africa Prices'!N42</f>
        <v>#DIV/0!</v>
      </c>
      <c r="J42" s="53">
        <f>'S Africa Prices'!O42</f>
        <v>0</v>
      </c>
      <c r="K42" s="53"/>
      <c r="L42" s="53">
        <f>'UK Prices'!X42</f>
        <v>0.51224548582266882</v>
      </c>
      <c r="M42" s="53">
        <f>'UK Prices'!Y42</f>
        <v>0</v>
      </c>
      <c r="N42" s="53">
        <f>'€uro Prices'!X42</f>
        <v>0.4895816576799753</v>
      </c>
      <c r="O42" s="53">
        <f>'€uro Prices'!Y42</f>
        <v>0</v>
      </c>
      <c r="P42" s="53">
        <f>'SEK Prices'!S42</f>
        <v>0.56968136131386859</v>
      </c>
      <c r="Q42" s="53">
        <f>'SEK Prices'!T42</f>
        <v>0</v>
      </c>
      <c r="R42" s="53">
        <f>'DKr Prices'!S42</f>
        <v>0.58655879363636365</v>
      </c>
      <c r="S42" s="53">
        <f>'DKr Prices'!T42</f>
        <v>0</v>
      </c>
      <c r="T42" s="53" t="e">
        <f>'S Africa Prices'!Q42</f>
        <v>#DIV/0!</v>
      </c>
      <c r="U42" s="53">
        <f>'S Africa Prices'!R42</f>
        <v>0</v>
      </c>
    </row>
    <row r="43" spans="1:21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53">
        <f>'UK Prices'!S43</f>
        <v>0.6181515338882283</v>
      </c>
      <c r="F43" s="53">
        <f>'UK Prices'!T43</f>
        <v>-3.0746519363626823E-2</v>
      </c>
      <c r="G43" s="53">
        <f>'€uro Prices'!S43</f>
        <v>0.59544651045603425</v>
      </c>
      <c r="H43" s="53">
        <f>'€uro Prices'!T43</f>
        <v>-7.835016264942174E-2</v>
      </c>
      <c r="I43" s="53" t="e">
        <f>'S Africa Prices'!N43</f>
        <v>#DIV/0!</v>
      </c>
      <c r="J43" s="53">
        <f>'S Africa Prices'!O43</f>
        <v>0</v>
      </c>
      <c r="K43" s="53"/>
      <c r="L43" s="53">
        <f>'UK Prices'!X43</f>
        <v>0.56109371711290612</v>
      </c>
      <c r="M43" s="53">
        <f>'UK Prices'!Y43</f>
        <v>-3.5340826854743379E-2</v>
      </c>
      <c r="N43" s="53">
        <f>'€uro Prices'!X43</f>
        <v>0.53499598902992429</v>
      </c>
      <c r="O43" s="53">
        <f>'€uro Prices'!Y43</f>
        <v>-9.0057658217726155E-2</v>
      </c>
      <c r="P43" s="53" t="e">
        <f>'SEK Prices'!S43</f>
        <v>#DIV/0!</v>
      </c>
      <c r="Q43" s="53" t="e">
        <f>'SEK Prices'!T43</f>
        <v>#DIV/0!</v>
      </c>
      <c r="R43" s="53" t="e">
        <f>'DKr Prices'!S43</f>
        <v>#DIV/0!</v>
      </c>
      <c r="S43" s="53" t="e">
        <f>'DKr Prices'!T43</f>
        <v>#DIV/0!</v>
      </c>
      <c r="T43" s="53" t="e">
        <f>'S Africa Prices'!Q43</f>
        <v>#DIV/0!</v>
      </c>
      <c r="U43" s="53">
        <f>'S Africa Prices'!R43</f>
        <v>0</v>
      </c>
    </row>
    <row r="44" spans="1:2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</row>
    <row r="45" spans="1:21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53">
        <f>'UK Prices'!S45</f>
        <v>0.51404689655172409</v>
      </c>
      <c r="F45" s="53">
        <f>'UK Prices'!T45</f>
        <v>-3.9312090790048049E-2</v>
      </c>
      <c r="G45" s="53">
        <f>'€uro Prices'!S45</f>
        <v>0.48378608058608058</v>
      </c>
      <c r="H45" s="53">
        <f>'€uro Prices'!T45</f>
        <v>-0.1000610826210826</v>
      </c>
      <c r="I45" s="53" t="e">
        <f>'S Africa Prices'!N45</f>
        <v>#DIV/0!</v>
      </c>
      <c r="J45" s="53">
        <f>'S Africa Prices'!O45</f>
        <v>0</v>
      </c>
      <c r="K45" s="53"/>
      <c r="L45" s="53">
        <f>'UK Prices'!X45</f>
        <v>0.44143321442726907</v>
      </c>
      <c r="M45" s="53">
        <f>'UK Prices'!Y45</f>
        <v>-4.5186311252928713E-2</v>
      </c>
      <c r="N45" s="53">
        <f>'€uro Prices'!X45</f>
        <v>0.40665066734032251</v>
      </c>
      <c r="O45" s="53">
        <f>'€uro Prices'!Y45</f>
        <v>-0.11501273864492245</v>
      </c>
      <c r="P45" s="53" t="e">
        <f>'SEK Prices'!S45</f>
        <v>#DIV/0!</v>
      </c>
      <c r="Q45" s="53" t="e">
        <f>'SEK Prices'!T45</f>
        <v>#DIV/0!</v>
      </c>
      <c r="R45" s="53">
        <f>'DKr Prices'!S45</f>
        <v>0.5468989929232444</v>
      </c>
      <c r="S45" s="53">
        <f>'DKr Prices'!T45</f>
        <v>-4.6376863364180676E-2</v>
      </c>
      <c r="T45" s="53" t="e">
        <f>'S Africa Prices'!Q45</f>
        <v>#DIV/0!</v>
      </c>
      <c r="U45" s="53">
        <f>'S Africa Prices'!R45</f>
        <v>0</v>
      </c>
    </row>
    <row r="46" spans="1:2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53">
        <f>'UK Prices'!S46</f>
        <v>0.51710645768025076</v>
      </c>
      <c r="F46" s="53">
        <f>'UK Prices'!T46</f>
        <v>-3.9060354747827541E-2</v>
      </c>
      <c r="G46" s="53">
        <f>'€uro Prices'!S46</f>
        <v>0.48523629072681707</v>
      </c>
      <c r="H46" s="53">
        <f>'€uro Prices'!T46</f>
        <v>-9.9777996101364508E-2</v>
      </c>
      <c r="I46" s="53" t="e">
        <f>'S Africa Prices'!N46</f>
        <v>#DIV/0!</v>
      </c>
      <c r="J46" s="53">
        <f>'S Africa Prices'!O46</f>
        <v>0</v>
      </c>
      <c r="K46" s="53"/>
      <c r="L46" s="53">
        <f>'UK Prices'!X46</f>
        <v>0.44494995135661003</v>
      </c>
      <c r="M46" s="53">
        <f>'UK Prices'!Y46</f>
        <v>-4.4896959480261511E-2</v>
      </c>
      <c r="N46" s="53">
        <f>'€uro Prices'!X46</f>
        <v>0.40831757554806564</v>
      </c>
      <c r="O46" s="53">
        <f>'€uro Prices'!Y46</f>
        <v>-0.11468735184064877</v>
      </c>
      <c r="P46" s="53">
        <f>'SEK Prices'!S46</f>
        <v>0.53000566874221677</v>
      </c>
      <c r="Q46" s="53">
        <f>'SEK Prices'!T46</f>
        <v>-8.5359979038605149E-2</v>
      </c>
      <c r="R46" s="53">
        <f>'DKr Prices'!S46</f>
        <v>0.54679118057285181</v>
      </c>
      <c r="S46" s="53">
        <f>'DKr Prices'!T46</f>
        <v>-4.6384023810709829E-2</v>
      </c>
      <c r="T46" s="53" t="e">
        <f>'S Africa Prices'!Q46</f>
        <v>#DIV/0!</v>
      </c>
      <c r="U46" s="53">
        <f>'S Africa Prices'!R46</f>
        <v>0</v>
      </c>
    </row>
    <row r="47" spans="1:21" x14ac:dyDescent="0.35">
      <c r="A47" s="194" t="e">
        <f>'ITMA Form Data'!#REF!</f>
        <v>#REF!</v>
      </c>
      <c r="B47" s="194"/>
      <c r="C47" s="478"/>
      <c r="D47" s="21" t="e">
        <f>+'UK Prices'!D47</f>
        <v>#REF!</v>
      </c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</row>
    <row r="48" spans="1:2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53">
        <f>'UK Prices'!S48</f>
        <v>0.58415243168041331</v>
      </c>
      <c r="F48" s="53">
        <f>'UK Prices'!T48</f>
        <v>-1.8398668465716139E-2</v>
      </c>
      <c r="G48" s="53">
        <f>'€uro Prices'!S48</f>
        <v>0.58048380150375933</v>
      </c>
      <c r="H48" s="53">
        <f>'€uro Prices'!T48</f>
        <v>-4.610472151596412E-2</v>
      </c>
      <c r="I48" s="53" t="e">
        <f>'S Africa Prices'!N48</f>
        <v>#DIV/0!</v>
      </c>
      <c r="J48" s="53">
        <f>'S Africa Prices'!O48</f>
        <v>0</v>
      </c>
      <c r="K48" s="53"/>
      <c r="L48" s="53">
        <f>'UK Prices'!X48</f>
        <v>0.52201428928783145</v>
      </c>
      <c r="M48" s="53">
        <f>'UK Prices'!Y48</f>
        <v>-2.1147894788179467E-2</v>
      </c>
      <c r="N48" s="53">
        <f>'€uro Prices'!X48</f>
        <v>0.51779747299282686</v>
      </c>
      <c r="O48" s="53">
        <f>'€uro Prices'!Y48</f>
        <v>-5.2993932776970287E-2</v>
      </c>
      <c r="P48" s="53">
        <f>'SEK Prices'!S48</f>
        <v>0.57864328883774452</v>
      </c>
      <c r="Q48" s="53">
        <f>'SEK Prices'!T48</f>
        <v>-7.6728770098964283E-2</v>
      </c>
      <c r="R48" s="53">
        <f>'DKr Prices'!S48</f>
        <v>0.59590057167381971</v>
      </c>
      <c r="S48" s="53">
        <f>'DKr Prices'!T48</f>
        <v>-4.1311202058463725E-2</v>
      </c>
      <c r="T48" s="53" t="e">
        <f>'S Africa Prices'!Q48</f>
        <v>#DIV/0!</v>
      </c>
      <c r="U48" s="53">
        <f>'S Africa Prices'!R48</f>
        <v>0</v>
      </c>
    </row>
    <row r="49" spans="1:2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53">
        <f>'UK Prices'!S49</f>
        <v>0.53697409961685816</v>
      </c>
      <c r="F49" s="53">
        <f>'UK Prices'!T49</f>
        <v>-2.0387298815932597E-2</v>
      </c>
      <c r="G49" s="53">
        <f>'€uro Prices'!S49</f>
        <v>0.53041236114285717</v>
      </c>
      <c r="H49" s="53">
        <f>'€uro Prices'!T49</f>
        <v>-5.5308610661980007E-2</v>
      </c>
      <c r="I49" s="53" t="e">
        <f>'S Africa Prices'!N49</f>
        <v>#DIV/0!</v>
      </c>
      <c r="J49" s="53">
        <f>'S Africa Prices'!O49</f>
        <v>0</v>
      </c>
      <c r="K49" s="53"/>
      <c r="L49" s="53">
        <f>'UK Prices'!X49</f>
        <v>0.46778632139868759</v>
      </c>
      <c r="M49" s="53">
        <f>'UK Prices'!Y49</f>
        <v>-2.3433676799922587E-2</v>
      </c>
      <c r="N49" s="53">
        <f>'€uro Prices'!X49</f>
        <v>0.46024409326765192</v>
      </c>
      <c r="O49" s="53">
        <f>'€uro Prices'!Y49</f>
        <v>-6.3573115703425387E-2</v>
      </c>
      <c r="P49" s="53">
        <f>'SEK Prices'!S49</f>
        <v>0.52859086188811188</v>
      </c>
      <c r="Q49" s="53">
        <f>'SEK Prices'!T49</f>
        <v>-8.5881982111888133E-2</v>
      </c>
      <c r="R49" s="53">
        <f>'DKr Prices'!S49</f>
        <v>0.5497561701298701</v>
      </c>
      <c r="S49" s="53">
        <f>'DKr Prices'!T49</f>
        <v>-4.6358237870129826E-2</v>
      </c>
      <c r="T49" s="53" t="e">
        <f>'S Africa Prices'!Q49</f>
        <v>#DIV/0!</v>
      </c>
      <c r="U49" s="53">
        <f>'S Africa Prices'!R49</f>
        <v>0</v>
      </c>
    </row>
    <row r="50" spans="1:2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53">
        <f>'UK Prices'!S50</f>
        <v>0.67876986839913378</v>
      </c>
      <c r="F50" s="53">
        <f>'UK Prices'!T50</f>
        <v>0</v>
      </c>
      <c r="G50" s="53">
        <f>'€uro Prices'!S50</f>
        <v>0.65863967427863335</v>
      </c>
      <c r="H50" s="53">
        <f>'€uro Prices'!T50</f>
        <v>1.4612216836740299E-2</v>
      </c>
      <c r="I50" s="53" t="e">
        <f>'S Africa Prices'!N50</f>
        <v>#DIV/0!</v>
      </c>
      <c r="J50" s="53">
        <f>'S Africa Prices'!O50</f>
        <v>0</v>
      </c>
      <c r="K50" s="53"/>
      <c r="L50" s="53">
        <f>'UK Prices'!X50</f>
        <v>0.63076996367716531</v>
      </c>
      <c r="M50" s="53">
        <f>'UK Prices'!Y50</f>
        <v>0</v>
      </c>
      <c r="N50" s="53">
        <f>'€uro Prices'!X50</f>
        <v>0.60763180951567053</v>
      </c>
      <c r="O50" s="53">
        <f>'€uro Prices'!Y50</f>
        <v>1.6795651536483214E-2</v>
      </c>
      <c r="P50" s="53">
        <f>'SEK Prices'!S50</f>
        <v>0.67363608897485494</v>
      </c>
      <c r="Q50" s="53">
        <f>'SEK Prices'!T50</f>
        <v>-1.0409512386847175E-2</v>
      </c>
      <c r="R50" s="53">
        <f>'DKr Prices'!S50</f>
        <v>0.67621081492537316</v>
      </c>
      <c r="S50" s="53">
        <f>'DKr Prices'!T50</f>
        <v>1.9524022357067072E-2</v>
      </c>
      <c r="T50" s="53" t="e">
        <f>'S Africa Prices'!Q50</f>
        <v>#DIV/0!</v>
      </c>
      <c r="U50" s="53">
        <f>'S Africa Prices'!R50</f>
        <v>0</v>
      </c>
    </row>
    <row r="51" spans="1:21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53">
        <f>'UK Prices'!S51</f>
        <v>0.60485680817882514</v>
      </c>
      <c r="F51" s="53">
        <f>'UK Prices'!T51</f>
        <v>-3.1840389200476382E-2</v>
      </c>
      <c r="G51" s="53">
        <f>'€uro Prices'!S51</f>
        <v>0.55496265417642465</v>
      </c>
      <c r="H51" s="53">
        <f>'€uro Prices'!T51</f>
        <v>-8.6202285367334652E-2</v>
      </c>
      <c r="I51" s="53" t="e">
        <f>'S Africa Prices'!N51</f>
        <v>#DIV/0!</v>
      </c>
      <c r="J51" s="53">
        <f>'S Africa Prices'!O51</f>
        <v>0</v>
      </c>
      <c r="K51" s="53"/>
      <c r="L51" s="53">
        <f>'UK Prices'!X51</f>
        <v>0.54581242319405199</v>
      </c>
      <c r="M51" s="53">
        <f>'UK Prices'!Y51</f>
        <v>-3.6598148506294614E-2</v>
      </c>
      <c r="N51" s="53">
        <f>'€uro Prices'!X51</f>
        <v>0.48846282089244214</v>
      </c>
      <c r="O51" s="53">
        <f>'€uro Prices'!Y51</f>
        <v>-9.9083086629120243E-2</v>
      </c>
      <c r="P51" s="53">
        <f>'SEK Prices'!S51</f>
        <v>0.61405707156673117</v>
      </c>
      <c r="Q51" s="53">
        <f>'SEK Prices'!T51</f>
        <v>-6.9988529794970944E-2</v>
      </c>
      <c r="R51" s="53">
        <f>'DKr Prices'!S51</f>
        <v>0.61767246199701942</v>
      </c>
      <c r="S51" s="53">
        <f>'DKr Prices'!T51</f>
        <v>-3.9014330571286671E-2</v>
      </c>
      <c r="T51" s="53" t="e">
        <f>'S Africa Prices'!Q51</f>
        <v>#DIV/0!</v>
      </c>
      <c r="U51" s="53">
        <f>'S Africa Prices'!R51</f>
        <v>0</v>
      </c>
    </row>
    <row r="52" spans="1:2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53">
        <f>'UK Prices'!S52</f>
        <v>0.55019095785440619</v>
      </c>
      <c r="F52" s="53">
        <f>'UK Prices'!T52</f>
        <v>0</v>
      </c>
      <c r="G52" s="53">
        <f>'€uro Prices'!S52</f>
        <v>0.52942055475388816</v>
      </c>
      <c r="H52" s="53">
        <f>'€uro Prices'!T52</f>
        <v>0.54220601072452934</v>
      </c>
      <c r="I52" s="53" t="e">
        <f>'S Africa Prices'!N52</f>
        <v>#DIV/0!</v>
      </c>
      <c r="J52" s="53">
        <f>'S Africa Prices'!O52</f>
        <v>0</v>
      </c>
      <c r="K52" s="53"/>
      <c r="L52" s="53">
        <f>'UK Prices'!X52</f>
        <v>0.48297811247632888</v>
      </c>
      <c r="M52" s="53">
        <f>'UK Prices'!Y52</f>
        <v>0</v>
      </c>
      <c r="N52" s="53">
        <f>'€uro Prices'!X52</f>
        <v>0.45910408592400931</v>
      </c>
      <c r="O52" s="53">
        <f>'€uro Prices'!Y52</f>
        <v>0</v>
      </c>
      <c r="P52" s="53">
        <f>'SEK Prices'!S52</f>
        <v>0.54706728395061721</v>
      </c>
      <c r="Q52" s="53">
        <f>'SEK Prices'!T52</f>
        <v>0</v>
      </c>
      <c r="R52" s="53">
        <f>'DKr Prices'!S52</f>
        <v>0.56458731868131862</v>
      </c>
      <c r="S52" s="53">
        <f>'DKr Prices'!T52</f>
        <v>0</v>
      </c>
      <c r="T52" s="53" t="e">
        <f>'S Africa Prices'!Q52</f>
        <v>#DIV/0!</v>
      </c>
      <c r="U52" s="53">
        <f>'S Africa Prices'!R52</f>
        <v>0</v>
      </c>
    </row>
    <row r="53" spans="1:21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53">
        <f>'UK Prices'!S53</f>
        <v>0.54675800766283522</v>
      </c>
      <c r="F53" s="53">
        <f>'UK Prices'!T53</f>
        <v>-8.9939189716466306E-2</v>
      </c>
      <c r="G53" s="53">
        <f>'€uro Prices'!S53</f>
        <v>0.50759174159174159</v>
      </c>
      <c r="H53" s="53">
        <f>'€uro Prices'!T53</f>
        <v>-0.13224643641968237</v>
      </c>
      <c r="I53" s="53" t="e">
        <f>'S Africa Prices'!N53</f>
        <v>#DIV/0!</v>
      </c>
      <c r="J53" s="53">
        <f>'S Africa Prices'!O53</f>
        <v>0</v>
      </c>
      <c r="K53" s="53"/>
      <c r="L53" s="53">
        <f>'UK Prices'!X53</f>
        <v>0.47903219271590253</v>
      </c>
      <c r="M53" s="53">
        <f>'UK Prices'!Y53</f>
        <v>-0.10337837898444407</v>
      </c>
      <c r="N53" s="53">
        <f>'€uro Prices'!X53</f>
        <v>0.43401349608246165</v>
      </c>
      <c r="O53" s="53">
        <f>'€uro Prices'!Y53</f>
        <v>-0.15200739818354286</v>
      </c>
      <c r="P53" s="53">
        <f>'SEK Prices'!S53</f>
        <v>0.55613576329331049</v>
      </c>
      <c r="Q53" s="53">
        <f>'SEK Prices'!T53</f>
        <v>0</v>
      </c>
      <c r="R53" s="53">
        <f>'DKr Prices'!S53</f>
        <v>0.57796031712473572</v>
      </c>
      <c r="S53" s="53">
        <f>'DKr Prices'!T53</f>
        <v>0</v>
      </c>
      <c r="T53" s="53" t="e">
        <f>'S Africa Prices'!Q53</f>
        <v>#DIV/0!</v>
      </c>
      <c r="U53" s="53">
        <f>'S Africa Prices'!R53</f>
        <v>0</v>
      </c>
    </row>
    <row r="54" spans="1:2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53">
        <f>'UK Prices'!S54</f>
        <v>0.57029517241379302</v>
      </c>
      <c r="F54" s="53">
        <f>'UK Prices'!T54</f>
        <v>0</v>
      </c>
      <c r="G54" s="53">
        <f>'€uro Prices'!S54</f>
        <v>0.55045310245310242</v>
      </c>
      <c r="H54" s="53">
        <f>'€uro Prices'!T54</f>
        <v>0.56265432098765422</v>
      </c>
      <c r="I54" s="53" t="e">
        <f>'S Africa Prices'!N54</f>
        <v>#DIV/0!</v>
      </c>
      <c r="J54" s="53">
        <f>'S Africa Prices'!O54</f>
        <v>0</v>
      </c>
      <c r="K54" s="53"/>
      <c r="L54" s="53">
        <f>'UK Prices'!X54</f>
        <v>0.50608640507332536</v>
      </c>
      <c r="M54" s="53">
        <f>'UK Prices'!Y54</f>
        <v>0</v>
      </c>
      <c r="N54" s="53">
        <f>'€uro Prices'!X54</f>
        <v>0.48327942810701424</v>
      </c>
      <c r="O54" s="53">
        <f>'€uro Prices'!Y54</f>
        <v>0</v>
      </c>
      <c r="P54" s="53">
        <f>'SEK Prices'!S54</f>
        <v>0.57240156862745095</v>
      </c>
      <c r="Q54" s="53">
        <f>'SEK Prices'!T54</f>
        <v>0</v>
      </c>
      <c r="R54" s="53">
        <f>'DKr Prices'!S54</f>
        <v>0.58461866666666662</v>
      </c>
      <c r="S54" s="53">
        <f>'DKr Prices'!T54</f>
        <v>0</v>
      </c>
      <c r="T54" s="53" t="e">
        <f>'S Africa Prices'!Q54</f>
        <v>#DIV/0!</v>
      </c>
      <c r="U54" s="53">
        <f>'S Africa Prices'!R54</f>
        <v>0</v>
      </c>
    </row>
    <row r="55" spans="1:21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53">
        <f>'UK Prices'!S55</f>
        <v>0.53167448275862061</v>
      </c>
      <c r="F55" s="53">
        <f>'UK Prices'!T55</f>
        <v>-3.7861719773024993E-2</v>
      </c>
      <c r="G55" s="53">
        <f>'€uro Prices'!S55</f>
        <v>0.50059054973340689</v>
      </c>
      <c r="H55" s="53">
        <f>'€uro Prices'!T55</f>
        <v>-9.679233519233521E-2</v>
      </c>
      <c r="I55" s="53" t="e">
        <f>'S Africa Prices'!N55</f>
        <v>#DIV/0!</v>
      </c>
      <c r="J55" s="53">
        <f>'S Africa Prices'!O55</f>
        <v>0</v>
      </c>
      <c r="K55" s="53"/>
      <c r="L55" s="53">
        <f>'UK Prices'!X55</f>
        <v>0.46169480776852945</v>
      </c>
      <c r="M55" s="53">
        <f>'UK Prices'!Y55</f>
        <v>-4.3519218129913662E-2</v>
      </c>
      <c r="N55" s="53">
        <f>'€uro Prices'!X55</f>
        <v>0.42596614911885844</v>
      </c>
      <c r="O55" s="53">
        <f>'€uro Prices'!Y55</f>
        <v>-0.1112555576923393</v>
      </c>
      <c r="P55" s="53">
        <f>'SEK Prices'!S55</f>
        <v>0.54511923444976074</v>
      </c>
      <c r="Q55" s="53">
        <f>'SEK Prices'!T55</f>
        <v>-8.2597548708134072E-2</v>
      </c>
      <c r="R55" s="53">
        <f>'DKr Prices'!S55</f>
        <v>0.56241183770883052</v>
      </c>
      <c r="S55" s="53">
        <f>'DKr Prices'!T55</f>
        <v>-4.4860561241300667E-2</v>
      </c>
      <c r="T55" s="53" t="e">
        <f>'S Africa Prices'!Q55</f>
        <v>#DIV/0!</v>
      </c>
      <c r="U55" s="53">
        <f>'S Africa Prices'!R55</f>
        <v>0</v>
      </c>
    </row>
    <row r="56" spans="1:21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53">
        <f>'UK Prices'!S56</f>
        <v>0.60320984448951986</v>
      </c>
      <c r="F56" s="53">
        <f>'UK Prices'!T56</f>
        <v>-3.1975898871115516E-2</v>
      </c>
      <c r="G56" s="53">
        <f>'€uro Prices'!S56</f>
        <v>0.58290501776830128</v>
      </c>
      <c r="H56" s="53">
        <f>'€uro Prices'!T56</f>
        <v>-8.0791234936428924E-2</v>
      </c>
      <c r="I56" s="53" t="e">
        <f>'S Africa Prices'!N56</f>
        <v>#DIV/0!</v>
      </c>
      <c r="J56" s="53">
        <f>'S Africa Prices'!O56</f>
        <v>0</v>
      </c>
      <c r="K56" s="53"/>
      <c r="L56" s="53">
        <f>'UK Prices'!X56</f>
        <v>0.54391936148220676</v>
      </c>
      <c r="M56" s="53">
        <f>'UK Prices'!Y56</f>
        <v>-3.6753906748408616E-2</v>
      </c>
      <c r="N56" s="53">
        <f>'€uro Prices'!X56</f>
        <v>0.52058048019344982</v>
      </c>
      <c r="O56" s="53">
        <f>'€uro Prices'!Y56</f>
        <v>-9.2863488432676999E-2</v>
      </c>
      <c r="P56" s="53">
        <f>'SEK Prices'!S56</f>
        <v>0.61098783333333329</v>
      </c>
      <c r="Q56" s="53">
        <f>'SEK Prices'!T56</f>
        <v>-7.0547561333333286E-2</v>
      </c>
      <c r="R56" s="53" t="e">
        <f>'DKr Prices'!S56</f>
        <v>#DIV/0!</v>
      </c>
      <c r="S56" s="53" t="e">
        <f>'DKr Prices'!T56</f>
        <v>#DIV/0!</v>
      </c>
      <c r="T56" s="53" t="e">
        <f>'S Africa Prices'!Q56</f>
        <v>#DIV/0!</v>
      </c>
      <c r="U56" s="53">
        <f>'S Africa Prices'!R56</f>
        <v>0</v>
      </c>
    </row>
    <row r="57" spans="1:21" x14ac:dyDescent="0.35">
      <c r="A57" s="194" t="e">
        <f>'ITMA Form Data'!#REF!</f>
        <v>#REF!</v>
      </c>
      <c r="B57" s="194"/>
      <c r="C57" s="478"/>
      <c r="D57" s="21" t="e">
        <f>+'UK Prices'!D57</f>
        <v>#REF!</v>
      </c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/>
      <c r="S57" s="53"/>
      <c r="T57" s="53"/>
      <c r="U57" s="53"/>
    </row>
    <row r="58" spans="1:21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15" t="str">
        <f>+'UK Prices'!D58</f>
        <v>Junior FJ Textured Chill-Out 1/4 zip</v>
      </c>
      <c r="E58" s="53">
        <f>'UK Prices'!S58</f>
        <v>0.44563310344827578</v>
      </c>
      <c r="F58" s="53">
        <f>'UK Prices'!T58</f>
        <v>0</v>
      </c>
      <c r="G58" s="53">
        <f>'€uro Prices'!S58</f>
        <v>0.44178333333333331</v>
      </c>
      <c r="H58" s="53">
        <f>'€uro Prices'!T58</f>
        <v>0.45701388888888889</v>
      </c>
      <c r="I58" s="53" t="e">
        <f>'S Africa Prices'!N58</f>
        <v>#DIV/0!</v>
      </c>
      <c r="J58" s="53">
        <f>'S Africa Prices'!O58</f>
        <v>0</v>
      </c>
      <c r="K58" s="53"/>
      <c r="L58" s="53">
        <f>'UK Prices'!X58</f>
        <v>0.36279667063020204</v>
      </c>
      <c r="M58" s="53">
        <f>'UK Prices'!Y58</f>
        <v>0</v>
      </c>
      <c r="N58" s="53">
        <f>'€uro Prices'!X58</f>
        <v>0.35837164750957851</v>
      </c>
      <c r="O58" s="53">
        <f>'€uro Prices'!Y58</f>
        <v>-1.750638569604096E-2</v>
      </c>
      <c r="P58" s="53">
        <f>'SEK Prices'!S58</f>
        <v>0.45193272727272721</v>
      </c>
      <c r="Q58" s="53">
        <f>'SEK Prices'!T58</f>
        <v>-5.8621284155844167E-2</v>
      </c>
      <c r="R58" s="53">
        <f>'DKr Prices'!S58</f>
        <v>0.49223179144385021</v>
      </c>
      <c r="S58" s="53">
        <f>'DKr Prices'!T58</f>
        <v>-1.0386255614973305E-2</v>
      </c>
      <c r="T58" s="53" t="e">
        <f>'S Africa Prices'!Q58</f>
        <v>#DIV/0!</v>
      </c>
      <c r="U58" s="53">
        <f>'S Africa Prices'!R58</f>
        <v>0</v>
      </c>
    </row>
    <row r="59" spans="1:2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+'UK Prices'!D59</f>
        <v>#REF!</v>
      </c>
      <c r="E59" s="53">
        <f>'UK Prices'!S59</f>
        <v>0.41769094549499441</v>
      </c>
      <c r="F59" s="53">
        <f>'UK Prices'!T59</f>
        <v>-2.6300953239182745E-2</v>
      </c>
      <c r="G59" s="53">
        <f>'€uro Prices'!S59</f>
        <v>0.39410203703703711</v>
      </c>
      <c r="H59" s="53">
        <f>'€uro Prices'!T59</f>
        <v>-0.10476191204798163</v>
      </c>
      <c r="I59" s="53" t="e">
        <f>'S Africa Prices'!N59</f>
        <v>#DIV/0!</v>
      </c>
      <c r="J59" s="53">
        <f>'S Africa Prices'!O59</f>
        <v>0</v>
      </c>
      <c r="K59" s="53"/>
      <c r="L59" s="53">
        <f>'UK Prices'!X59</f>
        <v>0.33067924769539586</v>
      </c>
      <c r="M59" s="53">
        <f>'UK Prices'!Y59</f>
        <v>-3.0230980734692825E-2</v>
      </c>
      <c r="N59" s="53">
        <f>'€uro Prices'!X59</f>
        <v>0.30356555981268635</v>
      </c>
      <c r="O59" s="53">
        <f>'€uro Prices'!Y59</f>
        <v>-0.12041599085974908</v>
      </c>
      <c r="P59" s="53">
        <f>'SEK Prices'!S59</f>
        <v>0.40511836363636372</v>
      </c>
      <c r="Q59" s="53">
        <f>'SEK Prices'!T59</f>
        <v>-0.10543564779220765</v>
      </c>
      <c r="R59" s="53">
        <f>'DKr Prices'!S59</f>
        <v>0.46227872956521743</v>
      </c>
      <c r="S59" s="53">
        <f>'DKr Prices'!T59</f>
        <v>-4.0339317493606086E-2</v>
      </c>
      <c r="T59" s="53" t="e">
        <f>'S Africa Prices'!Q59</f>
        <v>#DIV/0!</v>
      </c>
      <c r="U59" s="53">
        <f>'S Africa Prices'!R59</f>
        <v>0</v>
      </c>
    </row>
    <row r="60" spans="1:21" x14ac:dyDescent="0.45">
      <c r="A60" s="15"/>
      <c r="B60" s="15"/>
      <c r="C60" s="15"/>
      <c r="D60" s="23"/>
    </row>
    <row r="61" spans="1:21" x14ac:dyDescent="0.45">
      <c r="A61" s="15"/>
      <c r="B61" s="15"/>
      <c r="C61" s="15"/>
      <c r="D61" s="23"/>
    </row>
    <row r="62" spans="1:21" x14ac:dyDescent="0.45">
      <c r="A62" s="15"/>
      <c r="B62" s="15"/>
      <c r="C62" s="15"/>
      <c r="D62" s="23"/>
    </row>
    <row r="63" spans="1:21" x14ac:dyDescent="0.45">
      <c r="A63" s="15"/>
      <c r="B63" s="15"/>
      <c r="C63" s="15"/>
      <c r="D63" s="23"/>
    </row>
    <row r="64" spans="1:21" x14ac:dyDescent="0.45">
      <c r="A64" s="15"/>
      <c r="B64" s="15"/>
      <c r="C64" s="15"/>
      <c r="D64" s="23"/>
    </row>
    <row r="65" spans="1:4" x14ac:dyDescent="0.45">
      <c r="A65" s="15"/>
      <c r="B65" s="15"/>
      <c r="C65" s="15"/>
      <c r="D65" s="23"/>
    </row>
    <row r="66" spans="1:4" x14ac:dyDescent="0.45">
      <c r="A66" s="15"/>
      <c r="B66" s="15"/>
      <c r="C66" s="15"/>
      <c r="D66" s="23"/>
    </row>
    <row r="67" spans="1:4" x14ac:dyDescent="0.45">
      <c r="A67" s="15"/>
      <c r="B67" s="15"/>
      <c r="C67" s="15"/>
      <c r="D67" s="23"/>
    </row>
    <row r="68" spans="1:4" x14ac:dyDescent="0.45">
      <c r="A68" s="15"/>
      <c r="B68" s="15"/>
      <c r="C68" s="15"/>
      <c r="D68" s="23"/>
    </row>
    <row r="69" spans="1:4" x14ac:dyDescent="0.45">
      <c r="A69" s="15"/>
      <c r="B69" s="15"/>
      <c r="C69" s="15"/>
      <c r="D69" s="23"/>
    </row>
    <row r="70" spans="1:4" x14ac:dyDescent="0.45">
      <c r="A70" s="15"/>
      <c r="B70" s="15"/>
      <c r="C70" s="15"/>
      <c r="D70" s="23"/>
    </row>
    <row r="71" spans="1:4" x14ac:dyDescent="0.45">
      <c r="A71" s="15"/>
      <c r="B71" s="15"/>
      <c r="C71" s="15"/>
      <c r="D71" s="23"/>
    </row>
    <row r="72" spans="1:4" x14ac:dyDescent="0.45">
      <c r="A72" s="15"/>
      <c r="B72" s="15"/>
      <c r="C72" s="15"/>
      <c r="D72" s="23"/>
    </row>
    <row r="73" spans="1:4" x14ac:dyDescent="0.45">
      <c r="A73" s="15"/>
      <c r="B73" s="15"/>
      <c r="C73" s="15"/>
      <c r="D73" s="23"/>
    </row>
    <row r="74" spans="1:4" x14ac:dyDescent="0.45">
      <c r="A74" s="15"/>
      <c r="B74" s="15"/>
      <c r="C74" s="15"/>
      <c r="D74" s="23"/>
    </row>
    <row r="75" spans="1:4" x14ac:dyDescent="0.45">
      <c r="A75" s="15"/>
      <c r="B75" s="15"/>
      <c r="C75" s="15"/>
      <c r="D75" s="23"/>
    </row>
    <row r="76" spans="1:4" x14ac:dyDescent="0.45">
      <c r="A76" s="15"/>
      <c r="B76" s="15"/>
      <c r="C76" s="15"/>
      <c r="D76" s="23"/>
    </row>
    <row r="77" spans="1:4" x14ac:dyDescent="0.45">
      <c r="A77" s="15"/>
      <c r="B77" s="15"/>
      <c r="C77" s="15"/>
      <c r="D77" s="23"/>
    </row>
    <row r="78" spans="1:4" x14ac:dyDescent="0.45">
      <c r="A78" s="15"/>
      <c r="B78" s="15"/>
      <c r="C78" s="15"/>
      <c r="D78" s="23"/>
    </row>
    <row r="79" spans="1:4" x14ac:dyDescent="0.45">
      <c r="A79" s="15"/>
      <c r="B79" s="15"/>
      <c r="C79" s="15"/>
      <c r="D79" s="23"/>
    </row>
    <row r="80" spans="1:4" x14ac:dyDescent="0.45">
      <c r="A80" s="15"/>
      <c r="B80" s="15"/>
      <c r="C80" s="15"/>
      <c r="D80" s="23"/>
    </row>
    <row r="81" spans="1:4" x14ac:dyDescent="0.45">
      <c r="A81" s="15"/>
      <c r="B81" s="15"/>
      <c r="C81" s="15"/>
      <c r="D81" s="23"/>
    </row>
    <row r="82" spans="1:4" x14ac:dyDescent="0.45">
      <c r="A82" s="15"/>
      <c r="B82" s="15"/>
      <c r="C82" s="15"/>
      <c r="D82" s="23"/>
    </row>
    <row r="83" spans="1:4" x14ac:dyDescent="0.45">
      <c r="A83" s="15"/>
      <c r="B83" s="15"/>
      <c r="C83" s="15"/>
      <c r="D83" s="23"/>
    </row>
    <row r="84" spans="1:4" x14ac:dyDescent="0.45">
      <c r="A84" s="15"/>
      <c r="B84" s="15"/>
      <c r="C84" s="15"/>
      <c r="D84" s="23"/>
    </row>
    <row r="85" spans="1:4" x14ac:dyDescent="0.45">
      <c r="A85" s="15"/>
      <c r="B85" s="15"/>
      <c r="C85" s="15"/>
      <c r="D85" s="23"/>
    </row>
    <row r="86" spans="1:4" x14ac:dyDescent="0.45">
      <c r="A86" s="15"/>
      <c r="B86" s="15"/>
      <c r="C86" s="15"/>
      <c r="D86" s="23"/>
    </row>
    <row r="87" spans="1:4" x14ac:dyDescent="0.45">
      <c r="A87" s="15"/>
      <c r="B87" s="15"/>
      <c r="C87" s="15"/>
      <c r="D87" s="23"/>
    </row>
    <row r="88" spans="1:4" x14ac:dyDescent="0.45">
      <c r="A88" s="15"/>
      <c r="B88" s="15"/>
      <c r="C88" s="15"/>
      <c r="D88" s="23"/>
    </row>
    <row r="89" spans="1:4" x14ac:dyDescent="0.45">
      <c r="A89" s="15"/>
      <c r="B89" s="15"/>
      <c r="C89" s="15"/>
      <c r="D89" s="23"/>
    </row>
    <row r="90" spans="1:4" x14ac:dyDescent="0.45">
      <c r="A90" s="15"/>
      <c r="B90" s="15"/>
      <c r="C90" s="15"/>
      <c r="D90" s="23"/>
    </row>
    <row r="91" spans="1:4" x14ac:dyDescent="0.45">
      <c r="A91" s="15"/>
      <c r="B91" s="15"/>
      <c r="C91" s="15"/>
      <c r="D91" s="23"/>
    </row>
    <row r="92" spans="1:4" x14ac:dyDescent="0.45">
      <c r="A92" s="15"/>
      <c r="B92" s="15"/>
      <c r="C92" s="15"/>
      <c r="D92" s="23"/>
    </row>
    <row r="93" spans="1:4" x14ac:dyDescent="0.45">
      <c r="A93" s="15"/>
      <c r="B93" s="15"/>
      <c r="C93" s="15"/>
      <c r="D93" s="23"/>
    </row>
    <row r="94" spans="1:4" x14ac:dyDescent="0.45">
      <c r="A94" s="15"/>
      <c r="B94" s="15"/>
      <c r="C94" s="15"/>
      <c r="D94" s="23"/>
    </row>
    <row r="95" spans="1:4" x14ac:dyDescent="0.45">
      <c r="A95" s="15"/>
      <c r="B95" s="15"/>
      <c r="C95" s="15"/>
      <c r="D95" s="23"/>
    </row>
    <row r="96" spans="1:4" x14ac:dyDescent="0.45">
      <c r="A96" s="15"/>
      <c r="B96" s="15"/>
      <c r="C96" s="15"/>
      <c r="D96" s="23"/>
    </row>
    <row r="97" spans="1:4" x14ac:dyDescent="0.45">
      <c r="A97" s="15"/>
      <c r="B97" s="15"/>
      <c r="C97" s="15"/>
      <c r="D97" s="23"/>
    </row>
    <row r="98" spans="1:4" x14ac:dyDescent="0.45">
      <c r="A98" s="15"/>
      <c r="B98" s="15"/>
      <c r="C98" s="15"/>
      <c r="D98" s="23"/>
    </row>
    <row r="99" spans="1:4" x14ac:dyDescent="0.45">
      <c r="A99" s="15"/>
      <c r="B99" s="15"/>
      <c r="C99" s="15"/>
      <c r="D99" s="23"/>
    </row>
    <row r="100" spans="1:4" x14ac:dyDescent="0.45">
      <c r="A100" s="15"/>
      <c r="B100" s="15"/>
      <c r="C100" s="15"/>
      <c r="D100" s="23"/>
    </row>
    <row r="101" spans="1:4" x14ac:dyDescent="0.45">
      <c r="A101" s="15"/>
      <c r="B101" s="15"/>
      <c r="C101" s="15"/>
      <c r="D101" s="23"/>
    </row>
    <row r="102" spans="1:4" x14ac:dyDescent="0.45">
      <c r="A102" s="15"/>
      <c r="B102" s="15"/>
      <c r="C102" s="15"/>
      <c r="D102" s="23"/>
    </row>
    <row r="103" spans="1:4" x14ac:dyDescent="0.45">
      <c r="A103" s="15"/>
      <c r="B103" s="15"/>
      <c r="C103" s="15"/>
      <c r="D103" s="23"/>
    </row>
    <row r="104" spans="1:4" x14ac:dyDescent="0.45">
      <c r="A104" s="15"/>
      <c r="B104" s="15"/>
      <c r="C104" s="15"/>
      <c r="D104" s="23"/>
    </row>
    <row r="105" spans="1:4" x14ac:dyDescent="0.45">
      <c r="A105" s="15"/>
      <c r="B105" s="15"/>
      <c r="C105" s="15"/>
      <c r="D105" s="23"/>
    </row>
    <row r="106" spans="1:4" x14ac:dyDescent="0.45">
      <c r="A106" s="15"/>
      <c r="B106" s="15"/>
      <c r="C106" s="15"/>
      <c r="D106" s="23"/>
    </row>
    <row r="107" spans="1:4" x14ac:dyDescent="0.45">
      <c r="A107" s="15"/>
      <c r="B107" s="15"/>
      <c r="C107" s="15"/>
      <c r="D107" s="23"/>
    </row>
    <row r="108" spans="1:4" x14ac:dyDescent="0.45">
      <c r="A108" s="15"/>
      <c r="B108" s="15"/>
      <c r="C108" s="15"/>
      <c r="D108" s="23"/>
    </row>
    <row r="109" spans="1:4" x14ac:dyDescent="0.45">
      <c r="A109" s="15"/>
      <c r="B109" s="15"/>
      <c r="C109" s="15"/>
      <c r="D109" s="23"/>
    </row>
    <row r="110" spans="1:4" x14ac:dyDescent="0.45">
      <c r="A110" s="15"/>
      <c r="B110" s="15"/>
      <c r="C110" s="15"/>
      <c r="D110" s="23"/>
    </row>
    <row r="111" spans="1:4" x14ac:dyDescent="0.45">
      <c r="A111" s="15"/>
      <c r="B111" s="15"/>
      <c r="C111" s="15"/>
      <c r="D111" s="23"/>
    </row>
    <row r="112" spans="1:4" x14ac:dyDescent="0.45">
      <c r="A112" s="15"/>
      <c r="B112" s="15"/>
      <c r="C112" s="15"/>
      <c r="D112" s="23"/>
    </row>
    <row r="113" spans="1:4" x14ac:dyDescent="0.45">
      <c r="A113" s="15"/>
      <c r="B113" s="15"/>
      <c r="C113" s="15"/>
      <c r="D113" s="23"/>
    </row>
    <row r="114" spans="1:4" x14ac:dyDescent="0.45">
      <c r="A114" s="15"/>
      <c r="B114" s="15"/>
      <c r="C114" s="15"/>
      <c r="D114" s="23"/>
    </row>
    <row r="115" spans="1:4" x14ac:dyDescent="0.45">
      <c r="A115" s="15"/>
      <c r="B115" s="15"/>
      <c r="C115" s="15"/>
      <c r="D115" s="23"/>
    </row>
    <row r="116" spans="1:4" x14ac:dyDescent="0.45">
      <c r="A116" s="15"/>
      <c r="B116" s="15"/>
      <c r="C116" s="15"/>
      <c r="D116" s="23"/>
    </row>
    <row r="117" spans="1:4" x14ac:dyDescent="0.45">
      <c r="A117" s="15"/>
      <c r="B117" s="15"/>
      <c r="C117" s="15"/>
      <c r="D117" s="23"/>
    </row>
    <row r="118" spans="1:4" x14ac:dyDescent="0.45">
      <c r="A118" s="15"/>
      <c r="B118" s="15"/>
      <c r="C118" s="15"/>
      <c r="D118" s="23"/>
    </row>
    <row r="119" spans="1:4" x14ac:dyDescent="0.45">
      <c r="A119" s="15"/>
      <c r="B119" s="15"/>
      <c r="C119" s="15"/>
      <c r="D119" s="23"/>
    </row>
    <row r="120" spans="1:4" x14ac:dyDescent="0.45">
      <c r="A120" s="15"/>
      <c r="B120" s="15"/>
      <c r="C120" s="15"/>
      <c r="D120" s="23"/>
    </row>
    <row r="121" spans="1:4" x14ac:dyDescent="0.45">
      <c r="A121" s="15"/>
      <c r="B121" s="15"/>
      <c r="C121" s="15"/>
      <c r="D121" s="23"/>
    </row>
    <row r="122" spans="1:4" x14ac:dyDescent="0.45">
      <c r="A122" s="15"/>
      <c r="B122" s="15"/>
      <c r="C122" s="15"/>
      <c r="D122" s="23"/>
    </row>
    <row r="123" spans="1:4" x14ac:dyDescent="0.45">
      <c r="A123" s="15"/>
      <c r="B123" s="15"/>
      <c r="C123" s="15"/>
      <c r="D123" s="23"/>
    </row>
    <row r="124" spans="1:4" x14ac:dyDescent="0.45">
      <c r="A124" s="15"/>
      <c r="B124" s="15"/>
      <c r="C124" s="15"/>
      <c r="D124" s="23"/>
    </row>
    <row r="125" spans="1:4" x14ac:dyDescent="0.45">
      <c r="A125" s="15"/>
      <c r="B125" s="15"/>
      <c r="C125" s="15"/>
      <c r="D125" s="23"/>
    </row>
    <row r="126" spans="1:4" x14ac:dyDescent="0.45">
      <c r="A126" s="15"/>
      <c r="B126" s="15"/>
      <c r="C126" s="15"/>
      <c r="D126" s="23"/>
    </row>
    <row r="127" spans="1:4" x14ac:dyDescent="0.45">
      <c r="A127" s="15"/>
      <c r="B127" s="15"/>
      <c r="C127" s="15"/>
      <c r="D127" s="23"/>
    </row>
    <row r="128" spans="1:4" x14ac:dyDescent="0.45">
      <c r="A128" s="15"/>
      <c r="B128" s="15"/>
      <c r="C128" s="15"/>
      <c r="D128" s="23"/>
    </row>
    <row r="129" spans="1:4" x14ac:dyDescent="0.45">
      <c r="A129" s="15"/>
      <c r="B129" s="15"/>
      <c r="C129" s="15"/>
      <c r="D129" s="23"/>
    </row>
    <row r="130" spans="1:4" x14ac:dyDescent="0.45">
      <c r="A130" s="15"/>
      <c r="B130" s="15"/>
      <c r="C130" s="15"/>
      <c r="D130" s="23"/>
    </row>
    <row r="131" spans="1:4" x14ac:dyDescent="0.45">
      <c r="A131" s="15"/>
      <c r="B131" s="15"/>
      <c r="C131" s="15"/>
      <c r="D131" s="23"/>
    </row>
    <row r="132" spans="1:4" x14ac:dyDescent="0.45">
      <c r="A132" s="15"/>
      <c r="B132" s="15"/>
      <c r="C132" s="15"/>
      <c r="D132" s="23"/>
    </row>
    <row r="133" spans="1:4" x14ac:dyDescent="0.45">
      <c r="A133" s="15"/>
      <c r="B133" s="15"/>
      <c r="C133" s="15"/>
      <c r="D133" s="23"/>
    </row>
    <row r="134" spans="1:4" x14ac:dyDescent="0.45">
      <c r="A134" s="15"/>
      <c r="B134" s="15"/>
      <c r="C134" s="15"/>
      <c r="D134" s="23"/>
    </row>
    <row r="135" spans="1:4" x14ac:dyDescent="0.45">
      <c r="A135" s="15"/>
      <c r="B135" s="15"/>
      <c r="C135" s="15"/>
      <c r="D135" s="23"/>
    </row>
    <row r="136" spans="1:4" x14ac:dyDescent="0.45">
      <c r="A136" s="15"/>
      <c r="B136" s="15"/>
      <c r="C136" s="15"/>
      <c r="D136" s="23"/>
    </row>
    <row r="137" spans="1:4" x14ac:dyDescent="0.45">
      <c r="A137" s="15"/>
      <c r="B137" s="15"/>
      <c r="C137" s="15"/>
      <c r="D137" s="23"/>
    </row>
    <row r="138" spans="1:4" x14ac:dyDescent="0.45">
      <c r="A138" s="15"/>
      <c r="B138" s="15"/>
      <c r="C138" s="15"/>
      <c r="D138" s="23"/>
    </row>
    <row r="139" spans="1:4" x14ac:dyDescent="0.45">
      <c r="A139" s="15"/>
      <c r="B139" s="15"/>
      <c r="C139" s="15"/>
      <c r="D139" s="23"/>
    </row>
    <row r="140" spans="1:4" x14ac:dyDescent="0.45">
      <c r="A140" s="15"/>
      <c r="B140" s="15"/>
      <c r="C140" s="15"/>
      <c r="D140" s="23"/>
    </row>
    <row r="141" spans="1:4" x14ac:dyDescent="0.45">
      <c r="A141" s="15"/>
      <c r="B141" s="15"/>
      <c r="C141" s="15"/>
      <c r="D141" s="23"/>
    </row>
    <row r="142" spans="1:4" x14ac:dyDescent="0.45">
      <c r="A142" s="15"/>
      <c r="B142" s="15"/>
      <c r="C142" s="15"/>
      <c r="D142" s="23"/>
    </row>
    <row r="143" spans="1:4" x14ac:dyDescent="0.45">
      <c r="A143" s="15"/>
      <c r="B143" s="15"/>
      <c r="C143" s="15"/>
      <c r="D143" s="23"/>
    </row>
    <row r="144" spans="1:4" x14ac:dyDescent="0.45">
      <c r="A144" s="15"/>
      <c r="B144" s="15"/>
      <c r="C144" s="15"/>
      <c r="D144" s="23"/>
    </row>
    <row r="145" spans="1:4" x14ac:dyDescent="0.45">
      <c r="A145" s="15"/>
      <c r="B145" s="15"/>
      <c r="C145" s="15"/>
      <c r="D145" s="23"/>
    </row>
    <row r="146" spans="1:4" x14ac:dyDescent="0.45">
      <c r="A146" s="15"/>
      <c r="B146" s="15"/>
      <c r="C146" s="15"/>
      <c r="D146" s="23"/>
    </row>
    <row r="147" spans="1:4" x14ac:dyDescent="0.45">
      <c r="A147" s="15"/>
      <c r="B147" s="15"/>
      <c r="C147" s="15"/>
      <c r="D147" s="23"/>
    </row>
    <row r="148" spans="1:4" x14ac:dyDescent="0.45">
      <c r="A148" s="15"/>
      <c r="B148" s="15"/>
      <c r="C148" s="15"/>
      <c r="D148" s="23"/>
    </row>
    <row r="149" spans="1:4" x14ac:dyDescent="0.45">
      <c r="A149" s="15"/>
      <c r="B149" s="15"/>
      <c r="C149" s="15"/>
      <c r="D149" s="23"/>
    </row>
    <row r="150" spans="1:4" x14ac:dyDescent="0.45">
      <c r="A150" s="15"/>
      <c r="B150" s="15"/>
      <c r="C150" s="15"/>
      <c r="D150" s="23"/>
    </row>
    <row r="151" spans="1:4" x14ac:dyDescent="0.45">
      <c r="A151" s="15"/>
      <c r="B151" s="15"/>
      <c r="C151" s="15"/>
      <c r="D151" s="23"/>
    </row>
    <row r="152" spans="1:4" x14ac:dyDescent="0.45">
      <c r="A152" s="15"/>
      <c r="B152" s="15"/>
      <c r="C152" s="15"/>
      <c r="D152" s="23"/>
    </row>
    <row r="153" spans="1:4" x14ac:dyDescent="0.45">
      <c r="A153" s="15"/>
      <c r="B153" s="15"/>
      <c r="C153" s="15"/>
      <c r="D153" s="23"/>
    </row>
    <row r="154" spans="1:4" x14ac:dyDescent="0.45">
      <c r="A154" s="15"/>
      <c r="B154" s="15"/>
      <c r="C154" s="15"/>
      <c r="D154" s="23"/>
    </row>
    <row r="155" spans="1:4" x14ac:dyDescent="0.45">
      <c r="A155" s="15"/>
      <c r="B155" s="15"/>
      <c r="C155" s="15"/>
      <c r="D155" s="23"/>
    </row>
    <row r="156" spans="1:4" x14ac:dyDescent="0.45">
      <c r="A156" s="15"/>
      <c r="B156" s="15"/>
      <c r="C156" s="15"/>
      <c r="D156" s="23"/>
    </row>
    <row r="157" spans="1:4" x14ac:dyDescent="0.45">
      <c r="A157" s="15"/>
      <c r="B157" s="15"/>
      <c r="C157" s="15"/>
      <c r="D157" s="23"/>
    </row>
    <row r="158" spans="1:4" x14ac:dyDescent="0.45">
      <c r="A158" s="15"/>
      <c r="B158" s="15"/>
      <c r="C158" s="15"/>
      <c r="D158" s="23"/>
    </row>
    <row r="159" spans="1:4" x14ac:dyDescent="0.45">
      <c r="A159" s="15"/>
      <c r="B159" s="15"/>
      <c r="C159" s="15"/>
      <c r="D159" s="23"/>
    </row>
    <row r="160" spans="1:4" x14ac:dyDescent="0.45">
      <c r="A160" s="15"/>
      <c r="B160" s="15"/>
      <c r="C160" s="15"/>
      <c r="D160" s="23"/>
    </row>
    <row r="161" spans="1:4" x14ac:dyDescent="0.45">
      <c r="A161" s="15"/>
      <c r="B161" s="15"/>
      <c r="C161" s="15"/>
      <c r="D161" s="23"/>
    </row>
    <row r="162" spans="1:4" x14ac:dyDescent="0.45">
      <c r="A162" s="15"/>
      <c r="B162" s="15"/>
      <c r="C162" s="15"/>
      <c r="D162" s="23"/>
    </row>
    <row r="163" spans="1:4" x14ac:dyDescent="0.45">
      <c r="A163" s="15"/>
      <c r="B163" s="15"/>
      <c r="C163" s="15"/>
      <c r="D163" s="23"/>
    </row>
    <row r="164" spans="1:4" x14ac:dyDescent="0.45">
      <c r="A164" s="15"/>
      <c r="B164" s="15"/>
      <c r="C164" s="15"/>
      <c r="D164" s="23"/>
    </row>
    <row r="165" spans="1:4" x14ac:dyDescent="0.45">
      <c r="A165" s="15"/>
      <c r="B165" s="15"/>
      <c r="C165" s="15"/>
      <c r="D165" s="23"/>
    </row>
    <row r="166" spans="1:4" x14ac:dyDescent="0.45">
      <c r="A166" s="15"/>
      <c r="B166" s="15"/>
      <c r="C166" s="15"/>
      <c r="D166" s="23"/>
    </row>
    <row r="167" spans="1:4" x14ac:dyDescent="0.45">
      <c r="A167" s="15"/>
      <c r="B167" s="15"/>
      <c r="C167" s="15"/>
      <c r="D167" s="23"/>
    </row>
    <row r="168" spans="1:4" x14ac:dyDescent="0.45">
      <c r="A168" s="15"/>
      <c r="B168" s="15"/>
      <c r="C168" s="15"/>
      <c r="D168" s="23"/>
    </row>
    <row r="169" spans="1:4" x14ac:dyDescent="0.45">
      <c r="A169" s="15"/>
      <c r="B169" s="15"/>
      <c r="C169" s="15"/>
      <c r="D169" s="23"/>
    </row>
    <row r="170" spans="1:4" x14ac:dyDescent="0.45">
      <c r="A170" s="15"/>
      <c r="B170" s="15"/>
      <c r="C170" s="15"/>
      <c r="D170" s="23"/>
    </row>
    <row r="171" spans="1:4" x14ac:dyDescent="0.45">
      <c r="A171" s="15"/>
      <c r="B171" s="15"/>
      <c r="C171" s="15"/>
      <c r="D171" s="23"/>
    </row>
    <row r="172" spans="1:4" x14ac:dyDescent="0.45">
      <c r="A172" s="15"/>
      <c r="B172" s="15"/>
      <c r="C172" s="15"/>
      <c r="D172" s="23"/>
    </row>
    <row r="173" spans="1:4" x14ac:dyDescent="0.45">
      <c r="A173" s="15"/>
      <c r="B173" s="15"/>
      <c r="C173" s="15"/>
      <c r="D173" s="23"/>
    </row>
    <row r="174" spans="1:4" x14ac:dyDescent="0.45">
      <c r="A174" s="15"/>
      <c r="B174" s="15"/>
      <c r="C174" s="15"/>
      <c r="D174" s="23"/>
    </row>
    <row r="175" spans="1:4" x14ac:dyDescent="0.45">
      <c r="A175" s="15"/>
      <c r="B175" s="15"/>
      <c r="C175" s="15"/>
      <c r="D175" s="23"/>
    </row>
    <row r="176" spans="1:4" x14ac:dyDescent="0.45">
      <c r="A176" s="15"/>
      <c r="B176" s="15"/>
      <c r="C176" s="15"/>
      <c r="D176" s="23"/>
    </row>
    <row r="177" spans="1:4" x14ac:dyDescent="0.45">
      <c r="A177" s="15"/>
      <c r="B177" s="15"/>
      <c r="C177" s="15"/>
      <c r="D177" s="23"/>
    </row>
    <row r="178" spans="1:4" x14ac:dyDescent="0.45">
      <c r="A178" s="15"/>
      <c r="B178" s="15"/>
      <c r="C178" s="15"/>
      <c r="D178" s="23"/>
    </row>
    <row r="179" spans="1:4" x14ac:dyDescent="0.45">
      <c r="A179" s="15"/>
      <c r="B179" s="15"/>
      <c r="C179" s="15"/>
      <c r="D179" s="23"/>
    </row>
    <row r="180" spans="1:4" x14ac:dyDescent="0.45">
      <c r="A180" s="15"/>
      <c r="B180" s="15"/>
      <c r="C180" s="15"/>
      <c r="D180" s="23"/>
    </row>
    <row r="181" spans="1:4" x14ac:dyDescent="0.45">
      <c r="A181" s="15"/>
      <c r="B181" s="15"/>
      <c r="C181" s="15"/>
      <c r="D181" s="23"/>
    </row>
    <row r="182" spans="1:4" x14ac:dyDescent="0.45">
      <c r="A182" s="15"/>
      <c r="B182" s="15"/>
      <c r="C182" s="15"/>
      <c r="D182" s="23"/>
    </row>
    <row r="183" spans="1:4" x14ac:dyDescent="0.45">
      <c r="A183" s="15"/>
      <c r="B183" s="15"/>
      <c r="C183" s="15"/>
      <c r="D183" s="23"/>
    </row>
    <row r="184" spans="1:4" x14ac:dyDescent="0.45">
      <c r="A184" s="15"/>
      <c r="B184" s="15"/>
      <c r="C184" s="15"/>
      <c r="D184" s="23"/>
    </row>
    <row r="185" spans="1:4" x14ac:dyDescent="0.45">
      <c r="A185" s="15"/>
      <c r="B185" s="15"/>
      <c r="C185" s="15"/>
      <c r="D185" s="23"/>
    </row>
    <row r="186" spans="1:4" x14ac:dyDescent="0.45">
      <c r="A186" s="15"/>
      <c r="B186" s="15"/>
      <c r="C186" s="15"/>
      <c r="D186" s="23"/>
    </row>
    <row r="187" spans="1:4" x14ac:dyDescent="0.45">
      <c r="A187" s="15"/>
      <c r="B187" s="15"/>
      <c r="C187" s="15"/>
      <c r="D187" s="23"/>
    </row>
    <row r="188" spans="1:4" x14ac:dyDescent="0.45">
      <c r="A188" s="15"/>
      <c r="B188" s="15"/>
      <c r="C188" s="15"/>
      <c r="D188" s="23"/>
    </row>
    <row r="189" spans="1:4" x14ac:dyDescent="0.45">
      <c r="A189" s="15"/>
      <c r="B189" s="15"/>
      <c r="C189" s="15"/>
      <c r="D189" s="23"/>
    </row>
    <row r="190" spans="1:4" x14ac:dyDescent="0.45">
      <c r="A190" s="15"/>
      <c r="B190" s="15"/>
      <c r="C190" s="15"/>
      <c r="D190" s="23"/>
    </row>
    <row r="191" spans="1:4" x14ac:dyDescent="0.45">
      <c r="A191" s="15"/>
      <c r="B191" s="15"/>
      <c r="C191" s="15"/>
      <c r="D191" s="23"/>
    </row>
    <row r="192" spans="1:4" x14ac:dyDescent="0.45">
      <c r="A192" s="15"/>
      <c r="B192" s="15"/>
      <c r="C192" s="15"/>
      <c r="D192" s="23"/>
    </row>
    <row r="193" spans="1:4" x14ac:dyDescent="0.45">
      <c r="A193" s="15"/>
      <c r="B193" s="15"/>
      <c r="C193" s="15"/>
      <c r="D193" s="23"/>
    </row>
    <row r="194" spans="1:4" x14ac:dyDescent="0.45">
      <c r="A194" s="15"/>
      <c r="B194" s="15"/>
      <c r="C194" s="15"/>
      <c r="D194" s="23"/>
    </row>
    <row r="195" spans="1:4" x14ac:dyDescent="0.45">
      <c r="A195" s="15"/>
      <c r="B195" s="15"/>
      <c r="C195" s="15"/>
      <c r="D195" s="23"/>
    </row>
    <row r="196" spans="1:4" x14ac:dyDescent="0.45">
      <c r="A196" s="15"/>
      <c r="B196" s="15"/>
      <c r="C196" s="15"/>
      <c r="D196" s="23"/>
    </row>
    <row r="197" spans="1:4" x14ac:dyDescent="0.45">
      <c r="A197" s="15"/>
      <c r="B197" s="15"/>
      <c r="C197" s="15"/>
      <c r="D197" s="23"/>
    </row>
    <row r="198" spans="1:4" x14ac:dyDescent="0.45">
      <c r="A198" s="15"/>
      <c r="B198" s="15"/>
      <c r="C198" s="15"/>
      <c r="D198" s="23"/>
    </row>
    <row r="199" spans="1:4" x14ac:dyDescent="0.45">
      <c r="A199" s="15"/>
      <c r="B199" s="15"/>
      <c r="C199" s="15"/>
      <c r="D199" s="23"/>
    </row>
    <row r="200" spans="1:4" x14ac:dyDescent="0.45">
      <c r="A200" s="15"/>
      <c r="B200" s="15"/>
      <c r="C200" s="15"/>
      <c r="D200" s="23"/>
    </row>
    <row r="201" spans="1:4" x14ac:dyDescent="0.45">
      <c r="A201" s="15"/>
      <c r="B201" s="15"/>
      <c r="C201" s="15"/>
      <c r="D201" s="23"/>
    </row>
    <row r="202" spans="1:4" x14ac:dyDescent="0.45">
      <c r="A202" s="15"/>
      <c r="B202" s="15"/>
      <c r="C202" s="15"/>
      <c r="D202" s="23"/>
    </row>
    <row r="203" spans="1:4" x14ac:dyDescent="0.45">
      <c r="A203" s="15"/>
      <c r="B203" s="15"/>
      <c r="C203" s="15"/>
      <c r="D203" s="23"/>
    </row>
    <row r="204" spans="1:4" x14ac:dyDescent="0.45">
      <c r="A204" s="15"/>
      <c r="B204" s="15"/>
      <c r="C204" s="15"/>
      <c r="D204" s="23"/>
    </row>
    <row r="205" spans="1:4" x14ac:dyDescent="0.45">
      <c r="A205" s="15"/>
      <c r="B205" s="15"/>
      <c r="C205" s="15"/>
      <c r="D205" s="23"/>
    </row>
    <row r="206" spans="1:4" x14ac:dyDescent="0.45">
      <c r="A206" s="15"/>
      <c r="B206" s="15"/>
      <c r="C206" s="15"/>
      <c r="D206" s="23"/>
    </row>
    <row r="207" spans="1:4" x14ac:dyDescent="0.45">
      <c r="A207" s="15"/>
      <c r="B207" s="15"/>
      <c r="C207" s="15"/>
      <c r="D207" s="23"/>
    </row>
    <row r="208" spans="1:4" x14ac:dyDescent="0.45">
      <c r="A208" s="15"/>
      <c r="B208" s="15"/>
      <c r="C208" s="15"/>
      <c r="D208" s="23"/>
    </row>
    <row r="209" spans="1:4" x14ac:dyDescent="0.45">
      <c r="A209" s="15"/>
      <c r="B209" s="15"/>
      <c r="C209" s="15"/>
      <c r="D209" s="23"/>
    </row>
    <row r="210" spans="1:4" x14ac:dyDescent="0.45">
      <c r="A210" s="15"/>
      <c r="B210" s="15"/>
      <c r="C210" s="15"/>
      <c r="D210" s="23"/>
    </row>
    <row r="211" spans="1:4" x14ac:dyDescent="0.45">
      <c r="A211" s="15"/>
      <c r="B211" s="15"/>
      <c r="C211" s="15"/>
      <c r="D211" s="23"/>
    </row>
    <row r="212" spans="1:4" x14ac:dyDescent="0.45">
      <c r="A212" s="15"/>
      <c r="B212" s="15"/>
      <c r="C212" s="15"/>
      <c r="D212" s="23"/>
    </row>
    <row r="213" spans="1:4" x14ac:dyDescent="0.45">
      <c r="A213" s="15"/>
      <c r="B213" s="15"/>
      <c r="C213" s="15"/>
      <c r="D213" s="23"/>
    </row>
    <row r="214" spans="1:4" x14ac:dyDescent="0.45">
      <c r="A214" s="15"/>
      <c r="B214" s="15"/>
      <c r="C214" s="15"/>
      <c r="D214" s="23"/>
    </row>
    <row r="215" spans="1:4" x14ac:dyDescent="0.45">
      <c r="A215" s="15"/>
      <c r="B215" s="15"/>
      <c r="C215" s="15"/>
      <c r="D215" s="23"/>
    </row>
    <row r="216" spans="1:4" x14ac:dyDescent="0.45">
      <c r="A216" s="15"/>
      <c r="B216" s="15"/>
      <c r="C216" s="15"/>
      <c r="D216" s="23"/>
    </row>
    <row r="217" spans="1:4" x14ac:dyDescent="0.45">
      <c r="A217" s="15"/>
      <c r="B217" s="15"/>
      <c r="C217" s="15"/>
      <c r="D217" s="23"/>
    </row>
    <row r="218" spans="1:4" x14ac:dyDescent="0.45">
      <c r="A218" s="15"/>
      <c r="B218" s="15"/>
      <c r="C218" s="15"/>
      <c r="D218" s="23"/>
    </row>
    <row r="219" spans="1:4" x14ac:dyDescent="0.45">
      <c r="A219" s="15"/>
      <c r="B219" s="15"/>
      <c r="C219" s="15"/>
      <c r="D219" s="23"/>
    </row>
    <row r="220" spans="1:4" x14ac:dyDescent="0.45">
      <c r="A220" s="15"/>
      <c r="B220" s="15"/>
      <c r="C220" s="15"/>
      <c r="D220" s="23"/>
    </row>
    <row r="221" spans="1:4" x14ac:dyDescent="0.45">
      <c r="A221" s="15"/>
      <c r="B221" s="15"/>
      <c r="C221" s="15"/>
      <c r="D221" s="23"/>
    </row>
    <row r="222" spans="1:4" x14ac:dyDescent="0.45">
      <c r="A222" s="15"/>
      <c r="B222" s="15"/>
      <c r="C222" s="15"/>
      <c r="D222" s="23"/>
    </row>
    <row r="223" spans="1:4" x14ac:dyDescent="0.45">
      <c r="A223" s="15"/>
      <c r="B223" s="15"/>
      <c r="C223" s="15"/>
      <c r="D223" s="23"/>
    </row>
    <row r="224" spans="1:4" x14ac:dyDescent="0.45">
      <c r="A224" s="15"/>
      <c r="B224" s="15"/>
      <c r="C224" s="15"/>
      <c r="D224" s="23"/>
    </row>
    <row r="225" spans="1:4" x14ac:dyDescent="0.45">
      <c r="A225" s="15"/>
      <c r="B225" s="15"/>
      <c r="C225" s="15"/>
      <c r="D225" s="23"/>
    </row>
    <row r="226" spans="1:4" x14ac:dyDescent="0.45">
      <c r="A226" s="15"/>
      <c r="B226" s="15"/>
      <c r="C226" s="15"/>
      <c r="D226" s="23"/>
    </row>
    <row r="227" spans="1:4" x14ac:dyDescent="0.45">
      <c r="A227" s="15"/>
      <c r="B227" s="15"/>
      <c r="C227" s="15"/>
      <c r="D227" s="23"/>
    </row>
    <row r="228" spans="1:4" x14ac:dyDescent="0.45">
      <c r="A228" s="15"/>
      <c r="B228" s="15"/>
      <c r="C228" s="15"/>
      <c r="D228" s="23"/>
    </row>
    <row r="229" spans="1:4" x14ac:dyDescent="0.45">
      <c r="A229" s="15"/>
      <c r="B229" s="15"/>
      <c r="C229" s="15"/>
      <c r="D229" s="23"/>
    </row>
    <row r="230" spans="1:4" x14ac:dyDescent="0.45">
      <c r="A230" s="15"/>
      <c r="B230" s="15"/>
      <c r="C230" s="15"/>
      <c r="D230" s="23"/>
    </row>
    <row r="231" spans="1:4" x14ac:dyDescent="0.45">
      <c r="A231" s="15"/>
      <c r="B231" s="15"/>
      <c r="C231" s="15"/>
      <c r="D231" s="23"/>
    </row>
    <row r="232" spans="1:4" x14ac:dyDescent="0.45">
      <c r="A232" s="15"/>
      <c r="B232" s="15"/>
      <c r="C232" s="15"/>
      <c r="D232" s="23"/>
    </row>
    <row r="233" spans="1:4" x14ac:dyDescent="0.45">
      <c r="A233" s="15"/>
      <c r="B233" s="15"/>
      <c r="C233" s="15"/>
      <c r="D233" s="23"/>
    </row>
    <row r="234" spans="1:4" x14ac:dyDescent="0.45">
      <c r="A234" s="15"/>
      <c r="B234" s="15"/>
      <c r="C234" s="15"/>
      <c r="D234" s="23"/>
    </row>
    <row r="235" spans="1:4" x14ac:dyDescent="0.45">
      <c r="A235" s="15"/>
      <c r="B235" s="15"/>
      <c r="C235" s="15"/>
      <c r="D235" s="23"/>
    </row>
    <row r="236" spans="1:4" x14ac:dyDescent="0.45">
      <c r="A236" s="15"/>
      <c r="B236" s="15"/>
      <c r="C236" s="15"/>
      <c r="D236" s="23"/>
    </row>
    <row r="237" spans="1:4" x14ac:dyDescent="0.45">
      <c r="A237" s="15"/>
      <c r="B237" s="15"/>
      <c r="C237" s="15"/>
      <c r="D237" s="23"/>
    </row>
    <row r="238" spans="1:4" x14ac:dyDescent="0.45">
      <c r="A238" s="15"/>
      <c r="B238" s="15"/>
      <c r="C238" s="15"/>
      <c r="D238" s="23"/>
    </row>
    <row r="239" spans="1:4" x14ac:dyDescent="0.45">
      <c r="A239" s="15"/>
      <c r="B239" s="15"/>
      <c r="C239" s="15"/>
      <c r="D239" s="23"/>
    </row>
    <row r="240" spans="1:4" x14ac:dyDescent="0.45">
      <c r="A240" s="15"/>
      <c r="B240" s="15"/>
      <c r="C240" s="15"/>
      <c r="D240" s="23"/>
    </row>
    <row r="241" spans="1:4" x14ac:dyDescent="0.45">
      <c r="A241" s="15"/>
      <c r="B241" s="15"/>
      <c r="C241" s="15"/>
      <c r="D241" s="23"/>
    </row>
    <row r="242" spans="1:4" x14ac:dyDescent="0.45">
      <c r="A242" s="15"/>
      <c r="B242" s="15"/>
      <c r="C242" s="15"/>
      <c r="D242" s="23"/>
    </row>
    <row r="243" spans="1:4" x14ac:dyDescent="0.45">
      <c r="A243" s="15"/>
      <c r="B243" s="15"/>
      <c r="C243" s="15"/>
      <c r="D243" s="23"/>
    </row>
    <row r="244" spans="1:4" x14ac:dyDescent="0.45">
      <c r="A244" s="15"/>
      <c r="B244" s="15"/>
      <c r="C244" s="15"/>
      <c r="D244" s="23"/>
    </row>
    <row r="245" spans="1:4" x14ac:dyDescent="0.45">
      <c r="A245" s="15"/>
      <c r="B245" s="15"/>
      <c r="C245" s="15"/>
      <c r="D245" s="23"/>
    </row>
    <row r="246" spans="1:4" x14ac:dyDescent="0.45">
      <c r="A246" s="15"/>
      <c r="B246" s="15"/>
      <c r="C246" s="15"/>
      <c r="D246" s="23"/>
    </row>
    <row r="247" spans="1:4" x14ac:dyDescent="0.45">
      <c r="A247" s="15"/>
      <c r="B247" s="15"/>
      <c r="C247" s="15"/>
      <c r="D247" s="23"/>
    </row>
    <row r="248" spans="1:4" x14ac:dyDescent="0.45">
      <c r="A248" s="15"/>
      <c r="B248" s="15"/>
      <c r="C248" s="15"/>
      <c r="D248" s="23"/>
    </row>
    <row r="249" spans="1:4" x14ac:dyDescent="0.45">
      <c r="A249" s="15"/>
      <c r="B249" s="15"/>
      <c r="C249" s="15"/>
      <c r="D249" s="23"/>
    </row>
    <row r="250" spans="1:4" x14ac:dyDescent="0.45">
      <c r="A250" s="15"/>
      <c r="B250" s="15"/>
      <c r="C250" s="15"/>
      <c r="D250" s="23"/>
    </row>
    <row r="251" spans="1:4" x14ac:dyDescent="0.45">
      <c r="A251" s="15"/>
      <c r="B251" s="15"/>
      <c r="C251" s="15"/>
      <c r="D251" s="23"/>
    </row>
    <row r="252" spans="1:4" x14ac:dyDescent="0.45">
      <c r="A252" s="15"/>
      <c r="B252" s="15"/>
      <c r="C252" s="15"/>
      <c r="D252" s="23"/>
    </row>
    <row r="253" spans="1:4" x14ac:dyDescent="0.45">
      <c r="A253" s="15"/>
      <c r="B253" s="15"/>
      <c r="C253" s="15"/>
      <c r="D253" s="23"/>
    </row>
    <row r="254" spans="1:4" x14ac:dyDescent="0.45">
      <c r="A254" s="15"/>
      <c r="B254" s="15"/>
      <c r="C254" s="15"/>
      <c r="D254" s="23"/>
    </row>
    <row r="255" spans="1:4" x14ac:dyDescent="0.45">
      <c r="A255" s="15"/>
      <c r="B255" s="15"/>
      <c r="C255" s="15"/>
      <c r="D255" s="23"/>
    </row>
    <row r="256" spans="1:4" x14ac:dyDescent="0.45">
      <c r="A256" s="15"/>
      <c r="B256" s="15"/>
      <c r="C256" s="15"/>
      <c r="D256" s="23"/>
    </row>
    <row r="257" spans="1:4" x14ac:dyDescent="0.45">
      <c r="A257" s="15"/>
      <c r="B257" s="15"/>
      <c r="C257" s="15"/>
      <c r="D257" s="23"/>
    </row>
    <row r="258" spans="1:4" x14ac:dyDescent="0.45">
      <c r="A258" s="15"/>
      <c r="B258" s="15"/>
      <c r="C258" s="15"/>
      <c r="D258" s="23"/>
    </row>
    <row r="259" spans="1:4" x14ac:dyDescent="0.45">
      <c r="A259" s="15"/>
      <c r="B259" s="15"/>
      <c r="C259" s="15"/>
      <c r="D259" s="23"/>
    </row>
    <row r="260" spans="1:4" x14ac:dyDescent="0.45">
      <c r="A260" s="15"/>
      <c r="B260" s="15"/>
      <c r="C260" s="15"/>
      <c r="D260" s="23"/>
    </row>
    <row r="261" spans="1:4" x14ac:dyDescent="0.45">
      <c r="A261" s="15"/>
      <c r="B261" s="15"/>
      <c r="C261" s="15"/>
      <c r="D261" s="23"/>
    </row>
    <row r="262" spans="1:4" x14ac:dyDescent="0.45">
      <c r="A262" s="15"/>
      <c r="B262" s="15"/>
      <c r="C262" s="15"/>
      <c r="D262" s="23"/>
    </row>
    <row r="263" spans="1:4" x14ac:dyDescent="0.45">
      <c r="A263" s="15"/>
      <c r="B263" s="15"/>
      <c r="C263" s="15"/>
      <c r="D263" s="23"/>
    </row>
    <row r="264" spans="1:4" x14ac:dyDescent="0.45">
      <c r="A264" s="15"/>
      <c r="B264" s="15"/>
      <c r="C264" s="15"/>
      <c r="D264" s="23"/>
    </row>
    <row r="265" spans="1:4" x14ac:dyDescent="0.45">
      <c r="A265" s="15"/>
      <c r="B265" s="15"/>
      <c r="C265" s="15"/>
      <c r="D265" s="23"/>
    </row>
    <row r="266" spans="1:4" x14ac:dyDescent="0.45">
      <c r="A266" s="15"/>
      <c r="B266" s="15"/>
      <c r="C266" s="15"/>
      <c r="D266" s="23"/>
    </row>
    <row r="267" spans="1:4" x14ac:dyDescent="0.45">
      <c r="A267" s="15"/>
      <c r="B267" s="15"/>
      <c r="C267" s="15"/>
      <c r="D267" s="23"/>
    </row>
    <row r="268" spans="1:4" x14ac:dyDescent="0.45">
      <c r="A268" s="15"/>
      <c r="B268" s="15"/>
      <c r="C268" s="15"/>
      <c r="D268" s="23"/>
    </row>
    <row r="269" spans="1:4" x14ac:dyDescent="0.45">
      <c r="A269" s="15"/>
      <c r="B269" s="15"/>
      <c r="C269" s="15"/>
      <c r="D269" s="23"/>
    </row>
    <row r="270" spans="1:4" x14ac:dyDescent="0.45">
      <c r="A270" s="15"/>
      <c r="B270" s="15"/>
      <c r="C270" s="15"/>
      <c r="D270" s="23"/>
    </row>
    <row r="271" spans="1:4" x14ac:dyDescent="0.45">
      <c r="A271" s="15"/>
      <c r="B271" s="15"/>
      <c r="C271" s="15"/>
      <c r="D271" s="23"/>
    </row>
    <row r="272" spans="1:4" x14ac:dyDescent="0.45">
      <c r="A272" s="15"/>
      <c r="B272" s="15"/>
      <c r="C272" s="15"/>
      <c r="D272" s="23"/>
    </row>
    <row r="273" spans="1:4" x14ac:dyDescent="0.45">
      <c r="A273" s="15"/>
      <c r="B273" s="15"/>
      <c r="C273" s="15"/>
      <c r="D273" s="23"/>
    </row>
    <row r="274" spans="1:4" x14ac:dyDescent="0.45">
      <c r="A274" s="15"/>
      <c r="B274" s="15"/>
      <c r="C274" s="15"/>
      <c r="D274" s="23"/>
    </row>
    <row r="275" spans="1:4" x14ac:dyDescent="0.45">
      <c r="A275" s="15"/>
      <c r="B275" s="15"/>
      <c r="C275" s="15"/>
      <c r="D275" s="23"/>
    </row>
    <row r="276" spans="1:4" x14ac:dyDescent="0.45">
      <c r="A276" s="15"/>
      <c r="B276" s="15"/>
      <c r="C276" s="15"/>
      <c r="D276" s="23"/>
    </row>
    <row r="277" spans="1:4" x14ac:dyDescent="0.45">
      <c r="A277" s="15"/>
      <c r="B277" s="15"/>
      <c r="C277" s="15"/>
      <c r="D277" s="23"/>
    </row>
    <row r="278" spans="1:4" x14ac:dyDescent="0.45">
      <c r="A278" s="15"/>
      <c r="B278" s="15"/>
      <c r="C278" s="15"/>
      <c r="D278" s="23"/>
    </row>
    <row r="279" spans="1:4" x14ac:dyDescent="0.45">
      <c r="A279" s="15"/>
      <c r="B279" s="15"/>
      <c r="C279" s="15"/>
      <c r="D279" s="23"/>
    </row>
    <row r="280" spans="1:4" x14ac:dyDescent="0.45">
      <c r="A280" s="15"/>
      <c r="B280" s="15"/>
      <c r="C280" s="15"/>
      <c r="D280" s="23"/>
    </row>
    <row r="281" spans="1:4" x14ac:dyDescent="0.45">
      <c r="A281" s="15"/>
      <c r="B281" s="15"/>
      <c r="C281" s="15"/>
      <c r="D281" s="23"/>
    </row>
    <row r="282" spans="1:4" x14ac:dyDescent="0.45">
      <c r="A282" s="15"/>
      <c r="B282" s="15"/>
      <c r="C282" s="15"/>
      <c r="D282" s="23"/>
    </row>
    <row r="283" spans="1:4" x14ac:dyDescent="0.45">
      <c r="A283" s="15"/>
      <c r="B283" s="15"/>
      <c r="C283" s="15"/>
      <c r="D283" s="23"/>
    </row>
    <row r="284" spans="1:4" x14ac:dyDescent="0.45">
      <c r="A284" s="15"/>
      <c r="B284" s="15"/>
      <c r="C284" s="15"/>
      <c r="D284" s="23"/>
    </row>
    <row r="285" spans="1:4" x14ac:dyDescent="0.45">
      <c r="A285" s="15"/>
      <c r="B285" s="15"/>
      <c r="C285" s="15"/>
      <c r="D285" s="23"/>
    </row>
    <row r="286" spans="1:4" x14ac:dyDescent="0.45">
      <c r="A286" s="15"/>
      <c r="B286" s="15"/>
      <c r="C286" s="15"/>
      <c r="D286" s="23"/>
    </row>
    <row r="287" spans="1:4" x14ac:dyDescent="0.45">
      <c r="A287" s="15"/>
      <c r="B287" s="15"/>
      <c r="C287" s="15"/>
      <c r="D287" s="23"/>
    </row>
    <row r="288" spans="1:4" x14ac:dyDescent="0.45">
      <c r="A288" s="15"/>
      <c r="B288" s="15"/>
      <c r="C288" s="15"/>
      <c r="D288" s="23"/>
    </row>
    <row r="289" spans="1:4" x14ac:dyDescent="0.45">
      <c r="A289" s="15"/>
      <c r="B289" s="15"/>
      <c r="C289" s="15"/>
      <c r="D289" s="23"/>
    </row>
    <row r="290" spans="1:4" x14ac:dyDescent="0.45">
      <c r="A290" s="15"/>
      <c r="B290" s="15"/>
      <c r="C290" s="15"/>
      <c r="D290" s="23"/>
    </row>
    <row r="291" spans="1:4" x14ac:dyDescent="0.45">
      <c r="A291" s="15"/>
      <c r="B291" s="15"/>
      <c r="C291" s="15"/>
      <c r="D291" s="23"/>
    </row>
    <row r="292" spans="1:4" x14ac:dyDescent="0.45">
      <c r="A292" s="15"/>
      <c r="B292" s="15"/>
      <c r="C292" s="15"/>
      <c r="D292" s="23"/>
    </row>
    <row r="293" spans="1:4" x14ac:dyDescent="0.45">
      <c r="A293" s="15"/>
      <c r="B293" s="15"/>
      <c r="C293" s="15"/>
      <c r="D293" s="23"/>
    </row>
    <row r="294" spans="1:4" x14ac:dyDescent="0.45">
      <c r="A294" s="15"/>
      <c r="B294" s="15"/>
      <c r="C294" s="15"/>
      <c r="D294" s="23"/>
    </row>
    <row r="295" spans="1:4" x14ac:dyDescent="0.45">
      <c r="A295" s="15"/>
      <c r="B295" s="15"/>
      <c r="C295" s="15"/>
      <c r="D295" s="23"/>
    </row>
    <row r="296" spans="1:4" x14ac:dyDescent="0.45">
      <c r="A296" s="15"/>
      <c r="B296" s="15"/>
      <c r="C296" s="15"/>
      <c r="D296" s="23"/>
    </row>
    <row r="297" spans="1:4" x14ac:dyDescent="0.45">
      <c r="A297" s="15"/>
      <c r="B297" s="15"/>
      <c r="C297" s="15"/>
      <c r="D297" s="23"/>
    </row>
    <row r="298" spans="1:4" x14ac:dyDescent="0.45">
      <c r="A298" s="15"/>
      <c r="B298" s="15"/>
      <c r="C298" s="15"/>
      <c r="D298" s="23"/>
    </row>
    <row r="299" spans="1:4" x14ac:dyDescent="0.45">
      <c r="A299" s="15"/>
      <c r="B299" s="15"/>
      <c r="C299" s="15"/>
      <c r="D299" s="23"/>
    </row>
    <row r="300" spans="1:4" x14ac:dyDescent="0.45">
      <c r="A300" s="15"/>
      <c r="B300" s="15"/>
      <c r="C300" s="15"/>
      <c r="D300" s="23"/>
    </row>
    <row r="301" spans="1:4" x14ac:dyDescent="0.45">
      <c r="A301" s="15"/>
      <c r="B301" s="15"/>
      <c r="C301" s="15"/>
      <c r="D301" s="23"/>
    </row>
    <row r="302" spans="1:4" x14ac:dyDescent="0.45">
      <c r="A302" s="15"/>
      <c r="B302" s="15"/>
      <c r="C302" s="15"/>
      <c r="D302" s="23"/>
    </row>
    <row r="303" spans="1:4" x14ac:dyDescent="0.45">
      <c r="A303" s="15"/>
      <c r="B303" s="15"/>
      <c r="C303" s="15"/>
      <c r="D303" s="23"/>
    </row>
    <row r="304" spans="1:4" x14ac:dyDescent="0.45">
      <c r="A304" s="15"/>
      <c r="B304" s="15"/>
      <c r="C304" s="15"/>
      <c r="D304" s="23"/>
    </row>
    <row r="305" spans="1:4" x14ac:dyDescent="0.45">
      <c r="A305" s="15"/>
      <c r="B305" s="15"/>
      <c r="C305" s="15"/>
      <c r="D305" s="23"/>
    </row>
    <row r="306" spans="1:4" x14ac:dyDescent="0.45">
      <c r="A306" s="15"/>
      <c r="B306" s="15"/>
      <c r="C306" s="15"/>
      <c r="D306" s="23"/>
    </row>
    <row r="307" spans="1:4" x14ac:dyDescent="0.45">
      <c r="A307" s="15"/>
      <c r="B307" s="15"/>
      <c r="C307" s="15"/>
      <c r="D307" s="23"/>
    </row>
    <row r="308" spans="1:4" x14ac:dyDescent="0.45">
      <c r="A308" s="15"/>
      <c r="B308" s="15"/>
      <c r="C308" s="15"/>
      <c r="D308" s="23"/>
    </row>
    <row r="309" spans="1:4" x14ac:dyDescent="0.45">
      <c r="A309" s="15"/>
      <c r="B309" s="15"/>
      <c r="C309" s="15"/>
      <c r="D309" s="23"/>
    </row>
    <row r="310" spans="1:4" x14ac:dyDescent="0.45">
      <c r="A310" s="15"/>
      <c r="B310" s="15"/>
      <c r="C310" s="15"/>
      <c r="D310" s="23"/>
    </row>
    <row r="311" spans="1:4" x14ac:dyDescent="0.45">
      <c r="A311" s="15"/>
      <c r="B311" s="15"/>
      <c r="C311" s="15"/>
      <c r="D311" s="23"/>
    </row>
    <row r="312" spans="1:4" x14ac:dyDescent="0.45">
      <c r="A312" s="15"/>
      <c r="B312" s="15"/>
      <c r="C312" s="15"/>
      <c r="D312" s="23"/>
    </row>
    <row r="313" spans="1:4" x14ac:dyDescent="0.45">
      <c r="A313" s="15"/>
      <c r="B313" s="15"/>
      <c r="C313" s="15"/>
      <c r="D313" s="23"/>
    </row>
    <row r="314" spans="1:4" x14ac:dyDescent="0.45">
      <c r="A314" s="15"/>
      <c r="B314" s="15"/>
      <c r="C314" s="15"/>
      <c r="D314" s="23"/>
    </row>
    <row r="315" spans="1:4" x14ac:dyDescent="0.45">
      <c r="A315" s="15"/>
      <c r="B315" s="15"/>
      <c r="C315" s="15"/>
      <c r="D315" s="23"/>
    </row>
    <row r="316" spans="1:4" x14ac:dyDescent="0.45">
      <c r="A316" s="15"/>
      <c r="B316" s="15"/>
      <c r="C316" s="15"/>
      <c r="D316" s="23"/>
    </row>
    <row r="317" spans="1:4" x14ac:dyDescent="0.45">
      <c r="A317" s="15"/>
      <c r="B317" s="15"/>
      <c r="C317" s="15"/>
      <c r="D317" s="23"/>
    </row>
    <row r="318" spans="1:4" x14ac:dyDescent="0.45">
      <c r="A318" s="15"/>
      <c r="B318" s="15"/>
      <c r="C318" s="15"/>
      <c r="D318" s="23"/>
    </row>
    <row r="319" spans="1:4" x14ac:dyDescent="0.45">
      <c r="A319" s="15"/>
      <c r="B319" s="15"/>
      <c r="C319" s="15"/>
      <c r="D319" s="23"/>
    </row>
    <row r="320" spans="1:4" x14ac:dyDescent="0.45">
      <c r="A320" s="15"/>
      <c r="B320" s="15"/>
      <c r="C320" s="15"/>
      <c r="D320" s="23"/>
    </row>
    <row r="321" spans="1:4" x14ac:dyDescent="0.45">
      <c r="A321" s="15"/>
      <c r="B321" s="15"/>
      <c r="C321" s="15"/>
      <c r="D321" s="23"/>
    </row>
    <row r="322" spans="1:4" x14ac:dyDescent="0.45">
      <c r="A322" s="15"/>
      <c r="B322" s="15"/>
      <c r="C322" s="15"/>
      <c r="D322" s="23"/>
    </row>
    <row r="323" spans="1:4" x14ac:dyDescent="0.45">
      <c r="A323" s="15"/>
      <c r="B323" s="15"/>
      <c r="C323" s="15"/>
      <c r="D323" s="23"/>
    </row>
    <row r="324" spans="1:4" x14ac:dyDescent="0.45">
      <c r="A324" s="15"/>
      <c r="B324" s="15"/>
      <c r="C324" s="15"/>
      <c r="D324" s="23"/>
    </row>
    <row r="325" spans="1:4" x14ac:dyDescent="0.45">
      <c r="A325" s="15"/>
      <c r="B325" s="15"/>
      <c r="C325" s="15"/>
      <c r="D325" s="23"/>
    </row>
    <row r="326" spans="1:4" x14ac:dyDescent="0.45">
      <c r="A326" s="15"/>
      <c r="B326" s="15"/>
      <c r="C326" s="15"/>
      <c r="D326" s="23"/>
    </row>
    <row r="327" spans="1:4" x14ac:dyDescent="0.45">
      <c r="A327" s="15"/>
      <c r="B327" s="15"/>
      <c r="C327" s="15"/>
      <c r="D327" s="23"/>
    </row>
    <row r="328" spans="1:4" x14ac:dyDescent="0.45">
      <c r="A328" s="15"/>
      <c r="B328" s="15"/>
      <c r="C328" s="15"/>
      <c r="D328" s="23"/>
    </row>
    <row r="329" spans="1:4" x14ac:dyDescent="0.45">
      <c r="A329" s="15"/>
      <c r="B329" s="15"/>
      <c r="C329" s="15"/>
      <c r="D329" s="23"/>
    </row>
    <row r="330" spans="1:4" x14ac:dyDescent="0.45">
      <c r="A330" s="15"/>
      <c r="B330" s="15"/>
      <c r="C330" s="15"/>
      <c r="D330" s="23"/>
    </row>
    <row r="331" spans="1:4" x14ac:dyDescent="0.45">
      <c r="A331" s="15"/>
      <c r="B331" s="15"/>
      <c r="C331" s="15"/>
      <c r="D331" s="23"/>
    </row>
    <row r="332" spans="1:4" x14ac:dyDescent="0.45">
      <c r="A332" s="15"/>
      <c r="B332" s="15"/>
      <c r="C332" s="15"/>
      <c r="D332" s="23"/>
    </row>
    <row r="333" spans="1:4" x14ac:dyDescent="0.45">
      <c r="A333" s="15"/>
      <c r="B333" s="15"/>
      <c r="C333" s="15"/>
      <c r="D333" s="23"/>
    </row>
    <row r="334" spans="1:4" x14ac:dyDescent="0.45">
      <c r="A334" s="15"/>
      <c r="B334" s="15"/>
      <c r="C334" s="15"/>
      <c r="D334" s="23"/>
    </row>
    <row r="335" spans="1:4" x14ac:dyDescent="0.45">
      <c r="A335" s="15"/>
      <c r="B335" s="15"/>
      <c r="C335" s="15"/>
      <c r="D335" s="23"/>
    </row>
    <row r="336" spans="1:4" x14ac:dyDescent="0.45">
      <c r="A336" s="15"/>
      <c r="B336" s="15"/>
      <c r="C336" s="15"/>
      <c r="D336" s="23"/>
    </row>
    <row r="337" spans="1:4" x14ac:dyDescent="0.45">
      <c r="A337" s="15"/>
      <c r="B337" s="15"/>
      <c r="C337" s="15"/>
      <c r="D337" s="23"/>
    </row>
    <row r="338" spans="1:4" x14ac:dyDescent="0.45">
      <c r="A338" s="15"/>
      <c r="B338" s="15"/>
      <c r="C338" s="15"/>
      <c r="D338" s="23"/>
    </row>
    <row r="339" spans="1:4" x14ac:dyDescent="0.45">
      <c r="A339" s="15"/>
      <c r="B339" s="15"/>
      <c r="C339" s="15"/>
      <c r="D339" s="23"/>
    </row>
    <row r="340" spans="1:4" x14ac:dyDescent="0.45">
      <c r="A340" s="15"/>
      <c r="B340" s="15"/>
      <c r="C340" s="15"/>
      <c r="D340" s="23"/>
    </row>
    <row r="341" spans="1:4" x14ac:dyDescent="0.45">
      <c r="A341" s="15"/>
      <c r="B341" s="15"/>
      <c r="C341" s="15"/>
      <c r="D341" s="23"/>
    </row>
    <row r="342" spans="1:4" x14ac:dyDescent="0.45">
      <c r="A342" s="15"/>
      <c r="B342" s="15"/>
      <c r="C342" s="15"/>
      <c r="D342" s="23"/>
    </row>
    <row r="343" spans="1:4" x14ac:dyDescent="0.45">
      <c r="A343" s="15"/>
      <c r="B343" s="15"/>
      <c r="C343" s="15"/>
      <c r="D343" s="23"/>
    </row>
    <row r="344" spans="1:4" x14ac:dyDescent="0.45">
      <c r="A344" s="15"/>
      <c r="B344" s="15"/>
      <c r="C344" s="15"/>
      <c r="D344" s="23"/>
    </row>
    <row r="345" spans="1:4" x14ac:dyDescent="0.45">
      <c r="A345" s="15"/>
      <c r="B345" s="15"/>
      <c r="C345" s="15"/>
      <c r="D345" s="23"/>
    </row>
    <row r="346" spans="1:4" x14ac:dyDescent="0.45">
      <c r="A346" s="15"/>
      <c r="B346" s="15"/>
      <c r="C346" s="15"/>
      <c r="D346" s="23"/>
    </row>
    <row r="347" spans="1:4" x14ac:dyDescent="0.45">
      <c r="A347" s="15"/>
      <c r="B347" s="15"/>
      <c r="C347" s="15"/>
      <c r="D347" s="23"/>
    </row>
    <row r="348" spans="1:4" x14ac:dyDescent="0.45">
      <c r="A348" s="15"/>
      <c r="B348" s="15"/>
      <c r="C348" s="15"/>
      <c r="D348" s="23"/>
    </row>
    <row r="349" spans="1:4" x14ac:dyDescent="0.45">
      <c r="A349" s="15"/>
      <c r="B349" s="15"/>
      <c r="C349" s="15"/>
      <c r="D349" s="23"/>
    </row>
    <row r="350" spans="1:4" x14ac:dyDescent="0.45">
      <c r="A350" s="15"/>
      <c r="B350" s="15"/>
      <c r="C350" s="15"/>
      <c r="D350" s="23"/>
    </row>
    <row r="351" spans="1:4" x14ac:dyDescent="0.45">
      <c r="A351" s="15"/>
      <c r="B351" s="15"/>
      <c r="C351" s="15"/>
      <c r="D351" s="23"/>
    </row>
    <row r="352" spans="1:4" x14ac:dyDescent="0.45">
      <c r="A352" s="15"/>
      <c r="B352" s="15"/>
      <c r="C352" s="15"/>
      <c r="D352" s="23"/>
    </row>
    <row r="353" spans="1:4" x14ac:dyDescent="0.45">
      <c r="A353" s="15"/>
      <c r="B353" s="15"/>
      <c r="C353" s="15"/>
      <c r="D353" s="23"/>
    </row>
    <row r="354" spans="1:4" x14ac:dyDescent="0.45">
      <c r="A354" s="15"/>
      <c r="B354" s="15"/>
      <c r="C354" s="15"/>
      <c r="D354" s="23"/>
    </row>
    <row r="355" spans="1:4" x14ac:dyDescent="0.45">
      <c r="A355" s="15"/>
      <c r="B355" s="15"/>
      <c r="C355" s="15"/>
      <c r="D355" s="23"/>
    </row>
    <row r="356" spans="1:4" x14ac:dyDescent="0.45">
      <c r="A356" s="15"/>
      <c r="B356" s="15"/>
      <c r="C356" s="15"/>
      <c r="D356" s="23"/>
    </row>
    <row r="357" spans="1:4" x14ac:dyDescent="0.45">
      <c r="A357" s="15"/>
      <c r="B357" s="15"/>
      <c r="C357" s="15"/>
      <c r="D357" s="23"/>
    </row>
    <row r="358" spans="1:4" x14ac:dyDescent="0.45">
      <c r="A358" s="15"/>
      <c r="B358" s="15"/>
      <c r="C358" s="15"/>
      <c r="D358" s="23"/>
    </row>
    <row r="359" spans="1:4" x14ac:dyDescent="0.45">
      <c r="A359" s="15"/>
      <c r="B359" s="15"/>
      <c r="C359" s="15"/>
      <c r="D359" s="23"/>
    </row>
    <row r="360" spans="1:4" x14ac:dyDescent="0.45">
      <c r="A360" s="15"/>
      <c r="B360" s="15"/>
      <c r="C360" s="15"/>
      <c r="D360" s="23"/>
    </row>
    <row r="361" spans="1:4" x14ac:dyDescent="0.45">
      <c r="A361" s="15"/>
      <c r="B361" s="15"/>
      <c r="C361" s="15"/>
      <c r="D361" s="23"/>
    </row>
    <row r="362" spans="1:4" x14ac:dyDescent="0.45">
      <c r="A362" s="15"/>
      <c r="B362" s="15"/>
      <c r="C362" s="15"/>
      <c r="D362" s="23"/>
    </row>
    <row r="363" spans="1:4" x14ac:dyDescent="0.45">
      <c r="A363" s="15"/>
      <c r="B363" s="15"/>
      <c r="C363" s="15"/>
      <c r="D363" s="23"/>
    </row>
    <row r="364" spans="1:4" x14ac:dyDescent="0.45">
      <c r="A364" s="15"/>
      <c r="B364" s="15"/>
      <c r="C364" s="15"/>
      <c r="D364" s="23"/>
    </row>
    <row r="365" spans="1:4" x14ac:dyDescent="0.45">
      <c r="A365" s="15"/>
      <c r="B365" s="15"/>
      <c r="C365" s="15"/>
      <c r="D365" s="23"/>
    </row>
    <row r="366" spans="1:4" x14ac:dyDescent="0.45">
      <c r="A366" s="15"/>
      <c r="B366" s="15"/>
      <c r="C366" s="15"/>
      <c r="D366" s="23"/>
    </row>
    <row r="367" spans="1:4" x14ac:dyDescent="0.45">
      <c r="A367" s="15"/>
      <c r="B367" s="15"/>
      <c r="C367" s="15"/>
      <c r="D367" s="23"/>
    </row>
    <row r="368" spans="1:4" x14ac:dyDescent="0.45">
      <c r="A368" s="15"/>
      <c r="B368" s="15"/>
      <c r="C368" s="15"/>
      <c r="D368" s="23"/>
    </row>
    <row r="369" spans="1:4" x14ac:dyDescent="0.45">
      <c r="A369" s="15"/>
      <c r="B369" s="15"/>
      <c r="C369" s="15"/>
      <c r="D369" s="23"/>
    </row>
    <row r="370" spans="1:4" x14ac:dyDescent="0.45">
      <c r="A370" s="15"/>
      <c r="B370" s="15"/>
      <c r="C370" s="15"/>
      <c r="D370" s="23"/>
    </row>
    <row r="371" spans="1:4" x14ac:dyDescent="0.45">
      <c r="A371" s="15"/>
      <c r="B371" s="15"/>
      <c r="C371" s="15"/>
      <c r="D371" s="23"/>
    </row>
    <row r="372" spans="1:4" x14ac:dyDescent="0.45">
      <c r="A372" s="15"/>
      <c r="B372" s="15"/>
      <c r="C372" s="15"/>
      <c r="D372" s="23"/>
    </row>
    <row r="373" spans="1:4" x14ac:dyDescent="0.45">
      <c r="A373" s="15"/>
      <c r="B373" s="15"/>
      <c r="C373" s="15"/>
      <c r="D373" s="23"/>
    </row>
    <row r="374" spans="1:4" x14ac:dyDescent="0.45">
      <c r="A374" s="15"/>
      <c r="B374" s="15"/>
      <c r="C374" s="15"/>
      <c r="D374" s="23"/>
    </row>
    <row r="375" spans="1:4" x14ac:dyDescent="0.45">
      <c r="A375" s="15"/>
      <c r="B375" s="15"/>
      <c r="C375" s="15"/>
      <c r="D375" s="23"/>
    </row>
    <row r="376" spans="1:4" x14ac:dyDescent="0.45">
      <c r="A376" s="15"/>
      <c r="B376" s="15"/>
      <c r="C376" s="15"/>
      <c r="D376" s="23"/>
    </row>
    <row r="377" spans="1:4" x14ac:dyDescent="0.45">
      <c r="A377" s="15"/>
      <c r="B377" s="15"/>
      <c r="C377" s="15"/>
      <c r="D377" s="23"/>
    </row>
    <row r="378" spans="1:4" x14ac:dyDescent="0.45">
      <c r="A378" s="15"/>
      <c r="B378" s="15"/>
      <c r="C378" s="15"/>
      <c r="D378" s="23"/>
    </row>
    <row r="379" spans="1:4" x14ac:dyDescent="0.45">
      <c r="A379" s="15"/>
      <c r="B379" s="15"/>
      <c r="C379" s="15"/>
      <c r="D379" s="23"/>
    </row>
    <row r="380" spans="1:4" x14ac:dyDescent="0.45">
      <c r="A380" s="15"/>
      <c r="B380" s="15"/>
      <c r="C380" s="15"/>
      <c r="D380" s="23"/>
    </row>
    <row r="381" spans="1:4" x14ac:dyDescent="0.45">
      <c r="A381" s="15"/>
      <c r="B381" s="15"/>
      <c r="C381" s="15"/>
      <c r="D381" s="23"/>
    </row>
    <row r="382" spans="1:4" x14ac:dyDescent="0.45">
      <c r="A382" s="15"/>
      <c r="B382" s="15"/>
      <c r="C382" s="15"/>
      <c r="D382" s="23"/>
    </row>
    <row r="383" spans="1:4" x14ac:dyDescent="0.45">
      <c r="A383" s="15"/>
      <c r="B383" s="15"/>
      <c r="C383" s="15"/>
      <c r="D383" s="23"/>
    </row>
    <row r="384" spans="1:4" x14ac:dyDescent="0.45">
      <c r="A384" s="15"/>
      <c r="B384" s="15"/>
      <c r="C384" s="15"/>
      <c r="D384" s="23"/>
    </row>
    <row r="385" spans="1:4" x14ac:dyDescent="0.45">
      <c r="A385" s="15"/>
      <c r="B385" s="15"/>
      <c r="C385" s="15"/>
      <c r="D385" s="23"/>
    </row>
    <row r="386" spans="1:4" x14ac:dyDescent="0.45">
      <c r="A386" s="15"/>
      <c r="B386" s="15"/>
      <c r="C386" s="15"/>
      <c r="D386" s="23"/>
    </row>
    <row r="387" spans="1:4" x14ac:dyDescent="0.45">
      <c r="A387" s="15"/>
      <c r="B387" s="15"/>
      <c r="C387" s="15"/>
      <c r="D387" s="23"/>
    </row>
    <row r="388" spans="1:4" x14ac:dyDescent="0.45">
      <c r="A388" s="15"/>
      <c r="B388" s="15"/>
      <c r="C388" s="15"/>
      <c r="D388" s="23"/>
    </row>
    <row r="389" spans="1:4" x14ac:dyDescent="0.45">
      <c r="A389" s="15"/>
      <c r="B389" s="15"/>
      <c r="C389" s="15"/>
      <c r="D389" s="23"/>
    </row>
    <row r="390" spans="1:4" x14ac:dyDescent="0.45">
      <c r="A390" s="15"/>
      <c r="B390" s="15"/>
      <c r="C390" s="15"/>
      <c r="D390" s="23"/>
    </row>
    <row r="391" spans="1:4" x14ac:dyDescent="0.45">
      <c r="A391" s="15"/>
      <c r="B391" s="15"/>
      <c r="C391" s="15"/>
      <c r="D391" s="23"/>
    </row>
    <row r="392" spans="1:4" x14ac:dyDescent="0.45">
      <c r="A392" s="15"/>
      <c r="B392" s="15"/>
      <c r="C392" s="15"/>
      <c r="D392" s="23"/>
    </row>
    <row r="393" spans="1:4" x14ac:dyDescent="0.45">
      <c r="A393" s="15"/>
      <c r="B393" s="15"/>
      <c r="C393" s="15"/>
      <c r="D393" s="23"/>
    </row>
    <row r="394" spans="1:4" x14ac:dyDescent="0.45">
      <c r="A394" s="15"/>
      <c r="B394" s="15"/>
      <c r="C394" s="15"/>
      <c r="D394" s="23"/>
    </row>
    <row r="395" spans="1:4" x14ac:dyDescent="0.45">
      <c r="A395" s="15"/>
      <c r="B395" s="15"/>
      <c r="C395" s="15"/>
      <c r="D395" s="23"/>
    </row>
    <row r="396" spans="1:4" x14ac:dyDescent="0.45">
      <c r="A396" s="15"/>
      <c r="B396" s="15"/>
      <c r="C396" s="15"/>
      <c r="D396" s="23"/>
    </row>
    <row r="397" spans="1:4" x14ac:dyDescent="0.45">
      <c r="A397" s="15"/>
      <c r="B397" s="15"/>
      <c r="C397" s="15"/>
      <c r="D397" s="23"/>
    </row>
    <row r="398" spans="1:4" x14ac:dyDescent="0.45">
      <c r="A398" s="15"/>
      <c r="B398" s="15"/>
      <c r="C398" s="15"/>
      <c r="D398" s="23"/>
    </row>
    <row r="399" spans="1:4" x14ac:dyDescent="0.45">
      <c r="A399" s="15"/>
      <c r="B399" s="15"/>
      <c r="C399" s="15"/>
      <c r="D399" s="23"/>
    </row>
    <row r="400" spans="1:4" x14ac:dyDescent="0.45">
      <c r="A400" s="15"/>
      <c r="B400" s="15"/>
      <c r="C400" s="15"/>
      <c r="D400" s="23"/>
    </row>
    <row r="401" spans="1:4" x14ac:dyDescent="0.45">
      <c r="A401" s="15"/>
      <c r="B401" s="15"/>
      <c r="C401" s="15"/>
      <c r="D401" s="23"/>
    </row>
    <row r="402" spans="1:4" x14ac:dyDescent="0.45">
      <c r="A402" s="15"/>
      <c r="B402" s="15"/>
      <c r="C402" s="15"/>
      <c r="D402" s="23"/>
    </row>
    <row r="403" spans="1:4" x14ac:dyDescent="0.45">
      <c r="A403" s="15"/>
      <c r="B403" s="15"/>
      <c r="C403" s="15"/>
      <c r="D403" s="23"/>
    </row>
    <row r="404" spans="1:4" x14ac:dyDescent="0.45">
      <c r="A404" s="15"/>
      <c r="B404" s="15"/>
      <c r="C404" s="15"/>
      <c r="D404" s="23"/>
    </row>
    <row r="405" spans="1:4" x14ac:dyDescent="0.45">
      <c r="A405" s="15"/>
      <c r="B405" s="15"/>
      <c r="C405" s="15"/>
      <c r="D405" s="23"/>
    </row>
    <row r="406" spans="1:4" x14ac:dyDescent="0.45">
      <c r="A406" s="15"/>
      <c r="B406" s="15"/>
      <c r="C406" s="15"/>
      <c r="D406" s="23"/>
    </row>
    <row r="407" spans="1:4" x14ac:dyDescent="0.45">
      <c r="A407" s="15"/>
      <c r="B407" s="15"/>
      <c r="C407" s="15"/>
      <c r="D407" s="23"/>
    </row>
    <row r="408" spans="1:4" x14ac:dyDescent="0.45">
      <c r="A408" s="15"/>
      <c r="B408" s="15"/>
      <c r="C408" s="15"/>
      <c r="D408" s="23"/>
    </row>
    <row r="409" spans="1:4" x14ac:dyDescent="0.45">
      <c r="A409" s="15"/>
      <c r="B409" s="15"/>
      <c r="C409" s="15"/>
      <c r="D409" s="23"/>
    </row>
    <row r="410" spans="1:4" x14ac:dyDescent="0.45">
      <c r="A410" s="15"/>
      <c r="B410" s="15"/>
      <c r="C410" s="15"/>
      <c r="D410" s="23"/>
    </row>
    <row r="411" spans="1:4" x14ac:dyDescent="0.45">
      <c r="A411" s="15"/>
      <c r="B411" s="15"/>
      <c r="C411" s="15"/>
      <c r="D411" s="23"/>
    </row>
    <row r="412" spans="1:4" x14ac:dyDescent="0.45">
      <c r="A412" s="15"/>
      <c r="B412" s="15"/>
      <c r="C412" s="15"/>
      <c r="D412" s="23"/>
    </row>
    <row r="413" spans="1:4" x14ac:dyDescent="0.45">
      <c r="A413" s="15"/>
      <c r="B413" s="15"/>
      <c r="C413" s="15"/>
      <c r="D413" s="23"/>
    </row>
    <row r="414" spans="1:4" x14ac:dyDescent="0.45">
      <c r="A414" s="15"/>
      <c r="B414" s="15"/>
      <c r="C414" s="15"/>
      <c r="D414" s="23"/>
    </row>
    <row r="415" spans="1:4" x14ac:dyDescent="0.45">
      <c r="A415" s="15"/>
      <c r="B415" s="15"/>
      <c r="C415" s="15"/>
      <c r="D415" s="23"/>
    </row>
    <row r="416" spans="1:4" x14ac:dyDescent="0.45">
      <c r="A416" s="15"/>
      <c r="B416" s="15"/>
      <c r="C416" s="15"/>
      <c r="D416" s="23"/>
    </row>
    <row r="417" spans="1:4" x14ac:dyDescent="0.45">
      <c r="A417" s="15"/>
      <c r="B417" s="15"/>
      <c r="C417" s="15"/>
      <c r="D417" s="23"/>
    </row>
    <row r="418" spans="1:4" x14ac:dyDescent="0.45">
      <c r="A418" s="15"/>
      <c r="B418" s="15"/>
      <c r="C418" s="15"/>
      <c r="D418" s="23"/>
    </row>
    <row r="419" spans="1:4" x14ac:dyDescent="0.45">
      <c r="A419" s="15"/>
      <c r="B419" s="15"/>
      <c r="C419" s="15"/>
      <c r="D419" s="23"/>
    </row>
    <row r="420" spans="1:4" x14ac:dyDescent="0.45">
      <c r="A420" s="15"/>
      <c r="B420" s="15"/>
      <c r="C420" s="15"/>
      <c r="D420" s="23"/>
    </row>
    <row r="421" spans="1:4" x14ac:dyDescent="0.45">
      <c r="A421" s="15"/>
      <c r="B421" s="15"/>
      <c r="C421" s="15"/>
      <c r="D421" s="23"/>
    </row>
    <row r="422" spans="1:4" x14ac:dyDescent="0.45">
      <c r="A422" s="15"/>
      <c r="B422" s="15"/>
      <c r="C422" s="15"/>
      <c r="D422" s="23"/>
    </row>
    <row r="423" spans="1:4" x14ac:dyDescent="0.45">
      <c r="A423" s="15"/>
      <c r="B423" s="15"/>
      <c r="C423" s="15"/>
      <c r="D423" s="23"/>
    </row>
    <row r="424" spans="1:4" x14ac:dyDescent="0.45">
      <c r="A424" s="15"/>
      <c r="B424" s="15"/>
      <c r="C424" s="15"/>
      <c r="D424" s="23"/>
    </row>
    <row r="425" spans="1:4" x14ac:dyDescent="0.45">
      <c r="A425" s="15"/>
      <c r="B425" s="15"/>
      <c r="C425" s="15"/>
      <c r="D425" s="23"/>
    </row>
    <row r="426" spans="1:4" x14ac:dyDescent="0.45">
      <c r="A426" s="15"/>
      <c r="B426" s="15"/>
      <c r="C426" s="15"/>
      <c r="D426" s="23"/>
    </row>
    <row r="427" spans="1:4" x14ac:dyDescent="0.45">
      <c r="A427" s="15"/>
      <c r="B427" s="15"/>
      <c r="C427" s="15"/>
      <c r="D427" s="23"/>
    </row>
    <row r="428" spans="1:4" x14ac:dyDescent="0.45">
      <c r="A428" s="15"/>
      <c r="B428" s="15"/>
      <c r="C428" s="15"/>
      <c r="D428" s="23"/>
    </row>
    <row r="429" spans="1:4" x14ac:dyDescent="0.45">
      <c r="A429" s="15"/>
      <c r="B429" s="15"/>
      <c r="C429" s="15"/>
      <c r="D429" s="23"/>
    </row>
    <row r="430" spans="1:4" x14ac:dyDescent="0.45">
      <c r="A430" s="15"/>
      <c r="B430" s="15"/>
      <c r="C430" s="15"/>
      <c r="D430" s="23"/>
    </row>
    <row r="431" spans="1:4" x14ac:dyDescent="0.45">
      <c r="A431" s="15"/>
      <c r="B431" s="15"/>
      <c r="C431" s="15"/>
      <c r="D431" s="23"/>
    </row>
    <row r="432" spans="1:4" x14ac:dyDescent="0.45">
      <c r="A432" s="15"/>
      <c r="B432" s="15"/>
      <c r="C432" s="15"/>
      <c r="D432" s="23"/>
    </row>
    <row r="433" spans="1:4" x14ac:dyDescent="0.45">
      <c r="A433" s="15"/>
      <c r="B433" s="15"/>
      <c r="C433" s="15"/>
      <c r="D433" s="23"/>
    </row>
    <row r="434" spans="1:4" x14ac:dyDescent="0.45">
      <c r="A434" s="15"/>
      <c r="B434" s="15"/>
      <c r="C434" s="15"/>
      <c r="D434" s="23"/>
    </row>
    <row r="435" spans="1:4" x14ac:dyDescent="0.45">
      <c r="A435" s="15"/>
      <c r="B435" s="15"/>
      <c r="C435" s="15"/>
      <c r="D435" s="23"/>
    </row>
    <row r="436" spans="1:4" x14ac:dyDescent="0.45">
      <c r="A436" s="15"/>
      <c r="B436" s="15"/>
      <c r="C436" s="15"/>
      <c r="D436" s="23"/>
    </row>
    <row r="437" spans="1:4" x14ac:dyDescent="0.45">
      <c r="A437" s="15"/>
      <c r="B437" s="15"/>
      <c r="C437" s="15"/>
      <c r="D437" s="23"/>
    </row>
    <row r="438" spans="1:4" x14ac:dyDescent="0.45">
      <c r="A438" s="15"/>
      <c r="B438" s="15"/>
      <c r="C438" s="15"/>
      <c r="D438" s="23"/>
    </row>
    <row r="439" spans="1:4" x14ac:dyDescent="0.45">
      <c r="A439" s="15"/>
      <c r="B439" s="15"/>
      <c r="C439" s="15"/>
      <c r="D439" s="23"/>
    </row>
    <row r="440" spans="1:4" x14ac:dyDescent="0.45">
      <c r="A440" s="15"/>
      <c r="B440" s="15"/>
      <c r="C440" s="15"/>
      <c r="D440" s="23"/>
    </row>
    <row r="441" spans="1:4" x14ac:dyDescent="0.45">
      <c r="A441" s="15"/>
      <c r="B441" s="15"/>
      <c r="C441" s="15"/>
      <c r="D441" s="23"/>
    </row>
    <row r="442" spans="1:4" x14ac:dyDescent="0.45">
      <c r="A442" s="15"/>
      <c r="B442" s="15"/>
      <c r="C442" s="15"/>
      <c r="D442" s="23"/>
    </row>
    <row r="443" spans="1:4" x14ac:dyDescent="0.45">
      <c r="A443" s="15"/>
      <c r="B443" s="15"/>
      <c r="C443" s="15"/>
      <c r="D443" s="23"/>
    </row>
    <row r="444" spans="1:4" x14ac:dyDescent="0.45">
      <c r="A444" s="15"/>
      <c r="B444" s="15"/>
      <c r="C444" s="15"/>
      <c r="D444" s="23"/>
    </row>
    <row r="445" spans="1:4" x14ac:dyDescent="0.45">
      <c r="A445" s="15"/>
      <c r="B445" s="15"/>
      <c r="C445" s="15"/>
      <c r="D445" s="23"/>
    </row>
    <row r="446" spans="1:4" x14ac:dyDescent="0.45">
      <c r="A446" s="15"/>
      <c r="B446" s="15"/>
      <c r="C446" s="15"/>
      <c r="D446" s="23"/>
    </row>
    <row r="447" spans="1:4" x14ac:dyDescent="0.45">
      <c r="A447" s="15"/>
      <c r="B447" s="15"/>
      <c r="C447" s="15"/>
      <c r="D447" s="23"/>
    </row>
    <row r="448" spans="1:4" x14ac:dyDescent="0.45">
      <c r="A448" s="15"/>
      <c r="B448" s="15"/>
      <c r="C448" s="15"/>
      <c r="D448" s="23"/>
    </row>
    <row r="449" spans="1:4" x14ac:dyDescent="0.45">
      <c r="A449" s="15"/>
      <c r="B449" s="15"/>
      <c r="C449" s="15"/>
      <c r="D449" s="23"/>
    </row>
    <row r="450" spans="1:4" x14ac:dyDescent="0.45">
      <c r="A450" s="15"/>
      <c r="B450" s="15"/>
      <c r="C450" s="15"/>
      <c r="D450" s="23"/>
    </row>
    <row r="451" spans="1:4" x14ac:dyDescent="0.45">
      <c r="A451" s="15"/>
      <c r="B451" s="15"/>
      <c r="C451" s="15"/>
      <c r="D451" s="23"/>
    </row>
    <row r="452" spans="1:4" x14ac:dyDescent="0.45">
      <c r="A452" s="15"/>
      <c r="B452" s="15"/>
      <c r="C452" s="15"/>
      <c r="D452" s="23"/>
    </row>
    <row r="453" spans="1:4" x14ac:dyDescent="0.45">
      <c r="A453" s="15"/>
      <c r="B453" s="15"/>
      <c r="C453" s="15"/>
      <c r="D453" s="23"/>
    </row>
    <row r="454" spans="1:4" x14ac:dyDescent="0.45">
      <c r="A454" s="15"/>
      <c r="B454" s="15"/>
      <c r="C454" s="15"/>
      <c r="D454" s="23"/>
    </row>
    <row r="455" spans="1:4" x14ac:dyDescent="0.45">
      <c r="A455" s="15"/>
      <c r="B455" s="15"/>
      <c r="C455" s="15"/>
      <c r="D455" s="23"/>
    </row>
    <row r="456" spans="1:4" x14ac:dyDescent="0.45">
      <c r="A456" s="15"/>
      <c r="B456" s="15"/>
      <c r="C456" s="15"/>
      <c r="D456" s="23"/>
    </row>
    <row r="457" spans="1:4" x14ac:dyDescent="0.45">
      <c r="A457" s="15"/>
      <c r="B457" s="15"/>
      <c r="C457" s="15"/>
      <c r="D457" s="23"/>
    </row>
    <row r="458" spans="1:4" x14ac:dyDescent="0.45">
      <c r="A458" s="15"/>
      <c r="B458" s="15"/>
      <c r="C458" s="15"/>
      <c r="D458" s="23"/>
    </row>
    <row r="459" spans="1:4" x14ac:dyDescent="0.45">
      <c r="A459" s="15"/>
      <c r="B459" s="15"/>
      <c r="C459" s="15"/>
      <c r="D459" s="23"/>
    </row>
    <row r="460" spans="1:4" x14ac:dyDescent="0.45">
      <c r="A460" s="15"/>
      <c r="B460" s="15"/>
      <c r="C460" s="15"/>
      <c r="D460" s="23"/>
    </row>
    <row r="461" spans="1:4" x14ac:dyDescent="0.45">
      <c r="A461" s="15"/>
      <c r="B461" s="15"/>
      <c r="C461" s="15"/>
      <c r="D461" s="23"/>
    </row>
    <row r="462" spans="1:4" x14ac:dyDescent="0.45">
      <c r="A462" s="15"/>
      <c r="B462" s="15"/>
      <c r="C462" s="15"/>
      <c r="D462" s="23"/>
    </row>
    <row r="463" spans="1:4" x14ac:dyDescent="0.45">
      <c r="A463" s="15"/>
      <c r="B463" s="15"/>
      <c r="C463" s="15"/>
      <c r="D463" s="23"/>
    </row>
    <row r="464" spans="1:4" x14ac:dyDescent="0.45">
      <c r="A464" s="15"/>
      <c r="B464" s="15"/>
      <c r="C464" s="15"/>
      <c r="D464" s="23"/>
    </row>
    <row r="465" spans="1:4" x14ac:dyDescent="0.45">
      <c r="A465" s="15"/>
      <c r="B465" s="15"/>
      <c r="C465" s="15"/>
      <c r="D465" s="23"/>
    </row>
    <row r="466" spans="1:4" x14ac:dyDescent="0.45">
      <c r="A466" s="15"/>
      <c r="B466" s="15"/>
      <c r="C466" s="15"/>
      <c r="D466" s="23"/>
    </row>
    <row r="467" spans="1:4" x14ac:dyDescent="0.45">
      <c r="A467" s="15"/>
      <c r="B467" s="15"/>
      <c r="C467" s="15"/>
      <c r="D467" s="23"/>
    </row>
    <row r="468" spans="1:4" x14ac:dyDescent="0.45">
      <c r="A468" s="15"/>
      <c r="B468" s="15"/>
      <c r="C468" s="15"/>
      <c r="D468" s="23"/>
    </row>
    <row r="469" spans="1:4" x14ac:dyDescent="0.45">
      <c r="A469" s="15"/>
      <c r="B469" s="15"/>
      <c r="C469" s="15"/>
      <c r="D469" s="23"/>
    </row>
    <row r="470" spans="1:4" x14ac:dyDescent="0.45">
      <c r="A470" s="15"/>
      <c r="B470" s="15"/>
      <c r="C470" s="15"/>
      <c r="D470" s="23"/>
    </row>
    <row r="471" spans="1:4" x14ac:dyDescent="0.45">
      <c r="A471" s="15"/>
      <c r="B471" s="15"/>
      <c r="C471" s="15"/>
      <c r="D471" s="23"/>
    </row>
    <row r="472" spans="1:4" x14ac:dyDescent="0.45">
      <c r="A472" s="15"/>
      <c r="B472" s="15"/>
      <c r="C472" s="15"/>
      <c r="D472" s="23"/>
    </row>
    <row r="473" spans="1:4" x14ac:dyDescent="0.45">
      <c r="A473" s="15"/>
      <c r="B473" s="15"/>
      <c r="C473" s="15"/>
      <c r="D473" s="23"/>
    </row>
    <row r="474" spans="1:4" x14ac:dyDescent="0.45">
      <c r="A474" s="15"/>
      <c r="B474" s="15"/>
      <c r="C474" s="15"/>
      <c r="D474" s="23"/>
    </row>
    <row r="475" spans="1:4" x14ac:dyDescent="0.45">
      <c r="A475" s="15"/>
      <c r="B475" s="15"/>
      <c r="C475" s="15"/>
      <c r="D475" s="23"/>
    </row>
    <row r="476" spans="1:4" x14ac:dyDescent="0.45">
      <c r="A476" s="15"/>
      <c r="B476" s="15"/>
      <c r="C476" s="15"/>
      <c r="D476" s="23"/>
    </row>
    <row r="477" spans="1:4" x14ac:dyDescent="0.45">
      <c r="A477" s="15"/>
      <c r="B477" s="15"/>
      <c r="C477" s="15"/>
      <c r="D477" s="23"/>
    </row>
    <row r="478" spans="1:4" x14ac:dyDescent="0.45">
      <c r="A478" s="15"/>
      <c r="B478" s="15"/>
      <c r="C478" s="15"/>
      <c r="D478" s="23"/>
    </row>
    <row r="479" spans="1:4" x14ac:dyDescent="0.45">
      <c r="A479" s="15"/>
      <c r="B479" s="15"/>
      <c r="C479" s="15"/>
      <c r="D479" s="23"/>
    </row>
    <row r="480" spans="1:4" x14ac:dyDescent="0.45">
      <c r="A480" s="15"/>
      <c r="B480" s="15"/>
      <c r="C480" s="15"/>
      <c r="D480" s="23"/>
    </row>
    <row r="481" spans="1:4" x14ac:dyDescent="0.45">
      <c r="A481" s="15"/>
      <c r="B481" s="15"/>
      <c r="C481" s="15"/>
      <c r="D481" s="23"/>
    </row>
    <row r="482" spans="1:4" x14ac:dyDescent="0.45">
      <c r="A482" s="15"/>
      <c r="B482" s="15"/>
      <c r="C482" s="15"/>
      <c r="D482" s="23"/>
    </row>
    <row r="483" spans="1:4" x14ac:dyDescent="0.45">
      <c r="A483" s="15"/>
      <c r="B483" s="15"/>
      <c r="C483" s="15"/>
      <c r="D483" s="23"/>
    </row>
    <row r="484" spans="1:4" x14ac:dyDescent="0.45">
      <c r="A484" s="15"/>
      <c r="B484" s="15"/>
      <c r="C484" s="15"/>
      <c r="D484" s="23"/>
    </row>
    <row r="485" spans="1:4" x14ac:dyDescent="0.45">
      <c r="A485" s="15"/>
      <c r="B485" s="15"/>
      <c r="C485" s="15"/>
      <c r="D485" s="23"/>
    </row>
    <row r="486" spans="1:4" x14ac:dyDescent="0.45">
      <c r="A486" s="15"/>
      <c r="B486" s="15"/>
      <c r="C486" s="15"/>
      <c r="D486" s="23"/>
    </row>
    <row r="487" spans="1:4" x14ac:dyDescent="0.45">
      <c r="A487" s="15"/>
      <c r="B487" s="15"/>
      <c r="C487" s="15"/>
      <c r="D487" s="23"/>
    </row>
    <row r="488" spans="1:4" x14ac:dyDescent="0.45">
      <c r="A488" s="15"/>
      <c r="B488" s="15"/>
      <c r="C488" s="15"/>
      <c r="D488" s="23"/>
    </row>
    <row r="489" spans="1:4" x14ac:dyDescent="0.45">
      <c r="A489" s="15"/>
      <c r="B489" s="15"/>
      <c r="C489" s="15"/>
      <c r="D489" s="23"/>
    </row>
    <row r="490" spans="1:4" x14ac:dyDescent="0.45">
      <c r="A490" s="15"/>
      <c r="B490" s="15"/>
      <c r="C490" s="15"/>
      <c r="D490" s="23"/>
    </row>
    <row r="491" spans="1:4" x14ac:dyDescent="0.45">
      <c r="A491" s="15"/>
      <c r="B491" s="15"/>
      <c r="C491" s="15"/>
      <c r="D491" s="23"/>
    </row>
    <row r="492" spans="1:4" x14ac:dyDescent="0.45">
      <c r="A492" s="15"/>
      <c r="B492" s="15"/>
      <c r="C492" s="15"/>
      <c r="D492" s="23"/>
    </row>
    <row r="493" spans="1:4" x14ac:dyDescent="0.45">
      <c r="A493" s="15"/>
      <c r="B493" s="15"/>
      <c r="C493" s="15"/>
      <c r="D493" s="23"/>
    </row>
    <row r="494" spans="1:4" x14ac:dyDescent="0.45">
      <c r="A494" s="15"/>
      <c r="B494" s="15"/>
      <c r="C494" s="15"/>
      <c r="D494" s="23"/>
    </row>
    <row r="495" spans="1:4" x14ac:dyDescent="0.45">
      <c r="A495" s="15"/>
      <c r="B495" s="15"/>
      <c r="C495" s="15"/>
      <c r="D495" s="23"/>
    </row>
    <row r="496" spans="1:4" x14ac:dyDescent="0.45">
      <c r="A496" s="15"/>
      <c r="B496" s="15"/>
      <c r="C496" s="15"/>
      <c r="D496" s="23"/>
    </row>
    <row r="497" spans="1:4" x14ac:dyDescent="0.45">
      <c r="A497" s="15"/>
      <c r="B497" s="15"/>
      <c r="C497" s="15"/>
      <c r="D497" s="23"/>
    </row>
    <row r="498" spans="1:4" x14ac:dyDescent="0.45">
      <c r="A498" s="15"/>
      <c r="B498" s="15"/>
      <c r="C498" s="15"/>
      <c r="D498" s="23"/>
    </row>
    <row r="499" spans="1:4" x14ac:dyDescent="0.45">
      <c r="A499" s="15"/>
      <c r="B499" s="15"/>
      <c r="C499" s="15"/>
      <c r="D499" s="23"/>
    </row>
    <row r="500" spans="1:4" x14ac:dyDescent="0.45">
      <c r="A500" s="15"/>
      <c r="B500" s="15"/>
      <c r="C500" s="15"/>
      <c r="D500" s="23"/>
    </row>
    <row r="501" spans="1:4" x14ac:dyDescent="0.45">
      <c r="A501" s="15"/>
      <c r="B501" s="15"/>
      <c r="C501" s="15"/>
      <c r="D501" s="23"/>
    </row>
    <row r="502" spans="1:4" x14ac:dyDescent="0.45">
      <c r="A502" s="15"/>
      <c r="B502" s="15"/>
      <c r="C502" s="15"/>
      <c r="D502" s="23"/>
    </row>
    <row r="503" spans="1:4" x14ac:dyDescent="0.45">
      <c r="A503" s="15"/>
      <c r="B503" s="15"/>
      <c r="C503" s="15"/>
      <c r="D503" s="23"/>
    </row>
    <row r="504" spans="1:4" x14ac:dyDescent="0.45">
      <c r="A504" s="15"/>
      <c r="B504" s="15"/>
      <c r="C504" s="15"/>
      <c r="D504" s="23"/>
    </row>
    <row r="505" spans="1:4" x14ac:dyDescent="0.45">
      <c r="A505" s="15"/>
      <c r="B505" s="15"/>
      <c r="C505" s="15"/>
      <c r="D505" s="23"/>
    </row>
    <row r="506" spans="1:4" x14ac:dyDescent="0.45">
      <c r="A506" s="15"/>
      <c r="B506" s="15"/>
      <c r="C506" s="15"/>
      <c r="D506" s="23"/>
    </row>
    <row r="507" spans="1:4" x14ac:dyDescent="0.45">
      <c r="A507" s="15"/>
      <c r="B507" s="15"/>
      <c r="C507" s="15"/>
      <c r="D507" s="23"/>
    </row>
    <row r="508" spans="1:4" x14ac:dyDescent="0.45">
      <c r="A508" s="15"/>
      <c r="B508" s="15"/>
      <c r="C508" s="15"/>
      <c r="D508" s="23"/>
    </row>
    <row r="509" spans="1:4" x14ac:dyDescent="0.45">
      <c r="A509" s="15"/>
      <c r="B509" s="15"/>
      <c r="C509" s="15"/>
      <c r="D509" s="23"/>
    </row>
    <row r="510" spans="1:4" x14ac:dyDescent="0.45">
      <c r="A510" s="15"/>
      <c r="B510" s="15"/>
      <c r="C510" s="15"/>
      <c r="D510" s="23"/>
    </row>
    <row r="511" spans="1:4" x14ac:dyDescent="0.45">
      <c r="A511" s="15"/>
      <c r="B511" s="15"/>
      <c r="C511" s="15"/>
      <c r="D511" s="23"/>
    </row>
    <row r="512" spans="1:4" x14ac:dyDescent="0.45">
      <c r="A512" s="15"/>
      <c r="B512" s="15"/>
      <c r="C512" s="15"/>
      <c r="D512" s="23"/>
    </row>
    <row r="513" spans="1:4" x14ac:dyDescent="0.45">
      <c r="A513" s="15"/>
      <c r="B513" s="15"/>
      <c r="C513" s="15"/>
      <c r="D513" s="23"/>
    </row>
    <row r="514" spans="1:4" x14ac:dyDescent="0.45">
      <c r="A514" s="15"/>
      <c r="B514" s="15"/>
      <c r="C514" s="15"/>
      <c r="D514" s="23"/>
    </row>
    <row r="515" spans="1:4" x14ac:dyDescent="0.45">
      <c r="A515" s="15"/>
      <c r="B515" s="15"/>
      <c r="C515" s="15"/>
      <c r="D515" s="23"/>
    </row>
    <row r="516" spans="1:4" x14ac:dyDescent="0.45">
      <c r="A516" s="15"/>
      <c r="B516" s="15"/>
      <c r="C516" s="15"/>
      <c r="D516" s="23"/>
    </row>
    <row r="517" spans="1:4" x14ac:dyDescent="0.45">
      <c r="A517" s="15"/>
      <c r="B517" s="15"/>
      <c r="C517" s="15"/>
      <c r="D517" s="23"/>
    </row>
    <row r="518" spans="1:4" x14ac:dyDescent="0.45">
      <c r="A518" s="15"/>
      <c r="B518" s="15"/>
      <c r="C518" s="15"/>
      <c r="D518" s="23"/>
    </row>
    <row r="519" spans="1:4" x14ac:dyDescent="0.45">
      <c r="A519" s="15"/>
      <c r="B519" s="15"/>
      <c r="C519" s="15"/>
      <c r="D519" s="23"/>
    </row>
    <row r="520" spans="1:4" x14ac:dyDescent="0.45">
      <c r="A520" s="15"/>
      <c r="B520" s="15"/>
      <c r="C520" s="15"/>
      <c r="D520" s="23"/>
    </row>
    <row r="521" spans="1:4" x14ac:dyDescent="0.45">
      <c r="A521" s="15"/>
      <c r="B521" s="15"/>
      <c r="C521" s="15"/>
      <c r="D521" s="23"/>
    </row>
    <row r="522" spans="1:4" x14ac:dyDescent="0.45">
      <c r="A522" s="15"/>
      <c r="B522" s="15"/>
      <c r="C522" s="15"/>
      <c r="D522" s="23"/>
    </row>
    <row r="523" spans="1:4" x14ac:dyDescent="0.45">
      <c r="A523" s="15"/>
      <c r="B523" s="15"/>
      <c r="C523" s="15"/>
      <c r="D523" s="23"/>
    </row>
    <row r="524" spans="1:4" x14ac:dyDescent="0.45">
      <c r="A524" s="15"/>
      <c r="B524" s="15"/>
      <c r="C524" s="15"/>
      <c r="D524" s="23"/>
    </row>
    <row r="525" spans="1:4" x14ac:dyDescent="0.45">
      <c r="A525" s="15"/>
      <c r="B525" s="15"/>
      <c r="C525" s="15"/>
      <c r="D525" s="23"/>
    </row>
    <row r="526" spans="1:4" x14ac:dyDescent="0.45">
      <c r="A526" s="15"/>
      <c r="B526" s="15"/>
      <c r="C526" s="15"/>
      <c r="D526" s="23"/>
    </row>
    <row r="527" spans="1:4" x14ac:dyDescent="0.45">
      <c r="A527" s="15"/>
      <c r="B527" s="15"/>
      <c r="C527" s="15"/>
      <c r="D527" s="23"/>
    </row>
    <row r="528" spans="1:4" x14ac:dyDescent="0.45">
      <c r="A528" s="15"/>
      <c r="B528" s="15"/>
      <c r="C528" s="15"/>
      <c r="D528" s="23"/>
    </row>
    <row r="529" spans="1:4" x14ac:dyDescent="0.45">
      <c r="A529" s="15"/>
      <c r="B529" s="15"/>
      <c r="C529" s="15"/>
      <c r="D529" s="23"/>
    </row>
    <row r="530" spans="1:4" x14ac:dyDescent="0.45">
      <c r="A530" s="15"/>
      <c r="B530" s="15"/>
      <c r="C530" s="15"/>
      <c r="D530" s="23"/>
    </row>
    <row r="531" spans="1:4" x14ac:dyDescent="0.45">
      <c r="A531" s="15"/>
      <c r="B531" s="15"/>
      <c r="C531" s="15"/>
      <c r="D531" s="23"/>
    </row>
    <row r="532" spans="1:4" x14ac:dyDescent="0.45">
      <c r="A532" s="15"/>
      <c r="B532" s="15"/>
      <c r="C532" s="15"/>
      <c r="D532" s="23"/>
    </row>
    <row r="533" spans="1:4" x14ac:dyDescent="0.45">
      <c r="A533" s="15"/>
      <c r="B533" s="15"/>
      <c r="C533" s="15"/>
      <c r="D533" s="23"/>
    </row>
    <row r="534" spans="1:4" x14ac:dyDescent="0.45">
      <c r="A534" s="15"/>
      <c r="B534" s="15"/>
      <c r="C534" s="15"/>
      <c r="D534" s="23"/>
    </row>
    <row r="535" spans="1:4" x14ac:dyDescent="0.45">
      <c r="A535" s="15"/>
      <c r="B535" s="15"/>
      <c r="C535" s="15"/>
      <c r="D535" s="23"/>
    </row>
    <row r="536" spans="1:4" x14ac:dyDescent="0.45">
      <c r="A536" s="15"/>
      <c r="B536" s="15"/>
      <c r="C536" s="15"/>
      <c r="D536" s="23"/>
    </row>
    <row r="537" spans="1:4" x14ac:dyDescent="0.45">
      <c r="A537" s="15"/>
      <c r="B537" s="15"/>
      <c r="C537" s="15"/>
      <c r="D537" s="23"/>
    </row>
    <row r="538" spans="1:4" x14ac:dyDescent="0.45">
      <c r="A538" s="15"/>
      <c r="B538" s="15"/>
      <c r="C538" s="15"/>
      <c r="D538" s="23"/>
    </row>
    <row r="539" spans="1:4" x14ac:dyDescent="0.45">
      <c r="A539" s="15"/>
      <c r="B539" s="15"/>
      <c r="C539" s="15"/>
      <c r="D539" s="23"/>
    </row>
    <row r="540" spans="1:4" x14ac:dyDescent="0.45">
      <c r="A540" s="15"/>
      <c r="B540" s="15"/>
      <c r="C540" s="15"/>
      <c r="D540" s="23"/>
    </row>
    <row r="541" spans="1:4" x14ac:dyDescent="0.45">
      <c r="A541" s="15"/>
      <c r="B541" s="15"/>
      <c r="C541" s="15"/>
      <c r="D541" s="23"/>
    </row>
    <row r="542" spans="1:4" x14ac:dyDescent="0.45">
      <c r="A542" s="15"/>
      <c r="B542" s="15"/>
      <c r="C542" s="15"/>
      <c r="D542" s="23"/>
    </row>
    <row r="543" spans="1:4" x14ac:dyDescent="0.45">
      <c r="A543" s="15"/>
      <c r="B543" s="15"/>
      <c r="C543" s="15"/>
      <c r="D543" s="23"/>
    </row>
    <row r="544" spans="1:4" x14ac:dyDescent="0.45">
      <c r="A544" s="15"/>
      <c r="B544" s="15"/>
      <c r="C544" s="15"/>
      <c r="D544" s="23"/>
    </row>
    <row r="545" spans="1:4" x14ac:dyDescent="0.45">
      <c r="A545" s="15"/>
      <c r="B545" s="15"/>
      <c r="C545" s="15"/>
      <c r="D545" s="23"/>
    </row>
    <row r="546" spans="1:4" x14ac:dyDescent="0.45">
      <c r="A546" s="15"/>
      <c r="B546" s="15"/>
      <c r="C546" s="15"/>
      <c r="D546" s="23"/>
    </row>
    <row r="547" spans="1:4" x14ac:dyDescent="0.45">
      <c r="A547" s="15"/>
      <c r="B547" s="15"/>
      <c r="C547" s="15"/>
      <c r="D547" s="23"/>
    </row>
    <row r="548" spans="1:4" x14ac:dyDescent="0.45">
      <c r="A548" s="15"/>
      <c r="B548" s="15"/>
      <c r="C548" s="15"/>
      <c r="D548" s="23"/>
    </row>
    <row r="549" spans="1:4" x14ac:dyDescent="0.45">
      <c r="A549" s="15"/>
      <c r="B549" s="15"/>
      <c r="C549" s="15"/>
      <c r="D549" s="23"/>
    </row>
    <row r="550" spans="1:4" x14ac:dyDescent="0.45">
      <c r="A550" s="15"/>
      <c r="B550" s="15"/>
      <c r="C550" s="15"/>
      <c r="D550" s="23"/>
    </row>
    <row r="551" spans="1:4" x14ac:dyDescent="0.45">
      <c r="A551" s="15"/>
      <c r="B551" s="15"/>
      <c r="C551" s="15"/>
      <c r="D551" s="23"/>
    </row>
    <row r="552" spans="1:4" x14ac:dyDescent="0.45">
      <c r="A552" s="15"/>
      <c r="B552" s="15"/>
      <c r="C552" s="15"/>
      <c r="D552" s="23"/>
    </row>
    <row r="553" spans="1:4" x14ac:dyDescent="0.45">
      <c r="A553" s="15"/>
      <c r="B553" s="15"/>
      <c r="C553" s="15"/>
      <c r="D553" s="23"/>
    </row>
    <row r="554" spans="1:4" x14ac:dyDescent="0.45">
      <c r="A554" s="15"/>
      <c r="B554" s="15"/>
      <c r="C554" s="15"/>
      <c r="D554" s="23"/>
    </row>
    <row r="555" spans="1:4" x14ac:dyDescent="0.45">
      <c r="A555" s="15"/>
      <c r="B555" s="15"/>
      <c r="C555" s="15"/>
      <c r="D555" s="23"/>
    </row>
    <row r="556" spans="1:4" x14ac:dyDescent="0.45">
      <c r="A556" s="15"/>
      <c r="B556" s="15"/>
      <c r="C556" s="15"/>
      <c r="D556" s="23"/>
    </row>
    <row r="557" spans="1:4" x14ac:dyDescent="0.45">
      <c r="A557" s="15"/>
      <c r="B557" s="15"/>
      <c r="C557" s="15"/>
      <c r="D557" s="23"/>
    </row>
    <row r="558" spans="1:4" x14ac:dyDescent="0.45">
      <c r="A558" s="15"/>
      <c r="B558" s="15"/>
      <c r="C558" s="15"/>
      <c r="D558" s="23"/>
    </row>
    <row r="559" spans="1:4" x14ac:dyDescent="0.45">
      <c r="A559" s="15"/>
      <c r="B559" s="15"/>
      <c r="C559" s="15"/>
      <c r="D559" s="23"/>
    </row>
    <row r="560" spans="1:4" x14ac:dyDescent="0.45">
      <c r="A560" s="15"/>
      <c r="B560" s="15"/>
      <c r="C560" s="15"/>
      <c r="D560" s="23"/>
    </row>
    <row r="561" spans="1:4" x14ac:dyDescent="0.45">
      <c r="A561" s="15"/>
      <c r="B561" s="15"/>
      <c r="C561" s="15"/>
      <c r="D561" s="23"/>
    </row>
    <row r="562" spans="1:4" x14ac:dyDescent="0.45">
      <c r="A562" s="15"/>
      <c r="B562" s="15"/>
      <c r="C562" s="15"/>
      <c r="D562" s="23"/>
    </row>
    <row r="563" spans="1:4" x14ac:dyDescent="0.45">
      <c r="A563" s="15"/>
      <c r="B563" s="15"/>
      <c r="C563" s="15"/>
      <c r="D563" s="23"/>
    </row>
    <row r="564" spans="1:4" x14ac:dyDescent="0.45">
      <c r="A564" s="15"/>
      <c r="B564" s="15"/>
      <c r="C564" s="15"/>
      <c r="D564" s="23"/>
    </row>
    <row r="565" spans="1:4" x14ac:dyDescent="0.45">
      <c r="A565" s="15"/>
      <c r="B565" s="15"/>
      <c r="C565" s="15"/>
      <c r="D565" s="23"/>
    </row>
    <row r="566" spans="1:4" x14ac:dyDescent="0.45">
      <c r="A566" s="15"/>
      <c r="B566" s="15"/>
      <c r="C566" s="15"/>
      <c r="D566" s="23"/>
    </row>
    <row r="567" spans="1:4" x14ac:dyDescent="0.45">
      <c r="A567" s="15"/>
      <c r="B567" s="15"/>
      <c r="C567" s="15"/>
      <c r="D567" s="23"/>
    </row>
    <row r="568" spans="1:4" x14ac:dyDescent="0.45">
      <c r="A568" s="15"/>
      <c r="B568" s="15"/>
      <c r="C568" s="15"/>
      <c r="D568" s="23"/>
    </row>
    <row r="569" spans="1:4" x14ac:dyDescent="0.45">
      <c r="A569" s="15"/>
      <c r="B569" s="15"/>
      <c r="C569" s="15"/>
      <c r="D569" s="23"/>
    </row>
    <row r="570" spans="1:4" x14ac:dyDescent="0.45">
      <c r="A570" s="15"/>
      <c r="B570" s="15"/>
      <c r="C570" s="15"/>
      <c r="D570" s="23"/>
    </row>
    <row r="571" spans="1:4" x14ac:dyDescent="0.45">
      <c r="A571" s="15"/>
      <c r="B571" s="15"/>
      <c r="C571" s="15"/>
      <c r="D571" s="23"/>
    </row>
    <row r="572" spans="1:4" x14ac:dyDescent="0.45">
      <c r="A572" s="15"/>
      <c r="B572" s="15"/>
      <c r="C572" s="15"/>
      <c r="D572" s="23"/>
    </row>
    <row r="573" spans="1:4" x14ac:dyDescent="0.45">
      <c r="A573" s="15"/>
      <c r="B573" s="15"/>
      <c r="C573" s="15"/>
      <c r="D573" s="23"/>
    </row>
    <row r="574" spans="1:4" x14ac:dyDescent="0.45">
      <c r="A574" s="15"/>
      <c r="B574" s="15"/>
      <c r="C574" s="15"/>
      <c r="D574" s="23"/>
    </row>
    <row r="575" spans="1:4" x14ac:dyDescent="0.45">
      <c r="A575" s="15"/>
      <c r="B575" s="15"/>
      <c r="C575" s="15"/>
      <c r="D575" s="23"/>
    </row>
    <row r="576" spans="1:4" x14ac:dyDescent="0.45">
      <c r="A576" s="15"/>
      <c r="B576" s="15"/>
      <c r="C576" s="15"/>
      <c r="D576" s="23"/>
    </row>
    <row r="577" spans="1:4" x14ac:dyDescent="0.45">
      <c r="A577" s="15"/>
      <c r="B577" s="15"/>
      <c r="C577" s="15"/>
      <c r="D577" s="23"/>
    </row>
    <row r="578" spans="1:4" x14ac:dyDescent="0.45">
      <c r="A578" s="15"/>
      <c r="B578" s="15"/>
      <c r="C578" s="15"/>
      <c r="D578" s="23"/>
    </row>
    <row r="579" spans="1:4" x14ac:dyDescent="0.45">
      <c r="A579" s="15"/>
      <c r="B579" s="15"/>
      <c r="C579" s="15"/>
      <c r="D579" s="23"/>
    </row>
    <row r="580" spans="1:4" x14ac:dyDescent="0.45">
      <c r="A580" s="15"/>
      <c r="B580" s="15"/>
      <c r="C580" s="15"/>
      <c r="D580" s="23"/>
    </row>
    <row r="581" spans="1:4" x14ac:dyDescent="0.45">
      <c r="A581" s="15"/>
      <c r="B581" s="15"/>
      <c r="C581" s="15"/>
      <c r="D581" s="23"/>
    </row>
    <row r="582" spans="1:4" x14ac:dyDescent="0.45">
      <c r="A582" s="15"/>
      <c r="B582" s="15"/>
      <c r="C582" s="15"/>
      <c r="D582" s="23"/>
    </row>
    <row r="583" spans="1:4" x14ac:dyDescent="0.45">
      <c r="A583" s="15"/>
      <c r="B583" s="15"/>
      <c r="C583" s="15"/>
      <c r="D583" s="23"/>
    </row>
    <row r="584" spans="1:4" x14ac:dyDescent="0.45">
      <c r="A584" s="15"/>
      <c r="B584" s="15"/>
      <c r="C584" s="15"/>
      <c r="D584" s="23"/>
    </row>
    <row r="585" spans="1:4" x14ac:dyDescent="0.45">
      <c r="A585" s="15"/>
      <c r="B585" s="15"/>
      <c r="C585" s="15"/>
      <c r="D585" s="23"/>
    </row>
    <row r="586" spans="1:4" x14ac:dyDescent="0.45">
      <c r="A586" s="15"/>
      <c r="B586" s="15"/>
      <c r="C586" s="15"/>
      <c r="D586" s="23"/>
    </row>
    <row r="587" spans="1:4" x14ac:dyDescent="0.45">
      <c r="A587" s="15"/>
      <c r="B587" s="15"/>
      <c r="C587" s="15"/>
      <c r="D587" s="23"/>
    </row>
    <row r="588" spans="1:4" x14ac:dyDescent="0.45">
      <c r="A588" s="15"/>
      <c r="B588" s="15"/>
      <c r="C588" s="15"/>
      <c r="D588" s="23"/>
    </row>
    <row r="589" spans="1:4" x14ac:dyDescent="0.45">
      <c r="A589" s="15"/>
      <c r="B589" s="15"/>
      <c r="C589" s="15"/>
      <c r="D589" s="23"/>
    </row>
    <row r="590" spans="1:4" x14ac:dyDescent="0.45">
      <c r="A590" s="15"/>
      <c r="B590" s="15"/>
      <c r="C590" s="15"/>
      <c r="D590" s="23"/>
    </row>
    <row r="591" spans="1:4" x14ac:dyDescent="0.45">
      <c r="A591" s="15"/>
      <c r="B591" s="15"/>
      <c r="C591" s="15"/>
      <c r="D591" s="23"/>
    </row>
    <row r="592" spans="1:4" x14ac:dyDescent="0.45">
      <c r="A592" s="15"/>
      <c r="B592" s="15"/>
      <c r="C592" s="15"/>
      <c r="D592" s="23"/>
    </row>
    <row r="593" spans="1:4" x14ac:dyDescent="0.45">
      <c r="A593" s="15"/>
      <c r="B593" s="15"/>
      <c r="C593" s="15"/>
      <c r="D593" s="23"/>
    </row>
    <row r="594" spans="1:4" x14ac:dyDescent="0.45">
      <c r="A594" s="15"/>
      <c r="B594" s="15"/>
      <c r="C594" s="15"/>
      <c r="D594" s="23"/>
    </row>
    <row r="595" spans="1:4" x14ac:dyDescent="0.45">
      <c r="A595" s="15"/>
      <c r="B595" s="15"/>
      <c r="C595" s="15"/>
      <c r="D595" s="23"/>
    </row>
    <row r="596" spans="1:4" x14ac:dyDescent="0.45">
      <c r="A596" s="15"/>
      <c r="B596" s="15"/>
      <c r="C596" s="15"/>
      <c r="D596" s="23"/>
    </row>
    <row r="597" spans="1:4" x14ac:dyDescent="0.45">
      <c r="A597" s="15"/>
      <c r="B597" s="15"/>
      <c r="C597" s="15"/>
      <c r="D597" s="23"/>
    </row>
    <row r="598" spans="1:4" x14ac:dyDescent="0.45">
      <c r="A598" s="15"/>
      <c r="B598" s="15"/>
      <c r="C598" s="15"/>
      <c r="D598" s="23"/>
    </row>
    <row r="599" spans="1:4" x14ac:dyDescent="0.45">
      <c r="A599" s="15"/>
      <c r="B599" s="15"/>
      <c r="C599" s="15"/>
      <c r="D599" s="23"/>
    </row>
    <row r="600" spans="1:4" x14ac:dyDescent="0.45">
      <c r="A600" s="15"/>
      <c r="B600" s="15"/>
      <c r="C600" s="15"/>
      <c r="D600" s="23"/>
    </row>
    <row r="601" spans="1:4" x14ac:dyDescent="0.45">
      <c r="A601" s="15"/>
      <c r="B601" s="15"/>
      <c r="C601" s="15"/>
      <c r="D601" s="23"/>
    </row>
    <row r="602" spans="1:4" x14ac:dyDescent="0.45">
      <c r="A602" s="15"/>
      <c r="B602" s="15"/>
      <c r="C602" s="15"/>
      <c r="D602" s="23"/>
    </row>
    <row r="603" spans="1:4" x14ac:dyDescent="0.45">
      <c r="A603" s="15"/>
      <c r="B603" s="15"/>
      <c r="C603" s="15"/>
      <c r="D603" s="23"/>
    </row>
    <row r="604" spans="1:4" x14ac:dyDescent="0.45">
      <c r="A604" s="15"/>
      <c r="B604" s="15"/>
      <c r="C604" s="15"/>
      <c r="D604" s="23"/>
    </row>
    <row r="605" spans="1:4" x14ac:dyDescent="0.45">
      <c r="A605" s="15"/>
      <c r="B605" s="15"/>
      <c r="C605" s="15"/>
      <c r="D605" s="23"/>
    </row>
    <row r="606" spans="1:4" x14ac:dyDescent="0.45">
      <c r="A606" s="15"/>
      <c r="B606" s="15"/>
      <c r="C606" s="15"/>
      <c r="D606" s="23"/>
    </row>
    <row r="607" spans="1:4" x14ac:dyDescent="0.45">
      <c r="A607" s="15"/>
      <c r="B607" s="15"/>
      <c r="C607" s="15"/>
      <c r="D607" s="23"/>
    </row>
    <row r="608" spans="1:4" x14ac:dyDescent="0.45">
      <c r="A608" s="15"/>
      <c r="B608" s="15"/>
      <c r="C608" s="15"/>
      <c r="D608" s="23"/>
    </row>
    <row r="609" spans="1:4" x14ac:dyDescent="0.45">
      <c r="A609" s="15"/>
      <c r="B609" s="15"/>
      <c r="C609" s="15"/>
      <c r="D609" s="23"/>
    </row>
    <row r="610" spans="1:4" x14ac:dyDescent="0.45">
      <c r="A610" s="15"/>
      <c r="B610" s="15"/>
      <c r="C610" s="15"/>
      <c r="D610" s="23"/>
    </row>
    <row r="611" spans="1:4" x14ac:dyDescent="0.45">
      <c r="A611" s="15"/>
      <c r="B611" s="15"/>
      <c r="C611" s="15"/>
      <c r="D611" s="23"/>
    </row>
    <row r="612" spans="1:4" x14ac:dyDescent="0.45">
      <c r="A612" s="15"/>
      <c r="B612" s="15"/>
      <c r="C612" s="15"/>
      <c r="D612" s="23"/>
    </row>
    <row r="613" spans="1:4" x14ac:dyDescent="0.45">
      <c r="A613" s="15"/>
      <c r="B613" s="15"/>
      <c r="C613" s="15"/>
      <c r="D613" s="23"/>
    </row>
    <row r="614" spans="1:4" x14ac:dyDescent="0.45">
      <c r="A614" s="15"/>
      <c r="B614" s="15"/>
      <c r="C614" s="15"/>
      <c r="D614" s="23"/>
    </row>
    <row r="615" spans="1:4" x14ac:dyDescent="0.45">
      <c r="A615" s="15"/>
      <c r="B615" s="15"/>
      <c r="C615" s="15"/>
      <c r="D615" s="23"/>
    </row>
    <row r="616" spans="1:4" x14ac:dyDescent="0.45">
      <c r="A616" s="15"/>
      <c r="B616" s="15"/>
      <c r="C616" s="15"/>
      <c r="D616" s="23"/>
    </row>
    <row r="617" spans="1:4" x14ac:dyDescent="0.45">
      <c r="A617" s="15"/>
      <c r="B617" s="15"/>
      <c r="C617" s="15"/>
      <c r="D617" s="23"/>
    </row>
    <row r="618" spans="1:4" x14ac:dyDescent="0.45">
      <c r="A618" s="15"/>
      <c r="B618" s="15"/>
      <c r="C618" s="15"/>
      <c r="D618" s="23"/>
    </row>
    <row r="619" spans="1:4" x14ac:dyDescent="0.45">
      <c r="A619" s="15"/>
      <c r="B619" s="15"/>
      <c r="C619" s="15"/>
      <c r="D619" s="23"/>
    </row>
    <row r="620" spans="1:4" x14ac:dyDescent="0.45">
      <c r="A620" s="15"/>
      <c r="B620" s="15"/>
      <c r="C620" s="15"/>
      <c r="D620" s="23"/>
    </row>
    <row r="621" spans="1:4" x14ac:dyDescent="0.45">
      <c r="A621" s="15"/>
      <c r="B621" s="15"/>
      <c r="C621" s="15"/>
      <c r="D621" s="23"/>
    </row>
    <row r="622" spans="1:4" x14ac:dyDescent="0.45">
      <c r="A622" s="15"/>
      <c r="B622" s="15"/>
      <c r="C622" s="15"/>
      <c r="D622" s="23"/>
    </row>
    <row r="623" spans="1:4" x14ac:dyDescent="0.45">
      <c r="A623" s="15"/>
      <c r="B623" s="15"/>
      <c r="C623" s="15"/>
      <c r="D623" s="23"/>
    </row>
    <row r="624" spans="1:4" x14ac:dyDescent="0.45">
      <c r="A624" s="15"/>
      <c r="B624" s="15"/>
      <c r="C624" s="15"/>
      <c r="D624" s="23"/>
    </row>
    <row r="625" spans="1:4" x14ac:dyDescent="0.45">
      <c r="A625" s="15"/>
      <c r="B625" s="15"/>
      <c r="C625" s="15"/>
      <c r="D625" s="23"/>
    </row>
    <row r="626" spans="1:4" x14ac:dyDescent="0.45">
      <c r="A626" s="15"/>
      <c r="B626" s="15"/>
      <c r="C626" s="15"/>
      <c r="D626" s="23"/>
    </row>
    <row r="627" spans="1:4" x14ac:dyDescent="0.45">
      <c r="A627" s="15"/>
      <c r="B627" s="15"/>
      <c r="C627" s="15"/>
      <c r="D627" s="23"/>
    </row>
    <row r="628" spans="1:4" x14ac:dyDescent="0.45">
      <c r="A628" s="15"/>
      <c r="B628" s="15"/>
      <c r="C628" s="15"/>
      <c r="D628" s="23"/>
    </row>
    <row r="629" spans="1:4" x14ac:dyDescent="0.45">
      <c r="A629" s="15"/>
      <c r="B629" s="15"/>
      <c r="C629" s="15"/>
      <c r="D629" s="23"/>
    </row>
    <row r="630" spans="1:4" x14ac:dyDescent="0.45">
      <c r="A630" s="15"/>
      <c r="B630" s="15"/>
      <c r="C630" s="15"/>
      <c r="D630" s="23"/>
    </row>
    <row r="631" spans="1:4" x14ac:dyDescent="0.45">
      <c r="A631" s="15"/>
      <c r="B631" s="15"/>
      <c r="C631" s="15"/>
      <c r="D631" s="23"/>
    </row>
    <row r="632" spans="1:4" x14ac:dyDescent="0.45">
      <c r="A632" s="15"/>
      <c r="B632" s="15"/>
      <c r="C632" s="15"/>
      <c r="D632" s="23"/>
    </row>
    <row r="633" spans="1:4" x14ac:dyDescent="0.45">
      <c r="A633" s="15"/>
      <c r="B633" s="15"/>
      <c r="C633" s="15"/>
      <c r="D633" s="23"/>
    </row>
    <row r="634" spans="1:4" x14ac:dyDescent="0.45">
      <c r="A634" s="15"/>
      <c r="B634" s="15"/>
      <c r="C634" s="15"/>
      <c r="D634" s="23"/>
    </row>
    <row r="635" spans="1:4" x14ac:dyDescent="0.45">
      <c r="A635" s="15"/>
      <c r="B635" s="15"/>
      <c r="C635" s="15"/>
      <c r="D635" s="23"/>
    </row>
    <row r="636" spans="1:4" x14ac:dyDescent="0.45">
      <c r="A636" s="15"/>
      <c r="B636" s="15"/>
      <c r="C636" s="15"/>
      <c r="D636" s="23"/>
    </row>
    <row r="637" spans="1:4" x14ac:dyDescent="0.45">
      <c r="A637" s="15"/>
      <c r="B637" s="15"/>
      <c r="C637" s="15"/>
      <c r="D637" s="23"/>
    </row>
    <row r="638" spans="1:4" x14ac:dyDescent="0.45">
      <c r="A638" s="15"/>
      <c r="B638" s="15"/>
      <c r="C638" s="15"/>
      <c r="D638" s="23"/>
    </row>
    <row r="639" spans="1:4" x14ac:dyDescent="0.45">
      <c r="A639" s="15"/>
      <c r="B639" s="15"/>
      <c r="C639" s="15"/>
      <c r="D639" s="23"/>
    </row>
    <row r="640" spans="1:4" x14ac:dyDescent="0.45">
      <c r="A640" s="15"/>
      <c r="B640" s="15"/>
      <c r="C640" s="15"/>
      <c r="D640" s="23"/>
    </row>
    <row r="641" spans="1:4" x14ac:dyDescent="0.45">
      <c r="A641" s="15"/>
      <c r="B641" s="15"/>
      <c r="C641" s="15"/>
      <c r="D641" s="23"/>
    </row>
    <row r="642" spans="1:4" x14ac:dyDescent="0.45">
      <c r="A642" s="15"/>
      <c r="B642" s="15"/>
      <c r="C642" s="15"/>
      <c r="D642" s="23"/>
    </row>
    <row r="643" spans="1:4" x14ac:dyDescent="0.45">
      <c r="A643" s="15"/>
      <c r="B643" s="15"/>
      <c r="C643" s="15"/>
      <c r="D643" s="23"/>
    </row>
    <row r="644" spans="1:4" x14ac:dyDescent="0.45">
      <c r="A644" s="15"/>
      <c r="B644" s="15"/>
      <c r="C644" s="15"/>
      <c r="D644" s="23"/>
    </row>
    <row r="645" spans="1:4" x14ac:dyDescent="0.45">
      <c r="A645" s="15"/>
      <c r="B645" s="15"/>
      <c r="C645" s="15"/>
      <c r="D645" s="23"/>
    </row>
    <row r="646" spans="1:4" x14ac:dyDescent="0.45">
      <c r="A646" s="15"/>
      <c r="B646" s="15"/>
      <c r="C646" s="15"/>
      <c r="D646" s="23"/>
    </row>
    <row r="647" spans="1:4" x14ac:dyDescent="0.45">
      <c r="A647" s="15"/>
      <c r="B647" s="15"/>
      <c r="C647" s="15"/>
      <c r="D647" s="23"/>
    </row>
    <row r="648" spans="1:4" x14ac:dyDescent="0.45">
      <c r="A648" s="15"/>
      <c r="B648" s="15"/>
      <c r="C648" s="15"/>
      <c r="D648" s="23"/>
    </row>
    <row r="649" spans="1:4" x14ac:dyDescent="0.45">
      <c r="A649" s="15"/>
      <c r="B649" s="15"/>
      <c r="C649" s="15"/>
      <c r="D649" s="23"/>
    </row>
    <row r="650" spans="1:4" x14ac:dyDescent="0.45">
      <c r="A650" s="15"/>
      <c r="B650" s="15"/>
      <c r="C650" s="15"/>
      <c r="D650" s="23"/>
    </row>
    <row r="651" spans="1:4" x14ac:dyDescent="0.45">
      <c r="A651" s="15"/>
      <c r="B651" s="15"/>
      <c r="C651" s="15"/>
      <c r="D651" s="23"/>
    </row>
    <row r="652" spans="1:4" x14ac:dyDescent="0.45">
      <c r="A652" s="15"/>
      <c r="B652" s="15"/>
      <c r="C652" s="15"/>
      <c r="D652" s="23"/>
    </row>
    <row r="653" spans="1:4" x14ac:dyDescent="0.45">
      <c r="A653" s="15"/>
      <c r="B653" s="15"/>
      <c r="C653" s="15"/>
      <c r="D653" s="23"/>
    </row>
    <row r="654" spans="1:4" x14ac:dyDescent="0.45">
      <c r="A654" s="15"/>
      <c r="B654" s="15"/>
      <c r="C654" s="15"/>
      <c r="D654" s="23"/>
    </row>
    <row r="655" spans="1:4" x14ac:dyDescent="0.45">
      <c r="A655" s="15"/>
      <c r="B655" s="15"/>
      <c r="C655" s="15"/>
      <c r="D655" s="23"/>
    </row>
    <row r="656" spans="1:4" x14ac:dyDescent="0.45">
      <c r="A656" s="15"/>
      <c r="B656" s="15"/>
      <c r="C656" s="15"/>
      <c r="D656" s="23"/>
    </row>
    <row r="657" spans="1:4" x14ac:dyDescent="0.45">
      <c r="A657" s="15"/>
      <c r="B657" s="15"/>
      <c r="C657" s="15"/>
      <c r="D657" s="23"/>
    </row>
    <row r="658" spans="1:4" x14ac:dyDescent="0.45">
      <c r="A658" s="15"/>
      <c r="B658" s="15"/>
      <c r="C658" s="15"/>
      <c r="D658" s="23"/>
    </row>
    <row r="659" spans="1:4" x14ac:dyDescent="0.45">
      <c r="A659" s="15"/>
      <c r="B659" s="15"/>
      <c r="C659" s="15"/>
      <c r="D659" s="23"/>
    </row>
    <row r="660" spans="1:4" x14ac:dyDescent="0.45">
      <c r="A660" s="15"/>
      <c r="B660" s="15"/>
      <c r="C660" s="15"/>
      <c r="D660" s="23"/>
    </row>
    <row r="661" spans="1:4" x14ac:dyDescent="0.45">
      <c r="A661" s="15"/>
      <c r="B661" s="15"/>
      <c r="C661" s="15"/>
      <c r="D661" s="23"/>
    </row>
    <row r="662" spans="1:4" x14ac:dyDescent="0.45">
      <c r="A662" s="15"/>
      <c r="B662" s="15"/>
      <c r="C662" s="15"/>
      <c r="D662" s="23"/>
    </row>
    <row r="663" spans="1:4" x14ac:dyDescent="0.45">
      <c r="A663" s="15"/>
      <c r="B663" s="15"/>
      <c r="C663" s="15"/>
      <c r="D663" s="23"/>
    </row>
    <row r="664" spans="1:4" x14ac:dyDescent="0.45">
      <c r="A664" s="15"/>
      <c r="B664" s="15"/>
      <c r="C664" s="15"/>
      <c r="D664" s="23"/>
    </row>
    <row r="665" spans="1:4" x14ac:dyDescent="0.45">
      <c r="A665" s="15"/>
      <c r="B665" s="15"/>
      <c r="C665" s="15"/>
      <c r="D665" s="23"/>
    </row>
    <row r="666" spans="1:4" x14ac:dyDescent="0.45">
      <c r="A666" s="15"/>
      <c r="B666" s="15"/>
      <c r="C666" s="15"/>
      <c r="D666" s="23"/>
    </row>
    <row r="667" spans="1:4" x14ac:dyDescent="0.45">
      <c r="A667" s="15"/>
      <c r="B667" s="15"/>
      <c r="C667" s="15"/>
      <c r="D667" s="23"/>
    </row>
    <row r="668" spans="1:4" x14ac:dyDescent="0.45">
      <c r="A668" s="15"/>
      <c r="B668" s="15"/>
      <c r="C668" s="15"/>
      <c r="D668" s="23"/>
    </row>
    <row r="669" spans="1:4" x14ac:dyDescent="0.45">
      <c r="A669" s="15"/>
      <c r="B669" s="15"/>
      <c r="C669" s="15"/>
      <c r="D669" s="23"/>
    </row>
    <row r="670" spans="1:4" x14ac:dyDescent="0.45">
      <c r="A670" s="15"/>
      <c r="B670" s="15"/>
      <c r="C670" s="15"/>
      <c r="D670" s="23"/>
    </row>
    <row r="671" spans="1:4" x14ac:dyDescent="0.45">
      <c r="A671" s="15"/>
      <c r="B671" s="15"/>
      <c r="C671" s="15"/>
      <c r="D671" s="23"/>
    </row>
    <row r="672" spans="1:4" x14ac:dyDescent="0.45">
      <c r="A672" s="15"/>
      <c r="B672" s="15"/>
      <c r="C672" s="15"/>
      <c r="D672" s="23"/>
    </row>
    <row r="673" spans="1:4" x14ac:dyDescent="0.45">
      <c r="A673" s="15"/>
      <c r="B673" s="15"/>
      <c r="C673" s="15"/>
      <c r="D673" s="23"/>
    </row>
    <row r="674" spans="1:4" x14ac:dyDescent="0.45">
      <c r="A674" s="15"/>
      <c r="B674" s="15"/>
      <c r="C674" s="15"/>
      <c r="D674" s="23"/>
    </row>
    <row r="675" spans="1:4" x14ac:dyDescent="0.45">
      <c r="A675" s="15"/>
      <c r="B675" s="15"/>
      <c r="C675" s="15"/>
      <c r="D675" s="23"/>
    </row>
    <row r="676" spans="1:4" x14ac:dyDescent="0.45">
      <c r="A676" s="15"/>
      <c r="B676" s="15"/>
      <c r="C676" s="15"/>
      <c r="D676" s="23"/>
    </row>
    <row r="677" spans="1:4" x14ac:dyDescent="0.45">
      <c r="A677" s="15"/>
      <c r="B677" s="15"/>
      <c r="C677" s="15"/>
      <c r="D677" s="23"/>
    </row>
    <row r="678" spans="1:4" x14ac:dyDescent="0.45">
      <c r="A678" s="15"/>
      <c r="B678" s="15"/>
      <c r="C678" s="15"/>
      <c r="D678" s="23"/>
    </row>
    <row r="679" spans="1:4" x14ac:dyDescent="0.45">
      <c r="A679" s="15"/>
      <c r="B679" s="15"/>
      <c r="C679" s="15"/>
      <c r="D679" s="23"/>
    </row>
    <row r="680" spans="1:4" x14ac:dyDescent="0.45">
      <c r="A680" s="15"/>
      <c r="B680" s="15"/>
      <c r="C680" s="15"/>
      <c r="D680" s="23"/>
    </row>
    <row r="681" spans="1:4" x14ac:dyDescent="0.45">
      <c r="A681" s="15"/>
      <c r="B681" s="15"/>
      <c r="C681" s="15"/>
      <c r="D681" s="23"/>
    </row>
    <row r="682" spans="1:4" x14ac:dyDescent="0.45">
      <c r="A682" s="15"/>
      <c r="B682" s="15"/>
      <c r="C682" s="15"/>
      <c r="D682" s="23"/>
    </row>
    <row r="683" spans="1:4" x14ac:dyDescent="0.45">
      <c r="A683" s="15"/>
      <c r="B683" s="15"/>
      <c r="C683" s="15"/>
      <c r="D683" s="23"/>
    </row>
    <row r="684" spans="1:4" x14ac:dyDescent="0.45">
      <c r="A684" s="15"/>
      <c r="B684" s="15"/>
      <c r="C684" s="15"/>
      <c r="D684" s="23"/>
    </row>
    <row r="685" spans="1:4" x14ac:dyDescent="0.45">
      <c r="A685" s="15"/>
      <c r="B685" s="15"/>
      <c r="C685" s="15"/>
      <c r="D685" s="23"/>
    </row>
    <row r="686" spans="1:4" x14ac:dyDescent="0.45">
      <c r="A686" s="15"/>
      <c r="B686" s="15"/>
      <c r="C686" s="15"/>
      <c r="D686" s="23"/>
    </row>
    <row r="687" spans="1:4" x14ac:dyDescent="0.45">
      <c r="A687" s="15"/>
      <c r="B687" s="15"/>
      <c r="C687" s="15"/>
      <c r="D687" s="23"/>
    </row>
    <row r="688" spans="1:4" x14ac:dyDescent="0.45">
      <c r="A688" s="15"/>
      <c r="B688" s="15"/>
      <c r="C688" s="15"/>
      <c r="D688" s="23"/>
    </row>
    <row r="689" spans="1:4" x14ac:dyDescent="0.45">
      <c r="A689" s="15"/>
      <c r="B689" s="15"/>
      <c r="C689" s="15"/>
      <c r="D689" s="23"/>
    </row>
    <row r="690" spans="1:4" x14ac:dyDescent="0.45">
      <c r="A690" s="15"/>
      <c r="B690" s="15"/>
      <c r="C690" s="15"/>
      <c r="D690" s="23"/>
    </row>
    <row r="691" spans="1:4" x14ac:dyDescent="0.45">
      <c r="A691" s="15"/>
      <c r="B691" s="15"/>
      <c r="C691" s="15"/>
      <c r="D691" s="23"/>
    </row>
    <row r="692" spans="1:4" x14ac:dyDescent="0.45">
      <c r="A692" s="15"/>
      <c r="B692" s="15"/>
      <c r="C692" s="15"/>
      <c r="D692" s="23"/>
    </row>
    <row r="693" spans="1:4" x14ac:dyDescent="0.45">
      <c r="A693" s="15"/>
      <c r="B693" s="15"/>
      <c r="C693" s="15"/>
      <c r="D693" s="23"/>
    </row>
    <row r="694" spans="1:4" x14ac:dyDescent="0.45">
      <c r="A694" s="15"/>
      <c r="B694" s="15"/>
      <c r="C694" s="15"/>
      <c r="D694" s="23"/>
    </row>
    <row r="695" spans="1:4" x14ac:dyDescent="0.45">
      <c r="A695" s="15"/>
      <c r="B695" s="15"/>
      <c r="C695" s="15"/>
      <c r="D695" s="23"/>
    </row>
    <row r="696" spans="1:4" x14ac:dyDescent="0.45">
      <c r="A696" s="15"/>
      <c r="B696" s="15"/>
      <c r="C696" s="15"/>
      <c r="D696" s="23"/>
    </row>
    <row r="697" spans="1:4" x14ac:dyDescent="0.45">
      <c r="A697" s="15"/>
      <c r="B697" s="15"/>
      <c r="C697" s="15"/>
      <c r="D697" s="23"/>
    </row>
    <row r="698" spans="1:4" x14ac:dyDescent="0.45">
      <c r="A698" s="15"/>
      <c r="B698" s="15"/>
      <c r="C698" s="15"/>
      <c r="D698" s="23"/>
    </row>
    <row r="699" spans="1:4" x14ac:dyDescent="0.45">
      <c r="A699" s="15"/>
      <c r="B699" s="15"/>
      <c r="C699" s="15"/>
      <c r="D699" s="23"/>
    </row>
    <row r="700" spans="1:4" x14ac:dyDescent="0.45">
      <c r="A700" s="15"/>
      <c r="B700" s="15"/>
      <c r="C700" s="15"/>
      <c r="D700" s="23"/>
    </row>
    <row r="701" spans="1:4" x14ac:dyDescent="0.45">
      <c r="A701" s="15"/>
      <c r="B701" s="15"/>
      <c r="C701" s="15"/>
      <c r="D701" s="23"/>
    </row>
    <row r="702" spans="1:4" x14ac:dyDescent="0.45">
      <c r="A702" s="15"/>
      <c r="B702" s="15"/>
      <c r="C702" s="15"/>
      <c r="D702" s="23"/>
    </row>
    <row r="703" spans="1:4" x14ac:dyDescent="0.45">
      <c r="A703" s="15"/>
      <c r="B703" s="15"/>
      <c r="C703" s="15"/>
      <c r="D703" s="23"/>
    </row>
    <row r="704" spans="1:4" x14ac:dyDescent="0.45">
      <c r="A704" s="15"/>
      <c r="B704" s="15"/>
      <c r="C704" s="15"/>
      <c r="D704" s="23"/>
    </row>
    <row r="705" spans="1:4" x14ac:dyDescent="0.45">
      <c r="A705" s="15"/>
      <c r="B705" s="15"/>
      <c r="C705" s="15"/>
      <c r="D705" s="23"/>
    </row>
    <row r="706" spans="1:4" x14ac:dyDescent="0.45">
      <c r="A706" s="15"/>
      <c r="B706" s="15"/>
      <c r="C706" s="15"/>
      <c r="D706" s="23"/>
    </row>
    <row r="707" spans="1:4" x14ac:dyDescent="0.45">
      <c r="A707" s="15"/>
      <c r="B707" s="15"/>
      <c r="C707" s="15"/>
      <c r="D707" s="23"/>
    </row>
    <row r="708" spans="1:4" x14ac:dyDescent="0.45">
      <c r="A708" s="15"/>
      <c r="B708" s="15"/>
      <c r="C708" s="15"/>
      <c r="D708" s="23"/>
    </row>
    <row r="709" spans="1:4" x14ac:dyDescent="0.45">
      <c r="A709" s="15"/>
      <c r="B709" s="15"/>
      <c r="C709" s="15"/>
      <c r="D709" s="23"/>
    </row>
    <row r="710" spans="1:4" x14ac:dyDescent="0.45">
      <c r="A710" s="15"/>
      <c r="B710" s="15"/>
      <c r="C710" s="15"/>
      <c r="D710" s="23"/>
    </row>
    <row r="711" spans="1:4" x14ac:dyDescent="0.45">
      <c r="A711" s="15"/>
      <c r="B711" s="15"/>
      <c r="C711" s="15"/>
      <c r="D711" s="23"/>
    </row>
    <row r="712" spans="1:4" x14ac:dyDescent="0.45">
      <c r="A712" s="15"/>
      <c r="B712" s="15"/>
      <c r="C712" s="15"/>
      <c r="D712" s="23"/>
    </row>
    <row r="713" spans="1:4" x14ac:dyDescent="0.45">
      <c r="A713" s="15"/>
      <c r="B713" s="15"/>
      <c r="C713" s="15"/>
      <c r="D713" s="23"/>
    </row>
    <row r="714" spans="1:4" x14ac:dyDescent="0.45">
      <c r="A714" s="15"/>
      <c r="B714" s="15"/>
      <c r="C714" s="15"/>
      <c r="D714" s="23"/>
    </row>
    <row r="715" spans="1:4" x14ac:dyDescent="0.45">
      <c r="A715" s="15"/>
      <c r="B715" s="15"/>
      <c r="C715" s="15"/>
      <c r="D715" s="23"/>
    </row>
    <row r="716" spans="1:4" x14ac:dyDescent="0.45">
      <c r="A716" s="15"/>
      <c r="B716" s="15"/>
      <c r="C716" s="15"/>
      <c r="D716" s="23"/>
    </row>
    <row r="717" spans="1:4" x14ac:dyDescent="0.45">
      <c r="A717" s="15"/>
      <c r="B717" s="15"/>
      <c r="C717" s="15"/>
      <c r="D717" s="23"/>
    </row>
    <row r="718" spans="1:4" x14ac:dyDescent="0.45">
      <c r="A718" s="15"/>
      <c r="B718" s="15"/>
      <c r="C718" s="15"/>
      <c r="D718" s="23"/>
    </row>
    <row r="719" spans="1:4" x14ac:dyDescent="0.45">
      <c r="A719" s="15"/>
      <c r="B719" s="15"/>
      <c r="C719" s="15"/>
      <c r="D719" s="23"/>
    </row>
    <row r="720" spans="1:4" x14ac:dyDescent="0.45">
      <c r="A720" s="15"/>
      <c r="B720" s="15"/>
      <c r="C720" s="15"/>
      <c r="D720" s="23"/>
    </row>
    <row r="721" spans="1:4" x14ac:dyDescent="0.45">
      <c r="A721" s="15"/>
      <c r="B721" s="15"/>
      <c r="C721" s="15"/>
      <c r="D721" s="23"/>
    </row>
    <row r="722" spans="1:4" x14ac:dyDescent="0.45">
      <c r="A722" s="15"/>
      <c r="B722" s="15"/>
      <c r="C722" s="15"/>
      <c r="D722" s="23"/>
    </row>
    <row r="723" spans="1:4" x14ac:dyDescent="0.45">
      <c r="A723" s="15"/>
      <c r="B723" s="15"/>
      <c r="C723" s="15"/>
      <c r="D723" s="23"/>
    </row>
    <row r="724" spans="1:4" x14ac:dyDescent="0.45">
      <c r="A724" s="15"/>
      <c r="B724" s="15"/>
      <c r="C724" s="15"/>
      <c r="D724" s="23"/>
    </row>
    <row r="725" spans="1:4" x14ac:dyDescent="0.45">
      <c r="A725" s="15"/>
      <c r="B725" s="15"/>
      <c r="C725" s="15"/>
      <c r="D725" s="23"/>
    </row>
    <row r="726" spans="1:4" x14ac:dyDescent="0.45">
      <c r="A726" s="15"/>
      <c r="B726" s="15"/>
      <c r="C726" s="15"/>
      <c r="D726" s="23"/>
    </row>
    <row r="727" spans="1:4" x14ac:dyDescent="0.45">
      <c r="A727" s="15"/>
      <c r="B727" s="15"/>
      <c r="C727" s="15"/>
      <c r="D727" s="23"/>
    </row>
    <row r="728" spans="1:4" x14ac:dyDescent="0.45">
      <c r="A728" s="15"/>
      <c r="B728" s="15"/>
      <c r="C728" s="15"/>
      <c r="D728" s="23"/>
    </row>
    <row r="729" spans="1:4" x14ac:dyDescent="0.45">
      <c r="A729" s="15"/>
      <c r="B729" s="15"/>
      <c r="C729" s="15"/>
      <c r="D729" s="23"/>
    </row>
    <row r="730" spans="1:4" x14ac:dyDescent="0.45">
      <c r="A730" s="15"/>
      <c r="B730" s="15"/>
      <c r="C730" s="15"/>
      <c r="D730" s="23"/>
    </row>
    <row r="731" spans="1:4" x14ac:dyDescent="0.45">
      <c r="A731" s="15"/>
      <c r="B731" s="15"/>
      <c r="C731" s="15"/>
      <c r="D731" s="23"/>
    </row>
    <row r="732" spans="1:4" x14ac:dyDescent="0.45">
      <c r="A732" s="15"/>
      <c r="B732" s="15"/>
      <c r="C732" s="15"/>
      <c r="D732" s="23"/>
    </row>
    <row r="733" spans="1:4" x14ac:dyDescent="0.45">
      <c r="A733" s="15"/>
      <c r="B733" s="15"/>
      <c r="C733" s="15"/>
      <c r="D733" s="23"/>
    </row>
    <row r="734" spans="1:4" x14ac:dyDescent="0.45">
      <c r="A734" s="15"/>
      <c r="B734" s="15"/>
      <c r="C734" s="15"/>
      <c r="D734" s="23"/>
    </row>
    <row r="735" spans="1:4" x14ac:dyDescent="0.45">
      <c r="A735" s="15"/>
      <c r="B735" s="15"/>
      <c r="C735" s="15"/>
      <c r="D735" s="23"/>
    </row>
    <row r="736" spans="1:4" x14ac:dyDescent="0.45">
      <c r="A736" s="15"/>
      <c r="B736" s="15"/>
      <c r="C736" s="15"/>
      <c r="D736" s="23"/>
    </row>
    <row r="737" spans="1:4" x14ac:dyDescent="0.45">
      <c r="A737" s="15"/>
      <c r="B737" s="15"/>
      <c r="C737" s="15"/>
      <c r="D737" s="23"/>
    </row>
    <row r="738" spans="1:4" x14ac:dyDescent="0.45">
      <c r="A738" s="15"/>
      <c r="B738" s="15"/>
      <c r="C738" s="15"/>
      <c r="D738" s="23"/>
    </row>
    <row r="739" spans="1:4" x14ac:dyDescent="0.45">
      <c r="A739" s="15"/>
      <c r="B739" s="15"/>
      <c r="C739" s="15"/>
      <c r="D739" s="23"/>
    </row>
    <row r="740" spans="1:4" x14ac:dyDescent="0.45">
      <c r="A740" s="15"/>
      <c r="B740" s="15"/>
      <c r="C740" s="15"/>
      <c r="D740" s="23"/>
    </row>
    <row r="741" spans="1:4" x14ac:dyDescent="0.45">
      <c r="A741" s="15"/>
      <c r="B741" s="15"/>
      <c r="C741" s="15"/>
      <c r="D741" s="23"/>
    </row>
    <row r="742" spans="1:4" x14ac:dyDescent="0.45">
      <c r="A742" s="15"/>
      <c r="B742" s="15"/>
      <c r="C742" s="15"/>
      <c r="D742" s="23"/>
    </row>
    <row r="743" spans="1:4" x14ac:dyDescent="0.45">
      <c r="A743" s="15"/>
      <c r="B743" s="15"/>
      <c r="C743" s="15"/>
      <c r="D743" s="23"/>
    </row>
    <row r="744" spans="1:4" x14ac:dyDescent="0.45">
      <c r="A744" s="15"/>
      <c r="B744" s="15"/>
      <c r="C744" s="15"/>
      <c r="D744" s="23"/>
    </row>
    <row r="745" spans="1:4" x14ac:dyDescent="0.45">
      <c r="A745" s="15"/>
      <c r="B745" s="15"/>
      <c r="C745" s="15"/>
      <c r="D745" s="23"/>
    </row>
    <row r="746" spans="1:4" x14ac:dyDescent="0.45">
      <c r="A746" s="15"/>
      <c r="B746" s="15"/>
      <c r="C746" s="15"/>
      <c r="D746" s="23"/>
    </row>
    <row r="747" spans="1:4" x14ac:dyDescent="0.45">
      <c r="A747" s="15"/>
      <c r="B747" s="15"/>
      <c r="C747" s="15"/>
      <c r="D747" s="23"/>
    </row>
    <row r="748" spans="1:4" x14ac:dyDescent="0.45">
      <c r="A748" s="15"/>
      <c r="B748" s="15"/>
      <c r="C748" s="15"/>
      <c r="D748" s="23"/>
    </row>
    <row r="749" spans="1:4" x14ac:dyDescent="0.45">
      <c r="A749" s="15"/>
      <c r="B749" s="15"/>
      <c r="C749" s="15"/>
      <c r="D749" s="23"/>
    </row>
    <row r="750" spans="1:4" x14ac:dyDescent="0.45">
      <c r="A750" s="15"/>
      <c r="B750" s="15"/>
      <c r="C750" s="15"/>
      <c r="D750" s="23"/>
    </row>
    <row r="751" spans="1:4" x14ac:dyDescent="0.45">
      <c r="A751" s="15"/>
      <c r="B751" s="15"/>
      <c r="C751" s="15"/>
      <c r="D751" s="23"/>
    </row>
    <row r="752" spans="1:4" x14ac:dyDescent="0.45">
      <c r="A752" s="15"/>
      <c r="B752" s="15"/>
      <c r="C752" s="15"/>
      <c r="D752" s="23"/>
    </row>
    <row r="753" spans="1:4" x14ac:dyDescent="0.45">
      <c r="A753" s="15"/>
      <c r="B753" s="15"/>
      <c r="C753" s="15"/>
      <c r="D753" s="23"/>
    </row>
    <row r="754" spans="1:4" x14ac:dyDescent="0.45">
      <c r="A754" s="15"/>
      <c r="B754" s="15"/>
      <c r="C754" s="15"/>
      <c r="D754" s="23"/>
    </row>
    <row r="755" spans="1:4" x14ac:dyDescent="0.45">
      <c r="A755" s="15"/>
      <c r="B755" s="15"/>
      <c r="C755" s="15"/>
      <c r="D755" s="23"/>
    </row>
    <row r="756" spans="1:4" x14ac:dyDescent="0.45">
      <c r="A756" s="15"/>
      <c r="B756" s="15"/>
      <c r="C756" s="15"/>
      <c r="D756" s="23"/>
    </row>
    <row r="757" spans="1:4" x14ac:dyDescent="0.45">
      <c r="A757" s="15"/>
      <c r="B757" s="15"/>
      <c r="C757" s="15"/>
      <c r="D757" s="23"/>
    </row>
    <row r="758" spans="1:4" x14ac:dyDescent="0.45">
      <c r="A758" s="15"/>
      <c r="B758" s="15"/>
      <c r="C758" s="15"/>
      <c r="D758" s="23"/>
    </row>
    <row r="759" spans="1:4" x14ac:dyDescent="0.45">
      <c r="A759" s="15"/>
      <c r="B759" s="15"/>
      <c r="C759" s="15"/>
      <c r="D759" s="23"/>
    </row>
    <row r="760" spans="1:4" x14ac:dyDescent="0.45">
      <c r="A760" s="15"/>
      <c r="B760" s="15"/>
      <c r="C760" s="15"/>
      <c r="D760" s="23"/>
    </row>
    <row r="761" spans="1:4" x14ac:dyDescent="0.45">
      <c r="A761" s="15"/>
      <c r="B761" s="15"/>
      <c r="C761" s="15"/>
      <c r="D761" s="23"/>
    </row>
    <row r="762" spans="1:4" x14ac:dyDescent="0.45">
      <c r="A762" s="15"/>
      <c r="B762" s="15"/>
      <c r="C762" s="15"/>
      <c r="D762" s="23"/>
    </row>
    <row r="763" spans="1:4" x14ac:dyDescent="0.45">
      <c r="A763" s="15"/>
      <c r="B763" s="15"/>
      <c r="C763" s="15"/>
      <c r="D763" s="23"/>
    </row>
    <row r="764" spans="1:4" x14ac:dyDescent="0.45">
      <c r="A764" s="15"/>
      <c r="B764" s="15"/>
      <c r="C764" s="15"/>
      <c r="D764" s="23"/>
    </row>
    <row r="765" spans="1:4" x14ac:dyDescent="0.45">
      <c r="A765" s="15"/>
      <c r="B765" s="15"/>
      <c r="C765" s="15"/>
      <c r="D765" s="23"/>
    </row>
    <row r="766" spans="1:4" x14ac:dyDescent="0.45">
      <c r="A766" s="15"/>
      <c r="B766" s="15"/>
      <c r="C766" s="15"/>
      <c r="D766" s="23"/>
    </row>
    <row r="767" spans="1:4" x14ac:dyDescent="0.45">
      <c r="A767" s="15"/>
      <c r="B767" s="15"/>
      <c r="C767" s="15"/>
      <c r="D767" s="23"/>
    </row>
    <row r="768" spans="1:4" x14ac:dyDescent="0.45">
      <c r="A768" s="15"/>
      <c r="B768" s="15"/>
      <c r="C768" s="15"/>
      <c r="D768" s="23"/>
    </row>
    <row r="769" spans="1:4" x14ac:dyDescent="0.45">
      <c r="A769" s="15"/>
      <c r="B769" s="15"/>
      <c r="C769" s="15"/>
      <c r="D769" s="23"/>
    </row>
    <row r="770" spans="1:4" x14ac:dyDescent="0.45">
      <c r="A770" s="15"/>
      <c r="B770" s="15"/>
      <c r="C770" s="15"/>
      <c r="D770" s="23"/>
    </row>
    <row r="771" spans="1:4" x14ac:dyDescent="0.45">
      <c r="A771" s="15"/>
      <c r="B771" s="15"/>
      <c r="C771" s="15"/>
      <c r="D771" s="23"/>
    </row>
    <row r="772" spans="1:4" x14ac:dyDescent="0.45">
      <c r="A772" s="15"/>
      <c r="B772" s="15"/>
      <c r="C772" s="15"/>
      <c r="D772" s="23"/>
    </row>
    <row r="773" spans="1:4" x14ac:dyDescent="0.45">
      <c r="A773" s="15"/>
      <c r="B773" s="15"/>
      <c r="C773" s="15"/>
      <c r="D773" s="23"/>
    </row>
    <row r="774" spans="1:4" x14ac:dyDescent="0.45">
      <c r="A774" s="15"/>
      <c r="B774" s="15"/>
      <c r="C774" s="15"/>
      <c r="D774" s="23"/>
    </row>
    <row r="775" spans="1:4" x14ac:dyDescent="0.45">
      <c r="A775" s="15"/>
      <c r="B775" s="15"/>
      <c r="C775" s="15"/>
      <c r="D775" s="23"/>
    </row>
    <row r="776" spans="1:4" x14ac:dyDescent="0.45">
      <c r="A776" s="15"/>
      <c r="B776" s="15"/>
      <c r="C776" s="15"/>
      <c r="D776" s="23"/>
    </row>
    <row r="777" spans="1:4" x14ac:dyDescent="0.45">
      <c r="A777" s="15"/>
      <c r="B777" s="15"/>
      <c r="C777" s="15"/>
      <c r="D777" s="23"/>
    </row>
    <row r="778" spans="1:4" x14ac:dyDescent="0.45">
      <c r="A778" s="15"/>
      <c r="B778" s="15"/>
      <c r="C778" s="15"/>
      <c r="D778" s="23"/>
    </row>
    <row r="779" spans="1:4" x14ac:dyDescent="0.45">
      <c r="A779" s="15"/>
      <c r="B779" s="15"/>
      <c r="C779" s="15"/>
      <c r="D779" s="23"/>
    </row>
    <row r="780" spans="1:4" x14ac:dyDescent="0.45">
      <c r="A780" s="15"/>
      <c r="B780" s="15"/>
      <c r="C780" s="15"/>
      <c r="D780" s="23"/>
    </row>
    <row r="781" spans="1:4" x14ac:dyDescent="0.45">
      <c r="A781" s="15"/>
      <c r="B781" s="15"/>
      <c r="C781" s="15"/>
      <c r="D781" s="23"/>
    </row>
    <row r="782" spans="1:4" x14ac:dyDescent="0.45">
      <c r="A782" s="15"/>
      <c r="B782" s="15"/>
      <c r="C782" s="15"/>
      <c r="D782" s="23"/>
    </row>
    <row r="783" spans="1:4" x14ac:dyDescent="0.45">
      <c r="A783" s="15"/>
      <c r="B783" s="15"/>
      <c r="C783" s="15"/>
      <c r="D783" s="23"/>
    </row>
    <row r="784" spans="1:4" x14ac:dyDescent="0.45">
      <c r="A784" s="15"/>
      <c r="B784" s="15"/>
      <c r="C784" s="15"/>
      <c r="D784" s="23"/>
    </row>
    <row r="785" spans="1:4" x14ac:dyDescent="0.45">
      <c r="A785" s="15"/>
      <c r="B785" s="15"/>
      <c r="C785" s="15"/>
      <c r="D785" s="23"/>
    </row>
    <row r="786" spans="1:4" x14ac:dyDescent="0.45">
      <c r="A786" s="15"/>
      <c r="B786" s="15"/>
      <c r="C786" s="15"/>
      <c r="D786" s="23"/>
    </row>
    <row r="787" spans="1:4" x14ac:dyDescent="0.45">
      <c r="A787" s="15"/>
      <c r="B787" s="15"/>
      <c r="C787" s="15"/>
      <c r="D787" s="23"/>
    </row>
    <row r="788" spans="1:4" x14ac:dyDescent="0.45">
      <c r="A788" s="15"/>
      <c r="B788" s="15"/>
      <c r="C788" s="15"/>
      <c r="D788" s="23"/>
    </row>
    <row r="789" spans="1:4" x14ac:dyDescent="0.45">
      <c r="A789" s="15"/>
      <c r="B789" s="15"/>
      <c r="C789" s="15"/>
      <c r="D789" s="23"/>
    </row>
    <row r="790" spans="1:4" x14ac:dyDescent="0.45">
      <c r="A790" s="15"/>
      <c r="B790" s="15"/>
      <c r="C790" s="15"/>
      <c r="D790" s="23"/>
    </row>
    <row r="791" spans="1:4" x14ac:dyDescent="0.45">
      <c r="A791" s="15"/>
      <c r="B791" s="15"/>
      <c r="C791" s="15"/>
      <c r="D791" s="23"/>
    </row>
    <row r="792" spans="1:4" x14ac:dyDescent="0.45">
      <c r="A792" s="15"/>
      <c r="B792" s="15"/>
      <c r="C792" s="15"/>
      <c r="D792" s="23"/>
    </row>
    <row r="793" spans="1:4" x14ac:dyDescent="0.45">
      <c r="A793" s="15"/>
      <c r="B793" s="15"/>
      <c r="C793" s="15"/>
      <c r="D793" s="23"/>
    </row>
    <row r="794" spans="1:4" x14ac:dyDescent="0.45">
      <c r="A794" s="15"/>
      <c r="B794" s="15"/>
      <c r="C794" s="15"/>
      <c r="D794" s="23"/>
    </row>
    <row r="795" spans="1:4" x14ac:dyDescent="0.45">
      <c r="A795" s="15"/>
      <c r="B795" s="15"/>
      <c r="C795" s="15"/>
      <c r="D795" s="23"/>
    </row>
    <row r="796" spans="1:4" x14ac:dyDescent="0.45">
      <c r="A796" s="15"/>
      <c r="B796" s="15"/>
      <c r="C796" s="15"/>
      <c r="D796" s="23"/>
    </row>
    <row r="797" spans="1:4" x14ac:dyDescent="0.45">
      <c r="A797" s="15"/>
      <c r="B797" s="15"/>
      <c r="C797" s="15"/>
      <c r="D797" s="23"/>
    </row>
    <row r="798" spans="1:4" x14ac:dyDescent="0.45">
      <c r="A798" s="15"/>
      <c r="B798" s="15"/>
      <c r="C798" s="15"/>
      <c r="D798" s="23"/>
    </row>
    <row r="799" spans="1:4" x14ac:dyDescent="0.45">
      <c r="A799" s="15"/>
      <c r="B799" s="15"/>
      <c r="C799" s="15"/>
      <c r="D799" s="23"/>
    </row>
    <row r="800" spans="1:4" x14ac:dyDescent="0.45">
      <c r="A800" s="15"/>
      <c r="B800" s="15"/>
      <c r="C800" s="15"/>
      <c r="D800" s="23"/>
    </row>
    <row r="801" spans="1:4" x14ac:dyDescent="0.45">
      <c r="A801" s="15"/>
      <c r="B801" s="15"/>
      <c r="C801" s="15"/>
      <c r="D801" s="23"/>
    </row>
    <row r="802" spans="1:4" x14ac:dyDescent="0.45">
      <c r="A802" s="15"/>
      <c r="B802" s="15"/>
      <c r="C802" s="15"/>
      <c r="D802" s="23"/>
    </row>
    <row r="803" spans="1:4" x14ac:dyDescent="0.45">
      <c r="A803" s="15"/>
      <c r="B803" s="15"/>
      <c r="C803" s="15"/>
      <c r="D803" s="23"/>
    </row>
    <row r="804" spans="1:4" x14ac:dyDescent="0.45">
      <c r="A804" s="15"/>
      <c r="B804" s="15"/>
      <c r="C804" s="15"/>
      <c r="D804" s="23"/>
    </row>
    <row r="805" spans="1:4" x14ac:dyDescent="0.45">
      <c r="A805" s="15"/>
      <c r="B805" s="15"/>
      <c r="C805" s="15"/>
      <c r="D805" s="23"/>
    </row>
    <row r="806" spans="1:4" x14ac:dyDescent="0.45">
      <c r="A806" s="15"/>
      <c r="B806" s="15"/>
      <c r="C806" s="15"/>
      <c r="D806" s="23"/>
    </row>
    <row r="807" spans="1:4" x14ac:dyDescent="0.45">
      <c r="A807" s="15"/>
      <c r="B807" s="15"/>
      <c r="C807" s="15"/>
      <c r="D807" s="23"/>
    </row>
    <row r="808" spans="1:4" x14ac:dyDescent="0.45">
      <c r="A808" s="15"/>
      <c r="B808" s="15"/>
      <c r="C808" s="15"/>
      <c r="D808" s="23"/>
    </row>
    <row r="809" spans="1:4" x14ac:dyDescent="0.45">
      <c r="A809" s="15"/>
      <c r="B809" s="15"/>
      <c r="C809" s="15"/>
      <c r="D809" s="23"/>
    </row>
    <row r="810" spans="1:4" x14ac:dyDescent="0.45">
      <c r="A810" s="15"/>
      <c r="B810" s="15"/>
      <c r="C810" s="15"/>
      <c r="D810" s="23"/>
    </row>
    <row r="811" spans="1:4" x14ac:dyDescent="0.45">
      <c r="A811" s="15"/>
      <c r="B811" s="15"/>
      <c r="C811" s="15"/>
      <c r="D811" s="23"/>
    </row>
    <row r="812" spans="1:4" x14ac:dyDescent="0.45">
      <c r="A812" s="15"/>
      <c r="B812" s="15"/>
      <c r="C812" s="15"/>
      <c r="D812" s="23"/>
    </row>
    <row r="813" spans="1:4" x14ac:dyDescent="0.45">
      <c r="A813" s="15"/>
      <c r="B813" s="15"/>
      <c r="C813" s="15"/>
      <c r="D813" s="23"/>
    </row>
    <row r="814" spans="1:4" x14ac:dyDescent="0.45">
      <c r="A814" s="15"/>
      <c r="B814" s="15"/>
      <c r="C814" s="15"/>
      <c r="D814" s="23"/>
    </row>
    <row r="815" spans="1:4" x14ac:dyDescent="0.45">
      <c r="A815" s="15"/>
      <c r="B815" s="15"/>
      <c r="C815" s="15"/>
      <c r="D815" s="23"/>
    </row>
    <row r="816" spans="1:4" x14ac:dyDescent="0.45">
      <c r="A816" s="15"/>
      <c r="B816" s="15"/>
      <c r="C816" s="15"/>
      <c r="D816" s="23"/>
    </row>
    <row r="817" spans="1:4" x14ac:dyDescent="0.45">
      <c r="A817" s="15"/>
      <c r="B817" s="15"/>
      <c r="C817" s="15"/>
      <c r="D817" s="23"/>
    </row>
    <row r="818" spans="1:4" x14ac:dyDescent="0.45">
      <c r="A818" s="15"/>
      <c r="B818" s="15"/>
      <c r="C818" s="15"/>
      <c r="D818" s="23"/>
    </row>
    <row r="819" spans="1:4" x14ac:dyDescent="0.45">
      <c r="A819" s="15"/>
      <c r="B819" s="15"/>
      <c r="C819" s="15"/>
      <c r="D819" s="23"/>
    </row>
    <row r="820" spans="1:4" x14ac:dyDescent="0.45">
      <c r="A820" s="15"/>
      <c r="B820" s="15"/>
      <c r="C820" s="15"/>
      <c r="D820" s="23"/>
    </row>
    <row r="821" spans="1:4" x14ac:dyDescent="0.45">
      <c r="A821" s="15"/>
      <c r="B821" s="15"/>
      <c r="C821" s="15"/>
      <c r="D821" s="23"/>
    </row>
    <row r="822" spans="1:4" x14ac:dyDescent="0.45">
      <c r="A822" s="15"/>
      <c r="B822" s="15"/>
      <c r="C822" s="15"/>
      <c r="D822" s="23"/>
    </row>
    <row r="823" spans="1:4" x14ac:dyDescent="0.45">
      <c r="A823" s="15"/>
      <c r="B823" s="15"/>
      <c r="C823" s="15"/>
      <c r="D823" s="23"/>
    </row>
    <row r="824" spans="1:4" x14ac:dyDescent="0.45">
      <c r="A824" s="15"/>
      <c r="B824" s="15"/>
      <c r="C824" s="15"/>
      <c r="D824" s="23"/>
    </row>
    <row r="825" spans="1:4" x14ac:dyDescent="0.45">
      <c r="A825" s="15"/>
      <c r="B825" s="15"/>
      <c r="C825" s="15"/>
      <c r="D825" s="23"/>
    </row>
    <row r="826" spans="1:4" x14ac:dyDescent="0.45">
      <c r="A826" s="15"/>
      <c r="B826" s="15"/>
      <c r="C826" s="15"/>
      <c r="D826" s="23"/>
    </row>
    <row r="827" spans="1:4" x14ac:dyDescent="0.45">
      <c r="A827" s="15"/>
      <c r="B827" s="15"/>
      <c r="C827" s="15"/>
      <c r="D827" s="23"/>
    </row>
    <row r="828" spans="1:4" x14ac:dyDescent="0.45">
      <c r="A828" s="15"/>
      <c r="B828" s="15"/>
      <c r="C828" s="15"/>
      <c r="D828" s="23"/>
    </row>
    <row r="829" spans="1:4" x14ac:dyDescent="0.45">
      <c r="A829" s="15"/>
      <c r="B829" s="15"/>
      <c r="C829" s="15"/>
      <c r="D829" s="23"/>
    </row>
    <row r="830" spans="1:4" x14ac:dyDescent="0.45">
      <c r="A830" s="15"/>
      <c r="B830" s="15"/>
      <c r="C830" s="15"/>
      <c r="D830" s="23"/>
    </row>
    <row r="831" spans="1:4" x14ac:dyDescent="0.45">
      <c r="A831" s="15"/>
      <c r="B831" s="15"/>
      <c r="C831" s="15"/>
      <c r="D831" s="23"/>
    </row>
    <row r="832" spans="1:4" x14ac:dyDescent="0.45">
      <c r="A832" s="15"/>
      <c r="B832" s="15"/>
      <c r="C832" s="15"/>
      <c r="D832" s="23"/>
    </row>
    <row r="833" spans="1:4" x14ac:dyDescent="0.45">
      <c r="A833" s="15"/>
      <c r="B833" s="15"/>
      <c r="C833" s="15"/>
      <c r="D833" s="23"/>
    </row>
    <row r="834" spans="1:4" x14ac:dyDescent="0.45">
      <c r="A834" s="15"/>
      <c r="B834" s="15"/>
      <c r="C834" s="15"/>
      <c r="D834" s="23"/>
    </row>
    <row r="835" spans="1:4" x14ac:dyDescent="0.45">
      <c r="A835" s="15"/>
      <c r="B835" s="15"/>
      <c r="C835" s="15"/>
      <c r="D835" s="23"/>
    </row>
    <row r="836" spans="1:4" x14ac:dyDescent="0.45">
      <c r="A836" s="15"/>
      <c r="B836" s="15"/>
      <c r="C836" s="15"/>
      <c r="D836" s="23"/>
    </row>
    <row r="837" spans="1:4" x14ac:dyDescent="0.45">
      <c r="A837" s="15"/>
      <c r="B837" s="15"/>
      <c r="C837" s="15"/>
      <c r="D837" s="23"/>
    </row>
    <row r="838" spans="1:4" x14ac:dyDescent="0.45">
      <c r="A838" s="15"/>
      <c r="B838" s="15"/>
      <c r="C838" s="15"/>
      <c r="D838" s="23"/>
    </row>
    <row r="839" spans="1:4" x14ac:dyDescent="0.45">
      <c r="A839" s="15"/>
      <c r="B839" s="15"/>
      <c r="C839" s="15"/>
      <c r="D839" s="23"/>
    </row>
    <row r="840" spans="1:4" x14ac:dyDescent="0.45">
      <c r="A840" s="15"/>
      <c r="B840" s="15"/>
      <c r="C840" s="15"/>
      <c r="D840" s="23"/>
    </row>
    <row r="841" spans="1:4" x14ac:dyDescent="0.45">
      <c r="A841" s="15"/>
      <c r="B841" s="15"/>
      <c r="C841" s="15"/>
      <c r="D841" s="23"/>
    </row>
    <row r="842" spans="1:4" x14ac:dyDescent="0.45">
      <c r="A842" s="15"/>
      <c r="B842" s="15"/>
      <c r="C842" s="15"/>
      <c r="D842" s="23"/>
    </row>
    <row r="843" spans="1:4" x14ac:dyDescent="0.45">
      <c r="A843" s="15"/>
      <c r="B843" s="15"/>
      <c r="C843" s="15"/>
      <c r="D843" s="23"/>
    </row>
    <row r="844" spans="1:4" x14ac:dyDescent="0.45">
      <c r="A844" s="15"/>
      <c r="B844" s="15"/>
      <c r="C844" s="15"/>
      <c r="D844" s="23"/>
    </row>
    <row r="845" spans="1:4" x14ac:dyDescent="0.45">
      <c r="A845" s="15"/>
      <c r="B845" s="15"/>
      <c r="C845" s="15"/>
      <c r="D845" s="23"/>
    </row>
    <row r="846" spans="1:4" x14ac:dyDescent="0.45">
      <c r="A846" s="15"/>
      <c r="B846" s="15"/>
      <c r="C846" s="15"/>
      <c r="D846" s="23"/>
    </row>
    <row r="847" spans="1:4" x14ac:dyDescent="0.45">
      <c r="A847" s="15"/>
      <c r="B847" s="15"/>
      <c r="C847" s="15"/>
      <c r="D847" s="23"/>
    </row>
    <row r="848" spans="1:4" x14ac:dyDescent="0.45">
      <c r="A848" s="15"/>
      <c r="B848" s="15"/>
      <c r="C848" s="15"/>
      <c r="D848" s="23"/>
    </row>
    <row r="849" spans="1:4" x14ac:dyDescent="0.45">
      <c r="A849" s="15"/>
      <c r="B849" s="15"/>
      <c r="C849" s="15"/>
      <c r="D849" s="23"/>
    </row>
    <row r="850" spans="1:4" x14ac:dyDescent="0.45">
      <c r="A850" s="15"/>
      <c r="B850" s="15"/>
      <c r="C850" s="15"/>
      <c r="D850" s="23"/>
    </row>
    <row r="851" spans="1:4" x14ac:dyDescent="0.45">
      <c r="A851" s="15"/>
      <c r="B851" s="15"/>
      <c r="C851" s="15"/>
      <c r="D851" s="23"/>
    </row>
    <row r="852" spans="1:4" x14ac:dyDescent="0.45">
      <c r="A852" s="15"/>
      <c r="B852" s="15"/>
      <c r="C852" s="15"/>
      <c r="D852" s="23"/>
    </row>
    <row r="853" spans="1:4" x14ac:dyDescent="0.45">
      <c r="A853" s="15"/>
      <c r="B853" s="15"/>
      <c r="C853" s="15"/>
      <c r="D853" s="23"/>
    </row>
    <row r="854" spans="1:4" x14ac:dyDescent="0.45">
      <c r="A854" s="15"/>
      <c r="B854" s="15"/>
      <c r="C854" s="15"/>
      <c r="D854" s="23"/>
    </row>
    <row r="855" spans="1:4" x14ac:dyDescent="0.45">
      <c r="A855" s="15"/>
      <c r="B855" s="15"/>
      <c r="C855" s="15"/>
      <c r="D855" s="23"/>
    </row>
    <row r="856" spans="1:4" x14ac:dyDescent="0.45">
      <c r="A856" s="15"/>
      <c r="B856" s="15"/>
      <c r="C856" s="15"/>
      <c r="D856" s="23"/>
    </row>
    <row r="857" spans="1:4" x14ac:dyDescent="0.45">
      <c r="A857" s="15"/>
      <c r="B857" s="15"/>
      <c r="C857" s="15"/>
      <c r="D857" s="23"/>
    </row>
    <row r="858" spans="1:4" x14ac:dyDescent="0.45">
      <c r="A858" s="15"/>
      <c r="B858" s="15"/>
      <c r="C858" s="15"/>
      <c r="D858" s="23"/>
    </row>
    <row r="859" spans="1:4" x14ac:dyDescent="0.45">
      <c r="A859" s="15"/>
      <c r="B859" s="15"/>
      <c r="C859" s="15"/>
      <c r="D859" s="23"/>
    </row>
    <row r="860" spans="1:4" x14ac:dyDescent="0.45">
      <c r="A860" s="15"/>
      <c r="B860" s="15"/>
      <c r="C860" s="15"/>
      <c r="D860" s="23"/>
    </row>
    <row r="861" spans="1:4" x14ac:dyDescent="0.45">
      <c r="A861" s="15"/>
      <c r="B861" s="15"/>
      <c r="C861" s="15"/>
      <c r="D861" s="23"/>
    </row>
    <row r="862" spans="1:4" x14ac:dyDescent="0.45">
      <c r="A862" s="15"/>
      <c r="B862" s="15"/>
      <c r="C862" s="15"/>
      <c r="D862" s="23"/>
    </row>
    <row r="863" spans="1:4" x14ac:dyDescent="0.45">
      <c r="A863" s="15"/>
      <c r="B863" s="15"/>
      <c r="C863" s="15"/>
      <c r="D863" s="23"/>
    </row>
    <row r="864" spans="1:4" x14ac:dyDescent="0.45">
      <c r="A864" s="15"/>
      <c r="B864" s="15"/>
      <c r="C864" s="15"/>
      <c r="D864" s="23"/>
    </row>
    <row r="865" spans="1:4" x14ac:dyDescent="0.45">
      <c r="A865" s="15"/>
      <c r="B865" s="15"/>
      <c r="C865" s="15"/>
      <c r="D865" s="23"/>
    </row>
    <row r="866" spans="1:4" x14ac:dyDescent="0.45">
      <c r="A866" s="15"/>
      <c r="B866" s="15"/>
      <c r="C866" s="15"/>
      <c r="D866" s="23"/>
    </row>
    <row r="867" spans="1:4" x14ac:dyDescent="0.45">
      <c r="A867" s="15"/>
      <c r="B867" s="15"/>
      <c r="C867" s="15"/>
      <c r="D867" s="23"/>
    </row>
    <row r="868" spans="1:4" x14ac:dyDescent="0.45">
      <c r="A868" s="15"/>
      <c r="B868" s="15"/>
      <c r="C868" s="15"/>
      <c r="D868" s="23"/>
    </row>
    <row r="869" spans="1:4" x14ac:dyDescent="0.45">
      <c r="A869" s="15"/>
      <c r="B869" s="15"/>
      <c r="C869" s="15"/>
      <c r="D869" s="23"/>
    </row>
    <row r="870" spans="1:4" x14ac:dyDescent="0.45">
      <c r="A870" s="15"/>
      <c r="B870" s="15"/>
      <c r="C870" s="15"/>
      <c r="D870" s="23"/>
    </row>
    <row r="871" spans="1:4" x14ac:dyDescent="0.45">
      <c r="A871" s="15"/>
      <c r="B871" s="15"/>
      <c r="C871" s="15"/>
      <c r="D871" s="23"/>
    </row>
    <row r="872" spans="1:4" x14ac:dyDescent="0.45">
      <c r="A872" s="15"/>
      <c r="B872" s="15"/>
      <c r="C872" s="15"/>
      <c r="D872" s="23"/>
    </row>
    <row r="873" spans="1:4" x14ac:dyDescent="0.45">
      <c r="A873" s="15"/>
      <c r="B873" s="15"/>
      <c r="C873" s="15"/>
      <c r="D873" s="23"/>
    </row>
    <row r="874" spans="1:4" x14ac:dyDescent="0.45">
      <c r="A874" s="15"/>
      <c r="B874" s="15"/>
      <c r="C874" s="15"/>
      <c r="D874" s="23"/>
    </row>
    <row r="875" spans="1:4" x14ac:dyDescent="0.45">
      <c r="A875" s="15"/>
      <c r="B875" s="15"/>
      <c r="C875" s="15"/>
      <c r="D875" s="23"/>
    </row>
    <row r="876" spans="1:4" x14ac:dyDescent="0.45">
      <c r="A876" s="15"/>
      <c r="B876" s="15"/>
      <c r="C876" s="15"/>
      <c r="D876" s="23"/>
    </row>
    <row r="877" spans="1:4" x14ac:dyDescent="0.45">
      <c r="A877" s="15"/>
      <c r="B877" s="15"/>
      <c r="C877" s="15"/>
      <c r="D877" s="23"/>
    </row>
    <row r="878" spans="1:4" x14ac:dyDescent="0.45">
      <c r="A878" s="15"/>
      <c r="B878" s="15"/>
      <c r="C878" s="15"/>
      <c r="D878" s="23"/>
    </row>
    <row r="879" spans="1:4" x14ac:dyDescent="0.45">
      <c r="A879" s="15"/>
      <c r="B879" s="15"/>
      <c r="C879" s="15"/>
      <c r="D879" s="23"/>
    </row>
    <row r="880" spans="1:4" x14ac:dyDescent="0.45">
      <c r="A880" s="15"/>
      <c r="B880" s="15"/>
      <c r="C880" s="15"/>
      <c r="D880" s="23"/>
    </row>
    <row r="881" spans="1:4" x14ac:dyDescent="0.45">
      <c r="A881" s="15"/>
      <c r="B881" s="15"/>
      <c r="C881" s="15"/>
      <c r="D881" s="23"/>
    </row>
    <row r="882" spans="1:4" x14ac:dyDescent="0.45">
      <c r="A882" s="15"/>
      <c r="B882" s="15"/>
      <c r="C882" s="15"/>
      <c r="D882" s="23"/>
    </row>
    <row r="883" spans="1:4" x14ac:dyDescent="0.45">
      <c r="A883" s="15"/>
      <c r="B883" s="15"/>
      <c r="C883" s="15"/>
      <c r="D883" s="23"/>
    </row>
    <row r="884" spans="1:4" x14ac:dyDescent="0.45">
      <c r="A884" s="15"/>
      <c r="B884" s="15"/>
      <c r="C884" s="15"/>
      <c r="D884" s="23"/>
    </row>
    <row r="885" spans="1:4" x14ac:dyDescent="0.45">
      <c r="A885" s="15"/>
      <c r="B885" s="15"/>
      <c r="C885" s="15"/>
      <c r="D885" s="23"/>
    </row>
    <row r="886" spans="1:4" x14ac:dyDescent="0.45">
      <c r="A886" s="15"/>
      <c r="B886" s="15"/>
      <c r="C886" s="15"/>
      <c r="D886" s="23"/>
    </row>
    <row r="887" spans="1:4" x14ac:dyDescent="0.45">
      <c r="A887" s="15"/>
      <c r="B887" s="15"/>
      <c r="C887" s="15"/>
      <c r="D887" s="23"/>
    </row>
    <row r="888" spans="1:4" x14ac:dyDescent="0.45">
      <c r="A888" s="15"/>
      <c r="B888" s="15"/>
      <c r="C888" s="15"/>
      <c r="D888" s="23"/>
    </row>
    <row r="889" spans="1:4" x14ac:dyDescent="0.45">
      <c r="A889" s="15"/>
      <c r="B889" s="15"/>
      <c r="C889" s="15"/>
      <c r="D889" s="23"/>
    </row>
    <row r="890" spans="1:4" x14ac:dyDescent="0.45">
      <c r="A890" s="15"/>
      <c r="B890" s="15"/>
      <c r="C890" s="15"/>
      <c r="D890" s="23"/>
    </row>
    <row r="891" spans="1:4" x14ac:dyDescent="0.45">
      <c r="A891" s="15"/>
      <c r="B891" s="15"/>
      <c r="C891" s="15"/>
      <c r="D891" s="23"/>
    </row>
    <row r="892" spans="1:4" x14ac:dyDescent="0.45">
      <c r="A892" s="15"/>
      <c r="B892" s="15"/>
      <c r="C892" s="15"/>
      <c r="D892" s="23"/>
    </row>
    <row r="893" spans="1:4" x14ac:dyDescent="0.45">
      <c r="A893" s="15"/>
      <c r="B893" s="15"/>
      <c r="C893" s="15"/>
      <c r="D893" s="23"/>
    </row>
    <row r="894" spans="1:4" x14ac:dyDescent="0.45">
      <c r="A894" s="15"/>
      <c r="B894" s="15"/>
      <c r="C894" s="15"/>
      <c r="D894" s="23"/>
    </row>
    <row r="895" spans="1:4" x14ac:dyDescent="0.45">
      <c r="A895" s="15"/>
      <c r="B895" s="15"/>
      <c r="C895" s="15"/>
      <c r="D895" s="23"/>
    </row>
    <row r="896" spans="1:4" x14ac:dyDescent="0.45">
      <c r="A896" s="15"/>
      <c r="B896" s="15"/>
      <c r="C896" s="15"/>
      <c r="D896" s="23"/>
    </row>
    <row r="897" spans="1:4" x14ac:dyDescent="0.45">
      <c r="A897" s="15"/>
      <c r="B897" s="15"/>
      <c r="C897" s="15"/>
      <c r="D897" s="23"/>
    </row>
    <row r="898" spans="1:4" x14ac:dyDescent="0.45">
      <c r="A898" s="15"/>
      <c r="B898" s="15"/>
      <c r="C898" s="15"/>
      <c r="D898" s="23"/>
    </row>
    <row r="899" spans="1:4" x14ac:dyDescent="0.45">
      <c r="A899" s="15"/>
      <c r="B899" s="15"/>
      <c r="C899" s="15"/>
      <c r="D899" s="23"/>
    </row>
    <row r="900" spans="1:4" x14ac:dyDescent="0.45">
      <c r="A900" s="15"/>
      <c r="B900" s="15"/>
      <c r="C900" s="15"/>
      <c r="D900" s="23"/>
    </row>
    <row r="901" spans="1:4" x14ac:dyDescent="0.45">
      <c r="A901" s="15"/>
      <c r="B901" s="15"/>
      <c r="C901" s="15"/>
      <c r="D901" s="23"/>
    </row>
    <row r="902" spans="1:4" x14ac:dyDescent="0.45">
      <c r="A902" s="15"/>
      <c r="B902" s="15"/>
      <c r="C902" s="15"/>
      <c r="D902" s="23"/>
    </row>
    <row r="903" spans="1:4" x14ac:dyDescent="0.45">
      <c r="A903" s="15"/>
      <c r="B903" s="15"/>
      <c r="C903" s="15"/>
      <c r="D903" s="23"/>
    </row>
    <row r="904" spans="1:4" x14ac:dyDescent="0.45">
      <c r="A904" s="15"/>
      <c r="B904" s="15"/>
      <c r="C904" s="15"/>
      <c r="D904" s="23"/>
    </row>
    <row r="905" spans="1:4" x14ac:dyDescent="0.45">
      <c r="A905" s="15"/>
      <c r="B905" s="15"/>
      <c r="C905" s="15"/>
      <c r="D905" s="23"/>
    </row>
    <row r="906" spans="1:4" x14ac:dyDescent="0.45">
      <c r="A906" s="15"/>
      <c r="B906" s="15"/>
      <c r="C906" s="15"/>
      <c r="D906" s="23"/>
    </row>
    <row r="907" spans="1:4" x14ac:dyDescent="0.45">
      <c r="A907" s="15"/>
      <c r="B907" s="15"/>
      <c r="C907" s="15"/>
      <c r="D907" s="23"/>
    </row>
    <row r="908" spans="1:4" x14ac:dyDescent="0.45">
      <c r="A908" s="15"/>
      <c r="B908" s="15"/>
      <c r="C908" s="15"/>
      <c r="D908" s="23"/>
    </row>
    <row r="909" spans="1:4" x14ac:dyDescent="0.45">
      <c r="A909" s="15"/>
      <c r="B909" s="15"/>
      <c r="C909" s="15"/>
      <c r="D909" s="23"/>
    </row>
    <row r="910" spans="1:4" x14ac:dyDescent="0.45">
      <c r="A910" s="15"/>
      <c r="B910" s="15"/>
      <c r="C910" s="15"/>
      <c r="D910" s="23"/>
    </row>
    <row r="911" spans="1:4" x14ac:dyDescent="0.45">
      <c r="A911" s="15"/>
      <c r="B911" s="15"/>
      <c r="C911" s="15"/>
      <c r="D911" s="23"/>
    </row>
    <row r="912" spans="1:4" x14ac:dyDescent="0.45">
      <c r="A912" s="15"/>
      <c r="B912" s="15"/>
      <c r="C912" s="15"/>
      <c r="D912" s="23"/>
    </row>
    <row r="913" spans="1:4" x14ac:dyDescent="0.45">
      <c r="A913" s="15"/>
      <c r="B913" s="15"/>
      <c r="C913" s="15"/>
      <c r="D913" s="23"/>
    </row>
    <row r="914" spans="1:4" x14ac:dyDescent="0.45">
      <c r="A914" s="15"/>
      <c r="B914" s="15"/>
      <c r="C914" s="15"/>
      <c r="D914" s="23"/>
    </row>
    <row r="915" spans="1:4" x14ac:dyDescent="0.45">
      <c r="A915" s="15"/>
      <c r="B915" s="15"/>
      <c r="C915" s="15"/>
      <c r="D915" s="23"/>
    </row>
    <row r="916" spans="1:4" x14ac:dyDescent="0.45">
      <c r="A916" s="15"/>
      <c r="B916" s="15"/>
      <c r="C916" s="15"/>
      <c r="D916" s="23"/>
    </row>
    <row r="917" spans="1:4" x14ac:dyDescent="0.45">
      <c r="A917" s="15"/>
      <c r="B917" s="15"/>
      <c r="C917" s="15"/>
      <c r="D917" s="23"/>
    </row>
    <row r="918" spans="1:4" x14ac:dyDescent="0.45">
      <c r="A918" s="15"/>
      <c r="B918" s="15"/>
      <c r="C918" s="15"/>
      <c r="D918" s="23"/>
    </row>
    <row r="919" spans="1:4" x14ac:dyDescent="0.45">
      <c r="A919" s="15"/>
      <c r="B919" s="15"/>
      <c r="C919" s="15"/>
      <c r="D919" s="23"/>
    </row>
    <row r="920" spans="1:4" x14ac:dyDescent="0.45">
      <c r="A920" s="15"/>
      <c r="B920" s="15"/>
      <c r="C920" s="15"/>
      <c r="D920" s="23"/>
    </row>
    <row r="921" spans="1:4" x14ac:dyDescent="0.45">
      <c r="A921" s="15"/>
      <c r="B921" s="15"/>
      <c r="C921" s="15"/>
      <c r="D921" s="23"/>
    </row>
    <row r="922" spans="1:4" x14ac:dyDescent="0.45">
      <c r="A922" s="15"/>
      <c r="B922" s="15"/>
      <c r="C922" s="15"/>
      <c r="D922" s="23"/>
    </row>
    <row r="923" spans="1:4" x14ac:dyDescent="0.45">
      <c r="A923" s="15"/>
      <c r="B923" s="15"/>
      <c r="C923" s="15"/>
      <c r="D923" s="23"/>
    </row>
    <row r="924" spans="1:4" x14ac:dyDescent="0.45">
      <c r="A924" s="15"/>
      <c r="B924" s="15"/>
      <c r="C924" s="15"/>
      <c r="D924" s="23"/>
    </row>
    <row r="925" spans="1:4" x14ac:dyDescent="0.45">
      <c r="A925" s="15"/>
      <c r="B925" s="15"/>
      <c r="C925" s="15"/>
      <c r="D925" s="23"/>
    </row>
    <row r="926" spans="1:4" x14ac:dyDescent="0.45">
      <c r="A926" s="15"/>
      <c r="B926" s="15"/>
      <c r="C926" s="15"/>
      <c r="D926" s="23"/>
    </row>
    <row r="927" spans="1:4" x14ac:dyDescent="0.45">
      <c r="A927" s="15"/>
      <c r="B927" s="15"/>
      <c r="C927" s="15"/>
      <c r="D927" s="23"/>
    </row>
    <row r="928" spans="1:4" x14ac:dyDescent="0.45">
      <c r="A928" s="15"/>
      <c r="B928" s="15"/>
      <c r="C928" s="15"/>
      <c r="D928" s="23"/>
    </row>
    <row r="929" spans="1:4" x14ac:dyDescent="0.45">
      <c r="A929" s="15"/>
      <c r="B929" s="15"/>
      <c r="C929" s="15"/>
      <c r="D929" s="23"/>
    </row>
    <row r="930" spans="1:4" x14ac:dyDescent="0.45">
      <c r="A930" s="15"/>
      <c r="B930" s="15"/>
      <c r="C930" s="15"/>
      <c r="D930" s="23"/>
    </row>
    <row r="931" spans="1:4" x14ac:dyDescent="0.45">
      <c r="A931" s="15"/>
      <c r="B931" s="15"/>
      <c r="C931" s="15"/>
      <c r="D931" s="23"/>
    </row>
    <row r="932" spans="1:4" x14ac:dyDescent="0.45">
      <c r="A932" s="15"/>
      <c r="B932" s="15"/>
      <c r="C932" s="15"/>
      <c r="D932" s="23"/>
    </row>
    <row r="933" spans="1:4" x14ac:dyDescent="0.45">
      <c r="A933" s="15"/>
      <c r="B933" s="15"/>
      <c r="C933" s="15"/>
      <c r="D933" s="23"/>
    </row>
    <row r="934" spans="1:4" x14ac:dyDescent="0.45">
      <c r="A934" s="15"/>
      <c r="B934" s="15"/>
      <c r="C934" s="15"/>
      <c r="D934" s="23"/>
    </row>
    <row r="935" spans="1:4" x14ac:dyDescent="0.45">
      <c r="A935" s="15"/>
      <c r="B935" s="15"/>
      <c r="C935" s="15"/>
      <c r="D935" s="23"/>
    </row>
    <row r="936" spans="1:4" x14ac:dyDescent="0.45">
      <c r="A936" s="15"/>
      <c r="B936" s="15"/>
      <c r="C936" s="15"/>
      <c r="D936" s="23"/>
    </row>
    <row r="937" spans="1:4" x14ac:dyDescent="0.45">
      <c r="A937" s="15"/>
      <c r="B937" s="15"/>
      <c r="C937" s="15"/>
      <c r="D937" s="23"/>
    </row>
    <row r="938" spans="1:4" x14ac:dyDescent="0.45">
      <c r="A938" s="15"/>
      <c r="B938" s="15"/>
      <c r="C938" s="15"/>
      <c r="D938" s="23"/>
    </row>
    <row r="939" spans="1:4" x14ac:dyDescent="0.45">
      <c r="A939" s="15"/>
      <c r="B939" s="15"/>
      <c r="C939" s="15"/>
      <c r="D939" s="23"/>
    </row>
    <row r="940" spans="1:4" x14ac:dyDescent="0.45">
      <c r="A940" s="15"/>
      <c r="B940" s="15"/>
      <c r="C940" s="15"/>
      <c r="D940" s="23"/>
    </row>
    <row r="941" spans="1:4" x14ac:dyDescent="0.45">
      <c r="A941" s="15"/>
      <c r="B941" s="15"/>
      <c r="C941" s="15"/>
      <c r="D941" s="23"/>
    </row>
    <row r="942" spans="1:4" x14ac:dyDescent="0.45">
      <c r="A942" s="15"/>
      <c r="B942" s="15"/>
      <c r="C942" s="15"/>
      <c r="D942" s="23"/>
    </row>
    <row r="943" spans="1:4" x14ac:dyDescent="0.45">
      <c r="A943" s="15"/>
      <c r="B943" s="15"/>
      <c r="C943" s="15"/>
      <c r="D943" s="23"/>
    </row>
    <row r="944" spans="1:4" x14ac:dyDescent="0.45">
      <c r="A944" s="15"/>
      <c r="B944" s="15"/>
      <c r="C944" s="15"/>
      <c r="D944" s="23"/>
    </row>
    <row r="945" spans="1:4" x14ac:dyDescent="0.45">
      <c r="A945" s="15"/>
      <c r="B945" s="15"/>
      <c r="C945" s="15"/>
      <c r="D945" s="23"/>
    </row>
    <row r="946" spans="1:4" x14ac:dyDescent="0.45">
      <c r="A946" s="15"/>
      <c r="B946" s="15"/>
      <c r="C946" s="15"/>
      <c r="D946" s="23"/>
    </row>
    <row r="947" spans="1:4" x14ac:dyDescent="0.45">
      <c r="A947" s="15"/>
      <c r="B947" s="15"/>
      <c r="C947" s="15"/>
      <c r="D947" s="23"/>
    </row>
    <row r="948" spans="1:4" x14ac:dyDescent="0.45">
      <c r="A948" s="15"/>
      <c r="B948" s="15"/>
      <c r="C948" s="15"/>
      <c r="D948" s="23"/>
    </row>
    <row r="949" spans="1:4" x14ac:dyDescent="0.45">
      <c r="A949" s="15"/>
      <c r="B949" s="15"/>
      <c r="C949" s="15"/>
      <c r="D949" s="23"/>
    </row>
    <row r="950" spans="1:4" x14ac:dyDescent="0.45">
      <c r="A950" s="15"/>
      <c r="B950" s="15"/>
      <c r="C950" s="15"/>
      <c r="D950" s="23"/>
    </row>
    <row r="951" spans="1:4" x14ac:dyDescent="0.45">
      <c r="A951" s="15"/>
      <c r="B951" s="15"/>
      <c r="C951" s="15"/>
      <c r="D951" s="23"/>
    </row>
    <row r="952" spans="1:4" x14ac:dyDescent="0.45">
      <c r="A952" s="15"/>
      <c r="B952" s="15"/>
      <c r="C952" s="15"/>
      <c r="D952" s="23"/>
    </row>
    <row r="953" spans="1:4" x14ac:dyDescent="0.45">
      <c r="A953" s="15"/>
      <c r="B953" s="15"/>
      <c r="C953" s="15"/>
      <c r="D953" s="23"/>
    </row>
    <row r="954" spans="1:4" x14ac:dyDescent="0.45">
      <c r="A954" s="15"/>
      <c r="B954" s="15"/>
      <c r="C954" s="15"/>
      <c r="D954" s="23"/>
    </row>
    <row r="955" spans="1:4" x14ac:dyDescent="0.45">
      <c r="A955" s="15"/>
      <c r="B955" s="15"/>
      <c r="C955" s="15"/>
      <c r="D955" s="23"/>
    </row>
    <row r="956" spans="1:4" x14ac:dyDescent="0.45">
      <c r="A956" s="15"/>
      <c r="B956" s="15"/>
      <c r="C956" s="15"/>
      <c r="D956" s="23"/>
    </row>
    <row r="957" spans="1:4" x14ac:dyDescent="0.45">
      <c r="A957" s="15"/>
      <c r="B957" s="15"/>
      <c r="C957" s="15"/>
      <c r="D957" s="23"/>
    </row>
    <row r="958" spans="1:4" x14ac:dyDescent="0.45">
      <c r="A958" s="15"/>
      <c r="B958" s="15"/>
      <c r="C958" s="15"/>
      <c r="D958" s="23"/>
    </row>
    <row r="959" spans="1:4" x14ac:dyDescent="0.45">
      <c r="A959" s="15"/>
      <c r="B959" s="15"/>
      <c r="C959" s="15"/>
      <c r="D959" s="23"/>
    </row>
    <row r="960" spans="1:4" x14ac:dyDescent="0.45">
      <c r="A960" s="15"/>
      <c r="B960" s="15"/>
      <c r="C960" s="15"/>
      <c r="D960" s="23"/>
    </row>
    <row r="961" spans="1:4" x14ac:dyDescent="0.45">
      <c r="A961" s="15"/>
      <c r="B961" s="15"/>
      <c r="C961" s="15"/>
      <c r="D961" s="23"/>
    </row>
    <row r="962" spans="1:4" x14ac:dyDescent="0.45">
      <c r="A962" s="15"/>
      <c r="B962" s="15"/>
      <c r="C962" s="15"/>
      <c r="D962" s="23"/>
    </row>
    <row r="963" spans="1:4" x14ac:dyDescent="0.45">
      <c r="A963" s="15"/>
      <c r="B963" s="15"/>
      <c r="C963" s="15"/>
      <c r="D963" s="23"/>
    </row>
    <row r="964" spans="1:4" x14ac:dyDescent="0.45">
      <c r="A964" s="15"/>
      <c r="B964" s="15"/>
      <c r="C964" s="15"/>
      <c r="D964" s="23"/>
    </row>
    <row r="965" spans="1:4" x14ac:dyDescent="0.45">
      <c r="A965" s="15"/>
      <c r="B965" s="15"/>
      <c r="C965" s="15"/>
      <c r="D965" s="23"/>
    </row>
    <row r="966" spans="1:4" x14ac:dyDescent="0.45">
      <c r="A966" s="15"/>
      <c r="B966" s="15"/>
      <c r="C966" s="15"/>
      <c r="D966" s="23"/>
    </row>
    <row r="967" spans="1:4" x14ac:dyDescent="0.45">
      <c r="A967" s="15"/>
      <c r="B967" s="15"/>
      <c r="C967" s="15"/>
      <c r="D967" s="23"/>
    </row>
    <row r="968" spans="1:4" x14ac:dyDescent="0.45">
      <c r="A968" s="15"/>
      <c r="B968" s="15"/>
      <c r="C968" s="15"/>
      <c r="D968" s="23"/>
    </row>
    <row r="969" spans="1:4" x14ac:dyDescent="0.45">
      <c r="A969" s="15"/>
      <c r="B969" s="15"/>
      <c r="C969" s="15"/>
      <c r="D969" s="23"/>
    </row>
    <row r="970" spans="1:4" x14ac:dyDescent="0.45">
      <c r="A970" s="15"/>
      <c r="B970" s="15"/>
      <c r="C970" s="15"/>
      <c r="D970" s="23"/>
    </row>
    <row r="971" spans="1:4" x14ac:dyDescent="0.45">
      <c r="A971" s="15"/>
      <c r="B971" s="15"/>
      <c r="C971" s="15"/>
      <c r="D971" s="23"/>
    </row>
    <row r="972" spans="1:4" x14ac:dyDescent="0.45">
      <c r="A972" s="15"/>
      <c r="B972" s="15"/>
      <c r="C972" s="15"/>
      <c r="D972" s="23"/>
    </row>
    <row r="973" spans="1:4" x14ac:dyDescent="0.45">
      <c r="A973" s="15"/>
      <c r="B973" s="15"/>
      <c r="C973" s="15"/>
      <c r="D973" s="23"/>
    </row>
    <row r="974" spans="1:4" x14ac:dyDescent="0.45">
      <c r="A974" s="15"/>
      <c r="B974" s="15"/>
      <c r="C974" s="15"/>
      <c r="D974" s="23"/>
    </row>
    <row r="975" spans="1:4" x14ac:dyDescent="0.45">
      <c r="A975" s="15"/>
      <c r="B975" s="15"/>
      <c r="C975" s="15"/>
      <c r="D975" s="23"/>
    </row>
    <row r="976" spans="1:4" x14ac:dyDescent="0.45">
      <c r="A976" s="15"/>
      <c r="B976" s="15"/>
      <c r="C976" s="15"/>
      <c r="D976" s="23"/>
    </row>
    <row r="977" spans="1:4" x14ac:dyDescent="0.45">
      <c r="A977" s="15"/>
      <c r="B977" s="15"/>
      <c r="C977" s="15"/>
      <c r="D977" s="23"/>
    </row>
    <row r="978" spans="1:4" x14ac:dyDescent="0.45">
      <c r="A978" s="15"/>
      <c r="B978" s="15"/>
      <c r="C978" s="15"/>
      <c r="D978" s="23"/>
    </row>
    <row r="979" spans="1:4" x14ac:dyDescent="0.45">
      <c r="A979" s="15"/>
      <c r="B979" s="15"/>
      <c r="C979" s="15"/>
      <c r="D979" s="23"/>
    </row>
    <row r="980" spans="1:4" x14ac:dyDescent="0.45">
      <c r="A980" s="15"/>
      <c r="B980" s="15"/>
      <c r="C980" s="15"/>
      <c r="D980" s="23"/>
    </row>
    <row r="981" spans="1:4" x14ac:dyDescent="0.45">
      <c r="A981" s="15"/>
      <c r="B981" s="15"/>
      <c r="C981" s="15"/>
      <c r="D981" s="23"/>
    </row>
    <row r="982" spans="1:4" x14ac:dyDescent="0.45">
      <c r="A982" s="15"/>
      <c r="B982" s="15"/>
      <c r="C982" s="15"/>
      <c r="D982" s="23"/>
    </row>
    <row r="983" spans="1:4" x14ac:dyDescent="0.45">
      <c r="A983" s="15"/>
      <c r="B983" s="15"/>
      <c r="C983" s="15"/>
      <c r="D983" s="23"/>
    </row>
    <row r="984" spans="1:4" x14ac:dyDescent="0.45">
      <c r="A984" s="15"/>
      <c r="B984" s="15"/>
      <c r="C984" s="15"/>
      <c r="D984" s="23"/>
    </row>
    <row r="985" spans="1:4" x14ac:dyDescent="0.45">
      <c r="A985" s="15"/>
      <c r="B985" s="15"/>
      <c r="C985" s="15"/>
      <c r="D985" s="23"/>
    </row>
    <row r="986" spans="1:4" x14ac:dyDescent="0.45">
      <c r="A986" s="15"/>
      <c r="B986" s="15"/>
      <c r="C986" s="15"/>
      <c r="D986" s="23"/>
    </row>
    <row r="987" spans="1:4" x14ac:dyDescent="0.45">
      <c r="A987" s="15"/>
      <c r="B987" s="15"/>
      <c r="C987" s="15"/>
      <c r="D987" s="23"/>
    </row>
    <row r="988" spans="1:4" x14ac:dyDescent="0.45">
      <c r="A988" s="15"/>
      <c r="B988" s="15"/>
      <c r="C988" s="15"/>
      <c r="D988" s="23"/>
    </row>
    <row r="989" spans="1:4" x14ac:dyDescent="0.45">
      <c r="A989" s="15"/>
      <c r="B989" s="15"/>
      <c r="C989" s="15"/>
      <c r="D989" s="23"/>
    </row>
    <row r="990" spans="1:4" x14ac:dyDescent="0.45">
      <c r="A990" s="15"/>
      <c r="B990" s="15"/>
      <c r="C990" s="15"/>
      <c r="D990" s="23"/>
    </row>
    <row r="991" spans="1:4" x14ac:dyDescent="0.45">
      <c r="A991" s="15"/>
      <c r="B991" s="15"/>
      <c r="C991" s="15"/>
      <c r="D991" s="23"/>
    </row>
    <row r="992" spans="1:4" x14ac:dyDescent="0.45">
      <c r="A992" s="15"/>
      <c r="B992" s="15"/>
      <c r="C992" s="15"/>
      <c r="D992" s="23"/>
    </row>
    <row r="993" spans="1:4" x14ac:dyDescent="0.45">
      <c r="A993" s="15"/>
      <c r="B993" s="15"/>
      <c r="C993" s="15"/>
      <c r="D993" s="23"/>
    </row>
    <row r="994" spans="1:4" x14ac:dyDescent="0.45">
      <c r="A994" s="15"/>
      <c r="B994" s="15"/>
      <c r="C994" s="15"/>
      <c r="D994" s="23"/>
    </row>
    <row r="995" spans="1:4" x14ac:dyDescent="0.45">
      <c r="A995" s="15"/>
      <c r="B995" s="15"/>
      <c r="C995" s="15"/>
      <c r="D995" s="23"/>
    </row>
    <row r="996" spans="1:4" x14ac:dyDescent="0.45">
      <c r="A996" s="15"/>
      <c r="B996" s="15"/>
      <c r="C996" s="15"/>
      <c r="D996" s="23"/>
    </row>
    <row r="997" spans="1:4" x14ac:dyDescent="0.45">
      <c r="A997" s="15"/>
      <c r="B997" s="15"/>
      <c r="C997" s="15"/>
      <c r="D997" s="23"/>
    </row>
    <row r="998" spans="1:4" x14ac:dyDescent="0.45">
      <c r="A998" s="15"/>
      <c r="B998" s="15"/>
      <c r="C998" s="15"/>
      <c r="D998" s="23"/>
    </row>
    <row r="999" spans="1:4" x14ac:dyDescent="0.45">
      <c r="A999" s="15"/>
      <c r="B999" s="15"/>
      <c r="C999" s="15"/>
      <c r="D999" s="23"/>
    </row>
    <row r="1000" spans="1:4" x14ac:dyDescent="0.45">
      <c r="A1000" s="15"/>
      <c r="B1000" s="15"/>
      <c r="C1000" s="15"/>
      <c r="D1000" s="23"/>
    </row>
    <row r="1001" spans="1:4" x14ac:dyDescent="0.45">
      <c r="A1001" s="15"/>
      <c r="B1001" s="15"/>
      <c r="C1001" s="15"/>
      <c r="D1001" s="23"/>
    </row>
    <row r="1002" spans="1:4" x14ac:dyDescent="0.45">
      <c r="A1002" s="15"/>
      <c r="B1002" s="15"/>
      <c r="C1002" s="15"/>
      <c r="D1002" s="23"/>
    </row>
    <row r="1003" spans="1:4" x14ac:dyDescent="0.45">
      <c r="A1003" s="15"/>
      <c r="B1003" s="15"/>
      <c r="C1003" s="15"/>
      <c r="D1003" s="23"/>
    </row>
    <row r="1004" spans="1:4" x14ac:dyDescent="0.45">
      <c r="A1004" s="15"/>
      <c r="B1004" s="15"/>
      <c r="C1004" s="15"/>
      <c r="D1004" s="23"/>
    </row>
    <row r="1005" spans="1:4" x14ac:dyDescent="0.45">
      <c r="A1005" s="15"/>
      <c r="B1005" s="15"/>
      <c r="C1005" s="15"/>
      <c r="D1005" s="23"/>
    </row>
    <row r="1006" spans="1:4" x14ac:dyDescent="0.45">
      <c r="A1006" s="15"/>
      <c r="B1006" s="15"/>
      <c r="C1006" s="15"/>
      <c r="D1006" s="23"/>
    </row>
    <row r="1007" spans="1:4" x14ac:dyDescent="0.45">
      <c r="A1007" s="15"/>
      <c r="B1007" s="15"/>
      <c r="C1007" s="15"/>
      <c r="D1007" s="23"/>
    </row>
    <row r="1008" spans="1:4" x14ac:dyDescent="0.45">
      <c r="A1008" s="15"/>
      <c r="B1008" s="15"/>
      <c r="C1008" s="15"/>
      <c r="D1008" s="23"/>
    </row>
    <row r="1009" spans="1:4" x14ac:dyDescent="0.45">
      <c r="A1009" s="15"/>
      <c r="B1009" s="15"/>
      <c r="C1009" s="15"/>
      <c r="D1009" s="23"/>
    </row>
    <row r="1010" spans="1:4" x14ac:dyDescent="0.45">
      <c r="A1010" s="15"/>
      <c r="B1010" s="15"/>
      <c r="C1010" s="15"/>
      <c r="D1010" s="23"/>
    </row>
    <row r="1011" spans="1:4" x14ac:dyDescent="0.45">
      <c r="A1011" s="15"/>
      <c r="B1011" s="15"/>
      <c r="C1011" s="15"/>
      <c r="D1011" s="23"/>
    </row>
    <row r="1012" spans="1:4" x14ac:dyDescent="0.45">
      <c r="A1012" s="15"/>
      <c r="B1012" s="15"/>
      <c r="C1012" s="15"/>
      <c r="D1012" s="23"/>
    </row>
    <row r="1013" spans="1:4" x14ac:dyDescent="0.45">
      <c r="A1013" s="15"/>
      <c r="B1013" s="15"/>
      <c r="C1013" s="15"/>
      <c r="D1013" s="23"/>
    </row>
    <row r="1014" spans="1:4" x14ac:dyDescent="0.45">
      <c r="A1014" s="15"/>
      <c r="B1014" s="15"/>
      <c r="C1014" s="15"/>
      <c r="D1014" s="23"/>
    </row>
    <row r="1015" spans="1:4" x14ac:dyDescent="0.45">
      <c r="A1015" s="15"/>
      <c r="B1015" s="15"/>
      <c r="C1015" s="15"/>
      <c r="D1015" s="23"/>
    </row>
    <row r="1016" spans="1:4" x14ac:dyDescent="0.45">
      <c r="A1016" s="15"/>
      <c r="B1016" s="15"/>
      <c r="C1016" s="15"/>
      <c r="D1016" s="23"/>
    </row>
    <row r="1017" spans="1:4" x14ac:dyDescent="0.45">
      <c r="A1017" s="15"/>
      <c r="B1017" s="15"/>
      <c r="C1017" s="15"/>
      <c r="D1017" s="23"/>
    </row>
    <row r="1018" spans="1:4" x14ac:dyDescent="0.45">
      <c r="A1018" s="15"/>
      <c r="B1018" s="15"/>
      <c r="C1018" s="15"/>
      <c r="D1018" s="23"/>
    </row>
    <row r="1019" spans="1:4" x14ac:dyDescent="0.45">
      <c r="A1019" s="15"/>
      <c r="B1019" s="15"/>
      <c r="C1019" s="15"/>
      <c r="D1019" s="23"/>
    </row>
    <row r="1020" spans="1:4" x14ac:dyDescent="0.45">
      <c r="A1020" s="15"/>
      <c r="B1020" s="15"/>
      <c r="C1020" s="15"/>
      <c r="D1020" s="23"/>
    </row>
    <row r="1021" spans="1:4" x14ac:dyDescent="0.45">
      <c r="A1021" s="15"/>
      <c r="B1021" s="15"/>
      <c r="C1021" s="15"/>
      <c r="D1021" s="23"/>
    </row>
    <row r="1022" spans="1:4" x14ac:dyDescent="0.45">
      <c r="A1022" s="15"/>
      <c r="B1022" s="15"/>
      <c r="C1022" s="15"/>
      <c r="D1022" s="23"/>
    </row>
    <row r="1023" spans="1:4" x14ac:dyDescent="0.45">
      <c r="A1023" s="15"/>
      <c r="B1023" s="15"/>
      <c r="C1023" s="15"/>
      <c r="D1023" s="23"/>
    </row>
    <row r="1024" spans="1:4" x14ac:dyDescent="0.45">
      <c r="A1024" s="15"/>
      <c r="B1024" s="15"/>
      <c r="C1024" s="15"/>
      <c r="D1024" s="23"/>
    </row>
    <row r="1025" spans="1:4" x14ac:dyDescent="0.45">
      <c r="A1025" s="15"/>
      <c r="B1025" s="15"/>
      <c r="C1025" s="15"/>
      <c r="D1025" s="23"/>
    </row>
    <row r="1026" spans="1:4" x14ac:dyDescent="0.45">
      <c r="A1026" s="15"/>
      <c r="B1026" s="15"/>
      <c r="C1026" s="15"/>
      <c r="D1026" s="23"/>
    </row>
    <row r="1027" spans="1:4" x14ac:dyDescent="0.45">
      <c r="A1027" s="15"/>
      <c r="B1027" s="15"/>
      <c r="C1027" s="15"/>
      <c r="D1027" s="23"/>
    </row>
    <row r="1028" spans="1:4" x14ac:dyDescent="0.45">
      <c r="A1028" s="15"/>
      <c r="B1028" s="15"/>
      <c r="C1028" s="15"/>
      <c r="D1028" s="23"/>
    </row>
    <row r="1029" spans="1:4" x14ac:dyDescent="0.45">
      <c r="A1029" s="15"/>
      <c r="B1029" s="15"/>
      <c r="C1029" s="15"/>
      <c r="D1029" s="23"/>
    </row>
    <row r="1030" spans="1:4" x14ac:dyDescent="0.45">
      <c r="A1030" s="15"/>
      <c r="B1030" s="15"/>
      <c r="C1030" s="15"/>
      <c r="D1030" s="23"/>
    </row>
    <row r="1031" spans="1:4" x14ac:dyDescent="0.45">
      <c r="A1031" s="15"/>
      <c r="B1031" s="15"/>
      <c r="C1031" s="15"/>
      <c r="D1031" s="23"/>
    </row>
    <row r="1032" spans="1:4" x14ac:dyDescent="0.45">
      <c r="A1032" s="15"/>
      <c r="B1032" s="15"/>
      <c r="C1032" s="15"/>
      <c r="D1032" s="23"/>
    </row>
    <row r="1033" spans="1:4" x14ac:dyDescent="0.45">
      <c r="A1033" s="15"/>
      <c r="B1033" s="15"/>
      <c r="C1033" s="15"/>
      <c r="D1033" s="23"/>
    </row>
    <row r="1034" spans="1:4" x14ac:dyDescent="0.45">
      <c r="A1034" s="15"/>
      <c r="B1034" s="15"/>
      <c r="C1034" s="15"/>
      <c r="D1034" s="23"/>
    </row>
    <row r="1035" spans="1:4" x14ac:dyDescent="0.45">
      <c r="A1035" s="15"/>
      <c r="B1035" s="15"/>
      <c r="C1035" s="15"/>
      <c r="D1035" s="23"/>
    </row>
    <row r="1036" spans="1:4" x14ac:dyDescent="0.45">
      <c r="A1036" s="15"/>
      <c r="B1036" s="15"/>
      <c r="C1036" s="15"/>
      <c r="D1036" s="23"/>
    </row>
    <row r="1037" spans="1:4" x14ac:dyDescent="0.45">
      <c r="A1037" s="15"/>
      <c r="B1037" s="15"/>
      <c r="C1037" s="15"/>
      <c r="D1037" s="23"/>
    </row>
    <row r="1038" spans="1:4" x14ac:dyDescent="0.45">
      <c r="A1038" s="15"/>
      <c r="B1038" s="15"/>
      <c r="C1038" s="15"/>
      <c r="D1038" s="23"/>
    </row>
    <row r="1039" spans="1:4" x14ac:dyDescent="0.45">
      <c r="A1039" s="15"/>
      <c r="B1039" s="15"/>
      <c r="C1039" s="15"/>
      <c r="D1039" s="23"/>
    </row>
    <row r="1040" spans="1:4" x14ac:dyDescent="0.45">
      <c r="A1040" s="15"/>
      <c r="B1040" s="15"/>
      <c r="C1040" s="15"/>
      <c r="D1040" s="23"/>
    </row>
    <row r="1041" spans="1:4" x14ac:dyDescent="0.45">
      <c r="A1041" s="15"/>
      <c r="B1041" s="15"/>
      <c r="C1041" s="15"/>
      <c r="D1041" s="23"/>
    </row>
    <row r="1042" spans="1:4" x14ac:dyDescent="0.45">
      <c r="A1042" s="15"/>
      <c r="B1042" s="15"/>
      <c r="C1042" s="15"/>
      <c r="D1042" s="23"/>
    </row>
    <row r="1043" spans="1:4" x14ac:dyDescent="0.45">
      <c r="A1043" s="15"/>
      <c r="B1043" s="15"/>
      <c r="C1043" s="15"/>
      <c r="D1043" s="23"/>
    </row>
    <row r="1044" spans="1:4" x14ac:dyDescent="0.45">
      <c r="A1044" s="15"/>
      <c r="B1044" s="15"/>
      <c r="C1044" s="15"/>
      <c r="D1044" s="23"/>
    </row>
    <row r="1045" spans="1:4" x14ac:dyDescent="0.45">
      <c r="A1045" s="15"/>
      <c r="B1045" s="15"/>
      <c r="C1045" s="15"/>
      <c r="D1045" s="23"/>
    </row>
    <row r="1046" spans="1:4" x14ac:dyDescent="0.45">
      <c r="A1046" s="15"/>
      <c r="B1046" s="15"/>
      <c r="C1046" s="15"/>
      <c r="D1046" s="23"/>
    </row>
    <row r="1047" spans="1:4" x14ac:dyDescent="0.45">
      <c r="A1047" s="15"/>
      <c r="B1047" s="15"/>
      <c r="C1047" s="15"/>
      <c r="D1047" s="23"/>
    </row>
    <row r="1048" spans="1:4" x14ac:dyDescent="0.45">
      <c r="A1048" s="15"/>
      <c r="B1048" s="15"/>
      <c r="C1048" s="15"/>
      <c r="D1048" s="23"/>
    </row>
    <row r="1049" spans="1:4" x14ac:dyDescent="0.45">
      <c r="A1049" s="15"/>
      <c r="B1049" s="15"/>
      <c r="C1049" s="15"/>
      <c r="D1049" s="23"/>
    </row>
    <row r="1050" spans="1:4" x14ac:dyDescent="0.45">
      <c r="A1050" s="15"/>
      <c r="B1050" s="15"/>
      <c r="C1050" s="15"/>
      <c r="D1050" s="23"/>
    </row>
    <row r="1051" spans="1:4" x14ac:dyDescent="0.45">
      <c r="A1051" s="15"/>
      <c r="B1051" s="15"/>
      <c r="C1051" s="15"/>
      <c r="D1051" s="23"/>
    </row>
    <row r="1052" spans="1:4" x14ac:dyDescent="0.45">
      <c r="A1052" s="15"/>
      <c r="B1052" s="15"/>
      <c r="C1052" s="15"/>
      <c r="D1052" s="23"/>
    </row>
    <row r="1053" spans="1:4" x14ac:dyDescent="0.45">
      <c r="A1053" s="15"/>
      <c r="B1053" s="15"/>
      <c r="C1053" s="15"/>
      <c r="D1053" s="23"/>
    </row>
    <row r="1054" spans="1:4" x14ac:dyDescent="0.45">
      <c r="A1054" s="15"/>
      <c r="B1054" s="15"/>
      <c r="C1054" s="15"/>
      <c r="D1054" s="23"/>
    </row>
    <row r="1055" spans="1:4" x14ac:dyDescent="0.45">
      <c r="A1055" s="15"/>
      <c r="B1055" s="15"/>
      <c r="C1055" s="15"/>
      <c r="D1055" s="23"/>
    </row>
    <row r="1056" spans="1:4" x14ac:dyDescent="0.45">
      <c r="A1056" s="15"/>
      <c r="B1056" s="15"/>
      <c r="C1056" s="15"/>
      <c r="D1056" s="23"/>
    </row>
    <row r="1057" spans="1:4" x14ac:dyDescent="0.45">
      <c r="A1057" s="15"/>
      <c r="B1057" s="15"/>
      <c r="C1057" s="15"/>
      <c r="D1057" s="23"/>
    </row>
    <row r="1058" spans="1:4" x14ac:dyDescent="0.45">
      <c r="A1058" s="15"/>
      <c r="B1058" s="15"/>
      <c r="C1058" s="15"/>
      <c r="D1058" s="23"/>
    </row>
    <row r="1059" spans="1:4" x14ac:dyDescent="0.45">
      <c r="A1059" s="15"/>
      <c r="B1059" s="15"/>
      <c r="C1059" s="15"/>
      <c r="D1059" s="23"/>
    </row>
    <row r="1060" spans="1:4" x14ac:dyDescent="0.45">
      <c r="A1060" s="15"/>
      <c r="B1060" s="15"/>
      <c r="C1060" s="15"/>
      <c r="D1060" s="23"/>
    </row>
    <row r="1061" spans="1:4" x14ac:dyDescent="0.45">
      <c r="A1061" s="15"/>
      <c r="B1061" s="15"/>
      <c r="C1061" s="15"/>
      <c r="D1061" s="23"/>
    </row>
    <row r="1062" spans="1:4" x14ac:dyDescent="0.45">
      <c r="A1062" s="15"/>
      <c r="B1062" s="15"/>
      <c r="C1062" s="15"/>
      <c r="D1062" s="23"/>
    </row>
    <row r="1063" spans="1:4" x14ac:dyDescent="0.45">
      <c r="A1063" s="15"/>
      <c r="B1063" s="15"/>
      <c r="C1063" s="15"/>
      <c r="D1063" s="23"/>
    </row>
    <row r="1064" spans="1:4" x14ac:dyDescent="0.45">
      <c r="A1064" s="15"/>
      <c r="B1064" s="15"/>
      <c r="C1064" s="15"/>
      <c r="D1064" s="23"/>
    </row>
    <row r="1065" spans="1:4" x14ac:dyDescent="0.45">
      <c r="A1065" s="15"/>
      <c r="B1065" s="15"/>
      <c r="C1065" s="15"/>
      <c r="D1065" s="23"/>
    </row>
    <row r="1066" spans="1:4" x14ac:dyDescent="0.45">
      <c r="A1066" s="15"/>
      <c r="B1066" s="15"/>
      <c r="C1066" s="15"/>
      <c r="D1066" s="23"/>
    </row>
    <row r="1067" spans="1:4" x14ac:dyDescent="0.45">
      <c r="A1067" s="15"/>
      <c r="B1067" s="15"/>
      <c r="C1067" s="15"/>
      <c r="D1067" s="23"/>
    </row>
    <row r="1068" spans="1:4" x14ac:dyDescent="0.45">
      <c r="A1068" s="15"/>
      <c r="B1068" s="15"/>
      <c r="C1068" s="15"/>
      <c r="D1068" s="23"/>
    </row>
    <row r="1069" spans="1:4" x14ac:dyDescent="0.45">
      <c r="A1069" s="15"/>
      <c r="B1069" s="15"/>
      <c r="C1069" s="15"/>
      <c r="D1069" s="23"/>
    </row>
    <row r="1070" spans="1:4" x14ac:dyDescent="0.45">
      <c r="A1070" s="15"/>
      <c r="B1070" s="15"/>
      <c r="C1070" s="15"/>
      <c r="D1070" s="23"/>
    </row>
    <row r="1071" spans="1:4" x14ac:dyDescent="0.45">
      <c r="A1071" s="15"/>
      <c r="B1071" s="15"/>
      <c r="C1071" s="15"/>
      <c r="D1071" s="23"/>
    </row>
    <row r="1072" spans="1:4" x14ac:dyDescent="0.45">
      <c r="A1072" s="15"/>
      <c r="B1072" s="15"/>
      <c r="C1072" s="15"/>
      <c r="D1072" s="23"/>
    </row>
    <row r="1073" spans="1:4" x14ac:dyDescent="0.45">
      <c r="A1073" s="15"/>
      <c r="B1073" s="15"/>
      <c r="C1073" s="15"/>
      <c r="D1073" s="23"/>
    </row>
    <row r="1074" spans="1:4" x14ac:dyDescent="0.45">
      <c r="A1074" s="15"/>
      <c r="B1074" s="15"/>
      <c r="C1074" s="15"/>
      <c r="D1074" s="23"/>
    </row>
    <row r="1075" spans="1:4" x14ac:dyDescent="0.45">
      <c r="A1075" s="15"/>
      <c r="B1075" s="15"/>
      <c r="C1075" s="15"/>
      <c r="D1075" s="23"/>
    </row>
    <row r="1076" spans="1:4" x14ac:dyDescent="0.45">
      <c r="A1076" s="15"/>
      <c r="B1076" s="15"/>
      <c r="C1076" s="15"/>
      <c r="D1076" s="23"/>
    </row>
    <row r="1077" spans="1:4" x14ac:dyDescent="0.45">
      <c r="A1077" s="15"/>
      <c r="B1077" s="15"/>
      <c r="C1077" s="15"/>
      <c r="D1077" s="23"/>
    </row>
    <row r="1078" spans="1:4" x14ac:dyDescent="0.45">
      <c r="A1078" s="15"/>
      <c r="B1078" s="15"/>
      <c r="C1078" s="15"/>
      <c r="D1078" s="23"/>
    </row>
    <row r="1079" spans="1:4" x14ac:dyDescent="0.45">
      <c r="A1079" s="15"/>
      <c r="B1079" s="15"/>
      <c r="C1079" s="15"/>
      <c r="D1079" s="23"/>
    </row>
    <row r="1080" spans="1:4" x14ac:dyDescent="0.45">
      <c r="A1080" s="15"/>
      <c r="B1080" s="15"/>
      <c r="C1080" s="15"/>
      <c r="D1080" s="23"/>
    </row>
    <row r="1081" spans="1:4" x14ac:dyDescent="0.45">
      <c r="A1081" s="15"/>
      <c r="B1081" s="15"/>
      <c r="C1081" s="15"/>
      <c r="D1081" s="23"/>
    </row>
    <row r="1082" spans="1:4" x14ac:dyDescent="0.45">
      <c r="A1082" s="15"/>
      <c r="B1082" s="15"/>
      <c r="C1082" s="15"/>
      <c r="D1082" s="23"/>
    </row>
    <row r="1083" spans="1:4" x14ac:dyDescent="0.45">
      <c r="A1083" s="15"/>
      <c r="B1083" s="15"/>
      <c r="C1083" s="15"/>
      <c r="D1083" s="23"/>
    </row>
    <row r="1084" spans="1:4" x14ac:dyDescent="0.45">
      <c r="A1084" s="15"/>
      <c r="B1084" s="15"/>
      <c r="C1084" s="15"/>
      <c r="D1084" s="23"/>
    </row>
    <row r="1085" spans="1:4" x14ac:dyDescent="0.45">
      <c r="A1085" s="15"/>
      <c r="B1085" s="15"/>
      <c r="C1085" s="15"/>
      <c r="D1085" s="23"/>
    </row>
    <row r="1086" spans="1:4" x14ac:dyDescent="0.45">
      <c r="A1086" s="15"/>
      <c r="B1086" s="15"/>
      <c r="C1086" s="15"/>
      <c r="D1086" s="23"/>
    </row>
    <row r="1087" spans="1:4" x14ac:dyDescent="0.45">
      <c r="A1087" s="15"/>
      <c r="B1087" s="15"/>
      <c r="C1087" s="15"/>
      <c r="D1087" s="23"/>
    </row>
    <row r="1088" spans="1:4" x14ac:dyDescent="0.45">
      <c r="A1088" s="15"/>
      <c r="B1088" s="15"/>
      <c r="C1088" s="15"/>
      <c r="D1088" s="23"/>
    </row>
    <row r="1089" spans="1:4" x14ac:dyDescent="0.45">
      <c r="A1089" s="15"/>
      <c r="B1089" s="15"/>
      <c r="C1089" s="15"/>
      <c r="D1089" s="23"/>
    </row>
    <row r="1090" spans="1:4" x14ac:dyDescent="0.45">
      <c r="A1090" s="15"/>
      <c r="B1090" s="15"/>
      <c r="C1090" s="15"/>
      <c r="D1090" s="23"/>
    </row>
    <row r="1091" spans="1:4" x14ac:dyDescent="0.45">
      <c r="A1091" s="15"/>
      <c r="B1091" s="15"/>
      <c r="C1091" s="15"/>
      <c r="D1091" s="23"/>
    </row>
    <row r="1092" spans="1:4" x14ac:dyDescent="0.45">
      <c r="A1092" s="15"/>
      <c r="B1092" s="15"/>
      <c r="C1092" s="15"/>
      <c r="D1092" s="23"/>
    </row>
    <row r="1093" spans="1:4" x14ac:dyDescent="0.45">
      <c r="A1093" s="15"/>
      <c r="B1093" s="15"/>
      <c r="C1093" s="15"/>
      <c r="D1093" s="23"/>
    </row>
    <row r="1094" spans="1:4" x14ac:dyDescent="0.45">
      <c r="A1094" s="15"/>
      <c r="B1094" s="15"/>
      <c r="C1094" s="15"/>
      <c r="D1094" s="23"/>
    </row>
    <row r="1095" spans="1:4" x14ac:dyDescent="0.45">
      <c r="A1095" s="15"/>
      <c r="B1095" s="15"/>
      <c r="C1095" s="15"/>
      <c r="D1095" s="23"/>
    </row>
    <row r="1096" spans="1:4" x14ac:dyDescent="0.45">
      <c r="A1096" s="15"/>
      <c r="B1096" s="15"/>
      <c r="C1096" s="15"/>
      <c r="D1096" s="23"/>
    </row>
    <row r="1097" spans="1:4" x14ac:dyDescent="0.45">
      <c r="A1097" s="15"/>
      <c r="B1097" s="15"/>
      <c r="C1097" s="15"/>
      <c r="D1097" s="23"/>
    </row>
    <row r="1098" spans="1:4" x14ac:dyDescent="0.45">
      <c r="A1098" s="15"/>
      <c r="B1098" s="15"/>
      <c r="C1098" s="15"/>
      <c r="D1098" s="23"/>
    </row>
    <row r="1099" spans="1:4" x14ac:dyDescent="0.45">
      <c r="A1099" s="15"/>
      <c r="B1099" s="15"/>
      <c r="C1099" s="15"/>
      <c r="D1099" s="23"/>
    </row>
    <row r="1100" spans="1:4" x14ac:dyDescent="0.45">
      <c r="A1100" s="15"/>
      <c r="B1100" s="15"/>
      <c r="C1100" s="15"/>
      <c r="D1100" s="23"/>
    </row>
    <row r="1101" spans="1:4" x14ac:dyDescent="0.45">
      <c r="A1101" s="15"/>
      <c r="B1101" s="15"/>
      <c r="C1101" s="15"/>
      <c r="D1101" s="23"/>
    </row>
    <row r="1102" spans="1:4" x14ac:dyDescent="0.45">
      <c r="A1102" s="15"/>
      <c r="B1102" s="15"/>
      <c r="C1102" s="15"/>
      <c r="D1102" s="23"/>
    </row>
    <row r="1103" spans="1:4" x14ac:dyDescent="0.45">
      <c r="A1103" s="15"/>
      <c r="B1103" s="15"/>
      <c r="C1103" s="15"/>
      <c r="D1103" s="23"/>
    </row>
    <row r="1104" spans="1:4" x14ac:dyDescent="0.45">
      <c r="A1104" s="15"/>
      <c r="B1104" s="15"/>
      <c r="C1104" s="15"/>
      <c r="D1104" s="23"/>
    </row>
    <row r="1105" spans="1:4" x14ac:dyDescent="0.45">
      <c r="A1105" s="15"/>
      <c r="B1105" s="15"/>
      <c r="C1105" s="15"/>
      <c r="D1105" s="23"/>
    </row>
    <row r="1106" spans="1:4" x14ac:dyDescent="0.45">
      <c r="A1106" s="15"/>
      <c r="B1106" s="15"/>
      <c r="C1106" s="15"/>
      <c r="D1106" s="23"/>
    </row>
    <row r="1107" spans="1:4" x14ac:dyDescent="0.45">
      <c r="A1107" s="15"/>
      <c r="B1107" s="15"/>
      <c r="C1107" s="15"/>
      <c r="D1107" s="23"/>
    </row>
    <row r="1108" spans="1:4" x14ac:dyDescent="0.45">
      <c r="A1108" s="15"/>
      <c r="B1108" s="15"/>
      <c r="C1108" s="15"/>
      <c r="D1108" s="23"/>
    </row>
    <row r="1109" spans="1:4" x14ac:dyDescent="0.45">
      <c r="A1109" s="15"/>
      <c r="B1109" s="15"/>
      <c r="C1109" s="15"/>
      <c r="D1109" s="23"/>
    </row>
    <row r="1110" spans="1:4" x14ac:dyDescent="0.45">
      <c r="A1110" s="15"/>
      <c r="B1110" s="15"/>
      <c r="C1110" s="15"/>
      <c r="D1110" s="23"/>
    </row>
    <row r="1111" spans="1:4" x14ac:dyDescent="0.45">
      <c r="A1111" s="15"/>
      <c r="B1111" s="15"/>
      <c r="C1111" s="15"/>
      <c r="D1111" s="23"/>
    </row>
    <row r="1112" spans="1:4" x14ac:dyDescent="0.45">
      <c r="A1112" s="15"/>
      <c r="B1112" s="15"/>
      <c r="C1112" s="15"/>
      <c r="D1112" s="23"/>
    </row>
    <row r="1113" spans="1:4" x14ac:dyDescent="0.45">
      <c r="A1113" s="15"/>
      <c r="B1113" s="15"/>
      <c r="C1113" s="15"/>
      <c r="D1113" s="23"/>
    </row>
    <row r="1114" spans="1:4" x14ac:dyDescent="0.45">
      <c r="A1114" s="15"/>
      <c r="B1114" s="15"/>
      <c r="C1114" s="15"/>
      <c r="D1114" s="23"/>
    </row>
    <row r="1115" spans="1:4" x14ac:dyDescent="0.45">
      <c r="A1115" s="15"/>
      <c r="B1115" s="15"/>
      <c r="C1115" s="15"/>
      <c r="D1115" s="23"/>
    </row>
    <row r="1116" spans="1:4" x14ac:dyDescent="0.45">
      <c r="A1116" s="15"/>
      <c r="B1116" s="15"/>
      <c r="C1116" s="15"/>
      <c r="D1116" s="23"/>
    </row>
    <row r="1117" spans="1:4" x14ac:dyDescent="0.45">
      <c r="A1117" s="15"/>
      <c r="B1117" s="15"/>
      <c r="C1117" s="15"/>
      <c r="D1117" s="23"/>
    </row>
    <row r="1118" spans="1:4" x14ac:dyDescent="0.45">
      <c r="A1118" s="15"/>
      <c r="B1118" s="15"/>
      <c r="C1118" s="15"/>
      <c r="D1118" s="23"/>
    </row>
    <row r="1119" spans="1:4" x14ac:dyDescent="0.45">
      <c r="A1119" s="15"/>
      <c r="B1119" s="15"/>
      <c r="C1119" s="15"/>
      <c r="D1119" s="23"/>
    </row>
    <row r="1120" spans="1:4" x14ac:dyDescent="0.45">
      <c r="A1120" s="15"/>
      <c r="B1120" s="15"/>
      <c r="C1120" s="15"/>
      <c r="D1120" s="23"/>
    </row>
    <row r="1121" spans="1:4" x14ac:dyDescent="0.45">
      <c r="A1121" s="15"/>
      <c r="B1121" s="15"/>
      <c r="C1121" s="15"/>
      <c r="D1121" s="23"/>
    </row>
    <row r="1122" spans="1:4" x14ac:dyDescent="0.45">
      <c r="A1122" s="15"/>
      <c r="B1122" s="15"/>
      <c r="C1122" s="15"/>
      <c r="D1122" s="23"/>
    </row>
    <row r="1123" spans="1:4" x14ac:dyDescent="0.45">
      <c r="A1123" s="15"/>
      <c r="B1123" s="15"/>
      <c r="C1123" s="15"/>
      <c r="D1123" s="23"/>
    </row>
    <row r="1124" spans="1:4" x14ac:dyDescent="0.45">
      <c r="A1124" s="15"/>
      <c r="B1124" s="15"/>
      <c r="C1124" s="15"/>
      <c r="D1124" s="23"/>
    </row>
    <row r="1125" spans="1:4" x14ac:dyDescent="0.45">
      <c r="A1125" s="15"/>
      <c r="B1125" s="15"/>
      <c r="C1125" s="15"/>
      <c r="D1125" s="23"/>
    </row>
    <row r="1126" spans="1:4" x14ac:dyDescent="0.45">
      <c r="A1126" s="15"/>
      <c r="B1126" s="15"/>
      <c r="C1126" s="15"/>
      <c r="D1126" s="23"/>
    </row>
    <row r="1127" spans="1:4" x14ac:dyDescent="0.45">
      <c r="A1127" s="15"/>
      <c r="B1127" s="15"/>
      <c r="C1127" s="15"/>
      <c r="D1127" s="23"/>
    </row>
    <row r="1128" spans="1:4" x14ac:dyDescent="0.45">
      <c r="A1128" s="15"/>
      <c r="B1128" s="15"/>
      <c r="C1128" s="15"/>
      <c r="D1128" s="23"/>
    </row>
    <row r="1129" spans="1:4" x14ac:dyDescent="0.45">
      <c r="A1129" s="15"/>
      <c r="B1129" s="15"/>
      <c r="C1129" s="15"/>
      <c r="D1129" s="23"/>
    </row>
    <row r="1130" spans="1:4" x14ac:dyDescent="0.45">
      <c r="A1130" s="15"/>
      <c r="B1130" s="15"/>
      <c r="C1130" s="15"/>
      <c r="D1130" s="23"/>
    </row>
    <row r="1131" spans="1:4" x14ac:dyDescent="0.45">
      <c r="A1131" s="15"/>
      <c r="B1131" s="15"/>
      <c r="C1131" s="15"/>
      <c r="D1131" s="23"/>
    </row>
    <row r="1132" spans="1:4" x14ac:dyDescent="0.45">
      <c r="A1132" s="15"/>
      <c r="B1132" s="15"/>
      <c r="C1132" s="15"/>
      <c r="D1132" s="23"/>
    </row>
    <row r="1133" spans="1:4" x14ac:dyDescent="0.45">
      <c r="A1133" s="15"/>
      <c r="B1133" s="15"/>
      <c r="C1133" s="15"/>
      <c r="D1133" s="23"/>
    </row>
    <row r="1134" spans="1:4" x14ac:dyDescent="0.45">
      <c r="A1134" s="15"/>
      <c r="B1134" s="15"/>
      <c r="C1134" s="15"/>
      <c r="D1134" s="23"/>
    </row>
    <row r="1135" spans="1:4" x14ac:dyDescent="0.45">
      <c r="A1135" s="15"/>
      <c r="B1135" s="15"/>
      <c r="C1135" s="15"/>
      <c r="D1135" s="23"/>
    </row>
    <row r="1136" spans="1:4" x14ac:dyDescent="0.45">
      <c r="A1136" s="15"/>
      <c r="B1136" s="15"/>
      <c r="C1136" s="15"/>
      <c r="D1136" s="23"/>
    </row>
    <row r="1137" spans="1:4" x14ac:dyDescent="0.45">
      <c r="A1137" s="15"/>
      <c r="B1137" s="15"/>
      <c r="C1137" s="15"/>
      <c r="D1137" s="23"/>
    </row>
    <row r="1138" spans="1:4" x14ac:dyDescent="0.45">
      <c r="A1138" s="15"/>
      <c r="B1138" s="15"/>
      <c r="C1138" s="15"/>
      <c r="D1138" s="23"/>
    </row>
    <row r="1139" spans="1:4" x14ac:dyDescent="0.45">
      <c r="A1139" s="15"/>
      <c r="B1139" s="15"/>
      <c r="C1139" s="15"/>
      <c r="D1139" s="23"/>
    </row>
    <row r="1140" spans="1:4" x14ac:dyDescent="0.45">
      <c r="A1140" s="15"/>
      <c r="B1140" s="15"/>
      <c r="C1140" s="15"/>
      <c r="D1140" s="23"/>
    </row>
    <row r="1141" spans="1:4" x14ac:dyDescent="0.45">
      <c r="A1141" s="15"/>
      <c r="B1141" s="15"/>
      <c r="C1141" s="15"/>
      <c r="D1141" s="23"/>
    </row>
    <row r="1142" spans="1:4" x14ac:dyDescent="0.45">
      <c r="A1142" s="15"/>
      <c r="B1142" s="15"/>
      <c r="C1142" s="15"/>
      <c r="D1142" s="23"/>
    </row>
    <row r="1143" spans="1:4" x14ac:dyDescent="0.45">
      <c r="A1143" s="15"/>
      <c r="B1143" s="15"/>
      <c r="C1143" s="15"/>
      <c r="D1143" s="23"/>
    </row>
    <row r="1144" spans="1:4" x14ac:dyDescent="0.45">
      <c r="A1144" s="15"/>
      <c r="B1144" s="15"/>
      <c r="C1144" s="15"/>
      <c r="D1144" s="23"/>
    </row>
    <row r="1145" spans="1:4" x14ac:dyDescent="0.45">
      <c r="A1145" s="15"/>
      <c r="B1145" s="15"/>
      <c r="C1145" s="15"/>
      <c r="D1145" s="23"/>
    </row>
    <row r="1146" spans="1:4" x14ac:dyDescent="0.45">
      <c r="A1146" s="15"/>
      <c r="B1146" s="15"/>
      <c r="C1146" s="15"/>
      <c r="D1146" s="23"/>
    </row>
    <row r="1147" spans="1:4" x14ac:dyDescent="0.45">
      <c r="A1147" s="15"/>
      <c r="B1147" s="15"/>
      <c r="C1147" s="15"/>
      <c r="D1147" s="23"/>
    </row>
    <row r="1148" spans="1:4" x14ac:dyDescent="0.45">
      <c r="A1148" s="15"/>
      <c r="B1148" s="15"/>
      <c r="C1148" s="15"/>
      <c r="D1148" s="23"/>
    </row>
    <row r="1149" spans="1:4" x14ac:dyDescent="0.45">
      <c r="A1149" s="15"/>
      <c r="B1149" s="15"/>
      <c r="C1149" s="15"/>
      <c r="D1149" s="23"/>
    </row>
    <row r="1150" spans="1:4" x14ac:dyDescent="0.45">
      <c r="A1150" s="15"/>
      <c r="B1150" s="15"/>
      <c r="C1150" s="15"/>
      <c r="D1150" s="23"/>
    </row>
    <row r="1151" spans="1:4" x14ac:dyDescent="0.45">
      <c r="A1151" s="15"/>
      <c r="B1151" s="15"/>
      <c r="C1151" s="15"/>
      <c r="D1151" s="23"/>
    </row>
    <row r="1152" spans="1:4" x14ac:dyDescent="0.45">
      <c r="A1152" s="15"/>
      <c r="B1152" s="15"/>
      <c r="C1152" s="15"/>
      <c r="D1152" s="23"/>
    </row>
    <row r="1153" spans="1:4" x14ac:dyDescent="0.45">
      <c r="A1153" s="15"/>
      <c r="B1153" s="15"/>
      <c r="C1153" s="15"/>
      <c r="D1153" s="23"/>
    </row>
    <row r="1154" spans="1:4" x14ac:dyDescent="0.45">
      <c r="A1154" s="15"/>
      <c r="B1154" s="15"/>
      <c r="C1154" s="15"/>
      <c r="D1154" s="23"/>
    </row>
    <row r="1155" spans="1:4" x14ac:dyDescent="0.45">
      <c r="A1155" s="15"/>
      <c r="B1155" s="15"/>
      <c r="C1155" s="15"/>
      <c r="D1155" s="23"/>
    </row>
    <row r="1156" spans="1:4" x14ac:dyDescent="0.45">
      <c r="A1156" s="15"/>
      <c r="B1156" s="15"/>
      <c r="C1156" s="15"/>
      <c r="D1156" s="23"/>
    </row>
    <row r="1157" spans="1:4" x14ac:dyDescent="0.45">
      <c r="A1157" s="15"/>
      <c r="B1157" s="15"/>
      <c r="C1157" s="15"/>
      <c r="D1157" s="23"/>
    </row>
    <row r="1158" spans="1:4" x14ac:dyDescent="0.45">
      <c r="A1158" s="15"/>
      <c r="B1158" s="15"/>
      <c r="C1158" s="15"/>
      <c r="D1158" s="23"/>
    </row>
    <row r="1159" spans="1:4" x14ac:dyDescent="0.45">
      <c r="A1159" s="15"/>
      <c r="B1159" s="15"/>
      <c r="C1159" s="15"/>
      <c r="D1159" s="23"/>
    </row>
    <row r="1160" spans="1:4" x14ac:dyDescent="0.45">
      <c r="A1160" s="15"/>
      <c r="B1160" s="15"/>
      <c r="C1160" s="15"/>
      <c r="D1160" s="23"/>
    </row>
    <row r="1161" spans="1:4" x14ac:dyDescent="0.45">
      <c r="A1161" s="15"/>
      <c r="B1161" s="15"/>
      <c r="C1161" s="15"/>
      <c r="D1161" s="23"/>
    </row>
    <row r="1162" spans="1:4" x14ac:dyDescent="0.45">
      <c r="A1162" s="15"/>
      <c r="B1162" s="15"/>
      <c r="C1162" s="15"/>
      <c r="D1162" s="23"/>
    </row>
    <row r="1163" spans="1:4" x14ac:dyDescent="0.45">
      <c r="A1163" s="15"/>
      <c r="B1163" s="15"/>
      <c r="C1163" s="15"/>
      <c r="D1163" s="23"/>
    </row>
    <row r="1164" spans="1:4" x14ac:dyDescent="0.45">
      <c r="A1164" s="15"/>
      <c r="B1164" s="15"/>
      <c r="C1164" s="15"/>
      <c r="D1164" s="23"/>
    </row>
    <row r="1165" spans="1:4" x14ac:dyDescent="0.45">
      <c r="A1165" s="15"/>
      <c r="B1165" s="15"/>
      <c r="C1165" s="15"/>
      <c r="D1165" s="23"/>
    </row>
    <row r="1166" spans="1:4" x14ac:dyDescent="0.45">
      <c r="A1166" s="15"/>
      <c r="B1166" s="15"/>
      <c r="C1166" s="15"/>
      <c r="D1166" s="23"/>
    </row>
    <row r="1167" spans="1:4" x14ac:dyDescent="0.45">
      <c r="A1167" s="15"/>
      <c r="B1167" s="15"/>
      <c r="C1167" s="15"/>
      <c r="D1167" s="23"/>
    </row>
    <row r="1168" spans="1:4" x14ac:dyDescent="0.45">
      <c r="A1168" s="15"/>
      <c r="B1168" s="15"/>
      <c r="C1168" s="15"/>
      <c r="D1168" s="23"/>
    </row>
    <row r="1169" spans="1:4" x14ac:dyDescent="0.45">
      <c r="A1169" s="15"/>
      <c r="B1169" s="15"/>
      <c r="C1169" s="15"/>
      <c r="D1169" s="23"/>
    </row>
    <row r="1170" spans="1:4" x14ac:dyDescent="0.45">
      <c r="A1170" s="15"/>
      <c r="B1170" s="15"/>
      <c r="C1170" s="15"/>
      <c r="D1170" s="23"/>
    </row>
    <row r="1171" spans="1:4" x14ac:dyDescent="0.45">
      <c r="A1171" s="15"/>
      <c r="B1171" s="15"/>
      <c r="C1171" s="15"/>
      <c r="D1171" s="23"/>
    </row>
    <row r="1172" spans="1:4" x14ac:dyDescent="0.45">
      <c r="A1172" s="15"/>
      <c r="B1172" s="15"/>
      <c r="C1172" s="15"/>
      <c r="D1172" s="23"/>
    </row>
    <row r="1173" spans="1:4" x14ac:dyDescent="0.45">
      <c r="A1173" s="15"/>
      <c r="B1173" s="15"/>
      <c r="C1173" s="15"/>
      <c r="D1173" s="23"/>
    </row>
    <row r="1174" spans="1:4" x14ac:dyDescent="0.45">
      <c r="A1174" s="15"/>
      <c r="B1174" s="15"/>
      <c r="C1174" s="15"/>
      <c r="D1174" s="23"/>
    </row>
    <row r="1175" spans="1:4" x14ac:dyDescent="0.45">
      <c r="A1175" s="15"/>
      <c r="B1175" s="15"/>
      <c r="C1175" s="15"/>
      <c r="D1175" s="23"/>
    </row>
    <row r="1176" spans="1:4" x14ac:dyDescent="0.45">
      <c r="A1176" s="15"/>
      <c r="B1176" s="15"/>
      <c r="C1176" s="15"/>
      <c r="D1176" s="23"/>
    </row>
    <row r="1177" spans="1:4" x14ac:dyDescent="0.45">
      <c r="A1177" s="15"/>
      <c r="B1177" s="15"/>
      <c r="C1177" s="15"/>
      <c r="D1177" s="23"/>
    </row>
    <row r="1178" spans="1:4" x14ac:dyDescent="0.45">
      <c r="A1178" s="15"/>
      <c r="B1178" s="15"/>
      <c r="C1178" s="15"/>
      <c r="D1178" s="23"/>
    </row>
    <row r="1179" spans="1:4" x14ac:dyDescent="0.45">
      <c r="A1179" s="15"/>
      <c r="B1179" s="15"/>
      <c r="C1179" s="15"/>
      <c r="D1179" s="23"/>
    </row>
    <row r="1180" spans="1:4" x14ac:dyDescent="0.45">
      <c r="A1180" s="15"/>
      <c r="B1180" s="15"/>
      <c r="C1180" s="15"/>
      <c r="D1180" s="23"/>
    </row>
    <row r="1181" spans="1:4" x14ac:dyDescent="0.45">
      <c r="A1181" s="15"/>
      <c r="B1181" s="15"/>
      <c r="C1181" s="15"/>
      <c r="D1181" s="23"/>
    </row>
    <row r="1182" spans="1:4" x14ac:dyDescent="0.45">
      <c r="A1182" s="15"/>
      <c r="B1182" s="15"/>
      <c r="C1182" s="15"/>
      <c r="D1182" s="23"/>
    </row>
    <row r="1183" spans="1:4" x14ac:dyDescent="0.45">
      <c r="A1183" s="15"/>
      <c r="B1183" s="15"/>
      <c r="C1183" s="15"/>
      <c r="D1183" s="23"/>
    </row>
    <row r="1184" spans="1:4" x14ac:dyDescent="0.45">
      <c r="A1184" s="15"/>
      <c r="B1184" s="15"/>
      <c r="C1184" s="15"/>
      <c r="D1184" s="23"/>
    </row>
    <row r="1185" spans="1:4" x14ac:dyDescent="0.45">
      <c r="A1185" s="15"/>
      <c r="B1185" s="15"/>
      <c r="C1185" s="15"/>
      <c r="D1185" s="23"/>
    </row>
    <row r="1186" spans="1:4" x14ac:dyDescent="0.45">
      <c r="A1186" s="15"/>
      <c r="B1186" s="15"/>
      <c r="C1186" s="15"/>
      <c r="D1186" s="23"/>
    </row>
    <row r="1187" spans="1:4" x14ac:dyDescent="0.45">
      <c r="A1187" s="15"/>
      <c r="B1187" s="15"/>
      <c r="C1187" s="15"/>
      <c r="D1187" s="23"/>
    </row>
    <row r="1188" spans="1:4" x14ac:dyDescent="0.45">
      <c r="A1188" s="15"/>
      <c r="B1188" s="15"/>
      <c r="C1188" s="15"/>
      <c r="D1188" s="23"/>
    </row>
    <row r="1189" spans="1:4" x14ac:dyDescent="0.45">
      <c r="A1189" s="15"/>
      <c r="B1189" s="15"/>
      <c r="C1189" s="15"/>
      <c r="D1189" s="23"/>
    </row>
    <row r="1190" spans="1:4" x14ac:dyDescent="0.45">
      <c r="A1190" s="15"/>
      <c r="B1190" s="15"/>
      <c r="C1190" s="15"/>
      <c r="D1190" s="23"/>
    </row>
    <row r="1191" spans="1:4" x14ac:dyDescent="0.45">
      <c r="A1191" s="15"/>
      <c r="B1191" s="15"/>
      <c r="C1191" s="15"/>
      <c r="D1191" s="23"/>
    </row>
    <row r="1192" spans="1:4" x14ac:dyDescent="0.45">
      <c r="A1192" s="15"/>
      <c r="B1192" s="15"/>
      <c r="C1192" s="15"/>
      <c r="D1192" s="23"/>
    </row>
    <row r="1193" spans="1:4" x14ac:dyDescent="0.45">
      <c r="A1193" s="15"/>
      <c r="B1193" s="15"/>
      <c r="C1193" s="15"/>
      <c r="D1193" s="23"/>
    </row>
    <row r="1194" spans="1:4" x14ac:dyDescent="0.45">
      <c r="A1194" s="15"/>
      <c r="B1194" s="15"/>
      <c r="C1194" s="15"/>
      <c r="D1194" s="23"/>
    </row>
    <row r="1195" spans="1:4" x14ac:dyDescent="0.45">
      <c r="A1195" s="15"/>
      <c r="B1195" s="15"/>
      <c r="C1195" s="15"/>
      <c r="D1195" s="23"/>
    </row>
    <row r="1196" spans="1:4" x14ac:dyDescent="0.45">
      <c r="A1196" s="15"/>
      <c r="B1196" s="15"/>
      <c r="C1196" s="15"/>
      <c r="D1196" s="23"/>
    </row>
    <row r="1197" spans="1:4" x14ac:dyDescent="0.45">
      <c r="A1197" s="15"/>
      <c r="B1197" s="15"/>
      <c r="C1197" s="15"/>
      <c r="D1197" s="23"/>
    </row>
    <row r="1198" spans="1:4" x14ac:dyDescent="0.45">
      <c r="A1198" s="15"/>
      <c r="B1198" s="15"/>
      <c r="C1198" s="15"/>
      <c r="D1198" s="23"/>
    </row>
    <row r="1199" spans="1:4" x14ac:dyDescent="0.45">
      <c r="A1199" s="15"/>
      <c r="B1199" s="15"/>
      <c r="C1199" s="15"/>
      <c r="D1199" s="23"/>
    </row>
    <row r="1200" spans="1:4" x14ac:dyDescent="0.45">
      <c r="A1200" s="15"/>
      <c r="B1200" s="15"/>
      <c r="C1200" s="15"/>
      <c r="D1200" s="23"/>
    </row>
    <row r="1201" spans="1:4" x14ac:dyDescent="0.45">
      <c r="A1201" s="15"/>
      <c r="B1201" s="15"/>
      <c r="C1201" s="15"/>
      <c r="D1201" s="23"/>
    </row>
    <row r="1202" spans="1:4" x14ac:dyDescent="0.45">
      <c r="A1202" s="15"/>
      <c r="B1202" s="15"/>
      <c r="C1202" s="15"/>
      <c r="D1202" s="23"/>
    </row>
    <row r="1203" spans="1:4" x14ac:dyDescent="0.45">
      <c r="A1203" s="15"/>
      <c r="B1203" s="15"/>
      <c r="C1203" s="15"/>
      <c r="D1203" s="23"/>
    </row>
    <row r="1204" spans="1:4" x14ac:dyDescent="0.45">
      <c r="A1204" s="15"/>
      <c r="B1204" s="15"/>
      <c r="C1204" s="15"/>
      <c r="D1204" s="23"/>
    </row>
    <row r="1205" spans="1:4" x14ac:dyDescent="0.45">
      <c r="A1205" s="15"/>
      <c r="B1205" s="15"/>
      <c r="C1205" s="15"/>
      <c r="D1205" s="23"/>
    </row>
    <row r="1206" spans="1:4" x14ac:dyDescent="0.45">
      <c r="A1206" s="15"/>
      <c r="B1206" s="15"/>
      <c r="C1206" s="15"/>
      <c r="D1206" s="23"/>
    </row>
    <row r="1207" spans="1:4" x14ac:dyDescent="0.45">
      <c r="A1207" s="15"/>
      <c r="B1207" s="15"/>
      <c r="C1207" s="15"/>
      <c r="D1207" s="23"/>
    </row>
    <row r="1208" spans="1:4" x14ac:dyDescent="0.45">
      <c r="A1208" s="15"/>
      <c r="B1208" s="15"/>
      <c r="C1208" s="15"/>
      <c r="D1208" s="23"/>
    </row>
    <row r="1209" spans="1:4" x14ac:dyDescent="0.45">
      <c r="A1209" s="15"/>
      <c r="B1209" s="15"/>
      <c r="C1209" s="15"/>
      <c r="D1209" s="23"/>
    </row>
    <row r="1210" spans="1:4" x14ac:dyDescent="0.45">
      <c r="A1210" s="15"/>
      <c r="B1210" s="15"/>
      <c r="C1210" s="15"/>
      <c r="D1210" s="23"/>
    </row>
    <row r="1211" spans="1:4" x14ac:dyDescent="0.45">
      <c r="A1211" s="15"/>
      <c r="B1211" s="15"/>
      <c r="C1211" s="15"/>
      <c r="D1211" s="23"/>
    </row>
    <row r="1212" spans="1:4" x14ac:dyDescent="0.45">
      <c r="A1212" s="15"/>
      <c r="B1212" s="15"/>
      <c r="C1212" s="15"/>
      <c r="D1212" s="23"/>
    </row>
    <row r="1213" spans="1:4" x14ac:dyDescent="0.45">
      <c r="A1213" s="15"/>
      <c r="B1213" s="15"/>
      <c r="C1213" s="15"/>
      <c r="D1213" s="23"/>
    </row>
    <row r="1214" spans="1:4" x14ac:dyDescent="0.45">
      <c r="A1214" s="15"/>
      <c r="B1214" s="15"/>
      <c r="C1214" s="15"/>
      <c r="D1214" s="23"/>
    </row>
    <row r="1215" spans="1:4" x14ac:dyDescent="0.45">
      <c r="A1215" s="15"/>
      <c r="B1215" s="15"/>
      <c r="C1215" s="15"/>
      <c r="D1215" s="23"/>
    </row>
    <row r="1216" spans="1:4" x14ac:dyDescent="0.45">
      <c r="A1216" s="15"/>
      <c r="B1216" s="15"/>
      <c r="C1216" s="15"/>
      <c r="D1216" s="23"/>
    </row>
    <row r="1217" spans="1:4" x14ac:dyDescent="0.45">
      <c r="A1217" s="15"/>
      <c r="B1217" s="15"/>
      <c r="C1217" s="15"/>
      <c r="D1217" s="23"/>
    </row>
    <row r="1218" spans="1:4" x14ac:dyDescent="0.45">
      <c r="A1218" s="15"/>
      <c r="B1218" s="15"/>
      <c r="C1218" s="15"/>
      <c r="D1218" s="23"/>
    </row>
    <row r="1219" spans="1:4" x14ac:dyDescent="0.45">
      <c r="A1219" s="15"/>
      <c r="B1219" s="15"/>
      <c r="C1219" s="15"/>
      <c r="D1219" s="23"/>
    </row>
    <row r="1220" spans="1:4" x14ac:dyDescent="0.45">
      <c r="A1220" s="15"/>
      <c r="B1220" s="15"/>
      <c r="C1220" s="15"/>
      <c r="D1220" s="23"/>
    </row>
    <row r="1221" spans="1:4" x14ac:dyDescent="0.45">
      <c r="A1221" s="15"/>
      <c r="B1221" s="15"/>
      <c r="C1221" s="15"/>
      <c r="D1221" s="23"/>
    </row>
    <row r="1222" spans="1:4" x14ac:dyDescent="0.45">
      <c r="A1222" s="15"/>
      <c r="B1222" s="15"/>
      <c r="C1222" s="15"/>
      <c r="D1222" s="23"/>
    </row>
    <row r="1223" spans="1:4" x14ac:dyDescent="0.45">
      <c r="A1223" s="15"/>
      <c r="B1223" s="15"/>
      <c r="C1223" s="15"/>
      <c r="D1223" s="23"/>
    </row>
    <row r="1224" spans="1:4" x14ac:dyDescent="0.45">
      <c r="A1224" s="15"/>
      <c r="B1224" s="15"/>
      <c r="C1224" s="15"/>
      <c r="D1224" s="23"/>
    </row>
    <row r="1225" spans="1:4" x14ac:dyDescent="0.45">
      <c r="A1225" s="15"/>
      <c r="B1225" s="15"/>
      <c r="C1225" s="15"/>
      <c r="D1225" s="23"/>
    </row>
    <row r="1226" spans="1:4" x14ac:dyDescent="0.45">
      <c r="A1226" s="15"/>
      <c r="B1226" s="15"/>
      <c r="C1226" s="15"/>
      <c r="D1226" s="23"/>
    </row>
    <row r="1227" spans="1:4" x14ac:dyDescent="0.45">
      <c r="A1227" s="15"/>
      <c r="B1227" s="15"/>
      <c r="C1227" s="15"/>
      <c r="D1227" s="23"/>
    </row>
    <row r="1228" spans="1:4" x14ac:dyDescent="0.45">
      <c r="A1228" s="15"/>
      <c r="B1228" s="15"/>
      <c r="C1228" s="15"/>
      <c r="D1228" s="23"/>
    </row>
    <row r="1229" spans="1:4" x14ac:dyDescent="0.45">
      <c r="A1229" s="15"/>
      <c r="B1229" s="15"/>
      <c r="C1229" s="15"/>
      <c r="D1229" s="23"/>
    </row>
    <row r="1230" spans="1:4" x14ac:dyDescent="0.45">
      <c r="A1230" s="15"/>
      <c r="B1230" s="15"/>
      <c r="C1230" s="15"/>
      <c r="D1230" s="23"/>
    </row>
    <row r="1231" spans="1:4" x14ac:dyDescent="0.45">
      <c r="A1231" s="15"/>
      <c r="B1231" s="15"/>
      <c r="C1231" s="15"/>
      <c r="D1231" s="23"/>
    </row>
    <row r="1232" spans="1:4" x14ac:dyDescent="0.45">
      <c r="A1232" s="15"/>
      <c r="B1232" s="15"/>
      <c r="C1232" s="15"/>
      <c r="D1232" s="23"/>
    </row>
    <row r="1233" spans="1:4" x14ac:dyDescent="0.45">
      <c r="A1233" s="15"/>
      <c r="B1233" s="15"/>
      <c r="C1233" s="15"/>
      <c r="D1233" s="23"/>
    </row>
    <row r="1234" spans="1:4" x14ac:dyDescent="0.45">
      <c r="A1234" s="15"/>
      <c r="B1234" s="15"/>
      <c r="C1234" s="15"/>
      <c r="D1234" s="23"/>
    </row>
    <row r="1235" spans="1:4" x14ac:dyDescent="0.45">
      <c r="A1235" s="15"/>
      <c r="B1235" s="15"/>
      <c r="C1235" s="15"/>
      <c r="D1235" s="23"/>
    </row>
    <row r="1236" spans="1:4" x14ac:dyDescent="0.45">
      <c r="A1236" s="15"/>
      <c r="B1236" s="15"/>
      <c r="C1236" s="15"/>
      <c r="D1236" s="23"/>
    </row>
    <row r="1237" spans="1:4" x14ac:dyDescent="0.45">
      <c r="A1237" s="15"/>
      <c r="B1237" s="15"/>
      <c r="C1237" s="15"/>
      <c r="D1237" s="23"/>
    </row>
    <row r="1238" spans="1:4" x14ac:dyDescent="0.45">
      <c r="A1238" s="15"/>
      <c r="B1238" s="15"/>
      <c r="C1238" s="15"/>
      <c r="D1238" s="23"/>
    </row>
    <row r="1239" spans="1:4" x14ac:dyDescent="0.45">
      <c r="A1239" s="15"/>
      <c r="B1239" s="15"/>
      <c r="C1239" s="15"/>
      <c r="D1239" s="23"/>
    </row>
    <row r="1240" spans="1:4" x14ac:dyDescent="0.45">
      <c r="A1240" s="15"/>
      <c r="B1240" s="15"/>
      <c r="C1240" s="15"/>
      <c r="D1240" s="23"/>
    </row>
    <row r="1241" spans="1:4" x14ac:dyDescent="0.45">
      <c r="A1241" s="15"/>
      <c r="B1241" s="15"/>
      <c r="C1241" s="15"/>
      <c r="D1241" s="23"/>
    </row>
    <row r="1242" spans="1:4" x14ac:dyDescent="0.45">
      <c r="A1242" s="15"/>
      <c r="B1242" s="15"/>
      <c r="C1242" s="15"/>
      <c r="D1242" s="23"/>
    </row>
    <row r="1243" spans="1:4" x14ac:dyDescent="0.45">
      <c r="A1243" s="15"/>
      <c r="B1243" s="15"/>
      <c r="C1243" s="15"/>
      <c r="D1243" s="23"/>
    </row>
    <row r="1244" spans="1:4" x14ac:dyDescent="0.45">
      <c r="A1244" s="15"/>
      <c r="B1244" s="15"/>
      <c r="C1244" s="15"/>
      <c r="D1244" s="23"/>
    </row>
    <row r="1245" spans="1:4" x14ac:dyDescent="0.45">
      <c r="A1245" s="15"/>
      <c r="B1245" s="15"/>
      <c r="C1245" s="15"/>
      <c r="D1245" s="23"/>
    </row>
    <row r="1246" spans="1:4" x14ac:dyDescent="0.45">
      <c r="A1246" s="15"/>
      <c r="B1246" s="15"/>
      <c r="C1246" s="15"/>
      <c r="D1246" s="23"/>
    </row>
    <row r="1247" spans="1:4" x14ac:dyDescent="0.45">
      <c r="A1247" s="15"/>
      <c r="B1247" s="15"/>
      <c r="C1247" s="15"/>
      <c r="D1247" s="23"/>
    </row>
    <row r="1248" spans="1:4" x14ac:dyDescent="0.45">
      <c r="A1248" s="15"/>
      <c r="B1248" s="15"/>
      <c r="C1248" s="15"/>
      <c r="D1248" s="23"/>
    </row>
    <row r="1249" spans="1:4" x14ac:dyDescent="0.45">
      <c r="A1249" s="15"/>
      <c r="B1249" s="15"/>
      <c r="C1249" s="15"/>
      <c r="D1249" s="23"/>
    </row>
    <row r="1250" spans="1:4" x14ac:dyDescent="0.45">
      <c r="A1250" s="15"/>
      <c r="B1250" s="15"/>
      <c r="C1250" s="15"/>
      <c r="D1250" s="23"/>
    </row>
    <row r="1251" spans="1:4" x14ac:dyDescent="0.45">
      <c r="A1251" s="15"/>
      <c r="B1251" s="15"/>
      <c r="C1251" s="15"/>
      <c r="D1251" s="23"/>
    </row>
    <row r="1252" spans="1:4" x14ac:dyDescent="0.45">
      <c r="A1252" s="15"/>
      <c r="B1252" s="15"/>
      <c r="C1252" s="15"/>
      <c r="D1252" s="23"/>
    </row>
    <row r="1253" spans="1:4" x14ac:dyDescent="0.45">
      <c r="A1253" s="15"/>
      <c r="B1253" s="15"/>
      <c r="C1253" s="15"/>
      <c r="D1253" s="23"/>
    </row>
    <row r="1254" spans="1:4" x14ac:dyDescent="0.45">
      <c r="A1254" s="15"/>
      <c r="B1254" s="15"/>
      <c r="C1254" s="15"/>
      <c r="D1254" s="23"/>
    </row>
    <row r="1255" spans="1:4" x14ac:dyDescent="0.45">
      <c r="A1255" s="15"/>
      <c r="B1255" s="15"/>
      <c r="C1255" s="15"/>
      <c r="D1255" s="23"/>
    </row>
    <row r="1256" spans="1:4" x14ac:dyDescent="0.45">
      <c r="A1256" s="15"/>
      <c r="B1256" s="15"/>
      <c r="C1256" s="15"/>
      <c r="D1256" s="23"/>
    </row>
    <row r="1257" spans="1:4" x14ac:dyDescent="0.45">
      <c r="A1257" s="15"/>
      <c r="B1257" s="15"/>
      <c r="C1257" s="15"/>
      <c r="D1257" s="23"/>
    </row>
    <row r="1258" spans="1:4" x14ac:dyDescent="0.45">
      <c r="A1258" s="15"/>
      <c r="B1258" s="15"/>
      <c r="C1258" s="15"/>
      <c r="D1258" s="23"/>
    </row>
    <row r="1259" spans="1:4" x14ac:dyDescent="0.45">
      <c r="A1259" s="15"/>
      <c r="B1259" s="15"/>
      <c r="C1259" s="15"/>
      <c r="D1259" s="23"/>
    </row>
    <row r="1260" spans="1:4" x14ac:dyDescent="0.45">
      <c r="A1260" s="15"/>
      <c r="B1260" s="15"/>
      <c r="C1260" s="15"/>
      <c r="D1260" s="23"/>
    </row>
    <row r="1261" spans="1:4" x14ac:dyDescent="0.45">
      <c r="A1261" s="15"/>
      <c r="B1261" s="15"/>
      <c r="C1261" s="15"/>
      <c r="D1261" s="23"/>
    </row>
    <row r="1262" spans="1:4" x14ac:dyDescent="0.45">
      <c r="A1262" s="15"/>
      <c r="B1262" s="15"/>
      <c r="C1262" s="15"/>
      <c r="D1262" s="23"/>
    </row>
    <row r="1263" spans="1:4" x14ac:dyDescent="0.45">
      <c r="A1263" s="15"/>
      <c r="B1263" s="15"/>
      <c r="C1263" s="15"/>
      <c r="D1263" s="23"/>
    </row>
    <row r="1264" spans="1:4" x14ac:dyDescent="0.45">
      <c r="A1264" s="15"/>
      <c r="B1264" s="15"/>
      <c r="C1264" s="15"/>
      <c r="D1264" s="23"/>
    </row>
    <row r="1265" spans="1:4" x14ac:dyDescent="0.45">
      <c r="A1265" s="15"/>
      <c r="B1265" s="15"/>
      <c r="C1265" s="15"/>
      <c r="D1265" s="23"/>
    </row>
    <row r="1266" spans="1:4" x14ac:dyDescent="0.45">
      <c r="A1266" s="15"/>
      <c r="B1266" s="15"/>
      <c r="C1266" s="15"/>
      <c r="D1266" s="23"/>
    </row>
    <row r="1267" spans="1:4" x14ac:dyDescent="0.45">
      <c r="A1267" s="15"/>
      <c r="B1267" s="15"/>
      <c r="C1267" s="15"/>
      <c r="D1267" s="23"/>
    </row>
    <row r="1268" spans="1:4" x14ac:dyDescent="0.45">
      <c r="A1268" s="15"/>
      <c r="B1268" s="15"/>
      <c r="C1268" s="15"/>
      <c r="D1268" s="23"/>
    </row>
    <row r="1269" spans="1:4" x14ac:dyDescent="0.45">
      <c r="A1269" s="15"/>
      <c r="B1269" s="15"/>
      <c r="C1269" s="15"/>
      <c r="D1269" s="23"/>
    </row>
    <row r="1270" spans="1:4" x14ac:dyDescent="0.45">
      <c r="A1270" s="15"/>
      <c r="B1270" s="15"/>
      <c r="C1270" s="15"/>
      <c r="D1270" s="23"/>
    </row>
    <row r="1271" spans="1:4" x14ac:dyDescent="0.45">
      <c r="A1271" s="15"/>
      <c r="B1271" s="15"/>
      <c r="C1271" s="15"/>
      <c r="D1271" s="23"/>
    </row>
    <row r="1272" spans="1:4" x14ac:dyDescent="0.45">
      <c r="A1272" s="15"/>
      <c r="B1272" s="15"/>
      <c r="C1272" s="15"/>
      <c r="D1272" s="23"/>
    </row>
    <row r="1273" spans="1:4" x14ac:dyDescent="0.45">
      <c r="A1273" s="15"/>
      <c r="B1273" s="15"/>
      <c r="C1273" s="15"/>
      <c r="D1273" s="23"/>
    </row>
    <row r="1274" spans="1:4" x14ac:dyDescent="0.45">
      <c r="A1274" s="15"/>
      <c r="B1274" s="15"/>
      <c r="C1274" s="15"/>
      <c r="D1274" s="23"/>
    </row>
    <row r="1275" spans="1:4" x14ac:dyDescent="0.45">
      <c r="A1275" s="15"/>
      <c r="B1275" s="15"/>
      <c r="C1275" s="15"/>
      <c r="D1275" s="23"/>
    </row>
    <row r="1276" spans="1:4" x14ac:dyDescent="0.45">
      <c r="A1276" s="15"/>
      <c r="B1276" s="15"/>
      <c r="C1276" s="15"/>
      <c r="D1276" s="23"/>
    </row>
    <row r="1277" spans="1:4" x14ac:dyDescent="0.45">
      <c r="A1277" s="15"/>
      <c r="B1277" s="15"/>
      <c r="C1277" s="15"/>
      <c r="D1277" s="23"/>
    </row>
    <row r="1278" spans="1:4" x14ac:dyDescent="0.45">
      <c r="A1278" s="15"/>
      <c r="B1278" s="15"/>
      <c r="C1278" s="15"/>
      <c r="D1278" s="23"/>
    </row>
    <row r="1279" spans="1:4" x14ac:dyDescent="0.45">
      <c r="A1279" s="15"/>
      <c r="B1279" s="15"/>
      <c r="C1279" s="15"/>
      <c r="D1279" s="23"/>
    </row>
    <row r="1280" spans="1:4" x14ac:dyDescent="0.45">
      <c r="A1280" s="15"/>
      <c r="B1280" s="15"/>
      <c r="C1280" s="15"/>
      <c r="D1280" s="23"/>
    </row>
    <row r="1281" spans="1:4" x14ac:dyDescent="0.45">
      <c r="A1281" s="15"/>
      <c r="B1281" s="15"/>
      <c r="C1281" s="15"/>
      <c r="D1281" s="23"/>
    </row>
    <row r="1282" spans="1:4" x14ac:dyDescent="0.45">
      <c r="A1282" s="15"/>
      <c r="B1282" s="15"/>
      <c r="C1282" s="15"/>
      <c r="D1282" s="23"/>
    </row>
    <row r="1283" spans="1:4" x14ac:dyDescent="0.45">
      <c r="A1283" s="15"/>
      <c r="B1283" s="15"/>
      <c r="C1283" s="15"/>
      <c r="D1283" s="23"/>
    </row>
    <row r="1284" spans="1:4" x14ac:dyDescent="0.45">
      <c r="A1284" s="15"/>
      <c r="B1284" s="15"/>
      <c r="C1284" s="15"/>
      <c r="D1284" s="23"/>
    </row>
    <row r="1285" spans="1:4" x14ac:dyDescent="0.45">
      <c r="A1285" s="15"/>
      <c r="B1285" s="15"/>
      <c r="C1285" s="15"/>
      <c r="D1285" s="23"/>
    </row>
    <row r="1286" spans="1:4" x14ac:dyDescent="0.45">
      <c r="A1286" s="15"/>
      <c r="B1286" s="15"/>
      <c r="C1286" s="15"/>
      <c r="D1286" s="23"/>
    </row>
    <row r="1287" spans="1:4" x14ac:dyDescent="0.45">
      <c r="A1287" s="15"/>
      <c r="B1287" s="15"/>
      <c r="C1287" s="15"/>
      <c r="D1287" s="23"/>
    </row>
    <row r="1288" spans="1:4" x14ac:dyDescent="0.45">
      <c r="A1288" s="15"/>
      <c r="B1288" s="15"/>
      <c r="C1288" s="15"/>
      <c r="D1288" s="23"/>
    </row>
    <row r="1289" spans="1:4" x14ac:dyDescent="0.45">
      <c r="A1289" s="15"/>
      <c r="B1289" s="15"/>
      <c r="C1289" s="15"/>
      <c r="D1289" s="23"/>
    </row>
    <row r="1290" spans="1:4" x14ac:dyDescent="0.45">
      <c r="A1290" s="15"/>
      <c r="B1290" s="15"/>
      <c r="C1290" s="15"/>
      <c r="D1290" s="23"/>
    </row>
    <row r="1291" spans="1:4" x14ac:dyDescent="0.45">
      <c r="A1291" s="15"/>
      <c r="B1291" s="15"/>
      <c r="C1291" s="15"/>
      <c r="D1291" s="23"/>
    </row>
    <row r="1292" spans="1:4" x14ac:dyDescent="0.45">
      <c r="A1292" s="15"/>
      <c r="B1292" s="15"/>
      <c r="C1292" s="15"/>
      <c r="D1292" s="23"/>
    </row>
    <row r="1293" spans="1:4" x14ac:dyDescent="0.45">
      <c r="A1293" s="15"/>
      <c r="B1293" s="15"/>
      <c r="C1293" s="15"/>
      <c r="D1293" s="23"/>
    </row>
    <row r="1294" spans="1:4" x14ac:dyDescent="0.45">
      <c r="A1294" s="15"/>
      <c r="B1294" s="15"/>
      <c r="C1294" s="15"/>
      <c r="D1294" s="23"/>
    </row>
    <row r="1295" spans="1:4" x14ac:dyDescent="0.45">
      <c r="A1295" s="15"/>
      <c r="B1295" s="15"/>
      <c r="C1295" s="15"/>
      <c r="D1295" s="23"/>
    </row>
    <row r="1296" spans="1:4" x14ac:dyDescent="0.45">
      <c r="A1296" s="15"/>
      <c r="B1296" s="15"/>
      <c r="C1296" s="15"/>
      <c r="D1296" s="23"/>
    </row>
    <row r="1297" spans="1:4" x14ac:dyDescent="0.45">
      <c r="A1297" s="15"/>
      <c r="B1297" s="15"/>
      <c r="C1297" s="15"/>
      <c r="D1297" s="23"/>
    </row>
    <row r="1298" spans="1:4" x14ac:dyDescent="0.45">
      <c r="A1298" s="15"/>
      <c r="B1298" s="15"/>
      <c r="C1298" s="15"/>
      <c r="D1298" s="23"/>
    </row>
    <row r="1299" spans="1:4" x14ac:dyDescent="0.45">
      <c r="A1299" s="15"/>
      <c r="B1299" s="15"/>
      <c r="C1299" s="15"/>
      <c r="D1299" s="23"/>
    </row>
    <row r="1300" spans="1:4" x14ac:dyDescent="0.45">
      <c r="A1300" s="15"/>
      <c r="B1300" s="15"/>
      <c r="C1300" s="15"/>
      <c r="D1300" s="23"/>
    </row>
    <row r="1301" spans="1:4" x14ac:dyDescent="0.45">
      <c r="A1301" s="15"/>
      <c r="B1301" s="15"/>
      <c r="C1301" s="15"/>
      <c r="D1301" s="23"/>
    </row>
    <row r="1302" spans="1:4" x14ac:dyDescent="0.45">
      <c r="A1302" s="15"/>
      <c r="B1302" s="15"/>
      <c r="C1302" s="15"/>
      <c r="D1302" s="23"/>
    </row>
    <row r="1303" spans="1:4" x14ac:dyDescent="0.45">
      <c r="A1303" s="15"/>
      <c r="B1303" s="15"/>
      <c r="C1303" s="15"/>
      <c r="D1303" s="23"/>
    </row>
    <row r="1304" spans="1:4" x14ac:dyDescent="0.45">
      <c r="A1304" s="15"/>
      <c r="B1304" s="15"/>
      <c r="C1304" s="15"/>
      <c r="D1304" s="23"/>
    </row>
    <row r="1305" spans="1:4" x14ac:dyDescent="0.45">
      <c r="A1305" s="15"/>
      <c r="B1305" s="15"/>
      <c r="C1305" s="15"/>
      <c r="D1305" s="23"/>
    </row>
    <row r="1306" spans="1:4" x14ac:dyDescent="0.45">
      <c r="A1306" s="15"/>
      <c r="B1306" s="15"/>
      <c r="C1306" s="15"/>
      <c r="D1306" s="23"/>
    </row>
    <row r="1307" spans="1:4" x14ac:dyDescent="0.45">
      <c r="A1307" s="15"/>
      <c r="B1307" s="15"/>
      <c r="C1307" s="15"/>
      <c r="D1307" s="23"/>
    </row>
    <row r="1308" spans="1:4" x14ac:dyDescent="0.45">
      <c r="A1308" s="15"/>
      <c r="B1308" s="15"/>
      <c r="C1308" s="15"/>
      <c r="D1308" s="23"/>
    </row>
    <row r="1309" spans="1:4" x14ac:dyDescent="0.45">
      <c r="A1309" s="15"/>
      <c r="B1309" s="15"/>
      <c r="C1309" s="15"/>
      <c r="D1309" s="23"/>
    </row>
    <row r="1310" spans="1:4" x14ac:dyDescent="0.45">
      <c r="A1310" s="15"/>
      <c r="B1310" s="15"/>
      <c r="C1310" s="15"/>
      <c r="D1310" s="23"/>
    </row>
    <row r="1311" spans="1:4" x14ac:dyDescent="0.45">
      <c r="A1311" s="15"/>
      <c r="B1311" s="15"/>
      <c r="C1311" s="15"/>
      <c r="D1311" s="23"/>
    </row>
    <row r="1312" spans="1:4" x14ac:dyDescent="0.45">
      <c r="A1312" s="15"/>
      <c r="B1312" s="15"/>
      <c r="C1312" s="15"/>
      <c r="D1312" s="23"/>
    </row>
    <row r="1313" spans="1:4" x14ac:dyDescent="0.45">
      <c r="A1313" s="15"/>
      <c r="B1313" s="15"/>
      <c r="C1313" s="15"/>
      <c r="D1313" s="23"/>
    </row>
    <row r="1314" spans="1:4" x14ac:dyDescent="0.45">
      <c r="A1314" s="15"/>
      <c r="B1314" s="15"/>
      <c r="C1314" s="15"/>
      <c r="D1314" s="23"/>
    </row>
    <row r="1315" spans="1:4" x14ac:dyDescent="0.45">
      <c r="A1315" s="15"/>
      <c r="B1315" s="15"/>
      <c r="C1315" s="15"/>
      <c r="D1315" s="23"/>
    </row>
    <row r="1316" spans="1:4" x14ac:dyDescent="0.45">
      <c r="A1316" s="15"/>
      <c r="B1316" s="15"/>
      <c r="C1316" s="15"/>
      <c r="D1316" s="23"/>
    </row>
    <row r="1317" spans="1:4" x14ac:dyDescent="0.45">
      <c r="A1317" s="15"/>
      <c r="B1317" s="15"/>
      <c r="C1317" s="15"/>
      <c r="D1317" s="23"/>
    </row>
    <row r="1318" spans="1:4" x14ac:dyDescent="0.45">
      <c r="A1318" s="15"/>
      <c r="B1318" s="15"/>
      <c r="C1318" s="15"/>
      <c r="D1318" s="23"/>
    </row>
    <row r="1319" spans="1:4" x14ac:dyDescent="0.45">
      <c r="A1319" s="15"/>
      <c r="B1319" s="15"/>
      <c r="C1319" s="15"/>
      <c r="D1319" s="23"/>
    </row>
    <row r="1320" spans="1:4" x14ac:dyDescent="0.45">
      <c r="A1320" s="15"/>
      <c r="B1320" s="15"/>
      <c r="C1320" s="15"/>
      <c r="D1320" s="23"/>
    </row>
    <row r="1321" spans="1:4" x14ac:dyDescent="0.45">
      <c r="A1321" s="15"/>
      <c r="B1321" s="15"/>
      <c r="C1321" s="15"/>
      <c r="D1321" s="23"/>
    </row>
    <row r="1322" spans="1:4" x14ac:dyDescent="0.45">
      <c r="A1322" s="15"/>
      <c r="B1322" s="15"/>
      <c r="C1322" s="15"/>
      <c r="D1322" s="23"/>
    </row>
    <row r="1323" spans="1:4" x14ac:dyDescent="0.45">
      <c r="A1323" s="15"/>
      <c r="B1323" s="15"/>
      <c r="C1323" s="15"/>
      <c r="D1323" s="23"/>
    </row>
    <row r="1324" spans="1:4" x14ac:dyDescent="0.45">
      <c r="A1324" s="15"/>
      <c r="B1324" s="15"/>
      <c r="C1324" s="15"/>
      <c r="D1324" s="23"/>
    </row>
    <row r="1325" spans="1:4" x14ac:dyDescent="0.45">
      <c r="A1325" s="15"/>
      <c r="B1325" s="15"/>
      <c r="C1325" s="15"/>
      <c r="D1325" s="23"/>
    </row>
    <row r="1326" spans="1:4" x14ac:dyDescent="0.45">
      <c r="A1326" s="15"/>
      <c r="B1326" s="15"/>
      <c r="C1326" s="15"/>
      <c r="D1326" s="23"/>
    </row>
    <row r="1327" spans="1:4" x14ac:dyDescent="0.45">
      <c r="A1327" s="15"/>
      <c r="B1327" s="15"/>
      <c r="C1327" s="15"/>
      <c r="D1327" s="23"/>
    </row>
    <row r="1328" spans="1:4" x14ac:dyDescent="0.45">
      <c r="A1328" s="15"/>
      <c r="B1328" s="15"/>
      <c r="C1328" s="15"/>
      <c r="D1328" s="23"/>
    </row>
    <row r="1329" spans="1:4" x14ac:dyDescent="0.45">
      <c r="A1329" s="15"/>
      <c r="B1329" s="15"/>
      <c r="C1329" s="15"/>
      <c r="D1329" s="23"/>
    </row>
    <row r="1330" spans="1:4" x14ac:dyDescent="0.45">
      <c r="A1330" s="15"/>
      <c r="B1330" s="15"/>
      <c r="C1330" s="15"/>
      <c r="D1330" s="23"/>
    </row>
    <row r="1331" spans="1:4" x14ac:dyDescent="0.45">
      <c r="A1331" s="15"/>
      <c r="B1331" s="15"/>
      <c r="C1331" s="15"/>
      <c r="D1331" s="23"/>
    </row>
    <row r="1332" spans="1:4" x14ac:dyDescent="0.45">
      <c r="A1332" s="15"/>
      <c r="B1332" s="15"/>
      <c r="C1332" s="15"/>
      <c r="D1332" s="23"/>
    </row>
    <row r="1333" spans="1:4" x14ac:dyDescent="0.45">
      <c r="A1333" s="15"/>
      <c r="B1333" s="15"/>
      <c r="C1333" s="15"/>
      <c r="D1333" s="23"/>
    </row>
    <row r="1334" spans="1:4" x14ac:dyDescent="0.45">
      <c r="A1334" s="15"/>
      <c r="B1334" s="15"/>
      <c r="C1334" s="15"/>
      <c r="D1334" s="23"/>
    </row>
    <row r="1335" spans="1:4" x14ac:dyDescent="0.45">
      <c r="A1335" s="15"/>
      <c r="B1335" s="15"/>
      <c r="C1335" s="15"/>
      <c r="D1335" s="23"/>
    </row>
    <row r="1336" spans="1:4" x14ac:dyDescent="0.45">
      <c r="A1336" s="15"/>
      <c r="B1336" s="15"/>
      <c r="C1336" s="15"/>
      <c r="D1336" s="23"/>
    </row>
    <row r="1337" spans="1:4" x14ac:dyDescent="0.45">
      <c r="A1337" s="15"/>
      <c r="B1337" s="15"/>
      <c r="C1337" s="15"/>
      <c r="D1337" s="23"/>
    </row>
    <row r="1338" spans="1:4" x14ac:dyDescent="0.45">
      <c r="A1338" s="15"/>
      <c r="B1338" s="15"/>
      <c r="C1338" s="15"/>
      <c r="D1338" s="23"/>
    </row>
    <row r="1339" spans="1:4" x14ac:dyDescent="0.45">
      <c r="A1339" s="15"/>
      <c r="B1339" s="15"/>
      <c r="C1339" s="15"/>
      <c r="D1339" s="23"/>
    </row>
    <row r="1340" spans="1:4" x14ac:dyDescent="0.45">
      <c r="A1340" s="15"/>
      <c r="B1340" s="15"/>
      <c r="C1340" s="15"/>
      <c r="D1340" s="23"/>
    </row>
    <row r="1341" spans="1:4" x14ac:dyDescent="0.45">
      <c r="A1341" s="15"/>
      <c r="B1341" s="15"/>
      <c r="C1341" s="15"/>
      <c r="D1341" s="23"/>
    </row>
    <row r="1342" spans="1:4" x14ac:dyDescent="0.45">
      <c r="A1342" s="15"/>
      <c r="B1342" s="15"/>
      <c r="C1342" s="15"/>
      <c r="D1342" s="23"/>
    </row>
    <row r="1343" spans="1:4" x14ac:dyDescent="0.45">
      <c r="A1343" s="15"/>
      <c r="B1343" s="15"/>
      <c r="C1343" s="15"/>
      <c r="D1343" s="23"/>
    </row>
    <row r="1344" spans="1:4" x14ac:dyDescent="0.45">
      <c r="A1344" s="15"/>
      <c r="B1344" s="15"/>
      <c r="C1344" s="15"/>
      <c r="D1344" s="23"/>
    </row>
    <row r="1345" spans="1:4" x14ac:dyDescent="0.45">
      <c r="A1345" s="15"/>
      <c r="B1345" s="15"/>
      <c r="C1345" s="15"/>
      <c r="D1345" s="23"/>
    </row>
    <row r="1346" spans="1:4" x14ac:dyDescent="0.45">
      <c r="A1346" s="15"/>
      <c r="B1346" s="15"/>
      <c r="C1346" s="15"/>
      <c r="D1346" s="23"/>
    </row>
    <row r="1347" spans="1:4" x14ac:dyDescent="0.45">
      <c r="A1347" s="15"/>
      <c r="B1347" s="15"/>
      <c r="C1347" s="15"/>
      <c r="D1347" s="23"/>
    </row>
    <row r="1348" spans="1:4" x14ac:dyDescent="0.45">
      <c r="A1348" s="15"/>
      <c r="B1348" s="15"/>
      <c r="C1348" s="15"/>
      <c r="D1348" s="23"/>
    </row>
    <row r="1349" spans="1:4" x14ac:dyDescent="0.45">
      <c r="A1349" s="15"/>
      <c r="B1349" s="15"/>
      <c r="C1349" s="15"/>
      <c r="D1349" s="23"/>
    </row>
    <row r="1350" spans="1:4" x14ac:dyDescent="0.45">
      <c r="A1350" s="15"/>
      <c r="B1350" s="15"/>
      <c r="C1350" s="15"/>
      <c r="D1350" s="23"/>
    </row>
    <row r="1351" spans="1:4" x14ac:dyDescent="0.45">
      <c r="A1351" s="15"/>
      <c r="B1351" s="15"/>
      <c r="C1351" s="15"/>
      <c r="D1351" s="23"/>
    </row>
    <row r="1352" spans="1:4" x14ac:dyDescent="0.45">
      <c r="A1352" s="15"/>
      <c r="B1352" s="15"/>
      <c r="C1352" s="15"/>
      <c r="D1352" s="23"/>
    </row>
    <row r="1353" spans="1:4" x14ac:dyDescent="0.45">
      <c r="A1353" s="15"/>
      <c r="B1353" s="15"/>
      <c r="C1353" s="15"/>
      <c r="D1353" s="23"/>
    </row>
    <row r="1354" spans="1:4" x14ac:dyDescent="0.45">
      <c r="A1354" s="15"/>
      <c r="B1354" s="15"/>
      <c r="C1354" s="15"/>
      <c r="D1354" s="23"/>
    </row>
    <row r="1355" spans="1:4" x14ac:dyDescent="0.45">
      <c r="A1355" s="15"/>
      <c r="B1355" s="15"/>
      <c r="C1355" s="15"/>
      <c r="D1355" s="23"/>
    </row>
    <row r="1356" spans="1:4" x14ac:dyDescent="0.45">
      <c r="A1356" s="15"/>
      <c r="B1356" s="15"/>
      <c r="C1356" s="15"/>
      <c r="D1356" s="23"/>
    </row>
    <row r="1357" spans="1:4" x14ac:dyDescent="0.45">
      <c r="A1357" s="15"/>
      <c r="B1357" s="15"/>
      <c r="C1357" s="15"/>
      <c r="D1357" s="23"/>
    </row>
    <row r="1358" spans="1:4" x14ac:dyDescent="0.45">
      <c r="A1358" s="15"/>
      <c r="B1358" s="15"/>
      <c r="C1358" s="15"/>
      <c r="D1358" s="23"/>
    </row>
    <row r="1359" spans="1:4" x14ac:dyDescent="0.45">
      <c r="A1359" s="15"/>
      <c r="B1359" s="15"/>
      <c r="C1359" s="15"/>
      <c r="D1359" s="23"/>
    </row>
    <row r="1360" spans="1:4" x14ac:dyDescent="0.45">
      <c r="A1360" s="15"/>
      <c r="B1360" s="15"/>
      <c r="C1360" s="15"/>
      <c r="D1360" s="23"/>
    </row>
    <row r="1361" spans="1:4" x14ac:dyDescent="0.45">
      <c r="A1361" s="15"/>
      <c r="B1361" s="15"/>
      <c r="C1361" s="15"/>
      <c r="D1361" s="23"/>
    </row>
    <row r="1362" spans="1:4" x14ac:dyDescent="0.45">
      <c r="A1362" s="15"/>
      <c r="B1362" s="15"/>
      <c r="C1362" s="15"/>
      <c r="D1362" s="23"/>
    </row>
    <row r="1363" spans="1:4" x14ac:dyDescent="0.45">
      <c r="A1363" s="15"/>
      <c r="B1363" s="15"/>
      <c r="C1363" s="15"/>
      <c r="D1363" s="23"/>
    </row>
    <row r="1364" spans="1:4" x14ac:dyDescent="0.45">
      <c r="A1364" s="15"/>
      <c r="B1364" s="15"/>
      <c r="C1364" s="15"/>
      <c r="D1364" s="23"/>
    </row>
    <row r="1365" spans="1:4" x14ac:dyDescent="0.45">
      <c r="A1365" s="15"/>
      <c r="B1365" s="15"/>
      <c r="C1365" s="15"/>
      <c r="D1365" s="23"/>
    </row>
    <row r="1366" spans="1:4" x14ac:dyDescent="0.45">
      <c r="A1366" s="15"/>
      <c r="B1366" s="15"/>
      <c r="C1366" s="15"/>
      <c r="D1366" s="23"/>
    </row>
    <row r="1367" spans="1:4" x14ac:dyDescent="0.45">
      <c r="A1367" s="15"/>
      <c r="B1367" s="15"/>
      <c r="C1367" s="15"/>
      <c r="D1367" s="23"/>
    </row>
    <row r="1368" spans="1:4" x14ac:dyDescent="0.45">
      <c r="A1368" s="15"/>
      <c r="B1368" s="15"/>
      <c r="C1368" s="15"/>
      <c r="D1368" s="23"/>
    </row>
    <row r="1369" spans="1:4" x14ac:dyDescent="0.45">
      <c r="A1369" s="15"/>
      <c r="B1369" s="15"/>
      <c r="C1369" s="15"/>
      <c r="D1369" s="23"/>
    </row>
    <row r="1370" spans="1:4" x14ac:dyDescent="0.45">
      <c r="A1370" s="15"/>
      <c r="B1370" s="15"/>
      <c r="C1370" s="15"/>
      <c r="D1370" s="23"/>
    </row>
    <row r="1371" spans="1:4" x14ac:dyDescent="0.45">
      <c r="A1371" s="15"/>
      <c r="B1371" s="15"/>
      <c r="C1371" s="15"/>
      <c r="D1371" s="23"/>
    </row>
    <row r="1372" spans="1:4" x14ac:dyDescent="0.45">
      <c r="A1372" s="15"/>
      <c r="B1372" s="15"/>
      <c r="C1372" s="15"/>
      <c r="D1372" s="23"/>
    </row>
    <row r="1373" spans="1:4" x14ac:dyDescent="0.45">
      <c r="A1373" s="15"/>
      <c r="B1373" s="15"/>
      <c r="C1373" s="15"/>
      <c r="D1373" s="23"/>
    </row>
    <row r="1374" spans="1:4" x14ac:dyDescent="0.45">
      <c r="A1374" s="15"/>
      <c r="B1374" s="15"/>
      <c r="C1374" s="15"/>
      <c r="D1374" s="23"/>
    </row>
    <row r="1375" spans="1:4" x14ac:dyDescent="0.45">
      <c r="A1375" s="15"/>
      <c r="B1375" s="15"/>
      <c r="C1375" s="15"/>
      <c r="D1375" s="23"/>
    </row>
    <row r="1376" spans="1:4" x14ac:dyDescent="0.45">
      <c r="A1376" s="15"/>
      <c r="B1376" s="15"/>
      <c r="C1376" s="15"/>
      <c r="D1376" s="23"/>
    </row>
    <row r="1377" spans="1:4" x14ac:dyDescent="0.45">
      <c r="A1377" s="15"/>
      <c r="B1377" s="15"/>
      <c r="C1377" s="15"/>
      <c r="D1377" s="23"/>
    </row>
    <row r="1378" spans="1:4" x14ac:dyDescent="0.45">
      <c r="A1378" s="15"/>
      <c r="B1378" s="15"/>
      <c r="C1378" s="15"/>
      <c r="D1378" s="23"/>
    </row>
    <row r="1379" spans="1:4" x14ac:dyDescent="0.45">
      <c r="A1379" s="15"/>
      <c r="B1379" s="15"/>
      <c r="C1379" s="15"/>
      <c r="D1379" s="23"/>
    </row>
    <row r="1380" spans="1:4" x14ac:dyDescent="0.45">
      <c r="A1380" s="15"/>
      <c r="B1380" s="15"/>
      <c r="C1380" s="15"/>
      <c r="D1380" s="23"/>
    </row>
    <row r="1381" spans="1:4" x14ac:dyDescent="0.45">
      <c r="A1381" s="15"/>
      <c r="B1381" s="15"/>
      <c r="C1381" s="15"/>
      <c r="D1381" s="23"/>
    </row>
    <row r="1382" spans="1:4" x14ac:dyDescent="0.45">
      <c r="A1382" s="15"/>
      <c r="B1382" s="15"/>
      <c r="C1382" s="15"/>
      <c r="D1382" s="23"/>
    </row>
    <row r="1383" spans="1:4" x14ac:dyDescent="0.45">
      <c r="A1383" s="15"/>
      <c r="B1383" s="15"/>
      <c r="C1383" s="15"/>
      <c r="D1383" s="23"/>
    </row>
    <row r="1384" spans="1:4" x14ac:dyDescent="0.45">
      <c r="A1384" s="15"/>
      <c r="B1384" s="15"/>
      <c r="C1384" s="15"/>
      <c r="D1384" s="23"/>
    </row>
    <row r="1385" spans="1:4" x14ac:dyDescent="0.45">
      <c r="A1385" s="15"/>
      <c r="B1385" s="15"/>
      <c r="C1385" s="15"/>
      <c r="D1385" s="23"/>
    </row>
    <row r="1386" spans="1:4" x14ac:dyDescent="0.45">
      <c r="A1386" s="15"/>
      <c r="B1386" s="15"/>
      <c r="C1386" s="15"/>
      <c r="D1386" s="23"/>
    </row>
    <row r="1387" spans="1:4" x14ac:dyDescent="0.45">
      <c r="A1387" s="15"/>
      <c r="B1387" s="15"/>
      <c r="C1387" s="15"/>
      <c r="D1387" s="23"/>
    </row>
    <row r="1388" spans="1:4" x14ac:dyDescent="0.45">
      <c r="A1388" s="15"/>
      <c r="B1388" s="15"/>
      <c r="C1388" s="15"/>
      <c r="D1388" s="23"/>
    </row>
    <row r="1389" spans="1:4" x14ac:dyDescent="0.45">
      <c r="A1389" s="15"/>
      <c r="B1389" s="15"/>
      <c r="C1389" s="15"/>
      <c r="D1389" s="23"/>
    </row>
    <row r="1390" spans="1:4" x14ac:dyDescent="0.45">
      <c r="A1390" s="15"/>
      <c r="B1390" s="15"/>
      <c r="C1390" s="15"/>
      <c r="D1390" s="23"/>
    </row>
    <row r="1391" spans="1:4" x14ac:dyDescent="0.45">
      <c r="A1391" s="15"/>
      <c r="B1391" s="15"/>
      <c r="C1391" s="15"/>
      <c r="D1391" s="23"/>
    </row>
    <row r="1392" spans="1:4" x14ac:dyDescent="0.45">
      <c r="A1392" s="15"/>
      <c r="B1392" s="15"/>
      <c r="C1392" s="15"/>
      <c r="D1392" s="23"/>
    </row>
    <row r="1393" spans="1:4" x14ac:dyDescent="0.45">
      <c r="A1393" s="15"/>
      <c r="B1393" s="15"/>
      <c r="C1393" s="15"/>
      <c r="D1393" s="23"/>
    </row>
    <row r="1394" spans="1:4" x14ac:dyDescent="0.45">
      <c r="A1394" s="15"/>
      <c r="B1394" s="15"/>
      <c r="C1394" s="15"/>
      <c r="D1394" s="23"/>
    </row>
    <row r="1395" spans="1:4" x14ac:dyDescent="0.45">
      <c r="A1395" s="15"/>
      <c r="B1395" s="15"/>
      <c r="C1395" s="15"/>
      <c r="D1395" s="23"/>
    </row>
    <row r="1396" spans="1:4" x14ac:dyDescent="0.45">
      <c r="A1396" s="15"/>
      <c r="B1396" s="15"/>
      <c r="C1396" s="15"/>
      <c r="D1396" s="23"/>
    </row>
    <row r="1397" spans="1:4" x14ac:dyDescent="0.45">
      <c r="A1397" s="15"/>
      <c r="B1397" s="15"/>
      <c r="C1397" s="15"/>
      <c r="D1397" s="23"/>
    </row>
    <row r="1398" spans="1:4" x14ac:dyDescent="0.45">
      <c r="A1398" s="15"/>
      <c r="B1398" s="15"/>
      <c r="C1398" s="15"/>
      <c r="D1398" s="23"/>
    </row>
    <row r="1399" spans="1:4" x14ac:dyDescent="0.45">
      <c r="A1399" s="15"/>
      <c r="B1399" s="15"/>
      <c r="C1399" s="15"/>
      <c r="D1399" s="23"/>
    </row>
    <row r="1400" spans="1:4" x14ac:dyDescent="0.45">
      <c r="A1400" s="15"/>
      <c r="B1400" s="15"/>
      <c r="C1400" s="15"/>
      <c r="D1400" s="23"/>
    </row>
    <row r="1401" spans="1:4" x14ac:dyDescent="0.45">
      <c r="A1401" s="15"/>
      <c r="B1401" s="15"/>
      <c r="C1401" s="15"/>
      <c r="D1401" s="23"/>
    </row>
    <row r="1402" spans="1:4" x14ac:dyDescent="0.45">
      <c r="A1402" s="15"/>
      <c r="B1402" s="15"/>
      <c r="C1402" s="15"/>
      <c r="D1402" s="23"/>
    </row>
    <row r="1403" spans="1:4" x14ac:dyDescent="0.45">
      <c r="A1403" s="15"/>
      <c r="B1403" s="15"/>
      <c r="C1403" s="15"/>
      <c r="D1403" s="23"/>
    </row>
    <row r="1404" spans="1:4" x14ac:dyDescent="0.45">
      <c r="A1404" s="15"/>
      <c r="B1404" s="15"/>
      <c r="C1404" s="15"/>
      <c r="D1404" s="23"/>
    </row>
    <row r="1405" spans="1:4" x14ac:dyDescent="0.45">
      <c r="A1405" s="15"/>
      <c r="B1405" s="15"/>
      <c r="C1405" s="15"/>
      <c r="D1405" s="23"/>
    </row>
    <row r="1406" spans="1:4" x14ac:dyDescent="0.45">
      <c r="A1406" s="15"/>
      <c r="B1406" s="15"/>
      <c r="C1406" s="15"/>
      <c r="D1406" s="23"/>
    </row>
    <row r="1407" spans="1:4" x14ac:dyDescent="0.45">
      <c r="A1407" s="15"/>
      <c r="B1407" s="15"/>
      <c r="C1407" s="15"/>
      <c r="D1407" s="23"/>
    </row>
    <row r="1408" spans="1:4" x14ac:dyDescent="0.45">
      <c r="A1408" s="15"/>
      <c r="B1408" s="15"/>
      <c r="C1408" s="15"/>
      <c r="D1408" s="23"/>
    </row>
    <row r="1409" spans="1:4" x14ac:dyDescent="0.45">
      <c r="A1409" s="15"/>
      <c r="B1409" s="15"/>
      <c r="C1409" s="15"/>
      <c r="D1409" s="23"/>
    </row>
    <row r="1410" spans="1:4" x14ac:dyDescent="0.45">
      <c r="A1410" s="15"/>
      <c r="B1410" s="15"/>
      <c r="C1410" s="15"/>
      <c r="D1410" s="23"/>
    </row>
    <row r="1411" spans="1:4" x14ac:dyDescent="0.45">
      <c r="A1411" s="15"/>
      <c r="B1411" s="15"/>
      <c r="C1411" s="15"/>
      <c r="D1411" s="23"/>
    </row>
    <row r="1412" spans="1:4" x14ac:dyDescent="0.45">
      <c r="A1412" s="15"/>
      <c r="B1412" s="15"/>
      <c r="C1412" s="15"/>
      <c r="D1412" s="23"/>
    </row>
    <row r="1413" spans="1:4" x14ac:dyDescent="0.45">
      <c r="A1413" s="15"/>
      <c r="B1413" s="15"/>
      <c r="C1413" s="15"/>
      <c r="D1413" s="23"/>
    </row>
    <row r="1414" spans="1:4" x14ac:dyDescent="0.45">
      <c r="A1414" s="15"/>
      <c r="B1414" s="15"/>
      <c r="C1414" s="15"/>
      <c r="D1414" s="23"/>
    </row>
    <row r="1415" spans="1:4" x14ac:dyDescent="0.45">
      <c r="A1415" s="15"/>
      <c r="B1415" s="15"/>
      <c r="C1415" s="15"/>
      <c r="D1415" s="23"/>
    </row>
    <row r="1416" spans="1:4" x14ac:dyDescent="0.45">
      <c r="A1416" s="15"/>
      <c r="B1416" s="15"/>
      <c r="C1416" s="15"/>
      <c r="D1416" s="23"/>
    </row>
    <row r="1417" spans="1:4" x14ac:dyDescent="0.45">
      <c r="A1417" s="15"/>
      <c r="B1417" s="15"/>
      <c r="C1417" s="15"/>
      <c r="D1417" s="23"/>
    </row>
    <row r="1418" spans="1:4" x14ac:dyDescent="0.45">
      <c r="A1418" s="15"/>
      <c r="B1418" s="15"/>
      <c r="C1418" s="15"/>
      <c r="D1418" s="23"/>
    </row>
    <row r="1419" spans="1:4" x14ac:dyDescent="0.45">
      <c r="A1419" s="15"/>
      <c r="B1419" s="15"/>
      <c r="C1419" s="15"/>
      <c r="D1419" s="23"/>
    </row>
    <row r="1420" spans="1:4" x14ac:dyDescent="0.45">
      <c r="A1420" s="15"/>
      <c r="B1420" s="15"/>
      <c r="C1420" s="15"/>
      <c r="D1420" s="23"/>
    </row>
    <row r="1421" spans="1:4" x14ac:dyDescent="0.45">
      <c r="A1421" s="15"/>
      <c r="B1421" s="15"/>
      <c r="C1421" s="15"/>
      <c r="D1421" s="23"/>
    </row>
    <row r="1422" spans="1:4" x14ac:dyDescent="0.45">
      <c r="A1422" s="15"/>
      <c r="B1422" s="15"/>
      <c r="C1422" s="15"/>
      <c r="D1422" s="23"/>
    </row>
    <row r="1423" spans="1:4" x14ac:dyDescent="0.45">
      <c r="A1423" s="15"/>
      <c r="B1423" s="15"/>
      <c r="C1423" s="15"/>
      <c r="D1423" s="23"/>
    </row>
    <row r="1424" spans="1:4" x14ac:dyDescent="0.45">
      <c r="A1424" s="15"/>
      <c r="B1424" s="15"/>
      <c r="C1424" s="15"/>
      <c r="D1424" s="23"/>
    </row>
    <row r="1425" spans="1:4" x14ac:dyDescent="0.45">
      <c r="A1425" s="15"/>
      <c r="B1425" s="15"/>
      <c r="C1425" s="15"/>
      <c r="D1425" s="23"/>
    </row>
    <row r="1426" spans="1:4" x14ac:dyDescent="0.45">
      <c r="A1426" s="15"/>
      <c r="B1426" s="15"/>
      <c r="C1426" s="15"/>
      <c r="D1426" s="23"/>
    </row>
    <row r="1427" spans="1:4" x14ac:dyDescent="0.45">
      <c r="A1427" s="15"/>
      <c r="B1427" s="15"/>
      <c r="C1427" s="15"/>
      <c r="D1427" s="23"/>
    </row>
    <row r="1428" spans="1:4" x14ac:dyDescent="0.45">
      <c r="A1428" s="15"/>
      <c r="B1428" s="15"/>
      <c r="C1428" s="15"/>
      <c r="D1428" s="23"/>
    </row>
    <row r="1429" spans="1:4" x14ac:dyDescent="0.45">
      <c r="A1429" s="15"/>
      <c r="B1429" s="15"/>
      <c r="C1429" s="15"/>
      <c r="D1429" s="23"/>
    </row>
    <row r="1430" spans="1:4" x14ac:dyDescent="0.45">
      <c r="A1430" s="15"/>
      <c r="B1430" s="15"/>
      <c r="C1430" s="15"/>
      <c r="D1430" s="23"/>
    </row>
    <row r="1431" spans="1:4" x14ac:dyDescent="0.45">
      <c r="A1431" s="15"/>
      <c r="B1431" s="15"/>
      <c r="C1431" s="15"/>
      <c r="D1431" s="23"/>
    </row>
    <row r="1432" spans="1:4" x14ac:dyDescent="0.45">
      <c r="A1432" s="15"/>
      <c r="B1432" s="15"/>
      <c r="C1432" s="15"/>
      <c r="D1432" s="23"/>
    </row>
    <row r="1433" spans="1:4" x14ac:dyDescent="0.45">
      <c r="A1433" s="15"/>
      <c r="B1433" s="15"/>
      <c r="C1433" s="15"/>
      <c r="D1433" s="23"/>
    </row>
    <row r="1434" spans="1:4" x14ac:dyDescent="0.45">
      <c r="A1434" s="15"/>
      <c r="B1434" s="15"/>
      <c r="C1434" s="15"/>
      <c r="D1434" s="23"/>
    </row>
    <row r="1435" spans="1:4" x14ac:dyDescent="0.45">
      <c r="A1435" s="15"/>
      <c r="B1435" s="15"/>
      <c r="C1435" s="15"/>
      <c r="D1435" s="23"/>
    </row>
    <row r="1436" spans="1:4" x14ac:dyDescent="0.45">
      <c r="A1436" s="15"/>
      <c r="B1436" s="15"/>
      <c r="C1436" s="15"/>
      <c r="D1436" s="23"/>
    </row>
    <row r="1437" spans="1:4" x14ac:dyDescent="0.45">
      <c r="A1437" s="15"/>
      <c r="B1437" s="15"/>
      <c r="C1437" s="15"/>
      <c r="D1437" s="23"/>
    </row>
    <row r="1438" spans="1:4" x14ac:dyDescent="0.45">
      <c r="A1438" s="15"/>
      <c r="B1438" s="15"/>
      <c r="C1438" s="15"/>
      <c r="D1438" s="23"/>
    </row>
    <row r="1439" spans="1:4" x14ac:dyDescent="0.45">
      <c r="A1439" s="15"/>
      <c r="B1439" s="15"/>
      <c r="C1439" s="15"/>
      <c r="D1439" s="23"/>
    </row>
    <row r="1440" spans="1:4" x14ac:dyDescent="0.45">
      <c r="A1440" s="15"/>
      <c r="B1440" s="15"/>
      <c r="C1440" s="15"/>
      <c r="D1440" s="23"/>
    </row>
    <row r="1441" spans="1:4" x14ac:dyDescent="0.45">
      <c r="A1441" s="15"/>
      <c r="B1441" s="15"/>
      <c r="C1441" s="15"/>
      <c r="D1441" s="23"/>
    </row>
    <row r="1442" spans="1:4" x14ac:dyDescent="0.45">
      <c r="A1442" s="15"/>
      <c r="B1442" s="15"/>
      <c r="C1442" s="15"/>
      <c r="D1442" s="23"/>
    </row>
    <row r="1443" spans="1:4" x14ac:dyDescent="0.45">
      <c r="A1443" s="15"/>
      <c r="B1443" s="15"/>
      <c r="C1443" s="15"/>
      <c r="D1443" s="23"/>
    </row>
    <row r="1444" spans="1:4" x14ac:dyDescent="0.45">
      <c r="A1444" s="15"/>
      <c r="B1444" s="15"/>
      <c r="C1444" s="15"/>
      <c r="D1444" s="23"/>
    </row>
    <row r="1445" spans="1:4" x14ac:dyDescent="0.45">
      <c r="A1445" s="15"/>
      <c r="B1445" s="15"/>
      <c r="C1445" s="15"/>
      <c r="D1445" s="23"/>
    </row>
    <row r="1446" spans="1:4" x14ac:dyDescent="0.45">
      <c r="A1446" s="15"/>
      <c r="B1446" s="15"/>
      <c r="C1446" s="15"/>
      <c r="D1446" s="23"/>
    </row>
    <row r="1447" spans="1:4" x14ac:dyDescent="0.45">
      <c r="A1447" s="15"/>
      <c r="B1447" s="15"/>
      <c r="C1447" s="15"/>
      <c r="D1447" s="23"/>
    </row>
    <row r="1448" spans="1:4" x14ac:dyDescent="0.45">
      <c r="A1448" s="15"/>
      <c r="B1448" s="15"/>
      <c r="C1448" s="15"/>
      <c r="D1448" s="23"/>
    </row>
    <row r="1449" spans="1:4" x14ac:dyDescent="0.45">
      <c r="A1449" s="15"/>
      <c r="B1449" s="15"/>
      <c r="C1449" s="15"/>
      <c r="D1449" s="23"/>
    </row>
    <row r="1450" spans="1:4" x14ac:dyDescent="0.45">
      <c r="A1450" s="15"/>
      <c r="B1450" s="15"/>
      <c r="C1450" s="15"/>
      <c r="D1450" s="23"/>
    </row>
    <row r="1451" spans="1:4" x14ac:dyDescent="0.45">
      <c r="A1451" s="15"/>
      <c r="B1451" s="15"/>
      <c r="C1451" s="15"/>
      <c r="D1451" s="23"/>
    </row>
    <row r="1452" spans="1:4" x14ac:dyDescent="0.45">
      <c r="A1452" s="15"/>
      <c r="B1452" s="15"/>
      <c r="C1452" s="15"/>
      <c r="D1452" s="23"/>
    </row>
    <row r="1453" spans="1:4" x14ac:dyDescent="0.45">
      <c r="A1453" s="15"/>
      <c r="B1453" s="15"/>
      <c r="C1453" s="15"/>
      <c r="D1453" s="23"/>
    </row>
    <row r="1454" spans="1:4" x14ac:dyDescent="0.45">
      <c r="A1454" s="15"/>
      <c r="B1454" s="15"/>
      <c r="C1454" s="15"/>
      <c r="D1454" s="23"/>
    </row>
    <row r="1455" spans="1:4" x14ac:dyDescent="0.45">
      <c r="A1455" s="15"/>
      <c r="B1455" s="15"/>
      <c r="C1455" s="15"/>
      <c r="D1455" s="23"/>
    </row>
    <row r="1456" spans="1:4" x14ac:dyDescent="0.45">
      <c r="A1456" s="15"/>
      <c r="B1456" s="15"/>
      <c r="C1456" s="15"/>
      <c r="D1456" s="23"/>
    </row>
    <row r="1457" spans="1:4" x14ac:dyDescent="0.45">
      <c r="A1457" s="15"/>
      <c r="B1457" s="15"/>
      <c r="C1457" s="15"/>
      <c r="D1457" s="23"/>
    </row>
    <row r="1458" spans="1:4" x14ac:dyDescent="0.45">
      <c r="A1458" s="15"/>
      <c r="B1458" s="15"/>
      <c r="C1458" s="15"/>
      <c r="D1458" s="23"/>
    </row>
    <row r="1459" spans="1:4" x14ac:dyDescent="0.45">
      <c r="A1459" s="15"/>
      <c r="B1459" s="15"/>
      <c r="C1459" s="15"/>
      <c r="D1459" s="23"/>
    </row>
    <row r="1460" spans="1:4" x14ac:dyDescent="0.45">
      <c r="A1460" s="15"/>
      <c r="B1460" s="15"/>
      <c r="C1460" s="15"/>
      <c r="D1460" s="23"/>
    </row>
    <row r="1461" spans="1:4" x14ac:dyDescent="0.45">
      <c r="A1461" s="15"/>
      <c r="B1461" s="15"/>
      <c r="C1461" s="15"/>
      <c r="D1461" s="23"/>
    </row>
    <row r="1462" spans="1:4" x14ac:dyDescent="0.45">
      <c r="A1462" s="15"/>
      <c r="B1462" s="15"/>
      <c r="C1462" s="15"/>
      <c r="D1462" s="23"/>
    </row>
    <row r="1463" spans="1:4" x14ac:dyDescent="0.45">
      <c r="A1463" s="15"/>
      <c r="B1463" s="15"/>
      <c r="C1463" s="15"/>
      <c r="D1463" s="23"/>
    </row>
    <row r="1464" spans="1:4" x14ac:dyDescent="0.45">
      <c r="A1464" s="15"/>
      <c r="B1464" s="15"/>
      <c r="C1464" s="15"/>
      <c r="D1464" s="23"/>
    </row>
    <row r="1465" spans="1:4" x14ac:dyDescent="0.45">
      <c r="A1465" s="15"/>
      <c r="B1465" s="15"/>
      <c r="C1465" s="15"/>
      <c r="D1465" s="23"/>
    </row>
    <row r="1466" spans="1:4" x14ac:dyDescent="0.45">
      <c r="A1466" s="15"/>
      <c r="B1466" s="15"/>
      <c r="C1466" s="15"/>
      <c r="D1466" s="23"/>
    </row>
    <row r="1467" spans="1:4" x14ac:dyDescent="0.45">
      <c r="A1467" s="15"/>
      <c r="B1467" s="15"/>
      <c r="C1467" s="15"/>
      <c r="D1467" s="23"/>
    </row>
    <row r="1468" spans="1:4" x14ac:dyDescent="0.45">
      <c r="A1468" s="15"/>
      <c r="B1468" s="15"/>
      <c r="C1468" s="15"/>
      <c r="D1468" s="23"/>
    </row>
    <row r="1469" spans="1:4" x14ac:dyDescent="0.45">
      <c r="A1469" s="15"/>
      <c r="B1469" s="15"/>
      <c r="C1469" s="15"/>
      <c r="D1469" s="23"/>
    </row>
    <row r="1470" spans="1:4" x14ac:dyDescent="0.45">
      <c r="A1470" s="15"/>
      <c r="B1470" s="15"/>
      <c r="C1470" s="15"/>
      <c r="D1470" s="23"/>
    </row>
    <row r="1471" spans="1:4" x14ac:dyDescent="0.45">
      <c r="A1471" s="15"/>
      <c r="B1471" s="15"/>
      <c r="C1471" s="15"/>
      <c r="D1471" s="23"/>
    </row>
    <row r="1472" spans="1:4" x14ac:dyDescent="0.45">
      <c r="A1472" s="15"/>
      <c r="B1472" s="15"/>
      <c r="C1472" s="15"/>
      <c r="D1472" s="23"/>
    </row>
    <row r="1473" spans="1:4" x14ac:dyDescent="0.45">
      <c r="A1473" s="15"/>
      <c r="B1473" s="15"/>
      <c r="C1473" s="15"/>
      <c r="D1473" s="23"/>
    </row>
    <row r="1474" spans="1:4" x14ac:dyDescent="0.45">
      <c r="A1474" s="15"/>
      <c r="B1474" s="15"/>
      <c r="C1474" s="15"/>
      <c r="D1474" s="23"/>
    </row>
    <row r="1475" spans="1:4" x14ac:dyDescent="0.45">
      <c r="A1475" s="15"/>
      <c r="B1475" s="15"/>
      <c r="C1475" s="15"/>
      <c r="D1475" s="23"/>
    </row>
    <row r="1476" spans="1:4" x14ac:dyDescent="0.45">
      <c r="A1476" s="15"/>
      <c r="B1476" s="15"/>
      <c r="C1476" s="15"/>
      <c r="D1476" s="23"/>
    </row>
    <row r="1477" spans="1:4" x14ac:dyDescent="0.45">
      <c r="A1477" s="15"/>
      <c r="B1477" s="15"/>
      <c r="C1477" s="15"/>
      <c r="D1477" s="23"/>
    </row>
    <row r="1478" spans="1:4" x14ac:dyDescent="0.45">
      <c r="A1478" s="15"/>
      <c r="B1478" s="15"/>
      <c r="C1478" s="15"/>
      <c r="D1478" s="23"/>
    </row>
    <row r="1479" spans="1:4" x14ac:dyDescent="0.45">
      <c r="A1479" s="15"/>
      <c r="B1479" s="15"/>
      <c r="C1479" s="15"/>
      <c r="D1479" s="23"/>
    </row>
    <row r="1480" spans="1:4" x14ac:dyDescent="0.45">
      <c r="A1480" s="15"/>
      <c r="B1480" s="15"/>
      <c r="C1480" s="15"/>
      <c r="D1480" s="23"/>
    </row>
    <row r="1481" spans="1:4" x14ac:dyDescent="0.45">
      <c r="A1481" s="15"/>
      <c r="B1481" s="15"/>
      <c r="C1481" s="15"/>
      <c r="D1481" s="23"/>
    </row>
    <row r="1482" spans="1:4" x14ac:dyDescent="0.45">
      <c r="A1482" s="15"/>
      <c r="B1482" s="15"/>
      <c r="C1482" s="15"/>
      <c r="D1482" s="23"/>
    </row>
    <row r="1483" spans="1:4" x14ac:dyDescent="0.45">
      <c r="A1483" s="15"/>
      <c r="B1483" s="15"/>
      <c r="C1483" s="15"/>
      <c r="D1483" s="23"/>
    </row>
    <row r="1484" spans="1:4" x14ac:dyDescent="0.45">
      <c r="A1484" s="15"/>
      <c r="B1484" s="15"/>
      <c r="C1484" s="15"/>
      <c r="D1484" s="23"/>
    </row>
    <row r="1485" spans="1:4" x14ac:dyDescent="0.45">
      <c r="A1485" s="15"/>
      <c r="B1485" s="15"/>
      <c r="C1485" s="15"/>
      <c r="D1485" s="23"/>
    </row>
    <row r="1486" spans="1:4" x14ac:dyDescent="0.45">
      <c r="A1486" s="15"/>
      <c r="B1486" s="15"/>
      <c r="C1486" s="15"/>
      <c r="D1486" s="23"/>
    </row>
    <row r="1487" spans="1:4" x14ac:dyDescent="0.45">
      <c r="A1487" s="15"/>
      <c r="B1487" s="15"/>
      <c r="C1487" s="15"/>
      <c r="D1487" s="23"/>
    </row>
    <row r="1488" spans="1:4" x14ac:dyDescent="0.45">
      <c r="A1488" s="15"/>
      <c r="B1488" s="15"/>
      <c r="C1488" s="15"/>
      <c r="D1488" s="23"/>
    </row>
    <row r="1489" spans="1:4" x14ac:dyDescent="0.45">
      <c r="A1489" s="15"/>
      <c r="B1489" s="15"/>
      <c r="C1489" s="15"/>
      <c r="D1489" s="23"/>
    </row>
    <row r="1490" spans="1:4" x14ac:dyDescent="0.45">
      <c r="A1490" s="15"/>
      <c r="B1490" s="15"/>
      <c r="C1490" s="15"/>
      <c r="D1490" s="23"/>
    </row>
    <row r="1491" spans="1:4" x14ac:dyDescent="0.45">
      <c r="A1491" s="15"/>
      <c r="B1491" s="15"/>
      <c r="C1491" s="15"/>
      <c r="D1491" s="23"/>
    </row>
    <row r="1492" spans="1:4" x14ac:dyDescent="0.45">
      <c r="A1492" s="15"/>
      <c r="B1492" s="15"/>
      <c r="C1492" s="15"/>
      <c r="D1492" s="23"/>
    </row>
    <row r="1493" spans="1:4" x14ac:dyDescent="0.45">
      <c r="A1493" s="15"/>
      <c r="B1493" s="15"/>
      <c r="C1493" s="15"/>
      <c r="D1493" s="23"/>
    </row>
    <row r="1494" spans="1:4" x14ac:dyDescent="0.45">
      <c r="A1494" s="15"/>
      <c r="B1494" s="15"/>
      <c r="C1494" s="15"/>
      <c r="D1494" s="23"/>
    </row>
    <row r="1495" spans="1:4" x14ac:dyDescent="0.45">
      <c r="A1495" s="15"/>
      <c r="B1495" s="15"/>
      <c r="C1495" s="15"/>
      <c r="D1495" s="23"/>
    </row>
    <row r="1496" spans="1:4" x14ac:dyDescent="0.45">
      <c r="A1496" s="15"/>
      <c r="B1496" s="15"/>
      <c r="C1496" s="15"/>
      <c r="D1496" s="23"/>
    </row>
    <row r="1497" spans="1:4" x14ac:dyDescent="0.45">
      <c r="A1497" s="15"/>
      <c r="B1497" s="15"/>
      <c r="C1497" s="15"/>
      <c r="D1497" s="23"/>
    </row>
    <row r="1498" spans="1:4" x14ac:dyDescent="0.45">
      <c r="A1498" s="15"/>
      <c r="B1498" s="15"/>
      <c r="C1498" s="15"/>
      <c r="D1498" s="23"/>
    </row>
    <row r="1499" spans="1:4" x14ac:dyDescent="0.45">
      <c r="A1499" s="15"/>
      <c r="B1499" s="15"/>
      <c r="C1499" s="15"/>
      <c r="D1499" s="23"/>
    </row>
    <row r="1500" spans="1:4" x14ac:dyDescent="0.45">
      <c r="A1500" s="15"/>
      <c r="B1500" s="15"/>
      <c r="C1500" s="15"/>
      <c r="D1500" s="23"/>
    </row>
    <row r="1501" spans="1:4" x14ac:dyDescent="0.45">
      <c r="A1501" s="15"/>
      <c r="B1501" s="15"/>
      <c r="C1501" s="15"/>
      <c r="D1501" s="23"/>
    </row>
    <row r="1502" spans="1:4" x14ac:dyDescent="0.45">
      <c r="A1502" s="15"/>
      <c r="B1502" s="15"/>
      <c r="C1502" s="15"/>
      <c r="D1502" s="23"/>
    </row>
    <row r="1503" spans="1:4" x14ac:dyDescent="0.45">
      <c r="A1503" s="15"/>
      <c r="B1503" s="15"/>
      <c r="C1503" s="15"/>
      <c r="D1503" s="23"/>
    </row>
    <row r="1504" spans="1:4" x14ac:dyDescent="0.45">
      <c r="A1504" s="15"/>
      <c r="B1504" s="15"/>
      <c r="C1504" s="15"/>
      <c r="D1504" s="23"/>
    </row>
    <row r="1505" spans="1:4" x14ac:dyDescent="0.45">
      <c r="A1505" s="15"/>
      <c r="B1505" s="15"/>
      <c r="C1505" s="15"/>
      <c r="D1505" s="23"/>
    </row>
    <row r="1506" spans="1:4" x14ac:dyDescent="0.45">
      <c r="A1506" s="15"/>
      <c r="B1506" s="15"/>
      <c r="C1506" s="15"/>
      <c r="D1506" s="23"/>
    </row>
    <row r="1507" spans="1:4" x14ac:dyDescent="0.45">
      <c r="A1507" s="15"/>
      <c r="B1507" s="15"/>
      <c r="C1507" s="15"/>
      <c r="D1507" s="23"/>
    </row>
    <row r="1508" spans="1:4" x14ac:dyDescent="0.45">
      <c r="A1508" s="15"/>
      <c r="B1508" s="15"/>
      <c r="C1508" s="15"/>
      <c r="D1508" s="23"/>
    </row>
    <row r="1509" spans="1:4" x14ac:dyDescent="0.45">
      <c r="A1509" s="15"/>
      <c r="B1509" s="15"/>
      <c r="C1509" s="15"/>
      <c r="D1509" s="23"/>
    </row>
    <row r="1510" spans="1:4" x14ac:dyDescent="0.45">
      <c r="A1510" s="15"/>
      <c r="B1510" s="15"/>
      <c r="C1510" s="15"/>
      <c r="D1510" s="23"/>
    </row>
    <row r="1511" spans="1:4" x14ac:dyDescent="0.45">
      <c r="A1511" s="15"/>
      <c r="B1511" s="15"/>
      <c r="C1511" s="15"/>
      <c r="D1511" s="23"/>
    </row>
    <row r="1512" spans="1:4" x14ac:dyDescent="0.45">
      <c r="A1512" s="15"/>
      <c r="B1512" s="15"/>
      <c r="C1512" s="15"/>
      <c r="D1512" s="23"/>
    </row>
    <row r="1513" spans="1:4" x14ac:dyDescent="0.45">
      <c r="A1513" s="15"/>
      <c r="B1513" s="15"/>
      <c r="C1513" s="15"/>
      <c r="D1513" s="23"/>
    </row>
    <row r="1514" spans="1:4" x14ac:dyDescent="0.45">
      <c r="A1514" s="15"/>
      <c r="B1514" s="15"/>
      <c r="C1514" s="15"/>
      <c r="D1514" s="23"/>
    </row>
    <row r="1515" spans="1:4" x14ac:dyDescent="0.45">
      <c r="A1515" s="15"/>
      <c r="B1515" s="15"/>
      <c r="C1515" s="15"/>
      <c r="D1515" s="23"/>
    </row>
    <row r="1516" spans="1:4" x14ac:dyDescent="0.45">
      <c r="A1516" s="15"/>
      <c r="B1516" s="15"/>
      <c r="C1516" s="15"/>
      <c r="D1516" s="23"/>
    </row>
    <row r="1517" spans="1:4" x14ac:dyDescent="0.45">
      <c r="A1517" s="15"/>
      <c r="B1517" s="15"/>
      <c r="C1517" s="15"/>
      <c r="D1517" s="23"/>
    </row>
    <row r="1518" spans="1:4" x14ac:dyDescent="0.45">
      <c r="A1518" s="15"/>
      <c r="B1518" s="15"/>
      <c r="C1518" s="15"/>
      <c r="D1518" s="23"/>
    </row>
    <row r="1519" spans="1:4" x14ac:dyDescent="0.45">
      <c r="A1519" s="15"/>
      <c r="B1519" s="15"/>
      <c r="C1519" s="15"/>
      <c r="D1519" s="23"/>
    </row>
    <row r="1520" spans="1:4" x14ac:dyDescent="0.45">
      <c r="A1520" s="15"/>
      <c r="B1520" s="15"/>
      <c r="C1520" s="15"/>
      <c r="D1520" s="23"/>
    </row>
    <row r="1521" spans="1:4" x14ac:dyDescent="0.45">
      <c r="A1521" s="15"/>
      <c r="B1521" s="15"/>
      <c r="C1521" s="15"/>
      <c r="D1521" s="23"/>
    </row>
    <row r="1522" spans="1:4" x14ac:dyDescent="0.45">
      <c r="A1522" s="15"/>
      <c r="B1522" s="15"/>
      <c r="C1522" s="15"/>
      <c r="D1522" s="23"/>
    </row>
    <row r="1523" spans="1:4" x14ac:dyDescent="0.45">
      <c r="A1523" s="15"/>
      <c r="B1523" s="15"/>
      <c r="C1523" s="15"/>
      <c r="D1523" s="23"/>
    </row>
    <row r="1524" spans="1:4" x14ac:dyDescent="0.45">
      <c r="A1524" s="15"/>
      <c r="B1524" s="15"/>
      <c r="C1524" s="15"/>
      <c r="D1524" s="23"/>
    </row>
    <row r="1525" spans="1:4" x14ac:dyDescent="0.45">
      <c r="A1525" s="15"/>
      <c r="B1525" s="15"/>
      <c r="C1525" s="15"/>
      <c r="D1525" s="23"/>
    </row>
    <row r="1526" spans="1:4" x14ac:dyDescent="0.45">
      <c r="A1526" s="15"/>
      <c r="B1526" s="15"/>
      <c r="C1526" s="15"/>
      <c r="D1526" s="23"/>
    </row>
    <row r="1527" spans="1:4" x14ac:dyDescent="0.45">
      <c r="A1527" s="15"/>
      <c r="B1527" s="15"/>
      <c r="C1527" s="15"/>
      <c r="D1527" s="23"/>
    </row>
    <row r="1528" spans="1:4" x14ac:dyDescent="0.45">
      <c r="A1528" s="15"/>
      <c r="B1528" s="15"/>
      <c r="C1528" s="15"/>
      <c r="D1528" s="23"/>
    </row>
    <row r="1529" spans="1:4" x14ac:dyDescent="0.45">
      <c r="A1529" s="15"/>
      <c r="B1529" s="15"/>
      <c r="C1529" s="15"/>
      <c r="D1529" s="23"/>
    </row>
    <row r="1530" spans="1:4" x14ac:dyDescent="0.45">
      <c r="A1530" s="15"/>
      <c r="B1530" s="15"/>
      <c r="C1530" s="15"/>
      <c r="D1530" s="23"/>
    </row>
    <row r="1531" spans="1:4" x14ac:dyDescent="0.45">
      <c r="A1531" s="15"/>
      <c r="B1531" s="15"/>
      <c r="C1531" s="15"/>
      <c r="D1531" s="23"/>
    </row>
    <row r="1532" spans="1:4" x14ac:dyDescent="0.45">
      <c r="A1532" s="15"/>
      <c r="B1532" s="15"/>
      <c r="C1532" s="15"/>
      <c r="D1532" s="23"/>
    </row>
    <row r="1533" spans="1:4" x14ac:dyDescent="0.45">
      <c r="A1533" s="15"/>
      <c r="B1533" s="15"/>
      <c r="C1533" s="15"/>
      <c r="D1533" s="23"/>
    </row>
    <row r="1534" spans="1:4" x14ac:dyDescent="0.45">
      <c r="A1534" s="15"/>
      <c r="B1534" s="15"/>
      <c r="C1534" s="15"/>
      <c r="D1534" s="23"/>
    </row>
    <row r="1535" spans="1:4" x14ac:dyDescent="0.45">
      <c r="A1535" s="15"/>
      <c r="B1535" s="15"/>
      <c r="C1535" s="15"/>
      <c r="D1535" s="23"/>
    </row>
    <row r="1536" spans="1:4" x14ac:dyDescent="0.45">
      <c r="A1536" s="15"/>
      <c r="B1536" s="15"/>
      <c r="C1536" s="15"/>
      <c r="D1536" s="23"/>
    </row>
    <row r="1537" spans="1:4" x14ac:dyDescent="0.45">
      <c r="A1537" s="15"/>
      <c r="B1537" s="15"/>
      <c r="C1537" s="15"/>
      <c r="D1537" s="23"/>
    </row>
    <row r="1538" spans="1:4" x14ac:dyDescent="0.45">
      <c r="A1538" s="15"/>
      <c r="B1538" s="15"/>
      <c r="C1538" s="15"/>
      <c r="D1538" s="23"/>
    </row>
    <row r="1539" spans="1:4" x14ac:dyDescent="0.45">
      <c r="A1539" s="15"/>
      <c r="B1539" s="15"/>
      <c r="C1539" s="15"/>
      <c r="D1539" s="23"/>
    </row>
    <row r="1540" spans="1:4" x14ac:dyDescent="0.45">
      <c r="A1540" s="15"/>
      <c r="B1540" s="15"/>
      <c r="C1540" s="15"/>
      <c r="D1540" s="23"/>
    </row>
    <row r="1541" spans="1:4" x14ac:dyDescent="0.45">
      <c r="A1541" s="15"/>
      <c r="B1541" s="15"/>
      <c r="C1541" s="15"/>
      <c r="D1541" s="23"/>
    </row>
    <row r="1542" spans="1:4" x14ac:dyDescent="0.45">
      <c r="A1542" s="15"/>
      <c r="B1542" s="15"/>
      <c r="C1542" s="15"/>
      <c r="D1542" s="23"/>
    </row>
    <row r="1543" spans="1:4" x14ac:dyDescent="0.45">
      <c r="A1543" s="15"/>
      <c r="B1543" s="15"/>
      <c r="C1543" s="15"/>
      <c r="D1543" s="23"/>
    </row>
    <row r="1544" spans="1:4" x14ac:dyDescent="0.45">
      <c r="A1544" s="15"/>
      <c r="B1544" s="15"/>
      <c r="C1544" s="15"/>
      <c r="D1544" s="23"/>
    </row>
    <row r="1545" spans="1:4" x14ac:dyDescent="0.45">
      <c r="A1545" s="15"/>
      <c r="B1545" s="15"/>
      <c r="C1545" s="15"/>
      <c r="D1545" s="23"/>
    </row>
    <row r="1546" spans="1:4" x14ac:dyDescent="0.45">
      <c r="A1546" s="15"/>
      <c r="B1546" s="15"/>
      <c r="C1546" s="15"/>
      <c r="D1546" s="23"/>
    </row>
    <row r="1547" spans="1:4" x14ac:dyDescent="0.45">
      <c r="A1547" s="15"/>
      <c r="B1547" s="15"/>
      <c r="C1547" s="15"/>
      <c r="D1547" s="23"/>
    </row>
    <row r="1548" spans="1:4" x14ac:dyDescent="0.45">
      <c r="A1548" s="15"/>
      <c r="B1548" s="15"/>
      <c r="C1548" s="15"/>
      <c r="D1548" s="23"/>
    </row>
    <row r="1549" spans="1:4" x14ac:dyDescent="0.45">
      <c r="A1549" s="15"/>
      <c r="B1549" s="15"/>
      <c r="C1549" s="15"/>
      <c r="D1549" s="23"/>
    </row>
    <row r="1550" spans="1:4" x14ac:dyDescent="0.45">
      <c r="A1550" s="15"/>
      <c r="B1550" s="15"/>
      <c r="C1550" s="15"/>
      <c r="D1550" s="23"/>
    </row>
    <row r="1551" spans="1:4" x14ac:dyDescent="0.45">
      <c r="A1551" s="15"/>
      <c r="B1551" s="15"/>
      <c r="C1551" s="15"/>
      <c r="D1551" s="23"/>
    </row>
    <row r="1552" spans="1:4" x14ac:dyDescent="0.45">
      <c r="A1552" s="15"/>
      <c r="B1552" s="15"/>
      <c r="C1552" s="15"/>
      <c r="D1552" s="23"/>
    </row>
    <row r="1553" spans="1:4" x14ac:dyDescent="0.45">
      <c r="A1553" s="15"/>
      <c r="B1553" s="15"/>
      <c r="C1553" s="15"/>
      <c r="D1553" s="23"/>
    </row>
    <row r="1554" spans="1:4" x14ac:dyDescent="0.45">
      <c r="A1554" s="15"/>
      <c r="B1554" s="15"/>
      <c r="C1554" s="15"/>
      <c r="D1554" s="23"/>
    </row>
    <row r="1555" spans="1:4" x14ac:dyDescent="0.45">
      <c r="A1555" s="15"/>
      <c r="B1555" s="15"/>
      <c r="C1555" s="15"/>
      <c r="D1555" s="23"/>
    </row>
    <row r="1556" spans="1:4" x14ac:dyDescent="0.45">
      <c r="A1556" s="15"/>
      <c r="B1556" s="15"/>
      <c r="C1556" s="15"/>
      <c r="D1556" s="23"/>
    </row>
    <row r="1557" spans="1:4" x14ac:dyDescent="0.45">
      <c r="A1557" s="15"/>
      <c r="B1557" s="15"/>
      <c r="C1557" s="15"/>
      <c r="D1557" s="23"/>
    </row>
    <row r="1558" spans="1:4" x14ac:dyDescent="0.45">
      <c r="A1558" s="15"/>
      <c r="B1558" s="15"/>
      <c r="C1558" s="15"/>
      <c r="D1558" s="23"/>
    </row>
    <row r="1559" spans="1:4" x14ac:dyDescent="0.45">
      <c r="A1559" s="15"/>
      <c r="B1559" s="15"/>
      <c r="C1559" s="15"/>
      <c r="D1559" s="23"/>
    </row>
    <row r="1560" spans="1:4" x14ac:dyDescent="0.45">
      <c r="A1560" s="15"/>
      <c r="B1560" s="15"/>
      <c r="C1560" s="15"/>
      <c r="D1560" s="23"/>
    </row>
    <row r="1561" spans="1:4" x14ac:dyDescent="0.45">
      <c r="A1561" s="15"/>
      <c r="B1561" s="15"/>
      <c r="C1561" s="15"/>
      <c r="D1561" s="23"/>
    </row>
    <row r="1562" spans="1:4" x14ac:dyDescent="0.45">
      <c r="A1562" s="15"/>
      <c r="B1562" s="15"/>
      <c r="C1562" s="15"/>
      <c r="D1562" s="23"/>
    </row>
    <row r="1563" spans="1:4" x14ac:dyDescent="0.45">
      <c r="A1563" s="15"/>
      <c r="B1563" s="15"/>
      <c r="C1563" s="15"/>
      <c r="D1563" s="23"/>
    </row>
    <row r="1564" spans="1:4" x14ac:dyDescent="0.45">
      <c r="A1564" s="15"/>
      <c r="B1564" s="15"/>
      <c r="C1564" s="15"/>
      <c r="D1564" s="23"/>
    </row>
    <row r="1565" spans="1:4" x14ac:dyDescent="0.45">
      <c r="A1565" s="15"/>
      <c r="B1565" s="15"/>
      <c r="C1565" s="15"/>
      <c r="D1565" s="23"/>
    </row>
    <row r="1566" spans="1:4" x14ac:dyDescent="0.45">
      <c r="A1566" s="15"/>
      <c r="B1566" s="15"/>
      <c r="C1566" s="15"/>
      <c r="D1566" s="23"/>
    </row>
    <row r="1567" spans="1:4" x14ac:dyDescent="0.45">
      <c r="A1567" s="15"/>
      <c r="B1567" s="15"/>
      <c r="C1567" s="15"/>
      <c r="D1567" s="23"/>
    </row>
    <row r="1568" spans="1:4" x14ac:dyDescent="0.45">
      <c r="A1568" s="15"/>
      <c r="B1568" s="15"/>
      <c r="C1568" s="15"/>
      <c r="D1568" s="23"/>
    </row>
    <row r="1569" spans="1:4" x14ac:dyDescent="0.45">
      <c r="A1569" s="15"/>
      <c r="B1569" s="15"/>
      <c r="C1569" s="15"/>
      <c r="D1569" s="23"/>
    </row>
    <row r="1570" spans="1:4" x14ac:dyDescent="0.45">
      <c r="A1570" s="15"/>
      <c r="B1570" s="15"/>
      <c r="C1570" s="15"/>
      <c r="D1570" s="23"/>
    </row>
    <row r="1571" spans="1:4" x14ac:dyDescent="0.45">
      <c r="A1571" s="15"/>
      <c r="B1571" s="15"/>
      <c r="C1571" s="15"/>
      <c r="D1571" s="23"/>
    </row>
    <row r="1572" spans="1:4" x14ac:dyDescent="0.45">
      <c r="A1572" s="15"/>
      <c r="B1572" s="15"/>
      <c r="C1572" s="15"/>
      <c r="D1572" s="23"/>
    </row>
    <row r="1573" spans="1:4" x14ac:dyDescent="0.45">
      <c r="A1573" s="15"/>
      <c r="B1573" s="15"/>
      <c r="C1573" s="15"/>
      <c r="D1573" s="23"/>
    </row>
    <row r="1574" spans="1:4" x14ac:dyDescent="0.45">
      <c r="A1574" s="15"/>
      <c r="B1574" s="15"/>
      <c r="C1574" s="15"/>
      <c r="D1574" s="23"/>
    </row>
    <row r="1575" spans="1:4" x14ac:dyDescent="0.45">
      <c r="A1575" s="15"/>
      <c r="B1575" s="15"/>
      <c r="C1575" s="15"/>
      <c r="D1575" s="23"/>
    </row>
    <row r="1576" spans="1:4" x14ac:dyDescent="0.45">
      <c r="A1576" s="15"/>
      <c r="B1576" s="15"/>
      <c r="C1576" s="15"/>
      <c r="D1576" s="23"/>
    </row>
    <row r="1577" spans="1:4" x14ac:dyDescent="0.45">
      <c r="A1577" s="15"/>
      <c r="B1577" s="15"/>
      <c r="C1577" s="15"/>
      <c r="D1577" s="23"/>
    </row>
    <row r="1578" spans="1:4" x14ac:dyDescent="0.45">
      <c r="A1578" s="15"/>
      <c r="B1578" s="15"/>
      <c r="C1578" s="15"/>
      <c r="D1578" s="23"/>
    </row>
    <row r="1579" spans="1:4" x14ac:dyDescent="0.45">
      <c r="A1579" s="15"/>
      <c r="B1579" s="15"/>
      <c r="C1579" s="15"/>
      <c r="D1579" s="23"/>
    </row>
    <row r="1580" spans="1:4" x14ac:dyDescent="0.45">
      <c r="A1580" s="15"/>
      <c r="B1580" s="15"/>
      <c r="C1580" s="15"/>
      <c r="D1580" s="23"/>
    </row>
    <row r="1581" spans="1:4" x14ac:dyDescent="0.45">
      <c r="A1581" s="15"/>
      <c r="B1581" s="15"/>
      <c r="C1581" s="15"/>
      <c r="D1581" s="23"/>
    </row>
    <row r="1582" spans="1:4" x14ac:dyDescent="0.45">
      <c r="A1582" s="15"/>
      <c r="B1582" s="15"/>
      <c r="C1582" s="15"/>
      <c r="D1582" s="23"/>
    </row>
    <row r="1583" spans="1:4" x14ac:dyDescent="0.45">
      <c r="A1583" s="15"/>
      <c r="B1583" s="15"/>
      <c r="C1583" s="15"/>
      <c r="D1583" s="23"/>
    </row>
    <row r="1584" spans="1:4" x14ac:dyDescent="0.45">
      <c r="A1584" s="15"/>
      <c r="B1584" s="15"/>
      <c r="C1584" s="15"/>
      <c r="D1584" s="23"/>
    </row>
    <row r="1585" spans="1:4" x14ac:dyDescent="0.45">
      <c r="A1585" s="15"/>
      <c r="B1585" s="15"/>
      <c r="C1585" s="15"/>
      <c r="D1585" s="23"/>
    </row>
    <row r="1586" spans="1:4" x14ac:dyDescent="0.45">
      <c r="A1586" s="15"/>
      <c r="B1586" s="15"/>
      <c r="C1586" s="15"/>
      <c r="D1586" s="23"/>
    </row>
    <row r="1587" spans="1:4" x14ac:dyDescent="0.45">
      <c r="A1587" s="15"/>
      <c r="B1587" s="15"/>
      <c r="C1587" s="15"/>
      <c r="D1587" s="23"/>
    </row>
    <row r="1588" spans="1:4" x14ac:dyDescent="0.45">
      <c r="A1588" s="15"/>
      <c r="B1588" s="15"/>
      <c r="C1588" s="15"/>
      <c r="D1588" s="23"/>
    </row>
    <row r="1589" spans="1:4" x14ac:dyDescent="0.45">
      <c r="A1589" s="15"/>
      <c r="B1589" s="15"/>
      <c r="C1589" s="15"/>
      <c r="D1589" s="23"/>
    </row>
    <row r="1590" spans="1:4" x14ac:dyDescent="0.45">
      <c r="A1590" s="15"/>
      <c r="B1590" s="15"/>
      <c r="C1590" s="15"/>
      <c r="D1590" s="23"/>
    </row>
    <row r="1591" spans="1:4" x14ac:dyDescent="0.45">
      <c r="A1591" s="15"/>
      <c r="B1591" s="15"/>
      <c r="C1591" s="15"/>
      <c r="D1591" s="23"/>
    </row>
    <row r="1592" spans="1:4" x14ac:dyDescent="0.45">
      <c r="A1592" s="15"/>
      <c r="B1592" s="15"/>
      <c r="C1592" s="15"/>
      <c r="D1592" s="23"/>
    </row>
    <row r="1593" spans="1:4" x14ac:dyDescent="0.45">
      <c r="A1593" s="15"/>
      <c r="B1593" s="15"/>
      <c r="C1593" s="15"/>
      <c r="D1593" s="23"/>
    </row>
    <row r="1594" spans="1:4" x14ac:dyDescent="0.45">
      <c r="A1594" s="15"/>
      <c r="B1594" s="15"/>
      <c r="C1594" s="15"/>
      <c r="D1594" s="23"/>
    </row>
    <row r="1595" spans="1:4" x14ac:dyDescent="0.45">
      <c r="A1595" s="15"/>
      <c r="B1595" s="15"/>
      <c r="C1595" s="15"/>
      <c r="D1595" s="23"/>
    </row>
    <row r="1596" spans="1:4" x14ac:dyDescent="0.45">
      <c r="A1596" s="15"/>
      <c r="B1596" s="15"/>
      <c r="C1596" s="15"/>
      <c r="D1596" s="23"/>
    </row>
    <row r="1597" spans="1:4" x14ac:dyDescent="0.45">
      <c r="A1597" s="15"/>
      <c r="B1597" s="15"/>
      <c r="C1597" s="15"/>
      <c r="D1597" s="23"/>
    </row>
    <row r="1598" spans="1:4" x14ac:dyDescent="0.45">
      <c r="A1598" s="15"/>
      <c r="B1598" s="15"/>
      <c r="C1598" s="15"/>
      <c r="D1598" s="23"/>
    </row>
    <row r="1599" spans="1:4" x14ac:dyDescent="0.45">
      <c r="A1599" s="15"/>
      <c r="B1599" s="15"/>
      <c r="C1599" s="15"/>
      <c r="D1599" s="23"/>
    </row>
    <row r="1600" spans="1:4" x14ac:dyDescent="0.45">
      <c r="A1600" s="15"/>
      <c r="B1600" s="15"/>
      <c r="C1600" s="15"/>
      <c r="D1600" s="23"/>
    </row>
    <row r="1601" spans="1:4" x14ac:dyDescent="0.45">
      <c r="A1601" s="15"/>
      <c r="B1601" s="15"/>
      <c r="C1601" s="15"/>
      <c r="D1601" s="23"/>
    </row>
    <row r="1602" spans="1:4" x14ac:dyDescent="0.45">
      <c r="A1602" s="15"/>
      <c r="B1602" s="15"/>
      <c r="C1602" s="15"/>
      <c r="D1602" s="23"/>
    </row>
    <row r="1603" spans="1:4" x14ac:dyDescent="0.45">
      <c r="A1603" s="15"/>
      <c r="B1603" s="15"/>
      <c r="C1603" s="15"/>
      <c r="D1603" s="23"/>
    </row>
    <row r="1604" spans="1:4" x14ac:dyDescent="0.45">
      <c r="A1604" s="15"/>
      <c r="B1604" s="15"/>
      <c r="C1604" s="15"/>
      <c r="D1604" s="23"/>
    </row>
    <row r="1605" spans="1:4" x14ac:dyDescent="0.45">
      <c r="A1605" s="15"/>
      <c r="B1605" s="15"/>
      <c r="C1605" s="15"/>
      <c r="D1605" s="23"/>
    </row>
    <row r="1606" spans="1:4" x14ac:dyDescent="0.45">
      <c r="A1606" s="15"/>
      <c r="B1606" s="15"/>
      <c r="C1606" s="15"/>
      <c r="D1606" s="23"/>
    </row>
    <row r="1607" spans="1:4" x14ac:dyDescent="0.45">
      <c r="A1607" s="15"/>
      <c r="B1607" s="15"/>
      <c r="C1607" s="15"/>
      <c r="D1607" s="23"/>
    </row>
    <row r="1608" spans="1:4" x14ac:dyDescent="0.45">
      <c r="A1608" s="15"/>
      <c r="B1608" s="15"/>
      <c r="C1608" s="15"/>
      <c r="D1608" s="23"/>
    </row>
    <row r="1609" spans="1:4" x14ac:dyDescent="0.45">
      <c r="A1609" s="15"/>
      <c r="B1609" s="15"/>
      <c r="C1609" s="15"/>
      <c r="D1609" s="23"/>
    </row>
    <row r="1610" spans="1:4" x14ac:dyDescent="0.45">
      <c r="A1610" s="15"/>
      <c r="B1610" s="15"/>
      <c r="C1610" s="15"/>
      <c r="D1610" s="23"/>
    </row>
    <row r="1611" spans="1:4" x14ac:dyDescent="0.45">
      <c r="A1611" s="15"/>
      <c r="B1611" s="15"/>
      <c r="C1611" s="15"/>
      <c r="D1611" s="23"/>
    </row>
    <row r="1612" spans="1:4" x14ac:dyDescent="0.45">
      <c r="A1612" s="15"/>
      <c r="B1612" s="15"/>
      <c r="C1612" s="15"/>
      <c r="D1612" s="23"/>
    </row>
    <row r="1613" spans="1:4" x14ac:dyDescent="0.45">
      <c r="A1613" s="15"/>
      <c r="B1613" s="15"/>
      <c r="C1613" s="15"/>
      <c r="D1613" s="23"/>
    </row>
    <row r="1614" spans="1:4" x14ac:dyDescent="0.45">
      <c r="A1614" s="15"/>
      <c r="B1614" s="15"/>
      <c r="C1614" s="15"/>
      <c r="D1614" s="23"/>
    </row>
    <row r="1615" spans="1:4" x14ac:dyDescent="0.45">
      <c r="A1615" s="15"/>
      <c r="B1615" s="15"/>
      <c r="C1615" s="15"/>
      <c r="D1615" s="23"/>
    </row>
    <row r="1616" spans="1:4" x14ac:dyDescent="0.45">
      <c r="A1616" s="15"/>
      <c r="B1616" s="15"/>
      <c r="C1616" s="15"/>
      <c r="D1616" s="23"/>
    </row>
    <row r="1617" spans="1:4" x14ac:dyDescent="0.45">
      <c r="A1617" s="15"/>
      <c r="B1617" s="15"/>
      <c r="C1617" s="15"/>
      <c r="D1617" s="23"/>
    </row>
    <row r="1618" spans="1:4" x14ac:dyDescent="0.45">
      <c r="A1618" s="15"/>
      <c r="B1618" s="15"/>
      <c r="C1618" s="15"/>
      <c r="D1618" s="23"/>
    </row>
    <row r="1619" spans="1:4" x14ac:dyDescent="0.45">
      <c r="A1619" s="15"/>
      <c r="B1619" s="15"/>
      <c r="C1619" s="15"/>
      <c r="D1619" s="23"/>
    </row>
    <row r="1620" spans="1:4" x14ac:dyDescent="0.45">
      <c r="A1620" s="15"/>
      <c r="B1620" s="15"/>
      <c r="C1620" s="15"/>
      <c r="D1620" s="23"/>
    </row>
    <row r="1621" spans="1:4" x14ac:dyDescent="0.45">
      <c r="A1621" s="15"/>
      <c r="B1621" s="15"/>
      <c r="C1621" s="15"/>
      <c r="D1621" s="23"/>
    </row>
    <row r="1622" spans="1:4" x14ac:dyDescent="0.45">
      <c r="A1622" s="15"/>
      <c r="B1622" s="15"/>
      <c r="C1622" s="15"/>
      <c r="D1622" s="23"/>
    </row>
    <row r="1623" spans="1:4" x14ac:dyDescent="0.45">
      <c r="A1623" s="15"/>
      <c r="B1623" s="15"/>
      <c r="C1623" s="15"/>
      <c r="D1623" s="23"/>
    </row>
    <row r="1624" spans="1:4" x14ac:dyDescent="0.45">
      <c r="A1624" s="15"/>
      <c r="B1624" s="15"/>
      <c r="C1624" s="15"/>
      <c r="D1624" s="23"/>
    </row>
    <row r="1625" spans="1:4" x14ac:dyDescent="0.45">
      <c r="A1625" s="15"/>
      <c r="B1625" s="15"/>
      <c r="C1625" s="15"/>
      <c r="D1625" s="23"/>
    </row>
    <row r="1626" spans="1:4" x14ac:dyDescent="0.45">
      <c r="A1626" s="15"/>
      <c r="B1626" s="15"/>
      <c r="C1626" s="15"/>
      <c r="D1626" s="23"/>
    </row>
    <row r="1627" spans="1:4" x14ac:dyDescent="0.45">
      <c r="A1627" s="15"/>
      <c r="B1627" s="15"/>
      <c r="C1627" s="15"/>
      <c r="D1627" s="23"/>
    </row>
    <row r="1628" spans="1:4" x14ac:dyDescent="0.45">
      <c r="A1628" s="15"/>
      <c r="B1628" s="15"/>
      <c r="C1628" s="15"/>
      <c r="D1628" s="23"/>
    </row>
    <row r="1629" spans="1:4" x14ac:dyDescent="0.45">
      <c r="A1629" s="15"/>
      <c r="B1629" s="15"/>
      <c r="C1629" s="15"/>
      <c r="D1629" s="23"/>
    </row>
    <row r="1630" spans="1:4" x14ac:dyDescent="0.45">
      <c r="A1630" s="15"/>
      <c r="B1630" s="15"/>
      <c r="C1630" s="15"/>
      <c r="D1630" s="23"/>
    </row>
    <row r="1631" spans="1:4" x14ac:dyDescent="0.45">
      <c r="A1631" s="15"/>
      <c r="B1631" s="15"/>
      <c r="C1631" s="15"/>
      <c r="D1631" s="23"/>
    </row>
    <row r="1632" spans="1:4" x14ac:dyDescent="0.45">
      <c r="A1632" s="15"/>
      <c r="B1632" s="15"/>
      <c r="C1632" s="15"/>
      <c r="D1632" s="23"/>
    </row>
    <row r="1633" spans="1:4" x14ac:dyDescent="0.45">
      <c r="A1633" s="15"/>
      <c r="B1633" s="15"/>
      <c r="C1633" s="15"/>
      <c r="D1633" s="23"/>
    </row>
    <row r="1634" spans="1:4" x14ac:dyDescent="0.45">
      <c r="A1634" s="15"/>
      <c r="B1634" s="15"/>
      <c r="C1634" s="15"/>
      <c r="D1634" s="23"/>
    </row>
    <row r="1635" spans="1:4" x14ac:dyDescent="0.45">
      <c r="A1635" s="15"/>
      <c r="B1635" s="15"/>
      <c r="C1635" s="15"/>
      <c r="D1635" s="23"/>
    </row>
    <row r="1636" spans="1:4" x14ac:dyDescent="0.45">
      <c r="A1636" s="15"/>
      <c r="B1636" s="15"/>
      <c r="C1636" s="15"/>
      <c r="D1636" s="23"/>
    </row>
    <row r="1637" spans="1:4" x14ac:dyDescent="0.45">
      <c r="A1637" s="15"/>
      <c r="B1637" s="15"/>
      <c r="C1637" s="15"/>
      <c r="D1637" s="23"/>
    </row>
    <row r="1638" spans="1:4" x14ac:dyDescent="0.45">
      <c r="A1638" s="15"/>
      <c r="B1638" s="15"/>
      <c r="C1638" s="15"/>
      <c r="D1638" s="23"/>
    </row>
    <row r="1639" spans="1:4" x14ac:dyDescent="0.45">
      <c r="A1639" s="15"/>
      <c r="B1639" s="15"/>
      <c r="C1639" s="15"/>
      <c r="D1639" s="23"/>
    </row>
    <row r="1640" spans="1:4" x14ac:dyDescent="0.45">
      <c r="A1640" s="15"/>
      <c r="B1640" s="15"/>
      <c r="C1640" s="15"/>
      <c r="D1640" s="23"/>
    </row>
    <row r="1641" spans="1:4" x14ac:dyDescent="0.45">
      <c r="A1641" s="15"/>
      <c r="B1641" s="15"/>
      <c r="C1641" s="15"/>
      <c r="D1641" s="23"/>
    </row>
    <row r="1642" spans="1:4" x14ac:dyDescent="0.45">
      <c r="A1642" s="15"/>
      <c r="B1642" s="15"/>
      <c r="C1642" s="15"/>
      <c r="D1642" s="23"/>
    </row>
    <row r="1643" spans="1:4" x14ac:dyDescent="0.45">
      <c r="A1643" s="15"/>
      <c r="B1643" s="15"/>
      <c r="C1643" s="15"/>
      <c r="D1643" s="23"/>
    </row>
    <row r="1644" spans="1:4" x14ac:dyDescent="0.45">
      <c r="A1644" s="15"/>
      <c r="B1644" s="15"/>
      <c r="C1644" s="15"/>
      <c r="D1644" s="23"/>
    </row>
    <row r="1645" spans="1:4" x14ac:dyDescent="0.45">
      <c r="A1645" s="15"/>
      <c r="B1645" s="15"/>
      <c r="C1645" s="15"/>
      <c r="D1645" s="23"/>
    </row>
    <row r="1646" spans="1:4" x14ac:dyDescent="0.45">
      <c r="A1646" s="15"/>
      <c r="B1646" s="15"/>
      <c r="C1646" s="15"/>
      <c r="D1646" s="23"/>
    </row>
    <row r="1647" spans="1:4" x14ac:dyDescent="0.45">
      <c r="A1647" s="15"/>
      <c r="B1647" s="15"/>
      <c r="C1647" s="15"/>
      <c r="D1647" s="23"/>
    </row>
    <row r="1648" spans="1:4" x14ac:dyDescent="0.45">
      <c r="A1648" s="15"/>
      <c r="B1648" s="15"/>
      <c r="C1648" s="15"/>
      <c r="D1648" s="23"/>
    </row>
    <row r="1649" spans="1:4" x14ac:dyDescent="0.45">
      <c r="A1649" s="15"/>
      <c r="B1649" s="15"/>
      <c r="C1649" s="15"/>
      <c r="D1649" s="23"/>
    </row>
    <row r="1650" spans="1:4" x14ac:dyDescent="0.45">
      <c r="A1650" s="15"/>
      <c r="B1650" s="15"/>
      <c r="C1650" s="15"/>
      <c r="D1650" s="23"/>
    </row>
    <row r="1651" spans="1:4" x14ac:dyDescent="0.45">
      <c r="A1651" s="15"/>
      <c r="B1651" s="15"/>
      <c r="C1651" s="15"/>
      <c r="D1651" s="23"/>
    </row>
    <row r="1652" spans="1:4" x14ac:dyDescent="0.45">
      <c r="A1652" s="15"/>
      <c r="B1652" s="15"/>
      <c r="C1652" s="15"/>
      <c r="D1652" s="23"/>
    </row>
    <row r="1653" spans="1:4" x14ac:dyDescent="0.45">
      <c r="A1653" s="15"/>
      <c r="B1653" s="15"/>
      <c r="C1653" s="15"/>
      <c r="D1653" s="23"/>
    </row>
    <row r="1654" spans="1:4" x14ac:dyDescent="0.45">
      <c r="A1654" s="15"/>
      <c r="B1654" s="15"/>
      <c r="C1654" s="15"/>
      <c r="D1654" s="23"/>
    </row>
    <row r="1655" spans="1:4" x14ac:dyDescent="0.45">
      <c r="A1655" s="15"/>
      <c r="B1655" s="15"/>
      <c r="C1655" s="15"/>
      <c r="D1655" s="23"/>
    </row>
    <row r="1656" spans="1:4" x14ac:dyDescent="0.45">
      <c r="A1656" s="15"/>
      <c r="B1656" s="15"/>
      <c r="C1656" s="15"/>
      <c r="D1656" s="23"/>
    </row>
    <row r="1657" spans="1:4" x14ac:dyDescent="0.45">
      <c r="A1657" s="15"/>
      <c r="B1657" s="15"/>
      <c r="C1657" s="15"/>
      <c r="D1657" s="23"/>
    </row>
    <row r="1658" spans="1:4" x14ac:dyDescent="0.45">
      <c r="A1658" s="15"/>
      <c r="B1658" s="15"/>
      <c r="C1658" s="15"/>
      <c r="D1658" s="23"/>
    </row>
    <row r="1659" spans="1:4" x14ac:dyDescent="0.45">
      <c r="A1659" s="15"/>
      <c r="B1659" s="15"/>
      <c r="C1659" s="15"/>
      <c r="D1659" s="23"/>
    </row>
    <row r="1660" spans="1:4" x14ac:dyDescent="0.45">
      <c r="A1660" s="15"/>
      <c r="B1660" s="15"/>
      <c r="C1660" s="15"/>
      <c r="D1660" s="23"/>
    </row>
    <row r="1661" spans="1:4" x14ac:dyDescent="0.45">
      <c r="A1661" s="15"/>
      <c r="B1661" s="15"/>
      <c r="C1661" s="15"/>
      <c r="D1661" s="23"/>
    </row>
    <row r="1662" spans="1:4" x14ac:dyDescent="0.45">
      <c r="A1662" s="15"/>
      <c r="B1662" s="15"/>
      <c r="C1662" s="15"/>
      <c r="D1662" s="23"/>
    </row>
    <row r="1663" spans="1:4" x14ac:dyDescent="0.45">
      <c r="A1663" s="15"/>
      <c r="B1663" s="15"/>
      <c r="C1663" s="15"/>
      <c r="D1663" s="23"/>
    </row>
    <row r="1664" spans="1:4" x14ac:dyDescent="0.45">
      <c r="A1664" s="15"/>
      <c r="B1664" s="15"/>
      <c r="C1664" s="15"/>
      <c r="D1664" s="23"/>
    </row>
    <row r="1665" spans="1:4" x14ac:dyDescent="0.45">
      <c r="A1665" s="15"/>
      <c r="B1665" s="15"/>
      <c r="C1665" s="15"/>
      <c r="D1665" s="23"/>
    </row>
    <row r="1666" spans="1:4" x14ac:dyDescent="0.45">
      <c r="A1666" s="15"/>
      <c r="B1666" s="15"/>
      <c r="C1666" s="15"/>
      <c r="D1666" s="23"/>
    </row>
    <row r="1667" spans="1:4" x14ac:dyDescent="0.45">
      <c r="A1667" s="15"/>
      <c r="B1667" s="15"/>
      <c r="C1667" s="15"/>
      <c r="D1667" s="23"/>
    </row>
    <row r="1668" spans="1:4" x14ac:dyDescent="0.45">
      <c r="A1668" s="15"/>
      <c r="B1668" s="15"/>
      <c r="C1668" s="15"/>
      <c r="D1668" s="23"/>
    </row>
    <row r="1669" spans="1:4" x14ac:dyDescent="0.45">
      <c r="A1669" s="15"/>
      <c r="B1669" s="15"/>
      <c r="C1669" s="15"/>
      <c r="D1669" s="23"/>
    </row>
    <row r="1670" spans="1:4" x14ac:dyDescent="0.45">
      <c r="A1670" s="15"/>
      <c r="B1670" s="15"/>
      <c r="C1670" s="15"/>
      <c r="D1670" s="23"/>
    </row>
    <row r="1671" spans="1:4" x14ac:dyDescent="0.45">
      <c r="A1671" s="15"/>
      <c r="B1671" s="15"/>
      <c r="C1671" s="15"/>
      <c r="D1671" s="23"/>
    </row>
    <row r="1672" spans="1:4" x14ac:dyDescent="0.45">
      <c r="A1672" s="15"/>
      <c r="B1672" s="15"/>
      <c r="C1672" s="15"/>
      <c r="D1672" s="23"/>
    </row>
    <row r="1673" spans="1:4" x14ac:dyDescent="0.45">
      <c r="A1673" s="15"/>
      <c r="B1673" s="15"/>
      <c r="C1673" s="15"/>
      <c r="D1673" s="23"/>
    </row>
    <row r="1674" spans="1:4" x14ac:dyDescent="0.45">
      <c r="A1674" s="15"/>
      <c r="B1674" s="15"/>
      <c r="C1674" s="15"/>
      <c r="D1674" s="23"/>
    </row>
    <row r="1675" spans="1:4" x14ac:dyDescent="0.45">
      <c r="A1675" s="15"/>
      <c r="B1675" s="15"/>
      <c r="C1675" s="15"/>
      <c r="D1675" s="23"/>
    </row>
    <row r="1676" spans="1:4" x14ac:dyDescent="0.45">
      <c r="A1676" s="15"/>
      <c r="B1676" s="15"/>
      <c r="C1676" s="15"/>
      <c r="D1676" s="23"/>
    </row>
    <row r="1677" spans="1:4" x14ac:dyDescent="0.45">
      <c r="A1677" s="15"/>
      <c r="B1677" s="15"/>
      <c r="C1677" s="15"/>
      <c r="D1677" s="23"/>
    </row>
    <row r="1678" spans="1:4" x14ac:dyDescent="0.45">
      <c r="A1678" s="15"/>
      <c r="B1678" s="15"/>
      <c r="C1678" s="15"/>
      <c r="D1678" s="23"/>
    </row>
    <row r="1679" spans="1:4" x14ac:dyDescent="0.45">
      <c r="A1679" s="15"/>
      <c r="B1679" s="15"/>
      <c r="C1679" s="15"/>
      <c r="D1679" s="23"/>
    </row>
    <row r="1680" spans="1:4" x14ac:dyDescent="0.45">
      <c r="A1680" s="15"/>
      <c r="B1680" s="15"/>
      <c r="C1680" s="15"/>
      <c r="D1680" s="23"/>
    </row>
    <row r="1681" spans="1:4" x14ac:dyDescent="0.45">
      <c r="A1681" s="15"/>
      <c r="B1681" s="15"/>
      <c r="C1681" s="15"/>
      <c r="D1681" s="23"/>
    </row>
    <row r="1682" spans="1:4" x14ac:dyDescent="0.45">
      <c r="A1682" s="15"/>
      <c r="B1682" s="15"/>
      <c r="C1682" s="15"/>
      <c r="D1682" s="23"/>
    </row>
    <row r="1683" spans="1:4" x14ac:dyDescent="0.45">
      <c r="A1683" s="15"/>
      <c r="B1683" s="15"/>
      <c r="C1683" s="15"/>
      <c r="D1683" s="23"/>
    </row>
    <row r="1684" spans="1:4" x14ac:dyDescent="0.45">
      <c r="A1684" s="15"/>
      <c r="B1684" s="15"/>
      <c r="C1684" s="15"/>
      <c r="D1684" s="23"/>
    </row>
    <row r="1685" spans="1:4" x14ac:dyDescent="0.45">
      <c r="A1685" s="15"/>
      <c r="B1685" s="15"/>
      <c r="C1685" s="15"/>
      <c r="D1685" s="23"/>
    </row>
    <row r="1686" spans="1:4" x14ac:dyDescent="0.45">
      <c r="A1686" s="15"/>
      <c r="B1686" s="15"/>
      <c r="C1686" s="15"/>
      <c r="D1686" s="23"/>
    </row>
    <row r="1687" spans="1:4" x14ac:dyDescent="0.45">
      <c r="A1687" s="15"/>
      <c r="B1687" s="15"/>
      <c r="C1687" s="15"/>
      <c r="D1687" s="23"/>
    </row>
    <row r="1688" spans="1:4" x14ac:dyDescent="0.45">
      <c r="A1688" s="15"/>
      <c r="B1688" s="15"/>
      <c r="C1688" s="15"/>
      <c r="D1688" s="23"/>
    </row>
    <row r="1689" spans="1:4" x14ac:dyDescent="0.45">
      <c r="A1689" s="15"/>
      <c r="B1689" s="15"/>
      <c r="C1689" s="15"/>
      <c r="D1689" s="23"/>
    </row>
    <row r="1690" spans="1:4" x14ac:dyDescent="0.45">
      <c r="A1690" s="15"/>
      <c r="B1690" s="15"/>
      <c r="C1690" s="15"/>
      <c r="D1690" s="23"/>
    </row>
    <row r="1691" spans="1:4" x14ac:dyDescent="0.45">
      <c r="A1691" s="15"/>
      <c r="B1691" s="15"/>
      <c r="C1691" s="15"/>
      <c r="D1691" s="23"/>
    </row>
    <row r="1692" spans="1:4" x14ac:dyDescent="0.45">
      <c r="A1692" s="15"/>
      <c r="B1692" s="15"/>
      <c r="C1692" s="15"/>
      <c r="D1692" s="23"/>
    </row>
    <row r="1693" spans="1:4" x14ac:dyDescent="0.45">
      <c r="A1693" s="15"/>
      <c r="B1693" s="15"/>
      <c r="C1693" s="15"/>
      <c r="D1693" s="23"/>
    </row>
    <row r="1694" spans="1:4" x14ac:dyDescent="0.45">
      <c r="A1694" s="15"/>
      <c r="B1694" s="15"/>
      <c r="C1694" s="15"/>
      <c r="D1694" s="23"/>
    </row>
    <row r="1695" spans="1:4" x14ac:dyDescent="0.45">
      <c r="A1695" s="15"/>
      <c r="B1695" s="15"/>
      <c r="C1695" s="15"/>
      <c r="D1695" s="23"/>
    </row>
    <row r="1696" spans="1:4" x14ac:dyDescent="0.45">
      <c r="A1696" s="15"/>
      <c r="B1696" s="15"/>
      <c r="C1696" s="15"/>
      <c r="D1696" s="23"/>
    </row>
    <row r="1697" spans="1:4" x14ac:dyDescent="0.45">
      <c r="A1697" s="15"/>
      <c r="B1697" s="15"/>
      <c r="C1697" s="15"/>
      <c r="D1697" s="23"/>
    </row>
    <row r="1698" spans="1:4" x14ac:dyDescent="0.45">
      <c r="A1698" s="15"/>
      <c r="B1698" s="15"/>
      <c r="C1698" s="15"/>
      <c r="D1698" s="23"/>
    </row>
    <row r="1699" spans="1:4" x14ac:dyDescent="0.45">
      <c r="A1699" s="15"/>
      <c r="B1699" s="15"/>
      <c r="C1699" s="15"/>
      <c r="D1699" s="23"/>
    </row>
    <row r="1700" spans="1:4" x14ac:dyDescent="0.45">
      <c r="A1700" s="15"/>
      <c r="B1700" s="15"/>
      <c r="C1700" s="15"/>
      <c r="D1700" s="23"/>
    </row>
    <row r="1701" spans="1:4" x14ac:dyDescent="0.45">
      <c r="A1701" s="15"/>
      <c r="B1701" s="15"/>
      <c r="C1701" s="15"/>
      <c r="D1701" s="23"/>
    </row>
    <row r="1702" spans="1:4" x14ac:dyDescent="0.45">
      <c r="A1702" s="15"/>
      <c r="B1702" s="15"/>
      <c r="C1702" s="15"/>
      <c r="D1702" s="23"/>
    </row>
    <row r="1703" spans="1:4" x14ac:dyDescent="0.45">
      <c r="A1703" s="15"/>
      <c r="B1703" s="15"/>
      <c r="C1703" s="15"/>
      <c r="D1703" s="23"/>
    </row>
    <row r="1704" spans="1:4" x14ac:dyDescent="0.45">
      <c r="A1704" s="15"/>
      <c r="B1704" s="15"/>
      <c r="C1704" s="15"/>
      <c r="D1704" s="23"/>
    </row>
    <row r="1705" spans="1:4" x14ac:dyDescent="0.45">
      <c r="A1705" s="15"/>
      <c r="B1705" s="15"/>
      <c r="C1705" s="15"/>
      <c r="D1705" s="23"/>
    </row>
    <row r="1706" spans="1:4" x14ac:dyDescent="0.45">
      <c r="A1706" s="15"/>
      <c r="B1706" s="15"/>
      <c r="C1706" s="15"/>
      <c r="D1706" s="23"/>
    </row>
    <row r="1707" spans="1:4" x14ac:dyDescent="0.45">
      <c r="A1707" s="15"/>
      <c r="B1707" s="15"/>
      <c r="C1707" s="15"/>
      <c r="D1707" s="23"/>
    </row>
    <row r="1708" spans="1:4" x14ac:dyDescent="0.45">
      <c r="A1708" s="15"/>
      <c r="B1708" s="15"/>
      <c r="C1708" s="15"/>
      <c r="D1708" s="23"/>
    </row>
    <row r="1709" spans="1:4" x14ac:dyDescent="0.45">
      <c r="A1709" s="15"/>
      <c r="B1709" s="15"/>
      <c r="C1709" s="15"/>
      <c r="D1709" s="23"/>
    </row>
    <row r="1710" spans="1:4" x14ac:dyDescent="0.45">
      <c r="A1710" s="15"/>
      <c r="B1710" s="15"/>
      <c r="C1710" s="15"/>
      <c r="D1710" s="23"/>
    </row>
    <row r="1711" spans="1:4" x14ac:dyDescent="0.45">
      <c r="A1711" s="15"/>
      <c r="B1711" s="15"/>
      <c r="C1711" s="15"/>
      <c r="D1711" s="23"/>
    </row>
    <row r="1712" spans="1:4" x14ac:dyDescent="0.45">
      <c r="A1712" s="15"/>
      <c r="B1712" s="15"/>
      <c r="C1712" s="15"/>
      <c r="D1712" s="23"/>
    </row>
    <row r="1713" spans="1:4" x14ac:dyDescent="0.45">
      <c r="A1713" s="15"/>
      <c r="B1713" s="15"/>
      <c r="C1713" s="15"/>
      <c r="D1713" s="23"/>
    </row>
    <row r="1714" spans="1:4" x14ac:dyDescent="0.45">
      <c r="A1714" s="15"/>
      <c r="B1714" s="15"/>
      <c r="C1714" s="15"/>
      <c r="D1714" s="23"/>
    </row>
    <row r="1715" spans="1:4" x14ac:dyDescent="0.45">
      <c r="A1715" s="15"/>
      <c r="B1715" s="15"/>
      <c r="C1715" s="15"/>
      <c r="D1715" s="23"/>
    </row>
    <row r="1716" spans="1:4" x14ac:dyDescent="0.45">
      <c r="A1716" s="15"/>
      <c r="B1716" s="15"/>
      <c r="C1716" s="15"/>
      <c r="D1716" s="23"/>
    </row>
    <row r="1717" spans="1:4" x14ac:dyDescent="0.45">
      <c r="A1717" s="15"/>
      <c r="B1717" s="15"/>
      <c r="C1717" s="15"/>
      <c r="D1717" s="23"/>
    </row>
    <row r="1718" spans="1:4" x14ac:dyDescent="0.45">
      <c r="A1718" s="15"/>
      <c r="B1718" s="15"/>
      <c r="C1718" s="15"/>
      <c r="D1718" s="23"/>
    </row>
    <row r="1719" spans="1:4" x14ac:dyDescent="0.45">
      <c r="A1719" s="15"/>
      <c r="B1719" s="15"/>
      <c r="C1719" s="15"/>
      <c r="D1719" s="23"/>
    </row>
    <row r="1720" spans="1:4" x14ac:dyDescent="0.45">
      <c r="A1720" s="15"/>
      <c r="B1720" s="15"/>
      <c r="C1720" s="15"/>
      <c r="D1720" s="23"/>
    </row>
    <row r="1721" spans="1:4" x14ac:dyDescent="0.45">
      <c r="A1721" s="15"/>
      <c r="B1721" s="15"/>
      <c r="C1721" s="15"/>
      <c r="D1721" s="23"/>
    </row>
    <row r="1722" spans="1:4" x14ac:dyDescent="0.45">
      <c r="A1722" s="15"/>
      <c r="B1722" s="15"/>
      <c r="C1722" s="15"/>
      <c r="D1722" s="23"/>
    </row>
    <row r="1723" spans="1:4" x14ac:dyDescent="0.45">
      <c r="A1723" s="15"/>
      <c r="B1723" s="15"/>
      <c r="C1723" s="15"/>
      <c r="D1723" s="23"/>
    </row>
    <row r="1724" spans="1:4" x14ac:dyDescent="0.45">
      <c r="A1724" s="15"/>
      <c r="B1724" s="15"/>
      <c r="C1724" s="15"/>
      <c r="D1724" s="23"/>
    </row>
    <row r="1725" spans="1:4" x14ac:dyDescent="0.45">
      <c r="A1725" s="15"/>
      <c r="B1725" s="15"/>
      <c r="C1725" s="15"/>
      <c r="D1725" s="23"/>
    </row>
    <row r="1726" spans="1:4" x14ac:dyDescent="0.45">
      <c r="A1726" s="15"/>
      <c r="B1726" s="15"/>
      <c r="C1726" s="15"/>
      <c r="D1726" s="23"/>
    </row>
    <row r="1727" spans="1:4" x14ac:dyDescent="0.45">
      <c r="A1727" s="15"/>
      <c r="B1727" s="15"/>
      <c r="C1727" s="15"/>
      <c r="D1727" s="23"/>
    </row>
    <row r="1728" spans="1:4" x14ac:dyDescent="0.45">
      <c r="A1728" s="15"/>
      <c r="B1728" s="15"/>
      <c r="C1728" s="15"/>
      <c r="D1728" s="23"/>
    </row>
    <row r="1729" spans="1:4" x14ac:dyDescent="0.45">
      <c r="A1729" s="15"/>
      <c r="B1729" s="15"/>
      <c r="C1729" s="15"/>
      <c r="D1729" s="23"/>
    </row>
    <row r="1730" spans="1:4" x14ac:dyDescent="0.45">
      <c r="A1730" s="15"/>
      <c r="B1730" s="15"/>
      <c r="C1730" s="15"/>
      <c r="D1730" s="23"/>
    </row>
    <row r="1731" spans="1:4" x14ac:dyDescent="0.45">
      <c r="A1731" s="15"/>
      <c r="B1731" s="15"/>
      <c r="C1731" s="15"/>
      <c r="D1731" s="23"/>
    </row>
    <row r="1732" spans="1:4" x14ac:dyDescent="0.45">
      <c r="A1732" s="15"/>
      <c r="B1732" s="15"/>
      <c r="C1732" s="15"/>
      <c r="D1732" s="23"/>
    </row>
    <row r="1733" spans="1:4" x14ac:dyDescent="0.45">
      <c r="A1733" s="15"/>
      <c r="B1733" s="15"/>
      <c r="C1733" s="15"/>
      <c r="D1733" s="23"/>
    </row>
    <row r="1734" spans="1:4" x14ac:dyDescent="0.45">
      <c r="A1734" s="15"/>
      <c r="B1734" s="15"/>
      <c r="C1734" s="15"/>
      <c r="D1734" s="23"/>
    </row>
    <row r="1735" spans="1:4" x14ac:dyDescent="0.45">
      <c r="A1735" s="15"/>
      <c r="B1735" s="15"/>
      <c r="C1735" s="15"/>
      <c r="D1735" s="23"/>
    </row>
    <row r="1736" spans="1:4" x14ac:dyDescent="0.45">
      <c r="A1736" s="15"/>
      <c r="B1736" s="15"/>
      <c r="C1736" s="15"/>
      <c r="D1736" s="23"/>
    </row>
    <row r="1737" spans="1:4" x14ac:dyDescent="0.45">
      <c r="A1737" s="15"/>
      <c r="B1737" s="15"/>
      <c r="C1737" s="15"/>
      <c r="D1737" s="23"/>
    </row>
    <row r="1738" spans="1:4" x14ac:dyDescent="0.45">
      <c r="A1738" s="15"/>
      <c r="B1738" s="15"/>
      <c r="C1738" s="15"/>
      <c r="D1738" s="23"/>
    </row>
    <row r="1739" spans="1:4" x14ac:dyDescent="0.45">
      <c r="A1739" s="15"/>
      <c r="B1739" s="15"/>
      <c r="C1739" s="15"/>
      <c r="D1739" s="23"/>
    </row>
    <row r="1740" spans="1:4" x14ac:dyDescent="0.45">
      <c r="A1740" s="15"/>
      <c r="B1740" s="15"/>
      <c r="C1740" s="15"/>
      <c r="D1740" s="23"/>
    </row>
    <row r="1741" spans="1:4" x14ac:dyDescent="0.45">
      <c r="A1741" s="15"/>
      <c r="B1741" s="15"/>
      <c r="C1741" s="15"/>
      <c r="D1741" s="23"/>
    </row>
    <row r="1742" spans="1:4" x14ac:dyDescent="0.45">
      <c r="A1742" s="15"/>
      <c r="B1742" s="15"/>
      <c r="C1742" s="15"/>
      <c r="D1742" s="23"/>
    </row>
    <row r="1743" spans="1:4" x14ac:dyDescent="0.45">
      <c r="A1743" s="15"/>
      <c r="B1743" s="15"/>
      <c r="C1743" s="15"/>
      <c r="D1743" s="23"/>
    </row>
    <row r="1744" spans="1:4" x14ac:dyDescent="0.45">
      <c r="A1744" s="15"/>
      <c r="B1744" s="15"/>
      <c r="C1744" s="15"/>
      <c r="D1744" s="23"/>
    </row>
    <row r="1745" spans="1:4" x14ac:dyDescent="0.45">
      <c r="A1745" s="15"/>
      <c r="B1745" s="15"/>
      <c r="C1745" s="15"/>
      <c r="D1745" s="23"/>
    </row>
    <row r="1746" spans="1:4" x14ac:dyDescent="0.45">
      <c r="A1746" s="15"/>
      <c r="B1746" s="15"/>
      <c r="C1746" s="15"/>
      <c r="D1746" s="23"/>
    </row>
    <row r="1747" spans="1:4" x14ac:dyDescent="0.45">
      <c r="A1747" s="15"/>
      <c r="B1747" s="15"/>
      <c r="C1747" s="15"/>
      <c r="D1747" s="23"/>
    </row>
    <row r="1748" spans="1:4" x14ac:dyDescent="0.45">
      <c r="A1748" s="15"/>
      <c r="B1748" s="15"/>
      <c r="C1748" s="15"/>
      <c r="D1748" s="23"/>
    </row>
    <row r="1749" spans="1:4" x14ac:dyDescent="0.45">
      <c r="A1749" s="15"/>
      <c r="B1749" s="15"/>
      <c r="C1749" s="15"/>
      <c r="D1749" s="23"/>
    </row>
    <row r="1750" spans="1:4" x14ac:dyDescent="0.45">
      <c r="A1750" s="15"/>
      <c r="B1750" s="15"/>
      <c r="C1750" s="15"/>
      <c r="D1750" s="23"/>
    </row>
    <row r="1751" spans="1:4" x14ac:dyDescent="0.45">
      <c r="A1751" s="15"/>
      <c r="B1751" s="15"/>
      <c r="C1751" s="15"/>
      <c r="D1751" s="23"/>
    </row>
    <row r="1752" spans="1:4" x14ac:dyDescent="0.45">
      <c r="A1752" s="15"/>
      <c r="B1752" s="15"/>
      <c r="C1752" s="15"/>
      <c r="D1752" s="23"/>
    </row>
    <row r="1753" spans="1:4" x14ac:dyDescent="0.45">
      <c r="A1753" s="15"/>
      <c r="B1753" s="15"/>
      <c r="C1753" s="15"/>
      <c r="D1753" s="23"/>
    </row>
    <row r="1754" spans="1:4" x14ac:dyDescent="0.45">
      <c r="A1754" s="15"/>
      <c r="B1754" s="15"/>
      <c r="C1754" s="15"/>
      <c r="D1754" s="23"/>
    </row>
    <row r="1755" spans="1:4" x14ac:dyDescent="0.45">
      <c r="A1755" s="15"/>
      <c r="B1755" s="15"/>
      <c r="C1755" s="15"/>
      <c r="D1755" s="23"/>
    </row>
    <row r="1756" spans="1:4" x14ac:dyDescent="0.45">
      <c r="A1756" s="15"/>
      <c r="B1756" s="15"/>
      <c r="C1756" s="15"/>
      <c r="D1756" s="23"/>
    </row>
    <row r="1757" spans="1:4" x14ac:dyDescent="0.45">
      <c r="A1757" s="15"/>
      <c r="B1757" s="15"/>
      <c r="C1757" s="15"/>
      <c r="D1757" s="23"/>
    </row>
    <row r="1758" spans="1:4" x14ac:dyDescent="0.45">
      <c r="A1758" s="15"/>
      <c r="B1758" s="15"/>
      <c r="C1758" s="15"/>
      <c r="D1758" s="23"/>
    </row>
    <row r="1759" spans="1:4" x14ac:dyDescent="0.45">
      <c r="A1759" s="15"/>
      <c r="B1759" s="15"/>
      <c r="C1759" s="15"/>
      <c r="D1759" s="23"/>
    </row>
    <row r="1760" spans="1:4" x14ac:dyDescent="0.45">
      <c r="A1760" s="15"/>
      <c r="B1760" s="15"/>
      <c r="C1760" s="15"/>
      <c r="D1760" s="23"/>
    </row>
    <row r="1761" spans="1:4" x14ac:dyDescent="0.45">
      <c r="A1761" s="15"/>
      <c r="B1761" s="15"/>
      <c r="C1761" s="15"/>
      <c r="D1761" s="23"/>
    </row>
    <row r="1762" spans="1:4" x14ac:dyDescent="0.45">
      <c r="A1762" s="15"/>
      <c r="B1762" s="15"/>
      <c r="C1762" s="15"/>
      <c r="D1762" s="23"/>
    </row>
    <row r="1763" spans="1:4" x14ac:dyDescent="0.45">
      <c r="A1763" s="15"/>
      <c r="B1763" s="15"/>
      <c r="C1763" s="15"/>
      <c r="D1763" s="23"/>
    </row>
    <row r="1764" spans="1:4" x14ac:dyDescent="0.45">
      <c r="A1764" s="15"/>
      <c r="B1764" s="15"/>
      <c r="C1764" s="15"/>
      <c r="D1764" s="23"/>
    </row>
    <row r="1765" spans="1:4" x14ac:dyDescent="0.45">
      <c r="A1765" s="15"/>
      <c r="B1765" s="15"/>
      <c r="C1765" s="15"/>
      <c r="D1765" s="23"/>
    </row>
    <row r="1766" spans="1:4" x14ac:dyDescent="0.45">
      <c r="A1766" s="15"/>
      <c r="B1766" s="15"/>
      <c r="C1766" s="15"/>
      <c r="D1766" s="23"/>
    </row>
    <row r="1767" spans="1:4" x14ac:dyDescent="0.45">
      <c r="A1767" s="15"/>
      <c r="B1767" s="15"/>
      <c r="C1767" s="15"/>
      <c r="D1767" s="23"/>
    </row>
    <row r="1768" spans="1:4" x14ac:dyDescent="0.45">
      <c r="A1768" s="15"/>
      <c r="B1768" s="15"/>
      <c r="C1768" s="15"/>
      <c r="D1768" s="23"/>
    </row>
    <row r="1769" spans="1:4" x14ac:dyDescent="0.45">
      <c r="A1769" s="15"/>
      <c r="B1769" s="15"/>
      <c r="C1769" s="15"/>
      <c r="D1769" s="23"/>
    </row>
    <row r="1770" spans="1:4" x14ac:dyDescent="0.45">
      <c r="A1770" s="15"/>
      <c r="B1770" s="15"/>
      <c r="C1770" s="15"/>
      <c r="D1770" s="23"/>
    </row>
    <row r="1771" spans="1:4" x14ac:dyDescent="0.45">
      <c r="A1771" s="15"/>
      <c r="B1771" s="15"/>
      <c r="C1771" s="15"/>
      <c r="D1771" s="23"/>
    </row>
    <row r="1772" spans="1:4" x14ac:dyDescent="0.45">
      <c r="A1772" s="15"/>
      <c r="B1772" s="15"/>
      <c r="C1772" s="15"/>
      <c r="D1772" s="23"/>
    </row>
    <row r="1773" spans="1:4" x14ac:dyDescent="0.45">
      <c r="A1773" s="15"/>
      <c r="B1773" s="15"/>
      <c r="C1773" s="15"/>
      <c r="D1773" s="23"/>
    </row>
    <row r="1774" spans="1:4" x14ac:dyDescent="0.45">
      <c r="A1774" s="15"/>
      <c r="B1774" s="15"/>
      <c r="C1774" s="15"/>
      <c r="D1774" s="23"/>
    </row>
    <row r="1775" spans="1:4" x14ac:dyDescent="0.45">
      <c r="A1775" s="15"/>
      <c r="B1775" s="15"/>
      <c r="C1775" s="15"/>
      <c r="D1775" s="23"/>
    </row>
    <row r="1776" spans="1:4" x14ac:dyDescent="0.45">
      <c r="A1776" s="15"/>
      <c r="B1776" s="15"/>
      <c r="C1776" s="15"/>
      <c r="D1776" s="23"/>
    </row>
    <row r="1777" spans="1:4" x14ac:dyDescent="0.45">
      <c r="A1777" s="15"/>
      <c r="B1777" s="15"/>
      <c r="C1777" s="15"/>
      <c r="D1777" s="23"/>
    </row>
    <row r="1778" spans="1:4" x14ac:dyDescent="0.45">
      <c r="A1778" s="15"/>
      <c r="B1778" s="15"/>
      <c r="C1778" s="15"/>
      <c r="D1778" s="23"/>
    </row>
    <row r="1779" spans="1:4" x14ac:dyDescent="0.45">
      <c r="A1779" s="15"/>
      <c r="B1779" s="15"/>
      <c r="C1779" s="15"/>
      <c r="D1779" s="23"/>
    </row>
    <row r="1780" spans="1:4" x14ac:dyDescent="0.45">
      <c r="A1780" s="15"/>
      <c r="B1780" s="15"/>
      <c r="C1780" s="15"/>
      <c r="D1780" s="23"/>
    </row>
    <row r="1781" spans="1:4" x14ac:dyDescent="0.45">
      <c r="A1781" s="15"/>
      <c r="B1781" s="15"/>
      <c r="C1781" s="15"/>
      <c r="D1781" s="23"/>
    </row>
    <row r="1782" spans="1:4" x14ac:dyDescent="0.45">
      <c r="A1782" s="15"/>
      <c r="B1782" s="15"/>
      <c r="C1782" s="15"/>
      <c r="D1782" s="23"/>
    </row>
    <row r="1783" spans="1:4" x14ac:dyDescent="0.45">
      <c r="A1783" s="15"/>
      <c r="B1783" s="15"/>
      <c r="C1783" s="15"/>
      <c r="D1783" s="23"/>
    </row>
    <row r="1784" spans="1:4" x14ac:dyDescent="0.45">
      <c r="A1784" s="15"/>
      <c r="B1784" s="15"/>
      <c r="C1784" s="15"/>
      <c r="D1784" s="23"/>
    </row>
    <row r="1785" spans="1:4" x14ac:dyDescent="0.45">
      <c r="A1785" s="15"/>
      <c r="B1785" s="15"/>
      <c r="C1785" s="15"/>
      <c r="D1785" s="23"/>
    </row>
    <row r="1786" spans="1:4" x14ac:dyDescent="0.45">
      <c r="A1786" s="15"/>
      <c r="B1786" s="15"/>
      <c r="C1786" s="15"/>
      <c r="D1786" s="23"/>
    </row>
    <row r="1787" spans="1:4" x14ac:dyDescent="0.45">
      <c r="A1787" s="15"/>
      <c r="B1787" s="15"/>
      <c r="C1787" s="15"/>
      <c r="D1787" s="23"/>
    </row>
    <row r="1788" spans="1:4" x14ac:dyDescent="0.45">
      <c r="A1788" s="15"/>
      <c r="B1788" s="15"/>
      <c r="C1788" s="15"/>
      <c r="D1788" s="23"/>
    </row>
    <row r="1789" spans="1:4" x14ac:dyDescent="0.45">
      <c r="A1789" s="15"/>
      <c r="B1789" s="15"/>
      <c r="C1789" s="15"/>
      <c r="D1789" s="23"/>
    </row>
    <row r="1790" spans="1:4" x14ac:dyDescent="0.45">
      <c r="A1790" s="15"/>
      <c r="B1790" s="15"/>
      <c r="C1790" s="15"/>
      <c r="D1790" s="23"/>
    </row>
    <row r="1791" spans="1:4" x14ac:dyDescent="0.45">
      <c r="A1791" s="15"/>
      <c r="B1791" s="15"/>
      <c r="C1791" s="15"/>
      <c r="D1791" s="23"/>
    </row>
    <row r="1792" spans="1:4" x14ac:dyDescent="0.45">
      <c r="A1792" s="15"/>
      <c r="B1792" s="15"/>
      <c r="C1792" s="15"/>
      <c r="D1792" s="23"/>
    </row>
    <row r="1793" spans="1:4" x14ac:dyDescent="0.45">
      <c r="A1793" s="15"/>
      <c r="B1793" s="15"/>
      <c r="C1793" s="15"/>
      <c r="D1793" s="23"/>
    </row>
    <row r="1794" spans="1:4" x14ac:dyDescent="0.45">
      <c r="A1794" s="15"/>
      <c r="B1794" s="15"/>
      <c r="C1794" s="15"/>
      <c r="D1794" s="23"/>
    </row>
    <row r="1795" spans="1:4" x14ac:dyDescent="0.45">
      <c r="A1795" s="15"/>
      <c r="B1795" s="15"/>
      <c r="C1795" s="15"/>
      <c r="D1795" s="23"/>
    </row>
    <row r="1796" spans="1:4" x14ac:dyDescent="0.45">
      <c r="A1796" s="15"/>
      <c r="B1796" s="15"/>
      <c r="C1796" s="15"/>
      <c r="D1796" s="23"/>
    </row>
    <row r="1797" spans="1:4" x14ac:dyDescent="0.45">
      <c r="A1797" s="15"/>
      <c r="B1797" s="15"/>
      <c r="C1797" s="15"/>
      <c r="D1797" s="23"/>
    </row>
    <row r="1798" spans="1:4" x14ac:dyDescent="0.45">
      <c r="A1798" s="15"/>
      <c r="B1798" s="15"/>
      <c r="C1798" s="15"/>
      <c r="D1798" s="23"/>
    </row>
    <row r="1799" spans="1:4" x14ac:dyDescent="0.45">
      <c r="A1799" s="15"/>
      <c r="B1799" s="15"/>
      <c r="C1799" s="15"/>
      <c r="D1799" s="23"/>
    </row>
    <row r="1800" spans="1:4" x14ac:dyDescent="0.45">
      <c r="A1800" s="15"/>
      <c r="B1800" s="15"/>
      <c r="C1800" s="15"/>
      <c r="D1800" s="23"/>
    </row>
    <row r="1801" spans="1:4" x14ac:dyDescent="0.45">
      <c r="A1801" s="15"/>
      <c r="B1801" s="15"/>
      <c r="C1801" s="15"/>
      <c r="D1801" s="23"/>
    </row>
    <row r="1802" spans="1:4" x14ac:dyDescent="0.45">
      <c r="A1802" s="15"/>
      <c r="B1802" s="15"/>
      <c r="C1802" s="15"/>
      <c r="D1802" s="23"/>
    </row>
    <row r="1803" spans="1:4" x14ac:dyDescent="0.45">
      <c r="A1803" s="15"/>
      <c r="B1803" s="15"/>
      <c r="C1803" s="15"/>
      <c r="D1803" s="23"/>
    </row>
    <row r="1804" spans="1:4" x14ac:dyDescent="0.45">
      <c r="A1804" s="15"/>
      <c r="B1804" s="15"/>
      <c r="C1804" s="15"/>
      <c r="D1804" s="23"/>
    </row>
    <row r="1805" spans="1:4" x14ac:dyDescent="0.45">
      <c r="A1805" s="15"/>
      <c r="B1805" s="15"/>
      <c r="C1805" s="15"/>
      <c r="D1805" s="23"/>
    </row>
    <row r="1806" spans="1:4" x14ac:dyDescent="0.45">
      <c r="A1806" s="15"/>
      <c r="B1806" s="15"/>
      <c r="C1806" s="15"/>
      <c r="D1806" s="23"/>
    </row>
    <row r="1807" spans="1:4" x14ac:dyDescent="0.45">
      <c r="A1807" s="15"/>
      <c r="B1807" s="15"/>
      <c r="C1807" s="15"/>
      <c r="D1807" s="23"/>
    </row>
    <row r="1808" spans="1:4" x14ac:dyDescent="0.45">
      <c r="A1808" s="15"/>
      <c r="B1808" s="15"/>
      <c r="C1808" s="15"/>
      <c r="D1808" s="23"/>
    </row>
    <row r="1809" spans="1:4" x14ac:dyDescent="0.45">
      <c r="A1809" s="15"/>
      <c r="B1809" s="15"/>
      <c r="C1809" s="15"/>
      <c r="D1809" s="23"/>
    </row>
    <row r="1810" spans="1:4" x14ac:dyDescent="0.45">
      <c r="A1810" s="15"/>
      <c r="B1810" s="15"/>
      <c r="C1810" s="15"/>
      <c r="D1810" s="23"/>
    </row>
    <row r="1811" spans="1:4" x14ac:dyDescent="0.45">
      <c r="A1811" s="15"/>
      <c r="B1811" s="15"/>
      <c r="C1811" s="15"/>
      <c r="D1811" s="23"/>
    </row>
    <row r="1812" spans="1:4" x14ac:dyDescent="0.45">
      <c r="A1812" s="15"/>
      <c r="B1812" s="15"/>
      <c r="C1812" s="15"/>
      <c r="D1812" s="23"/>
    </row>
    <row r="1813" spans="1:4" x14ac:dyDescent="0.45">
      <c r="A1813" s="15"/>
      <c r="B1813" s="15"/>
      <c r="C1813" s="15"/>
      <c r="D1813" s="23"/>
    </row>
    <row r="1814" spans="1:4" x14ac:dyDescent="0.45">
      <c r="A1814" s="15"/>
      <c r="B1814" s="15"/>
      <c r="C1814" s="15"/>
      <c r="D1814" s="23"/>
    </row>
    <row r="1815" spans="1:4" x14ac:dyDescent="0.45">
      <c r="A1815" s="15"/>
      <c r="B1815" s="15"/>
      <c r="C1815" s="15"/>
      <c r="D1815" s="23"/>
    </row>
    <row r="1816" spans="1:4" x14ac:dyDescent="0.45">
      <c r="A1816" s="15"/>
      <c r="B1816" s="15"/>
      <c r="C1816" s="15"/>
      <c r="D1816" s="23"/>
    </row>
    <row r="1817" spans="1:4" x14ac:dyDescent="0.45">
      <c r="A1817" s="15"/>
      <c r="B1817" s="15"/>
      <c r="C1817" s="15"/>
      <c r="D1817" s="23"/>
    </row>
    <row r="1818" spans="1:4" x14ac:dyDescent="0.45">
      <c r="A1818" s="15"/>
      <c r="B1818" s="15"/>
      <c r="C1818" s="15"/>
      <c r="D1818" s="23"/>
    </row>
    <row r="1819" spans="1:4" x14ac:dyDescent="0.45">
      <c r="A1819" s="15"/>
      <c r="B1819" s="15"/>
      <c r="C1819" s="15"/>
      <c r="D1819" s="23"/>
    </row>
    <row r="1820" spans="1:4" x14ac:dyDescent="0.45">
      <c r="A1820" s="15"/>
      <c r="B1820" s="15"/>
      <c r="C1820" s="15"/>
      <c r="D1820" s="23"/>
    </row>
    <row r="1821" spans="1:4" x14ac:dyDescent="0.45">
      <c r="A1821" s="15"/>
      <c r="B1821" s="15"/>
      <c r="C1821" s="15"/>
      <c r="D1821" s="23"/>
    </row>
    <row r="1822" spans="1:4" x14ac:dyDescent="0.45">
      <c r="A1822" s="15"/>
      <c r="B1822" s="15"/>
      <c r="C1822" s="15"/>
      <c r="D1822" s="23"/>
    </row>
    <row r="1823" spans="1:4" x14ac:dyDescent="0.45">
      <c r="A1823" s="15"/>
      <c r="B1823" s="15"/>
      <c r="C1823" s="15"/>
      <c r="D1823" s="23"/>
    </row>
    <row r="1824" spans="1:4" x14ac:dyDescent="0.45">
      <c r="A1824" s="15"/>
      <c r="B1824" s="15"/>
      <c r="C1824" s="15"/>
      <c r="D1824" s="23"/>
    </row>
    <row r="1825" spans="1:4" x14ac:dyDescent="0.45">
      <c r="A1825" s="15"/>
      <c r="B1825" s="15"/>
      <c r="C1825" s="15"/>
      <c r="D1825" s="23"/>
    </row>
    <row r="1826" spans="1:4" x14ac:dyDescent="0.45">
      <c r="A1826" s="15"/>
      <c r="B1826" s="15"/>
      <c r="C1826" s="15"/>
      <c r="D1826" s="23"/>
    </row>
    <row r="1827" spans="1:4" x14ac:dyDescent="0.45">
      <c r="A1827" s="15"/>
      <c r="B1827" s="15"/>
      <c r="C1827" s="15"/>
      <c r="D1827" s="23"/>
    </row>
    <row r="1828" spans="1:4" x14ac:dyDescent="0.45">
      <c r="A1828" s="15"/>
      <c r="B1828" s="15"/>
      <c r="C1828" s="15"/>
      <c r="D1828" s="23"/>
    </row>
    <row r="1829" spans="1:4" x14ac:dyDescent="0.45">
      <c r="A1829" s="15"/>
      <c r="B1829" s="15"/>
      <c r="C1829" s="15"/>
      <c r="D1829" s="23"/>
    </row>
    <row r="1830" spans="1:4" x14ac:dyDescent="0.45">
      <c r="A1830" s="15"/>
      <c r="B1830" s="15"/>
      <c r="C1830" s="15"/>
      <c r="D1830" s="23"/>
    </row>
    <row r="1831" spans="1:4" x14ac:dyDescent="0.45">
      <c r="A1831" s="15"/>
      <c r="B1831" s="15"/>
      <c r="C1831" s="15"/>
      <c r="D1831" s="23"/>
    </row>
    <row r="1832" spans="1:4" x14ac:dyDescent="0.45">
      <c r="A1832" s="15"/>
      <c r="B1832" s="15"/>
      <c r="C1832" s="15"/>
      <c r="D1832" s="23"/>
    </row>
    <row r="1833" spans="1:4" x14ac:dyDescent="0.45">
      <c r="A1833" s="15"/>
      <c r="B1833" s="15"/>
      <c r="C1833" s="15"/>
      <c r="D1833" s="23"/>
    </row>
    <row r="1834" spans="1:4" x14ac:dyDescent="0.45">
      <c r="A1834" s="15"/>
      <c r="B1834" s="15"/>
      <c r="C1834" s="15"/>
      <c r="D1834" s="23"/>
    </row>
    <row r="1835" spans="1:4" x14ac:dyDescent="0.45">
      <c r="A1835" s="15"/>
      <c r="B1835" s="15"/>
      <c r="C1835" s="15"/>
      <c r="D1835" s="23"/>
    </row>
    <row r="1836" spans="1:4" x14ac:dyDescent="0.45">
      <c r="A1836" s="15"/>
      <c r="B1836" s="15"/>
      <c r="C1836" s="15"/>
      <c r="D1836" s="23"/>
    </row>
    <row r="1837" spans="1:4" x14ac:dyDescent="0.45">
      <c r="A1837" s="15"/>
      <c r="B1837" s="15"/>
      <c r="C1837" s="15"/>
      <c r="D1837" s="23"/>
    </row>
    <row r="1838" spans="1:4" x14ac:dyDescent="0.45">
      <c r="A1838" s="15"/>
      <c r="B1838" s="15"/>
      <c r="C1838" s="15"/>
      <c r="D1838" s="23"/>
    </row>
    <row r="1839" spans="1:4" x14ac:dyDescent="0.45">
      <c r="A1839" s="15"/>
      <c r="B1839" s="15"/>
      <c r="C1839" s="15"/>
      <c r="D1839" s="23"/>
    </row>
    <row r="1840" spans="1:4" x14ac:dyDescent="0.45">
      <c r="A1840" s="15"/>
      <c r="B1840" s="15"/>
      <c r="C1840" s="15"/>
      <c r="D1840" s="23"/>
    </row>
    <row r="1841" spans="1:4" x14ac:dyDescent="0.45">
      <c r="A1841" s="15"/>
      <c r="B1841" s="15"/>
      <c r="C1841" s="15"/>
      <c r="D1841" s="23"/>
    </row>
    <row r="1842" spans="1:4" x14ac:dyDescent="0.45">
      <c r="A1842" s="15"/>
      <c r="B1842" s="15"/>
      <c r="C1842" s="15"/>
      <c r="D1842" s="23"/>
    </row>
    <row r="1843" spans="1:4" x14ac:dyDescent="0.45">
      <c r="A1843" s="15"/>
      <c r="B1843" s="15"/>
      <c r="C1843" s="15"/>
      <c r="D1843" s="23"/>
    </row>
    <row r="1844" spans="1:4" x14ac:dyDescent="0.45">
      <c r="A1844" s="15"/>
      <c r="B1844" s="15"/>
      <c r="C1844" s="15"/>
      <c r="D1844" s="23"/>
    </row>
    <row r="1845" spans="1:4" x14ac:dyDescent="0.45">
      <c r="A1845" s="15"/>
      <c r="B1845" s="15"/>
      <c r="C1845" s="15"/>
      <c r="D1845" s="23"/>
    </row>
    <row r="1846" spans="1:4" x14ac:dyDescent="0.45">
      <c r="A1846" s="15"/>
      <c r="B1846" s="15"/>
      <c r="C1846" s="15"/>
      <c r="D1846" s="23"/>
    </row>
    <row r="1847" spans="1:4" x14ac:dyDescent="0.45">
      <c r="A1847" s="15"/>
      <c r="B1847" s="15"/>
      <c r="C1847" s="15"/>
      <c r="D1847" s="23"/>
    </row>
    <row r="1848" spans="1:4" x14ac:dyDescent="0.45">
      <c r="A1848" s="15"/>
      <c r="B1848" s="15"/>
      <c r="C1848" s="15"/>
      <c r="D1848" s="23"/>
    </row>
    <row r="1849" spans="1:4" x14ac:dyDescent="0.45">
      <c r="A1849" s="15"/>
      <c r="B1849" s="15"/>
      <c r="C1849" s="15"/>
      <c r="D1849" s="23"/>
    </row>
    <row r="1850" spans="1:4" x14ac:dyDescent="0.45">
      <c r="A1850" s="15"/>
      <c r="B1850" s="15"/>
      <c r="C1850" s="15"/>
      <c r="D1850" s="23"/>
    </row>
    <row r="1851" spans="1:4" x14ac:dyDescent="0.45">
      <c r="A1851" s="15"/>
      <c r="B1851" s="15"/>
      <c r="C1851" s="15"/>
      <c r="D1851" s="23"/>
    </row>
    <row r="1852" spans="1:4" x14ac:dyDescent="0.45">
      <c r="A1852" s="15"/>
      <c r="B1852" s="15"/>
      <c r="C1852" s="15"/>
      <c r="D1852" s="23"/>
    </row>
    <row r="1853" spans="1:4" x14ac:dyDescent="0.45">
      <c r="A1853" s="15"/>
      <c r="B1853" s="15"/>
      <c r="C1853" s="15"/>
      <c r="D1853" s="23"/>
    </row>
    <row r="1854" spans="1:4" x14ac:dyDescent="0.45">
      <c r="A1854" s="15"/>
      <c r="B1854" s="15"/>
      <c r="C1854" s="15"/>
      <c r="D1854" s="23"/>
    </row>
    <row r="1855" spans="1:4" x14ac:dyDescent="0.45">
      <c r="A1855" s="15"/>
      <c r="B1855" s="15"/>
      <c r="C1855" s="15"/>
      <c r="D1855" s="23"/>
    </row>
    <row r="1856" spans="1:4" x14ac:dyDescent="0.45">
      <c r="A1856" s="15"/>
      <c r="B1856" s="15"/>
      <c r="C1856" s="15"/>
      <c r="D1856" s="23"/>
    </row>
    <row r="1857" spans="1:4" x14ac:dyDescent="0.45">
      <c r="A1857" s="15"/>
      <c r="B1857" s="15"/>
      <c r="C1857" s="15"/>
      <c r="D1857" s="23"/>
    </row>
    <row r="1858" spans="1:4" x14ac:dyDescent="0.45">
      <c r="A1858" s="15"/>
      <c r="B1858" s="15"/>
      <c r="C1858" s="15"/>
      <c r="D1858" s="23"/>
    </row>
    <row r="1859" spans="1:4" x14ac:dyDescent="0.45">
      <c r="A1859" s="15"/>
      <c r="B1859" s="15"/>
      <c r="C1859" s="15"/>
      <c r="D1859" s="23"/>
    </row>
    <row r="1860" spans="1:4" x14ac:dyDescent="0.45">
      <c r="A1860" s="15"/>
      <c r="B1860" s="15"/>
      <c r="C1860" s="15"/>
      <c r="D1860" s="23"/>
    </row>
    <row r="1861" spans="1:4" x14ac:dyDescent="0.45">
      <c r="A1861" s="15"/>
      <c r="B1861" s="15"/>
      <c r="C1861" s="15"/>
      <c r="D1861" s="23"/>
    </row>
    <row r="1862" spans="1:4" x14ac:dyDescent="0.45">
      <c r="A1862" s="15"/>
      <c r="B1862" s="15"/>
      <c r="C1862" s="15"/>
      <c r="D1862" s="23"/>
    </row>
    <row r="1863" spans="1:4" x14ac:dyDescent="0.45">
      <c r="A1863" s="15"/>
      <c r="B1863" s="15"/>
      <c r="C1863" s="15"/>
      <c r="D1863" s="23"/>
    </row>
    <row r="1864" spans="1:4" x14ac:dyDescent="0.45">
      <c r="A1864" s="15"/>
      <c r="B1864" s="15"/>
      <c r="C1864" s="15"/>
      <c r="D1864" s="23"/>
    </row>
    <row r="1865" spans="1:4" x14ac:dyDescent="0.45">
      <c r="A1865" s="15"/>
      <c r="B1865" s="15"/>
      <c r="C1865" s="15"/>
      <c r="D1865" s="23"/>
    </row>
    <row r="1866" spans="1:4" x14ac:dyDescent="0.45">
      <c r="A1866" s="15"/>
      <c r="B1866" s="15"/>
      <c r="C1866" s="15"/>
      <c r="D1866" s="23"/>
    </row>
    <row r="1867" spans="1:4" x14ac:dyDescent="0.45">
      <c r="A1867" s="15"/>
      <c r="B1867" s="15"/>
      <c r="C1867" s="15"/>
      <c r="D1867" s="23"/>
    </row>
    <row r="1868" spans="1:4" x14ac:dyDescent="0.45">
      <c r="A1868" s="15"/>
      <c r="B1868" s="15"/>
      <c r="C1868" s="15"/>
      <c r="D1868" s="23"/>
    </row>
    <row r="1869" spans="1:4" x14ac:dyDescent="0.45">
      <c r="A1869" s="15"/>
      <c r="B1869" s="15"/>
      <c r="C1869" s="15"/>
      <c r="D1869" s="23"/>
    </row>
    <row r="1870" spans="1:4" x14ac:dyDescent="0.45">
      <c r="A1870" s="15"/>
      <c r="B1870" s="15"/>
      <c r="C1870" s="15"/>
      <c r="D1870" s="23"/>
    </row>
    <row r="1871" spans="1:4" x14ac:dyDescent="0.45">
      <c r="A1871" s="15"/>
      <c r="B1871" s="15"/>
      <c r="C1871" s="15"/>
      <c r="D1871" s="23"/>
    </row>
    <row r="1872" spans="1:4" x14ac:dyDescent="0.45">
      <c r="A1872" s="15"/>
      <c r="B1872" s="15"/>
      <c r="C1872" s="15"/>
      <c r="D1872" s="23"/>
    </row>
    <row r="1873" spans="1:4" x14ac:dyDescent="0.45">
      <c r="A1873" s="15"/>
      <c r="B1873" s="15"/>
      <c r="C1873" s="15"/>
      <c r="D1873" s="23"/>
    </row>
    <row r="1874" spans="1:4" x14ac:dyDescent="0.45">
      <c r="A1874" s="15"/>
      <c r="B1874" s="15"/>
      <c r="C1874" s="15"/>
      <c r="D1874" s="23"/>
    </row>
    <row r="1875" spans="1:4" x14ac:dyDescent="0.45">
      <c r="A1875" s="15"/>
      <c r="B1875" s="15"/>
      <c r="C1875" s="15"/>
      <c r="D1875" s="23"/>
    </row>
    <row r="1876" spans="1:4" x14ac:dyDescent="0.45">
      <c r="A1876" s="15"/>
      <c r="B1876" s="15"/>
      <c r="C1876" s="15"/>
      <c r="D1876" s="23"/>
    </row>
    <row r="1877" spans="1:4" x14ac:dyDescent="0.45">
      <c r="A1877" s="15"/>
      <c r="B1877" s="15"/>
      <c r="C1877" s="15"/>
      <c r="D1877" s="23"/>
    </row>
    <row r="1878" spans="1:4" x14ac:dyDescent="0.45">
      <c r="A1878" s="15"/>
      <c r="B1878" s="15"/>
      <c r="C1878" s="15"/>
      <c r="D1878" s="23"/>
    </row>
    <row r="1879" spans="1:4" x14ac:dyDescent="0.45">
      <c r="A1879" s="15"/>
      <c r="B1879" s="15"/>
      <c r="C1879" s="15"/>
      <c r="D1879" s="23"/>
    </row>
    <row r="1880" spans="1:4" x14ac:dyDescent="0.45">
      <c r="A1880" s="15"/>
      <c r="B1880" s="15"/>
      <c r="C1880" s="15"/>
      <c r="D1880" s="23"/>
    </row>
    <row r="1881" spans="1:4" x14ac:dyDescent="0.45">
      <c r="A1881" s="15"/>
      <c r="B1881" s="15"/>
      <c r="C1881" s="15"/>
      <c r="D1881" s="23"/>
    </row>
    <row r="1882" spans="1:4" x14ac:dyDescent="0.45">
      <c r="A1882" s="15"/>
      <c r="B1882" s="15"/>
      <c r="C1882" s="15"/>
      <c r="D1882" s="23"/>
    </row>
    <row r="1883" spans="1:4" x14ac:dyDescent="0.45">
      <c r="A1883" s="15"/>
      <c r="B1883" s="15"/>
      <c r="C1883" s="15"/>
      <c r="D1883" s="23"/>
    </row>
    <row r="1884" spans="1:4" x14ac:dyDescent="0.45">
      <c r="A1884" s="15"/>
      <c r="B1884" s="15"/>
      <c r="C1884" s="15"/>
      <c r="D1884" s="23"/>
    </row>
    <row r="1885" spans="1:4" x14ac:dyDescent="0.45">
      <c r="A1885" s="15"/>
      <c r="B1885" s="15"/>
      <c r="C1885" s="15"/>
      <c r="D1885" s="23"/>
    </row>
    <row r="1886" spans="1:4" x14ac:dyDescent="0.45">
      <c r="A1886" s="15"/>
      <c r="B1886" s="15"/>
      <c r="C1886" s="15"/>
      <c r="D1886" s="23"/>
    </row>
    <row r="1887" spans="1:4" x14ac:dyDescent="0.45">
      <c r="A1887" s="15"/>
      <c r="B1887" s="15"/>
      <c r="C1887" s="15"/>
      <c r="D1887" s="23"/>
    </row>
    <row r="1888" spans="1:4" x14ac:dyDescent="0.45">
      <c r="A1888" s="15"/>
      <c r="B1888" s="15"/>
      <c r="C1888" s="15"/>
      <c r="D1888" s="23"/>
    </row>
    <row r="1889" spans="1:4" x14ac:dyDescent="0.45">
      <c r="A1889" s="15"/>
      <c r="B1889" s="15"/>
      <c r="C1889" s="15"/>
      <c r="D1889" s="23"/>
    </row>
    <row r="1890" spans="1:4" x14ac:dyDescent="0.45">
      <c r="A1890" s="15"/>
      <c r="B1890" s="15"/>
      <c r="C1890" s="15"/>
      <c r="D1890" s="23"/>
    </row>
    <row r="1891" spans="1:4" x14ac:dyDescent="0.45">
      <c r="A1891" s="15"/>
      <c r="B1891" s="15"/>
      <c r="C1891" s="15"/>
      <c r="D1891" s="23"/>
    </row>
    <row r="1892" spans="1:4" x14ac:dyDescent="0.45">
      <c r="A1892" s="15"/>
      <c r="B1892" s="15"/>
      <c r="C1892" s="15"/>
      <c r="D1892" s="23"/>
    </row>
    <row r="1893" spans="1:4" x14ac:dyDescent="0.45">
      <c r="A1893" s="15"/>
      <c r="B1893" s="15"/>
      <c r="C1893" s="15"/>
      <c r="D1893" s="23"/>
    </row>
    <row r="1894" spans="1:4" x14ac:dyDescent="0.45">
      <c r="A1894" s="15"/>
      <c r="B1894" s="15"/>
      <c r="C1894" s="15"/>
      <c r="D1894" s="23"/>
    </row>
    <row r="1895" spans="1:4" x14ac:dyDescent="0.45">
      <c r="A1895" s="15"/>
      <c r="B1895" s="15"/>
      <c r="C1895" s="15"/>
      <c r="D1895" s="23"/>
    </row>
    <row r="1896" spans="1:4" x14ac:dyDescent="0.45">
      <c r="A1896" s="15"/>
      <c r="B1896" s="15"/>
      <c r="C1896" s="15"/>
      <c r="D1896" s="23"/>
    </row>
    <row r="1897" spans="1:4" x14ac:dyDescent="0.45">
      <c r="A1897" s="15"/>
      <c r="B1897" s="15"/>
      <c r="C1897" s="15"/>
      <c r="D1897" s="23"/>
    </row>
    <row r="1898" spans="1:4" x14ac:dyDescent="0.45">
      <c r="A1898" s="15"/>
      <c r="B1898" s="15"/>
      <c r="C1898" s="15"/>
      <c r="D1898" s="23"/>
    </row>
    <row r="1899" spans="1:4" x14ac:dyDescent="0.45">
      <c r="A1899" s="15"/>
      <c r="B1899" s="15"/>
      <c r="C1899" s="15"/>
      <c r="D1899" s="23"/>
    </row>
    <row r="1900" spans="1:4" x14ac:dyDescent="0.45">
      <c r="A1900" s="15"/>
      <c r="B1900" s="15"/>
      <c r="C1900" s="15"/>
      <c r="D1900" s="23"/>
    </row>
    <row r="1901" spans="1:4" x14ac:dyDescent="0.45">
      <c r="A1901" s="15"/>
      <c r="B1901" s="15"/>
      <c r="C1901" s="15"/>
      <c r="D1901" s="23"/>
    </row>
    <row r="1902" spans="1:4" x14ac:dyDescent="0.45">
      <c r="A1902" s="15"/>
      <c r="B1902" s="15"/>
      <c r="C1902" s="15"/>
      <c r="D1902" s="23"/>
    </row>
    <row r="1903" spans="1:4" x14ac:dyDescent="0.45">
      <c r="A1903" s="15"/>
      <c r="B1903" s="15"/>
      <c r="C1903" s="15"/>
      <c r="D1903" s="23"/>
    </row>
    <row r="1904" spans="1:4" x14ac:dyDescent="0.45">
      <c r="A1904" s="15"/>
      <c r="B1904" s="15"/>
      <c r="C1904" s="15"/>
      <c r="D1904" s="23"/>
    </row>
    <row r="1905" spans="1:4" x14ac:dyDescent="0.45">
      <c r="A1905" s="15"/>
      <c r="B1905" s="15"/>
      <c r="C1905" s="15"/>
      <c r="D1905" s="23"/>
    </row>
    <row r="1906" spans="1:4" x14ac:dyDescent="0.45">
      <c r="A1906" s="15"/>
      <c r="B1906" s="15"/>
      <c r="C1906" s="15"/>
      <c r="D1906" s="23"/>
    </row>
    <row r="1907" spans="1:4" x14ac:dyDescent="0.45">
      <c r="A1907" s="15"/>
      <c r="B1907" s="15"/>
      <c r="C1907" s="15"/>
      <c r="D1907" s="23"/>
    </row>
    <row r="1908" spans="1:4" x14ac:dyDescent="0.45">
      <c r="A1908" s="15"/>
      <c r="B1908" s="15"/>
      <c r="C1908" s="15"/>
      <c r="D1908" s="23"/>
    </row>
    <row r="1909" spans="1:4" x14ac:dyDescent="0.45">
      <c r="A1909" s="15"/>
      <c r="B1909" s="15"/>
      <c r="C1909" s="15"/>
      <c r="D1909" s="23"/>
    </row>
    <row r="1910" spans="1:4" x14ac:dyDescent="0.45">
      <c r="A1910" s="15"/>
      <c r="B1910" s="15"/>
      <c r="C1910" s="15"/>
      <c r="D1910" s="23"/>
    </row>
    <row r="1911" spans="1:4" x14ac:dyDescent="0.45">
      <c r="A1911" s="15"/>
      <c r="B1911" s="15"/>
      <c r="C1911" s="15"/>
      <c r="D1911" s="23"/>
    </row>
    <row r="1912" spans="1:4" x14ac:dyDescent="0.45">
      <c r="A1912" s="15"/>
      <c r="B1912" s="15"/>
      <c r="C1912" s="15"/>
      <c r="D1912" s="23"/>
    </row>
    <row r="1913" spans="1:4" x14ac:dyDescent="0.45">
      <c r="A1913" s="15"/>
      <c r="B1913" s="15"/>
      <c r="C1913" s="15"/>
      <c r="D1913" s="23"/>
    </row>
    <row r="1914" spans="1:4" x14ac:dyDescent="0.45">
      <c r="A1914" s="15"/>
      <c r="B1914" s="15"/>
      <c r="C1914" s="15"/>
      <c r="D1914" s="23"/>
    </row>
    <row r="1915" spans="1:4" x14ac:dyDescent="0.45">
      <c r="A1915" s="15"/>
      <c r="B1915" s="15"/>
      <c r="C1915" s="15"/>
      <c r="D1915" s="23"/>
    </row>
    <row r="1916" spans="1:4" x14ac:dyDescent="0.45">
      <c r="A1916" s="15"/>
      <c r="B1916" s="15"/>
      <c r="C1916" s="15"/>
      <c r="D1916" s="23"/>
    </row>
    <row r="1917" spans="1:4" x14ac:dyDescent="0.45">
      <c r="A1917" s="15"/>
      <c r="B1917" s="15"/>
      <c r="C1917" s="15"/>
      <c r="D1917" s="23"/>
    </row>
    <row r="1918" spans="1:4" x14ac:dyDescent="0.45">
      <c r="A1918" s="15"/>
      <c r="B1918" s="15"/>
      <c r="C1918" s="15"/>
      <c r="D1918" s="23"/>
    </row>
    <row r="1919" spans="1:4" x14ac:dyDescent="0.45">
      <c r="A1919" s="15"/>
      <c r="B1919" s="15"/>
      <c r="C1919" s="15"/>
      <c r="D1919" s="23"/>
    </row>
    <row r="1920" spans="1:4" x14ac:dyDescent="0.45">
      <c r="A1920" s="15"/>
      <c r="B1920" s="15"/>
      <c r="C1920" s="15"/>
      <c r="D1920" s="23"/>
    </row>
    <row r="1921" spans="1:4" x14ac:dyDescent="0.45">
      <c r="A1921" s="15"/>
      <c r="B1921" s="15"/>
      <c r="C1921" s="15"/>
      <c r="D1921" s="23"/>
    </row>
    <row r="1922" spans="1:4" x14ac:dyDescent="0.45">
      <c r="A1922" s="15"/>
      <c r="B1922" s="15"/>
      <c r="C1922" s="15"/>
      <c r="D1922" s="23"/>
    </row>
    <row r="1923" spans="1:4" x14ac:dyDescent="0.45">
      <c r="A1923" s="15"/>
      <c r="B1923" s="15"/>
      <c r="C1923" s="15"/>
      <c r="D1923" s="23"/>
    </row>
    <row r="1924" spans="1:4" x14ac:dyDescent="0.45">
      <c r="A1924" s="15"/>
      <c r="B1924" s="15"/>
      <c r="C1924" s="15"/>
      <c r="D1924" s="23"/>
    </row>
    <row r="1925" spans="1:4" x14ac:dyDescent="0.45">
      <c r="A1925" s="15"/>
      <c r="B1925" s="15"/>
      <c r="C1925" s="15"/>
      <c r="D1925" s="23"/>
    </row>
    <row r="1926" spans="1:4" x14ac:dyDescent="0.45">
      <c r="A1926" s="15"/>
      <c r="B1926" s="15"/>
      <c r="C1926" s="15"/>
      <c r="D1926" s="23"/>
    </row>
    <row r="1927" spans="1:4" x14ac:dyDescent="0.45">
      <c r="A1927" s="15"/>
      <c r="B1927" s="15"/>
      <c r="C1927" s="15"/>
      <c r="D1927" s="23"/>
    </row>
    <row r="1928" spans="1:4" x14ac:dyDescent="0.45">
      <c r="A1928" s="15"/>
      <c r="B1928" s="15"/>
      <c r="C1928" s="15"/>
      <c r="D1928" s="23"/>
    </row>
    <row r="1929" spans="1:4" x14ac:dyDescent="0.45">
      <c r="A1929" s="15"/>
      <c r="B1929" s="15"/>
      <c r="C1929" s="15"/>
      <c r="D1929" s="23"/>
    </row>
    <row r="1930" spans="1:4" x14ac:dyDescent="0.45">
      <c r="A1930" s="15"/>
      <c r="B1930" s="15"/>
      <c r="C1930" s="15"/>
      <c r="D1930" s="23"/>
    </row>
    <row r="1931" spans="1:4" x14ac:dyDescent="0.45">
      <c r="A1931" s="15"/>
      <c r="B1931" s="15"/>
      <c r="C1931" s="15"/>
      <c r="D1931" s="23"/>
    </row>
    <row r="1932" spans="1:4" x14ac:dyDescent="0.45">
      <c r="A1932" s="15"/>
      <c r="B1932" s="15"/>
      <c r="C1932" s="15"/>
      <c r="D1932" s="23"/>
    </row>
    <row r="1933" spans="1:4" x14ac:dyDescent="0.45">
      <c r="A1933" s="15"/>
      <c r="B1933" s="15"/>
      <c r="C1933" s="15"/>
      <c r="D1933" s="23"/>
    </row>
    <row r="1934" spans="1:4" x14ac:dyDescent="0.45">
      <c r="A1934" s="15"/>
      <c r="B1934" s="15"/>
      <c r="C1934" s="15"/>
      <c r="D1934" s="23"/>
    </row>
    <row r="1935" spans="1:4" x14ac:dyDescent="0.45">
      <c r="A1935" s="15"/>
      <c r="B1935" s="15"/>
      <c r="C1935" s="15"/>
      <c r="D1935" s="23"/>
    </row>
    <row r="1936" spans="1:4" x14ac:dyDescent="0.45">
      <c r="A1936" s="15"/>
      <c r="B1936" s="15"/>
      <c r="C1936" s="15"/>
      <c r="D1936" s="23"/>
    </row>
    <row r="1937" spans="1:4" x14ac:dyDescent="0.45">
      <c r="A1937" s="15"/>
      <c r="B1937" s="15"/>
      <c r="C1937" s="15"/>
      <c r="D1937" s="23"/>
    </row>
    <row r="1938" spans="1:4" x14ac:dyDescent="0.45">
      <c r="A1938" s="15"/>
      <c r="B1938" s="15"/>
      <c r="C1938" s="15"/>
      <c r="D1938" s="23"/>
    </row>
    <row r="1939" spans="1:4" x14ac:dyDescent="0.45">
      <c r="A1939" s="15"/>
      <c r="B1939" s="15"/>
      <c r="C1939" s="15"/>
      <c r="D1939" s="23"/>
    </row>
    <row r="1940" spans="1:4" x14ac:dyDescent="0.45">
      <c r="A1940" s="15"/>
      <c r="B1940" s="15"/>
      <c r="C1940" s="15"/>
      <c r="D1940" s="23"/>
    </row>
    <row r="1941" spans="1:4" x14ac:dyDescent="0.45">
      <c r="A1941" s="15"/>
      <c r="B1941" s="15"/>
      <c r="C1941" s="15"/>
      <c r="D1941" s="23"/>
    </row>
    <row r="1942" spans="1:4" x14ac:dyDescent="0.45">
      <c r="A1942" s="15"/>
      <c r="B1942" s="15"/>
      <c r="C1942" s="15"/>
      <c r="D1942" s="23"/>
    </row>
    <row r="1943" spans="1:4" x14ac:dyDescent="0.45">
      <c r="A1943" s="15"/>
      <c r="B1943" s="15"/>
      <c r="C1943" s="15"/>
      <c r="D1943" s="23"/>
    </row>
    <row r="1944" spans="1:4" x14ac:dyDescent="0.45">
      <c r="A1944" s="15"/>
      <c r="B1944" s="15"/>
      <c r="C1944" s="15"/>
      <c r="D1944" s="23"/>
    </row>
    <row r="1945" spans="1:4" x14ac:dyDescent="0.45">
      <c r="A1945" s="15"/>
      <c r="B1945" s="15"/>
      <c r="C1945" s="15"/>
      <c r="D1945" s="23"/>
    </row>
    <row r="1946" spans="1:4" x14ac:dyDescent="0.45">
      <c r="A1946" s="15"/>
      <c r="B1946" s="15"/>
      <c r="C1946" s="15"/>
      <c r="D1946" s="23"/>
    </row>
    <row r="1947" spans="1:4" x14ac:dyDescent="0.45">
      <c r="A1947" s="15"/>
      <c r="B1947" s="15"/>
      <c r="C1947" s="15"/>
      <c r="D1947" s="23"/>
    </row>
    <row r="1948" spans="1:4" x14ac:dyDescent="0.45">
      <c r="A1948" s="15"/>
      <c r="B1948" s="15"/>
      <c r="C1948" s="15"/>
      <c r="D1948" s="23"/>
    </row>
    <row r="1949" spans="1:4" x14ac:dyDescent="0.45">
      <c r="A1949" s="15"/>
      <c r="B1949" s="15"/>
      <c r="C1949" s="15"/>
      <c r="D1949" s="23"/>
    </row>
    <row r="1950" spans="1:4" x14ac:dyDescent="0.45">
      <c r="A1950" s="15"/>
      <c r="B1950" s="15"/>
      <c r="C1950" s="15"/>
      <c r="D1950" s="23"/>
    </row>
    <row r="1951" spans="1:4" x14ac:dyDescent="0.45">
      <c r="A1951" s="15"/>
      <c r="B1951" s="15"/>
      <c r="C1951" s="15"/>
      <c r="D1951" s="23"/>
    </row>
    <row r="1952" spans="1:4" x14ac:dyDescent="0.45">
      <c r="A1952" s="15"/>
      <c r="B1952" s="15"/>
      <c r="C1952" s="15"/>
      <c r="D1952" s="23"/>
    </row>
    <row r="1953" spans="1:4" x14ac:dyDescent="0.45">
      <c r="A1953" s="15"/>
      <c r="B1953" s="15"/>
      <c r="C1953" s="15"/>
      <c r="D1953" s="23"/>
    </row>
    <row r="1954" spans="1:4" x14ac:dyDescent="0.45">
      <c r="A1954" s="15"/>
      <c r="B1954" s="15"/>
      <c r="C1954" s="15"/>
      <c r="D1954" s="23"/>
    </row>
    <row r="1955" spans="1:4" x14ac:dyDescent="0.45">
      <c r="A1955" s="15"/>
      <c r="B1955" s="15"/>
      <c r="C1955" s="15"/>
      <c r="D1955" s="23"/>
    </row>
    <row r="1956" spans="1:4" x14ac:dyDescent="0.45">
      <c r="A1956" s="15"/>
      <c r="B1956" s="15"/>
      <c r="C1956" s="15"/>
      <c r="D1956" s="23"/>
    </row>
    <row r="1957" spans="1:4" x14ac:dyDescent="0.45">
      <c r="A1957" s="15"/>
      <c r="B1957" s="15"/>
      <c r="C1957" s="15"/>
      <c r="D1957" s="23"/>
    </row>
    <row r="1958" spans="1:4" x14ac:dyDescent="0.45">
      <c r="A1958" s="15"/>
      <c r="B1958" s="15"/>
      <c r="C1958" s="15"/>
      <c r="D1958" s="23"/>
    </row>
    <row r="1959" spans="1:4" x14ac:dyDescent="0.45">
      <c r="A1959" s="15"/>
      <c r="B1959" s="15"/>
      <c r="C1959" s="15"/>
      <c r="D1959" s="23"/>
    </row>
    <row r="1960" spans="1:4" x14ac:dyDescent="0.45">
      <c r="A1960" s="15"/>
      <c r="B1960" s="15"/>
      <c r="C1960" s="15"/>
      <c r="D1960" s="23"/>
    </row>
    <row r="1961" spans="1:4" x14ac:dyDescent="0.45">
      <c r="A1961" s="15"/>
      <c r="B1961" s="15"/>
      <c r="C1961" s="15"/>
      <c r="D1961" s="23"/>
    </row>
    <row r="1962" spans="1:4" x14ac:dyDescent="0.45">
      <c r="A1962" s="15"/>
      <c r="B1962" s="15"/>
      <c r="C1962" s="15"/>
      <c r="D1962" s="23"/>
    </row>
    <row r="1963" spans="1:4" x14ac:dyDescent="0.45">
      <c r="A1963" s="15"/>
      <c r="B1963" s="15"/>
      <c r="C1963" s="15"/>
      <c r="D1963" s="23"/>
    </row>
    <row r="1964" spans="1:4" x14ac:dyDescent="0.45">
      <c r="A1964" s="15"/>
      <c r="B1964" s="15"/>
      <c r="C1964" s="15"/>
      <c r="D1964" s="23"/>
    </row>
    <row r="1965" spans="1:4" x14ac:dyDescent="0.45">
      <c r="A1965" s="15"/>
      <c r="B1965" s="15"/>
      <c r="C1965" s="15"/>
      <c r="D1965" s="23"/>
    </row>
    <row r="1966" spans="1:4" x14ac:dyDescent="0.45">
      <c r="A1966" s="15"/>
      <c r="B1966" s="15"/>
      <c r="C1966" s="15"/>
      <c r="D1966" s="23"/>
    </row>
    <row r="1967" spans="1:4" x14ac:dyDescent="0.45">
      <c r="A1967" s="15"/>
      <c r="B1967" s="15"/>
      <c r="C1967" s="15"/>
      <c r="D1967" s="23"/>
    </row>
    <row r="1968" spans="1:4" x14ac:dyDescent="0.45">
      <c r="A1968" s="15"/>
      <c r="B1968" s="15"/>
      <c r="C1968" s="15"/>
      <c r="D1968" s="23"/>
    </row>
    <row r="1969" spans="1:4" x14ac:dyDescent="0.45">
      <c r="A1969" s="15"/>
      <c r="B1969" s="15"/>
      <c r="C1969" s="15"/>
      <c r="D1969" s="23"/>
    </row>
    <row r="1970" spans="1:4" x14ac:dyDescent="0.45">
      <c r="A1970" s="15"/>
      <c r="B1970" s="15"/>
      <c r="C1970" s="15"/>
      <c r="D1970" s="23"/>
    </row>
    <row r="1971" spans="1:4" x14ac:dyDescent="0.45">
      <c r="A1971" s="15"/>
      <c r="B1971" s="15"/>
      <c r="C1971" s="15"/>
      <c r="D1971" s="23"/>
    </row>
    <row r="1972" spans="1:4" x14ac:dyDescent="0.45">
      <c r="A1972" s="15"/>
      <c r="B1972" s="15"/>
      <c r="C1972" s="15"/>
      <c r="D1972" s="23"/>
    </row>
    <row r="1973" spans="1:4" x14ac:dyDescent="0.45">
      <c r="A1973" s="15"/>
      <c r="B1973" s="15"/>
      <c r="C1973" s="15"/>
      <c r="D1973" s="23"/>
    </row>
    <row r="1974" spans="1:4" x14ac:dyDescent="0.45">
      <c r="A1974" s="15"/>
      <c r="B1974" s="15"/>
      <c r="C1974" s="15"/>
      <c r="D1974" s="23"/>
    </row>
    <row r="1975" spans="1:4" x14ac:dyDescent="0.45">
      <c r="A1975" s="15"/>
      <c r="B1975" s="15"/>
      <c r="C1975" s="15"/>
      <c r="D1975" s="23"/>
    </row>
    <row r="1976" spans="1:4" x14ac:dyDescent="0.45">
      <c r="A1976" s="15"/>
      <c r="B1976" s="15"/>
      <c r="C1976" s="15"/>
      <c r="D1976" s="23"/>
    </row>
    <row r="1977" spans="1:4" x14ac:dyDescent="0.45">
      <c r="A1977" s="15"/>
      <c r="B1977" s="15"/>
      <c r="C1977" s="15"/>
      <c r="D1977" s="23"/>
    </row>
    <row r="1978" spans="1:4" x14ac:dyDescent="0.45">
      <c r="A1978" s="15"/>
      <c r="B1978" s="15"/>
      <c r="C1978" s="15"/>
      <c r="D1978" s="23"/>
    </row>
    <row r="1979" spans="1:4" x14ac:dyDescent="0.45">
      <c r="A1979" s="15"/>
      <c r="B1979" s="15"/>
      <c r="C1979" s="15"/>
      <c r="D1979" s="23"/>
    </row>
    <row r="1980" spans="1:4" x14ac:dyDescent="0.45">
      <c r="A1980" s="15"/>
      <c r="B1980" s="15"/>
      <c r="C1980" s="15"/>
      <c r="D1980" s="23"/>
    </row>
    <row r="1981" spans="1:4" x14ac:dyDescent="0.45">
      <c r="A1981" s="15"/>
      <c r="B1981" s="15"/>
      <c r="C1981" s="15"/>
      <c r="D1981" s="23"/>
    </row>
    <row r="1982" spans="1:4" x14ac:dyDescent="0.45">
      <c r="A1982" s="15"/>
      <c r="B1982" s="15"/>
      <c r="C1982" s="15"/>
      <c r="D1982" s="23"/>
    </row>
    <row r="1983" spans="1:4" x14ac:dyDescent="0.45">
      <c r="A1983" s="15"/>
      <c r="B1983" s="15"/>
      <c r="C1983" s="15"/>
      <c r="D1983" s="23"/>
    </row>
    <row r="1984" spans="1:4" x14ac:dyDescent="0.45">
      <c r="A1984" s="15"/>
      <c r="B1984" s="15"/>
      <c r="C1984" s="15"/>
      <c r="D1984" s="23"/>
    </row>
    <row r="1985" spans="1:4" x14ac:dyDescent="0.45">
      <c r="A1985" s="15"/>
      <c r="B1985" s="15"/>
      <c r="C1985" s="15"/>
      <c r="D1985" s="23"/>
    </row>
    <row r="1986" spans="1:4" x14ac:dyDescent="0.45">
      <c r="A1986" s="15"/>
      <c r="B1986" s="15"/>
      <c r="C1986" s="15"/>
      <c r="D1986" s="23"/>
    </row>
    <row r="1987" spans="1:4" x14ac:dyDescent="0.45">
      <c r="A1987" s="15"/>
      <c r="B1987" s="15"/>
      <c r="C1987" s="15"/>
      <c r="D1987" s="23"/>
    </row>
    <row r="1988" spans="1:4" x14ac:dyDescent="0.45">
      <c r="A1988" s="15"/>
      <c r="B1988" s="15"/>
      <c r="C1988" s="15"/>
      <c r="D1988" s="23"/>
    </row>
    <row r="1989" spans="1:4" x14ac:dyDescent="0.45">
      <c r="A1989" s="15"/>
      <c r="B1989" s="15"/>
      <c r="C1989" s="15"/>
      <c r="D1989" s="23"/>
    </row>
    <row r="1990" spans="1:4" x14ac:dyDescent="0.45">
      <c r="A1990" s="15"/>
      <c r="B1990" s="15"/>
      <c r="C1990" s="15"/>
      <c r="D1990" s="23"/>
    </row>
    <row r="1991" spans="1:4" x14ac:dyDescent="0.45">
      <c r="A1991" s="15"/>
      <c r="B1991" s="15"/>
      <c r="C1991" s="15"/>
      <c r="D1991" s="23"/>
    </row>
    <row r="1992" spans="1:4" x14ac:dyDescent="0.45">
      <c r="A1992" s="15"/>
      <c r="B1992" s="15"/>
      <c r="C1992" s="15"/>
      <c r="D1992" s="23"/>
    </row>
    <row r="1993" spans="1:4" x14ac:dyDescent="0.45">
      <c r="A1993" s="15"/>
      <c r="B1993" s="15"/>
      <c r="C1993" s="15"/>
      <c r="D1993" s="23"/>
    </row>
    <row r="1994" spans="1:4" x14ac:dyDescent="0.45">
      <c r="A1994" s="15"/>
      <c r="B1994" s="15"/>
      <c r="C1994" s="15"/>
      <c r="D1994" s="23"/>
    </row>
    <row r="1995" spans="1:4" x14ac:dyDescent="0.45">
      <c r="A1995" s="15"/>
      <c r="B1995" s="15"/>
      <c r="C1995" s="15"/>
      <c r="D1995" s="23"/>
    </row>
    <row r="1996" spans="1:4" x14ac:dyDescent="0.45">
      <c r="A1996" s="15"/>
      <c r="B1996" s="15"/>
      <c r="C1996" s="15"/>
      <c r="D1996" s="23"/>
    </row>
    <row r="1997" spans="1:4" x14ac:dyDescent="0.45">
      <c r="A1997" s="15"/>
      <c r="B1997" s="15"/>
      <c r="C1997" s="15"/>
      <c r="D1997" s="23"/>
    </row>
    <row r="1998" spans="1:4" x14ac:dyDescent="0.45">
      <c r="A1998" s="15"/>
      <c r="B1998" s="15"/>
      <c r="C1998" s="15"/>
      <c r="D1998" s="23"/>
    </row>
    <row r="1999" spans="1:4" x14ac:dyDescent="0.45">
      <c r="A1999" s="15"/>
      <c r="B1999" s="15"/>
      <c r="C1999" s="15"/>
      <c r="D1999" s="23"/>
    </row>
    <row r="2000" spans="1:4" x14ac:dyDescent="0.45">
      <c r="A2000" s="15"/>
      <c r="B2000" s="15"/>
      <c r="C2000" s="15"/>
      <c r="D2000" s="23"/>
    </row>
    <row r="2001" spans="1:4" x14ac:dyDescent="0.45">
      <c r="A2001" s="15"/>
      <c r="B2001" s="15"/>
      <c r="C2001" s="15"/>
      <c r="D2001" s="23"/>
    </row>
    <row r="2002" spans="1:4" x14ac:dyDescent="0.45">
      <c r="A2002" s="15"/>
      <c r="B2002" s="15"/>
      <c r="C2002" s="15"/>
      <c r="D2002" s="23"/>
    </row>
    <row r="2003" spans="1:4" x14ac:dyDescent="0.45">
      <c r="A2003" s="15"/>
      <c r="B2003" s="15"/>
      <c r="C2003" s="15"/>
      <c r="D2003" s="23"/>
    </row>
    <row r="2004" spans="1:4" x14ac:dyDescent="0.45">
      <c r="A2004" s="15"/>
      <c r="B2004" s="15"/>
      <c r="C2004" s="15"/>
      <c r="D2004" s="23"/>
    </row>
    <row r="2005" spans="1:4" x14ac:dyDescent="0.45">
      <c r="A2005" s="15"/>
      <c r="B2005" s="15"/>
      <c r="C2005" s="15"/>
      <c r="D2005" s="23"/>
    </row>
    <row r="2006" spans="1:4" x14ac:dyDescent="0.45">
      <c r="A2006" s="15"/>
      <c r="B2006" s="15"/>
      <c r="C2006" s="15"/>
      <c r="D2006" s="23"/>
    </row>
    <row r="2007" spans="1:4" x14ac:dyDescent="0.45">
      <c r="A2007" s="15"/>
      <c r="B2007" s="15"/>
      <c r="C2007" s="15"/>
      <c r="D2007" s="23"/>
    </row>
    <row r="2008" spans="1:4" x14ac:dyDescent="0.45">
      <c r="A2008" s="15"/>
      <c r="B2008" s="15"/>
      <c r="C2008" s="15"/>
      <c r="D2008" s="23"/>
    </row>
    <row r="2009" spans="1:4" x14ac:dyDescent="0.45">
      <c r="A2009" s="15"/>
      <c r="B2009" s="15"/>
      <c r="C2009" s="15"/>
      <c r="D2009" s="23"/>
    </row>
    <row r="2010" spans="1:4" x14ac:dyDescent="0.45">
      <c r="A2010" s="15"/>
      <c r="B2010" s="15"/>
      <c r="C2010" s="15"/>
      <c r="D2010" s="23"/>
    </row>
    <row r="2011" spans="1:4" x14ac:dyDescent="0.45">
      <c r="A2011" s="15"/>
      <c r="B2011" s="15"/>
      <c r="C2011" s="15"/>
      <c r="D2011" s="23"/>
    </row>
    <row r="2012" spans="1:4" x14ac:dyDescent="0.45">
      <c r="A2012" s="15"/>
      <c r="B2012" s="15"/>
      <c r="C2012" s="15"/>
      <c r="D2012" s="23"/>
    </row>
    <row r="2013" spans="1:4" x14ac:dyDescent="0.45">
      <c r="A2013" s="15"/>
      <c r="B2013" s="15"/>
      <c r="C2013" s="15"/>
      <c r="D2013" s="23"/>
    </row>
    <row r="2014" spans="1:4" x14ac:dyDescent="0.45">
      <c r="A2014" s="15"/>
      <c r="B2014" s="15"/>
      <c r="C2014" s="15"/>
      <c r="D2014" s="23"/>
    </row>
    <row r="2015" spans="1:4" x14ac:dyDescent="0.45">
      <c r="A2015" s="15"/>
      <c r="B2015" s="15"/>
      <c r="C2015" s="15"/>
      <c r="D2015" s="23"/>
    </row>
    <row r="2016" spans="1:4" x14ac:dyDescent="0.45">
      <c r="A2016" s="15"/>
      <c r="B2016" s="15"/>
      <c r="C2016" s="15"/>
      <c r="D2016" s="23"/>
    </row>
    <row r="2017" spans="1:4" x14ac:dyDescent="0.45">
      <c r="A2017" s="15"/>
      <c r="B2017" s="15"/>
      <c r="C2017" s="15"/>
      <c r="D2017" s="23"/>
    </row>
    <row r="2018" spans="1:4" x14ac:dyDescent="0.45">
      <c r="A2018" s="15"/>
      <c r="B2018" s="15"/>
      <c r="C2018" s="15"/>
      <c r="D2018" s="23"/>
    </row>
    <row r="2019" spans="1:4" x14ac:dyDescent="0.45">
      <c r="A2019" s="15"/>
      <c r="B2019" s="15"/>
      <c r="C2019" s="15"/>
      <c r="D2019" s="23"/>
    </row>
    <row r="2020" spans="1:4" x14ac:dyDescent="0.45">
      <c r="A2020" s="15"/>
      <c r="B2020" s="15"/>
      <c r="C2020" s="15"/>
      <c r="D2020" s="23"/>
    </row>
    <row r="2021" spans="1:4" x14ac:dyDescent="0.45">
      <c r="A2021" s="15"/>
      <c r="B2021" s="15"/>
      <c r="C2021" s="15"/>
      <c r="D2021" s="23"/>
    </row>
    <row r="2022" spans="1:4" x14ac:dyDescent="0.45">
      <c r="A2022" s="15"/>
      <c r="B2022" s="15"/>
      <c r="C2022" s="15"/>
      <c r="D2022" s="23"/>
    </row>
    <row r="2023" spans="1:4" x14ac:dyDescent="0.45">
      <c r="A2023" s="15"/>
      <c r="B2023" s="15"/>
      <c r="C2023" s="15"/>
      <c r="D2023" s="23"/>
    </row>
    <row r="2024" spans="1:4" x14ac:dyDescent="0.45">
      <c r="A2024" s="15"/>
      <c r="B2024" s="15"/>
      <c r="C2024" s="15"/>
      <c r="D2024" s="23"/>
    </row>
    <row r="2025" spans="1:4" x14ac:dyDescent="0.45">
      <c r="A2025" s="15"/>
      <c r="B2025" s="15"/>
      <c r="C2025" s="15"/>
      <c r="D2025" s="23"/>
    </row>
    <row r="2026" spans="1:4" x14ac:dyDescent="0.45">
      <c r="A2026" s="15"/>
      <c r="B2026" s="15"/>
      <c r="C2026" s="15"/>
      <c r="D2026" s="23"/>
    </row>
    <row r="2027" spans="1:4" x14ac:dyDescent="0.45">
      <c r="A2027" s="15"/>
      <c r="B2027" s="15"/>
      <c r="C2027" s="15"/>
      <c r="D2027" s="23"/>
    </row>
    <row r="2028" spans="1:4" x14ac:dyDescent="0.45">
      <c r="A2028" s="15"/>
      <c r="B2028" s="15"/>
      <c r="C2028" s="15"/>
      <c r="D2028" s="23"/>
    </row>
    <row r="2029" spans="1:4" x14ac:dyDescent="0.45">
      <c r="A2029" s="15"/>
      <c r="B2029" s="15"/>
      <c r="C2029" s="15"/>
      <c r="D2029" s="23"/>
    </row>
    <row r="2030" spans="1:4" x14ac:dyDescent="0.45">
      <c r="A2030" s="15"/>
      <c r="B2030" s="15"/>
      <c r="C2030" s="15"/>
      <c r="D2030" s="23"/>
    </row>
    <row r="2031" spans="1:4" x14ac:dyDescent="0.45">
      <c r="A2031" s="15"/>
      <c r="B2031" s="15"/>
      <c r="C2031" s="15"/>
      <c r="D2031" s="23"/>
    </row>
    <row r="2032" spans="1:4" x14ac:dyDescent="0.45">
      <c r="A2032" s="15"/>
      <c r="B2032" s="15"/>
      <c r="C2032" s="15"/>
      <c r="D2032" s="23"/>
    </row>
    <row r="2033" spans="1:4" x14ac:dyDescent="0.45">
      <c r="A2033" s="15"/>
      <c r="B2033" s="15"/>
      <c r="C2033" s="15"/>
      <c r="D2033" s="23"/>
    </row>
    <row r="2034" spans="1:4" x14ac:dyDescent="0.45">
      <c r="A2034" s="15"/>
      <c r="B2034" s="15"/>
      <c r="C2034" s="15"/>
      <c r="D2034" s="23"/>
    </row>
    <row r="2035" spans="1:4" x14ac:dyDescent="0.45">
      <c r="A2035" s="15"/>
      <c r="B2035" s="15"/>
      <c r="C2035" s="15"/>
      <c r="D2035" s="23"/>
    </row>
    <row r="2036" spans="1:4" x14ac:dyDescent="0.45">
      <c r="A2036" s="15"/>
      <c r="B2036" s="15"/>
      <c r="C2036" s="15"/>
      <c r="D2036" s="23"/>
    </row>
    <row r="2037" spans="1:4" x14ac:dyDescent="0.45">
      <c r="A2037" s="15"/>
      <c r="B2037" s="15"/>
      <c r="C2037" s="15"/>
      <c r="D2037" s="23"/>
    </row>
    <row r="2038" spans="1:4" x14ac:dyDescent="0.45">
      <c r="A2038" s="15"/>
      <c r="B2038" s="15"/>
      <c r="C2038" s="15"/>
      <c r="D2038" s="23"/>
    </row>
    <row r="2039" spans="1:4" x14ac:dyDescent="0.45">
      <c r="A2039" s="15"/>
      <c r="B2039" s="15"/>
      <c r="C2039" s="15"/>
      <c r="D2039" s="23"/>
    </row>
    <row r="2040" spans="1:4" x14ac:dyDescent="0.45">
      <c r="A2040" s="15"/>
      <c r="B2040" s="15"/>
      <c r="C2040" s="15"/>
      <c r="D2040" s="23"/>
    </row>
    <row r="2041" spans="1:4" x14ac:dyDescent="0.45">
      <c r="A2041" s="15"/>
      <c r="B2041" s="15"/>
      <c r="C2041" s="15"/>
      <c r="D2041" s="23"/>
    </row>
    <row r="2042" spans="1:4" x14ac:dyDescent="0.45">
      <c r="A2042" s="15"/>
      <c r="B2042" s="15"/>
      <c r="C2042" s="15"/>
      <c r="D2042" s="23"/>
    </row>
    <row r="2043" spans="1:4" x14ac:dyDescent="0.45">
      <c r="A2043" s="15"/>
      <c r="B2043" s="15"/>
      <c r="C2043" s="15"/>
      <c r="D2043" s="23"/>
    </row>
    <row r="2044" spans="1:4" x14ac:dyDescent="0.45">
      <c r="A2044" s="15"/>
      <c r="B2044" s="15"/>
      <c r="C2044" s="15"/>
      <c r="D2044" s="23"/>
    </row>
    <row r="2045" spans="1:4" x14ac:dyDescent="0.45">
      <c r="A2045" s="15"/>
      <c r="B2045" s="15"/>
      <c r="C2045" s="15"/>
      <c r="D2045" s="23"/>
    </row>
    <row r="2046" spans="1:4" x14ac:dyDescent="0.45">
      <c r="A2046" s="15"/>
      <c r="B2046" s="15"/>
      <c r="C2046" s="15"/>
      <c r="D2046" s="23"/>
    </row>
    <row r="2047" spans="1:4" x14ac:dyDescent="0.45">
      <c r="A2047" s="15"/>
      <c r="B2047" s="15"/>
      <c r="C2047" s="15"/>
      <c r="D2047" s="23"/>
    </row>
    <row r="2048" spans="1:4" x14ac:dyDescent="0.45">
      <c r="A2048" s="15"/>
      <c r="B2048" s="15"/>
      <c r="C2048" s="15"/>
      <c r="D2048" s="23"/>
    </row>
    <row r="2049" spans="1:4" x14ac:dyDescent="0.45">
      <c r="A2049" s="15"/>
      <c r="B2049" s="15"/>
      <c r="C2049" s="15"/>
      <c r="D2049" s="23"/>
    </row>
    <row r="2050" spans="1:4" x14ac:dyDescent="0.45">
      <c r="A2050" s="15"/>
      <c r="B2050" s="15"/>
      <c r="C2050" s="15"/>
      <c r="D2050" s="23"/>
    </row>
    <row r="2051" spans="1:4" x14ac:dyDescent="0.45">
      <c r="A2051" s="15"/>
      <c r="B2051" s="15"/>
      <c r="C2051" s="15"/>
      <c r="D2051" s="23"/>
    </row>
    <row r="2052" spans="1:4" x14ac:dyDescent="0.45">
      <c r="A2052" s="15"/>
      <c r="B2052" s="15"/>
      <c r="C2052" s="15"/>
      <c r="D2052" s="23"/>
    </row>
    <row r="2053" spans="1:4" x14ac:dyDescent="0.45">
      <c r="A2053" s="15"/>
      <c r="B2053" s="15"/>
      <c r="C2053" s="15"/>
      <c r="D2053" s="23"/>
    </row>
    <row r="2054" spans="1:4" x14ac:dyDescent="0.45">
      <c r="A2054" s="15"/>
      <c r="B2054" s="15"/>
      <c r="C2054" s="15"/>
      <c r="D2054" s="23"/>
    </row>
    <row r="2055" spans="1:4" x14ac:dyDescent="0.45">
      <c r="A2055" s="15"/>
      <c r="B2055" s="15"/>
      <c r="C2055" s="15"/>
      <c r="D2055" s="23"/>
    </row>
    <row r="2056" spans="1:4" x14ac:dyDescent="0.45">
      <c r="A2056" s="15"/>
      <c r="B2056" s="15"/>
      <c r="C2056" s="15"/>
      <c r="D2056" s="23"/>
    </row>
    <row r="2057" spans="1:4" x14ac:dyDescent="0.45">
      <c r="A2057" s="15"/>
      <c r="B2057" s="15"/>
      <c r="C2057" s="15"/>
      <c r="D2057" s="23"/>
    </row>
    <row r="2058" spans="1:4" x14ac:dyDescent="0.45">
      <c r="A2058" s="15"/>
      <c r="B2058" s="15"/>
      <c r="C2058" s="15"/>
      <c r="D2058" s="23"/>
    </row>
    <row r="2059" spans="1:4" x14ac:dyDescent="0.45">
      <c r="A2059" s="15"/>
      <c r="B2059" s="15"/>
      <c r="C2059" s="15"/>
      <c r="D2059" s="23"/>
    </row>
    <row r="2060" spans="1:4" x14ac:dyDescent="0.45">
      <c r="A2060" s="15"/>
      <c r="B2060" s="15"/>
      <c r="C2060" s="15"/>
      <c r="D2060" s="23"/>
    </row>
    <row r="2061" spans="1:4" x14ac:dyDescent="0.45">
      <c r="A2061" s="15"/>
      <c r="B2061" s="15"/>
      <c r="C2061" s="15"/>
      <c r="D2061" s="23"/>
    </row>
    <row r="2062" spans="1:4" x14ac:dyDescent="0.45">
      <c r="A2062" s="15"/>
      <c r="B2062" s="15"/>
      <c r="C2062" s="15"/>
      <c r="D2062" s="23"/>
    </row>
    <row r="2063" spans="1:4" x14ac:dyDescent="0.45">
      <c r="A2063" s="15"/>
      <c r="B2063" s="15"/>
      <c r="C2063" s="15"/>
      <c r="D2063" s="23"/>
    </row>
    <row r="2064" spans="1:4" x14ac:dyDescent="0.45">
      <c r="A2064" s="15"/>
      <c r="B2064" s="15"/>
      <c r="C2064" s="15"/>
      <c r="D2064" s="23"/>
    </row>
    <row r="2065" spans="1:4" x14ac:dyDescent="0.45">
      <c r="A2065" s="15"/>
      <c r="B2065" s="15"/>
      <c r="C2065" s="15"/>
      <c r="D2065" s="23"/>
    </row>
    <row r="2066" spans="1:4" x14ac:dyDescent="0.45">
      <c r="A2066" s="15"/>
      <c r="B2066" s="15"/>
      <c r="C2066" s="15"/>
      <c r="D2066" s="23"/>
    </row>
    <row r="2067" spans="1:4" x14ac:dyDescent="0.45">
      <c r="A2067" s="15"/>
      <c r="B2067" s="15"/>
      <c r="C2067" s="15"/>
      <c r="D2067" s="23"/>
    </row>
    <row r="2068" spans="1:4" x14ac:dyDescent="0.45">
      <c r="A2068" s="15"/>
      <c r="B2068" s="15"/>
      <c r="C2068" s="15"/>
      <c r="D2068" s="23"/>
    </row>
    <row r="2069" spans="1:4" x14ac:dyDescent="0.45">
      <c r="A2069" s="15"/>
      <c r="B2069" s="15"/>
      <c r="C2069" s="15"/>
      <c r="D2069" s="23"/>
    </row>
    <row r="2070" spans="1:4" x14ac:dyDescent="0.45">
      <c r="A2070" s="15"/>
      <c r="B2070" s="15"/>
      <c r="C2070" s="15"/>
      <c r="D2070" s="23"/>
    </row>
    <row r="2071" spans="1:4" x14ac:dyDescent="0.45">
      <c r="A2071" s="15"/>
      <c r="B2071" s="15"/>
      <c r="C2071" s="15"/>
      <c r="D2071" s="23"/>
    </row>
    <row r="2072" spans="1:4" x14ac:dyDescent="0.45">
      <c r="A2072" s="15"/>
      <c r="B2072" s="15"/>
      <c r="C2072" s="15"/>
      <c r="D2072" s="23"/>
    </row>
    <row r="2073" spans="1:4" x14ac:dyDescent="0.45">
      <c r="A2073" s="15"/>
      <c r="B2073" s="15"/>
      <c r="C2073" s="15"/>
      <c r="D2073" s="23"/>
    </row>
    <row r="2074" spans="1:4" x14ac:dyDescent="0.45">
      <c r="A2074" s="15"/>
      <c r="B2074" s="15"/>
      <c r="C2074" s="15"/>
      <c r="D2074" s="23"/>
    </row>
    <row r="2075" spans="1:4" x14ac:dyDescent="0.45">
      <c r="A2075" s="15"/>
      <c r="B2075" s="15"/>
      <c r="C2075" s="15"/>
      <c r="D2075" s="23"/>
    </row>
    <row r="2076" spans="1:4" x14ac:dyDescent="0.45">
      <c r="A2076" s="15"/>
      <c r="B2076" s="15"/>
      <c r="C2076" s="15"/>
      <c r="D2076" s="23"/>
    </row>
    <row r="2077" spans="1:4" x14ac:dyDescent="0.45">
      <c r="A2077" s="15"/>
      <c r="B2077" s="15"/>
      <c r="C2077" s="15"/>
      <c r="D2077" s="23"/>
    </row>
    <row r="2078" spans="1:4" x14ac:dyDescent="0.45">
      <c r="A2078" s="15"/>
      <c r="B2078" s="15"/>
      <c r="C2078" s="15"/>
      <c r="D2078" s="23"/>
    </row>
    <row r="2079" spans="1:4" x14ac:dyDescent="0.45">
      <c r="A2079" s="15"/>
      <c r="B2079" s="15"/>
      <c r="C2079" s="15"/>
      <c r="D2079" s="23"/>
    </row>
    <row r="2080" spans="1:4" x14ac:dyDescent="0.45">
      <c r="A2080" s="15"/>
      <c r="B2080" s="15"/>
      <c r="C2080" s="15"/>
      <c r="D2080" s="23"/>
    </row>
    <row r="2081" spans="1:4" x14ac:dyDescent="0.45">
      <c r="A2081" s="15"/>
      <c r="B2081" s="15"/>
      <c r="C2081" s="15"/>
      <c r="D2081" s="23"/>
    </row>
    <row r="2082" spans="1:4" x14ac:dyDescent="0.45">
      <c r="A2082" s="15"/>
      <c r="B2082" s="15"/>
      <c r="C2082" s="15"/>
      <c r="D2082" s="23"/>
    </row>
    <row r="2083" spans="1:4" x14ac:dyDescent="0.45">
      <c r="A2083" s="15"/>
      <c r="B2083" s="15"/>
      <c r="C2083" s="15"/>
      <c r="D2083" s="23"/>
    </row>
    <row r="2084" spans="1:4" x14ac:dyDescent="0.45">
      <c r="A2084" s="15"/>
      <c r="B2084" s="15"/>
      <c r="C2084" s="15"/>
      <c r="D2084" s="23"/>
    </row>
    <row r="2085" spans="1:4" x14ac:dyDescent="0.45">
      <c r="A2085" s="15"/>
      <c r="B2085" s="15"/>
      <c r="C2085" s="15"/>
      <c r="D2085" s="23"/>
    </row>
    <row r="2086" spans="1:4" x14ac:dyDescent="0.45">
      <c r="A2086" s="15"/>
      <c r="B2086" s="15"/>
      <c r="C2086" s="15"/>
      <c r="D2086" s="23"/>
    </row>
    <row r="2087" spans="1:4" x14ac:dyDescent="0.45">
      <c r="A2087" s="15"/>
      <c r="B2087" s="15"/>
      <c r="C2087" s="15"/>
      <c r="D2087" s="23"/>
    </row>
    <row r="2088" spans="1:4" x14ac:dyDescent="0.45">
      <c r="A2088" s="15"/>
      <c r="B2088" s="15"/>
      <c r="C2088" s="15"/>
      <c r="D2088" s="23"/>
    </row>
    <row r="2089" spans="1:4" x14ac:dyDescent="0.45">
      <c r="A2089" s="15"/>
      <c r="B2089" s="15"/>
      <c r="C2089" s="15"/>
      <c r="D2089" s="23"/>
    </row>
    <row r="2090" spans="1:4" x14ac:dyDescent="0.45">
      <c r="A2090" s="15"/>
      <c r="B2090" s="15"/>
      <c r="C2090" s="15"/>
      <c r="D2090" s="23"/>
    </row>
    <row r="2091" spans="1:4" x14ac:dyDescent="0.45">
      <c r="A2091" s="15"/>
      <c r="B2091" s="15"/>
      <c r="C2091" s="15"/>
      <c r="D2091" s="23"/>
    </row>
    <row r="2092" spans="1:4" x14ac:dyDescent="0.45">
      <c r="A2092" s="15"/>
      <c r="B2092" s="15"/>
      <c r="C2092" s="15"/>
      <c r="D2092" s="23"/>
    </row>
    <row r="2093" spans="1:4" x14ac:dyDescent="0.45">
      <c r="A2093" s="15"/>
      <c r="B2093" s="15"/>
      <c r="C2093" s="15"/>
      <c r="D2093" s="23"/>
    </row>
    <row r="2094" spans="1:4" x14ac:dyDescent="0.45">
      <c r="A2094" s="15"/>
      <c r="B2094" s="15"/>
      <c r="C2094" s="15"/>
      <c r="D2094" s="23"/>
    </row>
    <row r="2095" spans="1:4" x14ac:dyDescent="0.45">
      <c r="A2095" s="15"/>
      <c r="B2095" s="15"/>
      <c r="C2095" s="15"/>
      <c r="D2095" s="23"/>
    </row>
    <row r="2096" spans="1:4" x14ac:dyDescent="0.45">
      <c r="A2096" s="15"/>
      <c r="B2096" s="15"/>
      <c r="C2096" s="15"/>
      <c r="D2096" s="23"/>
    </row>
    <row r="2097" spans="1:4" x14ac:dyDescent="0.45">
      <c r="A2097" s="15"/>
      <c r="B2097" s="15"/>
      <c r="C2097" s="15"/>
      <c r="D2097" s="23"/>
    </row>
    <row r="2098" spans="1:4" x14ac:dyDescent="0.45">
      <c r="A2098" s="15"/>
      <c r="B2098" s="15"/>
      <c r="C2098" s="15"/>
      <c r="D2098" s="23"/>
    </row>
    <row r="2099" spans="1:4" x14ac:dyDescent="0.45">
      <c r="A2099" s="15"/>
      <c r="B2099" s="15"/>
      <c r="C2099" s="15"/>
      <c r="D2099" s="23"/>
    </row>
    <row r="2100" spans="1:4" x14ac:dyDescent="0.45">
      <c r="A2100" s="15"/>
      <c r="B2100" s="15"/>
      <c r="C2100" s="15"/>
      <c r="D2100" s="23"/>
    </row>
    <row r="2101" spans="1:4" x14ac:dyDescent="0.45">
      <c r="A2101" s="15"/>
      <c r="B2101" s="15"/>
      <c r="C2101" s="15"/>
      <c r="D2101" s="23"/>
    </row>
    <row r="2102" spans="1:4" x14ac:dyDescent="0.45">
      <c r="A2102" s="15"/>
      <c r="B2102" s="15"/>
      <c r="C2102" s="15"/>
      <c r="D2102" s="23"/>
    </row>
    <row r="2103" spans="1:4" x14ac:dyDescent="0.45">
      <c r="A2103" s="15"/>
      <c r="B2103" s="15"/>
      <c r="C2103" s="15"/>
      <c r="D2103" s="23"/>
    </row>
    <row r="2104" spans="1:4" x14ac:dyDescent="0.45">
      <c r="A2104" s="15"/>
      <c r="B2104" s="15"/>
      <c r="C2104" s="15"/>
      <c r="D2104" s="23"/>
    </row>
    <row r="2105" spans="1:4" x14ac:dyDescent="0.45">
      <c r="A2105" s="15"/>
      <c r="B2105" s="15"/>
      <c r="C2105" s="15"/>
      <c r="D2105" s="23"/>
    </row>
    <row r="2106" spans="1:4" x14ac:dyDescent="0.45">
      <c r="A2106" s="15"/>
      <c r="B2106" s="15"/>
      <c r="C2106" s="15"/>
      <c r="D2106" s="23"/>
    </row>
    <row r="2107" spans="1:4" x14ac:dyDescent="0.45">
      <c r="A2107" s="15"/>
      <c r="B2107" s="15"/>
      <c r="C2107" s="15"/>
      <c r="D2107" s="23"/>
    </row>
    <row r="2108" spans="1:4" x14ac:dyDescent="0.45">
      <c r="A2108" s="15"/>
      <c r="B2108" s="15"/>
      <c r="C2108" s="15"/>
      <c r="D2108" s="23"/>
    </row>
    <row r="2109" spans="1:4" x14ac:dyDescent="0.45">
      <c r="A2109" s="15"/>
      <c r="B2109" s="15"/>
      <c r="C2109" s="15"/>
      <c r="D2109" s="23"/>
    </row>
    <row r="2110" spans="1:4" x14ac:dyDescent="0.45">
      <c r="A2110" s="15"/>
      <c r="B2110" s="15"/>
      <c r="C2110" s="15"/>
      <c r="D2110" s="23"/>
    </row>
    <row r="2111" spans="1:4" x14ac:dyDescent="0.45">
      <c r="A2111" s="15"/>
      <c r="B2111" s="15"/>
      <c r="C2111" s="15"/>
      <c r="D2111" s="23"/>
    </row>
    <row r="2112" spans="1:4" x14ac:dyDescent="0.45">
      <c r="A2112" s="15"/>
      <c r="B2112" s="15"/>
      <c r="C2112" s="15"/>
      <c r="D2112" s="23"/>
    </row>
    <row r="2113" spans="1:4" x14ac:dyDescent="0.45">
      <c r="A2113" s="15"/>
      <c r="B2113" s="15"/>
      <c r="C2113" s="15"/>
      <c r="D2113" s="23"/>
    </row>
    <row r="2114" spans="1:4" x14ac:dyDescent="0.45">
      <c r="A2114" s="15"/>
      <c r="B2114" s="15"/>
      <c r="C2114" s="15"/>
      <c r="D2114" s="23"/>
    </row>
    <row r="2115" spans="1:4" x14ac:dyDescent="0.45">
      <c r="A2115" s="15"/>
      <c r="B2115" s="15"/>
      <c r="C2115" s="15"/>
      <c r="D2115" s="23"/>
    </row>
    <row r="2116" spans="1:4" x14ac:dyDescent="0.45">
      <c r="A2116" s="15"/>
      <c r="B2116" s="15"/>
      <c r="C2116" s="15"/>
      <c r="D2116" s="23"/>
    </row>
    <row r="2117" spans="1:4" x14ac:dyDescent="0.45">
      <c r="A2117" s="15"/>
      <c r="B2117" s="15"/>
      <c r="C2117" s="15"/>
      <c r="D2117" s="23"/>
    </row>
    <row r="2118" spans="1:4" x14ac:dyDescent="0.45">
      <c r="A2118" s="15"/>
      <c r="B2118" s="15"/>
      <c r="C2118" s="15"/>
      <c r="D2118" s="23"/>
    </row>
    <row r="2119" spans="1:4" x14ac:dyDescent="0.45">
      <c r="A2119" s="15"/>
      <c r="B2119" s="15"/>
      <c r="C2119" s="15"/>
      <c r="D2119" s="23"/>
    </row>
    <row r="2120" spans="1:4" x14ac:dyDescent="0.45">
      <c r="A2120" s="15"/>
      <c r="B2120" s="15"/>
      <c r="C2120" s="15"/>
      <c r="D2120" s="23"/>
    </row>
    <row r="2121" spans="1:4" x14ac:dyDescent="0.45">
      <c r="A2121" s="15"/>
      <c r="B2121" s="15"/>
      <c r="C2121" s="15"/>
      <c r="D2121" s="23"/>
    </row>
    <row r="2122" spans="1:4" x14ac:dyDescent="0.45">
      <c r="A2122" s="15"/>
      <c r="B2122" s="15"/>
      <c r="C2122" s="15"/>
      <c r="D2122" s="23"/>
    </row>
    <row r="2123" spans="1:4" x14ac:dyDescent="0.45">
      <c r="A2123" s="15"/>
      <c r="B2123" s="15"/>
      <c r="C2123" s="15"/>
      <c r="D2123" s="23"/>
    </row>
    <row r="2124" spans="1:4" x14ac:dyDescent="0.45">
      <c r="A2124" s="15"/>
      <c r="B2124" s="15"/>
      <c r="C2124" s="15"/>
      <c r="D2124" s="23"/>
    </row>
    <row r="2125" spans="1:4" x14ac:dyDescent="0.45">
      <c r="A2125" s="15"/>
      <c r="B2125" s="15"/>
      <c r="C2125" s="15"/>
      <c r="D2125" s="23"/>
    </row>
    <row r="2126" spans="1:4" x14ac:dyDescent="0.45">
      <c r="A2126" s="15"/>
      <c r="B2126" s="15"/>
      <c r="C2126" s="15"/>
      <c r="D2126" s="23"/>
    </row>
    <row r="2127" spans="1:4" x14ac:dyDescent="0.45">
      <c r="A2127" s="15"/>
      <c r="B2127" s="15"/>
      <c r="C2127" s="15"/>
      <c r="D2127" s="23"/>
    </row>
    <row r="2128" spans="1:4" x14ac:dyDescent="0.45">
      <c r="A2128" s="15"/>
      <c r="B2128" s="15"/>
      <c r="C2128" s="15"/>
      <c r="D2128" s="23"/>
    </row>
    <row r="2129" spans="1:4" x14ac:dyDescent="0.45">
      <c r="A2129" s="15"/>
      <c r="B2129" s="15"/>
      <c r="C2129" s="15"/>
      <c r="D2129" s="23"/>
    </row>
    <row r="2130" spans="1:4" x14ac:dyDescent="0.45">
      <c r="A2130" s="15"/>
      <c r="B2130" s="15"/>
      <c r="C2130" s="15"/>
      <c r="D2130" s="23"/>
    </row>
    <row r="2131" spans="1:4" x14ac:dyDescent="0.45">
      <c r="A2131" s="15"/>
      <c r="B2131" s="15"/>
      <c r="C2131" s="15"/>
      <c r="D2131" s="23"/>
    </row>
    <row r="2132" spans="1:4" x14ac:dyDescent="0.45">
      <c r="A2132" s="15"/>
      <c r="B2132" s="15"/>
      <c r="C2132" s="15"/>
      <c r="D2132" s="23"/>
    </row>
    <row r="2133" spans="1:4" x14ac:dyDescent="0.45">
      <c r="A2133" s="15"/>
      <c r="B2133" s="15"/>
      <c r="C2133" s="15"/>
      <c r="D2133" s="23"/>
    </row>
    <row r="2134" spans="1:4" x14ac:dyDescent="0.45">
      <c r="A2134" s="15"/>
      <c r="B2134" s="15"/>
      <c r="C2134" s="15"/>
      <c r="D2134" s="23"/>
    </row>
    <row r="2135" spans="1:4" x14ac:dyDescent="0.45">
      <c r="A2135" s="15"/>
      <c r="B2135" s="15"/>
      <c r="C2135" s="15"/>
      <c r="D2135" s="23"/>
    </row>
    <row r="2136" spans="1:4" x14ac:dyDescent="0.45">
      <c r="A2136" s="15"/>
      <c r="B2136" s="15"/>
      <c r="C2136" s="15"/>
      <c r="D2136" s="23"/>
    </row>
    <row r="2137" spans="1:4" x14ac:dyDescent="0.45">
      <c r="A2137" s="15"/>
      <c r="B2137" s="15"/>
      <c r="C2137" s="15"/>
      <c r="D2137" s="23"/>
    </row>
    <row r="2138" spans="1:4" x14ac:dyDescent="0.45">
      <c r="A2138" s="15"/>
      <c r="B2138" s="15"/>
      <c r="C2138" s="15"/>
      <c r="D2138" s="23"/>
    </row>
    <row r="2139" spans="1:4" x14ac:dyDescent="0.45">
      <c r="A2139" s="15"/>
      <c r="B2139" s="15"/>
      <c r="C2139" s="15"/>
      <c r="D2139" s="23"/>
    </row>
    <row r="2140" spans="1:4" x14ac:dyDescent="0.45">
      <c r="A2140" s="15"/>
      <c r="B2140" s="15"/>
      <c r="C2140" s="15"/>
      <c r="D2140" s="23"/>
    </row>
    <row r="2141" spans="1:4" x14ac:dyDescent="0.45">
      <c r="A2141" s="15"/>
      <c r="B2141" s="15"/>
      <c r="C2141" s="15"/>
      <c r="D2141" s="23"/>
    </row>
    <row r="2142" spans="1:4" x14ac:dyDescent="0.45">
      <c r="A2142" s="15"/>
      <c r="B2142" s="15"/>
      <c r="C2142" s="15"/>
      <c r="D2142" s="23"/>
    </row>
    <row r="2143" spans="1:4" x14ac:dyDescent="0.45">
      <c r="A2143" s="15"/>
      <c r="B2143" s="15"/>
      <c r="C2143" s="15"/>
      <c r="D2143" s="23"/>
    </row>
    <row r="2144" spans="1:4" x14ac:dyDescent="0.45">
      <c r="A2144" s="15"/>
      <c r="B2144" s="15"/>
      <c r="C2144" s="15"/>
      <c r="D2144" s="23"/>
    </row>
    <row r="2145" spans="1:4" x14ac:dyDescent="0.45">
      <c r="A2145" s="15"/>
      <c r="B2145" s="15"/>
      <c r="C2145" s="15"/>
      <c r="D2145" s="23"/>
    </row>
    <row r="2146" spans="1:4" x14ac:dyDescent="0.45">
      <c r="A2146" s="15"/>
      <c r="B2146" s="15"/>
      <c r="C2146" s="15"/>
      <c r="D2146" s="23"/>
    </row>
    <row r="2147" spans="1:4" x14ac:dyDescent="0.45">
      <c r="A2147" s="15"/>
      <c r="B2147" s="15"/>
      <c r="C2147" s="15"/>
      <c r="D2147" s="23"/>
    </row>
    <row r="2148" spans="1:4" x14ac:dyDescent="0.45">
      <c r="A2148" s="15"/>
      <c r="B2148" s="15"/>
      <c r="C2148" s="15"/>
      <c r="D2148" s="23"/>
    </row>
    <row r="2149" spans="1:4" x14ac:dyDescent="0.45">
      <c r="A2149" s="15"/>
      <c r="B2149" s="15"/>
      <c r="C2149" s="15"/>
      <c r="D2149" s="23"/>
    </row>
    <row r="2150" spans="1:4" x14ac:dyDescent="0.45">
      <c r="A2150" s="15"/>
      <c r="B2150" s="15"/>
      <c r="C2150" s="15"/>
      <c r="D2150" s="23"/>
    </row>
    <row r="2151" spans="1:4" x14ac:dyDescent="0.45">
      <c r="A2151" s="15"/>
      <c r="B2151" s="15"/>
      <c r="C2151" s="15"/>
      <c r="D2151" s="23"/>
    </row>
    <row r="2152" spans="1:4" x14ac:dyDescent="0.45">
      <c r="A2152" s="15"/>
      <c r="B2152" s="15"/>
      <c r="C2152" s="15"/>
      <c r="D2152" s="23"/>
    </row>
    <row r="2153" spans="1:4" x14ac:dyDescent="0.45">
      <c r="A2153" s="15"/>
      <c r="B2153" s="15"/>
      <c r="C2153" s="15"/>
      <c r="D2153" s="23"/>
    </row>
    <row r="2154" spans="1:4" x14ac:dyDescent="0.45">
      <c r="A2154" s="15"/>
      <c r="B2154" s="15"/>
      <c r="C2154" s="15"/>
      <c r="D2154" s="23"/>
    </row>
    <row r="2155" spans="1:4" x14ac:dyDescent="0.45">
      <c r="A2155" s="15"/>
      <c r="B2155" s="15"/>
      <c r="C2155" s="15"/>
      <c r="D2155" s="23"/>
    </row>
    <row r="2156" spans="1:4" x14ac:dyDescent="0.45">
      <c r="A2156" s="15"/>
      <c r="B2156" s="15"/>
      <c r="C2156" s="15"/>
      <c r="D2156" s="23"/>
    </row>
    <row r="2157" spans="1:4" x14ac:dyDescent="0.45">
      <c r="A2157" s="15"/>
      <c r="B2157" s="15"/>
      <c r="C2157" s="15"/>
      <c r="D2157" s="23"/>
    </row>
    <row r="2158" spans="1:4" x14ac:dyDescent="0.45">
      <c r="A2158" s="15"/>
      <c r="B2158" s="15"/>
      <c r="C2158" s="15"/>
      <c r="D2158" s="23"/>
    </row>
    <row r="2159" spans="1:4" x14ac:dyDescent="0.45">
      <c r="A2159" s="15"/>
      <c r="B2159" s="15"/>
      <c r="C2159" s="15"/>
      <c r="D2159" s="23"/>
    </row>
    <row r="2160" spans="1:4" x14ac:dyDescent="0.45">
      <c r="A2160" s="15"/>
      <c r="B2160" s="15"/>
      <c r="C2160" s="15"/>
      <c r="D2160" s="23"/>
    </row>
    <row r="2161" spans="1:4" x14ac:dyDescent="0.45">
      <c r="A2161" s="15"/>
      <c r="B2161" s="15"/>
      <c r="C2161" s="15"/>
      <c r="D2161" s="23"/>
    </row>
    <row r="2162" spans="1:4" x14ac:dyDescent="0.45">
      <c r="A2162" s="15"/>
      <c r="B2162" s="15"/>
      <c r="C2162" s="15"/>
      <c r="D2162" s="23"/>
    </row>
    <row r="2163" spans="1:4" x14ac:dyDescent="0.45">
      <c r="A2163" s="15"/>
      <c r="B2163" s="15"/>
      <c r="C2163" s="15"/>
      <c r="D2163" s="23"/>
    </row>
    <row r="2164" spans="1:4" x14ac:dyDescent="0.45">
      <c r="A2164" s="15"/>
      <c r="B2164" s="15"/>
      <c r="C2164" s="15"/>
      <c r="D2164" s="23"/>
    </row>
    <row r="2165" spans="1:4" x14ac:dyDescent="0.45">
      <c r="A2165" s="15"/>
      <c r="B2165" s="15"/>
      <c r="C2165" s="15"/>
      <c r="D2165" s="23"/>
    </row>
    <row r="2166" spans="1:4" x14ac:dyDescent="0.45">
      <c r="A2166" s="15"/>
      <c r="B2166" s="15"/>
      <c r="C2166" s="15"/>
      <c r="D2166" s="23"/>
    </row>
    <row r="2167" spans="1:4" x14ac:dyDescent="0.45">
      <c r="A2167" s="15"/>
      <c r="B2167" s="15"/>
      <c r="C2167" s="15"/>
      <c r="D2167" s="23"/>
    </row>
    <row r="2168" spans="1:4" x14ac:dyDescent="0.45">
      <c r="A2168" s="15"/>
      <c r="B2168" s="15"/>
      <c r="C2168" s="15"/>
      <c r="D2168" s="23"/>
    </row>
    <row r="2169" spans="1:4" x14ac:dyDescent="0.45">
      <c r="A2169" s="15"/>
      <c r="B2169" s="15"/>
      <c r="C2169" s="15"/>
      <c r="D2169" s="23"/>
    </row>
    <row r="2170" spans="1:4" x14ac:dyDescent="0.45">
      <c r="A2170" s="15"/>
      <c r="B2170" s="15"/>
      <c r="C2170" s="15"/>
      <c r="D2170" s="23"/>
    </row>
    <row r="2171" spans="1:4" x14ac:dyDescent="0.45">
      <c r="A2171" s="15"/>
      <c r="B2171" s="15"/>
      <c r="C2171" s="15"/>
      <c r="D2171" s="23"/>
    </row>
    <row r="2172" spans="1:4" x14ac:dyDescent="0.45">
      <c r="A2172" s="15"/>
      <c r="B2172" s="15"/>
      <c r="C2172" s="15"/>
      <c r="D2172" s="23"/>
    </row>
    <row r="2173" spans="1:4" x14ac:dyDescent="0.45">
      <c r="A2173" s="15"/>
      <c r="B2173" s="15"/>
      <c r="C2173" s="15"/>
      <c r="D2173" s="23"/>
    </row>
    <row r="2174" spans="1:4" x14ac:dyDescent="0.45">
      <c r="A2174" s="15"/>
      <c r="B2174" s="15"/>
      <c r="C2174" s="15"/>
      <c r="D2174" s="23"/>
    </row>
    <row r="2175" spans="1:4" x14ac:dyDescent="0.45">
      <c r="A2175" s="15"/>
      <c r="B2175" s="15"/>
      <c r="C2175" s="15"/>
      <c r="D2175" s="23"/>
    </row>
    <row r="2176" spans="1:4" x14ac:dyDescent="0.45">
      <c r="A2176" s="15"/>
      <c r="B2176" s="15"/>
      <c r="C2176" s="15"/>
      <c r="D2176" s="23"/>
    </row>
    <row r="2177" spans="1:4" x14ac:dyDescent="0.45">
      <c r="A2177" s="15"/>
      <c r="B2177" s="15"/>
      <c r="C2177" s="15"/>
      <c r="D2177" s="23"/>
    </row>
    <row r="2178" spans="1:4" x14ac:dyDescent="0.45">
      <c r="A2178" s="15"/>
      <c r="B2178" s="15"/>
      <c r="C2178" s="15"/>
      <c r="D2178" s="23"/>
    </row>
    <row r="2179" spans="1:4" x14ac:dyDescent="0.45">
      <c r="A2179" s="15"/>
      <c r="B2179" s="15"/>
      <c r="C2179" s="15"/>
      <c r="D2179" s="23"/>
    </row>
    <row r="2180" spans="1:4" x14ac:dyDescent="0.45">
      <c r="A2180" s="15"/>
      <c r="B2180" s="15"/>
      <c r="C2180" s="15"/>
      <c r="D2180" s="23"/>
    </row>
    <row r="2181" spans="1:4" x14ac:dyDescent="0.45">
      <c r="A2181" s="15"/>
      <c r="B2181" s="15"/>
      <c r="C2181" s="15"/>
      <c r="D2181" s="23"/>
    </row>
    <row r="2182" spans="1:4" x14ac:dyDescent="0.45">
      <c r="A2182" s="15"/>
      <c r="B2182" s="15"/>
      <c r="C2182" s="15"/>
      <c r="D2182" s="23"/>
    </row>
    <row r="2183" spans="1:4" x14ac:dyDescent="0.45">
      <c r="A2183" s="15"/>
      <c r="B2183" s="15"/>
      <c r="C2183" s="15"/>
      <c r="D2183" s="23"/>
    </row>
    <row r="2184" spans="1:4" x14ac:dyDescent="0.45">
      <c r="A2184" s="15"/>
      <c r="B2184" s="15"/>
      <c r="C2184" s="15"/>
      <c r="D2184" s="23"/>
    </row>
    <row r="2185" spans="1:4" x14ac:dyDescent="0.45">
      <c r="A2185" s="15"/>
      <c r="B2185" s="15"/>
      <c r="C2185" s="15"/>
      <c r="D2185" s="23"/>
    </row>
    <row r="2186" spans="1:4" x14ac:dyDescent="0.45">
      <c r="A2186" s="15"/>
      <c r="B2186" s="15"/>
      <c r="C2186" s="15"/>
      <c r="D2186" s="23"/>
    </row>
    <row r="2187" spans="1:4" x14ac:dyDescent="0.45">
      <c r="A2187" s="15"/>
      <c r="B2187" s="15"/>
      <c r="C2187" s="15"/>
      <c r="D2187" s="23"/>
    </row>
    <row r="2188" spans="1:4" x14ac:dyDescent="0.45">
      <c r="A2188" s="15"/>
      <c r="B2188" s="15"/>
      <c r="C2188" s="15"/>
      <c r="D2188" s="23"/>
    </row>
    <row r="2189" spans="1:4" x14ac:dyDescent="0.45">
      <c r="A2189" s="15"/>
      <c r="B2189" s="15"/>
      <c r="C2189" s="15"/>
      <c r="D2189" s="23"/>
    </row>
    <row r="2190" spans="1:4" x14ac:dyDescent="0.45">
      <c r="A2190" s="15"/>
      <c r="B2190" s="15"/>
      <c r="C2190" s="15"/>
      <c r="D2190" s="23"/>
    </row>
    <row r="2191" spans="1:4" x14ac:dyDescent="0.45">
      <c r="A2191" s="15"/>
      <c r="B2191" s="15"/>
      <c r="C2191" s="15"/>
      <c r="D2191" s="23"/>
    </row>
    <row r="2192" spans="1:4" x14ac:dyDescent="0.45">
      <c r="A2192" s="15"/>
      <c r="B2192" s="15"/>
      <c r="C2192" s="15"/>
      <c r="D2192" s="23"/>
    </row>
    <row r="2193" spans="1:4" x14ac:dyDescent="0.45">
      <c r="A2193" s="15"/>
      <c r="B2193" s="15"/>
      <c r="C2193" s="15"/>
      <c r="D2193" s="23"/>
    </row>
    <row r="2194" spans="1:4" x14ac:dyDescent="0.45">
      <c r="A2194" s="15"/>
      <c r="B2194" s="15"/>
      <c r="C2194" s="15"/>
      <c r="D2194" s="23"/>
    </row>
    <row r="2195" spans="1:4" x14ac:dyDescent="0.45">
      <c r="A2195" s="15"/>
      <c r="B2195" s="15"/>
      <c r="C2195" s="15"/>
      <c r="D2195" s="23"/>
    </row>
    <row r="2196" spans="1:4" x14ac:dyDescent="0.45">
      <c r="A2196" s="15"/>
      <c r="B2196" s="15"/>
      <c r="C2196" s="15"/>
      <c r="D2196" s="23"/>
    </row>
    <row r="2197" spans="1:4" x14ac:dyDescent="0.45">
      <c r="A2197" s="15"/>
      <c r="B2197" s="15"/>
      <c r="C2197" s="15"/>
      <c r="D2197" s="23"/>
    </row>
    <row r="2198" spans="1:4" x14ac:dyDescent="0.45">
      <c r="A2198" s="15"/>
      <c r="B2198" s="15"/>
      <c r="C2198" s="15"/>
      <c r="D2198" s="23"/>
    </row>
    <row r="2199" spans="1:4" x14ac:dyDescent="0.45">
      <c r="A2199" s="15"/>
      <c r="B2199" s="15"/>
      <c r="C2199" s="15"/>
      <c r="D2199" s="23"/>
    </row>
    <row r="2200" spans="1:4" x14ac:dyDescent="0.45">
      <c r="A2200" s="15"/>
      <c r="B2200" s="15"/>
      <c r="C2200" s="15"/>
      <c r="D2200" s="23"/>
    </row>
    <row r="2201" spans="1:4" x14ac:dyDescent="0.45">
      <c r="A2201" s="15"/>
      <c r="B2201" s="15"/>
      <c r="C2201" s="15"/>
      <c r="D2201" s="23"/>
    </row>
    <row r="2202" spans="1:4" x14ac:dyDescent="0.45">
      <c r="A2202" s="15"/>
      <c r="B2202" s="15"/>
      <c r="C2202" s="15"/>
      <c r="D2202" s="23"/>
    </row>
    <row r="2203" spans="1:4" x14ac:dyDescent="0.45">
      <c r="A2203" s="15"/>
      <c r="B2203" s="15"/>
      <c r="C2203" s="15"/>
      <c r="D2203" s="23"/>
    </row>
    <row r="2204" spans="1:4" x14ac:dyDescent="0.45">
      <c r="A2204" s="15"/>
      <c r="B2204" s="15"/>
      <c r="C2204" s="15"/>
      <c r="D2204" s="23"/>
    </row>
    <row r="2205" spans="1:4" x14ac:dyDescent="0.45">
      <c r="A2205" s="15"/>
      <c r="B2205" s="15"/>
      <c r="C2205" s="15"/>
      <c r="D2205" s="23"/>
    </row>
    <row r="2206" spans="1:4" x14ac:dyDescent="0.45">
      <c r="A2206" s="15"/>
      <c r="B2206" s="15"/>
      <c r="C2206" s="15"/>
      <c r="D2206" s="23"/>
    </row>
    <row r="2207" spans="1:4" x14ac:dyDescent="0.45">
      <c r="A2207" s="15"/>
      <c r="B2207" s="15"/>
      <c r="C2207" s="15"/>
      <c r="D2207" s="23"/>
    </row>
    <row r="2208" spans="1:4" x14ac:dyDescent="0.45">
      <c r="A2208" s="15"/>
      <c r="B2208" s="15"/>
      <c r="C2208" s="15"/>
      <c r="D2208" s="23"/>
    </row>
    <row r="2209" spans="1:4" x14ac:dyDescent="0.45">
      <c r="A2209" s="15"/>
      <c r="B2209" s="15"/>
      <c r="C2209" s="15"/>
      <c r="D2209" s="23"/>
    </row>
    <row r="2210" spans="1:4" x14ac:dyDescent="0.45">
      <c r="A2210" s="15"/>
      <c r="B2210" s="15"/>
      <c r="C2210" s="15"/>
      <c r="D2210" s="23"/>
    </row>
    <row r="2211" spans="1:4" x14ac:dyDescent="0.45">
      <c r="A2211" s="15"/>
      <c r="B2211" s="15"/>
      <c r="C2211" s="15"/>
      <c r="D2211" s="23"/>
    </row>
    <row r="2212" spans="1:4" x14ac:dyDescent="0.45">
      <c r="A2212" s="15"/>
      <c r="B2212" s="15"/>
      <c r="C2212" s="15"/>
      <c r="D2212" s="23"/>
    </row>
    <row r="2213" spans="1:4" x14ac:dyDescent="0.45">
      <c r="A2213" s="15"/>
      <c r="B2213" s="15"/>
      <c r="C2213" s="15"/>
      <c r="D2213" s="23"/>
    </row>
    <row r="2214" spans="1:4" x14ac:dyDescent="0.45">
      <c r="A2214" s="15"/>
      <c r="B2214" s="15"/>
      <c r="C2214" s="15"/>
      <c r="D2214" s="23"/>
    </row>
    <row r="2215" spans="1:4" x14ac:dyDescent="0.45">
      <c r="A2215" s="15"/>
      <c r="B2215" s="15"/>
      <c r="C2215" s="15"/>
      <c r="D2215" s="23"/>
    </row>
    <row r="2216" spans="1:4" x14ac:dyDescent="0.45">
      <c r="A2216" s="15"/>
      <c r="B2216" s="15"/>
      <c r="C2216" s="15"/>
      <c r="D2216" s="23"/>
    </row>
    <row r="2217" spans="1:4" x14ac:dyDescent="0.45">
      <c r="A2217" s="15"/>
      <c r="B2217" s="15"/>
      <c r="C2217" s="15"/>
      <c r="D2217" s="23"/>
    </row>
    <row r="2218" spans="1:4" x14ac:dyDescent="0.45">
      <c r="A2218" s="15"/>
      <c r="B2218" s="15"/>
      <c r="C2218" s="15"/>
      <c r="D2218" s="23"/>
    </row>
    <row r="2219" spans="1:4" x14ac:dyDescent="0.45">
      <c r="A2219" s="15"/>
      <c r="B2219" s="15"/>
      <c r="C2219" s="15"/>
      <c r="D2219" s="23"/>
    </row>
    <row r="2220" spans="1:4" x14ac:dyDescent="0.45">
      <c r="A2220" s="15"/>
      <c r="B2220" s="15"/>
      <c r="C2220" s="15"/>
      <c r="D2220" s="23"/>
    </row>
    <row r="2221" spans="1:4" x14ac:dyDescent="0.45">
      <c r="A2221" s="15"/>
      <c r="B2221" s="15"/>
      <c r="C2221" s="15"/>
      <c r="D2221" s="23"/>
    </row>
    <row r="2222" spans="1:4" x14ac:dyDescent="0.45">
      <c r="A2222" s="15"/>
      <c r="B2222" s="15"/>
      <c r="C2222" s="15"/>
      <c r="D2222" s="23"/>
    </row>
    <row r="2223" spans="1:4" x14ac:dyDescent="0.45">
      <c r="A2223" s="15"/>
      <c r="B2223" s="15"/>
      <c r="C2223" s="15"/>
      <c r="D2223" s="23"/>
    </row>
    <row r="2224" spans="1:4" x14ac:dyDescent="0.45">
      <c r="A2224" s="15"/>
      <c r="B2224" s="15"/>
      <c r="C2224" s="15"/>
      <c r="D2224" s="23"/>
    </row>
    <row r="2225" spans="1:4" x14ac:dyDescent="0.45">
      <c r="A2225" s="15"/>
      <c r="B2225" s="15"/>
      <c r="C2225" s="15"/>
      <c r="D2225" s="23"/>
    </row>
    <row r="2226" spans="1:4" x14ac:dyDescent="0.45">
      <c r="A2226" s="15"/>
      <c r="B2226" s="15"/>
      <c r="C2226" s="15"/>
      <c r="D2226" s="23"/>
    </row>
    <row r="2227" spans="1:4" x14ac:dyDescent="0.45">
      <c r="A2227" s="15"/>
      <c r="B2227" s="15"/>
      <c r="C2227" s="15"/>
      <c r="D2227" s="23"/>
    </row>
    <row r="2228" spans="1:4" x14ac:dyDescent="0.45">
      <c r="A2228" s="15"/>
      <c r="B2228" s="15"/>
      <c r="C2228" s="15"/>
      <c r="D2228" s="23"/>
    </row>
    <row r="2229" spans="1:4" x14ac:dyDescent="0.45">
      <c r="A2229" s="15"/>
      <c r="B2229" s="15"/>
      <c r="C2229" s="15"/>
      <c r="D2229" s="23"/>
    </row>
    <row r="2230" spans="1:4" x14ac:dyDescent="0.45">
      <c r="A2230" s="15"/>
      <c r="B2230" s="15"/>
      <c r="C2230" s="15"/>
      <c r="D2230" s="23"/>
    </row>
    <row r="2231" spans="1:4" x14ac:dyDescent="0.45">
      <c r="A2231" s="15"/>
      <c r="B2231" s="15"/>
      <c r="C2231" s="15"/>
      <c r="D2231" s="23"/>
    </row>
    <row r="2232" spans="1:4" x14ac:dyDescent="0.45">
      <c r="A2232" s="15"/>
      <c r="B2232" s="15"/>
      <c r="C2232" s="15"/>
      <c r="D2232" s="23"/>
    </row>
    <row r="2233" spans="1:4" x14ac:dyDescent="0.45">
      <c r="A2233" s="15"/>
      <c r="B2233" s="15"/>
      <c r="C2233" s="15"/>
      <c r="D2233" s="23"/>
    </row>
    <row r="2234" spans="1:4" x14ac:dyDescent="0.45">
      <c r="A2234" s="15"/>
      <c r="B2234" s="15"/>
      <c r="C2234" s="15"/>
      <c r="D2234" s="23"/>
    </row>
    <row r="2235" spans="1:4" x14ac:dyDescent="0.45">
      <c r="A2235" s="15"/>
      <c r="B2235" s="15"/>
      <c r="C2235" s="15"/>
      <c r="D2235" s="23"/>
    </row>
    <row r="2236" spans="1:4" x14ac:dyDescent="0.45">
      <c r="A2236" s="15"/>
      <c r="B2236" s="15"/>
      <c r="C2236" s="15"/>
      <c r="D2236" s="23"/>
    </row>
    <row r="2237" spans="1:4" x14ac:dyDescent="0.45">
      <c r="A2237" s="15"/>
      <c r="B2237" s="15"/>
      <c r="C2237" s="15"/>
      <c r="D2237" s="23"/>
    </row>
    <row r="2238" spans="1:4" x14ac:dyDescent="0.45">
      <c r="A2238" s="15"/>
      <c r="B2238" s="15"/>
      <c r="C2238" s="15"/>
      <c r="D2238" s="23"/>
    </row>
    <row r="2239" spans="1:4" x14ac:dyDescent="0.45">
      <c r="A2239" s="15"/>
      <c r="B2239" s="15"/>
      <c r="C2239" s="15"/>
      <c r="D2239" s="23"/>
    </row>
    <row r="2240" spans="1:4" x14ac:dyDescent="0.45">
      <c r="A2240" s="15"/>
      <c r="B2240" s="15"/>
      <c r="C2240" s="15"/>
      <c r="D2240" s="23"/>
    </row>
    <row r="2241" spans="1:4" x14ac:dyDescent="0.45">
      <c r="A2241" s="15"/>
      <c r="B2241" s="15"/>
      <c r="C2241" s="15"/>
      <c r="D2241" s="23"/>
    </row>
    <row r="2242" spans="1:4" x14ac:dyDescent="0.45">
      <c r="A2242" s="15"/>
      <c r="B2242" s="15"/>
      <c r="C2242" s="15"/>
      <c r="D2242" s="23"/>
    </row>
    <row r="2243" spans="1:4" x14ac:dyDescent="0.45">
      <c r="A2243" s="15"/>
      <c r="B2243" s="15"/>
      <c r="C2243" s="15"/>
      <c r="D2243" s="23"/>
    </row>
    <row r="2244" spans="1:4" x14ac:dyDescent="0.45">
      <c r="A2244" s="15"/>
      <c r="B2244" s="15"/>
      <c r="C2244" s="15"/>
      <c r="D2244" s="23"/>
    </row>
    <row r="2245" spans="1:4" x14ac:dyDescent="0.45">
      <c r="A2245" s="15"/>
      <c r="B2245" s="15"/>
      <c r="C2245" s="15"/>
      <c r="D2245" s="23"/>
    </row>
    <row r="2246" spans="1:4" x14ac:dyDescent="0.45">
      <c r="A2246" s="15"/>
      <c r="B2246" s="15"/>
      <c r="C2246" s="15"/>
      <c r="D2246" s="23"/>
    </row>
    <row r="2247" spans="1:4" x14ac:dyDescent="0.45">
      <c r="A2247" s="15"/>
      <c r="B2247" s="15"/>
      <c r="C2247" s="15"/>
      <c r="D2247" s="23"/>
    </row>
    <row r="2248" spans="1:4" x14ac:dyDescent="0.45">
      <c r="A2248" s="15"/>
      <c r="B2248" s="15"/>
      <c r="C2248" s="15"/>
      <c r="D2248" s="23"/>
    </row>
    <row r="2249" spans="1:4" x14ac:dyDescent="0.45">
      <c r="A2249" s="15"/>
      <c r="B2249" s="15"/>
      <c r="C2249" s="15"/>
      <c r="D2249" s="23"/>
    </row>
    <row r="2250" spans="1:4" x14ac:dyDescent="0.45">
      <c r="A2250" s="15"/>
      <c r="B2250" s="15"/>
      <c r="C2250" s="15"/>
      <c r="D2250" s="23"/>
    </row>
    <row r="2251" spans="1:4" x14ac:dyDescent="0.45">
      <c r="A2251" s="15"/>
      <c r="B2251" s="15"/>
      <c r="C2251" s="15"/>
      <c r="D2251" s="23"/>
    </row>
    <row r="2252" spans="1:4" x14ac:dyDescent="0.45">
      <c r="A2252" s="15"/>
      <c r="B2252" s="15"/>
      <c r="C2252" s="15"/>
      <c r="D2252" s="23"/>
    </row>
    <row r="2253" spans="1:4" x14ac:dyDescent="0.45">
      <c r="A2253" s="15"/>
      <c r="B2253" s="15"/>
      <c r="C2253" s="15"/>
      <c r="D2253" s="23"/>
    </row>
    <row r="2254" spans="1:4" x14ac:dyDescent="0.45">
      <c r="A2254" s="15"/>
      <c r="B2254" s="15"/>
      <c r="C2254" s="15"/>
      <c r="D2254" s="23"/>
    </row>
    <row r="2255" spans="1:4" x14ac:dyDescent="0.45">
      <c r="A2255" s="15"/>
      <c r="B2255" s="15"/>
      <c r="C2255" s="15"/>
      <c r="D2255" s="23"/>
    </row>
    <row r="2256" spans="1:4" x14ac:dyDescent="0.45">
      <c r="A2256" s="15"/>
      <c r="B2256" s="15"/>
      <c r="C2256" s="15"/>
      <c r="D2256" s="23"/>
    </row>
    <row r="2257" spans="1:4" x14ac:dyDescent="0.45">
      <c r="A2257" s="15"/>
      <c r="B2257" s="15"/>
      <c r="C2257" s="15"/>
      <c r="D2257" s="23"/>
    </row>
    <row r="2258" spans="1:4" x14ac:dyDescent="0.45">
      <c r="A2258" s="15"/>
      <c r="B2258" s="15"/>
      <c r="C2258" s="15"/>
      <c r="D2258" s="23"/>
    </row>
    <row r="2259" spans="1:4" x14ac:dyDescent="0.45">
      <c r="A2259" s="15"/>
      <c r="B2259" s="15"/>
      <c r="C2259" s="15"/>
      <c r="D2259" s="23"/>
    </row>
    <row r="2260" spans="1:4" x14ac:dyDescent="0.45">
      <c r="A2260" s="15"/>
      <c r="B2260" s="15"/>
      <c r="C2260" s="15"/>
      <c r="D2260" s="23"/>
    </row>
    <row r="2261" spans="1:4" x14ac:dyDescent="0.45">
      <c r="A2261" s="15"/>
      <c r="B2261" s="15"/>
      <c r="C2261" s="15"/>
      <c r="D2261" s="23"/>
    </row>
    <row r="2262" spans="1:4" x14ac:dyDescent="0.45">
      <c r="A2262" s="15"/>
      <c r="B2262" s="15"/>
      <c r="C2262" s="15"/>
      <c r="D2262" s="23"/>
    </row>
    <row r="2263" spans="1:4" x14ac:dyDescent="0.45">
      <c r="A2263" s="15"/>
      <c r="B2263" s="15"/>
      <c r="C2263" s="15"/>
      <c r="D2263" s="23"/>
    </row>
    <row r="2264" spans="1:4" x14ac:dyDescent="0.45">
      <c r="A2264" s="15"/>
      <c r="B2264" s="15"/>
      <c r="C2264" s="15"/>
      <c r="D2264" s="23"/>
    </row>
    <row r="2265" spans="1:4" x14ac:dyDescent="0.45">
      <c r="A2265" s="15"/>
      <c r="B2265" s="15"/>
      <c r="C2265" s="15"/>
      <c r="D2265" s="23"/>
    </row>
    <row r="2266" spans="1:4" x14ac:dyDescent="0.45">
      <c r="A2266" s="15"/>
      <c r="B2266" s="15"/>
      <c r="C2266" s="15"/>
      <c r="D2266" s="23"/>
    </row>
    <row r="2267" spans="1:4" x14ac:dyDescent="0.45">
      <c r="A2267" s="15"/>
      <c r="B2267" s="15"/>
      <c r="C2267" s="15"/>
      <c r="D2267" s="23"/>
    </row>
    <row r="2268" spans="1:4" x14ac:dyDescent="0.45">
      <c r="A2268" s="15"/>
      <c r="B2268" s="15"/>
      <c r="C2268" s="15"/>
      <c r="D2268" s="23"/>
    </row>
    <row r="2269" spans="1:4" x14ac:dyDescent="0.45">
      <c r="A2269" s="15"/>
      <c r="B2269" s="15"/>
      <c r="C2269" s="15"/>
      <c r="D2269" s="23"/>
    </row>
    <row r="2270" spans="1:4" x14ac:dyDescent="0.45">
      <c r="A2270" s="15"/>
      <c r="B2270" s="15"/>
      <c r="C2270" s="15"/>
      <c r="D2270" s="23"/>
    </row>
    <row r="2271" spans="1:4" x14ac:dyDescent="0.45">
      <c r="A2271" s="15"/>
      <c r="B2271" s="15"/>
      <c r="C2271" s="15"/>
      <c r="D2271" s="23"/>
    </row>
    <row r="2272" spans="1:4" x14ac:dyDescent="0.45">
      <c r="A2272" s="15"/>
      <c r="B2272" s="15"/>
      <c r="C2272" s="15"/>
      <c r="D2272" s="23"/>
    </row>
    <row r="2273" spans="1:4" x14ac:dyDescent="0.45">
      <c r="A2273" s="15"/>
      <c r="B2273" s="15"/>
      <c r="C2273" s="15"/>
      <c r="D2273" s="23"/>
    </row>
    <row r="2274" spans="1:4" x14ac:dyDescent="0.45">
      <c r="A2274" s="15"/>
      <c r="B2274" s="15"/>
      <c r="C2274" s="15"/>
      <c r="D2274" s="23"/>
    </row>
    <row r="2275" spans="1:4" x14ac:dyDescent="0.45">
      <c r="A2275" s="15"/>
      <c r="B2275" s="15"/>
      <c r="C2275" s="15"/>
      <c r="D2275" s="23"/>
    </row>
    <row r="2276" spans="1:4" x14ac:dyDescent="0.45">
      <c r="A2276" s="15"/>
      <c r="B2276" s="15"/>
      <c r="C2276" s="15"/>
      <c r="D2276" s="23"/>
    </row>
    <row r="2277" spans="1:4" x14ac:dyDescent="0.45">
      <c r="A2277" s="15"/>
      <c r="B2277" s="15"/>
      <c r="C2277" s="15"/>
      <c r="D2277" s="23"/>
    </row>
    <row r="2278" spans="1:4" x14ac:dyDescent="0.45">
      <c r="A2278" s="15"/>
      <c r="B2278" s="15"/>
      <c r="C2278" s="15"/>
      <c r="D2278" s="23"/>
    </row>
    <row r="2279" spans="1:4" x14ac:dyDescent="0.45">
      <c r="A2279" s="15"/>
      <c r="B2279" s="15"/>
      <c r="C2279" s="15"/>
      <c r="D2279" s="23"/>
    </row>
    <row r="2280" spans="1:4" x14ac:dyDescent="0.45">
      <c r="A2280" s="15"/>
      <c r="B2280" s="15"/>
      <c r="C2280" s="15"/>
      <c r="D2280" s="23"/>
    </row>
    <row r="2281" spans="1:4" x14ac:dyDescent="0.45">
      <c r="A2281" s="15"/>
      <c r="B2281" s="15"/>
      <c r="C2281" s="15"/>
      <c r="D2281" s="23"/>
    </row>
    <row r="2282" spans="1:4" x14ac:dyDescent="0.45">
      <c r="A2282" s="15"/>
      <c r="B2282" s="15"/>
      <c r="C2282" s="15"/>
      <c r="D2282" s="23"/>
    </row>
    <row r="2283" spans="1:4" x14ac:dyDescent="0.45">
      <c r="A2283" s="15"/>
      <c r="B2283" s="15"/>
      <c r="C2283" s="15"/>
      <c r="D2283" s="23"/>
    </row>
    <row r="2284" spans="1:4" x14ac:dyDescent="0.45">
      <c r="A2284" s="15"/>
      <c r="B2284" s="15"/>
      <c r="C2284" s="15"/>
      <c r="D2284" s="23"/>
    </row>
    <row r="2285" spans="1:4" x14ac:dyDescent="0.45">
      <c r="A2285" s="15"/>
      <c r="B2285" s="15"/>
      <c r="C2285" s="15"/>
      <c r="D2285" s="23"/>
    </row>
    <row r="2286" spans="1:4" x14ac:dyDescent="0.45">
      <c r="A2286" s="15"/>
      <c r="B2286" s="15"/>
      <c r="C2286" s="15"/>
      <c r="D2286" s="23"/>
    </row>
    <row r="2287" spans="1:4" x14ac:dyDescent="0.45">
      <c r="A2287" s="15"/>
      <c r="B2287" s="15"/>
      <c r="C2287" s="15"/>
      <c r="D2287" s="23"/>
    </row>
    <row r="2288" spans="1:4" x14ac:dyDescent="0.45">
      <c r="A2288" s="15"/>
      <c r="B2288" s="15"/>
      <c r="C2288" s="15"/>
      <c r="D2288" s="23"/>
    </row>
    <row r="2289" spans="1:4" x14ac:dyDescent="0.45">
      <c r="A2289" s="15"/>
      <c r="B2289" s="15"/>
      <c r="C2289" s="15"/>
      <c r="D2289" s="23"/>
    </row>
    <row r="2290" spans="1:4" x14ac:dyDescent="0.45">
      <c r="A2290" s="15"/>
      <c r="B2290" s="15"/>
      <c r="C2290" s="15"/>
      <c r="D2290" s="23"/>
    </row>
    <row r="2291" spans="1:4" x14ac:dyDescent="0.45">
      <c r="A2291" s="15"/>
      <c r="B2291" s="15"/>
      <c r="C2291" s="15"/>
      <c r="D2291" s="23"/>
    </row>
    <row r="2292" spans="1:4" x14ac:dyDescent="0.45">
      <c r="A2292" s="15"/>
      <c r="B2292" s="15"/>
      <c r="C2292" s="15"/>
      <c r="D2292" s="23"/>
    </row>
    <row r="2293" spans="1:4" x14ac:dyDescent="0.45">
      <c r="A2293" s="15"/>
      <c r="B2293" s="15"/>
      <c r="C2293" s="15"/>
      <c r="D2293" s="23"/>
    </row>
    <row r="2294" spans="1:4" x14ac:dyDescent="0.45">
      <c r="A2294" s="15"/>
      <c r="B2294" s="15"/>
      <c r="C2294" s="15"/>
      <c r="D2294" s="23"/>
    </row>
    <row r="2295" spans="1:4" x14ac:dyDescent="0.45">
      <c r="A2295" s="15"/>
      <c r="B2295" s="15"/>
      <c r="C2295" s="15"/>
      <c r="D2295" s="23"/>
    </row>
    <row r="2296" spans="1:4" x14ac:dyDescent="0.45">
      <c r="A2296" s="15"/>
      <c r="B2296" s="15"/>
      <c r="C2296" s="15"/>
      <c r="D2296" s="23"/>
    </row>
    <row r="2297" spans="1:4" x14ac:dyDescent="0.45">
      <c r="A2297" s="15"/>
      <c r="B2297" s="15"/>
      <c r="C2297" s="15"/>
      <c r="D2297" s="23"/>
    </row>
    <row r="2298" spans="1:4" x14ac:dyDescent="0.45">
      <c r="A2298" s="15"/>
      <c r="B2298" s="15"/>
      <c r="C2298" s="15"/>
      <c r="D2298" s="23"/>
    </row>
    <row r="2299" spans="1:4" x14ac:dyDescent="0.45">
      <c r="A2299" s="15"/>
      <c r="B2299" s="15"/>
      <c r="C2299" s="15"/>
      <c r="D2299" s="23"/>
    </row>
    <row r="2300" spans="1:4" x14ac:dyDescent="0.45">
      <c r="A2300" s="15"/>
      <c r="B2300" s="15"/>
      <c r="C2300" s="15"/>
      <c r="D2300" s="23"/>
    </row>
    <row r="2301" spans="1:4" x14ac:dyDescent="0.45">
      <c r="A2301" s="15"/>
      <c r="B2301" s="15"/>
      <c r="C2301" s="15"/>
      <c r="D2301" s="23"/>
    </row>
    <row r="2302" spans="1:4" x14ac:dyDescent="0.45">
      <c r="A2302" s="15"/>
      <c r="B2302" s="15"/>
      <c r="C2302" s="15"/>
      <c r="D2302" s="23"/>
    </row>
    <row r="2303" spans="1:4" x14ac:dyDescent="0.45">
      <c r="A2303" s="15"/>
      <c r="B2303" s="15"/>
      <c r="C2303" s="15"/>
      <c r="D2303" s="23"/>
    </row>
    <row r="2304" spans="1:4" x14ac:dyDescent="0.45">
      <c r="A2304" s="15"/>
      <c r="B2304" s="15"/>
      <c r="C2304" s="15"/>
      <c r="D2304" s="23"/>
    </row>
    <row r="2305" spans="1:4" x14ac:dyDescent="0.45">
      <c r="A2305" s="15"/>
      <c r="B2305" s="15"/>
      <c r="C2305" s="15"/>
      <c r="D2305" s="23"/>
    </row>
    <row r="2306" spans="1:4" x14ac:dyDescent="0.45">
      <c r="A2306" s="15"/>
      <c r="B2306" s="15"/>
      <c r="C2306" s="15"/>
      <c r="D2306" s="23"/>
    </row>
    <row r="2307" spans="1:4" x14ac:dyDescent="0.45">
      <c r="A2307" s="15"/>
      <c r="B2307" s="15"/>
      <c r="C2307" s="15"/>
      <c r="D2307" s="23"/>
    </row>
    <row r="2308" spans="1:4" x14ac:dyDescent="0.45">
      <c r="A2308" s="15"/>
      <c r="B2308" s="15"/>
      <c r="C2308" s="15"/>
      <c r="D2308" s="23"/>
    </row>
    <row r="2309" spans="1:4" x14ac:dyDescent="0.45">
      <c r="A2309" s="15"/>
      <c r="B2309" s="15"/>
      <c r="C2309" s="15"/>
      <c r="D2309" s="23"/>
    </row>
    <row r="2310" spans="1:4" x14ac:dyDescent="0.45">
      <c r="A2310" s="15"/>
      <c r="B2310" s="15"/>
      <c r="C2310" s="15"/>
      <c r="D2310" s="23"/>
    </row>
    <row r="2311" spans="1:4" x14ac:dyDescent="0.45">
      <c r="A2311" s="15"/>
      <c r="B2311" s="15"/>
      <c r="C2311" s="15"/>
      <c r="D2311" s="23"/>
    </row>
    <row r="2312" spans="1:4" x14ac:dyDescent="0.45">
      <c r="A2312" s="15"/>
      <c r="B2312" s="15"/>
      <c r="C2312" s="15"/>
      <c r="D2312" s="23"/>
    </row>
    <row r="2313" spans="1:4" x14ac:dyDescent="0.45">
      <c r="A2313" s="15"/>
      <c r="B2313" s="15"/>
      <c r="C2313" s="15"/>
      <c r="D2313" s="23"/>
    </row>
    <row r="2314" spans="1:4" x14ac:dyDescent="0.45">
      <c r="A2314" s="15"/>
      <c r="B2314" s="15"/>
      <c r="C2314" s="15"/>
      <c r="D2314" s="23"/>
    </row>
    <row r="2315" spans="1:4" x14ac:dyDescent="0.45">
      <c r="A2315" s="15"/>
      <c r="B2315" s="15"/>
      <c r="C2315" s="15"/>
      <c r="D2315" s="23"/>
    </row>
    <row r="2316" spans="1:4" x14ac:dyDescent="0.45">
      <c r="A2316" s="15"/>
      <c r="B2316" s="15"/>
      <c r="C2316" s="15"/>
      <c r="D2316" s="23"/>
    </row>
    <row r="2317" spans="1:4" x14ac:dyDescent="0.45">
      <c r="A2317" s="15"/>
      <c r="B2317" s="15"/>
      <c r="C2317" s="15"/>
      <c r="D2317" s="23"/>
    </row>
    <row r="2318" spans="1:4" x14ac:dyDescent="0.45">
      <c r="A2318" s="15"/>
      <c r="B2318" s="15"/>
      <c r="C2318" s="15"/>
      <c r="D2318" s="23"/>
    </row>
    <row r="2319" spans="1:4" x14ac:dyDescent="0.45">
      <c r="A2319" s="15"/>
      <c r="B2319" s="15"/>
      <c r="C2319" s="15"/>
      <c r="D2319" s="23"/>
    </row>
    <row r="2320" spans="1:4" x14ac:dyDescent="0.45">
      <c r="A2320" s="15"/>
      <c r="B2320" s="15"/>
      <c r="C2320" s="15"/>
      <c r="D2320" s="23"/>
    </row>
    <row r="2321" spans="1:4" x14ac:dyDescent="0.45">
      <c r="A2321" s="15"/>
      <c r="B2321" s="15"/>
      <c r="C2321" s="15"/>
      <c r="D2321" s="23"/>
    </row>
    <row r="2322" spans="1:4" x14ac:dyDescent="0.45">
      <c r="A2322" s="15"/>
      <c r="B2322" s="15"/>
      <c r="C2322" s="15"/>
      <c r="D2322" s="23"/>
    </row>
    <row r="2323" spans="1:4" x14ac:dyDescent="0.45">
      <c r="A2323" s="15"/>
      <c r="B2323" s="15"/>
      <c r="C2323" s="15"/>
      <c r="D2323" s="23"/>
    </row>
    <row r="2324" spans="1:4" x14ac:dyDescent="0.45">
      <c r="A2324" s="15"/>
      <c r="B2324" s="15"/>
      <c r="C2324" s="15"/>
      <c r="D2324" s="23"/>
    </row>
    <row r="2325" spans="1:4" x14ac:dyDescent="0.45">
      <c r="A2325" s="15"/>
      <c r="B2325" s="15"/>
      <c r="C2325" s="15"/>
      <c r="D2325" s="23"/>
    </row>
    <row r="2326" spans="1:4" x14ac:dyDescent="0.45">
      <c r="A2326" s="15"/>
      <c r="B2326" s="15"/>
      <c r="C2326" s="15"/>
      <c r="D2326" s="23"/>
    </row>
    <row r="2327" spans="1:4" x14ac:dyDescent="0.45">
      <c r="A2327" s="15"/>
      <c r="B2327" s="15"/>
      <c r="C2327" s="15"/>
      <c r="D2327" s="23"/>
    </row>
    <row r="2328" spans="1:4" x14ac:dyDescent="0.45">
      <c r="A2328" s="15"/>
      <c r="B2328" s="15"/>
      <c r="C2328" s="15"/>
      <c r="D2328" s="23"/>
    </row>
    <row r="2329" spans="1:4" x14ac:dyDescent="0.45">
      <c r="A2329" s="15"/>
      <c r="B2329" s="15"/>
      <c r="C2329" s="15"/>
      <c r="D2329" s="23"/>
    </row>
    <row r="2330" spans="1:4" x14ac:dyDescent="0.45">
      <c r="A2330" s="15"/>
      <c r="B2330" s="15"/>
      <c r="C2330" s="15"/>
      <c r="D2330" s="23"/>
    </row>
    <row r="2331" spans="1:4" x14ac:dyDescent="0.45">
      <c r="A2331" s="15"/>
      <c r="B2331" s="15"/>
      <c r="C2331" s="15"/>
      <c r="D2331" s="23"/>
    </row>
    <row r="2332" spans="1:4" x14ac:dyDescent="0.45">
      <c r="A2332" s="15"/>
      <c r="B2332" s="15"/>
      <c r="C2332" s="15"/>
      <c r="D2332" s="23"/>
    </row>
    <row r="2333" spans="1:4" x14ac:dyDescent="0.45">
      <c r="A2333" s="15"/>
      <c r="B2333" s="15"/>
      <c r="C2333" s="15"/>
      <c r="D2333" s="23"/>
    </row>
    <row r="2334" spans="1:4" x14ac:dyDescent="0.45">
      <c r="A2334" s="15"/>
      <c r="B2334" s="15"/>
      <c r="C2334" s="15"/>
      <c r="D2334" s="23"/>
    </row>
    <row r="2335" spans="1:4" x14ac:dyDescent="0.45">
      <c r="A2335" s="15"/>
      <c r="B2335" s="15"/>
      <c r="C2335" s="15"/>
      <c r="D2335" s="23"/>
    </row>
    <row r="2336" spans="1:4" x14ac:dyDescent="0.45">
      <c r="A2336" s="15"/>
      <c r="B2336" s="15"/>
      <c r="C2336" s="15"/>
      <c r="D2336" s="23"/>
    </row>
    <row r="2337" spans="1:4" x14ac:dyDescent="0.45">
      <c r="A2337" s="15"/>
      <c r="B2337" s="15"/>
      <c r="C2337" s="15"/>
      <c r="D2337" s="23"/>
    </row>
    <row r="2338" spans="1:4" x14ac:dyDescent="0.45">
      <c r="A2338" s="15"/>
      <c r="B2338" s="15"/>
      <c r="C2338" s="15"/>
      <c r="D2338" s="23"/>
    </row>
    <row r="2339" spans="1:4" x14ac:dyDescent="0.45">
      <c r="A2339" s="15"/>
      <c r="B2339" s="15"/>
      <c r="C2339" s="15"/>
      <c r="D2339" s="23"/>
    </row>
    <row r="2340" spans="1:4" x14ac:dyDescent="0.45">
      <c r="A2340" s="15"/>
      <c r="B2340" s="15"/>
      <c r="C2340" s="15"/>
      <c r="D2340" s="23"/>
    </row>
    <row r="2341" spans="1:4" x14ac:dyDescent="0.45">
      <c r="A2341" s="15"/>
      <c r="B2341" s="15"/>
      <c r="C2341" s="15"/>
      <c r="D2341" s="23"/>
    </row>
    <row r="2342" spans="1:4" x14ac:dyDescent="0.45">
      <c r="A2342" s="15"/>
      <c r="B2342" s="15"/>
      <c r="C2342" s="15"/>
      <c r="D2342" s="23"/>
    </row>
    <row r="2343" spans="1:4" x14ac:dyDescent="0.45">
      <c r="A2343" s="15"/>
      <c r="B2343" s="15"/>
      <c r="C2343" s="15"/>
      <c r="D2343" s="23"/>
    </row>
    <row r="2344" spans="1:4" x14ac:dyDescent="0.45">
      <c r="A2344" s="15"/>
      <c r="B2344" s="15"/>
      <c r="C2344" s="15"/>
      <c r="D2344" s="23"/>
    </row>
    <row r="2345" spans="1:4" x14ac:dyDescent="0.45">
      <c r="A2345" s="15"/>
      <c r="B2345" s="15"/>
      <c r="C2345" s="15"/>
      <c r="D2345" s="23"/>
    </row>
  </sheetData>
  <mergeCells count="10">
    <mergeCell ref="E4:J4"/>
    <mergeCell ref="L4:U4"/>
    <mergeCell ref="E5:F5"/>
    <mergeCell ref="G5:H5"/>
    <mergeCell ref="I5:J5"/>
    <mergeCell ref="L5:M5"/>
    <mergeCell ref="N5:O5"/>
    <mergeCell ref="P5:Q5"/>
    <mergeCell ref="R5:S5"/>
    <mergeCell ref="T5:U5"/>
  </mergeCells>
  <phoneticPr fontId="2" type="noConversion"/>
  <conditionalFormatting sqref="F9:F11 F55 F14:F19 F23:F24 F26:F28 F36:F50 F30:F34">
    <cfRule type="cellIs" dxfId="161" priority="157" operator="lessThan">
      <formula>0</formula>
    </cfRule>
  </conditionalFormatting>
  <conditionalFormatting sqref="F52">
    <cfRule type="cellIs" dxfId="160" priority="34" operator="lessThan">
      <formula>0</formula>
    </cfRule>
  </conditionalFormatting>
  <conditionalFormatting sqref="F13">
    <cfRule type="cellIs" dxfId="159" priority="33" operator="lessThan">
      <formula>0</formula>
    </cfRule>
  </conditionalFormatting>
  <conditionalFormatting sqref="F12">
    <cfRule type="cellIs" dxfId="158" priority="32" operator="lessThan">
      <formula>0</formula>
    </cfRule>
  </conditionalFormatting>
  <conditionalFormatting sqref="F22">
    <cfRule type="cellIs" dxfId="157" priority="31" operator="lessThan">
      <formula>0</formula>
    </cfRule>
  </conditionalFormatting>
  <conditionalFormatting sqref="F25">
    <cfRule type="cellIs" dxfId="156" priority="30" operator="lessThan">
      <formula>0</formula>
    </cfRule>
  </conditionalFormatting>
  <conditionalFormatting sqref="F29">
    <cfRule type="cellIs" dxfId="155" priority="29" operator="lessThan">
      <formula>0</formula>
    </cfRule>
  </conditionalFormatting>
  <conditionalFormatting sqref="F35">
    <cfRule type="cellIs" dxfId="154" priority="27" operator="lessThan">
      <formula>0</formula>
    </cfRule>
  </conditionalFormatting>
  <conditionalFormatting sqref="F54">
    <cfRule type="cellIs" dxfId="153" priority="26" operator="lessThan">
      <formula>0</formula>
    </cfRule>
  </conditionalFormatting>
  <conditionalFormatting sqref="F53">
    <cfRule type="cellIs" dxfId="152" priority="25" operator="lessThan">
      <formula>0</formula>
    </cfRule>
  </conditionalFormatting>
  <conditionalFormatting sqref="F56">
    <cfRule type="cellIs" dxfId="151" priority="24" operator="lessThan">
      <formula>0</formula>
    </cfRule>
  </conditionalFormatting>
  <conditionalFormatting sqref="F58">
    <cfRule type="cellIs" dxfId="150" priority="23" operator="lessThan">
      <formula>0</formula>
    </cfRule>
  </conditionalFormatting>
  <conditionalFormatting sqref="F57">
    <cfRule type="cellIs" dxfId="149" priority="22" operator="lessThan">
      <formula>0</formula>
    </cfRule>
  </conditionalFormatting>
  <conditionalFormatting sqref="F51">
    <cfRule type="cellIs" dxfId="148" priority="21" operator="lessThan">
      <formula>0</formula>
    </cfRule>
  </conditionalFormatting>
  <conditionalFormatting sqref="F59">
    <cfRule type="cellIs" dxfId="147" priority="20" operator="lessThan">
      <formula>0</formula>
    </cfRule>
  </conditionalFormatting>
  <conditionalFormatting sqref="F20">
    <cfRule type="cellIs" dxfId="146" priority="19" operator="lessThan">
      <formula>0</formula>
    </cfRule>
  </conditionalFormatting>
  <conditionalFormatting sqref="F21">
    <cfRule type="cellIs" dxfId="145" priority="18" operator="lessThan">
      <formula>0</formula>
    </cfRule>
  </conditionalFormatting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BK2435"/>
  <sheetViews>
    <sheetView zoomScale="80" zoomScaleNormal="80" zoomScalePageLayoutView="90" workbookViewId="0">
      <pane xSplit="4" ySplit="8" topLeftCell="U9" activePane="bottomRight" state="frozen"/>
      <selection pane="topRight"/>
      <selection pane="bottomLeft"/>
      <selection pane="bottomRight" activeCell="AQ4" sqref="AQ4"/>
    </sheetView>
  </sheetViews>
  <sheetFormatPr defaultColWidth="8.88671875" defaultRowHeight="16.8" x14ac:dyDescent="0.4"/>
  <cols>
    <col min="1" max="1" width="23.33203125" style="94" customWidth="1"/>
    <col min="2" max="2" width="32.88671875" style="94" customWidth="1"/>
    <col min="3" max="3" width="19.6640625" style="94" customWidth="1"/>
    <col min="4" max="4" width="58" style="141" customWidth="1"/>
    <col min="5" max="5" width="19.109375" style="51" customWidth="1"/>
    <col min="6" max="6" width="13" style="142" customWidth="1"/>
    <col min="7" max="8" width="13" style="143" customWidth="1"/>
    <col min="9" max="9" width="13.88671875" style="51" customWidth="1"/>
    <col min="10" max="10" width="13" style="51" customWidth="1"/>
    <col min="11" max="11" width="9.33203125" style="51" customWidth="1"/>
    <col min="12" max="12" width="12.44140625" style="51" customWidth="1"/>
    <col min="13" max="13" width="11.33203125" style="51" customWidth="1"/>
    <col min="14" max="14" width="8.88671875" style="142" customWidth="1"/>
    <col min="15" max="15" width="14.88671875" style="117" customWidth="1"/>
    <col min="16" max="16" width="11.33203125" style="117" customWidth="1"/>
    <col min="17" max="17" width="13.33203125" style="117" customWidth="1"/>
    <col min="18" max="19" width="11" style="3" customWidth="1"/>
    <col min="20" max="20" width="10.44140625" style="132" customWidth="1"/>
    <col min="21" max="21" width="10.44140625" style="25" customWidth="1"/>
    <col min="22" max="22" width="2.6640625" style="25" customWidth="1"/>
    <col min="23" max="24" width="8.88671875" style="25"/>
    <col min="25" max="25" width="8.88671875" style="132"/>
    <col min="26" max="26" width="8.88671875" style="25"/>
    <col min="27" max="27" width="2.6640625" style="3" customWidth="1"/>
    <col min="28" max="29" width="8.88671875" style="2"/>
    <col min="30" max="30" width="8.88671875" style="3"/>
    <col min="31" max="31" width="8.88671875" style="25"/>
    <col min="32" max="32" width="2.6640625" style="3" customWidth="1"/>
    <col min="33" max="34" width="8.88671875" style="2"/>
    <col min="35" max="35" width="8.88671875" style="3"/>
    <col min="36" max="36" width="8.88671875" style="25"/>
    <col min="37" max="37" width="2.6640625" style="25" customWidth="1"/>
    <col min="38" max="39" width="8.88671875" style="25"/>
    <col min="40" max="40" width="8.88671875" style="132"/>
    <col min="41" max="41" width="8.88671875" style="25"/>
    <col min="42" max="42" width="2.6640625" style="3" customWidth="1"/>
    <col min="43" max="45" width="9.33203125" style="3" customWidth="1"/>
    <col min="46" max="46" width="8.88671875" style="132" customWidth="1"/>
    <col min="47" max="47" width="8.88671875" style="25" customWidth="1"/>
    <col min="48" max="48" width="2.6640625" style="25" customWidth="1"/>
    <col min="49" max="49" width="10.6640625" style="25" customWidth="1"/>
    <col min="50" max="50" width="2.6640625" style="25" customWidth="1"/>
    <col min="51" max="51" width="17" style="25" customWidth="1"/>
    <col min="52" max="55" width="8.88671875" style="25" customWidth="1"/>
    <col min="56" max="56" width="2.44140625" style="3" customWidth="1"/>
    <col min="57" max="57" width="8.88671875" style="25" customWidth="1"/>
    <col min="58" max="62" width="8.88671875" style="3" customWidth="1"/>
    <col min="63" max="16384" width="8.88671875" style="3"/>
  </cols>
  <sheetData>
    <row r="1" spans="1:63" ht="19.8" thickBot="1" x14ac:dyDescent="0.5">
      <c r="I1" s="13"/>
      <c r="J1" s="25"/>
      <c r="K1" s="23"/>
      <c r="L1" s="30"/>
      <c r="M1" s="30"/>
      <c r="N1" s="52"/>
      <c r="O1" s="3"/>
      <c r="R1" s="606" t="s">
        <v>72</v>
      </c>
      <c r="S1" s="607"/>
      <c r="T1" s="608"/>
      <c r="W1" s="609" t="s">
        <v>73</v>
      </c>
      <c r="X1" s="610"/>
      <c r="Y1" s="611"/>
      <c r="AA1" s="25"/>
      <c r="AB1" s="606" t="s">
        <v>92</v>
      </c>
      <c r="AC1" s="607"/>
      <c r="AD1" s="608"/>
      <c r="AF1" s="25"/>
      <c r="AG1" s="615" t="s">
        <v>93</v>
      </c>
      <c r="AH1" s="616"/>
      <c r="AI1" s="617"/>
      <c r="AL1" s="618" t="s">
        <v>124</v>
      </c>
      <c r="AM1" s="619"/>
      <c r="AN1" s="620"/>
      <c r="AP1" s="25"/>
      <c r="AQ1" s="612" t="s">
        <v>57</v>
      </c>
      <c r="AR1" s="613"/>
      <c r="AS1" s="613"/>
      <c r="AT1" s="614"/>
    </row>
    <row r="2" spans="1:63" ht="24.6" x14ac:dyDescent="0.55000000000000004">
      <c r="A2" s="144"/>
      <c r="B2" s="144"/>
      <c r="C2" s="144"/>
      <c r="D2" s="145" t="s">
        <v>360</v>
      </c>
      <c r="E2" s="147"/>
      <c r="F2" s="146"/>
      <c r="G2" s="148"/>
      <c r="H2" s="148"/>
      <c r="I2" s="149" t="s">
        <v>32</v>
      </c>
      <c r="J2" s="150" t="s">
        <v>6</v>
      </c>
      <c r="K2" s="149" t="s">
        <v>7</v>
      </c>
      <c r="L2" s="149" t="s">
        <v>33</v>
      </c>
      <c r="M2" s="149" t="s">
        <v>10</v>
      </c>
      <c r="N2" s="149" t="s">
        <v>10</v>
      </c>
      <c r="O2" s="151" t="s">
        <v>8</v>
      </c>
      <c r="Q2" s="151" t="s">
        <v>37</v>
      </c>
      <c r="R2" s="79">
        <v>1.58</v>
      </c>
      <c r="S2" s="79">
        <v>1.56</v>
      </c>
      <c r="T2" s="152">
        <v>1.45</v>
      </c>
      <c r="U2" s="153">
        <f>SUM(R2-T2)/R2</f>
        <v>8.2278481012658292E-2</v>
      </c>
      <c r="W2" s="79">
        <v>1.35</v>
      </c>
      <c r="X2" s="79">
        <v>1.18</v>
      </c>
      <c r="Y2" s="152">
        <v>1.05</v>
      </c>
      <c r="Z2" s="153">
        <f>SUM(W2-Y2)/W2</f>
        <v>0.22222222222222224</v>
      </c>
      <c r="AA2" s="25"/>
      <c r="AB2" s="79">
        <v>6.5</v>
      </c>
      <c r="AC2" s="79">
        <v>8.1</v>
      </c>
      <c r="AD2" s="152">
        <v>8.75</v>
      </c>
      <c r="AE2" s="153">
        <f>SUM(AD2-AB2)/AD2</f>
        <v>0.25714285714285712</v>
      </c>
      <c r="AF2" s="25"/>
      <c r="AG2" s="79">
        <v>5.5</v>
      </c>
      <c r="AH2" s="79">
        <v>6.4</v>
      </c>
      <c r="AI2" s="152">
        <v>6.75</v>
      </c>
      <c r="AJ2" s="153">
        <f>SUM(AI2-AG2)/AI2</f>
        <v>0.18518518518518517</v>
      </c>
      <c r="AL2" s="79">
        <v>6</v>
      </c>
      <c r="AM2" s="79">
        <v>6.6</v>
      </c>
      <c r="AN2" s="152">
        <v>8.4499999999999993</v>
      </c>
      <c r="AO2" s="153">
        <f>SUM(AN2-AL2)/AN2</f>
        <v>0.28994082840236679</v>
      </c>
      <c r="AP2" s="25"/>
      <c r="AQ2" s="79">
        <v>10</v>
      </c>
      <c r="AR2" s="79">
        <v>11</v>
      </c>
      <c r="AS2" s="79">
        <v>11</v>
      </c>
      <c r="AT2" s="152">
        <v>13.25</v>
      </c>
      <c r="AU2" s="153">
        <f>SUM(AT2-AQ2)/AT2</f>
        <v>0.24528301886792453</v>
      </c>
      <c r="AW2" s="247"/>
    </row>
    <row r="3" spans="1:63" ht="24.6" x14ac:dyDescent="0.55000000000000004">
      <c r="A3" s="154"/>
      <c r="B3" s="154"/>
      <c r="C3" s="154"/>
      <c r="E3" s="147"/>
      <c r="G3" s="148"/>
      <c r="H3" s="148"/>
      <c r="I3" s="149" t="s">
        <v>5</v>
      </c>
      <c r="J3" s="150" t="s">
        <v>9</v>
      </c>
      <c r="K3" s="100" t="s">
        <v>16</v>
      </c>
      <c r="L3" s="227">
        <v>0.08</v>
      </c>
      <c r="M3" s="149"/>
      <c r="N3" s="149" t="s">
        <v>5</v>
      </c>
      <c r="O3" s="151" t="s">
        <v>11</v>
      </c>
      <c r="Q3" s="151" t="s">
        <v>38</v>
      </c>
      <c r="R3" s="450" t="s">
        <v>233</v>
      </c>
      <c r="S3" s="450"/>
      <c r="T3" s="450" t="s">
        <v>249</v>
      </c>
      <c r="U3" s="155" t="s">
        <v>34</v>
      </c>
      <c r="W3" s="450" t="s">
        <v>233</v>
      </c>
      <c r="X3" s="450"/>
      <c r="Y3" s="450" t="s">
        <v>249</v>
      </c>
      <c r="Z3" s="155" t="s">
        <v>34</v>
      </c>
      <c r="AA3" s="25"/>
      <c r="AB3" s="450" t="s">
        <v>233</v>
      </c>
      <c r="AC3" s="450"/>
      <c r="AD3" s="450" t="s">
        <v>249</v>
      </c>
      <c r="AE3" s="90" t="s">
        <v>34</v>
      </c>
      <c r="AF3" s="25"/>
      <c r="AG3" s="450" t="s">
        <v>233</v>
      </c>
      <c r="AH3" s="450"/>
      <c r="AI3" s="450" t="s">
        <v>249</v>
      </c>
      <c r="AJ3" s="90" t="s">
        <v>34</v>
      </c>
      <c r="AL3" s="450" t="s">
        <v>233</v>
      </c>
      <c r="AM3" s="450"/>
      <c r="AN3" s="450" t="s">
        <v>249</v>
      </c>
      <c r="AO3" s="90" t="s">
        <v>34</v>
      </c>
      <c r="AP3" s="25"/>
      <c r="AQ3" s="129" t="str">
        <f>Data!$E$8</f>
        <v>Sept '14</v>
      </c>
      <c r="AR3" s="129"/>
      <c r="AS3" s="129" t="s">
        <v>249</v>
      </c>
      <c r="AT3" s="186" t="s">
        <v>349</v>
      </c>
      <c r="AU3" s="155" t="s">
        <v>34</v>
      </c>
      <c r="AW3" s="450" t="s">
        <v>304</v>
      </c>
      <c r="AY3" s="156" t="s">
        <v>9</v>
      </c>
      <c r="AZ3" s="157" t="s">
        <v>61</v>
      </c>
      <c r="BA3" s="151"/>
      <c r="BB3" s="151"/>
      <c r="BC3" s="158" t="s">
        <v>62</v>
      </c>
      <c r="BD3" s="25"/>
      <c r="BE3" s="159" t="s">
        <v>62</v>
      </c>
      <c r="BF3" s="159" t="s">
        <v>62</v>
      </c>
    </row>
    <row r="4" spans="1:63" ht="19.2" x14ac:dyDescent="0.45">
      <c r="A4" s="561" t="s">
        <v>400</v>
      </c>
      <c r="B4" s="4" t="s">
        <v>401</v>
      </c>
      <c r="C4" s="408" t="s">
        <v>252</v>
      </c>
      <c r="D4" s="4" t="s">
        <v>23</v>
      </c>
      <c r="E4" s="147"/>
      <c r="G4" s="160"/>
      <c r="H4" s="65"/>
      <c r="J4" s="150" t="s">
        <v>12</v>
      </c>
      <c r="K4" s="149" t="s">
        <v>13</v>
      </c>
      <c r="L4" s="227">
        <v>0.08</v>
      </c>
      <c r="O4" s="157" t="s">
        <v>14</v>
      </c>
      <c r="P4" s="157" t="s">
        <v>40</v>
      </c>
      <c r="Q4" s="157" t="s">
        <v>39</v>
      </c>
      <c r="R4" s="65" t="s">
        <v>15</v>
      </c>
      <c r="S4" s="65" t="s">
        <v>15</v>
      </c>
      <c r="T4" s="50" t="s">
        <v>15</v>
      </c>
      <c r="U4" s="161" t="s">
        <v>5</v>
      </c>
      <c r="W4" s="50" t="s">
        <v>54</v>
      </c>
      <c r="X4" s="50" t="s">
        <v>54</v>
      </c>
      <c r="Y4" s="50" t="s">
        <v>54</v>
      </c>
      <c r="Z4" s="161" t="s">
        <v>5</v>
      </c>
      <c r="AA4" s="25"/>
      <c r="AB4" s="50" t="s">
        <v>69</v>
      </c>
      <c r="AC4" s="50" t="s">
        <v>69</v>
      </c>
      <c r="AD4" s="50" t="s">
        <v>69</v>
      </c>
      <c r="AE4" s="117" t="s">
        <v>5</v>
      </c>
      <c r="AF4" s="25"/>
      <c r="AG4" s="50" t="s">
        <v>91</v>
      </c>
      <c r="AH4" s="50" t="s">
        <v>91</v>
      </c>
      <c r="AI4" s="50" t="s">
        <v>91</v>
      </c>
      <c r="AJ4" s="117" t="s">
        <v>5</v>
      </c>
      <c r="AL4" s="50" t="s">
        <v>91</v>
      </c>
      <c r="AM4" s="50" t="s">
        <v>91</v>
      </c>
      <c r="AN4" s="50" t="s">
        <v>91</v>
      </c>
      <c r="AO4" s="117" t="s">
        <v>5</v>
      </c>
      <c r="AP4" s="25"/>
      <c r="AQ4" s="50" t="s">
        <v>56</v>
      </c>
      <c r="AR4" s="50" t="s">
        <v>56</v>
      </c>
      <c r="AS4" s="50" t="s">
        <v>56</v>
      </c>
      <c r="AT4" s="50" t="s">
        <v>56</v>
      </c>
      <c r="AU4" s="162" t="s">
        <v>5</v>
      </c>
      <c r="AW4" s="50" t="s">
        <v>58</v>
      </c>
      <c r="AY4" s="156" t="s">
        <v>12</v>
      </c>
      <c r="AZ4" s="151" t="s">
        <v>10</v>
      </c>
      <c r="BA4" s="163" t="s">
        <v>7</v>
      </c>
      <c r="BB4" s="159" t="s">
        <v>33</v>
      </c>
      <c r="BC4" s="158" t="s">
        <v>10</v>
      </c>
      <c r="BD4" s="25"/>
      <c r="BE4" s="163" t="s">
        <v>7</v>
      </c>
      <c r="BF4" s="159" t="s">
        <v>10</v>
      </c>
    </row>
    <row r="5" spans="1:63" x14ac:dyDescent="0.4">
      <c r="A5" s="164"/>
      <c r="B5" s="164"/>
      <c r="C5" s="164"/>
      <c r="D5" s="151"/>
      <c r="E5" s="165"/>
      <c r="J5" s="142" t="s">
        <v>31</v>
      </c>
      <c r="K5" s="142" t="s">
        <v>31</v>
      </c>
      <c r="L5" s="142" t="s">
        <v>31</v>
      </c>
      <c r="M5" s="142" t="s">
        <v>31</v>
      </c>
      <c r="O5" s="166" t="s">
        <v>31</v>
      </c>
      <c r="P5" s="166" t="s">
        <v>15</v>
      </c>
      <c r="Q5" s="166" t="s">
        <v>15</v>
      </c>
      <c r="R5" s="79">
        <f>R2</f>
        <v>1.58</v>
      </c>
      <c r="S5" s="79">
        <v>1.56</v>
      </c>
      <c r="T5" s="169">
        <f>T2</f>
        <v>1.45</v>
      </c>
      <c r="U5" s="170"/>
      <c r="W5" s="79">
        <f>W2</f>
        <v>1.35</v>
      </c>
      <c r="X5" s="50">
        <v>1.1299999999999999</v>
      </c>
      <c r="Y5" s="171">
        <f>Y2</f>
        <v>1.05</v>
      </c>
      <c r="Z5" s="162"/>
      <c r="AA5" s="25"/>
      <c r="AB5" s="79">
        <f>AB2</f>
        <v>6.5</v>
      </c>
      <c r="AC5" s="50">
        <v>7.5</v>
      </c>
      <c r="AD5" s="171">
        <f>AD2</f>
        <v>8.75</v>
      </c>
      <c r="AE5" s="95"/>
      <c r="AF5" s="25"/>
      <c r="AG5" s="79">
        <f>AG2</f>
        <v>5.5</v>
      </c>
      <c r="AH5" s="79">
        <v>5.9</v>
      </c>
      <c r="AI5" s="169">
        <f>AI2</f>
        <v>6.75</v>
      </c>
      <c r="AJ5" s="95"/>
      <c r="AL5" s="79">
        <f>AL2</f>
        <v>6</v>
      </c>
      <c r="AM5" s="79">
        <v>6.6</v>
      </c>
      <c r="AN5" s="169">
        <f>AN2</f>
        <v>8.4499999999999993</v>
      </c>
      <c r="AO5" s="95"/>
      <c r="AP5" s="25"/>
      <c r="AQ5" s="79">
        <f>AQ2</f>
        <v>10</v>
      </c>
      <c r="AR5" s="79">
        <v>11</v>
      </c>
      <c r="AS5" s="79">
        <v>11</v>
      </c>
      <c r="AT5" s="169">
        <f>AT2</f>
        <v>13.25</v>
      </c>
      <c r="AU5" s="167"/>
      <c r="AW5" s="50" t="s">
        <v>31</v>
      </c>
      <c r="AY5" s="166" t="s">
        <v>31</v>
      </c>
      <c r="AZ5" s="166" t="s">
        <v>31</v>
      </c>
      <c r="BA5" s="166" t="s">
        <v>31</v>
      </c>
      <c r="BB5" s="227">
        <v>0.08</v>
      </c>
      <c r="BC5" s="157" t="s">
        <v>31</v>
      </c>
      <c r="BD5" s="25"/>
      <c r="BE5" s="166" t="s">
        <v>5</v>
      </c>
      <c r="BF5" s="157" t="s">
        <v>5</v>
      </c>
    </row>
    <row r="6" spans="1:63" ht="19.2" x14ac:dyDescent="0.45">
      <c r="D6" s="8"/>
      <c r="E6" s="1" t="s">
        <v>107</v>
      </c>
      <c r="F6" s="232" t="s">
        <v>129</v>
      </c>
      <c r="L6" s="168"/>
      <c r="M6" s="168"/>
      <c r="N6" s="25"/>
      <c r="O6" s="25"/>
      <c r="P6" s="25"/>
      <c r="Q6" s="25"/>
      <c r="AQ6" s="250"/>
      <c r="AR6" s="250"/>
      <c r="AS6" s="250"/>
      <c r="AU6" s="172"/>
      <c r="BA6" s="25" t="s">
        <v>354</v>
      </c>
      <c r="BD6" s="25"/>
      <c r="BE6" s="25" t="s">
        <v>351</v>
      </c>
      <c r="BF6" s="84"/>
    </row>
    <row r="7" spans="1:63" ht="15.75" customHeight="1" x14ac:dyDescent="0.4">
      <c r="E7" s="174"/>
      <c r="G7" s="3"/>
      <c r="H7" s="3"/>
      <c r="I7" s="3"/>
      <c r="J7" s="3"/>
      <c r="K7" s="175"/>
      <c r="L7" s="176"/>
      <c r="M7" s="176"/>
      <c r="N7" s="177"/>
      <c r="O7" s="178"/>
      <c r="P7" s="176"/>
      <c r="Q7" s="176"/>
      <c r="R7" s="253"/>
      <c r="S7" s="449"/>
      <c r="T7" s="130"/>
      <c r="U7" s="180"/>
      <c r="Z7" s="167"/>
      <c r="AA7" s="25"/>
      <c r="AB7" s="117"/>
      <c r="AC7" s="117"/>
      <c r="AD7" s="25"/>
      <c r="AF7" s="25"/>
      <c r="AG7" s="117"/>
      <c r="AH7" s="117"/>
      <c r="AI7" s="25"/>
      <c r="AO7" s="167"/>
      <c r="AP7" s="25"/>
      <c r="AQ7" s="250"/>
      <c r="AR7" s="250"/>
      <c r="AS7" s="250"/>
      <c r="AU7" s="167"/>
      <c r="BA7" s="25" t="s">
        <v>355</v>
      </c>
      <c r="BE7" s="25" t="s">
        <v>352</v>
      </c>
    </row>
    <row r="8" spans="1:63" ht="15.75" customHeight="1" x14ac:dyDescent="0.45">
      <c r="A8" s="12"/>
      <c r="B8" s="12"/>
      <c r="C8" s="12"/>
      <c r="D8" s="13"/>
      <c r="E8" s="174"/>
      <c r="F8" s="332" t="s">
        <v>170</v>
      </c>
      <c r="G8" s="233" t="s">
        <v>130</v>
      </c>
      <c r="H8" s="232" t="s">
        <v>131</v>
      </c>
      <c r="I8" s="297" t="s">
        <v>130</v>
      </c>
      <c r="J8" s="298" t="s">
        <v>99</v>
      </c>
      <c r="K8" s="175"/>
      <c r="L8" s="176"/>
      <c r="M8" s="176"/>
      <c r="N8" s="177"/>
      <c r="O8" s="178"/>
      <c r="P8" s="176"/>
      <c r="Q8" s="176"/>
      <c r="R8" s="253"/>
      <c r="S8" s="449"/>
      <c r="T8" s="130"/>
      <c r="U8" s="180"/>
      <c r="Z8" s="167"/>
      <c r="AA8" s="25"/>
      <c r="AB8" s="117"/>
      <c r="AC8" s="117"/>
      <c r="AD8" s="25"/>
      <c r="AF8" s="25"/>
      <c r="AG8" s="117"/>
      <c r="AH8" s="117"/>
      <c r="AI8" s="25"/>
      <c r="AO8" s="167"/>
      <c r="AP8" s="25"/>
      <c r="AQ8" s="250"/>
      <c r="AR8" s="250"/>
      <c r="AS8" s="250"/>
      <c r="AU8" s="167"/>
      <c r="BA8" s="25" t="s">
        <v>356</v>
      </c>
      <c r="BE8" s="25" t="s">
        <v>353</v>
      </c>
    </row>
    <row r="9" spans="1:63" ht="15.75" customHeight="1" x14ac:dyDescent="0.45">
      <c r="A9" s="299"/>
      <c r="B9" s="299"/>
      <c r="C9" s="299"/>
      <c r="D9" s="477"/>
      <c r="E9" s="189"/>
      <c r="F9" s="190"/>
      <c r="G9" s="182"/>
      <c r="H9" s="239"/>
      <c r="I9" s="191"/>
      <c r="J9" s="182"/>
      <c r="K9" s="183"/>
      <c r="L9" s="129"/>
      <c r="M9" s="129"/>
      <c r="N9" s="184"/>
      <c r="O9" s="129"/>
      <c r="P9" s="179"/>
      <c r="Q9" s="185"/>
      <c r="R9" s="179"/>
      <c r="S9" s="129"/>
      <c r="T9" s="186"/>
      <c r="U9" s="187"/>
      <c r="W9" s="85"/>
      <c r="X9" s="85"/>
      <c r="Y9" s="186"/>
      <c r="Z9" s="187"/>
      <c r="AA9" s="25"/>
      <c r="AB9" s="85"/>
      <c r="AC9" s="85"/>
      <c r="AD9" s="152"/>
      <c r="AE9" s="187"/>
      <c r="AF9" s="25"/>
      <c r="AG9" s="85"/>
      <c r="AH9" s="85"/>
      <c r="AI9" s="152"/>
      <c r="AJ9" s="187"/>
      <c r="AL9" s="85"/>
      <c r="AM9" s="85"/>
      <c r="AN9" s="152"/>
      <c r="AO9" s="187"/>
      <c r="AP9" s="25"/>
      <c r="AQ9" s="85"/>
      <c r="AR9" s="85"/>
      <c r="AS9" s="85"/>
      <c r="AT9" s="85"/>
      <c r="AU9" s="187"/>
      <c r="AW9" s="85"/>
      <c r="AY9" s="85"/>
      <c r="AZ9" s="85"/>
      <c r="BA9" s="85"/>
      <c r="BB9" s="85"/>
      <c r="BC9" s="85"/>
      <c r="BE9" s="110"/>
      <c r="BF9" s="110"/>
    </row>
    <row r="10" spans="1:63" ht="15.75" customHeight="1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E10" s="92"/>
      <c r="F10" s="173"/>
      <c r="G10" s="233" t="s">
        <v>230</v>
      </c>
      <c r="H10" s="239"/>
      <c r="I10" s="191"/>
      <c r="J10" s="371" t="s">
        <v>291</v>
      </c>
      <c r="K10" s="372"/>
      <c r="L10" s="129"/>
      <c r="M10" s="129"/>
      <c r="N10" s="184"/>
      <c r="O10" s="129"/>
      <c r="P10" s="179"/>
      <c r="Q10" s="185"/>
      <c r="R10" s="373" t="str">
        <f>Data!$E$8</f>
        <v>Sept '14</v>
      </c>
      <c r="S10" s="375"/>
      <c r="T10" s="374" t="str">
        <f>Data!$E$9</f>
        <v>Sept '15</v>
      </c>
      <c r="U10" s="187"/>
      <c r="W10" s="375" t="str">
        <f>Data!$E$8</f>
        <v>Sept '14</v>
      </c>
      <c r="X10" s="375"/>
      <c r="Y10" s="374" t="str">
        <f>Data!$E$9</f>
        <v>Sept '15</v>
      </c>
      <c r="Z10" s="187"/>
      <c r="AA10" s="25"/>
      <c r="AB10" s="375" t="str">
        <f>Data!$E$8</f>
        <v>Sept '14</v>
      </c>
      <c r="AC10" s="375"/>
      <c r="AD10" s="374" t="str">
        <f>Data!$E$9</f>
        <v>Sept '15</v>
      </c>
      <c r="AE10" s="187"/>
      <c r="AF10" s="25"/>
      <c r="AG10" s="375" t="str">
        <f>Data!$E$8</f>
        <v>Sept '14</v>
      </c>
      <c r="AH10" s="375"/>
      <c r="AI10" s="374" t="str">
        <f>Data!$E$9</f>
        <v>Sept '15</v>
      </c>
      <c r="AJ10" s="187"/>
      <c r="AL10" s="375" t="str">
        <f>Data!$E$8</f>
        <v>Sept '14</v>
      </c>
      <c r="AM10" s="375"/>
      <c r="AN10" s="374" t="str">
        <f>Data!$E$9</f>
        <v>Sept '15</v>
      </c>
      <c r="AO10" s="187"/>
      <c r="AP10" s="25"/>
      <c r="AQ10" s="375" t="str">
        <f>Data!$E$8</f>
        <v>Sept '14</v>
      </c>
      <c r="AR10" s="375"/>
      <c r="AS10" s="375" t="s">
        <v>249</v>
      </c>
      <c r="AT10" s="374" t="s">
        <v>349</v>
      </c>
      <c r="AU10" s="187"/>
      <c r="AW10" s="85"/>
      <c r="AY10" s="85"/>
      <c r="AZ10" s="85"/>
      <c r="BA10" s="85"/>
      <c r="BB10" s="85"/>
      <c r="BC10" s="85"/>
      <c r="BE10" s="110"/>
      <c r="BF10" s="110"/>
    </row>
    <row r="11" spans="1:63" ht="15.7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IF('UK Prices'!D11=0,"",'UK Prices'!D11)</f>
        <v>DJ Select Rain Jacket</v>
      </c>
      <c r="E11" s="92" t="s">
        <v>292</v>
      </c>
      <c r="F11" s="231" t="s">
        <v>273</v>
      </c>
      <c r="G11" s="191"/>
      <c r="H11" s="239"/>
      <c r="I11" s="191"/>
      <c r="J11" s="191">
        <v>72.58</v>
      </c>
      <c r="K11" s="183">
        <v>0.35</v>
      </c>
      <c r="L11" s="129">
        <f>SUM('UK Prices'!I11*$T$2*0.85)*$L$4</f>
        <v>13.803999999999998</v>
      </c>
      <c r="M11" s="129">
        <f t="shared" ref="M11:M55" si="0">N11*SUM(J11:L11)</f>
        <v>10.408079999999998</v>
      </c>
      <c r="N11" s="184">
        <v>0.12</v>
      </c>
      <c r="O11" s="129">
        <f t="shared" ref="O11:O55" si="1">+J11+K11+M11</f>
        <v>83.338079999999991</v>
      </c>
      <c r="P11" s="179"/>
      <c r="Q11" s="185"/>
      <c r="R11" s="179"/>
      <c r="S11" s="129"/>
      <c r="T11" s="186">
        <f t="shared" ref="T11:T55" si="2">SUM(O11/$T$2)+P11+Q11</f>
        <v>57.474537931034476</v>
      </c>
      <c r="U11" s="187"/>
      <c r="W11" s="85"/>
      <c r="X11" s="85"/>
      <c r="Y11" s="186">
        <f t="shared" ref="Y11:Y55" si="3">SUM(O11/$Y$2)</f>
        <v>79.369599999999991</v>
      </c>
      <c r="Z11" s="187"/>
      <c r="AA11" s="25"/>
      <c r="AB11" s="85"/>
      <c r="AC11" s="85"/>
      <c r="AD11" s="152">
        <f t="shared" ref="AD11:AD55" si="4">SUM(O11*$AD$2)</f>
        <v>729.20819999999992</v>
      </c>
      <c r="AE11" s="187"/>
      <c r="AF11" s="25"/>
      <c r="AG11" s="85"/>
      <c r="AH11" s="85"/>
      <c r="AI11" s="152">
        <f t="shared" ref="AI11:AI55" si="5">SUM(O11*$AI$2)</f>
        <v>562.53203999999994</v>
      </c>
      <c r="AJ11" s="187"/>
      <c r="AL11" s="85"/>
      <c r="AM11" s="85"/>
      <c r="AN11" s="152">
        <f t="shared" ref="AN11:AN55" si="6">SUM(O11*$AN$2)</f>
        <v>704.20677599999988</v>
      </c>
      <c r="AO11" s="187" t="e">
        <f t="shared" ref="AO11:AO55" si="7">(AN11-AL11)/AL11</f>
        <v>#DIV/0!</v>
      </c>
      <c r="AP11" s="25"/>
      <c r="AQ11" s="85"/>
      <c r="AR11" s="85"/>
      <c r="AS11" s="85">
        <v>1358.6567279999997</v>
      </c>
      <c r="AT11" s="85">
        <f t="shared" ref="AT11:AT55" si="8">AW11*$AT$2</f>
        <v>1427.1044999999999</v>
      </c>
      <c r="AU11" s="187">
        <f t="shared" ref="AU11:AU36" si="9">(AT11-AS11)/AS11</f>
        <v>5.0379003459364038E-2</v>
      </c>
      <c r="AW11" s="85">
        <f t="shared" ref="AW11:AW55" si="10">SUM(AY11:BC11)</f>
        <v>107.70599999999999</v>
      </c>
      <c r="AY11" s="85">
        <f t="shared" ref="AY11:AY55" si="11">O11</f>
        <v>83.338079999999991</v>
      </c>
      <c r="AZ11" s="85">
        <f t="shared" ref="AZ11:AZ55" si="12">-M11</f>
        <v>-10.408079999999998</v>
      </c>
      <c r="BA11" s="85">
        <f t="shared" ref="BA11:BA27" si="13">K11+1</f>
        <v>1.35</v>
      </c>
      <c r="BB11" s="85"/>
      <c r="BC11" s="85">
        <f t="shared" ref="BC11:BC55" si="14">SUM(AY11:BA11)*BF11</f>
        <v>33.425999999999995</v>
      </c>
      <c r="BE11" s="110">
        <v>0.16800000000000001</v>
      </c>
      <c r="BF11" s="110">
        <v>0.45</v>
      </c>
      <c r="BI11" s="545">
        <v>12.252239999999999</v>
      </c>
      <c r="BJ11" s="545">
        <v>1.35</v>
      </c>
      <c r="BK11" s="545">
        <f t="shared" ref="BK11:BK27" si="15">BI11-BJ11</f>
        <v>10.902239999999999</v>
      </c>
    </row>
    <row r="12" spans="1:63" ht="15.7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IF('UK Prices'!D12=0,"",'UK Prices'!D12)</f>
        <v>DJ Select Rain Trousers</v>
      </c>
      <c r="E12" s="92" t="s">
        <v>292</v>
      </c>
      <c r="F12" s="231" t="s">
        <v>274</v>
      </c>
      <c r="G12" s="191"/>
      <c r="H12" s="239"/>
      <c r="I12" s="191"/>
      <c r="J12" s="191">
        <v>66.48</v>
      </c>
      <c r="K12" s="183">
        <v>0.35</v>
      </c>
      <c r="L12" s="129">
        <f>SUM('UK Prices'!I12*$T$2*0.85)*$L$4</f>
        <v>9.8107000000000006</v>
      </c>
      <c r="M12" s="129">
        <f t="shared" ref="M12" si="16">N12*SUM(J12:L12)</f>
        <v>9.1968839999999989</v>
      </c>
      <c r="N12" s="184">
        <v>0.12</v>
      </c>
      <c r="O12" s="129">
        <f t="shared" ref="O12" si="17">+J12+K12+M12</f>
        <v>76.026883999999995</v>
      </c>
      <c r="P12" s="179"/>
      <c r="Q12" s="185"/>
      <c r="R12" s="179"/>
      <c r="S12" s="129"/>
      <c r="T12" s="186">
        <f t="shared" ref="T12" si="18">SUM(O12/$T$2)+P12+Q12</f>
        <v>52.432333793103446</v>
      </c>
      <c r="U12" s="187"/>
      <c r="W12" s="85"/>
      <c r="X12" s="85"/>
      <c r="Y12" s="186">
        <f t="shared" ref="Y12" si="19">SUM(O12/$Y$2)</f>
        <v>72.406556190476181</v>
      </c>
      <c r="Z12" s="187"/>
      <c r="AA12" s="25"/>
      <c r="AB12" s="85"/>
      <c r="AC12" s="85"/>
      <c r="AD12" s="152">
        <f t="shared" ref="AD12" si="20">SUM(O12*$AD$2)</f>
        <v>665.23523499999999</v>
      </c>
      <c r="AE12" s="187"/>
      <c r="AF12" s="25"/>
      <c r="AG12" s="85"/>
      <c r="AH12" s="85"/>
      <c r="AI12" s="152">
        <f t="shared" ref="AI12" si="21">SUM(O12*$AI$2)</f>
        <v>513.181467</v>
      </c>
      <c r="AJ12" s="187"/>
      <c r="AL12" s="85"/>
      <c r="AM12" s="85"/>
      <c r="AN12" s="152">
        <f t="shared" ref="AN12" si="22">SUM(O12*$AN$2)</f>
        <v>642.42716979999989</v>
      </c>
      <c r="AO12" s="187" t="e">
        <f t="shared" ref="AO12" si="23">(AN12-AL12)/AL12</f>
        <v>#DIV/0!</v>
      </c>
      <c r="AP12" s="25"/>
      <c r="AQ12" s="85"/>
      <c r="AR12" s="85"/>
      <c r="AS12" s="85">
        <v>1245.0161680000001</v>
      </c>
      <c r="AT12" s="85">
        <f t="shared" ref="AT12" si="24">AW12*$AT$2</f>
        <v>1309.90825</v>
      </c>
      <c r="AU12" s="187">
        <f t="shared" si="9"/>
        <v>5.2121477349360686E-2</v>
      </c>
      <c r="AW12" s="85">
        <f t="shared" ref="AW12" si="25">SUM(AY12:BC12)</f>
        <v>98.86099999999999</v>
      </c>
      <c r="AY12" s="85">
        <f t="shared" ref="AY12" si="26">O12</f>
        <v>76.026883999999995</v>
      </c>
      <c r="AZ12" s="85">
        <f t="shared" ref="AZ12" si="27">-M12</f>
        <v>-9.1968839999999989</v>
      </c>
      <c r="BA12" s="85">
        <f t="shared" si="13"/>
        <v>1.35</v>
      </c>
      <c r="BB12" s="85"/>
      <c r="BC12" s="85">
        <f t="shared" ref="BC12" si="28">SUM(AY12:BA12)*BF12</f>
        <v>30.680999999999997</v>
      </c>
      <c r="BE12" s="110">
        <v>0.16800000000000001</v>
      </c>
      <c r="BF12" s="110">
        <v>0.45</v>
      </c>
      <c r="BI12" s="545">
        <v>11.22744</v>
      </c>
      <c r="BJ12" s="545">
        <v>1.35</v>
      </c>
      <c r="BK12" s="545">
        <f t="shared" si="15"/>
        <v>9.87744</v>
      </c>
    </row>
    <row r="13" spans="1:63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E13" s="92" t="s">
        <v>292</v>
      </c>
      <c r="F13" s="231" t="s">
        <v>275</v>
      </c>
      <c r="G13" s="191">
        <v>54.08</v>
      </c>
      <c r="H13" s="239">
        <f t="shared" ref="H13" si="29">(J13-G13)/G13</f>
        <v>2.7736686390532544E-2</v>
      </c>
      <c r="I13" s="191"/>
      <c r="J13" s="191">
        <v>55.58</v>
      </c>
      <c r="K13" s="183">
        <v>0.35</v>
      </c>
      <c r="L13" s="129">
        <f>SUM('UK Prices'!I13*$T$2*0.85)*$L$4</f>
        <v>10.2051</v>
      </c>
      <c r="M13" s="129">
        <f t="shared" ref="M13" si="30">N13*SUM(J13:L13)</f>
        <v>7.9362119999999994</v>
      </c>
      <c r="N13" s="184">
        <v>0.12</v>
      </c>
      <c r="O13" s="129">
        <f t="shared" ref="O13" si="31">+J13+K13+M13</f>
        <v>63.866211999999997</v>
      </c>
      <c r="P13" s="179"/>
      <c r="Q13" s="185"/>
      <c r="R13" s="179">
        <v>39.395211139240502</v>
      </c>
      <c r="S13" s="129"/>
      <c r="T13" s="186">
        <f t="shared" ref="T13" si="32">SUM(O13/$T$2)+P13+Q13</f>
        <v>44.04566344827586</v>
      </c>
      <c r="U13" s="187">
        <f t="shared" ref="U13" si="33">(T13-R13)/R13</f>
        <v>0.11804613237376889</v>
      </c>
      <c r="W13" s="85">
        <v>46.106987851851848</v>
      </c>
      <c r="X13" s="85"/>
      <c r="Y13" s="186">
        <f t="shared" ref="Y13" si="34">SUM(O13/$Y$2)</f>
        <v>60.824963809523801</v>
      </c>
      <c r="Z13" s="187">
        <f t="shared" ref="Z13" si="35">(Y13-W13)/W13</f>
        <v>0.31921356487139985</v>
      </c>
      <c r="AA13" s="25"/>
      <c r="AB13" s="85">
        <v>404.58881839999998</v>
      </c>
      <c r="AC13" s="85"/>
      <c r="AD13" s="152">
        <f t="shared" ref="AD13" si="36">SUM(O13*$AD$2)</f>
        <v>558.82935499999996</v>
      </c>
      <c r="AE13" s="187">
        <f t="shared" ref="AE13" si="37">(AD13-AB13)/AB13</f>
        <v>0.38122787774996997</v>
      </c>
      <c r="AF13" s="25"/>
      <c r="AG13" s="85">
        <v>342.3443848</v>
      </c>
      <c r="AH13" s="85"/>
      <c r="AI13" s="152">
        <f t="shared" ref="AI13" si="38">SUM(O13*$AI$2)</f>
        <v>431.09693099999998</v>
      </c>
      <c r="AJ13" s="187">
        <f t="shared" ref="AJ13" si="39">(AI13-AG13)/AG13</f>
        <v>0.25924931192269984</v>
      </c>
      <c r="AL13" s="85">
        <v>373.46660159999999</v>
      </c>
      <c r="AM13" s="85"/>
      <c r="AN13" s="152">
        <f t="shared" ref="AN13" si="40">SUM(O13*$AN$2)</f>
        <v>539.66949139999997</v>
      </c>
      <c r="AO13" s="187">
        <f t="shared" ref="AO13" si="41">(AN13-AL13)/AL13</f>
        <v>0.44502745115080189</v>
      </c>
      <c r="AP13" s="25"/>
      <c r="AQ13" s="85">
        <v>921.82647999999995</v>
      </c>
      <c r="AR13" s="85"/>
      <c r="AS13" s="85">
        <v>1041.953528</v>
      </c>
      <c r="AT13" s="85">
        <f t="shared" ref="AT13" si="42">AW13*$AT$2</f>
        <v>1100.492</v>
      </c>
      <c r="AU13" s="187">
        <f t="shared" si="9"/>
        <v>5.618146148260842E-2</v>
      </c>
      <c r="AW13" s="85">
        <f t="shared" ref="AW13" si="43">SUM(AY13:BC13)</f>
        <v>83.055999999999997</v>
      </c>
      <c r="AY13" s="85">
        <f t="shared" ref="AY13" si="44">O13</f>
        <v>63.866211999999997</v>
      </c>
      <c r="AZ13" s="85">
        <f t="shared" ref="AZ13" si="45">-M13</f>
        <v>-7.9362119999999994</v>
      </c>
      <c r="BA13" s="85">
        <f t="shared" si="13"/>
        <v>1.35</v>
      </c>
      <c r="BB13" s="85"/>
      <c r="BC13" s="85">
        <f t="shared" ref="BC13" si="46">SUM(AY13:BA13)*BF13</f>
        <v>25.776</v>
      </c>
      <c r="BE13" s="110">
        <v>0.16800000000000001</v>
      </c>
      <c r="BF13" s="110">
        <v>0.45</v>
      </c>
      <c r="BI13" s="545">
        <v>9.3962400000000006</v>
      </c>
      <c r="BJ13" s="545">
        <v>1.35</v>
      </c>
      <c r="BK13" s="545">
        <f t="shared" si="15"/>
        <v>8.0462400000000009</v>
      </c>
    </row>
    <row r="14" spans="1:63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E14" s="92" t="s">
        <v>292</v>
      </c>
      <c r="F14" s="231" t="s">
        <v>276</v>
      </c>
      <c r="G14" s="191">
        <v>50.08</v>
      </c>
      <c r="H14" s="239">
        <f t="shared" ref="H14:H55" si="47">(J14-G14)/G14</f>
        <v>3.1948881789137407E-2</v>
      </c>
      <c r="I14" s="191"/>
      <c r="J14" s="191">
        <v>51.68</v>
      </c>
      <c r="K14" s="183">
        <v>0.35</v>
      </c>
      <c r="L14" s="129">
        <f>SUM('UK Prices'!I14*$T$2*0.85)*$L$4</f>
        <v>9.2092399999999994</v>
      </c>
      <c r="M14" s="129">
        <f t="shared" si="0"/>
        <v>7.3487087999999998</v>
      </c>
      <c r="N14" s="184">
        <v>0.12</v>
      </c>
      <c r="O14" s="129">
        <f t="shared" si="1"/>
        <v>59.378708799999998</v>
      </c>
      <c r="P14" s="179"/>
      <c r="Q14" s="185"/>
      <c r="R14" s="179">
        <v>36.480616101265824</v>
      </c>
      <c r="S14" s="129"/>
      <c r="T14" s="186">
        <f t="shared" si="2"/>
        <v>40.950833655172417</v>
      </c>
      <c r="U14" s="187">
        <f t="shared" ref="U14:U55" si="48">(T14-R14)/R14</f>
        <v>0.12253678889352648</v>
      </c>
      <c r="W14" s="85">
        <v>42.695832177777774</v>
      </c>
      <c r="X14" s="85"/>
      <c r="Y14" s="186">
        <f t="shared" si="3"/>
        <v>56.551151238095237</v>
      </c>
      <c r="Z14" s="187">
        <f t="shared" ref="Z14:Z55" si="49">(Y14-W14)/W14</f>
        <v>0.32451221474326591</v>
      </c>
      <c r="AA14" s="25"/>
      <c r="AB14" s="85">
        <v>374.65592736000002</v>
      </c>
      <c r="AC14" s="85"/>
      <c r="AD14" s="152">
        <f t="shared" si="4"/>
        <v>519.56370200000003</v>
      </c>
      <c r="AE14" s="187">
        <f t="shared" ref="AE14:AE55" si="50">(AD14-AB14)/AB14</f>
        <v>0.38677560945341932</v>
      </c>
      <c r="AF14" s="25"/>
      <c r="AG14" s="85">
        <v>317.01655391999998</v>
      </c>
      <c r="AH14" s="85"/>
      <c r="AI14" s="152">
        <f t="shared" si="5"/>
        <v>400.80628439999998</v>
      </c>
      <c r="AJ14" s="187">
        <f t="shared" ref="AJ14:AJ55" si="51">(AI14-AG14)/AG14</f>
        <v>0.26430711407311741</v>
      </c>
      <c r="AL14" s="85">
        <v>345.83624064000003</v>
      </c>
      <c r="AM14" s="85"/>
      <c r="AN14" s="152">
        <f t="shared" si="6"/>
        <v>501.75008935999995</v>
      </c>
      <c r="AO14" s="187">
        <f t="shared" si="7"/>
        <v>0.45083143522341035</v>
      </c>
      <c r="AP14" s="25"/>
      <c r="AQ14" s="85">
        <v>854.08248000000003</v>
      </c>
      <c r="AR14" s="85"/>
      <c r="AS14" s="85">
        <v>969.29808800000001</v>
      </c>
      <c r="AT14" s="85">
        <f t="shared" si="8"/>
        <v>1025.5632500000002</v>
      </c>
      <c r="AU14" s="187">
        <f t="shared" si="9"/>
        <v>5.8047325891351746E-2</v>
      </c>
      <c r="AW14" s="85">
        <f t="shared" si="10"/>
        <v>77.40100000000001</v>
      </c>
      <c r="AY14" s="85">
        <f t="shared" si="11"/>
        <v>59.378708799999998</v>
      </c>
      <c r="AZ14" s="85">
        <f t="shared" si="12"/>
        <v>-7.3487087999999998</v>
      </c>
      <c r="BA14" s="85">
        <f t="shared" si="13"/>
        <v>1.35</v>
      </c>
      <c r="BB14" s="85"/>
      <c r="BC14" s="85">
        <f t="shared" si="14"/>
        <v>24.021000000000001</v>
      </c>
      <c r="BE14" s="110">
        <v>0.16800000000000001</v>
      </c>
      <c r="BF14" s="110">
        <v>0.45</v>
      </c>
      <c r="BI14" s="545">
        <v>8.7410399999999999</v>
      </c>
      <c r="BJ14" s="545">
        <v>1.35</v>
      </c>
      <c r="BK14" s="545">
        <f t="shared" si="15"/>
        <v>7.3910400000000003</v>
      </c>
    </row>
    <row r="15" spans="1:63" ht="15.7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E15" s="92" t="s">
        <v>292</v>
      </c>
      <c r="F15" s="181" t="s">
        <v>212</v>
      </c>
      <c r="G15" s="191">
        <v>41.23</v>
      </c>
      <c r="H15" s="239">
        <f t="shared" si="47"/>
        <v>0</v>
      </c>
      <c r="I15" s="191"/>
      <c r="J15" s="191">
        <v>41.23</v>
      </c>
      <c r="K15" s="183">
        <v>0.35</v>
      </c>
      <c r="L15" s="129">
        <f>SUM('UK Prices'!I15*$T$2*0.85)*$L$4</f>
        <v>8.1542200000000005</v>
      </c>
      <c r="M15" s="129">
        <f t="shared" si="0"/>
        <v>5.9681063999999999</v>
      </c>
      <c r="N15" s="184">
        <v>0.12</v>
      </c>
      <c r="O15" s="129">
        <f t="shared" si="1"/>
        <v>47.548106399999995</v>
      </c>
      <c r="P15" s="179"/>
      <c r="Q15" s="185"/>
      <c r="R15" s="179">
        <v>30.123150379746836</v>
      </c>
      <c r="S15" s="129"/>
      <c r="T15" s="186">
        <f t="shared" si="2"/>
        <v>32.791797517241378</v>
      </c>
      <c r="U15" s="187">
        <f t="shared" si="48"/>
        <v>8.8591236436172852E-2</v>
      </c>
      <c r="W15" s="85">
        <v>35.255242666666668</v>
      </c>
      <c r="X15" s="85"/>
      <c r="Y15" s="186">
        <f t="shared" si="3"/>
        <v>45.28391085714285</v>
      </c>
      <c r="Z15" s="187">
        <f t="shared" si="49"/>
        <v>0.28445891821808805</v>
      </c>
      <c r="AA15" s="25"/>
      <c r="AB15" s="85">
        <v>309.36475439999998</v>
      </c>
      <c r="AC15" s="85"/>
      <c r="AD15" s="152">
        <f t="shared" si="4"/>
        <v>416.04593099999994</v>
      </c>
      <c r="AE15" s="187">
        <f t="shared" si="50"/>
        <v>0.34483946565569062</v>
      </c>
      <c r="AF15" s="25"/>
      <c r="AG15" s="85">
        <v>261.7701768</v>
      </c>
      <c r="AH15" s="85"/>
      <c r="AI15" s="152">
        <f t="shared" si="5"/>
        <v>320.94971819999995</v>
      </c>
      <c r="AJ15" s="187">
        <f t="shared" si="51"/>
        <v>0.22607442193544772</v>
      </c>
      <c r="AL15" s="85">
        <v>285.56746559999999</v>
      </c>
      <c r="AM15" s="85"/>
      <c r="AN15" s="152">
        <f t="shared" si="6"/>
        <v>401.78149907999995</v>
      </c>
      <c r="AO15" s="187">
        <f t="shared" si="7"/>
        <v>0.40695824097407252</v>
      </c>
      <c r="AP15" s="25"/>
      <c r="AQ15" s="85">
        <v>704.19887999999992</v>
      </c>
      <c r="AR15" s="85"/>
      <c r="AS15" s="85">
        <v>774.61876799999982</v>
      </c>
      <c r="AT15" s="85">
        <f t="shared" si="8"/>
        <v>824.79262500000004</v>
      </c>
      <c r="AU15" s="187">
        <f t="shared" si="9"/>
        <v>6.4772322944801453E-2</v>
      </c>
      <c r="AW15" s="85">
        <f t="shared" si="10"/>
        <v>62.2485</v>
      </c>
      <c r="AY15" s="85">
        <f t="shared" si="11"/>
        <v>47.548106399999995</v>
      </c>
      <c r="AZ15" s="85">
        <f t="shared" si="12"/>
        <v>-5.9681063999999999</v>
      </c>
      <c r="BA15" s="85">
        <f t="shared" si="13"/>
        <v>1.35</v>
      </c>
      <c r="BB15" s="85"/>
      <c r="BC15" s="85">
        <f t="shared" si="14"/>
        <v>19.3185</v>
      </c>
      <c r="BE15" s="110">
        <v>0.16800000000000001</v>
      </c>
      <c r="BF15" s="110">
        <v>0.45</v>
      </c>
      <c r="BI15" s="545">
        <v>6.9854400000000005</v>
      </c>
      <c r="BJ15" s="545">
        <v>1.35</v>
      </c>
      <c r="BK15" s="545">
        <f t="shared" si="15"/>
        <v>5.6354400000000009</v>
      </c>
    </row>
    <row r="16" spans="1:63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E16" s="92" t="s">
        <v>190</v>
      </c>
      <c r="F16" s="231" t="s">
        <v>277</v>
      </c>
      <c r="G16" s="191">
        <v>35.979999999999997</v>
      </c>
      <c r="H16" s="239">
        <f t="shared" si="47"/>
        <v>3.6131183991106292E-2</v>
      </c>
      <c r="I16" s="191"/>
      <c r="J16" s="191">
        <v>37.28</v>
      </c>
      <c r="K16" s="183">
        <v>0.35</v>
      </c>
      <c r="L16" s="129">
        <f>SUM('UK Prices'!I16*$T$2*0.85)*$L$4</f>
        <v>6.8428399999999998</v>
      </c>
      <c r="M16" s="129">
        <f t="shared" si="0"/>
        <v>5.3367408000000003</v>
      </c>
      <c r="N16" s="184">
        <v>0.12</v>
      </c>
      <c r="O16" s="129">
        <f t="shared" si="1"/>
        <v>42.966740800000004</v>
      </c>
      <c r="P16" s="179"/>
      <c r="Q16" s="185"/>
      <c r="R16" s="179">
        <v>26.29718339240506</v>
      </c>
      <c r="S16" s="129"/>
      <c r="T16" s="186">
        <f t="shared" si="2"/>
        <v>29.632235034482761</v>
      </c>
      <c r="U16" s="187">
        <f t="shared" si="48"/>
        <v>0.12682162923352863</v>
      </c>
      <c r="W16" s="85">
        <v>30.777444266666663</v>
      </c>
      <c r="X16" s="85"/>
      <c r="Y16" s="186">
        <f t="shared" si="3"/>
        <v>40.920705523809524</v>
      </c>
      <c r="Z16" s="187">
        <f t="shared" si="49"/>
        <v>0.32956801641026645</v>
      </c>
      <c r="AA16" s="25"/>
      <c r="AB16" s="85">
        <v>270.07207344</v>
      </c>
      <c r="AC16" s="85"/>
      <c r="AD16" s="152">
        <f t="shared" si="4"/>
        <v>375.95898200000005</v>
      </c>
      <c r="AE16" s="187">
        <f t="shared" si="50"/>
        <v>0.39206907701074911</v>
      </c>
      <c r="AF16" s="25"/>
      <c r="AG16" s="85">
        <v>228.52252367999998</v>
      </c>
      <c r="AH16" s="85"/>
      <c r="AI16" s="152">
        <f t="shared" si="5"/>
        <v>290.0255004</v>
      </c>
      <c r="AJ16" s="187">
        <f t="shared" si="51"/>
        <v>0.26913310657343614</v>
      </c>
      <c r="AL16" s="85">
        <v>249.29729856</v>
      </c>
      <c r="AM16" s="85"/>
      <c r="AN16" s="152">
        <f t="shared" si="6"/>
        <v>363.06895975999998</v>
      </c>
      <c r="AO16" s="187">
        <f t="shared" si="7"/>
        <v>0.45636941056791203</v>
      </c>
      <c r="AP16" s="25"/>
      <c r="AQ16" s="85">
        <v>615.28487999999993</v>
      </c>
      <c r="AR16" s="85"/>
      <c r="AS16" s="85">
        <v>701.03184800000008</v>
      </c>
      <c r="AT16" s="85">
        <f t="shared" si="8"/>
        <v>748.90325000000007</v>
      </c>
      <c r="AU16" s="187">
        <f t="shared" si="9"/>
        <v>6.8287057337800133E-2</v>
      </c>
      <c r="AW16" s="85">
        <f t="shared" si="10"/>
        <v>56.521000000000008</v>
      </c>
      <c r="AY16" s="85">
        <f t="shared" si="11"/>
        <v>42.966740800000004</v>
      </c>
      <c r="AZ16" s="85">
        <f t="shared" si="12"/>
        <v>-5.3367408000000003</v>
      </c>
      <c r="BA16" s="85">
        <f t="shared" si="13"/>
        <v>1.35</v>
      </c>
      <c r="BB16" s="85"/>
      <c r="BC16" s="85">
        <f t="shared" si="14"/>
        <v>17.541000000000004</v>
      </c>
      <c r="BE16" s="110">
        <v>0.16800000000000001</v>
      </c>
      <c r="BF16" s="110">
        <v>0.45</v>
      </c>
      <c r="BI16" s="545">
        <v>6.3218400000000008</v>
      </c>
      <c r="BJ16" s="545">
        <v>1.35</v>
      </c>
      <c r="BK16" s="545">
        <f t="shared" si="15"/>
        <v>4.9718400000000003</v>
      </c>
    </row>
    <row r="17" spans="1:63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E17" s="92" t="s">
        <v>190</v>
      </c>
      <c r="F17" s="231" t="s">
        <v>278</v>
      </c>
      <c r="G17" s="191">
        <v>31.979999999999997</v>
      </c>
      <c r="H17" s="239">
        <f t="shared" si="47"/>
        <v>9.0681676047529899E-2</v>
      </c>
      <c r="I17" s="191"/>
      <c r="J17" s="191">
        <v>34.880000000000003</v>
      </c>
      <c r="K17" s="183">
        <v>0.35</v>
      </c>
      <c r="L17" s="129">
        <f>SUM('UK Prices'!I17*$T$2*0.85)*$L$4</f>
        <v>6.5273199999999996</v>
      </c>
      <c r="M17" s="129">
        <f t="shared" si="0"/>
        <v>5.0108784000000011</v>
      </c>
      <c r="N17" s="184">
        <v>0.12</v>
      </c>
      <c r="O17" s="129">
        <f t="shared" si="1"/>
        <v>40.240878400000007</v>
      </c>
      <c r="P17" s="179"/>
      <c r="Q17" s="185"/>
      <c r="R17" s="179">
        <v>23.436444354430378</v>
      </c>
      <c r="S17" s="129"/>
      <c r="T17" s="186">
        <f t="shared" si="2"/>
        <v>27.752329931034488</v>
      </c>
      <c r="U17" s="187">
        <f t="shared" si="48"/>
        <v>0.18415274566972628</v>
      </c>
      <c r="W17" s="85">
        <v>27.429320059259254</v>
      </c>
      <c r="X17" s="85"/>
      <c r="Y17" s="186">
        <f t="shared" si="3"/>
        <v>38.324646095238101</v>
      </c>
      <c r="Z17" s="187">
        <f t="shared" si="49"/>
        <v>0.39721458688878203</v>
      </c>
      <c r="AA17" s="25"/>
      <c r="AB17" s="85">
        <v>240.69228351999999</v>
      </c>
      <c r="AC17" s="85"/>
      <c r="AD17" s="152">
        <f t="shared" si="4"/>
        <v>352.10768600000006</v>
      </c>
      <c r="AE17" s="187">
        <f t="shared" si="50"/>
        <v>0.46289561447757072</v>
      </c>
      <c r="AF17" s="25"/>
      <c r="AG17" s="85">
        <v>203.66270143999998</v>
      </c>
      <c r="AH17" s="85"/>
      <c r="AI17" s="152">
        <f t="shared" si="5"/>
        <v>271.62592920000003</v>
      </c>
      <c r="AJ17" s="187">
        <f t="shared" si="51"/>
        <v>0.33370483293929176</v>
      </c>
      <c r="AL17" s="85">
        <v>222.17749247999998</v>
      </c>
      <c r="AM17" s="85"/>
      <c r="AN17" s="152">
        <f t="shared" si="6"/>
        <v>340.03542248000002</v>
      </c>
      <c r="AO17" s="187">
        <f t="shared" si="7"/>
        <v>0.53046745952724894</v>
      </c>
      <c r="AP17" s="25"/>
      <c r="AQ17" s="85">
        <v>547.54088000000002</v>
      </c>
      <c r="AR17" s="85"/>
      <c r="AS17" s="85">
        <v>656.32080800000006</v>
      </c>
      <c r="AT17" s="85">
        <f t="shared" si="8"/>
        <v>702.79325000000017</v>
      </c>
      <c r="AU17" s="187">
        <f t="shared" si="9"/>
        <v>7.0807509732344356E-2</v>
      </c>
      <c r="AW17" s="85">
        <f t="shared" si="10"/>
        <v>53.041000000000011</v>
      </c>
      <c r="AY17" s="85">
        <f t="shared" si="11"/>
        <v>40.240878400000007</v>
      </c>
      <c r="AZ17" s="85">
        <f t="shared" si="12"/>
        <v>-5.0108784000000011</v>
      </c>
      <c r="BA17" s="85">
        <f t="shared" si="13"/>
        <v>1.35</v>
      </c>
      <c r="BB17" s="85"/>
      <c r="BC17" s="85">
        <f t="shared" si="14"/>
        <v>16.461000000000002</v>
      </c>
      <c r="BE17" s="110">
        <v>0.16800000000000001</v>
      </c>
      <c r="BF17" s="110">
        <v>0.45</v>
      </c>
      <c r="BI17" s="545">
        <v>5.9186400000000008</v>
      </c>
      <c r="BJ17" s="545">
        <v>1.35</v>
      </c>
      <c r="BK17" s="545">
        <f t="shared" si="15"/>
        <v>4.5686400000000003</v>
      </c>
    </row>
    <row r="18" spans="1:63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E18" s="92" t="s">
        <v>190</v>
      </c>
      <c r="F18" s="231" t="s">
        <v>279</v>
      </c>
      <c r="G18" s="191">
        <v>28.979999999999997</v>
      </c>
      <c r="H18" s="239">
        <f t="shared" si="47"/>
        <v>3.5196687370600527E-2</v>
      </c>
      <c r="I18" s="191"/>
      <c r="J18" s="191">
        <v>30</v>
      </c>
      <c r="K18" s="183">
        <v>0.35</v>
      </c>
      <c r="L18" s="129">
        <f>SUM('UK Prices'!I18*$T$2*0.85)*$L$4</f>
        <v>6.0047399999999991</v>
      </c>
      <c r="M18" s="129">
        <f t="shared" si="0"/>
        <v>4.3625688</v>
      </c>
      <c r="N18" s="184">
        <v>0.12</v>
      </c>
      <c r="O18" s="129">
        <f t="shared" si="1"/>
        <v>34.7125688</v>
      </c>
      <c r="P18" s="179"/>
      <c r="Q18" s="185"/>
      <c r="R18" s="179">
        <v>21.268246075949364</v>
      </c>
      <c r="S18" s="129"/>
      <c r="T18" s="186">
        <f t="shared" si="2"/>
        <v>23.939702620689655</v>
      </c>
      <c r="U18" s="187">
        <f t="shared" si="48"/>
        <v>0.12560775040877664</v>
      </c>
      <c r="W18" s="85">
        <v>24.89172503703703</v>
      </c>
      <c r="X18" s="85"/>
      <c r="Y18" s="186">
        <f t="shared" si="3"/>
        <v>33.059589333333335</v>
      </c>
      <c r="Z18" s="187">
        <f t="shared" si="49"/>
        <v>0.32813572720022949</v>
      </c>
      <c r="AA18" s="25"/>
      <c r="AB18" s="85">
        <v>218.42488719999997</v>
      </c>
      <c r="AC18" s="85"/>
      <c r="AD18" s="152">
        <f t="shared" si="4"/>
        <v>303.73497700000001</v>
      </c>
      <c r="AE18" s="187">
        <f t="shared" si="50"/>
        <v>0.39056945796605202</v>
      </c>
      <c r="AF18" s="25"/>
      <c r="AG18" s="85">
        <v>184.82105839999997</v>
      </c>
      <c r="AH18" s="85"/>
      <c r="AI18" s="152">
        <f t="shared" si="5"/>
        <v>234.30983939999999</v>
      </c>
      <c r="AJ18" s="187">
        <f t="shared" si="51"/>
        <v>0.26776592141840061</v>
      </c>
      <c r="AL18" s="85">
        <v>201.62297279999996</v>
      </c>
      <c r="AM18" s="85"/>
      <c r="AN18" s="152">
        <f t="shared" si="6"/>
        <v>293.32120635999996</v>
      </c>
      <c r="AO18" s="187">
        <f t="shared" si="7"/>
        <v>0.4548005234054362</v>
      </c>
      <c r="AP18" s="25"/>
      <c r="AQ18" s="85">
        <v>496.73287999999991</v>
      </c>
      <c r="AR18" s="85"/>
      <c r="AS18" s="85">
        <v>565.40836000000002</v>
      </c>
      <c r="AT18" s="85">
        <f t="shared" si="8"/>
        <v>609.03625</v>
      </c>
      <c r="AU18" s="187">
        <f t="shared" si="9"/>
        <v>7.7161734927300996E-2</v>
      </c>
      <c r="AW18" s="85">
        <f t="shared" si="10"/>
        <v>45.965000000000003</v>
      </c>
      <c r="AY18" s="85">
        <f t="shared" si="11"/>
        <v>34.7125688</v>
      </c>
      <c r="AZ18" s="85">
        <f t="shared" si="12"/>
        <v>-4.3625688</v>
      </c>
      <c r="BA18" s="85">
        <f t="shared" si="13"/>
        <v>1.35</v>
      </c>
      <c r="BB18" s="85"/>
      <c r="BC18" s="85">
        <f t="shared" si="14"/>
        <v>14.265000000000002</v>
      </c>
      <c r="BE18" s="110">
        <v>0.16800000000000001</v>
      </c>
      <c r="BF18" s="110">
        <v>0.45</v>
      </c>
      <c r="BI18" s="545">
        <v>5.0988000000000007</v>
      </c>
      <c r="BJ18" s="545">
        <v>1.35</v>
      </c>
      <c r="BK18" s="545">
        <f t="shared" si="15"/>
        <v>3.7488000000000006</v>
      </c>
    </row>
    <row r="19" spans="1:63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E19" s="92" t="s">
        <v>190</v>
      </c>
      <c r="F19" s="181" t="s">
        <v>214</v>
      </c>
      <c r="G19" s="191">
        <v>28.68</v>
      </c>
      <c r="H19" s="239">
        <f t="shared" si="47"/>
        <v>0</v>
      </c>
      <c r="I19" s="191"/>
      <c r="J19" s="191">
        <v>28.68</v>
      </c>
      <c r="K19" s="183">
        <v>0.35</v>
      </c>
      <c r="L19" s="129">
        <f>SUM('UK Prices'!I19*$T$2*0.85)*$L$4</f>
        <v>4.5257399999999999</v>
      </c>
      <c r="M19" s="129">
        <f t="shared" si="0"/>
        <v>4.0266887999999996</v>
      </c>
      <c r="N19" s="184">
        <v>0.12</v>
      </c>
      <c r="O19" s="129">
        <f t="shared" si="1"/>
        <v>33.056688800000003</v>
      </c>
      <c r="P19" s="179"/>
      <c r="Q19" s="185"/>
      <c r="R19" s="179">
        <v>20.938083848101268</v>
      </c>
      <c r="S19" s="129"/>
      <c r="T19" s="186">
        <f t="shared" si="2"/>
        <v>22.797716413793108</v>
      </c>
      <c r="U19" s="187">
        <f t="shared" si="48"/>
        <v>8.8815795140703716E-2</v>
      </c>
      <c r="W19" s="85">
        <v>24.505312948148148</v>
      </c>
      <c r="X19" s="85"/>
      <c r="Y19" s="186">
        <f t="shared" si="3"/>
        <v>31.482560761904764</v>
      </c>
      <c r="Z19" s="187">
        <f t="shared" si="49"/>
        <v>0.28472388124649034</v>
      </c>
      <c r="AA19" s="25"/>
      <c r="AB19" s="85">
        <v>215.03412112000004</v>
      </c>
      <c r="AC19" s="85"/>
      <c r="AD19" s="152">
        <f t="shared" si="4"/>
        <v>289.24602700000003</v>
      </c>
      <c r="AE19" s="187">
        <f t="shared" si="50"/>
        <v>0.34511688421106879</v>
      </c>
      <c r="AF19" s="25"/>
      <c r="AG19" s="85">
        <v>181.95194864000001</v>
      </c>
      <c r="AH19" s="85"/>
      <c r="AI19" s="152">
        <f t="shared" si="5"/>
        <v>223.13264940000002</v>
      </c>
      <c r="AJ19" s="187">
        <f t="shared" si="51"/>
        <v>0.22632734118983164</v>
      </c>
      <c r="AL19" s="85">
        <v>198.49303488000004</v>
      </c>
      <c r="AM19" s="85"/>
      <c r="AN19" s="152">
        <f t="shared" si="6"/>
        <v>279.32902036000002</v>
      </c>
      <c r="AO19" s="187">
        <f t="shared" si="7"/>
        <v>0.40724847362462757</v>
      </c>
      <c r="AP19" s="25"/>
      <c r="AQ19" s="85">
        <v>491.65207999999996</v>
      </c>
      <c r="AR19" s="85"/>
      <c r="AS19" s="85">
        <v>540.81728800000008</v>
      </c>
      <c r="AT19" s="85">
        <f t="shared" si="8"/>
        <v>583.67575000000011</v>
      </c>
      <c r="AU19" s="187">
        <f t="shared" si="9"/>
        <v>7.9247581301432113E-2</v>
      </c>
      <c r="AW19" s="85">
        <f t="shared" si="10"/>
        <v>44.051000000000009</v>
      </c>
      <c r="AY19" s="85">
        <f t="shared" si="11"/>
        <v>33.056688800000003</v>
      </c>
      <c r="AZ19" s="85">
        <f t="shared" si="12"/>
        <v>-4.0266887999999996</v>
      </c>
      <c r="BA19" s="85">
        <f t="shared" si="13"/>
        <v>1.35</v>
      </c>
      <c r="BB19" s="85"/>
      <c r="BC19" s="85">
        <f t="shared" si="14"/>
        <v>13.671000000000003</v>
      </c>
      <c r="BE19" s="110">
        <v>0.16800000000000001</v>
      </c>
      <c r="BF19" s="110">
        <v>0.45</v>
      </c>
      <c r="BI19" s="545">
        <v>4.8770400000000009</v>
      </c>
      <c r="BJ19" s="545">
        <v>1.35</v>
      </c>
      <c r="BK19" s="545">
        <f t="shared" si="15"/>
        <v>3.5270400000000008</v>
      </c>
    </row>
    <row r="20" spans="1:63" ht="15.7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E20" s="92" t="s">
        <v>190</v>
      </c>
      <c r="F20" s="231" t="s">
        <v>277</v>
      </c>
      <c r="G20" s="191">
        <v>35.979999999999997</v>
      </c>
      <c r="H20" s="239">
        <f t="shared" ref="H20:H21" si="52">(J20-G20)/G20</f>
        <v>4.2245692051139615E-2</v>
      </c>
      <c r="I20" s="191"/>
      <c r="J20" s="191">
        <v>37.5</v>
      </c>
      <c r="K20" s="183">
        <v>0.35</v>
      </c>
      <c r="L20" s="129">
        <f>SUM('UK Prices'!I20*$T$2*0.85)*$L$4</f>
        <v>5.3243999999999998</v>
      </c>
      <c r="M20" s="129">
        <f t="shared" ref="M20:M21" si="53">N20*SUM(J20:L20)</f>
        <v>5.1809279999999998</v>
      </c>
      <c r="N20" s="184">
        <v>0.12</v>
      </c>
      <c r="O20" s="129">
        <f t="shared" ref="O20:O21" si="54">+J20+K20+M20</f>
        <v>43.030928000000003</v>
      </c>
      <c r="P20" s="179"/>
      <c r="Q20" s="185"/>
      <c r="R20" s="179"/>
      <c r="S20" s="129"/>
      <c r="T20" s="186">
        <f t="shared" ref="T20:T21" si="55">SUM(O20/$T$2)+P20+Q20</f>
        <v>29.676502068965519</v>
      </c>
      <c r="U20" s="187"/>
      <c r="W20" s="85"/>
      <c r="X20" s="85"/>
      <c r="Y20" s="186">
        <f t="shared" ref="Y20:Y21" si="56">SUM(O20/$Y$2)</f>
        <v>40.981836190476194</v>
      </c>
      <c r="Z20" s="187"/>
      <c r="AA20" s="25"/>
      <c r="AB20" s="85"/>
      <c r="AC20" s="85"/>
      <c r="AD20" s="152">
        <f t="shared" ref="AD20:AD21" si="57">SUM(O20*$AD$2)</f>
        <v>376.52062000000001</v>
      </c>
      <c r="AE20" s="187"/>
      <c r="AF20" s="25"/>
      <c r="AG20" s="85"/>
      <c r="AH20" s="85"/>
      <c r="AI20" s="152">
        <f t="shared" ref="AI20:AI21" si="58">SUM(O20*$AI$2)</f>
        <v>290.45876400000003</v>
      </c>
      <c r="AJ20" s="187"/>
      <c r="AL20" s="85"/>
      <c r="AM20" s="85"/>
      <c r="AN20" s="152">
        <f t="shared" ref="AN20:AN21" si="59">SUM(O20*$AN$2)</f>
        <v>363.6113416</v>
      </c>
      <c r="AO20" s="187"/>
      <c r="AP20" s="25"/>
      <c r="AQ20" s="85"/>
      <c r="AR20" s="85"/>
      <c r="AS20" s="85">
        <v>705.13036</v>
      </c>
      <c r="AT20" s="85">
        <f t="shared" ref="AT20:AT21" si="60">AW20*$AT$2</f>
        <v>753.13</v>
      </c>
      <c r="AU20" s="187">
        <f t="shared" si="9"/>
        <v>6.8072008699214148E-2</v>
      </c>
      <c r="AW20" s="85">
        <f t="shared" ref="AW20:AW21" si="61">SUM(AY20:BC20)</f>
        <v>56.84</v>
      </c>
      <c r="AY20" s="85">
        <f t="shared" ref="AY20:AY21" si="62">O20</f>
        <v>43.030928000000003</v>
      </c>
      <c r="AZ20" s="85">
        <f t="shared" ref="AZ20:AZ21" si="63">-M20</f>
        <v>-5.1809279999999998</v>
      </c>
      <c r="BA20" s="85">
        <f t="shared" si="13"/>
        <v>1.35</v>
      </c>
      <c r="BB20" s="85"/>
      <c r="BC20" s="85">
        <f t="shared" ref="BC20:BC21" si="64">SUM(AY20:BA20)*BF20</f>
        <v>17.64</v>
      </c>
      <c r="BE20" s="110">
        <v>0.16800000000000001</v>
      </c>
      <c r="BF20" s="110">
        <v>0.45</v>
      </c>
      <c r="BI20" s="545">
        <v>6.3588000000000005</v>
      </c>
      <c r="BJ20" s="545">
        <v>1.35</v>
      </c>
      <c r="BK20" s="545">
        <f t="shared" si="15"/>
        <v>5.0088000000000008</v>
      </c>
    </row>
    <row r="21" spans="1:63" ht="15.7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E21" s="92" t="s">
        <v>190</v>
      </c>
      <c r="F21" s="231" t="s">
        <v>278</v>
      </c>
      <c r="G21" s="191">
        <v>31.979999999999997</v>
      </c>
      <c r="H21" s="239">
        <f t="shared" si="52"/>
        <v>0.12570356472795507</v>
      </c>
      <c r="I21" s="191"/>
      <c r="J21" s="191">
        <v>36</v>
      </c>
      <c r="K21" s="183">
        <v>0.35</v>
      </c>
      <c r="L21" s="129">
        <f>SUM('UK Prices'!I21*$T$2*0.85)*$L$4</f>
        <v>5.0286</v>
      </c>
      <c r="M21" s="129">
        <f t="shared" si="53"/>
        <v>4.9654319999999998</v>
      </c>
      <c r="N21" s="184">
        <v>0.12</v>
      </c>
      <c r="O21" s="129">
        <f t="shared" si="54"/>
        <v>41.315432000000001</v>
      </c>
      <c r="P21" s="179"/>
      <c r="Q21" s="185"/>
      <c r="R21" s="179"/>
      <c r="S21" s="129"/>
      <c r="T21" s="186">
        <f t="shared" si="55"/>
        <v>28.493401379310345</v>
      </c>
      <c r="U21" s="187"/>
      <c r="W21" s="85"/>
      <c r="X21" s="85"/>
      <c r="Y21" s="186">
        <f t="shared" si="56"/>
        <v>39.348030476190473</v>
      </c>
      <c r="Z21" s="187"/>
      <c r="AA21" s="25"/>
      <c r="AB21" s="85"/>
      <c r="AC21" s="85"/>
      <c r="AD21" s="152">
        <f t="shared" si="57"/>
        <v>361.51003000000003</v>
      </c>
      <c r="AE21" s="187"/>
      <c r="AF21" s="25"/>
      <c r="AG21" s="85"/>
      <c r="AH21" s="85"/>
      <c r="AI21" s="152">
        <f t="shared" si="58"/>
        <v>278.879166</v>
      </c>
      <c r="AJ21" s="187"/>
      <c r="AL21" s="85"/>
      <c r="AM21" s="85"/>
      <c r="AN21" s="152">
        <f t="shared" si="59"/>
        <v>349.1154004</v>
      </c>
      <c r="AO21" s="187"/>
      <c r="AP21" s="25"/>
      <c r="AQ21" s="85"/>
      <c r="AR21" s="85"/>
      <c r="AS21" s="85">
        <v>677.18596000000002</v>
      </c>
      <c r="AT21" s="85">
        <f t="shared" si="60"/>
        <v>724.31125000000009</v>
      </c>
      <c r="AU21" s="187">
        <f t="shared" si="9"/>
        <v>6.9589880451744843E-2</v>
      </c>
      <c r="AW21" s="85">
        <f t="shared" si="61"/>
        <v>54.665000000000006</v>
      </c>
      <c r="AY21" s="85">
        <f t="shared" si="62"/>
        <v>41.315432000000001</v>
      </c>
      <c r="AZ21" s="85">
        <f t="shared" si="63"/>
        <v>-4.9654319999999998</v>
      </c>
      <c r="BA21" s="85">
        <f t="shared" si="13"/>
        <v>1.35</v>
      </c>
      <c r="BB21" s="85"/>
      <c r="BC21" s="85">
        <f t="shared" si="64"/>
        <v>16.965000000000003</v>
      </c>
      <c r="BE21" s="110">
        <v>0.16800000000000001</v>
      </c>
      <c r="BF21" s="110">
        <v>0.45</v>
      </c>
      <c r="BI21" s="545">
        <v>6.1068000000000007</v>
      </c>
      <c r="BJ21" s="545">
        <v>1.35</v>
      </c>
      <c r="BK21" s="545">
        <f t="shared" si="15"/>
        <v>4.7568000000000001</v>
      </c>
    </row>
    <row r="22" spans="1:63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E22" s="92" t="s">
        <v>292</v>
      </c>
      <c r="F22" s="188" t="s">
        <v>280</v>
      </c>
      <c r="G22" s="191"/>
      <c r="H22" s="239"/>
      <c r="I22" s="191"/>
      <c r="J22" s="191">
        <v>37.380000000000003</v>
      </c>
      <c r="K22" s="183">
        <v>0.35</v>
      </c>
      <c r="L22" s="129">
        <f>SUM('UK Prices'!I22*$T$2*0.85)*$L$4</f>
        <v>5.8666999999999998</v>
      </c>
      <c r="M22" s="129">
        <f t="shared" ref="M22" si="65">N22*SUM(J22:L22)</f>
        <v>5.2316040000000008</v>
      </c>
      <c r="N22" s="184">
        <v>0.12</v>
      </c>
      <c r="O22" s="129">
        <f t="shared" ref="O22" si="66">+J22+K22+M22</f>
        <v>42.961604000000008</v>
      </c>
      <c r="P22" s="179"/>
      <c r="Q22" s="185"/>
      <c r="R22" s="179"/>
      <c r="S22" s="129"/>
      <c r="T22" s="186">
        <f t="shared" ref="T22" si="67">SUM(O22/$T$2)+P22+Q22</f>
        <v>29.628692413793111</v>
      </c>
      <c r="U22" s="187"/>
      <c r="W22" s="85"/>
      <c r="X22" s="85"/>
      <c r="Y22" s="186">
        <f t="shared" ref="Y22" si="68">SUM(O22/$Y$2)</f>
        <v>40.91581333333334</v>
      </c>
      <c r="Z22" s="187"/>
      <c r="AA22" s="25"/>
      <c r="AB22" s="85"/>
      <c r="AC22" s="85"/>
      <c r="AD22" s="152">
        <f t="shared" ref="AD22" si="69">SUM(O22*$AD$2)</f>
        <v>375.91403500000007</v>
      </c>
      <c r="AE22" s="187"/>
      <c r="AF22" s="25"/>
      <c r="AG22" s="85"/>
      <c r="AH22" s="85"/>
      <c r="AI22" s="152">
        <f t="shared" ref="AI22" si="70">SUM(O22*$AI$2)</f>
        <v>289.99082700000008</v>
      </c>
      <c r="AJ22" s="187"/>
      <c r="AL22" s="85"/>
      <c r="AM22" s="85"/>
      <c r="AN22" s="152">
        <f t="shared" ref="AN22" si="71">SUM(O22*$AN$2)</f>
        <v>363.02555380000007</v>
      </c>
      <c r="AO22" s="187" t="e">
        <f t="shared" ref="AO22" si="72">(AN22-AL22)/AL22</f>
        <v>#DIV/0!</v>
      </c>
      <c r="AP22" s="25"/>
      <c r="AQ22" s="85"/>
      <c r="AR22" s="85"/>
      <c r="AS22" s="85">
        <v>702.89480800000001</v>
      </c>
      <c r="AT22" s="85">
        <f t="shared" ref="AT22" si="73">AW22*$AT$2</f>
        <v>750.82450000000017</v>
      </c>
      <c r="AU22" s="187">
        <f t="shared" si="9"/>
        <v>6.8188997065404641E-2</v>
      </c>
      <c r="AW22" s="85">
        <f t="shared" ref="AW22" si="74">SUM(AY22:BC22)</f>
        <v>56.666000000000011</v>
      </c>
      <c r="AY22" s="85">
        <f t="shared" ref="AY22" si="75">O22</f>
        <v>42.961604000000008</v>
      </c>
      <c r="AZ22" s="85">
        <f t="shared" ref="AZ22" si="76">-M22</f>
        <v>-5.2316040000000008</v>
      </c>
      <c r="BA22" s="85">
        <f t="shared" si="13"/>
        <v>1.35</v>
      </c>
      <c r="BB22" s="85"/>
      <c r="BC22" s="85">
        <f t="shared" ref="BC22" si="77">SUM(AY22:BA22)*BF22</f>
        <v>17.586000000000002</v>
      </c>
      <c r="BE22" s="110">
        <v>0.16800000000000001</v>
      </c>
      <c r="BF22" s="110">
        <v>0.45</v>
      </c>
      <c r="BI22" s="545">
        <v>6.3386400000000007</v>
      </c>
      <c r="BJ22" s="545">
        <v>1.35</v>
      </c>
      <c r="BK22" s="545">
        <f t="shared" si="15"/>
        <v>4.9886400000000002</v>
      </c>
    </row>
    <row r="23" spans="1:63" ht="15.7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IF('UK Prices'!D23=0,"",'UK Prices'!D23)</f>
        <v>FJ Perf Hybrid Jacket</v>
      </c>
      <c r="E23" s="92" t="s">
        <v>190</v>
      </c>
      <c r="F23" s="231" t="s">
        <v>281</v>
      </c>
      <c r="G23" s="191">
        <v>31.08</v>
      </c>
      <c r="H23" s="239">
        <f t="shared" si="47"/>
        <v>-6.4350064350064129E-3</v>
      </c>
      <c r="I23" s="191"/>
      <c r="J23" s="191">
        <v>30.88</v>
      </c>
      <c r="K23" s="183">
        <v>0.35</v>
      </c>
      <c r="L23" s="129">
        <f>SUM('UK Prices'!I23*$T$2*0.85)*$L$4</f>
        <v>5.423</v>
      </c>
      <c r="M23" s="129">
        <f t="shared" si="0"/>
        <v>4.3983599999999994</v>
      </c>
      <c r="N23" s="184">
        <v>0.12</v>
      </c>
      <c r="O23" s="129">
        <f t="shared" si="1"/>
        <v>35.628360000000001</v>
      </c>
      <c r="P23" s="179"/>
      <c r="Q23" s="185"/>
      <c r="R23" s="179">
        <v>22.707893670886076</v>
      </c>
      <c r="S23" s="129"/>
      <c r="T23" s="186">
        <f t="shared" si="2"/>
        <v>24.57128275862069</v>
      </c>
      <c r="U23" s="187">
        <f t="shared" si="48"/>
        <v>8.2059089880435546E-2</v>
      </c>
      <c r="W23" s="85">
        <v>26.576645925925927</v>
      </c>
      <c r="X23" s="85"/>
      <c r="Y23" s="186">
        <f t="shared" si="3"/>
        <v>33.93177142857143</v>
      </c>
      <c r="Z23" s="187">
        <f t="shared" si="49"/>
        <v>0.27675145777031501</v>
      </c>
      <c r="AA23" s="25"/>
      <c r="AB23" s="85">
        <v>233.21006800000001</v>
      </c>
      <c r="AC23" s="85"/>
      <c r="AD23" s="152">
        <f t="shared" si="4"/>
        <v>311.74815000000001</v>
      </c>
      <c r="AE23" s="187">
        <f t="shared" si="50"/>
        <v>0.33676968869114177</v>
      </c>
      <c r="AF23" s="25"/>
      <c r="AG23" s="85">
        <v>197.33159600000002</v>
      </c>
      <c r="AH23" s="85"/>
      <c r="AI23" s="152">
        <f t="shared" si="5"/>
        <v>240.49143000000001</v>
      </c>
      <c r="AJ23" s="187">
        <f t="shared" si="51"/>
        <v>0.21871730059893696</v>
      </c>
      <c r="AL23" s="85">
        <v>215.27083200000001</v>
      </c>
      <c r="AM23" s="85"/>
      <c r="AN23" s="152">
        <f t="shared" si="6"/>
        <v>301.059642</v>
      </c>
      <c r="AO23" s="187">
        <f t="shared" si="7"/>
        <v>0.39851571716878009</v>
      </c>
      <c r="AP23" s="25"/>
      <c r="AQ23" s="85">
        <v>532.29848000000004</v>
      </c>
      <c r="AR23" s="85"/>
      <c r="AS23" s="85">
        <v>581.8024079999999</v>
      </c>
      <c r="AT23" s="85">
        <f t="shared" si="8"/>
        <v>625.94325000000003</v>
      </c>
      <c r="AU23" s="187">
        <f t="shared" si="9"/>
        <v>7.5869129094426405E-2</v>
      </c>
      <c r="AW23" s="85">
        <f t="shared" si="10"/>
        <v>47.241</v>
      </c>
      <c r="AY23" s="85">
        <f t="shared" si="11"/>
        <v>35.628360000000001</v>
      </c>
      <c r="AZ23" s="85">
        <f t="shared" si="12"/>
        <v>-4.3983599999999994</v>
      </c>
      <c r="BA23" s="85">
        <f t="shared" si="13"/>
        <v>1.35</v>
      </c>
      <c r="BB23" s="85"/>
      <c r="BC23" s="85">
        <f t="shared" si="14"/>
        <v>14.661</v>
      </c>
      <c r="BE23" s="110">
        <v>0.16800000000000001</v>
      </c>
      <c r="BF23" s="110">
        <v>0.45</v>
      </c>
      <c r="BI23" s="545">
        <v>5.2466400000000002</v>
      </c>
      <c r="BJ23" s="545">
        <v>1.35</v>
      </c>
      <c r="BK23" s="545">
        <f t="shared" si="15"/>
        <v>3.8966400000000001</v>
      </c>
    </row>
    <row r="24" spans="1:63" ht="15.7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IF('UK Prices'!D24=0,"",'UK Prices'!D24)</f>
        <v>FJ Perf Hybrid Vest</v>
      </c>
      <c r="E24" s="92" t="s">
        <v>190</v>
      </c>
      <c r="F24" s="231" t="s">
        <v>282</v>
      </c>
      <c r="G24" s="191">
        <v>25.38</v>
      </c>
      <c r="H24" s="239">
        <f t="shared" si="47"/>
        <v>7.8802206461780933E-2</v>
      </c>
      <c r="I24" s="191"/>
      <c r="J24" s="191">
        <v>27.38</v>
      </c>
      <c r="K24" s="183">
        <v>0.35</v>
      </c>
      <c r="L24" s="129">
        <f>SUM('UK Prices'!I24*$T$2*0.85)*$L$4</f>
        <v>4.93</v>
      </c>
      <c r="M24" s="129">
        <f t="shared" si="0"/>
        <v>3.9191999999999996</v>
      </c>
      <c r="N24" s="184">
        <v>0.12</v>
      </c>
      <c r="O24" s="129">
        <f t="shared" si="1"/>
        <v>31.6492</v>
      </c>
      <c r="P24" s="179"/>
      <c r="Q24" s="185"/>
      <c r="R24" s="179">
        <v>18.606187341772152</v>
      </c>
      <c r="S24" s="129"/>
      <c r="T24" s="186">
        <f t="shared" si="2"/>
        <v>21.82703448275862</v>
      </c>
      <c r="U24" s="187">
        <f t="shared" si="48"/>
        <v>0.17310624051148016</v>
      </c>
      <c r="W24" s="85">
        <v>21.776130370370367</v>
      </c>
      <c r="X24" s="85"/>
      <c r="Y24" s="186">
        <f t="shared" si="3"/>
        <v>30.142095238095237</v>
      </c>
      <c r="Z24" s="187">
        <f t="shared" si="49"/>
        <v>0.38418050982593294</v>
      </c>
      <c r="AA24" s="25"/>
      <c r="AB24" s="85">
        <v>191.085544</v>
      </c>
      <c r="AC24" s="85"/>
      <c r="AD24" s="152">
        <f t="shared" si="4"/>
        <v>276.93049999999999</v>
      </c>
      <c r="AE24" s="187">
        <f t="shared" si="50"/>
        <v>0.4492488243903997</v>
      </c>
      <c r="AF24" s="25"/>
      <c r="AG24" s="85">
        <v>161.68776800000001</v>
      </c>
      <c r="AH24" s="85"/>
      <c r="AI24" s="152">
        <f t="shared" si="5"/>
        <v>213.63210000000001</v>
      </c>
      <c r="AJ24" s="187">
        <f t="shared" si="51"/>
        <v>0.32126321392475404</v>
      </c>
      <c r="AL24" s="85">
        <v>176.38665600000002</v>
      </c>
      <c r="AM24" s="85"/>
      <c r="AN24" s="152">
        <f t="shared" si="6"/>
        <v>267.43573999999995</v>
      </c>
      <c r="AO24" s="187">
        <f t="shared" si="7"/>
        <v>0.5161903177074797</v>
      </c>
      <c r="AP24" s="25"/>
      <c r="AQ24" s="85">
        <v>435.76328000000001</v>
      </c>
      <c r="AR24" s="85"/>
      <c r="AS24" s="85">
        <v>516.59880800000008</v>
      </c>
      <c r="AT24" s="85">
        <f t="shared" si="8"/>
        <v>558.69950000000006</v>
      </c>
      <c r="AU24" s="187">
        <f t="shared" si="9"/>
        <v>8.1495913943339909E-2</v>
      </c>
      <c r="AW24" s="85">
        <f t="shared" si="10"/>
        <v>42.166000000000004</v>
      </c>
      <c r="AY24" s="85">
        <f t="shared" si="11"/>
        <v>31.6492</v>
      </c>
      <c r="AZ24" s="85">
        <f t="shared" si="12"/>
        <v>-3.9191999999999996</v>
      </c>
      <c r="BA24" s="85">
        <f t="shared" si="13"/>
        <v>1.35</v>
      </c>
      <c r="BB24" s="85"/>
      <c r="BC24" s="85">
        <f t="shared" si="14"/>
        <v>13.086</v>
      </c>
      <c r="BE24" s="110">
        <v>0.16800000000000001</v>
      </c>
      <c r="BF24" s="110">
        <v>0.45</v>
      </c>
      <c r="BI24" s="545">
        <v>4.6586400000000001</v>
      </c>
      <c r="BJ24" s="545">
        <v>1.35</v>
      </c>
      <c r="BK24" s="545">
        <f t="shared" si="15"/>
        <v>3.30864</v>
      </c>
    </row>
    <row r="25" spans="1:63" ht="15.7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IF('UK Prices'!D25=0,"",'UK Prices'!D25)</f>
        <v>FJ Perf Wind Shell Mid Layer</v>
      </c>
      <c r="E25" s="92" t="s">
        <v>190</v>
      </c>
      <c r="F25" s="188" t="s">
        <v>283</v>
      </c>
      <c r="G25" s="191"/>
      <c r="H25" s="239"/>
      <c r="I25" s="191"/>
      <c r="J25" s="191">
        <v>22.68</v>
      </c>
      <c r="K25" s="183">
        <v>0.35</v>
      </c>
      <c r="L25" s="129">
        <f>SUM('UK Prices'!I25*$T$2*0.85)*$L$4</f>
        <v>4.4370000000000003</v>
      </c>
      <c r="M25" s="129">
        <f>N25*SUM(J25:L25)</f>
        <v>3.2960400000000001</v>
      </c>
      <c r="N25" s="184">
        <v>0.12</v>
      </c>
      <c r="O25" s="129">
        <f>+J25+K25+M25</f>
        <v>26.326040000000003</v>
      </c>
      <c r="P25" s="179"/>
      <c r="Q25" s="185"/>
      <c r="R25" s="179"/>
      <c r="S25" s="129"/>
      <c r="T25" s="186">
        <f t="shared" si="2"/>
        <v>18.155889655172416</v>
      </c>
      <c r="U25" s="187"/>
      <c r="W25" s="85"/>
      <c r="X25" s="85"/>
      <c r="Y25" s="186">
        <f t="shared" si="3"/>
        <v>25.07241904761905</v>
      </c>
      <c r="Z25" s="187"/>
      <c r="AA25" s="25"/>
      <c r="AB25" s="85"/>
      <c r="AC25" s="85"/>
      <c r="AD25" s="152">
        <f t="shared" si="4"/>
        <v>230.35285000000002</v>
      </c>
      <c r="AE25" s="187"/>
      <c r="AF25" s="25"/>
      <c r="AG25" s="85"/>
      <c r="AH25" s="85"/>
      <c r="AI25" s="152">
        <f t="shared" si="5"/>
        <v>177.70077000000001</v>
      </c>
      <c r="AJ25" s="187"/>
      <c r="AL25" s="85"/>
      <c r="AM25" s="85"/>
      <c r="AN25" s="152">
        <f t="shared" si="6"/>
        <v>222.455038</v>
      </c>
      <c r="AO25" s="187" t="e">
        <f t="shared" si="7"/>
        <v>#DIV/0!</v>
      </c>
      <c r="AP25" s="25"/>
      <c r="AQ25" s="85"/>
      <c r="AR25" s="85"/>
      <c r="AS25" s="85">
        <v>429.03968800000007</v>
      </c>
      <c r="AT25" s="85">
        <f>AW25*$AT$2</f>
        <v>468.40075000000007</v>
      </c>
      <c r="AU25" s="187">
        <f t="shared" si="9"/>
        <v>9.1742239939350309E-2</v>
      </c>
      <c r="AW25" s="85">
        <f t="shared" si="10"/>
        <v>35.351000000000006</v>
      </c>
      <c r="AY25" s="85">
        <f t="shared" si="11"/>
        <v>26.326040000000003</v>
      </c>
      <c r="AZ25" s="85">
        <f t="shared" si="12"/>
        <v>-3.2960400000000001</v>
      </c>
      <c r="BA25" s="85">
        <f t="shared" si="13"/>
        <v>1.35</v>
      </c>
      <c r="BB25" s="85"/>
      <c r="BC25" s="85">
        <f t="shared" si="14"/>
        <v>10.971000000000002</v>
      </c>
      <c r="BE25" s="110">
        <v>0.16800000000000001</v>
      </c>
      <c r="BF25" s="110">
        <v>0.45</v>
      </c>
      <c r="BI25" s="545">
        <v>3.8690400000000005</v>
      </c>
      <c r="BJ25" s="545">
        <v>1.35</v>
      </c>
      <c r="BK25" s="545">
        <f t="shared" si="15"/>
        <v>2.5190400000000004</v>
      </c>
    </row>
    <row r="26" spans="1:63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IF('UK Prices'!D26=0,"",'UK Prices'!D26)</f>
        <v>FJ Perf Softshell Jacket</v>
      </c>
      <c r="E26" s="92" t="s">
        <v>213</v>
      </c>
      <c r="F26" s="370" t="s">
        <v>215</v>
      </c>
      <c r="G26" s="191">
        <v>27.38</v>
      </c>
      <c r="H26" s="239">
        <f t="shared" si="47"/>
        <v>0</v>
      </c>
      <c r="I26" s="191"/>
      <c r="J26" s="191">
        <v>27.38</v>
      </c>
      <c r="K26" s="183">
        <v>0.35</v>
      </c>
      <c r="L26" s="129">
        <f>SUM('UK Prices'!I26*$T$2*0.85)*$L$4</f>
        <v>5.0088799999999996</v>
      </c>
      <c r="M26" s="129">
        <f t="shared" si="0"/>
        <v>3.9286656</v>
      </c>
      <c r="N26" s="184">
        <v>0.12</v>
      </c>
      <c r="O26" s="129">
        <f t="shared" si="1"/>
        <v>31.658665599999999</v>
      </c>
      <c r="P26" s="179"/>
      <c r="Q26" s="185"/>
      <c r="R26" s="179">
        <v>20.071236860759491</v>
      </c>
      <c r="S26" s="129"/>
      <c r="T26" s="186">
        <f t="shared" si="2"/>
        <v>21.833562482758619</v>
      </c>
      <c r="U26" s="187">
        <f t="shared" si="48"/>
        <v>8.7803538677010184E-2</v>
      </c>
      <c r="W26" s="85">
        <v>23.490780918518517</v>
      </c>
      <c r="X26" s="85"/>
      <c r="Y26" s="186">
        <f t="shared" si="3"/>
        <v>30.151110095238092</v>
      </c>
      <c r="Z26" s="187">
        <f t="shared" si="49"/>
        <v>0.28352949183860587</v>
      </c>
      <c r="AA26" s="25"/>
      <c r="AB26" s="85">
        <v>206.13160256</v>
      </c>
      <c r="AC26" s="85"/>
      <c r="AD26" s="152">
        <f t="shared" si="4"/>
        <v>277.01332400000001</v>
      </c>
      <c r="AE26" s="187">
        <f t="shared" si="50"/>
        <v>0.34386634829255752</v>
      </c>
      <c r="AF26" s="25"/>
      <c r="AG26" s="85">
        <v>174.41904832</v>
      </c>
      <c r="AH26" s="85"/>
      <c r="AI26" s="152">
        <f t="shared" si="5"/>
        <v>213.6959928</v>
      </c>
      <c r="AJ26" s="187">
        <f t="shared" si="51"/>
        <v>0.22518724220957839</v>
      </c>
      <c r="AL26" s="85">
        <v>190.27532543999999</v>
      </c>
      <c r="AM26" s="85"/>
      <c r="AN26" s="152">
        <f t="shared" si="6"/>
        <v>267.51572431999995</v>
      </c>
      <c r="AO26" s="187">
        <f t="shared" si="7"/>
        <v>0.40594017485654688</v>
      </c>
      <c r="AP26" s="25"/>
      <c r="AQ26" s="85">
        <v>469.63528000000002</v>
      </c>
      <c r="AR26" s="85"/>
      <c r="AS26" s="85">
        <v>516.59880800000008</v>
      </c>
      <c r="AT26" s="85">
        <f t="shared" si="8"/>
        <v>558.69950000000006</v>
      </c>
      <c r="AU26" s="187">
        <f t="shared" si="9"/>
        <v>8.1495913943339909E-2</v>
      </c>
      <c r="AW26" s="85">
        <f t="shared" si="10"/>
        <v>42.166000000000004</v>
      </c>
      <c r="AY26" s="85">
        <f t="shared" si="11"/>
        <v>31.658665599999999</v>
      </c>
      <c r="AZ26" s="85">
        <f t="shared" si="12"/>
        <v>-3.9286656</v>
      </c>
      <c r="BA26" s="85">
        <f t="shared" si="13"/>
        <v>1.35</v>
      </c>
      <c r="BB26" s="85"/>
      <c r="BC26" s="85">
        <f t="shared" si="14"/>
        <v>13.086</v>
      </c>
      <c r="BE26" s="110">
        <v>0.16800000000000001</v>
      </c>
      <c r="BF26" s="110">
        <v>0.45</v>
      </c>
      <c r="BI26" s="545">
        <v>4.6586400000000001</v>
      </c>
      <c r="BJ26" s="545">
        <v>1.35</v>
      </c>
      <c r="BK26" s="545">
        <f t="shared" si="15"/>
        <v>3.30864</v>
      </c>
    </row>
    <row r="27" spans="1:63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IF('UK Prices'!D27=0,"",'UK Prices'!D27)</f>
        <v>FJ Perf Softshell Vest</v>
      </c>
      <c r="E27" s="92" t="s">
        <v>213</v>
      </c>
      <c r="F27" s="370" t="s">
        <v>216</v>
      </c>
      <c r="G27" s="191">
        <v>21.979999999999997</v>
      </c>
      <c r="H27" s="239">
        <f t="shared" si="47"/>
        <v>0</v>
      </c>
      <c r="I27" s="191"/>
      <c r="J27" s="191">
        <v>21.979999999999997</v>
      </c>
      <c r="K27" s="183">
        <v>0.35</v>
      </c>
      <c r="L27" s="129">
        <f>SUM('UK Prices'!I27*$T$2*0.85)*$L$4</f>
        <v>4.2989600000000001</v>
      </c>
      <c r="M27" s="129">
        <f t="shared" si="0"/>
        <v>3.1954751999999997</v>
      </c>
      <c r="N27" s="184">
        <v>0.12</v>
      </c>
      <c r="O27" s="129">
        <f t="shared" si="1"/>
        <v>25.525475199999999</v>
      </c>
      <c r="P27" s="179"/>
      <c r="Q27" s="185"/>
      <c r="R27" s="179">
        <v>16.184636759493667</v>
      </c>
      <c r="S27" s="129"/>
      <c r="T27" s="186">
        <f t="shared" si="2"/>
        <v>17.603776</v>
      </c>
      <c r="U27" s="187">
        <f t="shared" si="48"/>
        <v>8.7684342972596321E-2</v>
      </c>
      <c r="W27" s="85">
        <v>18.942019318518515</v>
      </c>
      <c r="X27" s="85"/>
      <c r="Y27" s="186">
        <f t="shared" si="3"/>
        <v>24.309976380952378</v>
      </c>
      <c r="Z27" s="187">
        <f t="shared" si="49"/>
        <v>0.28338884952914828</v>
      </c>
      <c r="AA27" s="25"/>
      <c r="AB27" s="85">
        <v>166.21621951999998</v>
      </c>
      <c r="AC27" s="85"/>
      <c r="AD27" s="152">
        <f t="shared" si="4"/>
        <v>223.34790799999999</v>
      </c>
      <c r="AE27" s="187">
        <f t="shared" si="50"/>
        <v>0.34371909459248429</v>
      </c>
      <c r="AF27" s="25"/>
      <c r="AG27" s="85">
        <v>140.64449343999999</v>
      </c>
      <c r="AH27" s="85"/>
      <c r="AI27" s="152">
        <f t="shared" si="5"/>
        <v>172.29695759999998</v>
      </c>
      <c r="AJ27" s="187">
        <f t="shared" si="51"/>
        <v>0.2250529927323687</v>
      </c>
      <c r="AL27" s="85">
        <v>153.43035648</v>
      </c>
      <c r="AM27" s="85"/>
      <c r="AN27" s="152">
        <f t="shared" si="6"/>
        <v>215.69026543999996</v>
      </c>
      <c r="AO27" s="187">
        <f t="shared" si="7"/>
        <v>0.40578611943794635</v>
      </c>
      <c r="AP27" s="25"/>
      <c r="AQ27" s="85">
        <v>378.18087999999995</v>
      </c>
      <c r="AR27" s="85"/>
      <c r="AS27" s="85">
        <v>415.99896799999993</v>
      </c>
      <c r="AT27" s="85">
        <f t="shared" si="8"/>
        <v>454.952</v>
      </c>
      <c r="AU27" s="187">
        <f t="shared" si="9"/>
        <v>9.3637328446449591E-2</v>
      </c>
      <c r="AW27" s="85">
        <f t="shared" si="10"/>
        <v>34.335999999999999</v>
      </c>
      <c r="AY27" s="85">
        <f t="shared" si="11"/>
        <v>25.525475199999999</v>
      </c>
      <c r="AZ27" s="85">
        <f t="shared" si="12"/>
        <v>-3.1954751999999997</v>
      </c>
      <c r="BA27" s="85">
        <f t="shared" si="13"/>
        <v>1.35</v>
      </c>
      <c r="BB27" s="85"/>
      <c r="BC27" s="85">
        <f t="shared" si="14"/>
        <v>10.656000000000001</v>
      </c>
      <c r="BE27" s="110">
        <v>0.16800000000000001</v>
      </c>
      <c r="BF27" s="110">
        <v>0.45</v>
      </c>
      <c r="BI27" s="545">
        <v>3.7514400000000001</v>
      </c>
      <c r="BJ27" s="545">
        <v>1.35</v>
      </c>
      <c r="BK27" s="545">
        <f t="shared" si="15"/>
        <v>2.40144</v>
      </c>
    </row>
    <row r="28" spans="1:63" ht="15.75" customHeight="1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E28" s="92"/>
      <c r="F28" s="173"/>
      <c r="G28" s="191"/>
      <c r="H28" s="239"/>
      <c r="I28" s="191"/>
      <c r="J28" s="191"/>
      <c r="K28" s="183"/>
      <c r="L28" s="129"/>
      <c r="M28" s="129"/>
      <c r="N28" s="184"/>
      <c r="O28" s="129"/>
      <c r="P28" s="179"/>
      <c r="Q28" s="185"/>
      <c r="R28" s="179"/>
      <c r="S28" s="129"/>
      <c r="T28" s="186"/>
      <c r="U28" s="187"/>
      <c r="W28" s="85"/>
      <c r="X28" s="85"/>
      <c r="Y28" s="186"/>
      <c r="Z28" s="187"/>
      <c r="AA28" s="25"/>
      <c r="AB28" s="85"/>
      <c r="AC28" s="85"/>
      <c r="AD28" s="152"/>
      <c r="AE28" s="187"/>
      <c r="AF28" s="25"/>
      <c r="AG28" s="85"/>
      <c r="AH28" s="85"/>
      <c r="AI28" s="152"/>
      <c r="AJ28" s="187"/>
      <c r="AL28" s="85"/>
      <c r="AM28" s="85"/>
      <c r="AN28" s="152"/>
      <c r="AO28" s="187"/>
      <c r="AP28" s="25"/>
      <c r="AQ28" s="85"/>
      <c r="AR28" s="85"/>
      <c r="AS28" s="85"/>
      <c r="AT28" s="85"/>
      <c r="AU28" s="187" t="e">
        <f t="shared" si="9"/>
        <v>#DIV/0!</v>
      </c>
      <c r="AW28" s="85"/>
      <c r="AY28" s="85"/>
      <c r="AZ28" s="85"/>
      <c r="BA28" s="85"/>
      <c r="BB28" s="85"/>
      <c r="BC28" s="85"/>
      <c r="BE28" s="110"/>
      <c r="BF28" s="110"/>
    </row>
    <row r="29" spans="1:63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IF('UK Prices'!D29=0,"",'UK Prices'!D29)</f>
        <v>FJ Seamless Thermal Base Layer Mock</v>
      </c>
      <c r="E29" s="181" t="s">
        <v>293</v>
      </c>
      <c r="F29" s="231" t="s">
        <v>284</v>
      </c>
      <c r="G29" s="191"/>
      <c r="H29" s="239"/>
      <c r="I29" s="191"/>
      <c r="J29" s="191">
        <v>12.3</v>
      </c>
      <c r="K29" s="183">
        <v>0.35</v>
      </c>
      <c r="L29" s="129">
        <f>SUM('UK Prices'!I29*$T$2*0.85)*$L$4</f>
        <v>2.7115</v>
      </c>
      <c r="M29" s="129">
        <f t="shared" ref="M29" si="78">N29*SUM(J29:L29)</f>
        <v>1.8433799999999998</v>
      </c>
      <c r="N29" s="184">
        <v>0.12</v>
      </c>
      <c r="O29" s="129">
        <f t="shared" ref="O29" si="79">+J29+K29+M29</f>
        <v>14.49338</v>
      </c>
      <c r="P29" s="179"/>
      <c r="Q29" s="185"/>
      <c r="R29" s="179"/>
      <c r="S29" s="129"/>
      <c r="T29" s="186">
        <f t="shared" ref="T29" si="80">SUM(O29/$T$2)+P29+Q29</f>
        <v>9.9954344827586219</v>
      </c>
      <c r="U29" s="187"/>
      <c r="W29" s="85">
        <v>9.0919753481481482</v>
      </c>
      <c r="X29" s="85"/>
      <c r="Y29" s="186">
        <f t="shared" ref="Y29" si="81">SUM(O29/$Y$2)</f>
        <v>13.803219047619047</v>
      </c>
      <c r="Z29" s="187">
        <f t="shared" ref="Z29" si="82">(Y29-W29)/W29</f>
        <v>0.51817603095794618</v>
      </c>
      <c r="AA29" s="25"/>
      <c r="AB29" s="85">
        <v>79.78208368</v>
      </c>
      <c r="AC29" s="85"/>
      <c r="AD29" s="152">
        <f t="shared" ref="AD29" si="83">SUM(O29*$AD$2)</f>
        <v>126.817075</v>
      </c>
      <c r="AE29" s="187">
        <f t="shared" ref="AE29" si="84">(AD29-AB29)/AB29</f>
        <v>0.58954328027648228</v>
      </c>
      <c r="AF29" s="25"/>
      <c r="AG29" s="85">
        <v>67.507916960000003</v>
      </c>
      <c r="AH29" s="85"/>
      <c r="AI29" s="152">
        <f t="shared" ref="AI29" si="85">SUM(O29*$AI$2)</f>
        <v>97.830314999999999</v>
      </c>
      <c r="AJ29" s="187">
        <f t="shared" ref="AJ29" si="86">(AI29-AG29)/AG29</f>
        <v>0.44916802955076685</v>
      </c>
      <c r="AL29" s="85">
        <v>73.645000320000008</v>
      </c>
      <c r="AM29" s="85"/>
      <c r="AN29" s="152">
        <f t="shared" ref="AN29" si="87">SUM(O29*$AN$2)</f>
        <v>122.469061</v>
      </c>
      <c r="AO29" s="187">
        <f t="shared" ref="AO29" si="88">(AN29-AL29)/AL29</f>
        <v>0.6629650413178243</v>
      </c>
      <c r="AP29" s="25"/>
      <c r="AQ29" s="85">
        <v>181.72327999999999</v>
      </c>
      <c r="AR29" s="85"/>
      <c r="AS29" s="85">
        <v>261.37328800000006</v>
      </c>
      <c r="AT29" s="85">
        <f t="shared" ref="AT29" si="89">AW29*$AT$2</f>
        <v>268.97500000000002</v>
      </c>
      <c r="AU29" s="187">
        <f t="shared" si="9"/>
        <v>2.9083737126190039E-2</v>
      </c>
      <c r="AW29" s="85">
        <f t="shared" ref="AW29" si="90">SUM(AY29:BC29)</f>
        <v>20.3</v>
      </c>
      <c r="AY29" s="85">
        <f t="shared" ref="AY29" si="91">O29</f>
        <v>14.49338</v>
      </c>
      <c r="AZ29" s="85">
        <f t="shared" ref="AZ29" si="92">-M29</f>
        <v>-1.8433799999999998</v>
      </c>
      <c r="BA29" s="85">
        <f t="shared" ref="BA29:BA31" si="93">K29+1</f>
        <v>1.35</v>
      </c>
      <c r="BB29" s="85"/>
      <c r="BC29" s="85">
        <f t="shared" ref="BC29" si="94">SUM(AY29:BA29)*BF29</f>
        <v>6.3</v>
      </c>
      <c r="BE29" s="110">
        <v>0.16800000000000001</v>
      </c>
      <c r="BF29" s="110">
        <v>0.45</v>
      </c>
      <c r="BI29" s="545">
        <v>2.3570400000000005</v>
      </c>
      <c r="BJ29" s="545">
        <v>1.35</v>
      </c>
      <c r="BK29" s="545">
        <f t="shared" ref="BK29:BK31" si="95">BI29-BJ29</f>
        <v>1.0070400000000004</v>
      </c>
    </row>
    <row r="30" spans="1:63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IF('UK Prices'!D30=0,"",'UK Prices'!D30)</f>
        <v>FJ Thermal Base Layer Crew</v>
      </c>
      <c r="E30" s="189" t="s">
        <v>132</v>
      </c>
      <c r="F30" s="370" t="s">
        <v>217</v>
      </c>
      <c r="G30" s="191">
        <v>10.38</v>
      </c>
      <c r="H30" s="239">
        <f t="shared" si="47"/>
        <v>0</v>
      </c>
      <c r="I30" s="191"/>
      <c r="J30" s="191">
        <v>10.38</v>
      </c>
      <c r="K30" s="183">
        <v>0.35</v>
      </c>
      <c r="L30" s="129">
        <f>SUM('UK Prices'!I30*$T$2*0.85)*$L$4</f>
        <v>1.9621399999999998</v>
      </c>
      <c r="M30" s="129">
        <f t="shared" si="0"/>
        <v>1.5230568</v>
      </c>
      <c r="N30" s="184">
        <v>0.12</v>
      </c>
      <c r="O30" s="129">
        <f t="shared" si="1"/>
        <v>12.2530568</v>
      </c>
      <c r="P30" s="179"/>
      <c r="Q30" s="185"/>
      <c r="R30" s="179">
        <v>7.7684599493670881</v>
      </c>
      <c r="S30" s="129"/>
      <c r="T30" s="186">
        <f t="shared" si="2"/>
        <v>8.4503839999999997</v>
      </c>
      <c r="U30" s="187">
        <f t="shared" si="48"/>
        <v>8.778111171036794E-2</v>
      </c>
      <c r="W30" s="85">
        <v>9.0919753481481482</v>
      </c>
      <c r="X30" s="85"/>
      <c r="Y30" s="186">
        <f t="shared" si="3"/>
        <v>11.669577904761903</v>
      </c>
      <c r="Z30" s="187">
        <f t="shared" si="49"/>
        <v>0.28350302964017171</v>
      </c>
      <c r="AA30" s="25"/>
      <c r="AB30" s="85">
        <v>79.78208368</v>
      </c>
      <c r="AC30" s="85"/>
      <c r="AD30" s="152">
        <f t="shared" si="4"/>
        <v>107.214247</v>
      </c>
      <c r="AE30" s="187">
        <f t="shared" si="50"/>
        <v>0.34383864214462445</v>
      </c>
      <c r="AF30" s="25"/>
      <c r="AG30" s="85">
        <v>67.507916960000003</v>
      </c>
      <c r="AH30" s="85"/>
      <c r="AI30" s="152">
        <f t="shared" si="5"/>
        <v>82.708133399999994</v>
      </c>
      <c r="AJ30" s="187">
        <f t="shared" si="51"/>
        <v>0.22516198283834576</v>
      </c>
      <c r="AL30" s="85">
        <v>73.645000320000008</v>
      </c>
      <c r="AM30" s="85"/>
      <c r="AN30" s="152">
        <f t="shared" si="6"/>
        <v>103.53832995999998</v>
      </c>
      <c r="AO30" s="187">
        <f t="shared" si="7"/>
        <v>0.40591118894844719</v>
      </c>
      <c r="AP30" s="25"/>
      <c r="AQ30" s="85">
        <v>181.72327999999999</v>
      </c>
      <c r="AR30" s="85"/>
      <c r="AS30" s="85">
        <v>199.89560800000001</v>
      </c>
      <c r="AT30" s="85">
        <f t="shared" si="8"/>
        <v>232.08699999999999</v>
      </c>
      <c r="AU30" s="187">
        <f t="shared" si="9"/>
        <v>0.16104101696921713</v>
      </c>
      <c r="AW30" s="85">
        <f t="shared" si="10"/>
        <v>17.515999999999998</v>
      </c>
      <c r="AY30" s="85">
        <f t="shared" si="11"/>
        <v>12.2530568</v>
      </c>
      <c r="AZ30" s="85">
        <f t="shared" si="12"/>
        <v>-1.5230568</v>
      </c>
      <c r="BA30" s="85">
        <f t="shared" si="93"/>
        <v>1.35</v>
      </c>
      <c r="BB30" s="85"/>
      <c r="BC30" s="85">
        <f t="shared" si="14"/>
        <v>5.4359999999999999</v>
      </c>
      <c r="BE30" s="110">
        <v>0.16800000000000001</v>
      </c>
      <c r="BF30" s="110">
        <v>0.45</v>
      </c>
      <c r="BI30" s="545">
        <v>1.8026400000000002</v>
      </c>
      <c r="BJ30" s="545">
        <v>1.35</v>
      </c>
      <c r="BK30" s="545">
        <f t="shared" si="95"/>
        <v>0.45264000000000015</v>
      </c>
    </row>
    <row r="31" spans="1:63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E31" s="92" t="s">
        <v>127</v>
      </c>
      <c r="F31" s="181" t="s">
        <v>218</v>
      </c>
      <c r="G31" s="191">
        <v>10.64</v>
      </c>
      <c r="H31" s="239">
        <f t="shared" si="47"/>
        <v>-0.14097744360902256</v>
      </c>
      <c r="I31" s="191"/>
      <c r="J31" s="191">
        <v>9.14</v>
      </c>
      <c r="K31" s="183">
        <v>0.35</v>
      </c>
      <c r="L31" s="129">
        <f>SUM('UK Prices'!I31*$T$2*0.85)*$L$4</f>
        <v>2.0410199999999996</v>
      </c>
      <c r="M31" s="129">
        <f t="shared" si="0"/>
        <v>1.3837223999999999</v>
      </c>
      <c r="N31" s="184">
        <v>0.12</v>
      </c>
      <c r="O31" s="129">
        <f t="shared" si="1"/>
        <v>10.8737224</v>
      </c>
      <c r="P31" s="179"/>
      <c r="Q31" s="185"/>
      <c r="R31" s="179">
        <v>7.9527637468354424</v>
      </c>
      <c r="S31" s="129"/>
      <c r="T31" s="186">
        <f t="shared" si="2"/>
        <v>7.4991188965517246</v>
      </c>
      <c r="U31" s="187">
        <f t="shared" si="48"/>
        <v>-5.7042415030149965E-2</v>
      </c>
      <c r="W31" s="85">
        <v>9.3076790518518511</v>
      </c>
      <c r="X31" s="85"/>
      <c r="Y31" s="186">
        <f t="shared" si="3"/>
        <v>10.355926095238095</v>
      </c>
      <c r="Z31" s="187">
        <f t="shared" si="49"/>
        <v>0.11262174356749927</v>
      </c>
      <c r="AA31" s="25"/>
      <c r="AB31" s="85">
        <v>81.674883679999994</v>
      </c>
      <c r="AC31" s="85"/>
      <c r="AD31" s="152">
        <f t="shared" si="4"/>
        <v>95.145071000000002</v>
      </c>
      <c r="AE31" s="187">
        <f t="shared" si="50"/>
        <v>0.16492447510272362</v>
      </c>
      <c r="AF31" s="25"/>
      <c r="AG31" s="85">
        <v>69.109516960000008</v>
      </c>
      <c r="AH31" s="85"/>
      <c r="AI31" s="152">
        <f t="shared" si="5"/>
        <v>73.397626200000005</v>
      </c>
      <c r="AJ31" s="187">
        <f t="shared" si="51"/>
        <v>6.204802795079465E-2</v>
      </c>
      <c r="AL31" s="85">
        <v>75.392200320000001</v>
      </c>
      <c r="AM31" s="85"/>
      <c r="AN31" s="152">
        <f t="shared" si="6"/>
        <v>91.882954279999993</v>
      </c>
      <c r="AO31" s="187">
        <f t="shared" si="7"/>
        <v>0.21873289133365875</v>
      </c>
      <c r="AP31" s="25"/>
      <c r="AQ31" s="85">
        <v>186.12664000000001</v>
      </c>
      <c r="AR31" s="85"/>
      <c r="AS31" s="85">
        <v>176.794904</v>
      </c>
      <c r="AT31" s="85">
        <f t="shared" si="8"/>
        <v>208.26349999999999</v>
      </c>
      <c r="AU31" s="187">
        <f t="shared" si="9"/>
        <v>0.17799492682209886</v>
      </c>
      <c r="AW31" s="85">
        <f t="shared" si="10"/>
        <v>15.718</v>
      </c>
      <c r="AY31" s="85">
        <f t="shared" si="11"/>
        <v>10.8737224</v>
      </c>
      <c r="AZ31" s="85">
        <f t="shared" si="12"/>
        <v>-1.3837223999999999</v>
      </c>
      <c r="BA31" s="85">
        <f t="shared" si="93"/>
        <v>1.35</v>
      </c>
      <c r="BB31" s="85"/>
      <c r="BC31" s="85">
        <f t="shared" si="14"/>
        <v>4.8780000000000001</v>
      </c>
      <c r="BE31" s="110">
        <v>0.16800000000000001</v>
      </c>
      <c r="BF31" s="110">
        <v>0.45</v>
      </c>
      <c r="BI31" s="545">
        <v>1.5943200000000002</v>
      </c>
      <c r="BJ31" s="545">
        <v>1.35</v>
      </c>
      <c r="BK31" s="545">
        <f t="shared" si="95"/>
        <v>0.24432000000000009</v>
      </c>
    </row>
    <row r="32" spans="1:63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IF('UK Prices'!D32=0,"",'UK Prices'!D32)</f>
        <v>FJ Base Layer Leggings</v>
      </c>
      <c r="E32" s="92" t="s">
        <v>127</v>
      </c>
      <c r="F32" s="370" t="s">
        <v>219</v>
      </c>
      <c r="G32" s="191">
        <v>8.92</v>
      </c>
      <c r="H32" s="239">
        <f t="shared" si="47"/>
        <v>0</v>
      </c>
      <c r="I32" s="191"/>
      <c r="J32" s="191">
        <v>8.92</v>
      </c>
      <c r="K32" s="183">
        <v>0.35</v>
      </c>
      <c r="L32" s="129">
        <f>SUM('UK Prices'!I32*$T$2*0.85)*$L$4</f>
        <v>1.7156399999999996</v>
      </c>
      <c r="M32" s="129">
        <f t="shared" si="0"/>
        <v>1.3182768</v>
      </c>
      <c r="N32" s="184">
        <v>0.12</v>
      </c>
      <c r="O32" s="129">
        <f t="shared" si="1"/>
        <v>10.588276799999999</v>
      </c>
      <c r="P32" s="179"/>
      <c r="Q32" s="185"/>
      <c r="R32" s="179">
        <v>6.7131232405063281</v>
      </c>
      <c r="S32" s="129"/>
      <c r="T32" s="186">
        <f t="shared" si="2"/>
        <v>7.3022598620689649</v>
      </c>
      <c r="U32" s="187">
        <f t="shared" si="48"/>
        <v>8.7758946239485686E-2</v>
      </c>
      <c r="W32" s="85">
        <v>7.8568405333333322</v>
      </c>
      <c r="X32" s="85"/>
      <c r="Y32" s="186">
        <f t="shared" si="3"/>
        <v>10.084073142857141</v>
      </c>
      <c r="Z32" s="187">
        <f t="shared" si="49"/>
        <v>0.28347687598781979</v>
      </c>
      <c r="AA32" s="25"/>
      <c r="AB32" s="85">
        <v>68.943775679999987</v>
      </c>
      <c r="AC32" s="85"/>
      <c r="AD32" s="152">
        <f t="shared" si="4"/>
        <v>92.647421999999992</v>
      </c>
      <c r="AE32" s="187">
        <f t="shared" si="50"/>
        <v>0.34381125904707643</v>
      </c>
      <c r="AF32" s="25"/>
      <c r="AG32" s="85">
        <v>58.337040959999996</v>
      </c>
      <c r="AH32" s="85"/>
      <c r="AI32" s="152">
        <f t="shared" si="5"/>
        <v>71.470868400000001</v>
      </c>
      <c r="AJ32" s="187">
        <f t="shared" si="51"/>
        <v>0.22513701798837357</v>
      </c>
      <c r="AL32" s="85">
        <v>63.640408319999992</v>
      </c>
      <c r="AM32" s="85"/>
      <c r="AN32" s="152">
        <f t="shared" si="6"/>
        <v>89.470938959999984</v>
      </c>
      <c r="AO32" s="187">
        <f t="shared" si="7"/>
        <v>0.40588254101258403</v>
      </c>
      <c r="AP32" s="25"/>
      <c r="AQ32" s="85">
        <v>156.99671999999998</v>
      </c>
      <c r="AR32" s="85"/>
      <c r="AS32" s="85">
        <v>172.696392</v>
      </c>
      <c r="AT32" s="85">
        <f t="shared" si="8"/>
        <v>208.02065400000001</v>
      </c>
      <c r="AU32" s="187">
        <f t="shared" si="9"/>
        <v>0.20454545454545456</v>
      </c>
      <c r="AW32" s="85">
        <f t="shared" si="10"/>
        <v>15.699672</v>
      </c>
      <c r="AY32" s="85">
        <f t="shared" si="11"/>
        <v>10.588276799999999</v>
      </c>
      <c r="AZ32" s="85">
        <f t="shared" si="12"/>
        <v>-1.3182768</v>
      </c>
      <c r="BA32" s="85">
        <f t="shared" ref="BA32:BA34" si="96">(AY32+AZ32)*BE32</f>
        <v>1.5573600000000001</v>
      </c>
      <c r="BB32" s="85"/>
      <c r="BC32" s="85">
        <f t="shared" si="14"/>
        <v>4.872312</v>
      </c>
      <c r="BE32" s="110">
        <v>0.16800000000000001</v>
      </c>
      <c r="BF32" s="110">
        <v>0.45</v>
      </c>
      <c r="BI32" s="3">
        <v>1.5573600000000001</v>
      </c>
    </row>
    <row r="33" spans="1:63" ht="15.75" customHeight="1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E33" s="92"/>
      <c r="F33" s="173"/>
      <c r="G33" s="191"/>
      <c r="H33" s="239"/>
      <c r="I33" s="191"/>
      <c r="J33" s="191"/>
      <c r="K33" s="183"/>
      <c r="L33" s="129"/>
      <c r="M33" s="129"/>
      <c r="N33" s="184"/>
      <c r="O33" s="129"/>
      <c r="P33" s="179"/>
      <c r="Q33" s="185"/>
      <c r="R33" s="179"/>
      <c r="S33" s="129"/>
      <c r="T33" s="186"/>
      <c r="U33" s="187"/>
      <c r="W33" s="85"/>
      <c r="X33" s="85"/>
      <c r="Y33" s="186"/>
      <c r="Z33" s="187"/>
      <c r="AA33" s="25"/>
      <c r="AB33" s="85"/>
      <c r="AC33" s="85"/>
      <c r="AD33" s="152"/>
      <c r="AE33" s="187"/>
      <c r="AF33" s="25"/>
      <c r="AG33" s="85"/>
      <c r="AH33" s="85"/>
      <c r="AI33" s="152"/>
      <c r="AJ33" s="187"/>
      <c r="AL33" s="85"/>
      <c r="AM33" s="85"/>
      <c r="AN33" s="152"/>
      <c r="AO33" s="187"/>
      <c r="AP33" s="25"/>
      <c r="AQ33" s="85"/>
      <c r="AR33" s="85"/>
      <c r="AS33" s="85"/>
      <c r="AT33" s="85"/>
      <c r="AU33" s="187" t="e">
        <f t="shared" si="9"/>
        <v>#DIV/0!</v>
      </c>
      <c r="AW33" s="85"/>
      <c r="AY33" s="85"/>
      <c r="AZ33" s="85"/>
      <c r="BA33" s="85"/>
      <c r="BB33" s="85"/>
      <c r="BC33" s="85"/>
      <c r="BE33" s="110"/>
      <c r="BF33" s="110"/>
    </row>
    <row r="34" spans="1:63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IF('UK Prices'!D34=0,"",'UK Prices'!D34)</f>
        <v>Drop Needle Pullover</v>
      </c>
      <c r="E34" s="92" t="s">
        <v>132</v>
      </c>
      <c r="F34" s="370" t="s">
        <v>220</v>
      </c>
      <c r="G34" s="191">
        <v>17.88</v>
      </c>
      <c r="H34" s="239">
        <f t="shared" si="47"/>
        <v>0</v>
      </c>
      <c r="I34" s="191"/>
      <c r="J34" s="191">
        <v>17.88</v>
      </c>
      <c r="K34" s="183">
        <v>0.35</v>
      </c>
      <c r="L34" s="129">
        <f>SUM('UK Prices'!I34*$T$2*0.85)*$L$4</f>
        <v>3.1847799999999995</v>
      </c>
      <c r="M34" s="129">
        <f t="shared" si="0"/>
        <v>2.5697736</v>
      </c>
      <c r="N34" s="184">
        <v>0.12</v>
      </c>
      <c r="O34" s="129">
        <f t="shared" si="1"/>
        <v>20.799773600000002</v>
      </c>
      <c r="P34" s="179"/>
      <c r="Q34" s="185"/>
      <c r="R34" s="179">
        <v>13.18609964556962</v>
      </c>
      <c r="S34" s="129"/>
      <c r="T34" s="186">
        <f t="shared" si="2"/>
        <v>14.344671448275864</v>
      </c>
      <c r="U34" s="187">
        <f t="shared" si="48"/>
        <v>8.7863115996966695E-2</v>
      </c>
      <c r="W34" s="85">
        <v>15.432620325925924</v>
      </c>
      <c r="X34" s="85"/>
      <c r="Y34" s="186">
        <f t="shared" si="3"/>
        <v>19.809308190476191</v>
      </c>
      <c r="Z34" s="187">
        <f t="shared" si="49"/>
        <v>0.28359978876676439</v>
      </c>
      <c r="AA34" s="25"/>
      <c r="AB34" s="85">
        <v>135.42124336000001</v>
      </c>
      <c r="AC34" s="85"/>
      <c r="AD34" s="152">
        <f t="shared" si="4"/>
        <v>181.99801900000003</v>
      </c>
      <c r="AE34" s="187">
        <f t="shared" si="50"/>
        <v>0.3439399497771678</v>
      </c>
      <c r="AF34" s="25"/>
      <c r="AG34" s="85">
        <v>114.58720592</v>
      </c>
      <c r="AH34" s="85"/>
      <c r="AI34" s="152">
        <f t="shared" si="5"/>
        <v>140.39847180000001</v>
      </c>
      <c r="AJ34" s="187">
        <f t="shared" si="51"/>
        <v>0.22525434382282045</v>
      </c>
      <c r="AL34" s="85">
        <v>125.00422463999999</v>
      </c>
      <c r="AM34" s="85"/>
      <c r="AN34" s="152">
        <f t="shared" si="6"/>
        <v>175.75808692000001</v>
      </c>
      <c r="AO34" s="187">
        <f t="shared" si="7"/>
        <v>0.4060171760287799</v>
      </c>
      <c r="AP34" s="25"/>
      <c r="AQ34" s="85">
        <v>308.74328000000003</v>
      </c>
      <c r="AR34" s="85"/>
      <c r="AS34" s="85">
        <v>339.61760800000008</v>
      </c>
      <c r="AT34" s="85">
        <f t="shared" si="8"/>
        <v>409.08484600000008</v>
      </c>
      <c r="AU34" s="187">
        <f t="shared" si="9"/>
        <v>0.20454545454545453</v>
      </c>
      <c r="AW34" s="85">
        <f t="shared" si="10"/>
        <v>30.874328000000006</v>
      </c>
      <c r="AY34" s="85">
        <f t="shared" si="11"/>
        <v>20.799773600000002</v>
      </c>
      <c r="AZ34" s="85">
        <f t="shared" si="12"/>
        <v>-2.5697736</v>
      </c>
      <c r="BA34" s="85">
        <f t="shared" si="96"/>
        <v>3.0626400000000005</v>
      </c>
      <c r="BB34" s="85"/>
      <c r="BC34" s="85">
        <f t="shared" si="14"/>
        <v>9.5816880000000015</v>
      </c>
      <c r="BE34" s="110">
        <v>0.16800000000000001</v>
      </c>
      <c r="BF34" s="110">
        <v>0.45</v>
      </c>
      <c r="BI34" s="3">
        <v>3.0626400000000005</v>
      </c>
    </row>
    <row r="35" spans="1:63" ht="15.7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E35" s="406" t="s">
        <v>127</v>
      </c>
      <c r="F35" s="181" t="s">
        <v>285</v>
      </c>
      <c r="G35" s="191">
        <v>18.579999999999998</v>
      </c>
      <c r="H35" s="239">
        <f t="shared" ref="H35" si="97">(J35-G35)/G35</f>
        <v>-0.12809472551130244</v>
      </c>
      <c r="I35" s="191"/>
      <c r="J35" s="191">
        <v>16.2</v>
      </c>
      <c r="K35" s="183">
        <v>0.35</v>
      </c>
      <c r="L35" s="129">
        <f>SUM('UK Prices'!I35*$T$2*0.85)*$L$4</f>
        <v>3.1453399999999996</v>
      </c>
      <c r="M35" s="129">
        <f t="shared" ref="M35" si="98">N35*SUM(J35:L35)</f>
        <v>2.3634408000000002</v>
      </c>
      <c r="N35" s="184">
        <v>0.12</v>
      </c>
      <c r="O35" s="129">
        <f t="shared" ref="O35" si="99">+J35+K35+M35</f>
        <v>18.9134408</v>
      </c>
      <c r="P35" s="179"/>
      <c r="Q35" s="185"/>
      <c r="R35" s="179">
        <v>13.66965417721519</v>
      </c>
      <c r="S35" s="129"/>
      <c r="T35" s="186">
        <f t="shared" ref="T35" si="100">SUM(O35/$T$2)+P35+Q35</f>
        <v>13.043752275862069</v>
      </c>
      <c r="U35" s="187">
        <f t="shared" ref="U35" si="101">(T35-R35)/R35</f>
        <v>-4.5787690986095662E-2</v>
      </c>
      <c r="W35" s="85">
        <v>15.998558222222222</v>
      </c>
      <c r="X35" s="85"/>
      <c r="Y35" s="186">
        <f t="shared" ref="Y35" si="102">SUM(O35/$Y$2)</f>
        <v>18.01280076190476</v>
      </c>
      <c r="Z35" s="187">
        <f t="shared" ref="Z35" si="103">(Y35-W35)/W35</f>
        <v>0.12590150385456153</v>
      </c>
      <c r="AA35" s="25"/>
      <c r="AB35" s="85">
        <v>140.38734840000001</v>
      </c>
      <c r="AC35" s="85"/>
      <c r="AD35" s="152">
        <f t="shared" ref="AD35" si="104">SUM(O35*$AD$2)</f>
        <v>165.49260699999999</v>
      </c>
      <c r="AE35" s="187">
        <f t="shared" ref="AE35" si="105">(AD35-AB35)/AB35</f>
        <v>0.17882849762550243</v>
      </c>
      <c r="AF35" s="25"/>
      <c r="AG35" s="85">
        <v>118.78929479999999</v>
      </c>
      <c r="AH35" s="85"/>
      <c r="AI35" s="152">
        <f t="shared" ref="AI35" si="106">SUM(O35*$AI$2)</f>
        <v>127.6657254</v>
      </c>
      <c r="AJ35" s="187">
        <f t="shared" ref="AJ35" si="107">(AI35-AG35)/AG35</f>
        <v>7.4724162770263419E-2</v>
      </c>
      <c r="AL35" s="85">
        <v>129.5883216</v>
      </c>
      <c r="AM35" s="85"/>
      <c r="AN35" s="152">
        <f t="shared" ref="AN35" si="108">SUM(O35*$AN$2)</f>
        <v>159.81857475999999</v>
      </c>
      <c r="AO35" s="187">
        <f t="shared" ref="AO35" si="109">(AN35-AL35)/AL35</f>
        <v>0.23327914727772806</v>
      </c>
      <c r="AP35" s="25"/>
      <c r="AQ35" s="85">
        <v>320.59848</v>
      </c>
      <c r="AR35" s="85"/>
      <c r="AS35" s="85">
        <v>308.31988000000001</v>
      </c>
      <c r="AT35" s="85">
        <f t="shared" ref="AT35" si="110">AW35*$AT$2</f>
        <v>343.90375000000006</v>
      </c>
      <c r="AU35" s="187">
        <f t="shared" si="9"/>
        <v>0.11541218166016426</v>
      </c>
      <c r="AW35" s="85">
        <f t="shared" ref="AW35" si="111">SUM(AY35:BC35)</f>
        <v>25.955000000000005</v>
      </c>
      <c r="AY35" s="85">
        <f t="shared" ref="AY35" si="112">O35</f>
        <v>18.9134408</v>
      </c>
      <c r="AZ35" s="85">
        <f t="shared" ref="AZ35" si="113">-M35</f>
        <v>-2.3634408000000002</v>
      </c>
      <c r="BA35" s="85">
        <f t="shared" ref="BA35:BA36" si="114">K35+1</f>
        <v>1.35</v>
      </c>
      <c r="BB35" s="85"/>
      <c r="BC35" s="85">
        <f t="shared" ref="BC35" si="115">SUM(AY35:BA35)*BF35</f>
        <v>8.0550000000000015</v>
      </c>
      <c r="BE35" s="110">
        <v>0.16800000000000001</v>
      </c>
      <c r="BF35" s="110">
        <v>0.45</v>
      </c>
      <c r="BI35" s="545">
        <v>2.7804000000000002</v>
      </c>
      <c r="BJ35" s="545">
        <v>1.35</v>
      </c>
      <c r="BK35" s="545">
        <f t="shared" ref="BK35:BK36" si="116">BI35-BJ35</f>
        <v>1.4304000000000001</v>
      </c>
    </row>
    <row r="36" spans="1:63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IF('UK Prices'!D36=0,"",'UK Prices'!D36)</f>
        <v>FJ Track Jacket</v>
      </c>
      <c r="E36" s="189" t="s">
        <v>127</v>
      </c>
      <c r="F36" s="181" t="s">
        <v>221</v>
      </c>
      <c r="G36" s="191">
        <v>15.58</v>
      </c>
      <c r="H36" s="239">
        <f t="shared" si="47"/>
        <v>0</v>
      </c>
      <c r="I36" s="191"/>
      <c r="J36" s="191">
        <v>15.58</v>
      </c>
      <c r="K36" s="183">
        <v>0.35</v>
      </c>
      <c r="L36" s="129">
        <f>SUM('UK Prices'!I36*$T$2*0.85)*$L$4</f>
        <v>3.1847799999999995</v>
      </c>
      <c r="M36" s="129">
        <f t="shared" si="0"/>
        <v>2.2937735999999997</v>
      </c>
      <c r="N36" s="184">
        <v>0.12</v>
      </c>
      <c r="O36" s="129">
        <f t="shared" si="1"/>
        <v>18.223773600000001</v>
      </c>
      <c r="P36" s="179"/>
      <c r="Q36" s="185"/>
      <c r="R36" s="179">
        <v>11.555719898734177</v>
      </c>
      <c r="S36" s="129"/>
      <c r="T36" s="186">
        <f t="shared" si="2"/>
        <v>12.568119724137933</v>
      </c>
      <c r="U36" s="187">
        <f t="shared" si="48"/>
        <v>8.7610277358371708E-2</v>
      </c>
      <c r="W36" s="85">
        <v>13.524472177777776</v>
      </c>
      <c r="X36" s="85"/>
      <c r="Y36" s="186">
        <f t="shared" si="3"/>
        <v>17.355974857142858</v>
      </c>
      <c r="Z36" s="187">
        <f t="shared" si="49"/>
        <v>0.28330145746173152</v>
      </c>
      <c r="AA36" s="25"/>
      <c r="AB36" s="85">
        <v>118.67724335999999</v>
      </c>
      <c r="AC36" s="85"/>
      <c r="AD36" s="152">
        <f t="shared" si="4"/>
        <v>159.45801900000001</v>
      </c>
      <c r="AE36" s="187">
        <f t="shared" si="50"/>
        <v>0.34362759435095813</v>
      </c>
      <c r="AF36" s="25"/>
      <c r="AG36" s="85">
        <v>100.41920592</v>
      </c>
      <c r="AH36" s="85"/>
      <c r="AI36" s="152">
        <f t="shared" si="5"/>
        <v>123.0104718</v>
      </c>
      <c r="AJ36" s="187">
        <f t="shared" si="51"/>
        <v>0.22496957303165269</v>
      </c>
      <c r="AL36" s="85">
        <v>109.54822464</v>
      </c>
      <c r="AM36" s="85"/>
      <c r="AN36" s="152">
        <f t="shared" si="6"/>
        <v>153.99088692000001</v>
      </c>
      <c r="AO36" s="187">
        <f t="shared" si="7"/>
        <v>0.40569039275669277</v>
      </c>
      <c r="AP36" s="25"/>
      <c r="AQ36" s="85">
        <v>269.79048</v>
      </c>
      <c r="AR36" s="85"/>
      <c r="AS36" s="85">
        <v>296.76952799999998</v>
      </c>
      <c r="AT36" s="85">
        <f t="shared" si="8"/>
        <v>331.99200000000002</v>
      </c>
      <c r="AU36" s="187">
        <f t="shared" si="9"/>
        <v>0.11868628237330364</v>
      </c>
      <c r="AW36" s="85">
        <f t="shared" si="10"/>
        <v>25.056000000000001</v>
      </c>
      <c r="AY36" s="85">
        <f t="shared" si="11"/>
        <v>18.223773600000001</v>
      </c>
      <c r="AZ36" s="85">
        <f t="shared" si="12"/>
        <v>-2.2937735999999997</v>
      </c>
      <c r="BA36" s="85">
        <f t="shared" si="114"/>
        <v>1.35</v>
      </c>
      <c r="BB36" s="85"/>
      <c r="BC36" s="85">
        <f t="shared" si="14"/>
        <v>7.7760000000000007</v>
      </c>
      <c r="BE36" s="110">
        <v>0.16800000000000001</v>
      </c>
      <c r="BF36" s="110">
        <v>0.45</v>
      </c>
      <c r="BI36" s="545">
        <v>2.67624</v>
      </c>
      <c r="BJ36" s="545">
        <v>1.35</v>
      </c>
      <c r="BK36" s="545">
        <f t="shared" si="116"/>
        <v>1.3262399999999999</v>
      </c>
    </row>
    <row r="37" spans="1:63" ht="15.75" customHeight="1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E37" s="92"/>
      <c r="F37" s="173"/>
      <c r="G37" s="191"/>
      <c r="H37" s="239"/>
      <c r="I37" s="191"/>
      <c r="J37" s="191"/>
      <c r="K37" s="183"/>
      <c r="L37" s="129"/>
      <c r="M37" s="129"/>
      <c r="N37" s="184"/>
      <c r="O37" s="129"/>
      <c r="P37" s="179"/>
      <c r="Q37" s="185"/>
      <c r="R37" s="179"/>
      <c r="S37" s="129"/>
      <c r="T37" s="186"/>
      <c r="U37" s="187"/>
      <c r="W37" s="85"/>
      <c r="X37" s="85"/>
      <c r="Y37" s="186"/>
      <c r="Z37" s="187"/>
      <c r="AA37" s="25"/>
      <c r="AB37" s="85"/>
      <c r="AC37" s="85"/>
      <c r="AD37" s="152"/>
      <c r="AE37" s="187"/>
      <c r="AF37" s="25"/>
      <c r="AG37" s="85"/>
      <c r="AH37" s="85"/>
      <c r="AI37" s="152"/>
      <c r="AJ37" s="187"/>
      <c r="AL37" s="85"/>
      <c r="AM37" s="85"/>
      <c r="AN37" s="152"/>
      <c r="AO37" s="187"/>
      <c r="AP37" s="25"/>
      <c r="AQ37" s="85"/>
      <c r="AR37" s="85"/>
      <c r="AS37" s="85"/>
      <c r="AT37" s="85"/>
      <c r="AU37" s="187"/>
      <c r="AW37" s="85"/>
      <c r="AY37" s="85"/>
      <c r="AZ37" s="85"/>
      <c r="BA37" s="85"/>
      <c r="BB37" s="85"/>
      <c r="BC37" s="85"/>
      <c r="BE37" s="110"/>
      <c r="BF37" s="110"/>
    </row>
    <row r="38" spans="1:63" ht="15.7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E38" s="92" t="s">
        <v>127</v>
      </c>
      <c r="F38" s="231" t="s">
        <v>269</v>
      </c>
      <c r="G38" s="191"/>
      <c r="H38" s="239" t="e">
        <f>(J38-G38)/G38</f>
        <v>#DIV/0!</v>
      </c>
      <c r="I38" s="191"/>
      <c r="J38" s="191">
        <v>13.48</v>
      </c>
      <c r="K38" s="183">
        <v>0.35</v>
      </c>
      <c r="L38" s="129">
        <f>SUM('UK Prices'!I38*$T$2*0.85)*$L$4</f>
        <v>2.7016399999999998</v>
      </c>
      <c r="M38" s="129">
        <f>N38*SUM(J38:L38)</f>
        <v>1.9837967999999999</v>
      </c>
      <c r="N38" s="184">
        <v>0.12</v>
      </c>
      <c r="O38" s="129">
        <f>+J38+K38+M38</f>
        <v>15.8137968</v>
      </c>
      <c r="P38" s="179"/>
      <c r="Q38" s="185"/>
      <c r="R38" s="179"/>
      <c r="S38" s="129"/>
      <c r="T38" s="186">
        <f>SUM(O38/$T$2)+P38+Q38</f>
        <v>10.906066758620691</v>
      </c>
      <c r="U38" s="187"/>
      <c r="W38" s="85"/>
      <c r="X38" s="85"/>
      <c r="Y38" s="186">
        <f>SUM(O38/$Y$2)</f>
        <v>15.060758857142856</v>
      </c>
      <c r="Z38" s="187"/>
      <c r="AA38" s="25"/>
      <c r="AB38" s="85"/>
      <c r="AC38" s="85"/>
      <c r="AD38" s="152">
        <f>SUM(O38*$AD$2)</f>
        <v>138.370722</v>
      </c>
      <c r="AE38" s="187"/>
      <c r="AF38" s="25"/>
      <c r="AG38" s="85"/>
      <c r="AH38" s="85"/>
      <c r="AI38" s="152">
        <f>SUM(O38*$AI$2)</f>
        <v>106.7431284</v>
      </c>
      <c r="AJ38" s="187"/>
      <c r="AL38" s="85"/>
      <c r="AM38" s="85"/>
      <c r="AN38" s="152">
        <f>SUM(O38*$AN$2)</f>
        <v>133.62658295999998</v>
      </c>
      <c r="AO38" s="187" t="e">
        <f>(AN38-AL38)/AL38</f>
        <v>#DIV/0!</v>
      </c>
      <c r="AP38" s="25"/>
      <c r="AQ38" s="85"/>
      <c r="AR38" s="85"/>
      <c r="AS38" s="85">
        <v>257.64736799999991</v>
      </c>
      <c r="AT38" s="85">
        <f>AW38*$AT$2</f>
        <v>291.64574999999996</v>
      </c>
      <c r="AU38" s="187">
        <f t="shared" ref="AU38:AU43" si="117">(AT38-AS38)/AS38</f>
        <v>0.13195703206252066</v>
      </c>
      <c r="AW38" s="85">
        <f>SUM(AY38:BC38)</f>
        <v>22.010999999999999</v>
      </c>
      <c r="AY38" s="85">
        <f>O38</f>
        <v>15.8137968</v>
      </c>
      <c r="AZ38" s="85">
        <f>-M38</f>
        <v>-1.9837967999999999</v>
      </c>
      <c r="BA38" s="85">
        <f t="shared" ref="BA38:BA43" si="118">K38+1</f>
        <v>1.35</v>
      </c>
      <c r="BB38" s="85"/>
      <c r="BC38" s="85">
        <f>SUM(AY38:BA38)*BF38</f>
        <v>6.8310000000000004</v>
      </c>
      <c r="BE38" s="110">
        <v>0.16800000000000001</v>
      </c>
      <c r="BF38" s="110">
        <v>0.45</v>
      </c>
      <c r="BI38" s="545">
        <v>2.3234399999999997</v>
      </c>
      <c r="BJ38" s="545">
        <v>1.35</v>
      </c>
      <c r="BK38" s="545">
        <f t="shared" ref="BK38:BK43" si="119">BI38-BJ38</f>
        <v>0.97343999999999964</v>
      </c>
    </row>
    <row r="39" spans="1:63" ht="15.7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E39" s="92" t="s">
        <v>127</v>
      </c>
      <c r="F39" s="231" t="s">
        <v>272</v>
      </c>
      <c r="G39" s="191"/>
      <c r="H39" s="239" t="e">
        <f>(J39-G39)/G39</f>
        <v>#DIV/0!</v>
      </c>
      <c r="I39" s="191"/>
      <c r="J39" s="191">
        <v>12.08</v>
      </c>
      <c r="K39" s="183">
        <v>0.35</v>
      </c>
      <c r="L39" s="129">
        <f>SUM('UK Prices'!I39*$T$2*0.85)*$L$4</f>
        <v>2.7016399999999998</v>
      </c>
      <c r="M39" s="129">
        <f>N39*SUM(J39:L39)</f>
        <v>1.8157967999999998</v>
      </c>
      <c r="N39" s="184">
        <v>0.12</v>
      </c>
      <c r="O39" s="129">
        <f>+J39+K39+M39</f>
        <v>14.245796799999999</v>
      </c>
      <c r="P39" s="179"/>
      <c r="Q39" s="185"/>
      <c r="R39" s="179"/>
      <c r="S39" s="129"/>
      <c r="T39" s="186">
        <f>SUM(O39/$T$2)+P39+Q39</f>
        <v>9.8246874482758617</v>
      </c>
      <c r="U39" s="187"/>
      <c r="W39" s="85"/>
      <c r="X39" s="85"/>
      <c r="Y39" s="186">
        <f>SUM(O39/$Y$2)</f>
        <v>13.567425523809522</v>
      </c>
      <c r="Z39" s="187"/>
      <c r="AA39" s="25"/>
      <c r="AB39" s="85"/>
      <c r="AC39" s="85"/>
      <c r="AD39" s="152">
        <f>SUM(O39*$AD$2)</f>
        <v>124.65072199999999</v>
      </c>
      <c r="AE39" s="187"/>
      <c r="AF39" s="25"/>
      <c r="AG39" s="85"/>
      <c r="AH39" s="85"/>
      <c r="AI39" s="152">
        <f>SUM(O39*$AI$2)</f>
        <v>96.1591284</v>
      </c>
      <c r="AJ39" s="187"/>
      <c r="AL39" s="85"/>
      <c r="AM39" s="85"/>
      <c r="AN39" s="152">
        <f>SUM(O39*$AN$2)</f>
        <v>120.37698295999998</v>
      </c>
      <c r="AO39" s="187" t="e">
        <f>(AN39-AL39)/AL39</f>
        <v>#DIV/0!</v>
      </c>
      <c r="AP39" s="25"/>
      <c r="AQ39" s="85"/>
      <c r="AR39" s="85"/>
      <c r="AS39" s="85">
        <v>231.56592799999996</v>
      </c>
      <c r="AT39" s="85">
        <f>AW39*$AT$2</f>
        <v>264.74824999999998</v>
      </c>
      <c r="AU39" s="187">
        <f t="shared" si="117"/>
        <v>0.14329535561034709</v>
      </c>
      <c r="AW39" s="85">
        <f>SUM(AY39:BC39)</f>
        <v>19.980999999999998</v>
      </c>
      <c r="AY39" s="85">
        <f>O39</f>
        <v>14.245796799999999</v>
      </c>
      <c r="AZ39" s="85">
        <f>-M39</f>
        <v>-1.8157967999999998</v>
      </c>
      <c r="BA39" s="85">
        <f t="shared" si="118"/>
        <v>1.35</v>
      </c>
      <c r="BB39" s="85"/>
      <c r="BC39" s="85">
        <f>SUM(AY39:BA39)*BF39</f>
        <v>6.2009999999999996</v>
      </c>
      <c r="BE39" s="110">
        <v>0.16800000000000001</v>
      </c>
      <c r="BF39" s="110">
        <v>0.45</v>
      </c>
      <c r="BI39" s="545">
        <v>2.0882399999999999</v>
      </c>
      <c r="BJ39" s="545">
        <v>1.35</v>
      </c>
      <c r="BK39" s="545">
        <f t="shared" si="119"/>
        <v>0.73823999999999979</v>
      </c>
    </row>
    <row r="40" spans="1:63" ht="15.7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E40" s="92" t="s">
        <v>132</v>
      </c>
      <c r="F40" s="231" t="s">
        <v>268</v>
      </c>
      <c r="G40" s="191"/>
      <c r="H40" s="239" t="e">
        <f t="shared" ref="H40:H42" si="120">(J40-G40)/G40</f>
        <v>#DIV/0!</v>
      </c>
      <c r="I40" s="191"/>
      <c r="J40" s="191">
        <v>11.68</v>
      </c>
      <c r="K40" s="183">
        <v>0.35</v>
      </c>
      <c r="L40" s="129">
        <f>SUM('UK Prices'!I40*$T$2*0.85)*$L$4</f>
        <v>2.4255600000000004</v>
      </c>
      <c r="M40" s="129">
        <f t="shared" ref="M40:M42" si="121">N40*SUM(J40:L40)</f>
        <v>1.7346671999999999</v>
      </c>
      <c r="N40" s="184">
        <v>0.12</v>
      </c>
      <c r="O40" s="129">
        <f t="shared" ref="O40:O42" si="122">+J40+K40+M40</f>
        <v>13.7646672</v>
      </c>
      <c r="P40" s="179"/>
      <c r="Q40" s="185"/>
      <c r="R40" s="179"/>
      <c r="S40" s="129"/>
      <c r="T40" s="186">
        <f t="shared" ref="T40:T42" si="123">SUM(O40/$T$2)+P40+Q40</f>
        <v>9.4928739310344827</v>
      </c>
      <c r="U40" s="187"/>
      <c r="W40" s="85"/>
      <c r="X40" s="85"/>
      <c r="Y40" s="186">
        <f t="shared" ref="Y40:Y42" si="124">SUM(O40/$Y$2)</f>
        <v>13.109206857142857</v>
      </c>
      <c r="Z40" s="187"/>
      <c r="AA40" s="25"/>
      <c r="AB40" s="85"/>
      <c r="AC40" s="85"/>
      <c r="AD40" s="152">
        <f t="shared" ref="AD40:AD42" si="125">SUM(O40*$AD$2)</f>
        <v>120.440838</v>
      </c>
      <c r="AE40" s="187"/>
      <c r="AF40" s="25"/>
      <c r="AG40" s="85"/>
      <c r="AH40" s="85"/>
      <c r="AI40" s="152">
        <f t="shared" ref="AI40:AI42" si="126">SUM(O40*$AI$2)</f>
        <v>92.911503600000003</v>
      </c>
      <c r="AJ40" s="187"/>
      <c r="AL40" s="85"/>
      <c r="AM40" s="85"/>
      <c r="AN40" s="152">
        <f t="shared" ref="AN40:AN42" si="127">SUM(O40*$AN$2)</f>
        <v>116.31143783999998</v>
      </c>
      <c r="AO40" s="187" t="e">
        <f t="shared" ref="AO40:AO42" si="128">(AN40-AL40)/AL40</f>
        <v>#DIV/0!</v>
      </c>
      <c r="AP40" s="25"/>
      <c r="AQ40" s="85"/>
      <c r="AR40" s="85"/>
      <c r="AS40" s="85">
        <v>224.11408800000001</v>
      </c>
      <c r="AT40" s="85">
        <f t="shared" ref="AT40:AT42" si="129">AW40*$AT$2</f>
        <v>257.06324999999998</v>
      </c>
      <c r="AU40" s="187">
        <f t="shared" si="117"/>
        <v>0.1470195929851584</v>
      </c>
      <c r="AW40" s="85">
        <f t="shared" ref="AW40:AW42" si="130">SUM(AY40:BC40)</f>
        <v>19.401</v>
      </c>
      <c r="AY40" s="85">
        <f t="shared" ref="AY40:AY42" si="131">O40</f>
        <v>13.7646672</v>
      </c>
      <c r="AZ40" s="85">
        <f t="shared" ref="AZ40:AZ42" si="132">-M40</f>
        <v>-1.7346671999999999</v>
      </c>
      <c r="BA40" s="85">
        <f t="shared" si="118"/>
        <v>1.35</v>
      </c>
      <c r="BB40" s="85"/>
      <c r="BC40" s="85">
        <f t="shared" ref="BC40:BC42" si="133">SUM(AY40:BA40)*BF40</f>
        <v>6.0209999999999999</v>
      </c>
      <c r="BE40" s="110">
        <v>0.16800000000000001</v>
      </c>
      <c r="BF40" s="110">
        <v>0.45</v>
      </c>
      <c r="BI40" s="545">
        <v>2.0210400000000002</v>
      </c>
      <c r="BJ40" s="545">
        <v>1.35</v>
      </c>
      <c r="BK40" s="545">
        <f t="shared" si="119"/>
        <v>0.67104000000000008</v>
      </c>
    </row>
    <row r="41" spans="1:63" ht="15.7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E41" s="92" t="s">
        <v>132</v>
      </c>
      <c r="F41" s="231" t="s">
        <v>271</v>
      </c>
      <c r="G41" s="191"/>
      <c r="H41" s="239" t="e">
        <f>(J41-G41)/G41</f>
        <v>#DIV/0!</v>
      </c>
      <c r="I41" s="191"/>
      <c r="J41" s="191">
        <v>10.78</v>
      </c>
      <c r="K41" s="183">
        <v>0.35</v>
      </c>
      <c r="L41" s="129">
        <f>SUM('UK Prices'!I41*$T$2*0.85)*$L$4</f>
        <v>2.4255600000000004</v>
      </c>
      <c r="M41" s="129">
        <f>N41*SUM(J41:L41)</f>
        <v>1.6266672</v>
      </c>
      <c r="N41" s="184">
        <v>0.12</v>
      </c>
      <c r="O41" s="129">
        <f>+J41+K41+M41</f>
        <v>12.756667199999999</v>
      </c>
      <c r="P41" s="179"/>
      <c r="Q41" s="185"/>
      <c r="R41" s="179"/>
      <c r="S41" s="129"/>
      <c r="T41" s="186">
        <f>SUM(O41/$T$2)+P41+Q41</f>
        <v>8.7977015172413786</v>
      </c>
      <c r="U41" s="187"/>
      <c r="W41" s="85"/>
      <c r="X41" s="85"/>
      <c r="Y41" s="186">
        <f>SUM(O41/$Y$2)</f>
        <v>12.149206857142856</v>
      </c>
      <c r="Z41" s="187"/>
      <c r="AA41" s="25"/>
      <c r="AB41" s="85"/>
      <c r="AC41" s="85"/>
      <c r="AD41" s="152">
        <f>SUM(O41*$AD$2)</f>
        <v>111.62083799999999</v>
      </c>
      <c r="AE41" s="187"/>
      <c r="AF41" s="25"/>
      <c r="AG41" s="85"/>
      <c r="AH41" s="85"/>
      <c r="AI41" s="152">
        <f>SUM(O41*$AI$2)</f>
        <v>86.107503599999987</v>
      </c>
      <c r="AJ41" s="187"/>
      <c r="AL41" s="85"/>
      <c r="AM41" s="85"/>
      <c r="AN41" s="152">
        <f>SUM(O41*$AN$2)</f>
        <v>107.79383783999998</v>
      </c>
      <c r="AO41" s="187" t="e">
        <f>(AN41-AL41)/AL41</f>
        <v>#DIV/0!</v>
      </c>
      <c r="AP41" s="25"/>
      <c r="AQ41" s="85"/>
      <c r="AR41" s="85"/>
      <c r="AS41" s="85">
        <v>207.34744799999999</v>
      </c>
      <c r="AT41" s="85">
        <f>AW41*$AT$2</f>
        <v>239.77199999999996</v>
      </c>
      <c r="AU41" s="187">
        <f t="shared" si="117"/>
        <v>0.15637786870663573</v>
      </c>
      <c r="AW41" s="85">
        <f>SUM(AY41:BC41)</f>
        <v>18.095999999999997</v>
      </c>
      <c r="AY41" s="85">
        <f>O41</f>
        <v>12.756667199999999</v>
      </c>
      <c r="AZ41" s="85">
        <f>-M41</f>
        <v>-1.6266672</v>
      </c>
      <c r="BA41" s="85">
        <f t="shared" si="118"/>
        <v>1.35</v>
      </c>
      <c r="BB41" s="85"/>
      <c r="BC41" s="85">
        <f>SUM(AY41:BA41)*BF41</f>
        <v>5.6159999999999997</v>
      </c>
      <c r="BE41" s="110">
        <v>0.16800000000000001</v>
      </c>
      <c r="BF41" s="110">
        <v>0.45</v>
      </c>
      <c r="BI41" s="545">
        <v>1.8698399999999999</v>
      </c>
      <c r="BJ41" s="545">
        <v>1.35</v>
      </c>
      <c r="BK41" s="545">
        <f t="shared" si="119"/>
        <v>0.51983999999999986</v>
      </c>
    </row>
    <row r="42" spans="1:63" ht="15.7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E42" s="92" t="s">
        <v>191</v>
      </c>
      <c r="F42" s="231" t="s">
        <v>270</v>
      </c>
      <c r="G42" s="191"/>
      <c r="H42" s="239" t="e">
        <f t="shared" si="120"/>
        <v>#DIV/0!</v>
      </c>
      <c r="I42" s="191"/>
      <c r="J42" s="191">
        <v>11.45</v>
      </c>
      <c r="K42" s="183">
        <v>0.35</v>
      </c>
      <c r="L42" s="129">
        <f>SUM('UK Prices'!I42*$T$2*0.85)*$L$4</f>
        <v>2.1593399999999998</v>
      </c>
      <c r="M42" s="129">
        <f t="shared" si="121"/>
        <v>1.6751207999999997</v>
      </c>
      <c r="N42" s="184">
        <v>0.12</v>
      </c>
      <c r="O42" s="129">
        <f t="shared" si="122"/>
        <v>13.475120799999999</v>
      </c>
      <c r="P42" s="179"/>
      <c r="Q42" s="185"/>
      <c r="R42" s="179"/>
      <c r="S42" s="129"/>
      <c r="T42" s="186">
        <f t="shared" si="123"/>
        <v>9.2931867586206902</v>
      </c>
      <c r="U42" s="187"/>
      <c r="W42" s="85"/>
      <c r="X42" s="85"/>
      <c r="Y42" s="186">
        <f t="shared" si="124"/>
        <v>12.83344838095238</v>
      </c>
      <c r="Z42" s="187"/>
      <c r="AA42" s="25"/>
      <c r="AB42" s="85"/>
      <c r="AC42" s="85"/>
      <c r="AD42" s="152">
        <f t="shared" si="125"/>
        <v>117.90730699999999</v>
      </c>
      <c r="AE42" s="187"/>
      <c r="AF42" s="25"/>
      <c r="AG42" s="85"/>
      <c r="AH42" s="85"/>
      <c r="AI42" s="152">
        <f t="shared" si="126"/>
        <v>90.957065399999991</v>
      </c>
      <c r="AJ42" s="187"/>
      <c r="AL42" s="85"/>
      <c r="AM42" s="85"/>
      <c r="AN42" s="152">
        <f t="shared" si="127"/>
        <v>113.86477075999998</v>
      </c>
      <c r="AO42" s="187" t="e">
        <f t="shared" si="128"/>
        <v>#DIV/0!</v>
      </c>
      <c r="AP42" s="25"/>
      <c r="AQ42" s="85"/>
      <c r="AR42" s="85"/>
      <c r="AS42" s="85">
        <v>219.82927999999998</v>
      </c>
      <c r="AT42" s="85">
        <f t="shared" si="129"/>
        <v>252.644375</v>
      </c>
      <c r="AU42" s="187">
        <f t="shared" si="117"/>
        <v>0.14927536040694858</v>
      </c>
      <c r="AW42" s="85">
        <f t="shared" si="130"/>
        <v>19.067499999999999</v>
      </c>
      <c r="AY42" s="85">
        <f t="shared" si="131"/>
        <v>13.475120799999999</v>
      </c>
      <c r="AZ42" s="85">
        <f t="shared" si="132"/>
        <v>-1.6751207999999997</v>
      </c>
      <c r="BA42" s="85">
        <f t="shared" si="118"/>
        <v>1.35</v>
      </c>
      <c r="BB42" s="85"/>
      <c r="BC42" s="85">
        <f t="shared" si="133"/>
        <v>5.9174999999999995</v>
      </c>
      <c r="BE42" s="110">
        <v>0.16800000000000001</v>
      </c>
      <c r="BF42" s="110">
        <v>0.45</v>
      </c>
      <c r="BI42" s="545">
        <v>1.9823999999999999</v>
      </c>
      <c r="BJ42" s="545">
        <v>1.35</v>
      </c>
      <c r="BK42" s="545">
        <f t="shared" si="119"/>
        <v>0.63239999999999985</v>
      </c>
    </row>
    <row r="43" spans="1:63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IF('UK Prices'!D43=0,"",'UK Prices'!D43)</f>
        <v>FJ Perf Shirt - L/S ThermaCool</v>
      </c>
      <c r="E43" s="189" t="s">
        <v>127</v>
      </c>
      <c r="F43" s="370" t="s">
        <v>222</v>
      </c>
      <c r="G43" s="191">
        <v>13.68</v>
      </c>
      <c r="H43" s="239">
        <f t="shared" si="47"/>
        <v>0</v>
      </c>
      <c r="I43" s="191"/>
      <c r="J43" s="191">
        <v>13.68</v>
      </c>
      <c r="K43" s="183">
        <v>0.35</v>
      </c>
      <c r="L43" s="129">
        <f>SUM('UK Prices'!I43*$T$2*0.85)*$L$4</f>
        <v>2.8593999999999999</v>
      </c>
      <c r="M43" s="129">
        <f t="shared" si="0"/>
        <v>2.0267279999999999</v>
      </c>
      <c r="N43" s="184">
        <v>0.12</v>
      </c>
      <c r="O43" s="129">
        <f t="shared" si="1"/>
        <v>16.056728</v>
      </c>
      <c r="P43" s="179"/>
      <c r="Q43" s="185"/>
      <c r="R43" s="179">
        <v>10.181956455696202</v>
      </c>
      <c r="S43" s="129"/>
      <c r="T43" s="186">
        <f t="shared" si="2"/>
        <v>11.073605517241379</v>
      </c>
      <c r="U43" s="187">
        <f t="shared" si="48"/>
        <v>8.7571486425514239E-2</v>
      </c>
      <c r="W43" s="85">
        <v>11.916660148148146</v>
      </c>
      <c r="X43" s="85"/>
      <c r="Y43" s="186">
        <f t="shared" si="3"/>
        <v>15.292121904761904</v>
      </c>
      <c r="Z43" s="187">
        <f t="shared" si="49"/>
        <v>0.28325568696681391</v>
      </c>
      <c r="AA43" s="25"/>
      <c r="AB43" s="85">
        <v>104.56869279999999</v>
      </c>
      <c r="AC43" s="85"/>
      <c r="AD43" s="152">
        <f t="shared" si="4"/>
        <v>140.49636999999998</v>
      </c>
      <c r="AE43" s="187">
        <f t="shared" si="50"/>
        <v>0.34357967225157848</v>
      </c>
      <c r="AF43" s="25"/>
      <c r="AG43" s="85">
        <v>88.481201599999991</v>
      </c>
      <c r="AH43" s="85"/>
      <c r="AI43" s="152">
        <f t="shared" si="5"/>
        <v>108.382914</v>
      </c>
      <c r="AJ43" s="187">
        <f t="shared" si="51"/>
        <v>0.22492588301377692</v>
      </c>
      <c r="AL43" s="85">
        <v>96.524947199999986</v>
      </c>
      <c r="AM43" s="85"/>
      <c r="AN43" s="152">
        <f t="shared" si="6"/>
        <v>135.67935159999999</v>
      </c>
      <c r="AO43" s="187">
        <f t="shared" si="7"/>
        <v>0.405640257112723</v>
      </c>
      <c r="AP43" s="25"/>
      <c r="AQ43" s="85">
        <v>237.61207999999999</v>
      </c>
      <c r="AR43" s="85"/>
      <c r="AS43" s="85">
        <v>261.37328800000006</v>
      </c>
      <c r="AT43" s="85">
        <f t="shared" si="8"/>
        <v>295.48824999999999</v>
      </c>
      <c r="AU43" s="187">
        <f t="shared" si="117"/>
        <v>0.13052199121434294</v>
      </c>
      <c r="AW43" s="85">
        <f t="shared" si="10"/>
        <v>22.300999999999998</v>
      </c>
      <c r="AY43" s="85">
        <f t="shared" si="11"/>
        <v>16.056728</v>
      </c>
      <c r="AZ43" s="85">
        <f t="shared" si="12"/>
        <v>-2.0267279999999999</v>
      </c>
      <c r="BA43" s="85">
        <f t="shared" si="118"/>
        <v>1.35</v>
      </c>
      <c r="BB43" s="85"/>
      <c r="BC43" s="85">
        <f t="shared" si="14"/>
        <v>6.9209999999999994</v>
      </c>
      <c r="BE43" s="110">
        <v>0.16800000000000001</v>
      </c>
      <c r="BF43" s="110">
        <v>0.45</v>
      </c>
      <c r="BI43" s="545">
        <v>2.3570400000000005</v>
      </c>
      <c r="BJ43" s="545">
        <v>1.35</v>
      </c>
      <c r="BK43" s="545">
        <f t="shared" si="119"/>
        <v>1.0070400000000004</v>
      </c>
    </row>
    <row r="44" spans="1:63" ht="15.75" customHeight="1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E44" s="92"/>
      <c r="F44" s="193"/>
      <c r="G44" s="191"/>
      <c r="H44" s="239"/>
      <c r="I44" s="191"/>
      <c r="J44" s="191"/>
      <c r="K44" s="183"/>
      <c r="L44" s="129"/>
      <c r="M44" s="129"/>
      <c r="N44" s="184"/>
      <c r="O44" s="129"/>
      <c r="P44" s="179"/>
      <c r="Q44" s="185"/>
      <c r="R44" s="179"/>
      <c r="S44" s="129"/>
      <c r="T44" s="186"/>
      <c r="U44" s="187"/>
      <c r="W44" s="85"/>
      <c r="X44" s="85"/>
      <c r="Y44" s="186"/>
      <c r="Z44" s="187"/>
      <c r="AA44" s="25"/>
      <c r="AB44" s="85"/>
      <c r="AC44" s="85"/>
      <c r="AD44" s="152"/>
      <c r="AE44" s="187"/>
      <c r="AF44" s="25"/>
      <c r="AG44" s="85"/>
      <c r="AH44" s="85"/>
      <c r="AI44" s="152"/>
      <c r="AJ44" s="187"/>
      <c r="AL44" s="85"/>
      <c r="AM44" s="85"/>
      <c r="AN44" s="152"/>
      <c r="AO44" s="187"/>
      <c r="AP44" s="25"/>
      <c r="AQ44" s="85"/>
      <c r="AR44" s="85"/>
      <c r="AS44" s="85"/>
      <c r="AT44" s="85"/>
      <c r="AU44" s="187"/>
      <c r="AW44" s="85"/>
      <c r="AY44" s="85"/>
      <c r="AZ44" s="85"/>
      <c r="BA44" s="85"/>
      <c r="BB44" s="85"/>
      <c r="BC44" s="85"/>
      <c r="BE44" s="110"/>
      <c r="BF44" s="110"/>
    </row>
    <row r="45" spans="1:63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IF('UK Prices'!D45=0,"",'UK Prices'!D45)</f>
        <v>FJ Perf Autumn Plaid Trouser (Athletic Fit)</v>
      </c>
      <c r="E45" s="92" t="s">
        <v>223</v>
      </c>
      <c r="F45" s="370" t="s">
        <v>224</v>
      </c>
      <c r="G45" s="191">
        <v>21.3</v>
      </c>
      <c r="H45" s="239">
        <f t="shared" si="47"/>
        <v>0</v>
      </c>
      <c r="I45" s="191"/>
      <c r="J45" s="191">
        <v>21.3</v>
      </c>
      <c r="K45" s="183">
        <v>0.35</v>
      </c>
      <c r="L45" s="129">
        <f>SUM('UK Prices'!I45*$T$2*0.85)*$L$4</f>
        <v>3.4509999999999996</v>
      </c>
      <c r="M45" s="129">
        <f t="shared" si="0"/>
        <v>3.0121200000000004</v>
      </c>
      <c r="N45" s="184">
        <v>0.12</v>
      </c>
      <c r="O45" s="129">
        <f t="shared" si="1"/>
        <v>24.662120000000002</v>
      </c>
      <c r="P45" s="179"/>
      <c r="Q45" s="185"/>
      <c r="R45" s="179">
        <v>15.632435443037977</v>
      </c>
      <c r="S45" s="129"/>
      <c r="T45" s="186">
        <f t="shared" si="2"/>
        <v>17.008358620689656</v>
      </c>
      <c r="U45" s="187">
        <f t="shared" si="48"/>
        <v>8.8017198770167074E-2</v>
      </c>
      <c r="W45" s="85">
        <v>18.29573925925926</v>
      </c>
      <c r="X45" s="85"/>
      <c r="Y45" s="186">
        <f t="shared" si="3"/>
        <v>23.487733333333335</v>
      </c>
      <c r="Z45" s="187">
        <f t="shared" si="49"/>
        <v>0.28378159529391339</v>
      </c>
      <c r="AA45" s="25"/>
      <c r="AB45" s="85">
        <v>160.54511200000002</v>
      </c>
      <c r="AC45" s="85"/>
      <c r="AD45" s="152">
        <f t="shared" si="4"/>
        <v>215.79355000000001</v>
      </c>
      <c r="AE45" s="187">
        <f t="shared" si="50"/>
        <v>0.34413030276499473</v>
      </c>
      <c r="AF45" s="25"/>
      <c r="AG45" s="85">
        <v>135.84586400000003</v>
      </c>
      <c r="AH45" s="85"/>
      <c r="AI45" s="152">
        <f t="shared" si="5"/>
        <v>166.46931000000001</v>
      </c>
      <c r="AJ45" s="187">
        <f t="shared" si="51"/>
        <v>0.22542788641691708</v>
      </c>
      <c r="AL45" s="85">
        <v>148.19548800000001</v>
      </c>
      <c r="AM45" s="85"/>
      <c r="AN45" s="152">
        <f t="shared" si="6"/>
        <v>208.394914</v>
      </c>
      <c r="AO45" s="187">
        <f t="shared" si="7"/>
        <v>0.40621632151175874</v>
      </c>
      <c r="AP45" s="25"/>
      <c r="AQ45" s="85">
        <v>366.6644</v>
      </c>
      <c r="AR45" s="85"/>
      <c r="AS45" s="85">
        <v>403.33084000000002</v>
      </c>
      <c r="AT45" s="85">
        <f t="shared" si="8"/>
        <v>441.8875000000001</v>
      </c>
      <c r="AU45" s="187">
        <f t="shared" ref="AU45:AU46" si="134">(AT45-AS45)/AS45</f>
        <v>9.5595615748104157E-2</v>
      </c>
      <c r="AW45" s="85">
        <f t="shared" si="10"/>
        <v>33.350000000000009</v>
      </c>
      <c r="AY45" s="85">
        <f t="shared" si="11"/>
        <v>24.662120000000002</v>
      </c>
      <c r="AZ45" s="85">
        <f t="shared" si="12"/>
        <v>-3.0121200000000004</v>
      </c>
      <c r="BA45" s="85">
        <f t="shared" ref="BA45:BA46" si="135">K45+1</f>
        <v>1.35</v>
      </c>
      <c r="BB45" s="85"/>
      <c r="BC45" s="85">
        <f t="shared" si="14"/>
        <v>10.350000000000001</v>
      </c>
      <c r="BE45" s="110">
        <v>0.16800000000000001</v>
      </c>
      <c r="BF45" s="110">
        <v>0.45</v>
      </c>
      <c r="BI45" s="545">
        <v>3.6372000000000004</v>
      </c>
      <c r="BJ45" s="545">
        <v>1.35</v>
      </c>
      <c r="BK45" s="545">
        <f t="shared" ref="BK45:BK46" si="136">BI45-BJ45</f>
        <v>2.2872000000000003</v>
      </c>
    </row>
    <row r="46" spans="1:63" ht="15.75" customHeight="1" x14ac:dyDescent="0.45">
      <c r="A46" s="318">
        <f>'ITMA Form Data'!A33</f>
        <v>0</v>
      </c>
      <c r="B46" s="316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E46" s="92" t="s">
        <v>223</v>
      </c>
      <c r="F46" s="181" t="s">
        <v>225</v>
      </c>
      <c r="G46" s="191">
        <v>18.579999999999998</v>
      </c>
      <c r="H46" s="239">
        <f t="shared" si="47"/>
        <v>0</v>
      </c>
      <c r="I46" s="191"/>
      <c r="J46" s="191">
        <v>18.579999999999998</v>
      </c>
      <c r="K46" s="183">
        <v>0.35</v>
      </c>
      <c r="L46" s="129">
        <f>SUM('UK Prices'!I46*$T$2*0.85)*$L$4</f>
        <v>3.03688</v>
      </c>
      <c r="M46" s="129">
        <f t="shared" si="0"/>
        <v>2.6360256</v>
      </c>
      <c r="N46" s="184">
        <v>0.12</v>
      </c>
      <c r="O46" s="129">
        <f t="shared" si="1"/>
        <v>21.5660256</v>
      </c>
      <c r="P46" s="179"/>
      <c r="Q46" s="185"/>
      <c r="R46" s="179">
        <v>13.67006217721519</v>
      </c>
      <c r="S46" s="129"/>
      <c r="T46" s="186">
        <f t="shared" si="2"/>
        <v>14.873121103448277</v>
      </c>
      <c r="U46" s="187">
        <f t="shared" si="48"/>
        <v>8.800683644572635E-2</v>
      </c>
      <c r="W46" s="85">
        <v>15.999035733333333</v>
      </c>
      <c r="X46" s="85"/>
      <c r="Y46" s="186">
        <f t="shared" si="3"/>
        <v>20.539071999999997</v>
      </c>
      <c r="Z46" s="187">
        <f t="shared" si="49"/>
        <v>0.28376936850060819</v>
      </c>
      <c r="AA46" s="25"/>
      <c r="AB46" s="85">
        <v>140.39153856000001</v>
      </c>
      <c r="AC46" s="85"/>
      <c r="AD46" s="152">
        <f t="shared" si="4"/>
        <v>188.70272399999999</v>
      </c>
      <c r="AE46" s="187">
        <f t="shared" si="50"/>
        <v>0.34411750120790163</v>
      </c>
      <c r="AF46" s="25"/>
      <c r="AG46" s="85">
        <v>118.79284032000001</v>
      </c>
      <c r="AH46" s="85"/>
      <c r="AI46" s="152">
        <f t="shared" si="5"/>
        <v>145.57067280000001</v>
      </c>
      <c r="AJ46" s="187">
        <f t="shared" si="51"/>
        <v>0.22541621538694429</v>
      </c>
      <c r="AL46" s="85">
        <v>129.59218944</v>
      </c>
      <c r="AM46" s="85"/>
      <c r="AN46" s="152">
        <f t="shared" si="6"/>
        <v>182.23291631999999</v>
      </c>
      <c r="AO46" s="187">
        <f t="shared" si="7"/>
        <v>0.40620292864464769</v>
      </c>
      <c r="AP46" s="25"/>
      <c r="AQ46" s="85">
        <v>320.59848</v>
      </c>
      <c r="AR46" s="85"/>
      <c r="AS46" s="85">
        <v>352.65832800000004</v>
      </c>
      <c r="AT46" s="85">
        <f t="shared" si="8"/>
        <v>389.62950000000001</v>
      </c>
      <c r="AU46" s="187">
        <f t="shared" si="134"/>
        <v>0.10483566972506024</v>
      </c>
      <c r="AW46" s="85">
        <f t="shared" si="10"/>
        <v>29.406000000000002</v>
      </c>
      <c r="AY46" s="85">
        <f t="shared" si="11"/>
        <v>21.5660256</v>
      </c>
      <c r="AZ46" s="85">
        <f t="shared" si="12"/>
        <v>-2.6360256</v>
      </c>
      <c r="BA46" s="85">
        <f t="shared" si="135"/>
        <v>1.35</v>
      </c>
      <c r="BB46" s="85"/>
      <c r="BC46" s="85">
        <f t="shared" si="14"/>
        <v>9.1260000000000012</v>
      </c>
      <c r="BE46" s="110">
        <v>0.16800000000000001</v>
      </c>
      <c r="BF46" s="110">
        <v>0.45</v>
      </c>
      <c r="BI46" s="545">
        <v>3.18024</v>
      </c>
      <c r="BJ46" s="545">
        <v>1.35</v>
      </c>
      <c r="BK46" s="545">
        <f t="shared" si="136"/>
        <v>1.8302399999999999</v>
      </c>
    </row>
    <row r="47" spans="1:63" ht="15.75" customHeight="1" x14ac:dyDescent="0.35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E47" s="92"/>
      <c r="F47" s="194"/>
      <c r="G47" s="191"/>
      <c r="H47" s="239"/>
      <c r="I47" s="191"/>
      <c r="J47" s="191"/>
      <c r="K47" s="183"/>
      <c r="L47" s="129"/>
      <c r="M47" s="129"/>
      <c r="N47" s="184"/>
      <c r="O47" s="129"/>
      <c r="P47" s="179"/>
      <c r="Q47" s="185"/>
      <c r="R47" s="179"/>
      <c r="S47" s="129"/>
      <c r="T47" s="186"/>
      <c r="U47" s="187"/>
      <c r="W47" s="85"/>
      <c r="X47" s="85"/>
      <c r="Y47" s="186"/>
      <c r="Z47" s="187"/>
      <c r="AA47" s="25"/>
      <c r="AB47" s="85"/>
      <c r="AC47" s="85"/>
      <c r="AD47" s="152"/>
      <c r="AE47" s="187"/>
      <c r="AF47" s="25"/>
      <c r="AG47" s="85"/>
      <c r="AH47" s="85"/>
      <c r="AI47" s="152"/>
      <c r="AJ47" s="187"/>
      <c r="AL47" s="85"/>
      <c r="AM47" s="85"/>
      <c r="AN47" s="152"/>
      <c r="AO47" s="187"/>
      <c r="AP47" s="25"/>
      <c r="AQ47" s="85"/>
      <c r="AR47" s="85"/>
      <c r="AS47" s="85"/>
      <c r="AT47" s="85"/>
      <c r="AU47" s="187"/>
      <c r="AW47" s="85"/>
      <c r="AY47" s="85"/>
      <c r="AZ47" s="85"/>
      <c r="BA47" s="85"/>
      <c r="BB47" s="85"/>
      <c r="BC47" s="85"/>
      <c r="BE47" s="110"/>
      <c r="BF47" s="110"/>
    </row>
    <row r="48" spans="1:63" ht="15.7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E48" s="92" t="s">
        <v>190</v>
      </c>
      <c r="F48" s="181" t="s">
        <v>226</v>
      </c>
      <c r="G48" s="191">
        <v>36.28</v>
      </c>
      <c r="H48" s="239">
        <f t="shared" si="47"/>
        <v>0</v>
      </c>
      <c r="I48" s="191"/>
      <c r="J48" s="191">
        <v>36.28</v>
      </c>
      <c r="K48" s="183">
        <v>0.35</v>
      </c>
      <c r="L48" s="129">
        <f>SUM('UK Prices'!I48*$T$2*0.85)*$L$4</f>
        <v>6.8428399999999998</v>
      </c>
      <c r="M48" s="129">
        <f t="shared" si="0"/>
        <v>5.2167408000000002</v>
      </c>
      <c r="N48" s="184">
        <v>0.12</v>
      </c>
      <c r="O48" s="129">
        <f t="shared" si="1"/>
        <v>41.846740800000006</v>
      </c>
      <c r="P48" s="179"/>
      <c r="Q48" s="185"/>
      <c r="R48" s="179">
        <v>26.509841620253166</v>
      </c>
      <c r="S48" s="129"/>
      <c r="T48" s="186">
        <f t="shared" si="2"/>
        <v>28.859821241379315</v>
      </c>
      <c r="U48" s="187">
        <f t="shared" si="48"/>
        <v>8.8645554914624461E-2</v>
      </c>
      <c r="W48" s="85">
        <v>31.026333155555555</v>
      </c>
      <c r="X48" s="85"/>
      <c r="Y48" s="186">
        <f t="shared" si="3"/>
        <v>39.854038857142861</v>
      </c>
      <c r="Z48" s="187">
        <f t="shared" si="49"/>
        <v>0.28452301009365721</v>
      </c>
      <c r="AA48" s="25"/>
      <c r="AB48" s="85">
        <v>272.25607344000002</v>
      </c>
      <c r="AC48" s="85"/>
      <c r="AD48" s="152">
        <f t="shared" si="4"/>
        <v>366.15898200000004</v>
      </c>
      <c r="AE48" s="187">
        <f t="shared" si="50"/>
        <v>0.34490657039720513</v>
      </c>
      <c r="AF48" s="25"/>
      <c r="AG48" s="85">
        <v>230.37052368000002</v>
      </c>
      <c r="AH48" s="85"/>
      <c r="AI48" s="152">
        <f t="shared" si="5"/>
        <v>282.46550040000005</v>
      </c>
      <c r="AJ48" s="187">
        <f t="shared" si="51"/>
        <v>0.22613560054394555</v>
      </c>
      <c r="AL48" s="85">
        <v>251.31329856000002</v>
      </c>
      <c r="AM48" s="85"/>
      <c r="AN48" s="152">
        <f t="shared" si="6"/>
        <v>353.60495976000004</v>
      </c>
      <c r="AO48" s="187">
        <f t="shared" si="7"/>
        <v>0.40702844531555221</v>
      </c>
      <c r="AP48" s="25"/>
      <c r="AQ48" s="85">
        <v>620.36568</v>
      </c>
      <c r="AR48" s="85"/>
      <c r="AS48" s="85">
        <v>682.40224799999999</v>
      </c>
      <c r="AT48" s="85">
        <f t="shared" si="8"/>
        <v>729.69075000000021</v>
      </c>
      <c r="AU48" s="187">
        <f t="shared" ref="AU48:AU56" si="137">(AT48-AS48)/AS48</f>
        <v>6.9297107591005797E-2</v>
      </c>
      <c r="AW48" s="85">
        <f t="shared" si="10"/>
        <v>55.071000000000012</v>
      </c>
      <c r="AY48" s="85">
        <f t="shared" si="11"/>
        <v>41.846740800000006</v>
      </c>
      <c r="AZ48" s="85">
        <f t="shared" si="12"/>
        <v>-5.2167408000000002</v>
      </c>
      <c r="BA48" s="85">
        <f t="shared" ref="BA48:BA56" si="138">K48+1</f>
        <v>1.35</v>
      </c>
      <c r="BB48" s="85"/>
      <c r="BC48" s="85">
        <f t="shared" si="14"/>
        <v>17.091000000000005</v>
      </c>
      <c r="BE48" s="110">
        <v>0.16800000000000001</v>
      </c>
      <c r="BF48" s="110">
        <v>0.45</v>
      </c>
      <c r="BI48" s="545">
        <v>6.1538400000000006</v>
      </c>
      <c r="BJ48" s="545">
        <v>1.35</v>
      </c>
      <c r="BK48" s="545">
        <f t="shared" ref="BK48:BK56" si="139">BI48-BJ48</f>
        <v>4.803840000000001</v>
      </c>
    </row>
    <row r="49" spans="1:63" ht="15.7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E49" s="92" t="s">
        <v>213</v>
      </c>
      <c r="F49" s="181" t="s">
        <v>227</v>
      </c>
      <c r="G49" s="224">
        <v>26.68</v>
      </c>
      <c r="H49" s="239">
        <f t="shared" si="47"/>
        <v>0</v>
      </c>
      <c r="I49" s="191"/>
      <c r="J49" s="224">
        <v>26.68</v>
      </c>
      <c r="K49" s="183">
        <v>0.35</v>
      </c>
      <c r="L49" s="129">
        <f>SUM('UK Prices'!I49*$T$2*0.85)*$L$4</f>
        <v>4.5257399999999999</v>
      </c>
      <c r="M49" s="129">
        <f t="shared" si="0"/>
        <v>3.7866887999999999</v>
      </c>
      <c r="N49" s="184">
        <v>0.12</v>
      </c>
      <c r="O49" s="129">
        <f t="shared" si="1"/>
        <v>30.816688800000001</v>
      </c>
      <c r="P49" s="179"/>
      <c r="Q49" s="185"/>
      <c r="R49" s="179">
        <v>19.520362329113926</v>
      </c>
      <c r="S49" s="129"/>
      <c r="T49" s="186">
        <f t="shared" si="2"/>
        <v>21.252888827586208</v>
      </c>
      <c r="U49" s="187">
        <f t="shared" si="48"/>
        <v>8.8754832992432753E-2</v>
      </c>
      <c r="W49" s="85">
        <v>22.84605368888889</v>
      </c>
      <c r="X49" s="85"/>
      <c r="Y49" s="186">
        <f t="shared" si="3"/>
        <v>29.349227428571428</v>
      </c>
      <c r="Z49" s="187">
        <f t="shared" si="49"/>
        <v>0.28465195032108925</v>
      </c>
      <c r="AA49" s="25"/>
      <c r="AB49" s="85">
        <v>200.47412112000001</v>
      </c>
      <c r="AC49" s="85"/>
      <c r="AD49" s="152">
        <f t="shared" si="4"/>
        <v>269.646027</v>
      </c>
      <c r="AE49" s="187">
        <f t="shared" si="50"/>
        <v>0.34504157191737983</v>
      </c>
      <c r="AF49" s="25"/>
      <c r="AG49" s="85">
        <v>169.63194864000002</v>
      </c>
      <c r="AH49" s="85"/>
      <c r="AI49" s="152">
        <f t="shared" si="5"/>
        <v>208.01264940000002</v>
      </c>
      <c r="AJ49" s="187">
        <f t="shared" si="51"/>
        <v>0.22625867985194886</v>
      </c>
      <c r="AL49" s="85">
        <v>185.05303488000001</v>
      </c>
      <c r="AM49" s="85"/>
      <c r="AN49" s="152">
        <f t="shared" si="6"/>
        <v>260.40102036000002</v>
      </c>
      <c r="AO49" s="187">
        <f t="shared" si="7"/>
        <v>0.40716968262023029</v>
      </c>
      <c r="AP49" s="25"/>
      <c r="AQ49" s="85">
        <v>457.78008000000005</v>
      </c>
      <c r="AR49" s="85"/>
      <c r="AS49" s="85">
        <v>503.55808800000005</v>
      </c>
      <c r="AT49" s="85">
        <f t="shared" si="8"/>
        <v>545.25075000000004</v>
      </c>
      <c r="AU49" s="187">
        <f t="shared" si="137"/>
        <v>8.2796132151490689E-2</v>
      </c>
      <c r="AW49" s="85">
        <f t="shared" si="10"/>
        <v>41.151000000000003</v>
      </c>
      <c r="AY49" s="85">
        <f t="shared" si="11"/>
        <v>30.816688800000001</v>
      </c>
      <c r="AZ49" s="85">
        <f t="shared" si="12"/>
        <v>-3.7866887999999999</v>
      </c>
      <c r="BA49" s="85">
        <f t="shared" si="138"/>
        <v>1.35</v>
      </c>
      <c r="BB49" s="85"/>
      <c r="BC49" s="85">
        <f t="shared" si="14"/>
        <v>12.771000000000001</v>
      </c>
      <c r="BE49" s="110">
        <v>0.16800000000000001</v>
      </c>
      <c r="BF49" s="110">
        <v>0.45</v>
      </c>
      <c r="BI49" s="545">
        <v>4.5410400000000006</v>
      </c>
      <c r="BJ49" s="545">
        <v>1.35</v>
      </c>
      <c r="BK49" s="545">
        <f t="shared" si="139"/>
        <v>3.1910400000000005</v>
      </c>
    </row>
    <row r="50" spans="1:63" ht="15.7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IF('UK Prices'!D50=0,"",'UK Prices'!D50)</f>
        <v>Womens Thermal Base Layer Mock</v>
      </c>
      <c r="E50" s="181" t="s">
        <v>127</v>
      </c>
      <c r="F50" s="231" t="s">
        <v>288</v>
      </c>
      <c r="G50" s="182">
        <v>9.6199999999999992</v>
      </c>
      <c r="H50" s="239">
        <f t="shared" si="47"/>
        <v>-0.16424116424116425</v>
      </c>
      <c r="I50" s="191"/>
      <c r="J50" s="191">
        <v>8.0399999999999991</v>
      </c>
      <c r="K50" s="183">
        <v>0.35</v>
      </c>
      <c r="L50" s="129">
        <f>SUM('UK Prices'!I50*$T$2*0.85)*$L$4</f>
        <v>2.0410199999999996</v>
      </c>
      <c r="M50" s="129">
        <f t="shared" si="0"/>
        <v>1.2517223999999998</v>
      </c>
      <c r="N50" s="184">
        <v>0.12</v>
      </c>
      <c r="O50" s="129">
        <f t="shared" si="1"/>
        <v>9.641722399999999</v>
      </c>
      <c r="P50" s="179"/>
      <c r="Q50" s="185"/>
      <c r="R50" s="179">
        <v>7.2297257721518973</v>
      </c>
      <c r="S50" s="129"/>
      <c r="T50" s="186">
        <f t="shared" si="2"/>
        <v>6.6494637241379309</v>
      </c>
      <c r="U50" s="187">
        <f t="shared" si="48"/>
        <v>-8.0260588893851487E-2</v>
      </c>
      <c r="W50" s="85">
        <v>8.4614568296296273</v>
      </c>
      <c r="X50" s="85"/>
      <c r="Y50" s="186">
        <f t="shared" si="3"/>
        <v>9.1825927619047611</v>
      </c>
      <c r="Z50" s="187">
        <f t="shared" si="49"/>
        <v>8.5225977842245781E-2</v>
      </c>
      <c r="AA50" s="25"/>
      <c r="AB50" s="85">
        <v>74.249283679999991</v>
      </c>
      <c r="AC50" s="85"/>
      <c r="AD50" s="152">
        <f t="shared" si="4"/>
        <v>84.365070999999986</v>
      </c>
      <c r="AE50" s="187">
        <f t="shared" si="50"/>
        <v>0.13624087423653913</v>
      </c>
      <c r="AF50" s="25"/>
      <c r="AG50" s="85">
        <v>62.826316959999986</v>
      </c>
      <c r="AH50" s="85"/>
      <c r="AI50" s="152">
        <f t="shared" si="5"/>
        <v>65.081626199999988</v>
      </c>
      <c r="AJ50" s="187">
        <f t="shared" si="51"/>
        <v>3.5897524303961731E-2</v>
      </c>
      <c r="AL50" s="85">
        <v>68.537800319999988</v>
      </c>
      <c r="AM50" s="85"/>
      <c r="AN50" s="152">
        <f t="shared" si="6"/>
        <v>81.472554279999983</v>
      </c>
      <c r="AO50" s="187">
        <f t="shared" si="7"/>
        <v>0.18872438128460783</v>
      </c>
      <c r="AP50" s="25"/>
      <c r="AQ50" s="85">
        <v>168.85192000000001</v>
      </c>
      <c r="AR50" s="85"/>
      <c r="AS50" s="85">
        <v>156.30234400000001</v>
      </c>
      <c r="AT50" s="85">
        <f t="shared" si="8"/>
        <v>187.12974999999997</v>
      </c>
      <c r="AU50" s="187">
        <f t="shared" si="137"/>
        <v>0.19722932626013573</v>
      </c>
      <c r="AW50" s="85">
        <f t="shared" si="10"/>
        <v>14.122999999999998</v>
      </c>
      <c r="AY50" s="85">
        <f t="shared" si="11"/>
        <v>9.641722399999999</v>
      </c>
      <c r="AZ50" s="85">
        <f t="shared" si="12"/>
        <v>-1.2517223999999998</v>
      </c>
      <c r="BA50" s="85">
        <f t="shared" si="138"/>
        <v>1.35</v>
      </c>
      <c r="BB50" s="85"/>
      <c r="BC50" s="85">
        <f t="shared" si="14"/>
        <v>4.3829999999999991</v>
      </c>
      <c r="BE50" s="110">
        <v>0.16800000000000001</v>
      </c>
      <c r="BF50" s="110">
        <v>0.45</v>
      </c>
      <c r="BI50" s="545">
        <v>1.4095199999999999</v>
      </c>
      <c r="BJ50" s="545">
        <v>1.35</v>
      </c>
      <c r="BK50" s="545">
        <f t="shared" si="139"/>
        <v>5.9519999999999795E-2</v>
      </c>
    </row>
    <row r="51" spans="1:63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IF('UK Prices'!D51=0,"",'UK Prices'!D51)</f>
        <v>Womens Thermal Base Layer Crew</v>
      </c>
      <c r="E51" s="189" t="s">
        <v>127</v>
      </c>
      <c r="F51" s="370" t="s">
        <v>228</v>
      </c>
      <c r="G51" s="182">
        <v>9.6199999999999992</v>
      </c>
      <c r="H51" s="239">
        <f t="shared" ref="H51" si="140">(J51-G51)/G51</f>
        <v>0</v>
      </c>
      <c r="I51" s="191"/>
      <c r="J51" s="182">
        <v>9.6199999999999992</v>
      </c>
      <c r="K51" s="183">
        <v>0.35</v>
      </c>
      <c r="L51" s="129">
        <f>SUM('UK Prices'!I51*$T$2*0.85)*$L$4</f>
        <v>1.9621399999999998</v>
      </c>
      <c r="M51" s="129">
        <f t="shared" ref="M51" si="141">N51*SUM(J51:L51)</f>
        <v>1.4318567999999998</v>
      </c>
      <c r="N51" s="184">
        <v>0.12</v>
      </c>
      <c r="O51" s="129">
        <f t="shared" ref="O51" si="142">+J51+K51+M51</f>
        <v>11.401856799999999</v>
      </c>
      <c r="P51" s="179"/>
      <c r="Q51" s="185"/>
      <c r="R51" s="179">
        <v>7.2297257721518973</v>
      </c>
      <c r="S51" s="129"/>
      <c r="T51" s="186">
        <f t="shared" ref="T51" si="143">SUM(O51/$T$2)+P51+Q51</f>
        <v>7.863349517241379</v>
      </c>
      <c r="U51" s="187">
        <f t="shared" ref="U51" si="144">(T51-R51)/R51</f>
        <v>8.7641463183863788E-2</v>
      </c>
      <c r="W51" s="85">
        <v>8.4614568296296273</v>
      </c>
      <c r="X51" s="85"/>
      <c r="Y51" s="186">
        <f t="shared" ref="Y51" si="145">SUM(O51/$Y$2)</f>
        <v>10.858911238095237</v>
      </c>
      <c r="Z51" s="187">
        <f t="shared" ref="Z51" si="146">(Y51-W51)/W51</f>
        <v>0.28333825448005628</v>
      </c>
      <c r="AA51" s="25"/>
      <c r="AB51" s="85">
        <v>74.249283679999991</v>
      </c>
      <c r="AC51" s="85"/>
      <c r="AD51" s="152">
        <f t="shared" ref="AD51" si="147">SUM(O51*$AD$2)</f>
        <v>99.766246999999993</v>
      </c>
      <c r="AE51" s="187">
        <f t="shared" ref="AE51" si="148">(AD51-AB51)/AB51</f>
        <v>0.34366612114364853</v>
      </c>
      <c r="AF51" s="25"/>
      <c r="AG51" s="85">
        <v>62.826316959999986</v>
      </c>
      <c r="AH51" s="85"/>
      <c r="AI51" s="152">
        <f t="shared" ref="AI51" si="149">SUM(O51*$AI$2)</f>
        <v>76.962533399999998</v>
      </c>
      <c r="AJ51" s="187">
        <f t="shared" ref="AJ51" si="150">(AI51-AG51)/AG51</f>
        <v>0.22500469745823559</v>
      </c>
      <c r="AL51" s="85">
        <v>68.537800319999988</v>
      </c>
      <c r="AM51" s="85"/>
      <c r="AN51" s="152">
        <f t="shared" ref="AN51" si="151">SUM(O51*$AN$2)</f>
        <v>96.345689959999987</v>
      </c>
      <c r="AO51" s="187">
        <f t="shared" ref="AO51" si="152">(AN51-AL51)/AL51</f>
        <v>0.4057306991202837</v>
      </c>
      <c r="AP51" s="25"/>
      <c r="AQ51" s="85">
        <v>168.85192000000001</v>
      </c>
      <c r="AR51" s="85"/>
      <c r="AS51" s="85">
        <v>185.737112</v>
      </c>
      <c r="AT51" s="85">
        <f t="shared" ref="AT51" si="153">AW51*$AT$2</f>
        <v>217.48549999999997</v>
      </c>
      <c r="AU51" s="187">
        <f t="shared" si="137"/>
        <v>0.17093184909647985</v>
      </c>
      <c r="AW51" s="85">
        <f t="shared" ref="AW51" si="154">SUM(AY51:BC51)</f>
        <v>16.413999999999998</v>
      </c>
      <c r="AY51" s="85">
        <f t="shared" ref="AY51" si="155">O51</f>
        <v>11.401856799999999</v>
      </c>
      <c r="AZ51" s="85">
        <f t="shared" ref="AZ51" si="156">-M51</f>
        <v>-1.4318567999999998</v>
      </c>
      <c r="BA51" s="85">
        <f t="shared" si="138"/>
        <v>1.35</v>
      </c>
      <c r="BB51" s="85"/>
      <c r="BC51" s="85">
        <f t="shared" ref="BC51" si="157">SUM(AY51:BA51)*BF51</f>
        <v>5.0939999999999994</v>
      </c>
      <c r="BE51" s="110">
        <v>0.16800000000000001</v>
      </c>
      <c r="BF51" s="110">
        <v>0.45</v>
      </c>
      <c r="BI51" s="545">
        <v>1.67496</v>
      </c>
      <c r="BJ51" s="545">
        <v>1.35</v>
      </c>
      <c r="BK51" s="545">
        <f t="shared" si="139"/>
        <v>0.32495999999999992</v>
      </c>
    </row>
    <row r="52" spans="1:63" ht="15.7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226" t="str">
        <f>IF('UK Prices'!D52=0,"",'UK Prices'!D52)</f>
        <v>Womens Quilted Jacket</v>
      </c>
      <c r="E52" s="92" t="s">
        <v>190</v>
      </c>
      <c r="F52" s="231" t="s">
        <v>286</v>
      </c>
      <c r="G52" s="182"/>
      <c r="H52" s="239"/>
      <c r="I52" s="191"/>
      <c r="J52" s="182">
        <v>25.38</v>
      </c>
      <c r="K52" s="183">
        <v>0.35</v>
      </c>
      <c r="L52" s="129">
        <f>SUM('UK Prices'!I52*$T$2*0.85)*$L$4</f>
        <v>4.4370000000000003</v>
      </c>
      <c r="M52" s="129">
        <f t="shared" ref="M52" si="158">N52*SUM(J52:L52)</f>
        <v>3.6200399999999999</v>
      </c>
      <c r="N52" s="184">
        <v>0.12</v>
      </c>
      <c r="O52" s="129">
        <f t="shared" ref="O52" si="159">+J52+K52+M52</f>
        <v>29.35004</v>
      </c>
      <c r="P52" s="179"/>
      <c r="Q52" s="185"/>
      <c r="R52" s="179"/>
      <c r="S52" s="129"/>
      <c r="T52" s="186">
        <f t="shared" ref="T52" si="160">SUM(O52/$T$2)+P52+Q52</f>
        <v>20.241406896551723</v>
      </c>
      <c r="U52" s="187"/>
      <c r="W52" s="85"/>
      <c r="X52" s="85"/>
      <c r="Y52" s="186">
        <f t="shared" ref="Y52" si="161">SUM(O52/$Y$2)</f>
        <v>27.952419047619046</v>
      </c>
      <c r="Z52" s="187"/>
      <c r="AA52" s="25"/>
      <c r="AB52" s="85"/>
      <c r="AC52" s="85"/>
      <c r="AD52" s="152">
        <f t="shared" ref="AD52" si="162">SUM(O52*$AD$2)</f>
        <v>256.81285000000003</v>
      </c>
      <c r="AE52" s="187"/>
      <c r="AF52" s="25"/>
      <c r="AG52" s="85"/>
      <c r="AH52" s="85"/>
      <c r="AI52" s="152">
        <f t="shared" ref="AI52" si="163">SUM(O52*$AI$2)</f>
        <v>198.11277000000001</v>
      </c>
      <c r="AJ52" s="187"/>
      <c r="AL52" s="85"/>
      <c r="AM52" s="85"/>
      <c r="AN52" s="152">
        <f t="shared" ref="AN52" si="164">SUM(O52*$AN$2)</f>
        <v>248.00783799999999</v>
      </c>
      <c r="AO52" s="187" t="e">
        <f t="shared" ref="AO52" si="165">(AN52-AL52)/AL52</f>
        <v>#DIV/0!</v>
      </c>
      <c r="AP52" s="25"/>
      <c r="AQ52" s="85"/>
      <c r="AR52" s="85"/>
      <c r="AS52" s="85">
        <v>479.33960800000006</v>
      </c>
      <c r="AT52" s="85">
        <f t="shared" ref="AT52" si="166">AW52*$AT$2</f>
        <v>520.2745000000001</v>
      </c>
      <c r="AU52" s="187">
        <f t="shared" si="137"/>
        <v>8.5398517703965837E-2</v>
      </c>
      <c r="AW52" s="85">
        <f t="shared" ref="AW52" si="167">SUM(AY52:BC52)</f>
        <v>39.266000000000005</v>
      </c>
      <c r="AY52" s="85">
        <f t="shared" ref="AY52" si="168">O52</f>
        <v>29.35004</v>
      </c>
      <c r="AZ52" s="85">
        <f t="shared" ref="AZ52" si="169">-M52</f>
        <v>-3.6200399999999999</v>
      </c>
      <c r="BA52" s="85">
        <f t="shared" si="138"/>
        <v>1.35</v>
      </c>
      <c r="BB52" s="85"/>
      <c r="BC52" s="85">
        <f t="shared" ref="BC52" si="170">SUM(AY52:BA52)*BF52</f>
        <v>12.186000000000002</v>
      </c>
      <c r="BE52" s="110">
        <v>0.16800000000000001</v>
      </c>
      <c r="BF52" s="110">
        <v>0.45</v>
      </c>
      <c r="BI52" s="545">
        <v>4.3226400000000007</v>
      </c>
      <c r="BJ52" s="545">
        <v>1.35</v>
      </c>
      <c r="BK52" s="545">
        <f t="shared" si="139"/>
        <v>2.9726400000000006</v>
      </c>
    </row>
    <row r="53" spans="1:63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IF('UK Prices'!D53=0,"",'UK Prices'!D53)</f>
        <v>Womens Softshell Jacket</v>
      </c>
      <c r="E53" s="189" t="s">
        <v>127</v>
      </c>
      <c r="F53" s="370" t="s">
        <v>247</v>
      </c>
      <c r="G53" s="182"/>
      <c r="H53" s="239"/>
      <c r="I53" s="191"/>
      <c r="J53" s="182">
        <v>25.58</v>
      </c>
      <c r="K53" s="183">
        <v>0.35</v>
      </c>
      <c r="L53" s="129">
        <f>SUM('UK Prices'!I53*$T$2*0.85)*$L$4</f>
        <v>4.4370000000000003</v>
      </c>
      <c r="M53" s="129">
        <f t="shared" ref="M53" si="171">N53*SUM(J53:L53)</f>
        <v>3.6440399999999999</v>
      </c>
      <c r="N53" s="184">
        <v>0.12</v>
      </c>
      <c r="O53" s="129">
        <f t="shared" ref="O53" si="172">+J53+K53+M53</f>
        <v>29.57404</v>
      </c>
      <c r="P53" s="179"/>
      <c r="Q53" s="185"/>
      <c r="R53" s="179"/>
      <c r="S53" s="129"/>
      <c r="T53" s="186">
        <f t="shared" ref="T53" si="173">SUM(O53/$T$2)+P53+Q53</f>
        <v>20.395889655172414</v>
      </c>
      <c r="U53" s="187"/>
      <c r="W53" s="85"/>
      <c r="X53" s="85"/>
      <c r="Y53" s="186">
        <f t="shared" ref="Y53" si="174">SUM(O53/$Y$2)</f>
        <v>28.16575238095238</v>
      </c>
      <c r="Z53" s="187"/>
      <c r="AA53" s="25"/>
      <c r="AB53" s="85"/>
      <c r="AC53" s="85"/>
      <c r="AD53" s="152">
        <f t="shared" ref="AD53" si="175">SUM(O53*$AD$2)</f>
        <v>258.77285000000001</v>
      </c>
      <c r="AE53" s="187"/>
      <c r="AF53" s="25"/>
      <c r="AG53" s="85"/>
      <c r="AH53" s="85"/>
      <c r="AI53" s="152">
        <f t="shared" ref="AI53" si="176">SUM(O53*$AI$2)</f>
        <v>199.62477000000001</v>
      </c>
      <c r="AJ53" s="187"/>
      <c r="AL53" s="85"/>
      <c r="AM53" s="85"/>
      <c r="AN53" s="152">
        <f t="shared" ref="AN53" si="177">SUM(O53*$AN$2)</f>
        <v>249.90063799999999</v>
      </c>
      <c r="AO53" s="187" t="e">
        <f t="shared" ref="AO53" si="178">(AN53-AL53)/AL53</f>
        <v>#DIV/0!</v>
      </c>
      <c r="AP53" s="25"/>
      <c r="AQ53" s="85"/>
      <c r="AR53" s="85"/>
      <c r="AS53" s="85">
        <v>483.06552799999997</v>
      </c>
      <c r="AT53" s="85">
        <f t="shared" ref="AT53" si="179">AW53*$AT$2</f>
        <v>524.11700000000008</v>
      </c>
      <c r="AU53" s="187">
        <f t="shared" si="137"/>
        <v>8.4981166364659549E-2</v>
      </c>
      <c r="AW53" s="85">
        <f t="shared" ref="AW53" si="180">SUM(AY53:BC53)</f>
        <v>39.556000000000004</v>
      </c>
      <c r="AY53" s="85">
        <f t="shared" ref="AY53" si="181">O53</f>
        <v>29.57404</v>
      </c>
      <c r="AZ53" s="85">
        <f t="shared" ref="AZ53" si="182">-M53</f>
        <v>-3.6440399999999999</v>
      </c>
      <c r="BA53" s="85">
        <f t="shared" si="138"/>
        <v>1.35</v>
      </c>
      <c r="BB53" s="85"/>
      <c r="BC53" s="85">
        <f t="shared" ref="BC53" si="183">SUM(AY53:BA53)*BF53</f>
        <v>12.276000000000002</v>
      </c>
      <c r="BE53" s="110">
        <v>0.16800000000000001</v>
      </c>
      <c r="BF53" s="110">
        <v>0.45</v>
      </c>
      <c r="BI53" s="545">
        <v>4.3562400000000006</v>
      </c>
      <c r="BJ53" s="545">
        <v>1.35</v>
      </c>
      <c r="BK53" s="545">
        <f t="shared" si="139"/>
        <v>3.0062400000000005</v>
      </c>
    </row>
    <row r="54" spans="1:63" ht="15.7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E54" s="92" t="s">
        <v>190</v>
      </c>
      <c r="F54" s="231" t="s">
        <v>287</v>
      </c>
      <c r="G54" s="191"/>
      <c r="H54" s="239"/>
      <c r="I54" s="191"/>
      <c r="J54" s="191">
        <v>21.48</v>
      </c>
      <c r="K54" s="183">
        <v>0.35</v>
      </c>
      <c r="L54" s="129">
        <f>SUM('UK Prices'!I54*$T$2*0.85)*$L$4</f>
        <v>3.944</v>
      </c>
      <c r="M54" s="129">
        <f t="shared" ref="M54" si="184">N54*SUM(J54:L54)</f>
        <v>3.0928800000000001</v>
      </c>
      <c r="N54" s="184">
        <v>0.12</v>
      </c>
      <c r="O54" s="129">
        <f t="shared" ref="O54" si="185">+J54+K54+M54</f>
        <v>24.922880000000003</v>
      </c>
      <c r="P54" s="179"/>
      <c r="Q54" s="185"/>
      <c r="R54" s="179"/>
      <c r="S54" s="129"/>
      <c r="T54" s="186">
        <f t="shared" ref="T54" si="186">SUM(O54/$T$2)+P54+Q54</f>
        <v>17.188193103448278</v>
      </c>
      <c r="U54" s="187"/>
      <c r="W54" s="85"/>
      <c r="X54" s="85"/>
      <c r="Y54" s="186">
        <f t="shared" ref="Y54" si="187">SUM(O54/$Y$2)</f>
        <v>23.736076190476194</v>
      </c>
      <c r="Z54" s="187"/>
      <c r="AA54" s="25"/>
      <c r="AB54" s="85"/>
      <c r="AC54" s="85"/>
      <c r="AD54" s="152">
        <f t="shared" ref="AD54" si="188">SUM(O54*$AD$2)</f>
        <v>218.07520000000002</v>
      </c>
      <c r="AE54" s="187"/>
      <c r="AF54" s="25"/>
      <c r="AG54" s="85"/>
      <c r="AH54" s="85"/>
      <c r="AI54" s="152">
        <f t="shared" ref="AI54" si="189">SUM(O54*$AI$2)</f>
        <v>168.22944000000001</v>
      </c>
      <c r="AJ54" s="187"/>
      <c r="AL54" s="85"/>
      <c r="AM54" s="85"/>
      <c r="AN54" s="152">
        <f t="shared" ref="AN54" si="190">SUM(O54*$AN$2)</f>
        <v>210.59833600000002</v>
      </c>
      <c r="AO54" s="187" t="e">
        <f t="shared" ref="AO54" si="191">(AN54-AL54)/AL54</f>
        <v>#DIV/0!</v>
      </c>
      <c r="AP54" s="25"/>
      <c r="AQ54" s="85"/>
      <c r="AR54" s="85"/>
      <c r="AS54" s="85">
        <v>406.684168</v>
      </c>
      <c r="AT54" s="85">
        <f t="shared" ref="AT54" si="192">AW54*$AT$2</f>
        <v>445.34575000000007</v>
      </c>
      <c r="AU54" s="187">
        <f t="shared" si="137"/>
        <v>9.5065372694813299E-2</v>
      </c>
      <c r="AW54" s="85">
        <f t="shared" ref="AW54" si="193">SUM(AY54:BC54)</f>
        <v>33.611000000000004</v>
      </c>
      <c r="AY54" s="85">
        <f t="shared" ref="AY54" si="194">O54</f>
        <v>24.922880000000003</v>
      </c>
      <c r="AZ54" s="85">
        <f t="shared" ref="AZ54" si="195">-M54</f>
        <v>-3.0928800000000001</v>
      </c>
      <c r="BA54" s="85">
        <f t="shared" si="138"/>
        <v>1.35</v>
      </c>
      <c r="BB54" s="85"/>
      <c r="BC54" s="85">
        <f t="shared" ref="BC54" si="196">SUM(AY54:BA54)*BF54</f>
        <v>10.431000000000001</v>
      </c>
      <c r="BE54" s="110">
        <v>0.16800000000000001</v>
      </c>
      <c r="BF54" s="110">
        <v>0.45</v>
      </c>
      <c r="BI54" s="545">
        <v>3.6674400000000005</v>
      </c>
      <c r="BJ54" s="545">
        <v>1.35</v>
      </c>
      <c r="BK54" s="545">
        <f t="shared" si="139"/>
        <v>2.3174400000000004</v>
      </c>
    </row>
    <row r="55" spans="1:63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IF('UK Prices'!D55=0,"",'UK Prices'!D55)</f>
        <v>Womens Hybrid Vest</v>
      </c>
      <c r="E55" s="92" t="s">
        <v>213</v>
      </c>
      <c r="F55" s="370" t="s">
        <v>229</v>
      </c>
      <c r="G55" s="191">
        <v>23.48</v>
      </c>
      <c r="H55" s="239">
        <f t="shared" si="47"/>
        <v>0</v>
      </c>
      <c r="I55" s="191"/>
      <c r="J55" s="191">
        <v>23.48</v>
      </c>
      <c r="K55" s="183">
        <v>0.35</v>
      </c>
      <c r="L55" s="129">
        <f>SUM('UK Prices'!I55*$T$2*0.85)*$L$4</f>
        <v>3.944</v>
      </c>
      <c r="M55" s="129">
        <f t="shared" si="0"/>
        <v>3.3328799999999998</v>
      </c>
      <c r="N55" s="184">
        <v>0.12</v>
      </c>
      <c r="O55" s="129">
        <f t="shared" si="1"/>
        <v>27.162880000000001</v>
      </c>
      <c r="P55" s="179"/>
      <c r="Q55" s="185"/>
      <c r="R55" s="179">
        <v>17.218551898734177</v>
      </c>
      <c r="S55" s="129"/>
      <c r="T55" s="186">
        <f t="shared" si="2"/>
        <v>18.733020689655174</v>
      </c>
      <c r="U55" s="187">
        <f t="shared" si="48"/>
        <v>8.7955642253070856E-2</v>
      </c>
      <c r="W55" s="85">
        <v>20.152082962962965</v>
      </c>
      <c r="X55" s="85"/>
      <c r="Y55" s="186">
        <f t="shared" si="3"/>
        <v>25.869409523809523</v>
      </c>
      <c r="Z55" s="187">
        <f t="shared" si="49"/>
        <v>0.2837089630562904</v>
      </c>
      <c r="AA55" s="25"/>
      <c r="AB55" s="85">
        <v>176.83452800000001</v>
      </c>
      <c r="AC55" s="85"/>
      <c r="AD55" s="152">
        <f t="shared" si="4"/>
        <v>237.67520000000002</v>
      </c>
      <c r="AE55" s="187">
        <f t="shared" si="50"/>
        <v>0.34405425619141533</v>
      </c>
      <c r="AF55" s="25"/>
      <c r="AG55" s="85">
        <v>149.62921600000001</v>
      </c>
      <c r="AH55" s="85"/>
      <c r="AI55" s="152">
        <f t="shared" si="5"/>
        <v>183.34944000000002</v>
      </c>
      <c r="AJ55" s="187">
        <f t="shared" si="51"/>
        <v>0.22535855564464094</v>
      </c>
      <c r="AL55" s="85">
        <v>163.23187200000001</v>
      </c>
      <c r="AM55" s="85"/>
      <c r="AN55" s="152">
        <f t="shared" si="6"/>
        <v>229.52633599999999</v>
      </c>
      <c r="AO55" s="187">
        <f t="shared" si="7"/>
        <v>0.40613676231073287</v>
      </c>
      <c r="AP55" s="25"/>
      <c r="AQ55" s="85">
        <v>403.58488000000011</v>
      </c>
      <c r="AR55" s="85"/>
      <c r="AS55" s="85">
        <v>443.94336800000002</v>
      </c>
      <c r="AT55" s="85">
        <f t="shared" si="8"/>
        <v>483.77075000000002</v>
      </c>
      <c r="AU55" s="187">
        <f t="shared" si="137"/>
        <v>8.9712753632125428E-2</v>
      </c>
      <c r="AW55" s="85">
        <f t="shared" si="10"/>
        <v>36.511000000000003</v>
      </c>
      <c r="AY55" s="85">
        <f t="shared" si="11"/>
        <v>27.162880000000001</v>
      </c>
      <c r="AZ55" s="85">
        <f t="shared" si="12"/>
        <v>-3.3328799999999998</v>
      </c>
      <c r="BA55" s="85">
        <f t="shared" si="138"/>
        <v>1.35</v>
      </c>
      <c r="BB55" s="85"/>
      <c r="BC55" s="85">
        <f t="shared" si="14"/>
        <v>11.331000000000001</v>
      </c>
      <c r="BE55" s="110">
        <v>0.16800000000000001</v>
      </c>
      <c r="BF55" s="110">
        <v>0.45</v>
      </c>
      <c r="BI55" s="545">
        <v>4.0034400000000003</v>
      </c>
      <c r="BJ55" s="545">
        <v>1.35</v>
      </c>
      <c r="BK55" s="545">
        <f t="shared" si="139"/>
        <v>2.6534400000000002</v>
      </c>
    </row>
    <row r="56" spans="1:63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E56" s="92" t="s">
        <v>213</v>
      </c>
      <c r="F56" s="181" t="s">
        <v>159</v>
      </c>
      <c r="G56" s="191">
        <v>12.48</v>
      </c>
      <c r="H56" s="239">
        <f t="shared" ref="H56" si="197">(J56-G56)/G56</f>
        <v>0</v>
      </c>
      <c r="I56" s="191"/>
      <c r="J56" s="191">
        <v>12.48</v>
      </c>
      <c r="K56" s="183">
        <v>0.35</v>
      </c>
      <c r="L56" s="129">
        <f>SUM('UK Prices'!I56*$T$2*0.85)*$L$4</f>
        <v>2.5143</v>
      </c>
      <c r="M56" s="129">
        <f t="shared" ref="M56" si="198">N56*SUM(J56:L56)</f>
        <v>1.841316</v>
      </c>
      <c r="N56" s="184">
        <v>0.12</v>
      </c>
      <c r="O56" s="129">
        <f t="shared" ref="O56" si="199">+J56+K56+M56</f>
        <v>14.671316000000001</v>
      </c>
      <c r="P56" s="179"/>
      <c r="Q56" s="185"/>
      <c r="R56" s="179">
        <v>9.3027635443037973</v>
      </c>
      <c r="S56" s="129"/>
      <c r="T56" s="186">
        <f t="shared" ref="T56" si="200">SUM(O56/$T$2)+P56+Q56</f>
        <v>10.118148965517243</v>
      </c>
      <c r="U56" s="187">
        <f t="shared" ref="U56" si="201">(T56-R56)/R56</f>
        <v>8.7649806138813083E-2</v>
      </c>
      <c r="W56" s="85">
        <v>10.887678814814814</v>
      </c>
      <c r="X56" s="85"/>
      <c r="Y56" s="186">
        <f t="shared" ref="Y56" si="202">SUM(O56/$Y$2)</f>
        <v>13.972681904761904</v>
      </c>
      <c r="Z56" s="187">
        <f t="shared" ref="Z56" si="203">(Y56-W56)/W56</f>
        <v>0.28334809856342758</v>
      </c>
      <c r="AA56" s="25"/>
      <c r="AB56" s="85">
        <v>95.539381599999999</v>
      </c>
      <c r="AC56" s="85"/>
      <c r="AD56" s="152">
        <f t="shared" ref="AD56" si="204">SUM(O56*$AD$2)</f>
        <v>128.37401500000001</v>
      </c>
      <c r="AE56" s="187">
        <f t="shared" ref="AE56" si="205">(AD56-AB56)/AB56</f>
        <v>0.34367642798307602</v>
      </c>
      <c r="AF56" s="25"/>
      <c r="AG56" s="85">
        <v>80.841015200000001</v>
      </c>
      <c r="AH56" s="85"/>
      <c r="AI56" s="152">
        <f t="shared" ref="AI56" si="206">SUM(O56*$AI$2)</f>
        <v>99.031383000000005</v>
      </c>
      <c r="AJ56" s="187">
        <f t="shared" ref="AJ56" si="207">(AI56-AG56)/AG56</f>
        <v>0.22501409408327178</v>
      </c>
      <c r="AL56" s="85">
        <v>88.1901984</v>
      </c>
      <c r="AM56" s="85"/>
      <c r="AN56" s="152">
        <f t="shared" ref="AN56" si="208">SUM(O56*$AN$2)</f>
        <v>123.97262019999999</v>
      </c>
      <c r="AO56" s="187">
        <f t="shared" ref="AO56" si="209">(AN56-AL56)/AL56</f>
        <v>0.40574148203753213</v>
      </c>
      <c r="AP56" s="25"/>
      <c r="AQ56" s="85">
        <v>217.28888000000006</v>
      </c>
      <c r="AR56" s="85"/>
      <c r="AS56" s="85">
        <v>239.01776800000002</v>
      </c>
      <c r="AT56" s="85">
        <f t="shared" ref="AT56" si="210">AW56*$AT$2</f>
        <v>272.43325000000004</v>
      </c>
      <c r="AU56" s="187">
        <f t="shared" si="137"/>
        <v>0.13980333880450269</v>
      </c>
      <c r="AW56" s="85">
        <f t="shared" ref="AW56" si="211">SUM(AY56:BC56)</f>
        <v>20.561000000000003</v>
      </c>
      <c r="AY56" s="85">
        <f t="shared" ref="AY56" si="212">O56</f>
        <v>14.671316000000001</v>
      </c>
      <c r="AZ56" s="85">
        <f t="shared" ref="AZ56" si="213">-M56</f>
        <v>-1.841316</v>
      </c>
      <c r="BA56" s="85">
        <f t="shared" si="138"/>
        <v>1.35</v>
      </c>
      <c r="BB56" s="85"/>
      <c r="BC56" s="85">
        <f t="shared" ref="BC56" si="214">SUM(AY56:BA56)*BF56</f>
        <v>6.3810000000000011</v>
      </c>
      <c r="BE56" s="110">
        <v>0.16800000000000001</v>
      </c>
      <c r="BF56" s="110">
        <v>0.45</v>
      </c>
      <c r="BI56" s="545">
        <v>2.15544</v>
      </c>
      <c r="BJ56" s="545">
        <v>1.35</v>
      </c>
      <c r="BK56" s="545">
        <f t="shared" si="139"/>
        <v>0.80543999999999993</v>
      </c>
    </row>
    <row r="57" spans="1:63" ht="15.75" customHeight="1" x14ac:dyDescent="0.35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E57" s="92"/>
      <c r="F57" s="194"/>
      <c r="G57" s="191"/>
      <c r="H57" s="239"/>
      <c r="I57" s="191"/>
      <c r="J57" s="191"/>
      <c r="K57" s="183"/>
      <c r="L57" s="129"/>
      <c r="M57" s="129"/>
      <c r="N57" s="184"/>
      <c r="O57" s="129"/>
      <c r="P57" s="179"/>
      <c r="Q57" s="185"/>
      <c r="R57" s="179"/>
      <c r="S57" s="129"/>
      <c r="T57" s="186"/>
      <c r="U57" s="187"/>
      <c r="W57" s="85"/>
      <c r="X57" s="85"/>
      <c r="Y57" s="186"/>
      <c r="Z57" s="187"/>
      <c r="AA57" s="25"/>
      <c r="AB57" s="85"/>
      <c r="AC57" s="85"/>
      <c r="AD57" s="152"/>
      <c r="AE57" s="187"/>
      <c r="AF57" s="25"/>
      <c r="AG57" s="85"/>
      <c r="AH57" s="85"/>
      <c r="AI57" s="152"/>
      <c r="AJ57" s="187"/>
      <c r="AL57" s="85"/>
      <c r="AM57" s="85"/>
      <c r="AN57" s="152"/>
      <c r="AO57" s="187"/>
      <c r="AP57" s="25"/>
      <c r="AQ57" s="85"/>
      <c r="AR57" s="85"/>
      <c r="AS57" s="85"/>
      <c r="AT57" s="85"/>
      <c r="AU57" s="187"/>
      <c r="AW57" s="85"/>
      <c r="AY57" s="85"/>
      <c r="AZ57" s="85"/>
      <c r="BA57" s="85"/>
      <c r="BB57" s="85"/>
      <c r="BC57" s="85"/>
      <c r="BE57" s="110"/>
      <c r="BF57" s="110"/>
    </row>
    <row r="58" spans="1:63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IF('UK Prices'!D58=0,"",'UK Prices'!D58)</f>
        <v>Junior FJ Textured Chill-Out 1/4 zip</v>
      </c>
      <c r="E58" s="92" t="s">
        <v>127</v>
      </c>
      <c r="F58" s="188" t="s">
        <v>289</v>
      </c>
      <c r="G58" s="191">
        <v>15.88</v>
      </c>
      <c r="H58" s="239">
        <f t="shared" ref="H58" si="215">(J58-G58)/G58</f>
        <v>-8.6901763224181403E-2</v>
      </c>
      <c r="I58" s="191"/>
      <c r="J58" s="191">
        <v>14.5</v>
      </c>
      <c r="K58" s="183">
        <v>0.35</v>
      </c>
      <c r="L58" s="129">
        <f>SUM('UK Prices'!I58*$T$2*0.85)*$L$4</f>
        <v>2.0706000000000002</v>
      </c>
      <c r="M58" s="129">
        <f t="shared" ref="M58" si="216">N58*SUM(J58:L58)</f>
        <v>2.0304720000000001</v>
      </c>
      <c r="N58" s="184">
        <v>0.12</v>
      </c>
      <c r="O58" s="129">
        <f t="shared" ref="O58" si="217">+J58+K58+M58</f>
        <v>16.880472000000001</v>
      </c>
      <c r="P58" s="179"/>
      <c r="Q58" s="185"/>
      <c r="R58" s="179">
        <v>11.67617012658228</v>
      </c>
      <c r="S58" s="129"/>
      <c r="T58" s="186">
        <f t="shared" ref="T58" si="218">SUM(O58/$T$2)+P58+Q58</f>
        <v>11.641704827586208</v>
      </c>
      <c r="U58" s="187">
        <f t="shared" ref="U58" si="219">(T58-R58)/R58</f>
        <v>-2.951764030707878E-3</v>
      </c>
      <c r="W58" s="85">
        <v>13.665443555555555</v>
      </c>
      <c r="X58" s="85"/>
      <c r="Y58" s="186">
        <f t="shared" ref="Y58" si="220">SUM(O58/$Y$2)</f>
        <v>16.076640000000001</v>
      </c>
      <c r="Z58" s="187">
        <f t="shared" ref="Z58" si="221">(Y58-W58)/W58</f>
        <v>0.17644479922235654</v>
      </c>
      <c r="AA58" s="25"/>
      <c r="AB58" s="85">
        <v>119.91426720000001</v>
      </c>
      <c r="AC58" s="85"/>
      <c r="AD58" s="152">
        <f t="shared" ref="AD58" si="222">SUM(O58*$AD$2)</f>
        <v>147.70413000000002</v>
      </c>
      <c r="AE58" s="187">
        <f t="shared" ref="AE58" si="223">(AD58-AB58)/AB58</f>
        <v>0.23174775986956125</v>
      </c>
      <c r="AF58" s="25"/>
      <c r="AG58" s="85">
        <v>101.46591840000001</v>
      </c>
      <c r="AH58" s="85"/>
      <c r="AI58" s="152">
        <f t="shared" ref="AI58" si="224">SUM(O58*$AI$2)</f>
        <v>113.94318600000001</v>
      </c>
      <c r="AJ58" s="187">
        <f t="shared" ref="AJ58" si="225">(AI58-AG58)/AG58</f>
        <v>0.12297003562134026</v>
      </c>
      <c r="AL58" s="85">
        <v>110.6900928</v>
      </c>
      <c r="AM58" s="85"/>
      <c r="AN58" s="152">
        <f t="shared" ref="AN58" si="226">SUM(O58*$AN$2)</f>
        <v>142.63998839999999</v>
      </c>
      <c r="AO58" s="187">
        <f t="shared" ref="AO58" si="227">(AN58-AL58)/AL58</f>
        <v>0.28864277544448846</v>
      </c>
      <c r="AP58" s="25"/>
      <c r="AQ58" s="85"/>
      <c r="AR58" s="85"/>
      <c r="AS58" s="85">
        <v>276.64956000000001</v>
      </c>
      <c r="AT58" s="85">
        <f t="shared" ref="AT58" si="228">AW58*$AT$2</f>
        <v>333.23697000000004</v>
      </c>
      <c r="AU58" s="187" t="e">
        <f t="shared" ref="AU58" si="229">(AT58-AQ58)/AQ58</f>
        <v>#DIV/0!</v>
      </c>
      <c r="AW58" s="85">
        <f t="shared" ref="AW58" si="230">SUM(AY58:BC58)</f>
        <v>25.149960000000004</v>
      </c>
      <c r="AY58" s="85">
        <f t="shared" ref="AY58" si="231">O58</f>
        <v>16.880472000000001</v>
      </c>
      <c r="AZ58" s="85">
        <f t="shared" ref="AZ58" si="232">-M58</f>
        <v>-2.0304720000000001</v>
      </c>
      <c r="BA58" s="85">
        <f t="shared" ref="BA58" si="233">(AY58+AZ58)*BE58</f>
        <v>2.4948000000000006</v>
      </c>
      <c r="BB58" s="85"/>
      <c r="BC58" s="85">
        <f t="shared" ref="BC58" si="234">SUM(AY58:BA58)*BF58</f>
        <v>7.8051600000000017</v>
      </c>
      <c r="BE58" s="110">
        <v>0.16800000000000001</v>
      </c>
      <c r="BF58" s="110">
        <v>0.45</v>
      </c>
      <c r="BI58" s="3">
        <v>2.4948000000000001</v>
      </c>
    </row>
    <row r="59" spans="1:63" ht="15.7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29" t="e">
        <f>IF('UK Prices'!D59=0,"",'UK Prices'!D59)</f>
        <v>#REF!</v>
      </c>
      <c r="E59" s="92" t="s">
        <v>127</v>
      </c>
      <c r="F59" s="181" t="s">
        <v>189</v>
      </c>
      <c r="G59" s="191">
        <v>15.88</v>
      </c>
      <c r="H59" s="239">
        <f t="shared" ref="H59" si="235">(J59-G59)/G59</f>
        <v>-6.2972292191436664E-3</v>
      </c>
      <c r="I59" s="191"/>
      <c r="J59" s="191">
        <v>15.78</v>
      </c>
      <c r="K59" s="183">
        <v>0.35</v>
      </c>
      <c r="L59" s="129">
        <f>SUM('UK Prices'!I59*$T$2*0.85)*$L$4</f>
        <v>2.1396199999999999</v>
      </c>
      <c r="M59" s="129">
        <f t="shared" ref="M59" si="236">N59*SUM(J59:L59)</f>
        <v>2.1923543999999997</v>
      </c>
      <c r="N59" s="184">
        <v>0.12</v>
      </c>
      <c r="O59" s="129">
        <f t="shared" ref="O59" si="237">+J59+K59+M59</f>
        <v>18.322354399999998</v>
      </c>
      <c r="P59" s="179"/>
      <c r="Q59" s="185"/>
      <c r="R59" s="179">
        <v>11.67617012658228</v>
      </c>
      <c r="S59" s="129"/>
      <c r="T59" s="186">
        <f t="shared" ref="T59" si="238">SUM(O59/$T$2)+P59+Q59</f>
        <v>12.63610648275862</v>
      </c>
      <c r="U59" s="187">
        <f t="shared" ref="U59" si="239">(T59-R59)/R59</f>
        <v>8.2213289612055596E-2</v>
      </c>
      <c r="W59" s="85">
        <v>13.665443555555555</v>
      </c>
      <c r="X59" s="85"/>
      <c r="Y59" s="186">
        <f t="shared" ref="Y59" si="240">SUM(O59/$Y$2)</f>
        <v>17.449861333333331</v>
      </c>
      <c r="Z59" s="187">
        <f t="shared" ref="Z59" si="241">(Y59-W59)/W59</f>
        <v>0.27693340229993901</v>
      </c>
      <c r="AA59" s="25"/>
      <c r="AB59" s="85">
        <v>119.91426720000001</v>
      </c>
      <c r="AC59" s="85"/>
      <c r="AD59" s="152">
        <f t="shared" ref="AD59" si="242">SUM(O59*$AD$2)</f>
        <v>160.32060099999998</v>
      </c>
      <c r="AE59" s="187">
        <f t="shared" ref="AE59" si="243">(AD59-AB59)/AB59</f>
        <v>0.33696018616873946</v>
      </c>
      <c r="AF59" s="25"/>
      <c r="AG59" s="85">
        <v>101.46591840000001</v>
      </c>
      <c r="AH59" s="85"/>
      <c r="AI59" s="152">
        <f t="shared" ref="AI59" si="244">SUM(O59*$AI$2)</f>
        <v>123.67589219999999</v>
      </c>
      <c r="AJ59" s="187">
        <f t="shared" ref="AJ59" si="245">(AI59-AG59)/AG59</f>
        <v>0.21889097492266904</v>
      </c>
      <c r="AL59" s="85">
        <v>110.6900928</v>
      </c>
      <c r="AM59" s="85"/>
      <c r="AN59" s="152">
        <f t="shared" ref="AN59" si="246">SUM(O59*$AN$2)</f>
        <v>154.82389467999997</v>
      </c>
      <c r="AO59" s="187">
        <f t="shared" ref="AO59" si="247">(AN59-AL59)/AL59</f>
        <v>0.39871501381558117</v>
      </c>
      <c r="AP59" s="25"/>
      <c r="AQ59" s="85"/>
      <c r="AR59" s="85"/>
      <c r="AS59" s="85">
        <v>300.49544800000001</v>
      </c>
      <c r="AT59" s="85">
        <f t="shared" ref="AT59" si="248">AW59*$AT$2</f>
        <v>335.83449999999999</v>
      </c>
      <c r="AU59" s="187">
        <f>(AT59-AS59)/AS59</f>
        <v>0.11760262005699328</v>
      </c>
      <c r="AW59" s="85">
        <f t="shared" ref="AW59" si="249">SUM(AY59:BC59)</f>
        <v>25.346</v>
      </c>
      <c r="AY59" s="85">
        <f t="shared" ref="AY59" si="250">O59</f>
        <v>18.322354399999998</v>
      </c>
      <c r="AZ59" s="85">
        <f t="shared" ref="AZ59" si="251">-M59</f>
        <v>-2.1923543999999997</v>
      </c>
      <c r="BA59" s="85">
        <f>K59+1</f>
        <v>1.35</v>
      </c>
      <c r="BB59" s="85"/>
      <c r="BC59" s="85">
        <f t="shared" ref="BC59" si="252">SUM(AY59:BA59)*BF59</f>
        <v>7.8660000000000005</v>
      </c>
      <c r="BE59" s="110">
        <v>0.16800000000000001</v>
      </c>
      <c r="BF59" s="110">
        <v>0.45</v>
      </c>
      <c r="BI59" s="545">
        <v>2.7098399999999998</v>
      </c>
      <c r="BJ59" s="545">
        <v>1.35</v>
      </c>
      <c r="BK59" s="545">
        <f>BI59-BJ59</f>
        <v>1.3598399999999997</v>
      </c>
    </row>
    <row r="60" spans="1:63" x14ac:dyDescent="0.4">
      <c r="A60" s="95"/>
      <c r="B60" s="95"/>
      <c r="C60" s="95"/>
      <c r="D60" s="196"/>
      <c r="F60" s="166"/>
    </row>
    <row r="61" spans="1:63" x14ac:dyDescent="0.4">
      <c r="A61" s="95"/>
      <c r="B61" s="95"/>
      <c r="C61" s="95"/>
      <c r="D61" s="196"/>
      <c r="F61" s="166"/>
    </row>
    <row r="62" spans="1:63" x14ac:dyDescent="0.4">
      <c r="A62" s="95"/>
      <c r="B62" s="95"/>
      <c r="C62" s="95"/>
      <c r="D62" s="196"/>
      <c r="F62" s="166"/>
    </row>
    <row r="63" spans="1:63" x14ac:dyDescent="0.4">
      <c r="A63" s="95"/>
      <c r="B63" s="95"/>
      <c r="C63" s="95"/>
      <c r="D63" s="196"/>
      <c r="F63" s="166"/>
    </row>
    <row r="64" spans="1:63" x14ac:dyDescent="0.4">
      <c r="A64" s="95"/>
      <c r="B64" s="95"/>
      <c r="C64" s="95"/>
      <c r="D64" s="196"/>
      <c r="F64" s="166"/>
    </row>
    <row r="65" spans="1:6" x14ac:dyDescent="0.4">
      <c r="A65" s="95"/>
      <c r="B65" s="95"/>
      <c r="C65" s="95"/>
      <c r="D65" s="196"/>
      <c r="F65" s="166"/>
    </row>
    <row r="66" spans="1:6" x14ac:dyDescent="0.4">
      <c r="A66" s="95"/>
      <c r="B66" s="95"/>
      <c r="C66" s="95"/>
      <c r="D66" s="196"/>
      <c r="F66" s="166"/>
    </row>
    <row r="67" spans="1:6" x14ac:dyDescent="0.4">
      <c r="A67" s="95"/>
      <c r="B67" s="95"/>
      <c r="C67" s="95"/>
      <c r="D67" s="196"/>
      <c r="F67" s="166"/>
    </row>
    <row r="68" spans="1:6" x14ac:dyDescent="0.4">
      <c r="A68" s="95"/>
      <c r="B68" s="95"/>
      <c r="C68" s="95"/>
      <c r="D68" s="196"/>
      <c r="F68" s="166"/>
    </row>
    <row r="69" spans="1:6" x14ac:dyDescent="0.4">
      <c r="A69" s="95"/>
      <c r="B69" s="95"/>
      <c r="C69" s="95"/>
      <c r="D69" s="196"/>
      <c r="F69" s="166"/>
    </row>
    <row r="70" spans="1:6" x14ac:dyDescent="0.4">
      <c r="A70" s="95"/>
      <c r="B70" s="95"/>
      <c r="C70" s="95"/>
      <c r="D70" s="196"/>
      <c r="F70" s="166"/>
    </row>
    <row r="71" spans="1:6" x14ac:dyDescent="0.4">
      <c r="A71" s="95"/>
      <c r="B71" s="95"/>
      <c r="C71" s="95"/>
      <c r="D71" s="196"/>
      <c r="F71" s="166"/>
    </row>
    <row r="72" spans="1:6" x14ac:dyDescent="0.4">
      <c r="A72" s="95"/>
      <c r="B72" s="95"/>
      <c r="C72" s="95"/>
      <c r="D72" s="196"/>
      <c r="F72" s="166"/>
    </row>
    <row r="73" spans="1:6" x14ac:dyDescent="0.4">
      <c r="A73" s="95"/>
      <c r="B73" s="95"/>
      <c r="C73" s="95"/>
      <c r="D73" s="196"/>
      <c r="F73" s="166"/>
    </row>
    <row r="74" spans="1:6" x14ac:dyDescent="0.4">
      <c r="A74" s="95"/>
      <c r="B74" s="95"/>
      <c r="C74" s="95"/>
      <c r="D74" s="196"/>
      <c r="F74" s="166"/>
    </row>
    <row r="75" spans="1:6" x14ac:dyDescent="0.4">
      <c r="A75" s="95"/>
      <c r="B75" s="95"/>
      <c r="C75" s="95"/>
      <c r="D75" s="196"/>
      <c r="F75" s="166"/>
    </row>
    <row r="76" spans="1:6" x14ac:dyDescent="0.4">
      <c r="A76" s="95"/>
      <c r="B76" s="95"/>
      <c r="C76" s="95"/>
      <c r="D76" s="196"/>
      <c r="F76" s="166"/>
    </row>
    <row r="77" spans="1:6" x14ac:dyDescent="0.4">
      <c r="A77" s="95"/>
      <c r="B77" s="95"/>
      <c r="C77" s="95"/>
      <c r="D77" s="196"/>
      <c r="F77" s="166"/>
    </row>
    <row r="78" spans="1:6" x14ac:dyDescent="0.4">
      <c r="A78" s="95"/>
      <c r="B78" s="95"/>
      <c r="C78" s="95"/>
      <c r="D78" s="196"/>
      <c r="F78" s="166"/>
    </row>
    <row r="79" spans="1:6" x14ac:dyDescent="0.4">
      <c r="A79" s="95"/>
      <c r="B79" s="95"/>
      <c r="C79" s="95"/>
      <c r="D79" s="196"/>
      <c r="F79" s="166"/>
    </row>
    <row r="80" spans="1:6" x14ac:dyDescent="0.4">
      <c r="A80" s="95"/>
      <c r="B80" s="95"/>
      <c r="C80" s="95"/>
      <c r="D80" s="196"/>
      <c r="F80" s="166"/>
    </row>
    <row r="81" spans="1:6" x14ac:dyDescent="0.4">
      <c r="A81" s="95"/>
      <c r="B81" s="95"/>
      <c r="C81" s="95"/>
      <c r="D81" s="196"/>
      <c r="F81" s="166"/>
    </row>
    <row r="82" spans="1:6" x14ac:dyDescent="0.4">
      <c r="A82" s="95"/>
      <c r="B82" s="95"/>
      <c r="C82" s="95"/>
      <c r="D82" s="196"/>
      <c r="F82" s="166"/>
    </row>
    <row r="83" spans="1:6" x14ac:dyDescent="0.4">
      <c r="A83" s="95"/>
      <c r="B83" s="95"/>
      <c r="C83" s="95"/>
      <c r="D83" s="196"/>
      <c r="F83" s="166"/>
    </row>
    <row r="84" spans="1:6" x14ac:dyDescent="0.4">
      <c r="A84" s="95"/>
      <c r="B84" s="95"/>
      <c r="C84" s="95"/>
      <c r="D84" s="196"/>
      <c r="F84" s="166"/>
    </row>
    <row r="85" spans="1:6" x14ac:dyDescent="0.4">
      <c r="A85" s="95"/>
      <c r="B85" s="95"/>
      <c r="C85" s="95"/>
      <c r="D85" s="196"/>
      <c r="F85" s="166"/>
    </row>
    <row r="86" spans="1:6" x14ac:dyDescent="0.4">
      <c r="A86" s="95"/>
      <c r="B86" s="95"/>
      <c r="C86" s="95"/>
      <c r="D86" s="196"/>
      <c r="F86" s="166"/>
    </row>
    <row r="87" spans="1:6" x14ac:dyDescent="0.4">
      <c r="A87" s="95"/>
      <c r="B87" s="95"/>
      <c r="C87" s="95"/>
      <c r="D87" s="196"/>
      <c r="F87" s="166"/>
    </row>
    <row r="88" spans="1:6" x14ac:dyDescent="0.4">
      <c r="A88" s="95"/>
      <c r="B88" s="95"/>
      <c r="C88" s="95"/>
      <c r="D88" s="196"/>
      <c r="F88" s="166"/>
    </row>
    <row r="89" spans="1:6" x14ac:dyDescent="0.4">
      <c r="A89" s="95"/>
      <c r="B89" s="95"/>
      <c r="C89" s="95"/>
      <c r="D89" s="196"/>
      <c r="F89" s="166"/>
    </row>
    <row r="90" spans="1:6" x14ac:dyDescent="0.4">
      <c r="A90" s="95"/>
      <c r="B90" s="95"/>
      <c r="C90" s="95"/>
      <c r="D90" s="196"/>
      <c r="F90" s="166"/>
    </row>
    <row r="91" spans="1:6" x14ac:dyDescent="0.4">
      <c r="A91" s="95"/>
      <c r="B91" s="95"/>
      <c r="C91" s="95"/>
      <c r="D91" s="196"/>
      <c r="F91" s="166"/>
    </row>
    <row r="92" spans="1:6" x14ac:dyDescent="0.4">
      <c r="A92" s="95"/>
      <c r="B92" s="95"/>
      <c r="C92" s="95"/>
      <c r="D92" s="196"/>
      <c r="F92" s="166"/>
    </row>
    <row r="93" spans="1:6" x14ac:dyDescent="0.4">
      <c r="A93" s="95"/>
      <c r="B93" s="95"/>
      <c r="C93" s="95"/>
      <c r="D93" s="196"/>
      <c r="F93" s="166"/>
    </row>
    <row r="94" spans="1:6" x14ac:dyDescent="0.4">
      <c r="A94" s="95"/>
      <c r="B94" s="95"/>
      <c r="C94" s="95"/>
      <c r="D94" s="196"/>
      <c r="F94" s="166"/>
    </row>
    <row r="95" spans="1:6" x14ac:dyDescent="0.4">
      <c r="A95" s="95"/>
      <c r="B95" s="95"/>
      <c r="C95" s="95"/>
      <c r="D95" s="196"/>
      <c r="F95" s="166"/>
    </row>
    <row r="96" spans="1:6" x14ac:dyDescent="0.4">
      <c r="A96" s="95"/>
      <c r="B96" s="95"/>
      <c r="C96" s="95"/>
      <c r="D96" s="196"/>
      <c r="F96" s="166"/>
    </row>
    <row r="97" spans="1:6" x14ac:dyDescent="0.4">
      <c r="A97" s="95"/>
      <c r="B97" s="95"/>
      <c r="C97" s="95"/>
      <c r="D97" s="196"/>
      <c r="F97" s="166"/>
    </row>
    <row r="98" spans="1:6" x14ac:dyDescent="0.4">
      <c r="A98" s="95"/>
      <c r="B98" s="95"/>
      <c r="C98" s="95"/>
      <c r="D98" s="196"/>
      <c r="F98" s="166"/>
    </row>
    <row r="99" spans="1:6" x14ac:dyDescent="0.4">
      <c r="A99" s="95"/>
      <c r="B99" s="95"/>
      <c r="C99" s="95"/>
      <c r="D99" s="196"/>
      <c r="F99" s="166"/>
    </row>
    <row r="100" spans="1:6" x14ac:dyDescent="0.4">
      <c r="A100" s="95"/>
      <c r="B100" s="95"/>
      <c r="C100" s="95"/>
      <c r="D100" s="196"/>
      <c r="F100" s="166"/>
    </row>
    <row r="101" spans="1:6" x14ac:dyDescent="0.4">
      <c r="A101" s="95"/>
      <c r="B101" s="95"/>
      <c r="C101" s="95"/>
      <c r="D101" s="196"/>
      <c r="F101" s="166"/>
    </row>
    <row r="102" spans="1:6" x14ac:dyDescent="0.4">
      <c r="A102" s="95"/>
      <c r="B102" s="95"/>
      <c r="C102" s="95"/>
      <c r="D102" s="196"/>
      <c r="F102" s="166"/>
    </row>
    <row r="103" spans="1:6" x14ac:dyDescent="0.4">
      <c r="A103" s="95"/>
      <c r="B103" s="95"/>
      <c r="C103" s="95"/>
      <c r="D103" s="196"/>
      <c r="F103" s="166"/>
    </row>
    <row r="104" spans="1:6" x14ac:dyDescent="0.4">
      <c r="A104" s="95"/>
      <c r="B104" s="95"/>
      <c r="C104" s="95"/>
      <c r="D104" s="196"/>
      <c r="F104" s="166"/>
    </row>
    <row r="105" spans="1:6" x14ac:dyDescent="0.4">
      <c r="A105" s="95"/>
      <c r="B105" s="95"/>
      <c r="C105" s="95"/>
      <c r="D105" s="196"/>
      <c r="F105" s="166"/>
    </row>
    <row r="106" spans="1:6" x14ac:dyDescent="0.4">
      <c r="A106" s="95"/>
      <c r="B106" s="95"/>
      <c r="C106" s="95"/>
      <c r="D106" s="196"/>
      <c r="F106" s="166"/>
    </row>
    <row r="107" spans="1:6" x14ac:dyDescent="0.4">
      <c r="A107" s="95"/>
      <c r="B107" s="95"/>
      <c r="C107" s="95"/>
      <c r="D107" s="196"/>
      <c r="F107" s="166"/>
    </row>
    <row r="108" spans="1:6" x14ac:dyDescent="0.4">
      <c r="A108" s="95"/>
      <c r="B108" s="95"/>
      <c r="C108" s="95"/>
      <c r="D108" s="196"/>
      <c r="F108" s="166"/>
    </row>
    <row r="109" spans="1:6" x14ac:dyDescent="0.4">
      <c r="A109" s="95"/>
      <c r="B109" s="95"/>
      <c r="C109" s="95"/>
      <c r="D109" s="196"/>
      <c r="F109" s="166"/>
    </row>
    <row r="110" spans="1:6" x14ac:dyDescent="0.4">
      <c r="A110" s="95"/>
      <c r="B110" s="95"/>
      <c r="C110" s="95"/>
      <c r="D110" s="196"/>
      <c r="F110" s="166"/>
    </row>
    <row r="111" spans="1:6" x14ac:dyDescent="0.4">
      <c r="A111" s="95"/>
      <c r="B111" s="95"/>
      <c r="C111" s="95"/>
      <c r="D111" s="196"/>
      <c r="F111" s="166"/>
    </row>
    <row r="112" spans="1:6" x14ac:dyDescent="0.4">
      <c r="A112" s="95"/>
      <c r="B112" s="95"/>
      <c r="C112" s="95"/>
      <c r="D112" s="196"/>
      <c r="F112" s="166"/>
    </row>
    <row r="113" spans="1:6" x14ac:dyDescent="0.4">
      <c r="A113" s="95"/>
      <c r="B113" s="95"/>
      <c r="C113" s="95"/>
      <c r="D113" s="196"/>
      <c r="F113" s="166"/>
    </row>
    <row r="114" spans="1:6" x14ac:dyDescent="0.4">
      <c r="A114" s="95"/>
      <c r="B114" s="95"/>
      <c r="C114" s="95"/>
      <c r="D114" s="196"/>
      <c r="F114" s="166"/>
    </row>
    <row r="115" spans="1:6" x14ac:dyDescent="0.4">
      <c r="A115" s="95"/>
      <c r="B115" s="95"/>
      <c r="C115" s="95"/>
      <c r="D115" s="196"/>
      <c r="F115" s="166"/>
    </row>
    <row r="116" spans="1:6" x14ac:dyDescent="0.4">
      <c r="A116" s="95"/>
      <c r="B116" s="95"/>
      <c r="C116" s="95"/>
      <c r="D116" s="196"/>
      <c r="F116" s="166"/>
    </row>
    <row r="117" spans="1:6" x14ac:dyDescent="0.4">
      <c r="A117" s="95"/>
      <c r="B117" s="95"/>
      <c r="C117" s="95"/>
      <c r="D117" s="196"/>
      <c r="F117" s="166"/>
    </row>
    <row r="118" spans="1:6" x14ac:dyDescent="0.4">
      <c r="A118" s="95"/>
      <c r="B118" s="95"/>
      <c r="C118" s="95"/>
      <c r="D118" s="196"/>
      <c r="F118" s="166"/>
    </row>
    <row r="119" spans="1:6" x14ac:dyDescent="0.4">
      <c r="A119" s="95"/>
      <c r="B119" s="95"/>
      <c r="C119" s="95"/>
      <c r="D119" s="196"/>
      <c r="F119" s="166"/>
    </row>
    <row r="120" spans="1:6" x14ac:dyDescent="0.4">
      <c r="A120" s="95"/>
      <c r="B120" s="95"/>
      <c r="C120" s="95"/>
      <c r="D120" s="196"/>
      <c r="F120" s="166"/>
    </row>
    <row r="121" spans="1:6" x14ac:dyDescent="0.4">
      <c r="A121" s="95"/>
      <c r="B121" s="95"/>
      <c r="C121" s="95"/>
      <c r="D121" s="196"/>
      <c r="F121" s="166"/>
    </row>
    <row r="122" spans="1:6" x14ac:dyDescent="0.4">
      <c r="A122" s="95"/>
      <c r="B122" s="95"/>
      <c r="C122" s="95"/>
      <c r="D122" s="196"/>
      <c r="F122" s="166"/>
    </row>
    <row r="123" spans="1:6" x14ac:dyDescent="0.4">
      <c r="A123" s="95"/>
      <c r="B123" s="95"/>
      <c r="C123" s="95"/>
      <c r="D123" s="196"/>
      <c r="F123" s="166"/>
    </row>
    <row r="124" spans="1:6" x14ac:dyDescent="0.4">
      <c r="A124" s="95"/>
      <c r="B124" s="95"/>
      <c r="C124" s="95"/>
      <c r="D124" s="196"/>
      <c r="F124" s="166"/>
    </row>
    <row r="125" spans="1:6" x14ac:dyDescent="0.4">
      <c r="A125" s="95"/>
      <c r="B125" s="95"/>
      <c r="C125" s="95"/>
      <c r="D125" s="196"/>
      <c r="F125" s="166"/>
    </row>
    <row r="126" spans="1:6" x14ac:dyDescent="0.4">
      <c r="A126" s="95"/>
      <c r="B126" s="95"/>
      <c r="C126" s="95"/>
      <c r="D126" s="196"/>
      <c r="F126" s="166"/>
    </row>
    <row r="127" spans="1:6" x14ac:dyDescent="0.4">
      <c r="A127" s="95"/>
      <c r="B127" s="95"/>
      <c r="C127" s="95"/>
      <c r="D127" s="196"/>
      <c r="F127" s="166"/>
    </row>
    <row r="128" spans="1:6" x14ac:dyDescent="0.4">
      <c r="A128" s="95"/>
      <c r="B128" s="95"/>
      <c r="C128" s="95"/>
      <c r="D128" s="196"/>
      <c r="F128" s="166"/>
    </row>
    <row r="129" spans="1:6" x14ac:dyDescent="0.4">
      <c r="A129" s="95"/>
      <c r="B129" s="95"/>
      <c r="C129" s="95"/>
      <c r="D129" s="196"/>
      <c r="F129" s="166"/>
    </row>
    <row r="130" spans="1:6" x14ac:dyDescent="0.4">
      <c r="A130" s="95"/>
      <c r="B130" s="95"/>
      <c r="C130" s="95"/>
      <c r="D130" s="196"/>
      <c r="F130" s="166"/>
    </row>
    <row r="131" spans="1:6" x14ac:dyDescent="0.4">
      <c r="A131" s="95"/>
      <c r="B131" s="95"/>
      <c r="C131" s="95"/>
      <c r="D131" s="196"/>
      <c r="F131" s="166"/>
    </row>
    <row r="132" spans="1:6" x14ac:dyDescent="0.4">
      <c r="A132" s="95"/>
      <c r="B132" s="95"/>
      <c r="C132" s="95"/>
      <c r="D132" s="196"/>
      <c r="F132" s="166"/>
    </row>
    <row r="133" spans="1:6" x14ac:dyDescent="0.4">
      <c r="A133" s="95"/>
      <c r="B133" s="95"/>
      <c r="C133" s="95"/>
      <c r="D133" s="196"/>
      <c r="F133" s="166"/>
    </row>
    <row r="134" spans="1:6" x14ac:dyDescent="0.4">
      <c r="A134" s="95"/>
      <c r="B134" s="95"/>
      <c r="C134" s="95"/>
      <c r="D134" s="196"/>
      <c r="F134" s="166"/>
    </row>
    <row r="135" spans="1:6" x14ac:dyDescent="0.4">
      <c r="A135" s="95"/>
      <c r="B135" s="95"/>
      <c r="C135" s="95"/>
      <c r="D135" s="196"/>
      <c r="F135" s="166"/>
    </row>
    <row r="136" spans="1:6" x14ac:dyDescent="0.4">
      <c r="A136" s="95"/>
      <c r="B136" s="95"/>
      <c r="C136" s="95"/>
      <c r="D136" s="196"/>
      <c r="F136" s="166"/>
    </row>
    <row r="137" spans="1:6" x14ac:dyDescent="0.4">
      <c r="A137" s="95"/>
      <c r="B137" s="95"/>
      <c r="C137" s="95"/>
      <c r="D137" s="196"/>
      <c r="F137" s="166"/>
    </row>
    <row r="138" spans="1:6" x14ac:dyDescent="0.4">
      <c r="A138" s="95"/>
      <c r="B138" s="95"/>
      <c r="C138" s="95"/>
      <c r="D138" s="196"/>
      <c r="F138" s="166"/>
    </row>
    <row r="139" spans="1:6" x14ac:dyDescent="0.4">
      <c r="A139" s="95"/>
      <c r="B139" s="95"/>
      <c r="C139" s="95"/>
      <c r="D139" s="196"/>
      <c r="F139" s="166"/>
    </row>
    <row r="140" spans="1:6" x14ac:dyDescent="0.4">
      <c r="A140" s="95"/>
      <c r="B140" s="95"/>
      <c r="C140" s="95"/>
      <c r="D140" s="196"/>
      <c r="F140" s="166"/>
    </row>
    <row r="141" spans="1:6" x14ac:dyDescent="0.4">
      <c r="A141" s="95"/>
      <c r="B141" s="95"/>
      <c r="C141" s="95"/>
      <c r="D141" s="196"/>
      <c r="F141" s="166"/>
    </row>
    <row r="142" spans="1:6" x14ac:dyDescent="0.4">
      <c r="A142" s="95"/>
      <c r="B142" s="95"/>
      <c r="C142" s="95"/>
      <c r="D142" s="196"/>
      <c r="F142" s="166"/>
    </row>
    <row r="143" spans="1:6" x14ac:dyDescent="0.4">
      <c r="A143" s="95"/>
      <c r="B143" s="95"/>
      <c r="C143" s="95"/>
      <c r="D143" s="196"/>
      <c r="F143" s="166"/>
    </row>
    <row r="144" spans="1:6" x14ac:dyDescent="0.4">
      <c r="A144" s="95"/>
      <c r="B144" s="95"/>
      <c r="C144" s="95"/>
      <c r="D144" s="196"/>
      <c r="F144" s="166"/>
    </row>
    <row r="145" spans="1:6" x14ac:dyDescent="0.4">
      <c r="A145" s="95"/>
      <c r="B145" s="95"/>
      <c r="C145" s="95"/>
      <c r="D145" s="196"/>
      <c r="F145" s="166"/>
    </row>
    <row r="146" spans="1:6" x14ac:dyDescent="0.4">
      <c r="A146" s="95"/>
      <c r="B146" s="95"/>
      <c r="C146" s="95"/>
      <c r="D146" s="196"/>
      <c r="F146" s="166"/>
    </row>
    <row r="147" spans="1:6" x14ac:dyDescent="0.4">
      <c r="A147" s="95"/>
      <c r="B147" s="95"/>
      <c r="C147" s="95"/>
      <c r="D147" s="196"/>
      <c r="F147" s="166"/>
    </row>
    <row r="148" spans="1:6" x14ac:dyDescent="0.4">
      <c r="A148" s="95"/>
      <c r="B148" s="95"/>
      <c r="C148" s="95"/>
      <c r="D148" s="196"/>
      <c r="F148" s="166"/>
    </row>
    <row r="149" spans="1:6" x14ac:dyDescent="0.4">
      <c r="A149" s="95"/>
      <c r="B149" s="95"/>
      <c r="C149" s="95"/>
      <c r="D149" s="196"/>
      <c r="F149" s="166"/>
    </row>
    <row r="150" spans="1:6" x14ac:dyDescent="0.4">
      <c r="A150" s="95"/>
      <c r="B150" s="95"/>
      <c r="C150" s="95"/>
      <c r="D150" s="196"/>
      <c r="F150" s="166"/>
    </row>
    <row r="151" spans="1:6" x14ac:dyDescent="0.4">
      <c r="A151" s="95"/>
      <c r="B151" s="95"/>
      <c r="C151" s="95"/>
      <c r="D151" s="196"/>
      <c r="F151" s="166"/>
    </row>
    <row r="152" spans="1:6" x14ac:dyDescent="0.4">
      <c r="A152" s="95"/>
      <c r="B152" s="95"/>
      <c r="C152" s="95"/>
      <c r="D152" s="196"/>
      <c r="F152" s="166"/>
    </row>
    <row r="153" spans="1:6" x14ac:dyDescent="0.4">
      <c r="A153" s="95"/>
      <c r="B153" s="95"/>
      <c r="C153" s="95"/>
      <c r="D153" s="196"/>
      <c r="F153" s="166"/>
    </row>
    <row r="154" spans="1:6" x14ac:dyDescent="0.4">
      <c r="A154" s="95"/>
      <c r="B154" s="95"/>
      <c r="C154" s="95"/>
      <c r="D154" s="196"/>
      <c r="F154" s="166"/>
    </row>
    <row r="155" spans="1:6" x14ac:dyDescent="0.4">
      <c r="A155" s="95"/>
      <c r="B155" s="95"/>
      <c r="C155" s="95"/>
      <c r="D155" s="196"/>
      <c r="F155" s="166"/>
    </row>
    <row r="156" spans="1:6" x14ac:dyDescent="0.4">
      <c r="A156" s="95"/>
      <c r="B156" s="95"/>
      <c r="C156" s="95"/>
      <c r="D156" s="196"/>
      <c r="F156" s="166"/>
    </row>
    <row r="157" spans="1:6" x14ac:dyDescent="0.4">
      <c r="A157" s="95"/>
      <c r="B157" s="95"/>
      <c r="C157" s="95"/>
      <c r="D157" s="196"/>
      <c r="F157" s="166"/>
    </row>
    <row r="158" spans="1:6" x14ac:dyDescent="0.4">
      <c r="A158" s="95"/>
      <c r="B158" s="95"/>
      <c r="C158" s="95"/>
      <c r="D158" s="196"/>
      <c r="F158" s="166"/>
    </row>
    <row r="159" spans="1:6" x14ac:dyDescent="0.4">
      <c r="A159" s="95"/>
      <c r="B159" s="95"/>
      <c r="C159" s="95"/>
      <c r="D159" s="196"/>
      <c r="F159" s="166"/>
    </row>
    <row r="160" spans="1:6" x14ac:dyDescent="0.4">
      <c r="A160" s="95"/>
      <c r="B160" s="95"/>
      <c r="C160" s="95"/>
      <c r="D160" s="196"/>
      <c r="F160" s="166"/>
    </row>
    <row r="161" spans="1:6" x14ac:dyDescent="0.4">
      <c r="A161" s="95"/>
      <c r="B161" s="95"/>
      <c r="C161" s="95"/>
      <c r="D161" s="196"/>
      <c r="F161" s="166"/>
    </row>
    <row r="162" spans="1:6" x14ac:dyDescent="0.4">
      <c r="A162" s="95"/>
      <c r="B162" s="95"/>
      <c r="C162" s="95"/>
      <c r="D162" s="196"/>
      <c r="F162" s="166"/>
    </row>
    <row r="163" spans="1:6" x14ac:dyDescent="0.4">
      <c r="A163" s="95"/>
      <c r="B163" s="95"/>
      <c r="C163" s="95"/>
      <c r="D163" s="196"/>
      <c r="F163" s="166"/>
    </row>
    <row r="164" spans="1:6" x14ac:dyDescent="0.4">
      <c r="A164" s="95"/>
      <c r="B164" s="95"/>
      <c r="C164" s="95"/>
      <c r="D164" s="196"/>
      <c r="F164" s="166"/>
    </row>
    <row r="165" spans="1:6" x14ac:dyDescent="0.4">
      <c r="A165" s="95"/>
      <c r="B165" s="95"/>
      <c r="C165" s="95"/>
      <c r="D165" s="196"/>
      <c r="F165" s="166"/>
    </row>
    <row r="166" spans="1:6" x14ac:dyDescent="0.4">
      <c r="A166" s="95"/>
      <c r="B166" s="95"/>
      <c r="C166" s="95"/>
      <c r="D166" s="196"/>
      <c r="F166" s="166"/>
    </row>
    <row r="167" spans="1:6" x14ac:dyDescent="0.4">
      <c r="A167" s="95"/>
      <c r="B167" s="95"/>
      <c r="C167" s="95"/>
      <c r="D167" s="196"/>
      <c r="F167" s="166"/>
    </row>
    <row r="168" spans="1:6" x14ac:dyDescent="0.4">
      <c r="A168" s="95"/>
      <c r="B168" s="95"/>
      <c r="C168" s="95"/>
      <c r="D168" s="196"/>
      <c r="F168" s="166"/>
    </row>
    <row r="169" spans="1:6" x14ac:dyDescent="0.4">
      <c r="A169" s="95"/>
      <c r="B169" s="95"/>
      <c r="C169" s="95"/>
      <c r="D169" s="196"/>
      <c r="F169" s="166"/>
    </row>
    <row r="170" spans="1:6" x14ac:dyDescent="0.4">
      <c r="A170" s="95"/>
      <c r="B170" s="95"/>
      <c r="C170" s="95"/>
      <c r="D170" s="196"/>
      <c r="F170" s="166"/>
    </row>
    <row r="171" spans="1:6" x14ac:dyDescent="0.4">
      <c r="A171" s="95"/>
      <c r="B171" s="95"/>
      <c r="C171" s="95"/>
      <c r="D171" s="196"/>
      <c r="F171" s="166"/>
    </row>
    <row r="172" spans="1:6" x14ac:dyDescent="0.4">
      <c r="A172" s="95"/>
      <c r="B172" s="95"/>
      <c r="C172" s="95"/>
      <c r="D172" s="196"/>
      <c r="F172" s="166"/>
    </row>
    <row r="173" spans="1:6" x14ac:dyDescent="0.4">
      <c r="A173" s="95"/>
      <c r="B173" s="95"/>
      <c r="C173" s="95"/>
      <c r="D173" s="196"/>
      <c r="F173" s="166"/>
    </row>
    <row r="174" spans="1:6" x14ac:dyDescent="0.4">
      <c r="A174" s="95"/>
      <c r="B174" s="95"/>
      <c r="C174" s="95"/>
      <c r="D174" s="196"/>
      <c r="F174" s="166"/>
    </row>
    <row r="175" spans="1:6" x14ac:dyDescent="0.4">
      <c r="A175" s="95"/>
      <c r="B175" s="95"/>
      <c r="C175" s="95"/>
      <c r="D175" s="196"/>
      <c r="F175" s="166"/>
    </row>
    <row r="176" spans="1:6" x14ac:dyDescent="0.4">
      <c r="A176" s="95"/>
      <c r="B176" s="95"/>
      <c r="C176" s="95"/>
      <c r="D176" s="196"/>
      <c r="F176" s="166"/>
    </row>
    <row r="177" spans="1:6" x14ac:dyDescent="0.4">
      <c r="A177" s="95"/>
      <c r="B177" s="95"/>
      <c r="C177" s="95"/>
      <c r="D177" s="196"/>
      <c r="F177" s="166"/>
    </row>
    <row r="178" spans="1:6" x14ac:dyDescent="0.4">
      <c r="A178" s="95"/>
      <c r="B178" s="95"/>
      <c r="C178" s="95"/>
      <c r="D178" s="196"/>
      <c r="F178" s="166"/>
    </row>
    <row r="179" spans="1:6" x14ac:dyDescent="0.4">
      <c r="A179" s="95"/>
      <c r="B179" s="95"/>
      <c r="C179" s="95"/>
      <c r="D179" s="196"/>
      <c r="F179" s="166"/>
    </row>
    <row r="180" spans="1:6" x14ac:dyDescent="0.4">
      <c r="A180" s="95"/>
      <c r="B180" s="95"/>
      <c r="C180" s="95"/>
      <c r="D180" s="196"/>
      <c r="F180" s="166"/>
    </row>
    <row r="181" spans="1:6" x14ac:dyDescent="0.4">
      <c r="A181" s="95"/>
      <c r="B181" s="95"/>
      <c r="C181" s="95"/>
      <c r="D181" s="196"/>
      <c r="F181" s="166"/>
    </row>
    <row r="182" spans="1:6" x14ac:dyDescent="0.4">
      <c r="A182" s="95"/>
      <c r="B182" s="95"/>
      <c r="C182" s="95"/>
      <c r="D182" s="196"/>
      <c r="F182" s="166"/>
    </row>
    <row r="183" spans="1:6" x14ac:dyDescent="0.4">
      <c r="A183" s="95"/>
      <c r="B183" s="95"/>
      <c r="C183" s="95"/>
      <c r="D183" s="196"/>
      <c r="F183" s="166"/>
    </row>
    <row r="184" spans="1:6" x14ac:dyDescent="0.4">
      <c r="A184" s="95"/>
      <c r="B184" s="95"/>
      <c r="C184" s="95"/>
      <c r="D184" s="196"/>
      <c r="F184" s="166"/>
    </row>
    <row r="185" spans="1:6" x14ac:dyDescent="0.4">
      <c r="A185" s="95"/>
      <c r="B185" s="95"/>
      <c r="C185" s="95"/>
      <c r="D185" s="196"/>
      <c r="F185" s="166"/>
    </row>
    <row r="186" spans="1:6" x14ac:dyDescent="0.4">
      <c r="A186" s="95"/>
      <c r="B186" s="95"/>
      <c r="C186" s="95"/>
      <c r="D186" s="196"/>
      <c r="F186" s="166"/>
    </row>
    <row r="187" spans="1:6" x14ac:dyDescent="0.4">
      <c r="A187" s="95"/>
      <c r="B187" s="95"/>
      <c r="C187" s="95"/>
      <c r="D187" s="196"/>
      <c r="F187" s="166"/>
    </row>
    <row r="188" spans="1:6" x14ac:dyDescent="0.4">
      <c r="A188" s="95"/>
      <c r="B188" s="95"/>
      <c r="C188" s="95"/>
      <c r="D188" s="196"/>
      <c r="F188" s="166"/>
    </row>
    <row r="189" spans="1:6" x14ac:dyDescent="0.4">
      <c r="A189" s="95"/>
      <c r="B189" s="95"/>
      <c r="C189" s="95"/>
      <c r="D189" s="196"/>
      <c r="F189" s="166"/>
    </row>
    <row r="190" spans="1:6" x14ac:dyDescent="0.4">
      <c r="A190" s="95"/>
      <c r="B190" s="95"/>
      <c r="C190" s="95"/>
      <c r="D190" s="196"/>
      <c r="F190" s="166"/>
    </row>
    <row r="191" spans="1:6" x14ac:dyDescent="0.4">
      <c r="A191" s="95"/>
      <c r="B191" s="95"/>
      <c r="C191" s="95"/>
      <c r="D191" s="196"/>
      <c r="F191" s="166"/>
    </row>
    <row r="192" spans="1:6" x14ac:dyDescent="0.4">
      <c r="A192" s="95"/>
      <c r="B192" s="95"/>
      <c r="C192" s="95"/>
      <c r="D192" s="196"/>
      <c r="F192" s="166"/>
    </row>
    <row r="193" spans="1:6" x14ac:dyDescent="0.4">
      <c r="A193" s="95"/>
      <c r="B193" s="95"/>
      <c r="C193" s="95"/>
      <c r="D193" s="196"/>
      <c r="F193" s="166"/>
    </row>
    <row r="194" spans="1:6" x14ac:dyDescent="0.4">
      <c r="A194" s="95"/>
      <c r="B194" s="95"/>
      <c r="C194" s="95"/>
      <c r="D194" s="196"/>
      <c r="F194" s="166"/>
    </row>
    <row r="195" spans="1:6" x14ac:dyDescent="0.4">
      <c r="A195" s="95"/>
      <c r="B195" s="95"/>
      <c r="C195" s="95"/>
      <c r="D195" s="196"/>
      <c r="F195" s="166"/>
    </row>
    <row r="196" spans="1:6" x14ac:dyDescent="0.4">
      <c r="A196" s="95"/>
      <c r="B196" s="95"/>
      <c r="C196" s="95"/>
      <c r="D196" s="196"/>
      <c r="F196" s="166"/>
    </row>
    <row r="197" spans="1:6" x14ac:dyDescent="0.4">
      <c r="A197" s="95"/>
      <c r="B197" s="95"/>
      <c r="C197" s="95"/>
      <c r="D197" s="196"/>
      <c r="F197" s="166"/>
    </row>
    <row r="198" spans="1:6" x14ac:dyDescent="0.4">
      <c r="A198" s="95"/>
      <c r="B198" s="95"/>
      <c r="C198" s="95"/>
      <c r="D198" s="196"/>
      <c r="F198" s="166"/>
    </row>
    <row r="199" spans="1:6" x14ac:dyDescent="0.4">
      <c r="A199" s="95"/>
      <c r="B199" s="95"/>
      <c r="C199" s="95"/>
      <c r="D199" s="196"/>
      <c r="F199" s="166"/>
    </row>
    <row r="200" spans="1:6" x14ac:dyDescent="0.4">
      <c r="A200" s="95"/>
      <c r="B200" s="95"/>
      <c r="C200" s="95"/>
      <c r="D200" s="196"/>
      <c r="F200" s="166"/>
    </row>
    <row r="201" spans="1:6" x14ac:dyDescent="0.4">
      <c r="A201" s="95"/>
      <c r="B201" s="95"/>
      <c r="C201" s="95"/>
      <c r="D201" s="196"/>
      <c r="F201" s="166"/>
    </row>
    <row r="202" spans="1:6" x14ac:dyDescent="0.4">
      <c r="A202" s="95"/>
      <c r="B202" s="95"/>
      <c r="C202" s="95"/>
      <c r="D202" s="196"/>
      <c r="F202" s="166"/>
    </row>
    <row r="203" spans="1:6" x14ac:dyDescent="0.4">
      <c r="A203" s="95"/>
      <c r="B203" s="95"/>
      <c r="C203" s="95"/>
      <c r="D203" s="196"/>
      <c r="F203" s="166"/>
    </row>
    <row r="204" spans="1:6" x14ac:dyDescent="0.4">
      <c r="A204" s="95"/>
      <c r="B204" s="95"/>
      <c r="C204" s="95"/>
      <c r="D204" s="196"/>
      <c r="F204" s="166"/>
    </row>
    <row r="205" spans="1:6" x14ac:dyDescent="0.4">
      <c r="A205" s="95"/>
      <c r="B205" s="95"/>
      <c r="C205" s="95"/>
      <c r="D205" s="196"/>
      <c r="F205" s="166"/>
    </row>
    <row r="206" spans="1:6" x14ac:dyDescent="0.4">
      <c r="A206" s="95"/>
      <c r="B206" s="95"/>
      <c r="C206" s="95"/>
      <c r="D206" s="196"/>
      <c r="F206" s="166"/>
    </row>
    <row r="207" spans="1:6" x14ac:dyDescent="0.4">
      <c r="A207" s="95"/>
      <c r="B207" s="95"/>
      <c r="C207" s="95"/>
      <c r="D207" s="196"/>
      <c r="F207" s="166"/>
    </row>
    <row r="208" spans="1:6" x14ac:dyDescent="0.4">
      <c r="A208" s="95"/>
      <c r="B208" s="95"/>
      <c r="C208" s="95"/>
      <c r="D208" s="196"/>
      <c r="F208" s="166"/>
    </row>
    <row r="209" spans="1:6" x14ac:dyDescent="0.4">
      <c r="A209" s="95"/>
      <c r="B209" s="95"/>
      <c r="C209" s="95"/>
      <c r="D209" s="196"/>
      <c r="F209" s="166"/>
    </row>
    <row r="210" spans="1:6" x14ac:dyDescent="0.4">
      <c r="A210" s="95"/>
      <c r="B210" s="95"/>
      <c r="C210" s="95"/>
      <c r="D210" s="196"/>
      <c r="F210" s="166"/>
    </row>
    <row r="211" spans="1:6" x14ac:dyDescent="0.4">
      <c r="A211" s="95"/>
      <c r="B211" s="95"/>
      <c r="C211" s="95"/>
      <c r="D211" s="196"/>
      <c r="F211" s="166"/>
    </row>
    <row r="212" spans="1:6" x14ac:dyDescent="0.4">
      <c r="A212" s="95"/>
      <c r="B212" s="95"/>
      <c r="C212" s="95"/>
      <c r="D212" s="196"/>
      <c r="F212" s="166"/>
    </row>
    <row r="213" spans="1:6" x14ac:dyDescent="0.4">
      <c r="A213" s="95"/>
      <c r="B213" s="95"/>
      <c r="C213" s="95"/>
      <c r="D213" s="196"/>
      <c r="F213" s="166"/>
    </row>
    <row r="214" spans="1:6" x14ac:dyDescent="0.4">
      <c r="A214" s="95"/>
      <c r="B214" s="95"/>
      <c r="C214" s="95"/>
      <c r="D214" s="196"/>
      <c r="F214" s="166"/>
    </row>
    <row r="215" spans="1:6" x14ac:dyDescent="0.4">
      <c r="A215" s="95"/>
      <c r="B215" s="95"/>
      <c r="C215" s="95"/>
      <c r="D215" s="196"/>
      <c r="F215" s="166"/>
    </row>
    <row r="216" spans="1:6" x14ac:dyDescent="0.4">
      <c r="A216" s="95"/>
      <c r="B216" s="95"/>
      <c r="C216" s="95"/>
      <c r="D216" s="196"/>
      <c r="F216" s="166"/>
    </row>
    <row r="217" spans="1:6" x14ac:dyDescent="0.4">
      <c r="A217" s="95"/>
      <c r="B217" s="95"/>
      <c r="C217" s="95"/>
      <c r="D217" s="196"/>
      <c r="F217" s="166"/>
    </row>
    <row r="218" spans="1:6" x14ac:dyDescent="0.4">
      <c r="A218" s="95"/>
      <c r="B218" s="95"/>
      <c r="C218" s="95"/>
      <c r="D218" s="196"/>
      <c r="F218" s="166"/>
    </row>
    <row r="219" spans="1:6" x14ac:dyDescent="0.4">
      <c r="A219" s="95"/>
      <c r="B219" s="95"/>
      <c r="C219" s="95"/>
      <c r="D219" s="196"/>
      <c r="F219" s="166"/>
    </row>
    <row r="220" spans="1:6" x14ac:dyDescent="0.4">
      <c r="A220" s="95"/>
      <c r="B220" s="95"/>
      <c r="C220" s="95"/>
      <c r="D220" s="196"/>
      <c r="F220" s="166"/>
    </row>
    <row r="221" spans="1:6" x14ac:dyDescent="0.4">
      <c r="A221" s="95"/>
      <c r="B221" s="95"/>
      <c r="C221" s="95"/>
      <c r="D221" s="196"/>
      <c r="F221" s="166"/>
    </row>
    <row r="222" spans="1:6" x14ac:dyDescent="0.4">
      <c r="A222" s="95"/>
      <c r="B222" s="95"/>
      <c r="C222" s="95"/>
      <c r="D222" s="196"/>
      <c r="F222" s="166"/>
    </row>
    <row r="223" spans="1:6" x14ac:dyDescent="0.4">
      <c r="A223" s="95"/>
      <c r="B223" s="95"/>
      <c r="C223" s="95"/>
      <c r="D223" s="196"/>
      <c r="F223" s="166"/>
    </row>
    <row r="224" spans="1:6" x14ac:dyDescent="0.4">
      <c r="A224" s="95"/>
      <c r="B224" s="95"/>
      <c r="C224" s="95"/>
      <c r="D224" s="196"/>
      <c r="F224" s="166"/>
    </row>
    <row r="225" spans="1:6" x14ac:dyDescent="0.4">
      <c r="A225" s="95"/>
      <c r="B225" s="95"/>
      <c r="C225" s="95"/>
      <c r="D225" s="196"/>
      <c r="F225" s="166"/>
    </row>
    <row r="226" spans="1:6" x14ac:dyDescent="0.4">
      <c r="A226" s="95"/>
      <c r="B226" s="95"/>
      <c r="C226" s="95"/>
      <c r="D226" s="196"/>
      <c r="F226" s="166"/>
    </row>
    <row r="227" spans="1:6" x14ac:dyDescent="0.4">
      <c r="A227" s="95"/>
      <c r="B227" s="95"/>
      <c r="C227" s="95"/>
      <c r="D227" s="196"/>
      <c r="F227" s="166"/>
    </row>
    <row r="228" spans="1:6" x14ac:dyDescent="0.4">
      <c r="A228" s="95"/>
      <c r="B228" s="95"/>
      <c r="C228" s="95"/>
      <c r="D228" s="196"/>
      <c r="F228" s="166"/>
    </row>
    <row r="229" spans="1:6" x14ac:dyDescent="0.4">
      <c r="A229" s="95"/>
      <c r="B229" s="95"/>
      <c r="C229" s="95"/>
      <c r="D229" s="196"/>
      <c r="F229" s="166"/>
    </row>
    <row r="230" spans="1:6" x14ac:dyDescent="0.4">
      <c r="A230" s="95"/>
      <c r="B230" s="95"/>
      <c r="C230" s="95"/>
      <c r="D230" s="196"/>
      <c r="F230" s="166"/>
    </row>
    <row r="231" spans="1:6" x14ac:dyDescent="0.4">
      <c r="A231" s="95"/>
      <c r="B231" s="95"/>
      <c r="C231" s="95"/>
      <c r="D231" s="196"/>
      <c r="F231" s="166"/>
    </row>
    <row r="232" spans="1:6" x14ac:dyDescent="0.4">
      <c r="A232" s="95"/>
      <c r="B232" s="95"/>
      <c r="C232" s="95"/>
      <c r="D232" s="196"/>
      <c r="F232" s="166"/>
    </row>
    <row r="233" spans="1:6" x14ac:dyDescent="0.4">
      <c r="A233" s="95"/>
      <c r="B233" s="95"/>
      <c r="C233" s="95"/>
      <c r="D233" s="196"/>
      <c r="F233" s="166"/>
    </row>
    <row r="234" spans="1:6" x14ac:dyDescent="0.4">
      <c r="A234" s="95"/>
      <c r="B234" s="95"/>
      <c r="C234" s="95"/>
      <c r="D234" s="196"/>
      <c r="F234" s="166"/>
    </row>
    <row r="235" spans="1:6" x14ac:dyDescent="0.4">
      <c r="A235" s="95"/>
      <c r="B235" s="95"/>
      <c r="C235" s="95"/>
      <c r="D235" s="196"/>
      <c r="F235" s="166"/>
    </row>
    <row r="236" spans="1:6" x14ac:dyDescent="0.4">
      <c r="A236" s="95"/>
      <c r="B236" s="95"/>
      <c r="C236" s="95"/>
      <c r="D236" s="196"/>
      <c r="F236" s="166"/>
    </row>
    <row r="237" spans="1:6" x14ac:dyDescent="0.4">
      <c r="A237" s="95"/>
      <c r="B237" s="95"/>
      <c r="C237" s="95"/>
      <c r="D237" s="196"/>
      <c r="F237" s="166"/>
    </row>
    <row r="238" spans="1:6" x14ac:dyDescent="0.4">
      <c r="A238" s="95"/>
      <c r="B238" s="95"/>
      <c r="C238" s="95"/>
      <c r="D238" s="196"/>
      <c r="F238" s="166"/>
    </row>
    <row r="239" spans="1:6" x14ac:dyDescent="0.4">
      <c r="A239" s="95"/>
      <c r="B239" s="95"/>
      <c r="C239" s="95"/>
      <c r="D239" s="196"/>
      <c r="F239" s="166"/>
    </row>
    <row r="240" spans="1:6" x14ac:dyDescent="0.4">
      <c r="A240" s="95"/>
      <c r="B240" s="95"/>
      <c r="C240" s="95"/>
      <c r="D240" s="196"/>
      <c r="F240" s="166"/>
    </row>
    <row r="241" spans="1:6" x14ac:dyDescent="0.4">
      <c r="A241" s="95"/>
      <c r="B241" s="95"/>
      <c r="C241" s="95"/>
      <c r="D241" s="196"/>
      <c r="F241" s="166"/>
    </row>
    <row r="242" spans="1:6" x14ac:dyDescent="0.4">
      <c r="A242" s="95"/>
      <c r="B242" s="95"/>
      <c r="C242" s="95"/>
      <c r="D242" s="196"/>
      <c r="F242" s="166"/>
    </row>
    <row r="243" spans="1:6" x14ac:dyDescent="0.4">
      <c r="A243" s="95"/>
      <c r="B243" s="95"/>
      <c r="C243" s="95"/>
      <c r="D243" s="196"/>
      <c r="F243" s="166"/>
    </row>
    <row r="244" spans="1:6" x14ac:dyDescent="0.4">
      <c r="A244" s="95"/>
      <c r="B244" s="95"/>
      <c r="C244" s="95"/>
      <c r="D244" s="196"/>
      <c r="F244" s="166"/>
    </row>
    <row r="245" spans="1:6" x14ac:dyDescent="0.4">
      <c r="A245" s="95"/>
      <c r="B245" s="95"/>
      <c r="C245" s="95"/>
      <c r="D245" s="196"/>
      <c r="F245" s="166"/>
    </row>
    <row r="246" spans="1:6" x14ac:dyDescent="0.4">
      <c r="A246" s="95"/>
      <c r="B246" s="95"/>
      <c r="C246" s="95"/>
      <c r="D246" s="196"/>
      <c r="F246" s="166"/>
    </row>
    <row r="247" spans="1:6" x14ac:dyDescent="0.4">
      <c r="A247" s="95"/>
      <c r="B247" s="95"/>
      <c r="C247" s="95"/>
      <c r="D247" s="196"/>
      <c r="F247" s="166"/>
    </row>
    <row r="248" spans="1:6" x14ac:dyDescent="0.4">
      <c r="A248" s="95"/>
      <c r="B248" s="95"/>
      <c r="C248" s="95"/>
      <c r="D248" s="196"/>
      <c r="F248" s="166"/>
    </row>
    <row r="249" spans="1:6" x14ac:dyDescent="0.4">
      <c r="A249" s="95"/>
      <c r="B249" s="95"/>
      <c r="C249" s="95"/>
      <c r="D249" s="196"/>
      <c r="F249" s="166"/>
    </row>
    <row r="250" spans="1:6" x14ac:dyDescent="0.4">
      <c r="A250" s="95"/>
      <c r="B250" s="95"/>
      <c r="C250" s="95"/>
      <c r="D250" s="196"/>
      <c r="F250" s="166"/>
    </row>
    <row r="251" spans="1:6" x14ac:dyDescent="0.4">
      <c r="A251" s="95"/>
      <c r="B251" s="95"/>
      <c r="C251" s="95"/>
      <c r="D251" s="196"/>
      <c r="F251" s="166"/>
    </row>
    <row r="252" spans="1:6" x14ac:dyDescent="0.4">
      <c r="A252" s="95"/>
      <c r="B252" s="95"/>
      <c r="C252" s="95"/>
      <c r="D252" s="196"/>
      <c r="F252" s="166"/>
    </row>
    <row r="253" spans="1:6" x14ac:dyDescent="0.4">
      <c r="A253" s="95"/>
      <c r="B253" s="95"/>
      <c r="C253" s="95"/>
      <c r="D253" s="196"/>
      <c r="F253" s="166"/>
    </row>
    <row r="254" spans="1:6" x14ac:dyDescent="0.4">
      <c r="A254" s="95"/>
      <c r="B254" s="95"/>
      <c r="C254" s="95"/>
      <c r="D254" s="196"/>
      <c r="F254" s="166"/>
    </row>
    <row r="255" spans="1:6" x14ac:dyDescent="0.4">
      <c r="A255" s="95"/>
      <c r="B255" s="95"/>
      <c r="C255" s="95"/>
      <c r="D255" s="196"/>
      <c r="F255" s="166"/>
    </row>
    <row r="256" spans="1:6" x14ac:dyDescent="0.4">
      <c r="A256" s="95"/>
      <c r="B256" s="95"/>
      <c r="C256" s="95"/>
      <c r="D256" s="196"/>
      <c r="F256" s="166"/>
    </row>
    <row r="257" spans="1:6" x14ac:dyDescent="0.4">
      <c r="A257" s="95"/>
      <c r="B257" s="95"/>
      <c r="C257" s="95"/>
      <c r="D257" s="196"/>
      <c r="F257" s="166"/>
    </row>
    <row r="258" spans="1:6" x14ac:dyDescent="0.4">
      <c r="A258" s="95"/>
      <c r="B258" s="95"/>
      <c r="C258" s="95"/>
      <c r="D258" s="196"/>
      <c r="F258" s="166"/>
    </row>
    <row r="259" spans="1:6" x14ac:dyDescent="0.4">
      <c r="A259" s="95"/>
      <c r="B259" s="95"/>
      <c r="C259" s="95"/>
      <c r="D259" s="196"/>
      <c r="F259" s="166"/>
    </row>
    <row r="260" spans="1:6" x14ac:dyDescent="0.4">
      <c r="A260" s="95"/>
      <c r="B260" s="95"/>
      <c r="C260" s="95"/>
      <c r="D260" s="196"/>
      <c r="F260" s="166"/>
    </row>
    <row r="261" spans="1:6" x14ac:dyDescent="0.4">
      <c r="A261" s="95"/>
      <c r="B261" s="95"/>
      <c r="C261" s="95"/>
      <c r="D261" s="196"/>
      <c r="F261" s="166"/>
    </row>
    <row r="262" spans="1:6" x14ac:dyDescent="0.4">
      <c r="A262" s="95"/>
      <c r="B262" s="95"/>
      <c r="C262" s="95"/>
      <c r="D262" s="196"/>
      <c r="F262" s="166"/>
    </row>
    <row r="263" spans="1:6" x14ac:dyDescent="0.4">
      <c r="A263" s="95"/>
      <c r="B263" s="95"/>
      <c r="C263" s="95"/>
      <c r="D263" s="196"/>
      <c r="F263" s="166"/>
    </row>
    <row r="264" spans="1:6" x14ac:dyDescent="0.4">
      <c r="A264" s="95"/>
      <c r="B264" s="95"/>
      <c r="C264" s="95"/>
      <c r="D264" s="196"/>
      <c r="F264" s="166"/>
    </row>
    <row r="265" spans="1:6" x14ac:dyDescent="0.4">
      <c r="A265" s="95"/>
      <c r="B265" s="95"/>
      <c r="C265" s="95"/>
      <c r="D265" s="196"/>
      <c r="F265" s="166"/>
    </row>
    <row r="266" spans="1:6" x14ac:dyDescent="0.4">
      <c r="A266" s="95"/>
      <c r="B266" s="95"/>
      <c r="C266" s="95"/>
      <c r="D266" s="196"/>
      <c r="F266" s="166"/>
    </row>
    <row r="267" spans="1:6" x14ac:dyDescent="0.4">
      <c r="A267" s="95"/>
      <c r="B267" s="95"/>
      <c r="C267" s="95"/>
      <c r="D267" s="196"/>
      <c r="F267" s="166"/>
    </row>
    <row r="268" spans="1:6" x14ac:dyDescent="0.4">
      <c r="A268" s="95"/>
      <c r="B268" s="95"/>
      <c r="C268" s="95"/>
      <c r="D268" s="196"/>
      <c r="F268" s="166"/>
    </row>
    <row r="269" spans="1:6" x14ac:dyDescent="0.4">
      <c r="A269" s="95"/>
      <c r="B269" s="95"/>
      <c r="C269" s="95"/>
      <c r="D269" s="196"/>
      <c r="F269" s="166"/>
    </row>
    <row r="270" spans="1:6" x14ac:dyDescent="0.4">
      <c r="A270" s="95"/>
      <c r="B270" s="95"/>
      <c r="C270" s="95"/>
      <c r="D270" s="196"/>
      <c r="F270" s="166"/>
    </row>
    <row r="271" spans="1:6" x14ac:dyDescent="0.4">
      <c r="A271" s="95"/>
      <c r="B271" s="95"/>
      <c r="C271" s="95"/>
      <c r="D271" s="196"/>
      <c r="F271" s="166"/>
    </row>
    <row r="272" spans="1:6" x14ac:dyDescent="0.4">
      <c r="A272" s="95"/>
      <c r="B272" s="95"/>
      <c r="C272" s="95"/>
      <c r="D272" s="196"/>
      <c r="F272" s="166"/>
    </row>
    <row r="273" spans="1:6" x14ac:dyDescent="0.4">
      <c r="A273" s="95"/>
      <c r="B273" s="95"/>
      <c r="C273" s="95"/>
      <c r="D273" s="196"/>
      <c r="F273" s="166"/>
    </row>
    <row r="274" spans="1:6" x14ac:dyDescent="0.4">
      <c r="A274" s="95"/>
      <c r="B274" s="95"/>
      <c r="C274" s="95"/>
      <c r="D274" s="196"/>
      <c r="F274" s="166"/>
    </row>
    <row r="275" spans="1:6" x14ac:dyDescent="0.4">
      <c r="A275" s="95"/>
      <c r="B275" s="95"/>
      <c r="C275" s="95"/>
      <c r="D275" s="196"/>
      <c r="F275" s="166"/>
    </row>
    <row r="276" spans="1:6" x14ac:dyDescent="0.4">
      <c r="A276" s="95"/>
      <c r="B276" s="95"/>
      <c r="C276" s="95"/>
      <c r="D276" s="196"/>
      <c r="F276" s="166"/>
    </row>
    <row r="277" spans="1:6" x14ac:dyDescent="0.4">
      <c r="A277" s="95"/>
      <c r="B277" s="95"/>
      <c r="C277" s="95"/>
      <c r="D277" s="196"/>
      <c r="F277" s="166"/>
    </row>
    <row r="278" spans="1:6" x14ac:dyDescent="0.4">
      <c r="A278" s="95"/>
      <c r="B278" s="95"/>
      <c r="C278" s="95"/>
      <c r="D278" s="196"/>
      <c r="F278" s="166"/>
    </row>
    <row r="279" spans="1:6" x14ac:dyDescent="0.4">
      <c r="A279" s="95"/>
      <c r="B279" s="95"/>
      <c r="C279" s="95"/>
      <c r="D279" s="196"/>
      <c r="F279" s="166"/>
    </row>
    <row r="280" spans="1:6" x14ac:dyDescent="0.4">
      <c r="A280" s="95"/>
      <c r="B280" s="95"/>
      <c r="C280" s="95"/>
      <c r="D280" s="196"/>
      <c r="F280" s="166"/>
    </row>
    <row r="281" spans="1:6" x14ac:dyDescent="0.4">
      <c r="A281" s="95"/>
      <c r="B281" s="95"/>
      <c r="C281" s="95"/>
      <c r="D281" s="196"/>
      <c r="F281" s="166"/>
    </row>
    <row r="282" spans="1:6" x14ac:dyDescent="0.4">
      <c r="A282" s="95"/>
      <c r="B282" s="95"/>
      <c r="C282" s="95"/>
      <c r="D282" s="196"/>
      <c r="F282" s="166"/>
    </row>
    <row r="283" spans="1:6" x14ac:dyDescent="0.4">
      <c r="A283" s="95"/>
      <c r="B283" s="95"/>
      <c r="C283" s="95"/>
      <c r="D283" s="196"/>
      <c r="F283" s="166"/>
    </row>
    <row r="284" spans="1:6" x14ac:dyDescent="0.4">
      <c r="A284" s="95"/>
      <c r="B284" s="95"/>
      <c r="C284" s="95"/>
      <c r="D284" s="196"/>
      <c r="F284" s="166"/>
    </row>
    <row r="285" spans="1:6" x14ac:dyDescent="0.4">
      <c r="A285" s="95"/>
      <c r="B285" s="95"/>
      <c r="C285" s="95"/>
      <c r="D285" s="196"/>
      <c r="F285" s="166"/>
    </row>
    <row r="286" spans="1:6" x14ac:dyDescent="0.4">
      <c r="A286" s="95"/>
      <c r="B286" s="95"/>
      <c r="C286" s="95"/>
      <c r="D286" s="196"/>
      <c r="F286" s="166"/>
    </row>
    <row r="287" spans="1:6" x14ac:dyDescent="0.4">
      <c r="A287" s="95"/>
      <c r="B287" s="95"/>
      <c r="C287" s="95"/>
      <c r="D287" s="196"/>
      <c r="F287" s="166"/>
    </row>
    <row r="288" spans="1:6" x14ac:dyDescent="0.4">
      <c r="A288" s="95"/>
      <c r="B288" s="95"/>
      <c r="C288" s="95"/>
      <c r="D288" s="196"/>
      <c r="F288" s="166"/>
    </row>
    <row r="289" spans="1:6" x14ac:dyDescent="0.4">
      <c r="A289" s="95"/>
      <c r="B289" s="95"/>
      <c r="C289" s="95"/>
      <c r="D289" s="196"/>
      <c r="F289" s="166"/>
    </row>
    <row r="290" spans="1:6" x14ac:dyDescent="0.4">
      <c r="A290" s="95"/>
      <c r="B290" s="95"/>
      <c r="C290" s="95"/>
      <c r="D290" s="196"/>
      <c r="F290" s="166"/>
    </row>
    <row r="291" spans="1:6" x14ac:dyDescent="0.4">
      <c r="A291" s="95"/>
      <c r="B291" s="95"/>
      <c r="C291" s="95"/>
      <c r="D291" s="196"/>
      <c r="F291" s="166"/>
    </row>
    <row r="292" spans="1:6" x14ac:dyDescent="0.4">
      <c r="A292" s="95"/>
      <c r="B292" s="95"/>
      <c r="C292" s="95"/>
      <c r="D292" s="196"/>
      <c r="F292" s="166"/>
    </row>
    <row r="293" spans="1:6" x14ac:dyDescent="0.4">
      <c r="A293" s="95"/>
      <c r="B293" s="95"/>
      <c r="C293" s="95"/>
      <c r="D293" s="196"/>
      <c r="F293" s="166"/>
    </row>
    <row r="294" spans="1:6" x14ac:dyDescent="0.4">
      <c r="A294" s="95"/>
      <c r="B294" s="95"/>
      <c r="C294" s="95"/>
      <c r="D294" s="196"/>
      <c r="F294" s="166"/>
    </row>
    <row r="295" spans="1:6" x14ac:dyDescent="0.4">
      <c r="A295" s="95"/>
      <c r="B295" s="95"/>
      <c r="C295" s="95"/>
      <c r="D295" s="196"/>
      <c r="F295" s="166"/>
    </row>
    <row r="296" spans="1:6" x14ac:dyDescent="0.4">
      <c r="A296" s="95"/>
      <c r="B296" s="95"/>
      <c r="C296" s="95"/>
      <c r="D296" s="196"/>
      <c r="F296" s="166"/>
    </row>
    <row r="297" spans="1:6" x14ac:dyDescent="0.4">
      <c r="A297" s="95"/>
      <c r="B297" s="95"/>
      <c r="C297" s="95"/>
      <c r="D297" s="196"/>
      <c r="F297" s="166"/>
    </row>
    <row r="298" spans="1:6" x14ac:dyDescent="0.4">
      <c r="A298" s="95"/>
      <c r="B298" s="95"/>
      <c r="C298" s="95"/>
      <c r="D298" s="196"/>
      <c r="F298" s="166"/>
    </row>
    <row r="299" spans="1:6" x14ac:dyDescent="0.4">
      <c r="A299" s="95"/>
      <c r="B299" s="95"/>
      <c r="C299" s="95"/>
      <c r="D299" s="196"/>
      <c r="F299" s="166"/>
    </row>
    <row r="300" spans="1:6" x14ac:dyDescent="0.4">
      <c r="A300" s="95"/>
      <c r="B300" s="95"/>
      <c r="C300" s="95"/>
      <c r="D300" s="196"/>
      <c r="F300" s="166"/>
    </row>
    <row r="301" spans="1:6" x14ac:dyDescent="0.4">
      <c r="A301" s="95"/>
      <c r="B301" s="95"/>
      <c r="C301" s="95"/>
      <c r="D301" s="196"/>
      <c r="F301" s="166"/>
    </row>
    <row r="302" spans="1:6" x14ac:dyDescent="0.4">
      <c r="A302" s="95"/>
      <c r="B302" s="95"/>
      <c r="C302" s="95"/>
      <c r="D302" s="196"/>
      <c r="F302" s="166"/>
    </row>
    <row r="303" spans="1:6" x14ac:dyDescent="0.4">
      <c r="A303" s="95"/>
      <c r="B303" s="95"/>
      <c r="C303" s="95"/>
      <c r="D303" s="196"/>
      <c r="F303" s="166"/>
    </row>
    <row r="304" spans="1:6" x14ac:dyDescent="0.4">
      <c r="A304" s="95"/>
      <c r="B304" s="95"/>
      <c r="C304" s="95"/>
      <c r="D304" s="196"/>
      <c r="F304" s="166"/>
    </row>
    <row r="305" spans="1:6" x14ac:dyDescent="0.4">
      <c r="A305" s="95"/>
      <c r="B305" s="95"/>
      <c r="C305" s="95"/>
      <c r="D305" s="196"/>
      <c r="F305" s="166"/>
    </row>
    <row r="306" spans="1:6" x14ac:dyDescent="0.4">
      <c r="A306" s="95"/>
      <c r="B306" s="95"/>
      <c r="C306" s="95"/>
      <c r="D306" s="196"/>
      <c r="F306" s="166"/>
    </row>
    <row r="307" spans="1:6" x14ac:dyDescent="0.4">
      <c r="A307" s="95"/>
      <c r="B307" s="95"/>
      <c r="C307" s="95"/>
      <c r="D307" s="196"/>
      <c r="F307" s="166"/>
    </row>
    <row r="308" spans="1:6" x14ac:dyDescent="0.4">
      <c r="A308" s="95"/>
      <c r="B308" s="95"/>
      <c r="C308" s="95"/>
      <c r="D308" s="196"/>
      <c r="F308" s="166"/>
    </row>
    <row r="309" spans="1:6" x14ac:dyDescent="0.4">
      <c r="A309" s="95"/>
      <c r="B309" s="95"/>
      <c r="C309" s="95"/>
      <c r="D309" s="196"/>
      <c r="F309" s="166"/>
    </row>
    <row r="310" spans="1:6" x14ac:dyDescent="0.4">
      <c r="A310" s="95"/>
      <c r="B310" s="95"/>
      <c r="C310" s="95"/>
      <c r="D310" s="196"/>
      <c r="F310" s="166"/>
    </row>
    <row r="311" spans="1:6" x14ac:dyDescent="0.4">
      <c r="A311" s="95"/>
      <c r="B311" s="95"/>
      <c r="C311" s="95"/>
      <c r="D311" s="196"/>
      <c r="F311" s="166"/>
    </row>
    <row r="312" spans="1:6" x14ac:dyDescent="0.4">
      <c r="A312" s="95"/>
      <c r="B312" s="95"/>
      <c r="C312" s="95"/>
      <c r="D312" s="196"/>
      <c r="F312" s="166"/>
    </row>
    <row r="313" spans="1:6" x14ac:dyDescent="0.4">
      <c r="A313" s="95"/>
      <c r="B313" s="95"/>
      <c r="C313" s="95"/>
      <c r="D313" s="196"/>
      <c r="F313" s="166"/>
    </row>
    <row r="314" spans="1:6" x14ac:dyDescent="0.4">
      <c r="A314" s="95"/>
      <c r="B314" s="95"/>
      <c r="C314" s="95"/>
      <c r="D314" s="196"/>
      <c r="F314" s="166"/>
    </row>
    <row r="315" spans="1:6" x14ac:dyDescent="0.4">
      <c r="A315" s="95"/>
      <c r="B315" s="95"/>
      <c r="C315" s="95"/>
      <c r="D315" s="196"/>
      <c r="F315" s="166"/>
    </row>
    <row r="316" spans="1:6" x14ac:dyDescent="0.4">
      <c r="A316" s="95"/>
      <c r="B316" s="95"/>
      <c r="C316" s="95"/>
      <c r="D316" s="196"/>
      <c r="F316" s="166"/>
    </row>
    <row r="317" spans="1:6" x14ac:dyDescent="0.4">
      <c r="A317" s="95"/>
      <c r="B317" s="95"/>
      <c r="C317" s="95"/>
      <c r="D317" s="196"/>
      <c r="F317" s="166"/>
    </row>
    <row r="318" spans="1:6" x14ac:dyDescent="0.4">
      <c r="A318" s="95"/>
      <c r="B318" s="95"/>
      <c r="C318" s="95"/>
      <c r="D318" s="196"/>
      <c r="F318" s="166"/>
    </row>
    <row r="319" spans="1:6" x14ac:dyDescent="0.4">
      <c r="A319" s="95"/>
      <c r="B319" s="95"/>
      <c r="C319" s="95"/>
      <c r="D319" s="196"/>
      <c r="F319" s="166"/>
    </row>
    <row r="320" spans="1:6" x14ac:dyDescent="0.4">
      <c r="A320" s="95"/>
      <c r="B320" s="95"/>
      <c r="C320" s="95"/>
      <c r="D320" s="196"/>
      <c r="F320" s="166"/>
    </row>
    <row r="321" spans="1:6" x14ac:dyDescent="0.4">
      <c r="A321" s="95"/>
      <c r="B321" s="95"/>
      <c r="C321" s="95"/>
      <c r="D321" s="196"/>
      <c r="F321" s="166"/>
    </row>
    <row r="322" spans="1:6" x14ac:dyDescent="0.4">
      <c r="A322" s="95"/>
      <c r="B322" s="95"/>
      <c r="C322" s="95"/>
      <c r="D322" s="196"/>
      <c r="F322" s="166"/>
    </row>
    <row r="323" spans="1:6" x14ac:dyDescent="0.4">
      <c r="A323" s="95"/>
      <c r="B323" s="95"/>
      <c r="C323" s="95"/>
      <c r="D323" s="196"/>
      <c r="F323" s="166"/>
    </row>
    <row r="324" spans="1:6" x14ac:dyDescent="0.4">
      <c r="A324" s="95"/>
      <c r="B324" s="95"/>
      <c r="C324" s="95"/>
      <c r="D324" s="196"/>
      <c r="F324" s="166"/>
    </row>
    <row r="325" spans="1:6" x14ac:dyDescent="0.4">
      <c r="A325" s="95"/>
      <c r="B325" s="95"/>
      <c r="C325" s="95"/>
      <c r="D325" s="196"/>
      <c r="F325" s="166"/>
    </row>
    <row r="326" spans="1:6" x14ac:dyDescent="0.4">
      <c r="A326" s="95"/>
      <c r="B326" s="95"/>
      <c r="C326" s="95"/>
      <c r="D326" s="196"/>
      <c r="F326" s="166"/>
    </row>
    <row r="327" spans="1:6" x14ac:dyDescent="0.4">
      <c r="A327" s="95"/>
      <c r="B327" s="95"/>
      <c r="C327" s="95"/>
      <c r="D327" s="196"/>
      <c r="F327" s="166"/>
    </row>
    <row r="328" spans="1:6" x14ac:dyDescent="0.4">
      <c r="A328" s="95"/>
      <c r="B328" s="95"/>
      <c r="C328" s="95"/>
      <c r="D328" s="196"/>
      <c r="F328" s="166"/>
    </row>
    <row r="329" spans="1:6" x14ac:dyDescent="0.4">
      <c r="A329" s="95"/>
      <c r="B329" s="95"/>
      <c r="C329" s="95"/>
      <c r="D329" s="196"/>
      <c r="F329" s="166"/>
    </row>
    <row r="330" spans="1:6" x14ac:dyDescent="0.4">
      <c r="A330" s="95"/>
      <c r="B330" s="95"/>
      <c r="C330" s="95"/>
      <c r="D330" s="196"/>
      <c r="F330" s="166"/>
    </row>
    <row r="331" spans="1:6" x14ac:dyDescent="0.4">
      <c r="A331" s="95"/>
      <c r="B331" s="95"/>
      <c r="C331" s="95"/>
      <c r="D331" s="196"/>
      <c r="F331" s="166"/>
    </row>
    <row r="332" spans="1:6" x14ac:dyDescent="0.4">
      <c r="A332" s="95"/>
      <c r="B332" s="95"/>
      <c r="C332" s="95"/>
      <c r="D332" s="196"/>
      <c r="F332" s="166"/>
    </row>
    <row r="333" spans="1:6" x14ac:dyDescent="0.4">
      <c r="A333" s="95"/>
      <c r="B333" s="95"/>
      <c r="C333" s="95"/>
      <c r="D333" s="196"/>
      <c r="F333" s="166"/>
    </row>
    <row r="334" spans="1:6" x14ac:dyDescent="0.4">
      <c r="A334" s="95"/>
      <c r="B334" s="95"/>
      <c r="C334" s="95"/>
      <c r="D334" s="196"/>
      <c r="F334" s="166"/>
    </row>
    <row r="335" spans="1:6" x14ac:dyDescent="0.4">
      <c r="A335" s="95"/>
      <c r="B335" s="95"/>
      <c r="C335" s="95"/>
      <c r="D335" s="196"/>
      <c r="F335" s="166"/>
    </row>
    <row r="336" spans="1:6" x14ac:dyDescent="0.4">
      <c r="A336" s="95"/>
      <c r="B336" s="95"/>
      <c r="C336" s="95"/>
      <c r="D336" s="196"/>
      <c r="F336" s="166"/>
    </row>
    <row r="337" spans="1:6" x14ac:dyDescent="0.4">
      <c r="A337" s="95"/>
      <c r="B337" s="95"/>
      <c r="C337" s="95"/>
      <c r="D337" s="196"/>
      <c r="F337" s="166"/>
    </row>
    <row r="338" spans="1:6" x14ac:dyDescent="0.4">
      <c r="A338" s="95"/>
      <c r="B338" s="95"/>
      <c r="C338" s="95"/>
      <c r="D338" s="196"/>
      <c r="F338" s="166"/>
    </row>
    <row r="339" spans="1:6" x14ac:dyDescent="0.4">
      <c r="A339" s="95"/>
      <c r="B339" s="95"/>
      <c r="C339" s="95"/>
      <c r="D339" s="196"/>
      <c r="F339" s="166"/>
    </row>
    <row r="340" spans="1:6" x14ac:dyDescent="0.4">
      <c r="A340" s="95"/>
      <c r="B340" s="95"/>
      <c r="C340" s="95"/>
      <c r="D340" s="196"/>
      <c r="F340" s="166"/>
    </row>
    <row r="341" spans="1:6" x14ac:dyDescent="0.4">
      <c r="A341" s="95"/>
      <c r="B341" s="95"/>
      <c r="C341" s="95"/>
      <c r="D341" s="196"/>
      <c r="F341" s="166"/>
    </row>
    <row r="342" spans="1:6" x14ac:dyDescent="0.4">
      <c r="A342" s="95"/>
      <c r="B342" s="95"/>
      <c r="C342" s="95"/>
      <c r="D342" s="196"/>
      <c r="F342" s="166"/>
    </row>
    <row r="343" spans="1:6" x14ac:dyDescent="0.4">
      <c r="A343" s="95"/>
      <c r="B343" s="95"/>
      <c r="C343" s="95"/>
      <c r="D343" s="196"/>
      <c r="F343" s="166"/>
    </row>
    <row r="344" spans="1:6" x14ac:dyDescent="0.4">
      <c r="A344" s="95"/>
      <c r="B344" s="95"/>
      <c r="C344" s="95"/>
      <c r="D344" s="196"/>
      <c r="F344" s="166"/>
    </row>
    <row r="345" spans="1:6" x14ac:dyDescent="0.4">
      <c r="A345" s="95"/>
      <c r="B345" s="95"/>
      <c r="C345" s="95"/>
      <c r="D345" s="196"/>
      <c r="F345" s="166"/>
    </row>
    <row r="346" spans="1:6" x14ac:dyDescent="0.4">
      <c r="A346" s="95"/>
      <c r="B346" s="95"/>
      <c r="C346" s="95"/>
      <c r="D346" s="196"/>
      <c r="F346" s="166"/>
    </row>
    <row r="347" spans="1:6" x14ac:dyDescent="0.4">
      <c r="A347" s="95"/>
      <c r="B347" s="95"/>
      <c r="C347" s="95"/>
      <c r="D347" s="196"/>
      <c r="F347" s="166"/>
    </row>
    <row r="348" spans="1:6" x14ac:dyDescent="0.4">
      <c r="A348" s="95"/>
      <c r="B348" s="95"/>
      <c r="C348" s="95"/>
      <c r="D348" s="196"/>
      <c r="F348" s="166"/>
    </row>
    <row r="349" spans="1:6" x14ac:dyDescent="0.4">
      <c r="A349" s="95"/>
      <c r="B349" s="95"/>
      <c r="C349" s="95"/>
      <c r="D349" s="196"/>
      <c r="F349" s="166"/>
    </row>
    <row r="350" spans="1:6" x14ac:dyDescent="0.4">
      <c r="A350" s="95"/>
      <c r="B350" s="95"/>
      <c r="C350" s="95"/>
      <c r="D350" s="196"/>
      <c r="F350" s="166"/>
    </row>
    <row r="351" spans="1:6" x14ac:dyDescent="0.4">
      <c r="A351" s="95"/>
      <c r="B351" s="95"/>
      <c r="C351" s="95"/>
      <c r="D351" s="196"/>
      <c r="F351" s="166"/>
    </row>
    <row r="352" spans="1:6" x14ac:dyDescent="0.4">
      <c r="A352" s="95"/>
      <c r="B352" s="95"/>
      <c r="C352" s="95"/>
      <c r="D352" s="196"/>
      <c r="F352" s="166"/>
    </row>
    <row r="353" spans="1:6" x14ac:dyDescent="0.4">
      <c r="A353" s="95"/>
      <c r="B353" s="95"/>
      <c r="C353" s="95"/>
      <c r="D353" s="196"/>
      <c r="F353" s="166"/>
    </row>
    <row r="354" spans="1:6" x14ac:dyDescent="0.4">
      <c r="A354" s="95"/>
      <c r="B354" s="95"/>
      <c r="C354" s="95"/>
      <c r="D354" s="196"/>
      <c r="F354" s="166"/>
    </row>
    <row r="355" spans="1:6" x14ac:dyDescent="0.4">
      <c r="A355" s="95"/>
      <c r="B355" s="95"/>
      <c r="C355" s="95"/>
      <c r="D355" s="196"/>
      <c r="F355" s="166"/>
    </row>
    <row r="356" spans="1:6" x14ac:dyDescent="0.4">
      <c r="A356" s="95"/>
      <c r="B356" s="95"/>
      <c r="C356" s="95"/>
      <c r="D356" s="196"/>
      <c r="F356" s="166"/>
    </row>
    <row r="357" spans="1:6" x14ac:dyDescent="0.4">
      <c r="A357" s="95"/>
      <c r="B357" s="95"/>
      <c r="C357" s="95"/>
      <c r="D357" s="196"/>
      <c r="F357" s="166"/>
    </row>
    <row r="358" spans="1:6" x14ac:dyDescent="0.4">
      <c r="A358" s="95"/>
      <c r="B358" s="95"/>
      <c r="C358" s="95"/>
      <c r="D358" s="196"/>
      <c r="F358" s="166"/>
    </row>
    <row r="359" spans="1:6" x14ac:dyDescent="0.4">
      <c r="A359" s="95"/>
      <c r="B359" s="95"/>
      <c r="C359" s="95"/>
      <c r="D359" s="196"/>
      <c r="F359" s="166"/>
    </row>
    <row r="360" spans="1:6" x14ac:dyDescent="0.4">
      <c r="A360" s="95"/>
      <c r="B360" s="95"/>
      <c r="C360" s="95"/>
      <c r="D360" s="196"/>
      <c r="F360" s="166"/>
    </row>
    <row r="361" spans="1:6" x14ac:dyDescent="0.4">
      <c r="A361" s="95"/>
      <c r="B361" s="95"/>
      <c r="C361" s="95"/>
      <c r="D361" s="196"/>
      <c r="F361" s="166"/>
    </row>
    <row r="362" spans="1:6" x14ac:dyDescent="0.4">
      <c r="A362" s="95"/>
      <c r="B362" s="95"/>
      <c r="C362" s="95"/>
      <c r="D362" s="196"/>
      <c r="F362" s="166"/>
    </row>
    <row r="363" spans="1:6" x14ac:dyDescent="0.4">
      <c r="A363" s="95"/>
      <c r="B363" s="95"/>
      <c r="C363" s="95"/>
      <c r="D363" s="196"/>
      <c r="F363" s="166"/>
    </row>
    <row r="364" spans="1:6" x14ac:dyDescent="0.4">
      <c r="A364" s="95"/>
      <c r="B364" s="95"/>
      <c r="C364" s="95"/>
      <c r="D364" s="196"/>
      <c r="F364" s="166"/>
    </row>
    <row r="365" spans="1:6" x14ac:dyDescent="0.4">
      <c r="A365" s="95"/>
      <c r="B365" s="95"/>
      <c r="C365" s="95"/>
      <c r="D365" s="196"/>
      <c r="F365" s="166"/>
    </row>
    <row r="366" spans="1:6" x14ac:dyDescent="0.4">
      <c r="A366" s="95"/>
      <c r="B366" s="95"/>
      <c r="C366" s="95"/>
      <c r="D366" s="196"/>
      <c r="F366" s="166"/>
    </row>
    <row r="367" spans="1:6" x14ac:dyDescent="0.4">
      <c r="A367" s="95"/>
      <c r="B367" s="95"/>
      <c r="C367" s="95"/>
      <c r="D367" s="196"/>
      <c r="F367" s="166"/>
    </row>
    <row r="368" spans="1:6" x14ac:dyDescent="0.4">
      <c r="A368" s="95"/>
      <c r="B368" s="95"/>
      <c r="C368" s="95"/>
      <c r="D368" s="196"/>
      <c r="F368" s="166"/>
    </row>
    <row r="369" spans="1:6" x14ac:dyDescent="0.4">
      <c r="A369" s="95"/>
      <c r="B369" s="95"/>
      <c r="C369" s="95"/>
      <c r="D369" s="196"/>
      <c r="F369" s="166"/>
    </row>
    <row r="370" spans="1:6" x14ac:dyDescent="0.4">
      <c r="A370" s="95"/>
      <c r="B370" s="95"/>
      <c r="C370" s="95"/>
      <c r="D370" s="196"/>
      <c r="F370" s="166"/>
    </row>
    <row r="371" spans="1:6" x14ac:dyDescent="0.4">
      <c r="A371" s="95"/>
      <c r="B371" s="95"/>
      <c r="C371" s="95"/>
      <c r="D371" s="196"/>
      <c r="F371" s="166"/>
    </row>
    <row r="372" spans="1:6" x14ac:dyDescent="0.4">
      <c r="A372" s="95"/>
      <c r="B372" s="95"/>
      <c r="C372" s="95"/>
      <c r="D372" s="196"/>
      <c r="F372" s="166"/>
    </row>
    <row r="373" spans="1:6" x14ac:dyDescent="0.4">
      <c r="A373" s="95"/>
      <c r="B373" s="95"/>
      <c r="C373" s="95"/>
      <c r="D373" s="196"/>
      <c r="F373" s="166"/>
    </row>
    <row r="374" spans="1:6" x14ac:dyDescent="0.4">
      <c r="A374" s="95"/>
      <c r="B374" s="95"/>
      <c r="C374" s="95"/>
      <c r="D374" s="196"/>
      <c r="F374" s="166"/>
    </row>
    <row r="375" spans="1:6" x14ac:dyDescent="0.4">
      <c r="A375" s="95"/>
      <c r="B375" s="95"/>
      <c r="C375" s="95"/>
      <c r="D375" s="196"/>
      <c r="F375" s="166"/>
    </row>
    <row r="376" spans="1:6" x14ac:dyDescent="0.4">
      <c r="A376" s="95"/>
      <c r="B376" s="95"/>
      <c r="C376" s="95"/>
      <c r="D376" s="196"/>
      <c r="F376" s="166"/>
    </row>
    <row r="377" spans="1:6" x14ac:dyDescent="0.4">
      <c r="A377" s="95"/>
      <c r="B377" s="95"/>
      <c r="C377" s="95"/>
      <c r="D377" s="196"/>
      <c r="F377" s="166"/>
    </row>
    <row r="378" spans="1:6" x14ac:dyDescent="0.4">
      <c r="A378" s="95"/>
      <c r="B378" s="95"/>
      <c r="C378" s="95"/>
      <c r="D378" s="196"/>
      <c r="F378" s="166"/>
    </row>
    <row r="379" spans="1:6" x14ac:dyDescent="0.4">
      <c r="A379" s="95"/>
      <c r="B379" s="95"/>
      <c r="C379" s="95"/>
      <c r="D379" s="196"/>
      <c r="F379" s="166"/>
    </row>
    <row r="380" spans="1:6" x14ac:dyDescent="0.4">
      <c r="A380" s="95"/>
      <c r="B380" s="95"/>
      <c r="C380" s="95"/>
      <c r="D380" s="196"/>
      <c r="F380" s="166"/>
    </row>
    <row r="381" spans="1:6" x14ac:dyDescent="0.4">
      <c r="A381" s="95"/>
      <c r="B381" s="95"/>
      <c r="C381" s="95"/>
      <c r="D381" s="196"/>
      <c r="F381" s="166"/>
    </row>
    <row r="382" spans="1:6" x14ac:dyDescent="0.4">
      <c r="A382" s="95"/>
      <c r="B382" s="95"/>
      <c r="C382" s="95"/>
      <c r="D382" s="196"/>
      <c r="F382" s="166"/>
    </row>
    <row r="383" spans="1:6" x14ac:dyDescent="0.4">
      <c r="A383" s="95"/>
      <c r="B383" s="95"/>
      <c r="C383" s="95"/>
      <c r="D383" s="196"/>
      <c r="F383" s="166"/>
    </row>
    <row r="384" spans="1:6" x14ac:dyDescent="0.4">
      <c r="A384" s="95"/>
      <c r="B384" s="95"/>
      <c r="C384" s="95"/>
      <c r="D384" s="196"/>
      <c r="F384" s="166"/>
    </row>
    <row r="385" spans="1:6" x14ac:dyDescent="0.4">
      <c r="A385" s="95"/>
      <c r="B385" s="95"/>
      <c r="C385" s="95"/>
      <c r="D385" s="196"/>
      <c r="F385" s="166"/>
    </row>
    <row r="386" spans="1:6" x14ac:dyDescent="0.4">
      <c r="A386" s="95"/>
      <c r="B386" s="95"/>
      <c r="C386" s="95"/>
      <c r="D386" s="196"/>
      <c r="F386" s="166"/>
    </row>
    <row r="387" spans="1:6" x14ac:dyDescent="0.4">
      <c r="A387" s="95"/>
      <c r="B387" s="95"/>
      <c r="C387" s="95"/>
      <c r="D387" s="196"/>
      <c r="F387" s="166"/>
    </row>
    <row r="388" spans="1:6" x14ac:dyDescent="0.4">
      <c r="A388" s="95"/>
      <c r="B388" s="95"/>
      <c r="C388" s="95"/>
      <c r="D388" s="196"/>
      <c r="F388" s="166"/>
    </row>
    <row r="389" spans="1:6" x14ac:dyDescent="0.4">
      <c r="A389" s="95"/>
      <c r="B389" s="95"/>
      <c r="C389" s="95"/>
      <c r="D389" s="196"/>
      <c r="F389" s="166"/>
    </row>
    <row r="390" spans="1:6" x14ac:dyDescent="0.4">
      <c r="A390" s="95"/>
      <c r="B390" s="95"/>
      <c r="C390" s="95"/>
      <c r="D390" s="196"/>
      <c r="F390" s="166"/>
    </row>
    <row r="391" spans="1:6" x14ac:dyDescent="0.4">
      <c r="A391" s="95"/>
      <c r="B391" s="95"/>
      <c r="C391" s="95"/>
      <c r="D391" s="196"/>
      <c r="F391" s="166"/>
    </row>
    <row r="392" spans="1:6" x14ac:dyDescent="0.4">
      <c r="A392" s="95"/>
      <c r="B392" s="95"/>
      <c r="C392" s="95"/>
      <c r="D392" s="196"/>
      <c r="F392" s="166"/>
    </row>
    <row r="393" spans="1:6" x14ac:dyDescent="0.4">
      <c r="A393" s="95"/>
      <c r="B393" s="95"/>
      <c r="C393" s="95"/>
      <c r="D393" s="196"/>
      <c r="F393" s="166"/>
    </row>
    <row r="394" spans="1:6" x14ac:dyDescent="0.4">
      <c r="A394" s="95"/>
      <c r="B394" s="95"/>
      <c r="C394" s="95"/>
      <c r="D394" s="196"/>
      <c r="F394" s="166"/>
    </row>
    <row r="395" spans="1:6" x14ac:dyDescent="0.4">
      <c r="A395" s="95"/>
      <c r="B395" s="95"/>
      <c r="C395" s="95"/>
      <c r="D395" s="196"/>
      <c r="F395" s="166"/>
    </row>
    <row r="396" spans="1:6" x14ac:dyDescent="0.4">
      <c r="A396" s="95"/>
      <c r="B396" s="95"/>
      <c r="C396" s="95"/>
      <c r="D396" s="196"/>
      <c r="F396" s="166"/>
    </row>
    <row r="397" spans="1:6" x14ac:dyDescent="0.4">
      <c r="A397" s="95"/>
      <c r="B397" s="95"/>
      <c r="C397" s="95"/>
      <c r="D397" s="196"/>
      <c r="F397" s="166"/>
    </row>
    <row r="398" spans="1:6" x14ac:dyDescent="0.4">
      <c r="A398" s="95"/>
      <c r="B398" s="95"/>
      <c r="C398" s="95"/>
      <c r="D398" s="196"/>
      <c r="F398" s="166"/>
    </row>
    <row r="399" spans="1:6" x14ac:dyDescent="0.4">
      <c r="A399" s="95"/>
      <c r="B399" s="95"/>
      <c r="C399" s="95"/>
      <c r="D399" s="196"/>
      <c r="F399" s="166"/>
    </row>
    <row r="400" spans="1:6" x14ac:dyDescent="0.4">
      <c r="A400" s="95"/>
      <c r="B400" s="95"/>
      <c r="C400" s="95"/>
      <c r="D400" s="196"/>
      <c r="F400" s="166"/>
    </row>
    <row r="401" spans="1:6" x14ac:dyDescent="0.4">
      <c r="A401" s="95"/>
      <c r="B401" s="95"/>
      <c r="C401" s="95"/>
      <c r="D401" s="196"/>
      <c r="F401" s="166"/>
    </row>
    <row r="402" spans="1:6" x14ac:dyDescent="0.4">
      <c r="A402" s="95"/>
      <c r="B402" s="95"/>
      <c r="C402" s="95"/>
      <c r="D402" s="196"/>
      <c r="F402" s="166"/>
    </row>
    <row r="403" spans="1:6" x14ac:dyDescent="0.4">
      <c r="A403" s="95"/>
      <c r="B403" s="95"/>
      <c r="C403" s="95"/>
      <c r="D403" s="196"/>
      <c r="F403" s="166"/>
    </row>
    <row r="404" spans="1:6" x14ac:dyDescent="0.4">
      <c r="A404" s="95"/>
      <c r="B404" s="95"/>
      <c r="C404" s="95"/>
      <c r="D404" s="196"/>
      <c r="F404" s="166"/>
    </row>
    <row r="405" spans="1:6" x14ac:dyDescent="0.4">
      <c r="A405" s="95"/>
      <c r="B405" s="95"/>
      <c r="C405" s="95"/>
      <c r="D405" s="196"/>
      <c r="F405" s="166"/>
    </row>
    <row r="406" spans="1:6" x14ac:dyDescent="0.4">
      <c r="A406" s="95"/>
      <c r="B406" s="95"/>
      <c r="C406" s="95"/>
      <c r="D406" s="196"/>
      <c r="F406" s="166"/>
    </row>
    <row r="407" spans="1:6" x14ac:dyDescent="0.4">
      <c r="A407" s="95"/>
      <c r="B407" s="95"/>
      <c r="C407" s="95"/>
      <c r="D407" s="196"/>
      <c r="F407" s="166"/>
    </row>
    <row r="408" spans="1:6" x14ac:dyDescent="0.4">
      <c r="A408" s="95"/>
      <c r="B408" s="95"/>
      <c r="C408" s="95"/>
      <c r="D408" s="196"/>
      <c r="F408" s="166"/>
    </row>
    <row r="409" spans="1:6" x14ac:dyDescent="0.4">
      <c r="A409" s="95"/>
      <c r="B409" s="95"/>
      <c r="C409" s="95"/>
      <c r="D409" s="196"/>
      <c r="F409" s="166"/>
    </row>
    <row r="410" spans="1:6" x14ac:dyDescent="0.4">
      <c r="A410" s="95"/>
      <c r="B410" s="95"/>
      <c r="C410" s="95"/>
      <c r="D410" s="196"/>
      <c r="F410" s="166"/>
    </row>
    <row r="411" spans="1:6" x14ac:dyDescent="0.4">
      <c r="A411" s="95"/>
      <c r="B411" s="95"/>
      <c r="C411" s="95"/>
      <c r="D411" s="196"/>
      <c r="F411" s="166"/>
    </row>
    <row r="412" spans="1:6" x14ac:dyDescent="0.4">
      <c r="A412" s="95"/>
      <c r="B412" s="95"/>
      <c r="C412" s="95"/>
      <c r="D412" s="196"/>
      <c r="F412" s="166"/>
    </row>
    <row r="413" spans="1:6" x14ac:dyDescent="0.4">
      <c r="A413" s="95"/>
      <c r="B413" s="95"/>
      <c r="C413" s="95"/>
      <c r="D413" s="196"/>
      <c r="F413" s="166"/>
    </row>
    <row r="414" spans="1:6" x14ac:dyDescent="0.4">
      <c r="A414" s="95"/>
      <c r="B414" s="95"/>
      <c r="C414" s="95"/>
      <c r="D414" s="196"/>
      <c r="F414" s="166"/>
    </row>
    <row r="415" spans="1:6" x14ac:dyDescent="0.4">
      <c r="A415" s="95"/>
      <c r="B415" s="95"/>
      <c r="C415" s="95"/>
      <c r="D415" s="196"/>
      <c r="F415" s="166"/>
    </row>
    <row r="416" spans="1:6" x14ac:dyDescent="0.4">
      <c r="A416" s="95"/>
      <c r="B416" s="95"/>
      <c r="C416" s="95"/>
      <c r="D416" s="196"/>
      <c r="F416" s="166"/>
    </row>
    <row r="417" spans="1:6" x14ac:dyDescent="0.4">
      <c r="A417" s="95"/>
      <c r="B417" s="95"/>
      <c r="C417" s="95"/>
      <c r="D417" s="196"/>
      <c r="F417" s="166"/>
    </row>
    <row r="418" spans="1:6" x14ac:dyDescent="0.4">
      <c r="A418" s="95"/>
      <c r="B418" s="95"/>
      <c r="C418" s="95"/>
      <c r="D418" s="196"/>
      <c r="F418" s="166"/>
    </row>
    <row r="419" spans="1:6" x14ac:dyDescent="0.4">
      <c r="A419" s="95"/>
      <c r="B419" s="95"/>
      <c r="C419" s="95"/>
      <c r="D419" s="196"/>
      <c r="F419" s="166"/>
    </row>
    <row r="420" spans="1:6" x14ac:dyDescent="0.4">
      <c r="A420" s="95"/>
      <c r="B420" s="95"/>
      <c r="C420" s="95"/>
      <c r="D420" s="196"/>
      <c r="F420" s="166"/>
    </row>
    <row r="421" spans="1:6" x14ac:dyDescent="0.4">
      <c r="A421" s="95"/>
      <c r="B421" s="95"/>
      <c r="C421" s="95"/>
      <c r="D421" s="196"/>
      <c r="F421" s="166"/>
    </row>
    <row r="422" spans="1:6" x14ac:dyDescent="0.4">
      <c r="A422" s="95"/>
      <c r="B422" s="95"/>
      <c r="C422" s="95"/>
      <c r="D422" s="196"/>
      <c r="F422" s="166"/>
    </row>
    <row r="423" spans="1:6" x14ac:dyDescent="0.4">
      <c r="A423" s="95"/>
      <c r="B423" s="95"/>
      <c r="C423" s="95"/>
      <c r="D423" s="196"/>
      <c r="F423" s="166"/>
    </row>
    <row r="424" spans="1:6" x14ac:dyDescent="0.4">
      <c r="A424" s="95"/>
      <c r="B424" s="95"/>
      <c r="C424" s="95"/>
      <c r="D424" s="196"/>
      <c r="F424" s="166"/>
    </row>
    <row r="425" spans="1:6" x14ac:dyDescent="0.4">
      <c r="A425" s="95"/>
      <c r="B425" s="95"/>
      <c r="C425" s="95"/>
      <c r="D425" s="196"/>
      <c r="F425" s="166"/>
    </row>
    <row r="426" spans="1:6" x14ac:dyDescent="0.4">
      <c r="A426" s="95"/>
      <c r="B426" s="95"/>
      <c r="C426" s="95"/>
      <c r="D426" s="196"/>
      <c r="F426" s="166"/>
    </row>
    <row r="427" spans="1:6" x14ac:dyDescent="0.4">
      <c r="A427" s="95"/>
      <c r="B427" s="95"/>
      <c r="C427" s="95"/>
      <c r="D427" s="196"/>
      <c r="F427" s="166"/>
    </row>
    <row r="428" spans="1:6" x14ac:dyDescent="0.4">
      <c r="A428" s="95"/>
      <c r="B428" s="95"/>
      <c r="C428" s="95"/>
      <c r="D428" s="196"/>
      <c r="F428" s="166"/>
    </row>
    <row r="429" spans="1:6" x14ac:dyDescent="0.4">
      <c r="A429" s="95"/>
      <c r="B429" s="95"/>
      <c r="C429" s="95"/>
      <c r="D429" s="196"/>
      <c r="F429" s="166"/>
    </row>
    <row r="430" spans="1:6" x14ac:dyDescent="0.4">
      <c r="A430" s="95"/>
      <c r="B430" s="95"/>
      <c r="C430" s="95"/>
      <c r="D430" s="196"/>
      <c r="F430" s="166"/>
    </row>
    <row r="431" spans="1:6" x14ac:dyDescent="0.4">
      <c r="A431" s="95"/>
      <c r="B431" s="95"/>
      <c r="C431" s="95"/>
      <c r="D431" s="196"/>
      <c r="F431" s="166"/>
    </row>
    <row r="432" spans="1:6" x14ac:dyDescent="0.4">
      <c r="A432" s="95"/>
      <c r="B432" s="95"/>
      <c r="C432" s="95"/>
      <c r="D432" s="196"/>
      <c r="F432" s="166"/>
    </row>
    <row r="433" spans="1:6" x14ac:dyDescent="0.4">
      <c r="A433" s="95"/>
      <c r="B433" s="95"/>
      <c r="C433" s="95"/>
      <c r="D433" s="196"/>
      <c r="F433" s="166"/>
    </row>
    <row r="434" spans="1:6" x14ac:dyDescent="0.4">
      <c r="A434" s="95"/>
      <c r="B434" s="95"/>
      <c r="C434" s="95"/>
      <c r="D434" s="196"/>
      <c r="F434" s="166"/>
    </row>
    <row r="435" spans="1:6" x14ac:dyDescent="0.4">
      <c r="A435" s="95"/>
      <c r="B435" s="95"/>
      <c r="C435" s="95"/>
      <c r="D435" s="196"/>
      <c r="F435" s="166"/>
    </row>
    <row r="436" spans="1:6" x14ac:dyDescent="0.4">
      <c r="A436" s="95"/>
      <c r="B436" s="95"/>
      <c r="C436" s="95"/>
      <c r="D436" s="196"/>
      <c r="F436" s="166"/>
    </row>
    <row r="437" spans="1:6" x14ac:dyDescent="0.4">
      <c r="A437" s="95"/>
      <c r="B437" s="95"/>
      <c r="C437" s="95"/>
      <c r="D437" s="196"/>
      <c r="F437" s="166"/>
    </row>
    <row r="438" spans="1:6" x14ac:dyDescent="0.4">
      <c r="A438" s="95"/>
      <c r="B438" s="95"/>
      <c r="C438" s="95"/>
      <c r="D438" s="196"/>
      <c r="F438" s="166"/>
    </row>
    <row r="439" spans="1:6" x14ac:dyDescent="0.4">
      <c r="A439" s="95"/>
      <c r="B439" s="95"/>
      <c r="C439" s="95"/>
      <c r="D439" s="196"/>
      <c r="F439" s="166"/>
    </row>
    <row r="440" spans="1:6" x14ac:dyDescent="0.4">
      <c r="A440" s="95"/>
      <c r="B440" s="95"/>
      <c r="C440" s="95"/>
      <c r="D440" s="196"/>
      <c r="F440" s="166"/>
    </row>
    <row r="441" spans="1:6" x14ac:dyDescent="0.4">
      <c r="A441" s="95"/>
      <c r="B441" s="95"/>
      <c r="C441" s="95"/>
      <c r="D441" s="196"/>
      <c r="F441" s="166"/>
    </row>
    <row r="442" spans="1:6" x14ac:dyDescent="0.4">
      <c r="A442" s="95"/>
      <c r="B442" s="95"/>
      <c r="C442" s="95"/>
      <c r="D442" s="196"/>
      <c r="F442" s="166"/>
    </row>
    <row r="443" spans="1:6" x14ac:dyDescent="0.4">
      <c r="A443" s="95"/>
      <c r="B443" s="95"/>
      <c r="C443" s="95"/>
      <c r="D443" s="196"/>
      <c r="F443" s="166"/>
    </row>
    <row r="444" spans="1:6" x14ac:dyDescent="0.4">
      <c r="A444" s="95"/>
      <c r="B444" s="95"/>
      <c r="C444" s="95"/>
      <c r="D444" s="196"/>
      <c r="F444" s="166"/>
    </row>
    <row r="445" spans="1:6" x14ac:dyDescent="0.4">
      <c r="A445" s="95"/>
      <c r="B445" s="95"/>
      <c r="C445" s="95"/>
      <c r="D445" s="196"/>
      <c r="F445" s="166"/>
    </row>
    <row r="446" spans="1:6" x14ac:dyDescent="0.4">
      <c r="A446" s="95"/>
      <c r="B446" s="95"/>
      <c r="C446" s="95"/>
      <c r="D446" s="196"/>
      <c r="F446" s="166"/>
    </row>
    <row r="447" spans="1:6" x14ac:dyDescent="0.4">
      <c r="A447" s="95"/>
      <c r="B447" s="95"/>
      <c r="C447" s="95"/>
      <c r="D447" s="196"/>
      <c r="F447" s="166"/>
    </row>
    <row r="448" spans="1:6" x14ac:dyDescent="0.4">
      <c r="A448" s="95"/>
      <c r="B448" s="95"/>
      <c r="C448" s="95"/>
      <c r="D448" s="196"/>
      <c r="F448" s="166"/>
    </row>
    <row r="449" spans="1:6" x14ac:dyDescent="0.4">
      <c r="A449" s="95"/>
      <c r="B449" s="95"/>
      <c r="C449" s="95"/>
      <c r="D449" s="196"/>
      <c r="F449" s="166"/>
    </row>
    <row r="450" spans="1:6" x14ac:dyDescent="0.4">
      <c r="A450" s="95"/>
      <c r="B450" s="95"/>
      <c r="C450" s="95"/>
      <c r="D450" s="196"/>
      <c r="F450" s="166"/>
    </row>
    <row r="451" spans="1:6" x14ac:dyDescent="0.4">
      <c r="A451" s="95"/>
      <c r="B451" s="95"/>
      <c r="C451" s="95"/>
      <c r="D451" s="196"/>
      <c r="F451" s="166"/>
    </row>
    <row r="452" spans="1:6" x14ac:dyDescent="0.4">
      <c r="A452" s="95"/>
      <c r="B452" s="95"/>
      <c r="C452" s="95"/>
      <c r="D452" s="196"/>
      <c r="F452" s="166"/>
    </row>
    <row r="453" spans="1:6" x14ac:dyDescent="0.4">
      <c r="A453" s="95"/>
      <c r="B453" s="95"/>
      <c r="C453" s="95"/>
      <c r="D453" s="196"/>
      <c r="F453" s="166"/>
    </row>
    <row r="454" spans="1:6" x14ac:dyDescent="0.4">
      <c r="A454" s="95"/>
      <c r="B454" s="95"/>
      <c r="C454" s="95"/>
      <c r="D454" s="196"/>
      <c r="F454" s="166"/>
    </row>
    <row r="455" spans="1:6" x14ac:dyDescent="0.4">
      <c r="A455" s="95"/>
      <c r="B455" s="95"/>
      <c r="C455" s="95"/>
      <c r="D455" s="196"/>
      <c r="F455" s="166"/>
    </row>
    <row r="456" spans="1:6" x14ac:dyDescent="0.4">
      <c r="A456" s="95"/>
      <c r="B456" s="95"/>
      <c r="C456" s="95"/>
      <c r="D456" s="196"/>
      <c r="F456" s="166"/>
    </row>
    <row r="457" spans="1:6" x14ac:dyDescent="0.4">
      <c r="A457" s="95"/>
      <c r="B457" s="95"/>
      <c r="C457" s="95"/>
      <c r="D457" s="196"/>
      <c r="F457" s="166"/>
    </row>
    <row r="458" spans="1:6" x14ac:dyDescent="0.4">
      <c r="A458" s="95"/>
      <c r="B458" s="95"/>
      <c r="C458" s="95"/>
      <c r="D458" s="196"/>
      <c r="F458" s="166"/>
    </row>
    <row r="459" spans="1:6" x14ac:dyDescent="0.4">
      <c r="A459" s="95"/>
      <c r="B459" s="95"/>
      <c r="C459" s="95"/>
      <c r="D459" s="196"/>
      <c r="F459" s="166"/>
    </row>
    <row r="460" spans="1:6" x14ac:dyDescent="0.4">
      <c r="A460" s="95"/>
      <c r="B460" s="95"/>
      <c r="C460" s="95"/>
      <c r="D460" s="196"/>
      <c r="F460" s="166"/>
    </row>
    <row r="461" spans="1:6" x14ac:dyDescent="0.4">
      <c r="A461" s="95"/>
      <c r="B461" s="95"/>
      <c r="C461" s="95"/>
      <c r="D461" s="196"/>
      <c r="F461" s="166"/>
    </row>
    <row r="462" spans="1:6" x14ac:dyDescent="0.4">
      <c r="A462" s="95"/>
      <c r="B462" s="95"/>
      <c r="C462" s="95"/>
      <c r="D462" s="196"/>
      <c r="F462" s="166"/>
    </row>
    <row r="463" spans="1:6" x14ac:dyDescent="0.4">
      <c r="A463" s="95"/>
      <c r="B463" s="95"/>
      <c r="C463" s="95"/>
      <c r="D463" s="196"/>
      <c r="F463" s="166"/>
    </row>
    <row r="464" spans="1:6" x14ac:dyDescent="0.4">
      <c r="A464" s="95"/>
      <c r="B464" s="95"/>
      <c r="C464" s="95"/>
      <c r="D464" s="196"/>
      <c r="F464" s="166"/>
    </row>
    <row r="465" spans="1:6" x14ac:dyDescent="0.4">
      <c r="A465" s="95"/>
      <c r="B465" s="95"/>
      <c r="C465" s="95"/>
      <c r="D465" s="196"/>
      <c r="F465" s="166"/>
    </row>
    <row r="466" spans="1:6" x14ac:dyDescent="0.4">
      <c r="A466" s="95"/>
      <c r="B466" s="95"/>
      <c r="C466" s="95"/>
      <c r="D466" s="196"/>
      <c r="F466" s="166"/>
    </row>
    <row r="467" spans="1:6" x14ac:dyDescent="0.4">
      <c r="A467" s="95"/>
      <c r="B467" s="95"/>
      <c r="C467" s="95"/>
      <c r="D467" s="196"/>
      <c r="F467" s="166"/>
    </row>
    <row r="468" spans="1:6" x14ac:dyDescent="0.4">
      <c r="A468" s="95"/>
      <c r="B468" s="95"/>
      <c r="C468" s="95"/>
      <c r="D468" s="196"/>
      <c r="F468" s="166"/>
    </row>
    <row r="469" spans="1:6" x14ac:dyDescent="0.4">
      <c r="A469" s="95"/>
      <c r="B469" s="95"/>
      <c r="C469" s="95"/>
      <c r="D469" s="196"/>
      <c r="F469" s="166"/>
    </row>
    <row r="470" spans="1:6" x14ac:dyDescent="0.4">
      <c r="A470" s="95"/>
      <c r="B470" s="95"/>
      <c r="C470" s="95"/>
      <c r="D470" s="196"/>
      <c r="F470" s="166"/>
    </row>
    <row r="471" spans="1:6" x14ac:dyDescent="0.4">
      <c r="A471" s="95"/>
      <c r="B471" s="95"/>
      <c r="C471" s="95"/>
      <c r="D471" s="196"/>
      <c r="F471" s="166"/>
    </row>
    <row r="472" spans="1:6" x14ac:dyDescent="0.4">
      <c r="A472" s="95"/>
      <c r="B472" s="95"/>
      <c r="C472" s="95"/>
      <c r="D472" s="196"/>
      <c r="F472" s="166"/>
    </row>
    <row r="473" spans="1:6" x14ac:dyDescent="0.4">
      <c r="A473" s="95"/>
      <c r="B473" s="95"/>
      <c r="C473" s="95"/>
      <c r="D473" s="196"/>
      <c r="F473" s="166"/>
    </row>
    <row r="474" spans="1:6" x14ac:dyDescent="0.4">
      <c r="A474" s="95"/>
      <c r="B474" s="95"/>
      <c r="C474" s="95"/>
      <c r="D474" s="196"/>
      <c r="F474" s="166"/>
    </row>
    <row r="475" spans="1:6" x14ac:dyDescent="0.4">
      <c r="A475" s="95"/>
      <c r="B475" s="95"/>
      <c r="C475" s="95"/>
      <c r="D475" s="196"/>
      <c r="F475" s="166"/>
    </row>
    <row r="476" spans="1:6" x14ac:dyDescent="0.4">
      <c r="A476" s="95"/>
      <c r="B476" s="95"/>
      <c r="C476" s="95"/>
      <c r="D476" s="196"/>
      <c r="F476" s="166"/>
    </row>
    <row r="477" spans="1:6" x14ac:dyDescent="0.4">
      <c r="A477" s="95"/>
      <c r="B477" s="95"/>
      <c r="C477" s="95"/>
      <c r="D477" s="196"/>
      <c r="F477" s="166"/>
    </row>
    <row r="478" spans="1:6" x14ac:dyDescent="0.4">
      <c r="A478" s="95"/>
      <c r="B478" s="95"/>
      <c r="C478" s="95"/>
      <c r="D478" s="196"/>
      <c r="F478" s="166"/>
    </row>
    <row r="479" spans="1:6" x14ac:dyDescent="0.4">
      <c r="A479" s="95"/>
      <c r="B479" s="95"/>
      <c r="C479" s="95"/>
      <c r="D479" s="196"/>
      <c r="F479" s="166"/>
    </row>
    <row r="480" spans="1:6" x14ac:dyDescent="0.4">
      <c r="A480" s="95"/>
      <c r="B480" s="95"/>
      <c r="C480" s="95"/>
      <c r="D480" s="196"/>
      <c r="F480" s="166"/>
    </row>
    <row r="481" spans="1:6" x14ac:dyDescent="0.4">
      <c r="A481" s="95"/>
      <c r="B481" s="95"/>
      <c r="C481" s="95"/>
      <c r="D481" s="196"/>
      <c r="F481" s="166"/>
    </row>
    <row r="482" spans="1:6" x14ac:dyDescent="0.4">
      <c r="A482" s="95"/>
      <c r="B482" s="95"/>
      <c r="C482" s="95"/>
      <c r="D482" s="196"/>
      <c r="F482" s="166"/>
    </row>
    <row r="483" spans="1:6" x14ac:dyDescent="0.4">
      <c r="A483" s="95"/>
      <c r="B483" s="95"/>
      <c r="C483" s="95"/>
      <c r="D483" s="196"/>
      <c r="F483" s="166"/>
    </row>
    <row r="484" spans="1:6" x14ac:dyDescent="0.4">
      <c r="A484" s="95"/>
      <c r="B484" s="95"/>
      <c r="C484" s="95"/>
      <c r="D484" s="196"/>
      <c r="F484" s="166"/>
    </row>
    <row r="485" spans="1:6" x14ac:dyDescent="0.4">
      <c r="A485" s="95"/>
      <c r="B485" s="95"/>
      <c r="C485" s="95"/>
      <c r="D485" s="196"/>
      <c r="F485" s="166"/>
    </row>
    <row r="486" spans="1:6" x14ac:dyDescent="0.4">
      <c r="A486" s="95"/>
      <c r="B486" s="95"/>
      <c r="C486" s="95"/>
      <c r="D486" s="196"/>
      <c r="F486" s="166"/>
    </row>
    <row r="487" spans="1:6" x14ac:dyDescent="0.4">
      <c r="A487" s="95"/>
      <c r="B487" s="95"/>
      <c r="C487" s="95"/>
      <c r="D487" s="196"/>
      <c r="F487" s="166"/>
    </row>
    <row r="488" spans="1:6" x14ac:dyDescent="0.4">
      <c r="A488" s="95"/>
      <c r="B488" s="95"/>
      <c r="C488" s="95"/>
      <c r="D488" s="196"/>
      <c r="F488" s="166"/>
    </row>
    <row r="489" spans="1:6" x14ac:dyDescent="0.4">
      <c r="A489" s="95"/>
      <c r="B489" s="95"/>
      <c r="C489" s="95"/>
      <c r="D489" s="196"/>
      <c r="F489" s="166"/>
    </row>
    <row r="490" spans="1:6" x14ac:dyDescent="0.4">
      <c r="A490" s="95"/>
      <c r="B490" s="95"/>
      <c r="C490" s="95"/>
      <c r="D490" s="196"/>
      <c r="F490" s="166"/>
    </row>
    <row r="491" spans="1:6" x14ac:dyDescent="0.4">
      <c r="A491" s="95"/>
      <c r="B491" s="95"/>
      <c r="C491" s="95"/>
      <c r="D491" s="196"/>
      <c r="F491" s="166"/>
    </row>
    <row r="492" spans="1:6" x14ac:dyDescent="0.4">
      <c r="A492" s="95"/>
      <c r="B492" s="95"/>
      <c r="C492" s="95"/>
      <c r="D492" s="196"/>
      <c r="F492" s="166"/>
    </row>
    <row r="493" spans="1:6" x14ac:dyDescent="0.4">
      <c r="A493" s="95"/>
      <c r="B493" s="95"/>
      <c r="C493" s="95"/>
      <c r="D493" s="196"/>
      <c r="F493" s="166"/>
    </row>
    <row r="494" spans="1:6" x14ac:dyDescent="0.4">
      <c r="A494" s="95"/>
      <c r="B494" s="95"/>
      <c r="C494" s="95"/>
      <c r="D494" s="196"/>
      <c r="F494" s="166"/>
    </row>
    <row r="495" spans="1:6" x14ac:dyDescent="0.4">
      <c r="A495" s="95"/>
      <c r="B495" s="95"/>
      <c r="C495" s="95"/>
      <c r="D495" s="196"/>
      <c r="F495" s="166"/>
    </row>
    <row r="496" spans="1:6" x14ac:dyDescent="0.4">
      <c r="A496" s="95"/>
      <c r="B496" s="95"/>
      <c r="C496" s="95"/>
      <c r="D496" s="196"/>
      <c r="F496" s="166"/>
    </row>
    <row r="497" spans="1:6" x14ac:dyDescent="0.4">
      <c r="A497" s="95"/>
      <c r="B497" s="95"/>
      <c r="C497" s="95"/>
      <c r="D497" s="196"/>
      <c r="F497" s="166"/>
    </row>
    <row r="498" spans="1:6" x14ac:dyDescent="0.4">
      <c r="A498" s="95"/>
      <c r="B498" s="95"/>
      <c r="C498" s="95"/>
      <c r="D498" s="196"/>
      <c r="F498" s="166"/>
    </row>
    <row r="499" spans="1:6" x14ac:dyDescent="0.4">
      <c r="A499" s="95"/>
      <c r="B499" s="95"/>
      <c r="C499" s="95"/>
      <c r="D499" s="196"/>
      <c r="F499" s="166"/>
    </row>
    <row r="500" spans="1:6" x14ac:dyDescent="0.4">
      <c r="A500" s="95"/>
      <c r="B500" s="95"/>
      <c r="C500" s="95"/>
      <c r="D500" s="196"/>
      <c r="F500" s="166"/>
    </row>
    <row r="501" spans="1:6" x14ac:dyDescent="0.4">
      <c r="A501" s="95"/>
      <c r="B501" s="95"/>
      <c r="C501" s="95"/>
      <c r="D501" s="196"/>
      <c r="F501" s="166"/>
    </row>
    <row r="502" spans="1:6" x14ac:dyDescent="0.4">
      <c r="A502" s="95"/>
      <c r="B502" s="95"/>
      <c r="C502" s="95"/>
      <c r="D502" s="196"/>
      <c r="F502" s="166"/>
    </row>
    <row r="503" spans="1:6" x14ac:dyDescent="0.4">
      <c r="A503" s="95"/>
      <c r="B503" s="95"/>
      <c r="C503" s="95"/>
      <c r="D503" s="196"/>
      <c r="F503" s="166"/>
    </row>
    <row r="504" spans="1:6" x14ac:dyDescent="0.4">
      <c r="A504" s="95"/>
      <c r="B504" s="95"/>
      <c r="C504" s="95"/>
      <c r="D504" s="196"/>
      <c r="F504" s="166"/>
    </row>
    <row r="505" spans="1:6" x14ac:dyDescent="0.4">
      <c r="A505" s="95"/>
      <c r="B505" s="95"/>
      <c r="C505" s="95"/>
      <c r="D505" s="196"/>
      <c r="F505" s="166"/>
    </row>
    <row r="506" spans="1:6" x14ac:dyDescent="0.4">
      <c r="A506" s="95"/>
      <c r="B506" s="95"/>
      <c r="C506" s="95"/>
      <c r="D506" s="196"/>
      <c r="F506" s="166"/>
    </row>
    <row r="507" spans="1:6" x14ac:dyDescent="0.4">
      <c r="A507" s="95"/>
      <c r="B507" s="95"/>
      <c r="C507" s="95"/>
      <c r="D507" s="196"/>
      <c r="F507" s="166"/>
    </row>
    <row r="508" spans="1:6" x14ac:dyDescent="0.4">
      <c r="A508" s="95"/>
      <c r="B508" s="95"/>
      <c r="C508" s="95"/>
      <c r="D508" s="196"/>
      <c r="F508" s="166"/>
    </row>
    <row r="509" spans="1:6" x14ac:dyDescent="0.4">
      <c r="A509" s="95"/>
      <c r="B509" s="95"/>
      <c r="C509" s="95"/>
      <c r="D509" s="196"/>
      <c r="F509" s="166"/>
    </row>
    <row r="510" spans="1:6" x14ac:dyDescent="0.4">
      <c r="A510" s="95"/>
      <c r="B510" s="95"/>
      <c r="C510" s="95"/>
      <c r="D510" s="196"/>
      <c r="F510" s="166"/>
    </row>
    <row r="511" spans="1:6" x14ac:dyDescent="0.4">
      <c r="A511" s="95"/>
      <c r="B511" s="95"/>
      <c r="C511" s="95"/>
      <c r="D511" s="196"/>
      <c r="F511" s="166"/>
    </row>
    <row r="512" spans="1:6" x14ac:dyDescent="0.4">
      <c r="A512" s="95"/>
      <c r="B512" s="95"/>
      <c r="C512" s="95"/>
      <c r="D512" s="196"/>
      <c r="F512" s="166"/>
    </row>
    <row r="513" spans="1:6" x14ac:dyDescent="0.4">
      <c r="A513" s="95"/>
      <c r="B513" s="95"/>
      <c r="C513" s="95"/>
      <c r="D513" s="196"/>
      <c r="F513" s="166"/>
    </row>
    <row r="514" spans="1:6" x14ac:dyDescent="0.4">
      <c r="A514" s="95"/>
      <c r="B514" s="95"/>
      <c r="C514" s="95"/>
      <c r="D514" s="196"/>
      <c r="F514" s="166"/>
    </row>
    <row r="515" spans="1:6" x14ac:dyDescent="0.4">
      <c r="A515" s="95"/>
      <c r="B515" s="95"/>
      <c r="C515" s="95"/>
      <c r="D515" s="196"/>
      <c r="F515" s="166"/>
    </row>
    <row r="516" spans="1:6" x14ac:dyDescent="0.4">
      <c r="A516" s="95"/>
      <c r="B516" s="95"/>
      <c r="C516" s="95"/>
      <c r="D516" s="196"/>
      <c r="F516" s="166"/>
    </row>
    <row r="517" spans="1:6" x14ac:dyDescent="0.4">
      <c r="A517" s="95"/>
      <c r="B517" s="95"/>
      <c r="C517" s="95"/>
      <c r="D517" s="196"/>
      <c r="F517" s="166"/>
    </row>
    <row r="518" spans="1:6" x14ac:dyDescent="0.4">
      <c r="A518" s="95"/>
      <c r="B518" s="95"/>
      <c r="C518" s="95"/>
      <c r="D518" s="196"/>
      <c r="F518" s="166"/>
    </row>
    <row r="519" spans="1:6" x14ac:dyDescent="0.4">
      <c r="A519" s="95"/>
      <c r="B519" s="95"/>
      <c r="C519" s="95"/>
      <c r="D519" s="196"/>
      <c r="F519" s="166"/>
    </row>
    <row r="520" spans="1:6" x14ac:dyDescent="0.4">
      <c r="A520" s="95"/>
      <c r="B520" s="95"/>
      <c r="C520" s="95"/>
      <c r="D520" s="196"/>
      <c r="F520" s="166"/>
    </row>
    <row r="521" spans="1:6" x14ac:dyDescent="0.4">
      <c r="A521" s="95"/>
      <c r="B521" s="95"/>
      <c r="C521" s="95"/>
      <c r="D521" s="196"/>
      <c r="F521" s="166"/>
    </row>
    <row r="522" spans="1:6" x14ac:dyDescent="0.4">
      <c r="A522" s="95"/>
      <c r="B522" s="95"/>
      <c r="C522" s="95"/>
      <c r="D522" s="196"/>
      <c r="F522" s="166"/>
    </row>
    <row r="523" spans="1:6" x14ac:dyDescent="0.4">
      <c r="A523" s="95"/>
      <c r="B523" s="95"/>
      <c r="C523" s="95"/>
      <c r="D523" s="196"/>
      <c r="F523" s="166"/>
    </row>
    <row r="524" spans="1:6" x14ac:dyDescent="0.4">
      <c r="A524" s="95"/>
      <c r="B524" s="95"/>
      <c r="C524" s="95"/>
      <c r="D524" s="196"/>
      <c r="F524" s="166"/>
    </row>
    <row r="525" spans="1:6" x14ac:dyDescent="0.4">
      <c r="A525" s="95"/>
      <c r="B525" s="95"/>
      <c r="C525" s="95"/>
      <c r="D525" s="196"/>
      <c r="F525" s="166"/>
    </row>
    <row r="526" spans="1:6" x14ac:dyDescent="0.4">
      <c r="A526" s="95"/>
      <c r="B526" s="95"/>
      <c r="C526" s="95"/>
      <c r="D526" s="196"/>
      <c r="F526" s="166"/>
    </row>
    <row r="527" spans="1:6" x14ac:dyDescent="0.4">
      <c r="A527" s="95"/>
      <c r="B527" s="95"/>
      <c r="C527" s="95"/>
      <c r="D527" s="196"/>
      <c r="F527" s="166"/>
    </row>
    <row r="528" spans="1:6" x14ac:dyDescent="0.4">
      <c r="A528" s="95"/>
      <c r="B528" s="95"/>
      <c r="C528" s="95"/>
      <c r="D528" s="196"/>
      <c r="F528" s="166"/>
    </row>
    <row r="529" spans="1:6" x14ac:dyDescent="0.4">
      <c r="A529" s="95"/>
      <c r="B529" s="95"/>
      <c r="C529" s="95"/>
      <c r="D529" s="196"/>
      <c r="F529" s="166"/>
    </row>
    <row r="530" spans="1:6" x14ac:dyDescent="0.4">
      <c r="A530" s="95"/>
      <c r="B530" s="95"/>
      <c r="C530" s="95"/>
      <c r="D530" s="196"/>
      <c r="F530" s="166"/>
    </row>
    <row r="531" spans="1:6" x14ac:dyDescent="0.4">
      <c r="A531" s="95"/>
      <c r="B531" s="95"/>
      <c r="C531" s="95"/>
      <c r="D531" s="196"/>
      <c r="F531" s="166"/>
    </row>
    <row r="532" spans="1:6" x14ac:dyDescent="0.4">
      <c r="A532" s="95"/>
      <c r="B532" s="95"/>
      <c r="C532" s="95"/>
      <c r="D532" s="196"/>
      <c r="F532" s="166"/>
    </row>
    <row r="533" spans="1:6" x14ac:dyDescent="0.4">
      <c r="A533" s="95"/>
      <c r="B533" s="95"/>
      <c r="C533" s="95"/>
      <c r="D533" s="196"/>
      <c r="F533" s="166"/>
    </row>
    <row r="534" spans="1:6" x14ac:dyDescent="0.4">
      <c r="A534" s="95"/>
      <c r="B534" s="95"/>
      <c r="C534" s="95"/>
      <c r="D534" s="196"/>
      <c r="F534" s="166"/>
    </row>
    <row r="535" spans="1:6" x14ac:dyDescent="0.4">
      <c r="A535" s="95"/>
      <c r="B535" s="95"/>
      <c r="C535" s="95"/>
      <c r="D535" s="196"/>
      <c r="F535" s="166"/>
    </row>
    <row r="536" spans="1:6" x14ac:dyDescent="0.4">
      <c r="A536" s="95"/>
      <c r="B536" s="95"/>
      <c r="C536" s="95"/>
      <c r="D536" s="196"/>
      <c r="F536" s="166"/>
    </row>
    <row r="537" spans="1:6" x14ac:dyDescent="0.4">
      <c r="A537" s="95"/>
      <c r="B537" s="95"/>
      <c r="C537" s="95"/>
      <c r="D537" s="196"/>
      <c r="F537" s="166"/>
    </row>
    <row r="538" spans="1:6" x14ac:dyDescent="0.4">
      <c r="A538" s="95"/>
      <c r="B538" s="95"/>
      <c r="C538" s="95"/>
      <c r="D538" s="196"/>
      <c r="F538" s="166"/>
    </row>
    <row r="539" spans="1:6" x14ac:dyDescent="0.4">
      <c r="A539" s="95"/>
      <c r="B539" s="95"/>
      <c r="C539" s="95"/>
      <c r="D539" s="196"/>
      <c r="F539" s="166"/>
    </row>
    <row r="540" spans="1:6" x14ac:dyDescent="0.4">
      <c r="A540" s="95"/>
      <c r="B540" s="95"/>
      <c r="C540" s="95"/>
      <c r="D540" s="196"/>
      <c r="F540" s="166"/>
    </row>
    <row r="541" spans="1:6" x14ac:dyDescent="0.4">
      <c r="A541" s="95"/>
      <c r="B541" s="95"/>
      <c r="C541" s="95"/>
      <c r="D541" s="196"/>
      <c r="F541" s="166"/>
    </row>
    <row r="542" spans="1:6" x14ac:dyDescent="0.4">
      <c r="A542" s="95"/>
      <c r="B542" s="95"/>
      <c r="C542" s="95"/>
      <c r="D542" s="196"/>
      <c r="F542" s="166"/>
    </row>
    <row r="543" spans="1:6" x14ac:dyDescent="0.4">
      <c r="A543" s="95"/>
      <c r="B543" s="95"/>
      <c r="C543" s="95"/>
      <c r="D543" s="196"/>
      <c r="F543" s="166"/>
    </row>
    <row r="544" spans="1:6" x14ac:dyDescent="0.4">
      <c r="A544" s="95"/>
      <c r="B544" s="95"/>
      <c r="C544" s="95"/>
      <c r="D544" s="196"/>
      <c r="F544" s="166"/>
    </row>
    <row r="545" spans="1:6" x14ac:dyDescent="0.4">
      <c r="A545" s="95"/>
      <c r="B545" s="95"/>
      <c r="C545" s="95"/>
      <c r="D545" s="196"/>
      <c r="F545" s="166"/>
    </row>
    <row r="546" spans="1:6" x14ac:dyDescent="0.4">
      <c r="A546" s="95"/>
      <c r="B546" s="95"/>
      <c r="C546" s="95"/>
      <c r="D546" s="196"/>
      <c r="F546" s="166"/>
    </row>
    <row r="547" spans="1:6" x14ac:dyDescent="0.4">
      <c r="A547" s="95"/>
      <c r="B547" s="95"/>
      <c r="C547" s="95"/>
      <c r="D547" s="196"/>
      <c r="F547" s="166"/>
    </row>
    <row r="548" spans="1:6" x14ac:dyDescent="0.4">
      <c r="A548" s="95"/>
      <c r="B548" s="95"/>
      <c r="C548" s="95"/>
      <c r="D548" s="196"/>
      <c r="F548" s="166"/>
    </row>
    <row r="549" spans="1:6" x14ac:dyDescent="0.4">
      <c r="A549" s="95"/>
      <c r="B549" s="95"/>
      <c r="C549" s="95"/>
      <c r="D549" s="196"/>
      <c r="F549" s="166"/>
    </row>
    <row r="550" spans="1:6" x14ac:dyDescent="0.4">
      <c r="A550" s="95"/>
      <c r="B550" s="95"/>
      <c r="C550" s="95"/>
      <c r="D550" s="196"/>
      <c r="F550" s="166"/>
    </row>
    <row r="551" spans="1:6" x14ac:dyDescent="0.4">
      <c r="A551" s="95"/>
      <c r="B551" s="95"/>
      <c r="C551" s="95"/>
      <c r="D551" s="196"/>
      <c r="F551" s="166"/>
    </row>
    <row r="552" spans="1:6" x14ac:dyDescent="0.4">
      <c r="A552" s="95"/>
      <c r="B552" s="95"/>
      <c r="C552" s="95"/>
      <c r="D552" s="196"/>
      <c r="F552" s="166"/>
    </row>
    <row r="553" spans="1:6" x14ac:dyDescent="0.4">
      <c r="A553" s="95"/>
      <c r="B553" s="95"/>
      <c r="C553" s="95"/>
      <c r="D553" s="196"/>
      <c r="F553" s="166"/>
    </row>
    <row r="554" spans="1:6" x14ac:dyDescent="0.4">
      <c r="A554" s="95"/>
      <c r="B554" s="95"/>
      <c r="C554" s="95"/>
      <c r="D554" s="196"/>
      <c r="F554" s="166"/>
    </row>
    <row r="555" spans="1:6" x14ac:dyDescent="0.4">
      <c r="A555" s="95"/>
      <c r="B555" s="95"/>
      <c r="C555" s="95"/>
      <c r="D555" s="196"/>
      <c r="F555" s="166"/>
    </row>
    <row r="556" spans="1:6" x14ac:dyDescent="0.4">
      <c r="A556" s="95"/>
      <c r="B556" s="95"/>
      <c r="C556" s="95"/>
      <c r="D556" s="196"/>
      <c r="F556" s="166"/>
    </row>
    <row r="557" spans="1:6" x14ac:dyDescent="0.4">
      <c r="A557" s="95"/>
      <c r="B557" s="95"/>
      <c r="C557" s="95"/>
      <c r="D557" s="196"/>
      <c r="F557" s="166"/>
    </row>
    <row r="558" spans="1:6" x14ac:dyDescent="0.4">
      <c r="A558" s="95"/>
      <c r="B558" s="95"/>
      <c r="C558" s="95"/>
      <c r="D558" s="196"/>
      <c r="F558" s="166"/>
    </row>
    <row r="559" spans="1:6" x14ac:dyDescent="0.4">
      <c r="A559" s="95"/>
      <c r="B559" s="95"/>
      <c r="C559" s="95"/>
      <c r="D559" s="196"/>
      <c r="F559" s="166"/>
    </row>
    <row r="560" spans="1:6" x14ac:dyDescent="0.4">
      <c r="A560" s="95"/>
      <c r="B560" s="95"/>
      <c r="C560" s="95"/>
      <c r="D560" s="196"/>
      <c r="F560" s="166"/>
    </row>
    <row r="561" spans="1:6" x14ac:dyDescent="0.4">
      <c r="A561" s="95"/>
      <c r="B561" s="95"/>
      <c r="C561" s="95"/>
      <c r="D561" s="196"/>
      <c r="F561" s="166"/>
    </row>
    <row r="562" spans="1:6" x14ac:dyDescent="0.4">
      <c r="A562" s="95"/>
      <c r="B562" s="95"/>
      <c r="C562" s="95"/>
      <c r="D562" s="196"/>
      <c r="F562" s="166"/>
    </row>
    <row r="563" spans="1:6" x14ac:dyDescent="0.4">
      <c r="A563" s="95"/>
      <c r="B563" s="95"/>
      <c r="C563" s="95"/>
      <c r="D563" s="196"/>
      <c r="F563" s="166"/>
    </row>
    <row r="564" spans="1:6" x14ac:dyDescent="0.4">
      <c r="A564" s="95"/>
      <c r="B564" s="95"/>
      <c r="C564" s="95"/>
      <c r="D564" s="196"/>
      <c r="F564" s="166"/>
    </row>
    <row r="565" spans="1:6" x14ac:dyDescent="0.4">
      <c r="A565" s="95"/>
      <c r="B565" s="95"/>
      <c r="C565" s="95"/>
      <c r="D565" s="196"/>
      <c r="F565" s="166"/>
    </row>
    <row r="566" spans="1:6" x14ac:dyDescent="0.4">
      <c r="A566" s="95"/>
      <c r="B566" s="95"/>
      <c r="C566" s="95"/>
      <c r="D566" s="196"/>
      <c r="F566" s="166"/>
    </row>
    <row r="567" spans="1:6" x14ac:dyDescent="0.4">
      <c r="A567" s="95"/>
      <c r="B567" s="95"/>
      <c r="C567" s="95"/>
      <c r="D567" s="196"/>
      <c r="F567" s="166"/>
    </row>
    <row r="568" spans="1:6" x14ac:dyDescent="0.4">
      <c r="A568" s="95"/>
      <c r="B568" s="95"/>
      <c r="C568" s="95"/>
      <c r="D568" s="196"/>
      <c r="F568" s="166"/>
    </row>
    <row r="569" spans="1:6" x14ac:dyDescent="0.4">
      <c r="A569" s="95"/>
      <c r="B569" s="95"/>
      <c r="C569" s="95"/>
      <c r="D569" s="196"/>
      <c r="F569" s="166"/>
    </row>
    <row r="570" spans="1:6" x14ac:dyDescent="0.4">
      <c r="A570" s="95"/>
      <c r="B570" s="95"/>
      <c r="C570" s="95"/>
      <c r="D570" s="196"/>
      <c r="F570" s="166"/>
    </row>
    <row r="571" spans="1:6" x14ac:dyDescent="0.4">
      <c r="A571" s="95"/>
      <c r="B571" s="95"/>
      <c r="C571" s="95"/>
      <c r="D571" s="196"/>
      <c r="F571" s="166"/>
    </row>
    <row r="572" spans="1:6" x14ac:dyDescent="0.4">
      <c r="A572" s="95"/>
      <c r="B572" s="95"/>
      <c r="C572" s="95"/>
      <c r="D572" s="196"/>
      <c r="F572" s="166"/>
    </row>
    <row r="573" spans="1:6" x14ac:dyDescent="0.4">
      <c r="A573" s="95"/>
      <c r="B573" s="95"/>
      <c r="C573" s="95"/>
      <c r="D573" s="196"/>
      <c r="F573" s="166"/>
    </row>
    <row r="574" spans="1:6" x14ac:dyDescent="0.4">
      <c r="A574" s="95"/>
      <c r="B574" s="95"/>
      <c r="C574" s="95"/>
      <c r="D574" s="196"/>
      <c r="F574" s="166"/>
    </row>
    <row r="575" spans="1:6" x14ac:dyDescent="0.4">
      <c r="A575" s="95"/>
      <c r="B575" s="95"/>
      <c r="C575" s="95"/>
      <c r="D575" s="196"/>
      <c r="F575" s="166"/>
    </row>
    <row r="576" spans="1:6" x14ac:dyDescent="0.4">
      <c r="A576" s="95"/>
      <c r="B576" s="95"/>
      <c r="C576" s="95"/>
      <c r="D576" s="196"/>
      <c r="F576" s="166"/>
    </row>
    <row r="577" spans="1:6" x14ac:dyDescent="0.4">
      <c r="A577" s="95"/>
      <c r="B577" s="95"/>
      <c r="C577" s="95"/>
      <c r="D577" s="196"/>
      <c r="F577" s="166"/>
    </row>
    <row r="578" spans="1:6" x14ac:dyDescent="0.4">
      <c r="A578" s="95"/>
      <c r="B578" s="95"/>
      <c r="C578" s="95"/>
      <c r="D578" s="196"/>
      <c r="F578" s="166"/>
    </row>
    <row r="579" spans="1:6" x14ac:dyDescent="0.4">
      <c r="A579" s="95"/>
      <c r="B579" s="95"/>
      <c r="C579" s="95"/>
      <c r="D579" s="196"/>
      <c r="F579" s="166"/>
    </row>
    <row r="580" spans="1:6" x14ac:dyDescent="0.4">
      <c r="A580" s="95"/>
      <c r="B580" s="95"/>
      <c r="C580" s="95"/>
      <c r="D580" s="196"/>
      <c r="F580" s="166"/>
    </row>
    <row r="581" spans="1:6" x14ac:dyDescent="0.4">
      <c r="A581" s="95"/>
      <c r="B581" s="95"/>
      <c r="C581" s="95"/>
      <c r="D581" s="196"/>
      <c r="F581" s="166"/>
    </row>
    <row r="582" spans="1:6" x14ac:dyDescent="0.4">
      <c r="A582" s="95"/>
      <c r="B582" s="95"/>
      <c r="C582" s="95"/>
      <c r="D582" s="196"/>
      <c r="F582" s="166"/>
    </row>
    <row r="583" spans="1:6" x14ac:dyDescent="0.4">
      <c r="A583" s="95"/>
      <c r="B583" s="95"/>
      <c r="C583" s="95"/>
      <c r="D583" s="196"/>
      <c r="F583" s="166"/>
    </row>
    <row r="584" spans="1:6" x14ac:dyDescent="0.4">
      <c r="A584" s="95"/>
      <c r="B584" s="95"/>
      <c r="C584" s="95"/>
      <c r="D584" s="196"/>
      <c r="F584" s="166"/>
    </row>
    <row r="585" spans="1:6" x14ac:dyDescent="0.4">
      <c r="A585" s="95"/>
      <c r="B585" s="95"/>
      <c r="C585" s="95"/>
      <c r="D585" s="196"/>
      <c r="F585" s="166"/>
    </row>
    <row r="586" spans="1:6" x14ac:dyDescent="0.4">
      <c r="A586" s="95"/>
      <c r="B586" s="95"/>
      <c r="C586" s="95"/>
      <c r="D586" s="196"/>
      <c r="F586" s="166"/>
    </row>
    <row r="587" spans="1:6" x14ac:dyDescent="0.4">
      <c r="A587" s="95"/>
      <c r="B587" s="95"/>
      <c r="C587" s="95"/>
      <c r="D587" s="196"/>
      <c r="F587" s="166"/>
    </row>
    <row r="588" spans="1:6" x14ac:dyDescent="0.4">
      <c r="A588" s="95"/>
      <c r="B588" s="95"/>
      <c r="C588" s="95"/>
      <c r="D588" s="196"/>
      <c r="F588" s="166"/>
    </row>
    <row r="589" spans="1:6" x14ac:dyDescent="0.4">
      <c r="A589" s="95"/>
      <c r="B589" s="95"/>
      <c r="C589" s="95"/>
      <c r="D589" s="196"/>
      <c r="F589" s="166"/>
    </row>
    <row r="590" spans="1:6" x14ac:dyDescent="0.4">
      <c r="A590" s="95"/>
      <c r="B590" s="95"/>
      <c r="C590" s="95"/>
      <c r="D590" s="196"/>
      <c r="F590" s="166"/>
    </row>
    <row r="591" spans="1:6" x14ac:dyDescent="0.4">
      <c r="A591" s="95"/>
      <c r="B591" s="95"/>
      <c r="C591" s="95"/>
      <c r="D591" s="196"/>
      <c r="F591" s="166"/>
    </row>
    <row r="592" spans="1:6" x14ac:dyDescent="0.4">
      <c r="A592" s="95"/>
      <c r="B592" s="95"/>
      <c r="C592" s="95"/>
      <c r="D592" s="196"/>
      <c r="F592" s="166"/>
    </row>
    <row r="593" spans="1:6" x14ac:dyDescent="0.4">
      <c r="A593" s="95"/>
      <c r="B593" s="95"/>
      <c r="C593" s="95"/>
      <c r="D593" s="196"/>
      <c r="F593" s="166"/>
    </row>
    <row r="594" spans="1:6" x14ac:dyDescent="0.4">
      <c r="A594" s="95"/>
      <c r="B594" s="95"/>
      <c r="C594" s="95"/>
      <c r="D594" s="196"/>
      <c r="F594" s="166"/>
    </row>
    <row r="595" spans="1:6" x14ac:dyDescent="0.4">
      <c r="A595" s="95"/>
      <c r="B595" s="95"/>
      <c r="C595" s="95"/>
      <c r="D595" s="196"/>
      <c r="F595" s="166"/>
    </row>
    <row r="596" spans="1:6" x14ac:dyDescent="0.4">
      <c r="A596" s="95"/>
      <c r="B596" s="95"/>
      <c r="C596" s="95"/>
      <c r="D596" s="196"/>
      <c r="F596" s="166"/>
    </row>
    <row r="597" spans="1:6" x14ac:dyDescent="0.4">
      <c r="A597" s="95"/>
      <c r="B597" s="95"/>
      <c r="C597" s="95"/>
      <c r="D597" s="196"/>
      <c r="F597" s="166"/>
    </row>
    <row r="598" spans="1:6" x14ac:dyDescent="0.4">
      <c r="A598" s="95"/>
      <c r="B598" s="95"/>
      <c r="C598" s="95"/>
      <c r="D598" s="196"/>
      <c r="F598" s="166"/>
    </row>
    <row r="599" spans="1:6" x14ac:dyDescent="0.4">
      <c r="A599" s="95"/>
      <c r="B599" s="95"/>
      <c r="C599" s="95"/>
      <c r="D599" s="196"/>
      <c r="F599" s="166"/>
    </row>
    <row r="600" spans="1:6" x14ac:dyDescent="0.4">
      <c r="A600" s="95"/>
      <c r="B600" s="95"/>
      <c r="C600" s="95"/>
      <c r="D600" s="196"/>
      <c r="F600" s="166"/>
    </row>
    <row r="601" spans="1:6" x14ac:dyDescent="0.4">
      <c r="A601" s="95"/>
      <c r="B601" s="95"/>
      <c r="C601" s="95"/>
      <c r="D601" s="196"/>
      <c r="F601" s="166"/>
    </row>
    <row r="602" spans="1:6" x14ac:dyDescent="0.4">
      <c r="A602" s="95"/>
      <c r="B602" s="95"/>
      <c r="C602" s="95"/>
      <c r="D602" s="196"/>
      <c r="F602" s="166"/>
    </row>
    <row r="603" spans="1:6" x14ac:dyDescent="0.4">
      <c r="A603" s="95"/>
      <c r="B603" s="95"/>
      <c r="C603" s="95"/>
      <c r="D603" s="196"/>
      <c r="F603" s="166"/>
    </row>
    <row r="604" spans="1:6" x14ac:dyDescent="0.4">
      <c r="A604" s="95"/>
      <c r="B604" s="95"/>
      <c r="C604" s="95"/>
      <c r="D604" s="196"/>
      <c r="F604" s="166"/>
    </row>
    <row r="605" spans="1:6" x14ac:dyDescent="0.4">
      <c r="A605" s="95"/>
      <c r="B605" s="95"/>
      <c r="C605" s="95"/>
      <c r="D605" s="196"/>
      <c r="F605" s="166"/>
    </row>
    <row r="606" spans="1:6" x14ac:dyDescent="0.4">
      <c r="A606" s="95"/>
      <c r="B606" s="95"/>
      <c r="C606" s="95"/>
      <c r="D606" s="196"/>
      <c r="F606" s="166"/>
    </row>
    <row r="607" spans="1:6" x14ac:dyDescent="0.4">
      <c r="A607" s="95"/>
      <c r="B607" s="95"/>
      <c r="C607" s="95"/>
      <c r="D607" s="196"/>
      <c r="F607" s="166"/>
    </row>
    <row r="608" spans="1:6" x14ac:dyDescent="0.4">
      <c r="A608" s="95"/>
      <c r="B608" s="95"/>
      <c r="C608" s="95"/>
      <c r="D608" s="196"/>
      <c r="F608" s="166"/>
    </row>
    <row r="609" spans="1:6" x14ac:dyDescent="0.4">
      <c r="A609" s="95"/>
      <c r="B609" s="95"/>
      <c r="C609" s="95"/>
      <c r="D609" s="196"/>
      <c r="F609" s="166"/>
    </row>
    <row r="610" spans="1:6" x14ac:dyDescent="0.4">
      <c r="A610" s="95"/>
      <c r="B610" s="95"/>
      <c r="C610" s="95"/>
      <c r="D610" s="196"/>
      <c r="F610" s="166"/>
    </row>
    <row r="611" spans="1:6" x14ac:dyDescent="0.4">
      <c r="A611" s="95"/>
      <c r="B611" s="95"/>
      <c r="C611" s="95"/>
      <c r="D611" s="196"/>
      <c r="F611" s="166"/>
    </row>
    <row r="612" spans="1:6" x14ac:dyDescent="0.4">
      <c r="A612" s="95"/>
      <c r="B612" s="95"/>
      <c r="C612" s="95"/>
      <c r="D612" s="196"/>
      <c r="F612" s="166"/>
    </row>
    <row r="613" spans="1:6" x14ac:dyDescent="0.4">
      <c r="A613" s="95"/>
      <c r="B613" s="95"/>
      <c r="C613" s="95"/>
      <c r="D613" s="196"/>
      <c r="F613" s="166"/>
    </row>
    <row r="614" spans="1:6" x14ac:dyDescent="0.4">
      <c r="A614" s="95"/>
      <c r="B614" s="95"/>
      <c r="C614" s="95"/>
      <c r="D614" s="196"/>
      <c r="F614" s="166"/>
    </row>
    <row r="615" spans="1:6" x14ac:dyDescent="0.4">
      <c r="A615" s="95"/>
      <c r="B615" s="95"/>
      <c r="C615" s="95"/>
      <c r="D615" s="196"/>
      <c r="F615" s="166"/>
    </row>
    <row r="616" spans="1:6" x14ac:dyDescent="0.4">
      <c r="A616" s="95"/>
      <c r="B616" s="95"/>
      <c r="C616" s="95"/>
      <c r="D616" s="196"/>
      <c r="F616" s="166"/>
    </row>
    <row r="617" spans="1:6" x14ac:dyDescent="0.4">
      <c r="A617" s="95"/>
      <c r="B617" s="95"/>
      <c r="C617" s="95"/>
      <c r="D617" s="196"/>
      <c r="F617" s="166"/>
    </row>
    <row r="618" spans="1:6" x14ac:dyDescent="0.4">
      <c r="A618" s="95"/>
      <c r="B618" s="95"/>
      <c r="C618" s="95"/>
      <c r="D618" s="196"/>
      <c r="F618" s="166"/>
    </row>
    <row r="619" spans="1:6" x14ac:dyDescent="0.4">
      <c r="A619" s="95"/>
      <c r="B619" s="95"/>
      <c r="C619" s="95"/>
      <c r="D619" s="196"/>
      <c r="F619" s="166"/>
    </row>
    <row r="620" spans="1:6" x14ac:dyDescent="0.4">
      <c r="A620" s="95"/>
      <c r="B620" s="95"/>
      <c r="C620" s="95"/>
      <c r="D620" s="196"/>
      <c r="F620" s="166"/>
    </row>
    <row r="621" spans="1:6" x14ac:dyDescent="0.4">
      <c r="A621" s="95"/>
      <c r="B621" s="95"/>
      <c r="C621" s="95"/>
      <c r="D621" s="196"/>
      <c r="F621" s="166"/>
    </row>
    <row r="622" spans="1:6" x14ac:dyDescent="0.4">
      <c r="A622" s="95"/>
      <c r="B622" s="95"/>
      <c r="C622" s="95"/>
      <c r="D622" s="196"/>
      <c r="F622" s="166"/>
    </row>
    <row r="623" spans="1:6" x14ac:dyDescent="0.4">
      <c r="A623" s="95"/>
      <c r="B623" s="95"/>
      <c r="C623" s="95"/>
      <c r="D623" s="196"/>
      <c r="F623" s="166"/>
    </row>
    <row r="624" spans="1:6" x14ac:dyDescent="0.4">
      <c r="A624" s="95"/>
      <c r="B624" s="95"/>
      <c r="C624" s="95"/>
      <c r="D624" s="196"/>
      <c r="F624" s="166"/>
    </row>
    <row r="625" spans="1:6" x14ac:dyDescent="0.4">
      <c r="A625" s="95"/>
      <c r="B625" s="95"/>
      <c r="C625" s="95"/>
      <c r="D625" s="196"/>
      <c r="F625" s="166"/>
    </row>
    <row r="626" spans="1:6" x14ac:dyDescent="0.4">
      <c r="A626" s="95"/>
      <c r="B626" s="95"/>
      <c r="C626" s="95"/>
      <c r="D626" s="196"/>
      <c r="F626" s="166"/>
    </row>
    <row r="627" spans="1:6" x14ac:dyDescent="0.4">
      <c r="A627" s="95"/>
      <c r="B627" s="95"/>
      <c r="C627" s="95"/>
      <c r="D627" s="196"/>
      <c r="F627" s="166"/>
    </row>
    <row r="628" spans="1:6" x14ac:dyDescent="0.4">
      <c r="A628" s="95"/>
      <c r="B628" s="95"/>
      <c r="C628" s="95"/>
      <c r="D628" s="196"/>
      <c r="F628" s="166"/>
    </row>
    <row r="629" spans="1:6" x14ac:dyDescent="0.4">
      <c r="A629" s="95"/>
      <c r="B629" s="95"/>
      <c r="C629" s="95"/>
      <c r="D629" s="196"/>
      <c r="F629" s="166"/>
    </row>
    <row r="630" spans="1:6" x14ac:dyDescent="0.4">
      <c r="A630" s="95"/>
      <c r="B630" s="95"/>
      <c r="C630" s="95"/>
      <c r="D630" s="196"/>
      <c r="F630" s="166"/>
    </row>
    <row r="631" spans="1:6" x14ac:dyDescent="0.4">
      <c r="A631" s="95"/>
      <c r="B631" s="95"/>
      <c r="C631" s="95"/>
      <c r="D631" s="196"/>
      <c r="F631" s="166"/>
    </row>
    <row r="632" spans="1:6" x14ac:dyDescent="0.4">
      <c r="A632" s="95"/>
      <c r="B632" s="95"/>
      <c r="C632" s="95"/>
      <c r="D632" s="196"/>
      <c r="F632" s="166"/>
    </row>
    <row r="633" spans="1:6" x14ac:dyDescent="0.4">
      <c r="A633" s="95"/>
      <c r="B633" s="95"/>
      <c r="C633" s="95"/>
      <c r="D633" s="196"/>
      <c r="F633" s="166"/>
    </row>
    <row r="634" spans="1:6" x14ac:dyDescent="0.4">
      <c r="A634" s="95"/>
      <c r="B634" s="95"/>
      <c r="C634" s="95"/>
      <c r="D634" s="196"/>
      <c r="F634" s="166"/>
    </row>
    <row r="635" spans="1:6" x14ac:dyDescent="0.4">
      <c r="A635" s="95"/>
      <c r="B635" s="95"/>
      <c r="C635" s="95"/>
      <c r="D635" s="196"/>
      <c r="F635" s="166"/>
    </row>
    <row r="636" spans="1:6" x14ac:dyDescent="0.4">
      <c r="A636" s="95"/>
      <c r="B636" s="95"/>
      <c r="C636" s="95"/>
      <c r="D636" s="196"/>
      <c r="F636" s="166"/>
    </row>
    <row r="637" spans="1:6" x14ac:dyDescent="0.4">
      <c r="A637" s="95"/>
      <c r="B637" s="95"/>
      <c r="C637" s="95"/>
      <c r="D637" s="196"/>
      <c r="F637" s="166"/>
    </row>
    <row r="638" spans="1:6" x14ac:dyDescent="0.4">
      <c r="A638" s="95"/>
      <c r="B638" s="95"/>
      <c r="C638" s="95"/>
      <c r="D638" s="196"/>
      <c r="F638" s="166"/>
    </row>
    <row r="639" spans="1:6" x14ac:dyDescent="0.4">
      <c r="A639" s="95"/>
      <c r="B639" s="95"/>
      <c r="C639" s="95"/>
      <c r="D639" s="196"/>
      <c r="F639" s="166"/>
    </row>
    <row r="640" spans="1:6" x14ac:dyDescent="0.4">
      <c r="A640" s="95"/>
      <c r="B640" s="95"/>
      <c r="C640" s="95"/>
      <c r="D640" s="196"/>
      <c r="F640" s="166"/>
    </row>
    <row r="641" spans="1:6" x14ac:dyDescent="0.4">
      <c r="A641" s="95"/>
      <c r="B641" s="95"/>
      <c r="C641" s="95"/>
      <c r="D641" s="196"/>
      <c r="F641" s="166"/>
    </row>
    <row r="642" spans="1:6" x14ac:dyDescent="0.4">
      <c r="A642" s="95"/>
      <c r="B642" s="95"/>
      <c r="C642" s="95"/>
      <c r="D642" s="196"/>
      <c r="F642" s="166"/>
    </row>
    <row r="643" spans="1:6" x14ac:dyDescent="0.4">
      <c r="A643" s="95"/>
      <c r="B643" s="95"/>
      <c r="C643" s="95"/>
      <c r="D643" s="196"/>
      <c r="F643" s="166"/>
    </row>
    <row r="644" spans="1:6" x14ac:dyDescent="0.4">
      <c r="A644" s="95"/>
      <c r="B644" s="95"/>
      <c r="C644" s="95"/>
      <c r="D644" s="196"/>
      <c r="F644" s="166"/>
    </row>
    <row r="645" spans="1:6" x14ac:dyDescent="0.4">
      <c r="A645" s="95"/>
      <c r="B645" s="95"/>
      <c r="C645" s="95"/>
      <c r="D645" s="196"/>
      <c r="F645" s="166"/>
    </row>
    <row r="646" spans="1:6" x14ac:dyDescent="0.4">
      <c r="A646" s="95"/>
      <c r="B646" s="95"/>
      <c r="C646" s="95"/>
      <c r="D646" s="196"/>
      <c r="F646" s="166"/>
    </row>
    <row r="647" spans="1:6" x14ac:dyDescent="0.4">
      <c r="A647" s="95"/>
      <c r="B647" s="95"/>
      <c r="C647" s="95"/>
      <c r="D647" s="196"/>
      <c r="F647" s="166"/>
    </row>
    <row r="648" spans="1:6" x14ac:dyDescent="0.4">
      <c r="A648" s="95"/>
      <c r="B648" s="95"/>
      <c r="C648" s="95"/>
      <c r="D648" s="196"/>
      <c r="F648" s="166"/>
    </row>
    <row r="649" spans="1:6" x14ac:dyDescent="0.4">
      <c r="A649" s="95"/>
      <c r="B649" s="95"/>
      <c r="C649" s="95"/>
      <c r="D649" s="196"/>
      <c r="F649" s="166"/>
    </row>
    <row r="650" spans="1:6" x14ac:dyDescent="0.4">
      <c r="A650" s="95"/>
      <c r="B650" s="95"/>
      <c r="C650" s="95"/>
      <c r="D650" s="196"/>
      <c r="F650" s="166"/>
    </row>
    <row r="651" spans="1:6" x14ac:dyDescent="0.4">
      <c r="A651" s="95"/>
      <c r="B651" s="95"/>
      <c r="C651" s="95"/>
      <c r="D651" s="196"/>
      <c r="F651" s="166"/>
    </row>
    <row r="652" spans="1:6" x14ac:dyDescent="0.4">
      <c r="A652" s="95"/>
      <c r="B652" s="95"/>
      <c r="C652" s="95"/>
      <c r="D652" s="196"/>
      <c r="F652" s="166"/>
    </row>
    <row r="653" spans="1:6" x14ac:dyDescent="0.4">
      <c r="A653" s="95"/>
      <c r="B653" s="95"/>
      <c r="C653" s="95"/>
      <c r="D653" s="196"/>
      <c r="F653" s="166"/>
    </row>
    <row r="654" spans="1:6" x14ac:dyDescent="0.4">
      <c r="A654" s="95"/>
      <c r="B654" s="95"/>
      <c r="C654" s="95"/>
      <c r="D654" s="196"/>
      <c r="F654" s="166"/>
    </row>
    <row r="655" spans="1:6" x14ac:dyDescent="0.4">
      <c r="A655" s="95"/>
      <c r="B655" s="95"/>
      <c r="C655" s="95"/>
      <c r="D655" s="196"/>
      <c r="F655" s="166"/>
    </row>
    <row r="656" spans="1:6" x14ac:dyDescent="0.4">
      <c r="A656" s="95"/>
      <c r="B656" s="95"/>
      <c r="C656" s="95"/>
      <c r="D656" s="196"/>
      <c r="F656" s="166"/>
    </row>
    <row r="657" spans="1:6" x14ac:dyDescent="0.4">
      <c r="A657" s="95"/>
      <c r="B657" s="95"/>
      <c r="C657" s="95"/>
      <c r="D657" s="196"/>
      <c r="F657" s="166"/>
    </row>
    <row r="658" spans="1:6" x14ac:dyDescent="0.4">
      <c r="A658" s="95"/>
      <c r="B658" s="95"/>
      <c r="C658" s="95"/>
      <c r="D658" s="196"/>
      <c r="F658" s="166"/>
    </row>
    <row r="659" spans="1:6" x14ac:dyDescent="0.4">
      <c r="A659" s="95"/>
      <c r="B659" s="95"/>
      <c r="C659" s="95"/>
      <c r="D659" s="196"/>
      <c r="F659" s="166"/>
    </row>
    <row r="660" spans="1:6" x14ac:dyDescent="0.4">
      <c r="A660" s="95"/>
      <c r="B660" s="95"/>
      <c r="C660" s="95"/>
      <c r="D660" s="196"/>
      <c r="F660" s="166"/>
    </row>
    <row r="661" spans="1:6" x14ac:dyDescent="0.4">
      <c r="A661" s="95"/>
      <c r="B661" s="95"/>
      <c r="C661" s="95"/>
      <c r="D661" s="196"/>
      <c r="F661" s="166"/>
    </row>
    <row r="662" spans="1:6" x14ac:dyDescent="0.4">
      <c r="A662" s="95"/>
      <c r="B662" s="95"/>
      <c r="C662" s="95"/>
      <c r="D662" s="196"/>
      <c r="F662" s="166"/>
    </row>
    <row r="663" spans="1:6" x14ac:dyDescent="0.4">
      <c r="A663" s="95"/>
      <c r="B663" s="95"/>
      <c r="C663" s="95"/>
      <c r="D663" s="196"/>
      <c r="F663" s="166"/>
    </row>
    <row r="664" spans="1:6" x14ac:dyDescent="0.4">
      <c r="A664" s="95"/>
      <c r="B664" s="95"/>
      <c r="C664" s="95"/>
      <c r="D664" s="196"/>
      <c r="F664" s="166"/>
    </row>
    <row r="665" spans="1:6" x14ac:dyDescent="0.4">
      <c r="A665" s="95"/>
      <c r="B665" s="95"/>
      <c r="C665" s="95"/>
      <c r="D665" s="196"/>
      <c r="F665" s="166"/>
    </row>
    <row r="666" spans="1:6" x14ac:dyDescent="0.4">
      <c r="A666" s="95"/>
      <c r="B666" s="95"/>
      <c r="C666" s="95"/>
      <c r="D666" s="196"/>
      <c r="F666" s="166"/>
    </row>
    <row r="667" spans="1:6" x14ac:dyDescent="0.4">
      <c r="A667" s="95"/>
      <c r="B667" s="95"/>
      <c r="C667" s="95"/>
      <c r="D667" s="196"/>
      <c r="F667" s="166"/>
    </row>
    <row r="668" spans="1:6" x14ac:dyDescent="0.4">
      <c r="A668" s="95"/>
      <c r="B668" s="95"/>
      <c r="C668" s="95"/>
      <c r="D668" s="196"/>
      <c r="F668" s="166"/>
    </row>
    <row r="669" spans="1:6" x14ac:dyDescent="0.4">
      <c r="A669" s="95"/>
      <c r="B669" s="95"/>
      <c r="C669" s="95"/>
      <c r="D669" s="196"/>
      <c r="F669" s="166"/>
    </row>
    <row r="670" spans="1:6" x14ac:dyDescent="0.4">
      <c r="A670" s="95"/>
      <c r="B670" s="95"/>
      <c r="C670" s="95"/>
      <c r="D670" s="196"/>
      <c r="F670" s="166"/>
    </row>
    <row r="671" spans="1:6" x14ac:dyDescent="0.4">
      <c r="A671" s="95"/>
      <c r="B671" s="95"/>
      <c r="C671" s="95"/>
      <c r="D671" s="196"/>
      <c r="F671" s="166"/>
    </row>
    <row r="672" spans="1:6" x14ac:dyDescent="0.4">
      <c r="A672" s="95"/>
      <c r="B672" s="95"/>
      <c r="C672" s="95"/>
      <c r="D672" s="196"/>
      <c r="F672" s="166"/>
    </row>
    <row r="673" spans="1:6" x14ac:dyDescent="0.4">
      <c r="A673" s="95"/>
      <c r="B673" s="95"/>
      <c r="C673" s="95"/>
      <c r="D673" s="196"/>
      <c r="F673" s="166"/>
    </row>
    <row r="674" spans="1:6" x14ac:dyDescent="0.4">
      <c r="A674" s="95"/>
      <c r="B674" s="95"/>
      <c r="C674" s="95"/>
      <c r="D674" s="196"/>
      <c r="F674" s="166"/>
    </row>
    <row r="675" spans="1:6" x14ac:dyDescent="0.4">
      <c r="A675" s="95"/>
      <c r="B675" s="95"/>
      <c r="C675" s="95"/>
      <c r="D675" s="196"/>
      <c r="F675" s="166"/>
    </row>
    <row r="676" spans="1:6" x14ac:dyDescent="0.4">
      <c r="A676" s="95"/>
      <c r="B676" s="95"/>
      <c r="C676" s="95"/>
      <c r="D676" s="196"/>
      <c r="F676" s="166"/>
    </row>
    <row r="677" spans="1:6" x14ac:dyDescent="0.4">
      <c r="A677" s="95"/>
      <c r="B677" s="95"/>
      <c r="C677" s="95"/>
      <c r="D677" s="196"/>
      <c r="F677" s="166"/>
    </row>
    <row r="678" spans="1:6" x14ac:dyDescent="0.4">
      <c r="A678" s="95"/>
      <c r="B678" s="95"/>
      <c r="C678" s="95"/>
      <c r="D678" s="196"/>
      <c r="F678" s="166"/>
    </row>
    <row r="679" spans="1:6" x14ac:dyDescent="0.4">
      <c r="A679" s="95"/>
      <c r="B679" s="95"/>
      <c r="C679" s="95"/>
      <c r="D679" s="196"/>
      <c r="F679" s="166"/>
    </row>
    <row r="680" spans="1:6" x14ac:dyDescent="0.4">
      <c r="A680" s="95"/>
      <c r="B680" s="95"/>
      <c r="C680" s="95"/>
      <c r="D680" s="196"/>
      <c r="F680" s="166"/>
    </row>
    <row r="681" spans="1:6" x14ac:dyDescent="0.4">
      <c r="A681" s="95"/>
      <c r="B681" s="95"/>
      <c r="C681" s="95"/>
      <c r="D681" s="196"/>
      <c r="F681" s="166"/>
    </row>
    <row r="682" spans="1:6" x14ac:dyDescent="0.4">
      <c r="A682" s="95"/>
      <c r="B682" s="95"/>
      <c r="C682" s="95"/>
      <c r="D682" s="196"/>
      <c r="F682" s="166"/>
    </row>
    <row r="683" spans="1:6" x14ac:dyDescent="0.4">
      <c r="A683" s="95"/>
      <c r="B683" s="95"/>
      <c r="C683" s="95"/>
      <c r="D683" s="196"/>
      <c r="F683" s="166"/>
    </row>
    <row r="684" spans="1:6" x14ac:dyDescent="0.4">
      <c r="A684" s="95"/>
      <c r="B684" s="95"/>
      <c r="C684" s="95"/>
      <c r="D684" s="196"/>
      <c r="F684" s="166"/>
    </row>
    <row r="685" spans="1:6" x14ac:dyDescent="0.4">
      <c r="A685" s="95"/>
      <c r="B685" s="95"/>
      <c r="C685" s="95"/>
      <c r="D685" s="196"/>
      <c r="F685" s="166"/>
    </row>
    <row r="686" spans="1:6" x14ac:dyDescent="0.4">
      <c r="A686" s="95"/>
      <c r="B686" s="95"/>
      <c r="C686" s="95"/>
      <c r="D686" s="196"/>
      <c r="F686" s="166"/>
    </row>
    <row r="687" spans="1:6" x14ac:dyDescent="0.4">
      <c r="A687" s="95"/>
      <c r="B687" s="95"/>
      <c r="C687" s="95"/>
      <c r="D687" s="196"/>
      <c r="F687" s="166"/>
    </row>
    <row r="688" spans="1:6" x14ac:dyDescent="0.4">
      <c r="A688" s="95"/>
      <c r="B688" s="95"/>
      <c r="C688" s="95"/>
      <c r="D688" s="196"/>
      <c r="F688" s="166"/>
    </row>
    <row r="689" spans="1:6" x14ac:dyDescent="0.4">
      <c r="A689" s="95"/>
      <c r="B689" s="95"/>
      <c r="C689" s="95"/>
      <c r="D689" s="196"/>
      <c r="F689" s="166"/>
    </row>
    <row r="690" spans="1:6" x14ac:dyDescent="0.4">
      <c r="A690" s="95"/>
      <c r="B690" s="95"/>
      <c r="C690" s="95"/>
      <c r="D690" s="196"/>
      <c r="F690" s="166"/>
    </row>
    <row r="691" spans="1:6" x14ac:dyDescent="0.4">
      <c r="A691" s="95"/>
      <c r="B691" s="95"/>
      <c r="C691" s="95"/>
      <c r="D691" s="196"/>
      <c r="F691" s="166"/>
    </row>
    <row r="692" spans="1:6" x14ac:dyDescent="0.4">
      <c r="A692" s="95"/>
      <c r="B692" s="95"/>
      <c r="C692" s="95"/>
      <c r="D692" s="196"/>
      <c r="F692" s="166"/>
    </row>
    <row r="693" spans="1:6" x14ac:dyDescent="0.4">
      <c r="A693" s="95"/>
      <c r="B693" s="95"/>
      <c r="C693" s="95"/>
      <c r="D693" s="196"/>
      <c r="F693" s="166"/>
    </row>
    <row r="694" spans="1:6" x14ac:dyDescent="0.4">
      <c r="A694" s="95"/>
      <c r="B694" s="95"/>
      <c r="C694" s="95"/>
      <c r="D694" s="196"/>
      <c r="F694" s="166"/>
    </row>
    <row r="695" spans="1:6" x14ac:dyDescent="0.4">
      <c r="A695" s="95"/>
      <c r="B695" s="95"/>
      <c r="C695" s="95"/>
      <c r="D695" s="196"/>
      <c r="F695" s="166"/>
    </row>
    <row r="696" spans="1:6" x14ac:dyDescent="0.4">
      <c r="A696" s="95"/>
      <c r="B696" s="95"/>
      <c r="C696" s="95"/>
      <c r="D696" s="196"/>
      <c r="F696" s="166"/>
    </row>
    <row r="697" spans="1:6" x14ac:dyDescent="0.4">
      <c r="A697" s="95"/>
      <c r="B697" s="95"/>
      <c r="C697" s="95"/>
      <c r="D697" s="196"/>
      <c r="F697" s="166"/>
    </row>
    <row r="698" spans="1:6" x14ac:dyDescent="0.4">
      <c r="A698" s="95"/>
      <c r="B698" s="95"/>
      <c r="C698" s="95"/>
      <c r="D698" s="196"/>
      <c r="F698" s="166"/>
    </row>
    <row r="699" spans="1:6" x14ac:dyDescent="0.4">
      <c r="A699" s="95"/>
      <c r="B699" s="95"/>
      <c r="C699" s="95"/>
      <c r="D699" s="196"/>
      <c r="F699" s="166"/>
    </row>
    <row r="700" spans="1:6" x14ac:dyDescent="0.4">
      <c r="A700" s="95"/>
      <c r="B700" s="95"/>
      <c r="C700" s="95"/>
      <c r="D700" s="196"/>
      <c r="F700" s="166"/>
    </row>
    <row r="701" spans="1:6" x14ac:dyDescent="0.4">
      <c r="A701" s="95"/>
      <c r="B701" s="95"/>
      <c r="C701" s="95"/>
      <c r="D701" s="196"/>
      <c r="F701" s="166"/>
    </row>
    <row r="702" spans="1:6" x14ac:dyDescent="0.4">
      <c r="A702" s="95"/>
      <c r="B702" s="95"/>
      <c r="C702" s="95"/>
      <c r="D702" s="196"/>
      <c r="F702" s="166"/>
    </row>
    <row r="703" spans="1:6" x14ac:dyDescent="0.4">
      <c r="A703" s="95"/>
      <c r="B703" s="95"/>
      <c r="C703" s="95"/>
      <c r="D703" s="196"/>
      <c r="F703" s="166"/>
    </row>
    <row r="704" spans="1:6" x14ac:dyDescent="0.4">
      <c r="A704" s="95"/>
      <c r="B704" s="95"/>
      <c r="C704" s="95"/>
      <c r="D704" s="196"/>
      <c r="F704" s="166"/>
    </row>
    <row r="705" spans="1:6" x14ac:dyDescent="0.4">
      <c r="A705" s="95"/>
      <c r="B705" s="95"/>
      <c r="C705" s="95"/>
      <c r="D705" s="196"/>
      <c r="F705" s="166"/>
    </row>
    <row r="706" spans="1:6" x14ac:dyDescent="0.4">
      <c r="A706" s="95"/>
      <c r="B706" s="95"/>
      <c r="C706" s="95"/>
      <c r="D706" s="196"/>
      <c r="F706" s="166"/>
    </row>
    <row r="707" spans="1:6" x14ac:dyDescent="0.4">
      <c r="A707" s="95"/>
      <c r="B707" s="95"/>
      <c r="C707" s="95"/>
      <c r="D707" s="196"/>
      <c r="F707" s="166"/>
    </row>
    <row r="708" spans="1:6" x14ac:dyDescent="0.4">
      <c r="A708" s="95"/>
      <c r="B708" s="95"/>
      <c r="C708" s="95"/>
      <c r="D708" s="196"/>
      <c r="F708" s="166"/>
    </row>
    <row r="709" spans="1:6" x14ac:dyDescent="0.4">
      <c r="A709" s="95"/>
      <c r="B709" s="95"/>
      <c r="C709" s="95"/>
      <c r="D709" s="196"/>
      <c r="F709" s="166"/>
    </row>
    <row r="710" spans="1:6" x14ac:dyDescent="0.4">
      <c r="A710" s="95"/>
      <c r="B710" s="95"/>
      <c r="C710" s="95"/>
      <c r="D710" s="196"/>
      <c r="F710" s="166"/>
    </row>
    <row r="711" spans="1:6" x14ac:dyDescent="0.4">
      <c r="A711" s="95"/>
      <c r="B711" s="95"/>
      <c r="C711" s="95"/>
      <c r="D711" s="196"/>
      <c r="F711" s="166"/>
    </row>
    <row r="712" spans="1:6" x14ac:dyDescent="0.4">
      <c r="A712" s="95"/>
      <c r="B712" s="95"/>
      <c r="C712" s="95"/>
      <c r="D712" s="196"/>
      <c r="F712" s="166"/>
    </row>
    <row r="713" spans="1:6" x14ac:dyDescent="0.4">
      <c r="A713" s="95"/>
      <c r="B713" s="95"/>
      <c r="C713" s="95"/>
      <c r="D713" s="196"/>
      <c r="F713" s="166"/>
    </row>
    <row r="714" spans="1:6" x14ac:dyDescent="0.4">
      <c r="A714" s="95"/>
      <c r="B714" s="95"/>
      <c r="C714" s="95"/>
      <c r="D714" s="196"/>
      <c r="F714" s="166"/>
    </row>
    <row r="715" spans="1:6" x14ac:dyDescent="0.4">
      <c r="A715" s="95"/>
      <c r="B715" s="95"/>
      <c r="C715" s="95"/>
      <c r="D715" s="196"/>
      <c r="F715" s="166"/>
    </row>
    <row r="716" spans="1:6" x14ac:dyDescent="0.4">
      <c r="A716" s="95"/>
      <c r="B716" s="95"/>
      <c r="C716" s="95"/>
      <c r="D716" s="196"/>
      <c r="F716" s="166"/>
    </row>
    <row r="717" spans="1:6" x14ac:dyDescent="0.4">
      <c r="A717" s="95"/>
      <c r="B717" s="95"/>
      <c r="C717" s="95"/>
      <c r="D717" s="196"/>
      <c r="F717" s="166"/>
    </row>
    <row r="718" spans="1:6" x14ac:dyDescent="0.4">
      <c r="A718" s="95"/>
      <c r="B718" s="95"/>
      <c r="C718" s="95"/>
      <c r="D718" s="196"/>
      <c r="F718" s="166"/>
    </row>
    <row r="719" spans="1:6" x14ac:dyDescent="0.4">
      <c r="A719" s="95"/>
      <c r="B719" s="95"/>
      <c r="C719" s="95"/>
      <c r="D719" s="196"/>
      <c r="F719" s="166"/>
    </row>
    <row r="720" spans="1:6" x14ac:dyDescent="0.4">
      <c r="A720" s="95"/>
      <c r="B720" s="95"/>
      <c r="C720" s="95"/>
      <c r="D720" s="196"/>
      <c r="F720" s="166"/>
    </row>
    <row r="721" spans="1:6" x14ac:dyDescent="0.4">
      <c r="A721" s="95"/>
      <c r="B721" s="95"/>
      <c r="C721" s="95"/>
      <c r="D721" s="196"/>
      <c r="F721" s="166"/>
    </row>
    <row r="722" spans="1:6" x14ac:dyDescent="0.4">
      <c r="A722" s="95"/>
      <c r="B722" s="95"/>
      <c r="C722" s="95"/>
      <c r="D722" s="196"/>
      <c r="F722" s="166"/>
    </row>
    <row r="723" spans="1:6" x14ac:dyDescent="0.4">
      <c r="A723" s="95"/>
      <c r="B723" s="95"/>
      <c r="C723" s="95"/>
      <c r="D723" s="196"/>
      <c r="F723" s="166"/>
    </row>
    <row r="724" spans="1:6" x14ac:dyDescent="0.4">
      <c r="A724" s="95"/>
      <c r="B724" s="95"/>
      <c r="C724" s="95"/>
      <c r="D724" s="196"/>
      <c r="F724" s="166"/>
    </row>
    <row r="725" spans="1:6" x14ac:dyDescent="0.4">
      <c r="A725" s="95"/>
      <c r="B725" s="95"/>
      <c r="C725" s="95"/>
      <c r="D725" s="196"/>
      <c r="F725" s="166"/>
    </row>
    <row r="726" spans="1:6" x14ac:dyDescent="0.4">
      <c r="A726" s="95"/>
      <c r="B726" s="95"/>
      <c r="C726" s="95"/>
      <c r="D726" s="196"/>
      <c r="F726" s="166"/>
    </row>
    <row r="727" spans="1:6" x14ac:dyDescent="0.4">
      <c r="A727" s="95"/>
      <c r="B727" s="95"/>
      <c r="C727" s="95"/>
      <c r="D727" s="196"/>
      <c r="F727" s="166"/>
    </row>
    <row r="728" spans="1:6" x14ac:dyDescent="0.4">
      <c r="A728" s="95"/>
      <c r="B728" s="95"/>
      <c r="C728" s="95"/>
      <c r="D728" s="196"/>
      <c r="F728" s="166"/>
    </row>
    <row r="729" spans="1:6" x14ac:dyDescent="0.4">
      <c r="A729" s="95"/>
      <c r="B729" s="95"/>
      <c r="C729" s="95"/>
      <c r="D729" s="196"/>
      <c r="F729" s="166"/>
    </row>
    <row r="730" spans="1:6" x14ac:dyDescent="0.4">
      <c r="A730" s="95"/>
      <c r="B730" s="95"/>
      <c r="C730" s="95"/>
      <c r="D730" s="196"/>
      <c r="F730" s="166"/>
    </row>
    <row r="731" spans="1:6" x14ac:dyDescent="0.4">
      <c r="A731" s="95"/>
      <c r="B731" s="95"/>
      <c r="C731" s="95"/>
      <c r="D731" s="196"/>
      <c r="F731" s="166"/>
    </row>
    <row r="732" spans="1:6" x14ac:dyDescent="0.4">
      <c r="A732" s="95"/>
      <c r="B732" s="95"/>
      <c r="C732" s="95"/>
      <c r="D732" s="196"/>
      <c r="F732" s="166"/>
    </row>
    <row r="733" spans="1:6" x14ac:dyDescent="0.4">
      <c r="A733" s="95"/>
      <c r="B733" s="95"/>
      <c r="C733" s="95"/>
      <c r="D733" s="196"/>
      <c r="F733" s="166"/>
    </row>
    <row r="734" spans="1:6" x14ac:dyDescent="0.4">
      <c r="A734" s="95"/>
      <c r="B734" s="95"/>
      <c r="C734" s="95"/>
      <c r="D734" s="196"/>
      <c r="F734" s="166"/>
    </row>
    <row r="735" spans="1:6" x14ac:dyDescent="0.4">
      <c r="A735" s="95"/>
      <c r="B735" s="95"/>
      <c r="C735" s="95"/>
      <c r="D735" s="196"/>
      <c r="F735" s="166"/>
    </row>
    <row r="736" spans="1:6" x14ac:dyDescent="0.4">
      <c r="A736" s="95"/>
      <c r="B736" s="95"/>
      <c r="C736" s="95"/>
      <c r="D736" s="196"/>
      <c r="F736" s="166"/>
    </row>
    <row r="737" spans="1:6" x14ac:dyDescent="0.4">
      <c r="A737" s="95"/>
      <c r="B737" s="95"/>
      <c r="C737" s="95"/>
      <c r="D737" s="196"/>
      <c r="F737" s="166"/>
    </row>
    <row r="738" spans="1:6" x14ac:dyDescent="0.4">
      <c r="A738" s="95"/>
      <c r="B738" s="95"/>
      <c r="C738" s="95"/>
      <c r="D738" s="196"/>
      <c r="F738" s="166"/>
    </row>
    <row r="739" spans="1:6" x14ac:dyDescent="0.4">
      <c r="A739" s="95"/>
      <c r="B739" s="95"/>
      <c r="C739" s="95"/>
      <c r="D739" s="196"/>
      <c r="F739" s="166"/>
    </row>
    <row r="740" spans="1:6" x14ac:dyDescent="0.4">
      <c r="A740" s="95"/>
      <c r="B740" s="95"/>
      <c r="C740" s="95"/>
      <c r="D740" s="196"/>
      <c r="F740" s="166"/>
    </row>
    <row r="741" spans="1:6" x14ac:dyDescent="0.4">
      <c r="A741" s="95"/>
      <c r="B741" s="95"/>
      <c r="C741" s="95"/>
      <c r="D741" s="196"/>
      <c r="F741" s="166"/>
    </row>
    <row r="742" spans="1:6" x14ac:dyDescent="0.4">
      <c r="A742" s="95"/>
      <c r="B742" s="95"/>
      <c r="C742" s="95"/>
      <c r="D742" s="196"/>
      <c r="F742" s="166"/>
    </row>
    <row r="743" spans="1:6" x14ac:dyDescent="0.4">
      <c r="A743" s="95"/>
      <c r="B743" s="95"/>
      <c r="C743" s="95"/>
      <c r="D743" s="196"/>
      <c r="F743" s="166"/>
    </row>
    <row r="744" spans="1:6" x14ac:dyDescent="0.4">
      <c r="A744" s="95"/>
      <c r="B744" s="95"/>
      <c r="C744" s="95"/>
      <c r="D744" s="196"/>
      <c r="F744" s="166"/>
    </row>
    <row r="745" spans="1:6" x14ac:dyDescent="0.4">
      <c r="A745" s="95"/>
      <c r="B745" s="95"/>
      <c r="C745" s="95"/>
      <c r="D745" s="196"/>
      <c r="F745" s="166"/>
    </row>
    <row r="746" spans="1:6" x14ac:dyDescent="0.4">
      <c r="A746" s="95"/>
      <c r="B746" s="95"/>
      <c r="C746" s="95"/>
      <c r="D746" s="196"/>
      <c r="F746" s="166"/>
    </row>
    <row r="747" spans="1:6" x14ac:dyDescent="0.4">
      <c r="A747" s="95"/>
      <c r="B747" s="95"/>
      <c r="C747" s="95"/>
      <c r="D747" s="196"/>
      <c r="F747" s="166"/>
    </row>
    <row r="748" spans="1:6" x14ac:dyDescent="0.4">
      <c r="A748" s="95"/>
      <c r="B748" s="95"/>
      <c r="C748" s="95"/>
      <c r="D748" s="196"/>
      <c r="F748" s="166"/>
    </row>
    <row r="749" spans="1:6" x14ac:dyDescent="0.4">
      <c r="A749" s="95"/>
      <c r="B749" s="95"/>
      <c r="C749" s="95"/>
      <c r="D749" s="196"/>
      <c r="F749" s="166"/>
    </row>
    <row r="750" spans="1:6" x14ac:dyDescent="0.4">
      <c r="A750" s="95"/>
      <c r="B750" s="95"/>
      <c r="C750" s="95"/>
      <c r="D750" s="196"/>
      <c r="F750" s="166"/>
    </row>
    <row r="751" spans="1:6" x14ac:dyDescent="0.4">
      <c r="A751" s="95"/>
      <c r="B751" s="95"/>
      <c r="C751" s="95"/>
      <c r="D751" s="196"/>
      <c r="F751" s="166"/>
    </row>
    <row r="752" spans="1:6" x14ac:dyDescent="0.4">
      <c r="A752" s="95"/>
      <c r="B752" s="95"/>
      <c r="C752" s="95"/>
      <c r="D752" s="196"/>
      <c r="F752" s="166"/>
    </row>
    <row r="753" spans="1:6" x14ac:dyDescent="0.4">
      <c r="A753" s="95"/>
      <c r="B753" s="95"/>
      <c r="C753" s="95"/>
      <c r="D753" s="196"/>
      <c r="F753" s="166"/>
    </row>
    <row r="754" spans="1:6" x14ac:dyDescent="0.4">
      <c r="A754" s="95"/>
      <c r="B754" s="95"/>
      <c r="C754" s="95"/>
      <c r="D754" s="196"/>
      <c r="F754" s="166"/>
    </row>
    <row r="755" spans="1:6" x14ac:dyDescent="0.4">
      <c r="A755" s="95"/>
      <c r="B755" s="95"/>
      <c r="C755" s="95"/>
      <c r="D755" s="196"/>
      <c r="F755" s="166"/>
    </row>
    <row r="756" spans="1:6" x14ac:dyDescent="0.4">
      <c r="A756" s="95"/>
      <c r="B756" s="95"/>
      <c r="C756" s="95"/>
      <c r="D756" s="196"/>
      <c r="F756" s="166"/>
    </row>
    <row r="757" spans="1:6" x14ac:dyDescent="0.4">
      <c r="A757" s="95"/>
      <c r="B757" s="95"/>
      <c r="C757" s="95"/>
      <c r="D757" s="196"/>
      <c r="F757" s="166"/>
    </row>
    <row r="758" spans="1:6" x14ac:dyDescent="0.4">
      <c r="A758" s="95"/>
      <c r="B758" s="95"/>
      <c r="C758" s="95"/>
      <c r="D758" s="196"/>
      <c r="F758" s="166"/>
    </row>
    <row r="759" spans="1:6" x14ac:dyDescent="0.4">
      <c r="A759" s="95"/>
      <c r="B759" s="95"/>
      <c r="C759" s="95"/>
      <c r="D759" s="196"/>
      <c r="F759" s="166"/>
    </row>
    <row r="760" spans="1:6" x14ac:dyDescent="0.4">
      <c r="A760" s="95"/>
      <c r="B760" s="95"/>
      <c r="C760" s="95"/>
      <c r="D760" s="196"/>
      <c r="F760" s="166"/>
    </row>
    <row r="761" spans="1:6" x14ac:dyDescent="0.4">
      <c r="A761" s="95"/>
      <c r="B761" s="95"/>
      <c r="C761" s="95"/>
      <c r="D761" s="196"/>
      <c r="F761" s="166"/>
    </row>
    <row r="762" spans="1:6" x14ac:dyDescent="0.4">
      <c r="A762" s="95"/>
      <c r="B762" s="95"/>
      <c r="C762" s="95"/>
      <c r="D762" s="196"/>
      <c r="F762" s="166"/>
    </row>
    <row r="763" spans="1:6" x14ac:dyDescent="0.4">
      <c r="A763" s="95"/>
      <c r="B763" s="95"/>
      <c r="C763" s="95"/>
      <c r="D763" s="196"/>
      <c r="F763" s="166"/>
    </row>
    <row r="764" spans="1:6" x14ac:dyDescent="0.4">
      <c r="A764" s="95"/>
      <c r="B764" s="95"/>
      <c r="C764" s="95"/>
      <c r="D764" s="196"/>
      <c r="F764" s="166"/>
    </row>
    <row r="765" spans="1:6" x14ac:dyDescent="0.4">
      <c r="A765" s="95"/>
      <c r="B765" s="95"/>
      <c r="C765" s="95"/>
      <c r="D765" s="196"/>
      <c r="F765" s="166"/>
    </row>
    <row r="766" spans="1:6" x14ac:dyDescent="0.4">
      <c r="A766" s="95"/>
      <c r="B766" s="95"/>
      <c r="C766" s="95"/>
      <c r="D766" s="196"/>
      <c r="F766" s="166"/>
    </row>
    <row r="767" spans="1:6" x14ac:dyDescent="0.4">
      <c r="A767" s="95"/>
      <c r="B767" s="95"/>
      <c r="C767" s="95"/>
      <c r="D767" s="196"/>
      <c r="F767" s="166"/>
    </row>
    <row r="768" spans="1:6" x14ac:dyDescent="0.4">
      <c r="A768" s="95"/>
      <c r="B768" s="95"/>
      <c r="C768" s="95"/>
      <c r="D768" s="196"/>
      <c r="F768" s="166"/>
    </row>
    <row r="769" spans="1:6" x14ac:dyDescent="0.4">
      <c r="A769" s="95"/>
      <c r="B769" s="95"/>
      <c r="C769" s="95"/>
      <c r="D769" s="196"/>
      <c r="F769" s="166"/>
    </row>
    <row r="770" spans="1:6" x14ac:dyDescent="0.4">
      <c r="A770" s="95"/>
      <c r="B770" s="95"/>
      <c r="C770" s="95"/>
      <c r="D770" s="196"/>
      <c r="F770" s="166"/>
    </row>
    <row r="771" spans="1:6" x14ac:dyDescent="0.4">
      <c r="A771" s="95"/>
      <c r="B771" s="95"/>
      <c r="C771" s="95"/>
      <c r="D771" s="196"/>
      <c r="F771" s="166"/>
    </row>
    <row r="772" spans="1:6" x14ac:dyDescent="0.4">
      <c r="A772" s="95"/>
      <c r="B772" s="95"/>
      <c r="C772" s="95"/>
      <c r="D772" s="196"/>
      <c r="F772" s="166"/>
    </row>
    <row r="773" spans="1:6" x14ac:dyDescent="0.4">
      <c r="A773" s="95"/>
      <c r="B773" s="95"/>
      <c r="C773" s="95"/>
      <c r="D773" s="196"/>
      <c r="F773" s="166"/>
    </row>
    <row r="774" spans="1:6" x14ac:dyDescent="0.4">
      <c r="A774" s="95"/>
      <c r="B774" s="95"/>
      <c r="C774" s="95"/>
      <c r="D774" s="196"/>
      <c r="F774" s="166"/>
    </row>
    <row r="775" spans="1:6" x14ac:dyDescent="0.4">
      <c r="A775" s="95"/>
      <c r="B775" s="95"/>
      <c r="C775" s="95"/>
      <c r="D775" s="196"/>
      <c r="F775" s="166"/>
    </row>
    <row r="776" spans="1:6" x14ac:dyDescent="0.4">
      <c r="A776" s="95"/>
      <c r="B776" s="95"/>
      <c r="C776" s="95"/>
      <c r="D776" s="196"/>
      <c r="F776" s="166"/>
    </row>
    <row r="777" spans="1:6" x14ac:dyDescent="0.4">
      <c r="A777" s="95"/>
      <c r="B777" s="95"/>
      <c r="C777" s="95"/>
      <c r="D777" s="196"/>
      <c r="F777" s="166"/>
    </row>
    <row r="778" spans="1:6" x14ac:dyDescent="0.4">
      <c r="A778" s="95"/>
      <c r="B778" s="95"/>
      <c r="C778" s="95"/>
      <c r="D778" s="196"/>
      <c r="F778" s="166"/>
    </row>
    <row r="779" spans="1:6" x14ac:dyDescent="0.4">
      <c r="A779" s="95"/>
      <c r="B779" s="95"/>
      <c r="C779" s="95"/>
      <c r="D779" s="196"/>
      <c r="F779" s="166"/>
    </row>
    <row r="780" spans="1:6" x14ac:dyDescent="0.4">
      <c r="A780" s="95"/>
      <c r="B780" s="95"/>
      <c r="C780" s="95"/>
      <c r="D780" s="196"/>
      <c r="F780" s="166"/>
    </row>
    <row r="781" spans="1:6" x14ac:dyDescent="0.4">
      <c r="A781" s="95"/>
      <c r="B781" s="95"/>
      <c r="C781" s="95"/>
      <c r="D781" s="196"/>
      <c r="F781" s="166"/>
    </row>
    <row r="782" spans="1:6" x14ac:dyDescent="0.4">
      <c r="A782" s="95"/>
      <c r="B782" s="95"/>
      <c r="C782" s="95"/>
      <c r="D782" s="196"/>
      <c r="F782" s="166"/>
    </row>
    <row r="783" spans="1:6" x14ac:dyDescent="0.4">
      <c r="A783" s="95"/>
      <c r="B783" s="95"/>
      <c r="C783" s="95"/>
      <c r="D783" s="196"/>
      <c r="F783" s="166"/>
    </row>
    <row r="784" spans="1:6" x14ac:dyDescent="0.4">
      <c r="A784" s="95"/>
      <c r="B784" s="95"/>
      <c r="C784" s="95"/>
      <c r="D784" s="196"/>
      <c r="F784" s="166"/>
    </row>
    <row r="785" spans="1:6" x14ac:dyDescent="0.4">
      <c r="A785" s="95"/>
      <c r="B785" s="95"/>
      <c r="C785" s="95"/>
      <c r="D785" s="196"/>
      <c r="F785" s="166"/>
    </row>
    <row r="786" spans="1:6" x14ac:dyDescent="0.4">
      <c r="A786" s="95"/>
      <c r="B786" s="95"/>
      <c r="C786" s="95"/>
      <c r="D786" s="196"/>
      <c r="F786" s="166"/>
    </row>
    <row r="787" spans="1:6" x14ac:dyDescent="0.4">
      <c r="A787" s="95"/>
      <c r="B787" s="95"/>
      <c r="C787" s="95"/>
      <c r="D787" s="196"/>
      <c r="F787" s="166"/>
    </row>
    <row r="788" spans="1:6" x14ac:dyDescent="0.4">
      <c r="A788" s="95"/>
      <c r="B788" s="95"/>
      <c r="C788" s="95"/>
      <c r="D788" s="196"/>
      <c r="F788" s="166"/>
    </row>
    <row r="789" spans="1:6" x14ac:dyDescent="0.4">
      <c r="A789" s="95"/>
      <c r="B789" s="95"/>
      <c r="C789" s="95"/>
      <c r="D789" s="196"/>
      <c r="F789" s="166"/>
    </row>
    <row r="790" spans="1:6" x14ac:dyDescent="0.4">
      <c r="A790" s="95"/>
      <c r="B790" s="95"/>
      <c r="C790" s="95"/>
      <c r="D790" s="196"/>
      <c r="F790" s="166"/>
    </row>
    <row r="791" spans="1:6" x14ac:dyDescent="0.4">
      <c r="A791" s="95"/>
      <c r="B791" s="95"/>
      <c r="C791" s="95"/>
      <c r="D791" s="196"/>
      <c r="F791" s="166"/>
    </row>
    <row r="792" spans="1:6" x14ac:dyDescent="0.4">
      <c r="A792" s="95"/>
      <c r="B792" s="95"/>
      <c r="C792" s="95"/>
      <c r="D792" s="196"/>
      <c r="F792" s="166"/>
    </row>
    <row r="793" spans="1:6" x14ac:dyDescent="0.4">
      <c r="A793" s="95"/>
      <c r="B793" s="95"/>
      <c r="C793" s="95"/>
      <c r="D793" s="196"/>
      <c r="F793" s="166"/>
    </row>
    <row r="794" spans="1:6" x14ac:dyDescent="0.4">
      <c r="A794" s="95"/>
      <c r="B794" s="95"/>
      <c r="C794" s="95"/>
      <c r="D794" s="196"/>
      <c r="F794" s="166"/>
    </row>
    <row r="795" spans="1:6" x14ac:dyDescent="0.4">
      <c r="A795" s="95"/>
      <c r="B795" s="95"/>
      <c r="C795" s="95"/>
      <c r="D795" s="196"/>
      <c r="F795" s="166"/>
    </row>
    <row r="796" spans="1:6" x14ac:dyDescent="0.4">
      <c r="A796" s="95"/>
      <c r="B796" s="95"/>
      <c r="C796" s="95"/>
      <c r="D796" s="196"/>
      <c r="F796" s="166"/>
    </row>
    <row r="797" spans="1:6" x14ac:dyDescent="0.4">
      <c r="A797" s="95"/>
      <c r="B797" s="95"/>
      <c r="C797" s="95"/>
      <c r="D797" s="196"/>
      <c r="F797" s="166"/>
    </row>
    <row r="798" spans="1:6" x14ac:dyDescent="0.4">
      <c r="A798" s="95"/>
      <c r="B798" s="95"/>
      <c r="C798" s="95"/>
      <c r="D798" s="196"/>
      <c r="F798" s="166"/>
    </row>
    <row r="799" spans="1:6" x14ac:dyDescent="0.4">
      <c r="A799" s="95"/>
      <c r="B799" s="95"/>
      <c r="C799" s="95"/>
      <c r="D799" s="196"/>
      <c r="F799" s="166"/>
    </row>
    <row r="800" spans="1:6" x14ac:dyDescent="0.4">
      <c r="A800" s="95"/>
      <c r="B800" s="95"/>
      <c r="C800" s="95"/>
      <c r="D800" s="196"/>
      <c r="F800" s="166"/>
    </row>
    <row r="801" spans="1:6" x14ac:dyDescent="0.4">
      <c r="A801" s="95"/>
      <c r="B801" s="95"/>
      <c r="C801" s="95"/>
      <c r="D801" s="196"/>
      <c r="F801" s="166"/>
    </row>
    <row r="802" spans="1:6" x14ac:dyDescent="0.4">
      <c r="A802" s="95"/>
      <c r="B802" s="95"/>
      <c r="C802" s="95"/>
      <c r="D802" s="196"/>
      <c r="F802" s="166"/>
    </row>
    <row r="803" spans="1:6" x14ac:dyDescent="0.4">
      <c r="A803" s="95"/>
      <c r="B803" s="95"/>
      <c r="C803" s="95"/>
      <c r="D803" s="196"/>
      <c r="F803" s="166"/>
    </row>
    <row r="804" spans="1:6" x14ac:dyDescent="0.4">
      <c r="A804" s="95"/>
      <c r="B804" s="95"/>
      <c r="C804" s="95"/>
      <c r="D804" s="196"/>
      <c r="F804" s="166"/>
    </row>
    <row r="805" spans="1:6" x14ac:dyDescent="0.4">
      <c r="A805" s="95"/>
      <c r="B805" s="95"/>
      <c r="C805" s="95"/>
      <c r="D805" s="196"/>
      <c r="F805" s="166"/>
    </row>
    <row r="806" spans="1:6" x14ac:dyDescent="0.4">
      <c r="A806" s="95"/>
      <c r="B806" s="95"/>
      <c r="C806" s="95"/>
      <c r="D806" s="196"/>
      <c r="F806" s="166"/>
    </row>
    <row r="807" spans="1:6" x14ac:dyDescent="0.4">
      <c r="A807" s="95"/>
      <c r="B807" s="95"/>
      <c r="C807" s="95"/>
      <c r="D807" s="196"/>
      <c r="F807" s="166"/>
    </row>
    <row r="808" spans="1:6" x14ac:dyDescent="0.4">
      <c r="A808" s="95"/>
      <c r="B808" s="95"/>
      <c r="C808" s="95"/>
      <c r="D808" s="196"/>
      <c r="F808" s="166"/>
    </row>
    <row r="809" spans="1:6" x14ac:dyDescent="0.4">
      <c r="A809" s="95"/>
      <c r="B809" s="95"/>
      <c r="C809" s="95"/>
      <c r="D809" s="196"/>
      <c r="F809" s="166"/>
    </row>
    <row r="810" spans="1:6" x14ac:dyDescent="0.4">
      <c r="A810" s="95"/>
      <c r="B810" s="95"/>
      <c r="C810" s="95"/>
      <c r="D810" s="196"/>
      <c r="F810" s="166"/>
    </row>
    <row r="811" spans="1:6" x14ac:dyDescent="0.4">
      <c r="A811" s="95"/>
      <c r="B811" s="95"/>
      <c r="C811" s="95"/>
      <c r="D811" s="196"/>
      <c r="F811" s="166"/>
    </row>
    <row r="812" spans="1:6" x14ac:dyDescent="0.4">
      <c r="A812" s="95"/>
      <c r="B812" s="95"/>
      <c r="C812" s="95"/>
      <c r="D812" s="196"/>
      <c r="F812" s="166"/>
    </row>
    <row r="813" spans="1:6" x14ac:dyDescent="0.4">
      <c r="A813" s="95"/>
      <c r="B813" s="95"/>
      <c r="C813" s="95"/>
      <c r="D813" s="196"/>
      <c r="F813" s="166"/>
    </row>
    <row r="814" spans="1:6" x14ac:dyDescent="0.4">
      <c r="A814" s="95"/>
      <c r="B814" s="95"/>
      <c r="C814" s="95"/>
      <c r="D814" s="196"/>
      <c r="F814" s="166"/>
    </row>
    <row r="815" spans="1:6" x14ac:dyDescent="0.4">
      <c r="A815" s="95"/>
      <c r="B815" s="95"/>
      <c r="C815" s="95"/>
      <c r="D815" s="196"/>
      <c r="F815" s="166"/>
    </row>
    <row r="816" spans="1:6" x14ac:dyDescent="0.4">
      <c r="A816" s="95"/>
      <c r="B816" s="95"/>
      <c r="C816" s="95"/>
      <c r="D816" s="196"/>
      <c r="F816" s="166"/>
    </row>
    <row r="817" spans="1:6" x14ac:dyDescent="0.4">
      <c r="A817" s="95"/>
      <c r="B817" s="95"/>
      <c r="C817" s="95"/>
      <c r="D817" s="196"/>
      <c r="F817" s="166"/>
    </row>
    <row r="818" spans="1:6" x14ac:dyDescent="0.4">
      <c r="A818" s="95"/>
      <c r="B818" s="95"/>
      <c r="C818" s="95"/>
      <c r="D818" s="196"/>
      <c r="F818" s="166"/>
    </row>
    <row r="819" spans="1:6" x14ac:dyDescent="0.4">
      <c r="A819" s="95"/>
      <c r="B819" s="95"/>
      <c r="C819" s="95"/>
      <c r="D819" s="196"/>
      <c r="F819" s="166"/>
    </row>
    <row r="820" spans="1:6" x14ac:dyDescent="0.4">
      <c r="A820" s="95"/>
      <c r="B820" s="95"/>
      <c r="C820" s="95"/>
      <c r="D820" s="196"/>
      <c r="F820" s="166"/>
    </row>
    <row r="821" spans="1:6" x14ac:dyDescent="0.4">
      <c r="A821" s="95"/>
      <c r="B821" s="95"/>
      <c r="C821" s="95"/>
      <c r="D821" s="196"/>
      <c r="F821" s="166"/>
    </row>
    <row r="822" spans="1:6" x14ac:dyDescent="0.4">
      <c r="A822" s="95"/>
      <c r="B822" s="95"/>
      <c r="C822" s="95"/>
      <c r="D822" s="196"/>
      <c r="F822" s="166"/>
    </row>
    <row r="823" spans="1:6" x14ac:dyDescent="0.4">
      <c r="A823" s="95"/>
      <c r="B823" s="95"/>
      <c r="C823" s="95"/>
      <c r="D823" s="196"/>
      <c r="F823" s="166"/>
    </row>
    <row r="824" spans="1:6" x14ac:dyDescent="0.4">
      <c r="A824" s="95"/>
      <c r="B824" s="95"/>
      <c r="C824" s="95"/>
      <c r="D824" s="196"/>
      <c r="F824" s="166"/>
    </row>
    <row r="825" spans="1:6" x14ac:dyDescent="0.4">
      <c r="A825" s="95"/>
      <c r="B825" s="95"/>
      <c r="C825" s="95"/>
      <c r="D825" s="196"/>
      <c r="F825" s="166"/>
    </row>
    <row r="826" spans="1:6" x14ac:dyDescent="0.4">
      <c r="A826" s="95"/>
      <c r="B826" s="95"/>
      <c r="C826" s="95"/>
      <c r="D826" s="196"/>
      <c r="F826" s="166"/>
    </row>
    <row r="827" spans="1:6" x14ac:dyDescent="0.4">
      <c r="A827" s="95"/>
      <c r="B827" s="95"/>
      <c r="C827" s="95"/>
      <c r="D827" s="196"/>
      <c r="F827" s="166"/>
    </row>
    <row r="828" spans="1:6" x14ac:dyDescent="0.4">
      <c r="A828" s="95"/>
      <c r="B828" s="95"/>
      <c r="C828" s="95"/>
      <c r="D828" s="196"/>
      <c r="F828" s="166"/>
    </row>
    <row r="829" spans="1:6" x14ac:dyDescent="0.4">
      <c r="A829" s="95"/>
      <c r="B829" s="95"/>
      <c r="C829" s="95"/>
      <c r="D829" s="196"/>
      <c r="F829" s="166"/>
    </row>
    <row r="830" spans="1:6" x14ac:dyDescent="0.4">
      <c r="A830" s="95"/>
      <c r="B830" s="95"/>
      <c r="C830" s="95"/>
      <c r="D830" s="196"/>
      <c r="F830" s="166"/>
    </row>
    <row r="831" spans="1:6" x14ac:dyDescent="0.4">
      <c r="A831" s="95"/>
      <c r="B831" s="95"/>
      <c r="C831" s="95"/>
      <c r="D831" s="196"/>
      <c r="F831" s="166"/>
    </row>
    <row r="832" spans="1:6" x14ac:dyDescent="0.4">
      <c r="A832" s="95"/>
      <c r="B832" s="95"/>
      <c r="C832" s="95"/>
      <c r="D832" s="196"/>
      <c r="F832" s="166"/>
    </row>
    <row r="833" spans="1:6" x14ac:dyDescent="0.4">
      <c r="A833" s="95"/>
      <c r="B833" s="95"/>
      <c r="C833" s="95"/>
      <c r="D833" s="196"/>
      <c r="F833" s="166"/>
    </row>
    <row r="834" spans="1:6" x14ac:dyDescent="0.4">
      <c r="A834" s="95"/>
      <c r="B834" s="95"/>
      <c r="C834" s="95"/>
      <c r="D834" s="196"/>
      <c r="F834" s="166"/>
    </row>
    <row r="835" spans="1:6" x14ac:dyDescent="0.4">
      <c r="A835" s="95"/>
      <c r="B835" s="95"/>
      <c r="C835" s="95"/>
      <c r="D835" s="196"/>
      <c r="F835" s="166"/>
    </row>
    <row r="836" spans="1:6" x14ac:dyDescent="0.4">
      <c r="A836" s="95"/>
      <c r="B836" s="95"/>
      <c r="C836" s="95"/>
      <c r="D836" s="196"/>
      <c r="F836" s="166"/>
    </row>
    <row r="837" spans="1:6" x14ac:dyDescent="0.4">
      <c r="A837" s="95"/>
      <c r="B837" s="95"/>
      <c r="C837" s="95"/>
      <c r="D837" s="196"/>
      <c r="F837" s="166"/>
    </row>
    <row r="838" spans="1:6" x14ac:dyDescent="0.4">
      <c r="A838" s="95"/>
      <c r="B838" s="95"/>
      <c r="C838" s="95"/>
      <c r="D838" s="196"/>
      <c r="F838" s="166"/>
    </row>
    <row r="839" spans="1:6" x14ac:dyDescent="0.4">
      <c r="A839" s="95"/>
      <c r="B839" s="95"/>
      <c r="C839" s="95"/>
      <c r="D839" s="196"/>
      <c r="F839" s="166"/>
    </row>
    <row r="840" spans="1:6" x14ac:dyDescent="0.4">
      <c r="A840" s="95"/>
      <c r="B840" s="95"/>
      <c r="C840" s="95"/>
      <c r="D840" s="196"/>
      <c r="F840" s="166"/>
    </row>
    <row r="841" spans="1:6" x14ac:dyDescent="0.4">
      <c r="A841" s="95"/>
      <c r="B841" s="95"/>
      <c r="C841" s="95"/>
      <c r="D841" s="196"/>
      <c r="F841" s="166"/>
    </row>
    <row r="842" spans="1:6" x14ac:dyDescent="0.4">
      <c r="A842" s="95"/>
      <c r="B842" s="95"/>
      <c r="C842" s="95"/>
      <c r="D842" s="196"/>
      <c r="F842" s="166"/>
    </row>
    <row r="843" spans="1:6" x14ac:dyDescent="0.4">
      <c r="A843" s="95"/>
      <c r="B843" s="95"/>
      <c r="C843" s="95"/>
      <c r="D843" s="196"/>
      <c r="F843" s="166"/>
    </row>
    <row r="844" spans="1:6" x14ac:dyDescent="0.4">
      <c r="A844" s="95"/>
      <c r="B844" s="95"/>
      <c r="C844" s="95"/>
      <c r="D844" s="196"/>
      <c r="F844" s="166"/>
    </row>
    <row r="845" spans="1:6" x14ac:dyDescent="0.4">
      <c r="A845" s="95"/>
      <c r="B845" s="95"/>
      <c r="C845" s="95"/>
      <c r="D845" s="196"/>
      <c r="F845" s="166"/>
    </row>
    <row r="846" spans="1:6" x14ac:dyDescent="0.4">
      <c r="A846" s="95"/>
      <c r="B846" s="95"/>
      <c r="C846" s="95"/>
      <c r="D846" s="196"/>
      <c r="F846" s="166"/>
    </row>
    <row r="847" spans="1:6" x14ac:dyDescent="0.4">
      <c r="A847" s="95"/>
      <c r="B847" s="95"/>
      <c r="C847" s="95"/>
      <c r="D847" s="196"/>
      <c r="F847" s="166"/>
    </row>
    <row r="848" spans="1:6" x14ac:dyDescent="0.4">
      <c r="A848" s="95"/>
      <c r="B848" s="95"/>
      <c r="C848" s="95"/>
      <c r="D848" s="196"/>
      <c r="F848" s="166"/>
    </row>
    <row r="849" spans="1:6" x14ac:dyDescent="0.4">
      <c r="A849" s="95"/>
      <c r="B849" s="95"/>
      <c r="C849" s="95"/>
      <c r="D849" s="196"/>
      <c r="F849" s="166"/>
    </row>
    <row r="850" spans="1:6" x14ac:dyDescent="0.4">
      <c r="A850" s="95"/>
      <c r="B850" s="95"/>
      <c r="C850" s="95"/>
      <c r="D850" s="196"/>
      <c r="F850" s="166"/>
    </row>
    <row r="851" spans="1:6" x14ac:dyDescent="0.4">
      <c r="A851" s="95"/>
      <c r="B851" s="95"/>
      <c r="C851" s="95"/>
      <c r="D851" s="196"/>
      <c r="F851" s="166"/>
    </row>
    <row r="852" spans="1:6" x14ac:dyDescent="0.4">
      <c r="A852" s="95"/>
      <c r="B852" s="95"/>
      <c r="C852" s="95"/>
      <c r="D852" s="196"/>
      <c r="F852" s="166"/>
    </row>
    <row r="853" spans="1:6" x14ac:dyDescent="0.4">
      <c r="A853" s="95"/>
      <c r="B853" s="95"/>
      <c r="C853" s="95"/>
      <c r="D853" s="196"/>
      <c r="F853" s="166"/>
    </row>
    <row r="854" spans="1:6" x14ac:dyDescent="0.4">
      <c r="A854" s="95"/>
      <c r="B854" s="95"/>
      <c r="C854" s="95"/>
      <c r="D854" s="196"/>
      <c r="F854" s="166"/>
    </row>
    <row r="855" spans="1:6" x14ac:dyDescent="0.4">
      <c r="A855" s="95"/>
      <c r="B855" s="95"/>
      <c r="C855" s="95"/>
      <c r="D855" s="196"/>
      <c r="F855" s="166"/>
    </row>
    <row r="856" spans="1:6" x14ac:dyDescent="0.4">
      <c r="A856" s="95"/>
      <c r="B856" s="95"/>
      <c r="C856" s="95"/>
      <c r="D856" s="196"/>
      <c r="F856" s="166"/>
    </row>
    <row r="857" spans="1:6" x14ac:dyDescent="0.4">
      <c r="A857" s="95"/>
      <c r="B857" s="95"/>
      <c r="C857" s="95"/>
      <c r="D857" s="196"/>
      <c r="F857" s="166"/>
    </row>
    <row r="858" spans="1:6" x14ac:dyDescent="0.4">
      <c r="A858" s="95"/>
      <c r="B858" s="95"/>
      <c r="C858" s="95"/>
      <c r="D858" s="196"/>
      <c r="F858" s="166"/>
    </row>
    <row r="859" spans="1:6" x14ac:dyDescent="0.4">
      <c r="A859" s="95"/>
      <c r="B859" s="95"/>
      <c r="C859" s="95"/>
      <c r="D859" s="196"/>
      <c r="F859" s="166"/>
    </row>
    <row r="860" spans="1:6" x14ac:dyDescent="0.4">
      <c r="A860" s="95"/>
      <c r="B860" s="95"/>
      <c r="C860" s="95"/>
      <c r="D860" s="196"/>
      <c r="F860" s="166"/>
    </row>
    <row r="861" spans="1:6" x14ac:dyDescent="0.4">
      <c r="A861" s="95"/>
      <c r="B861" s="95"/>
      <c r="C861" s="95"/>
      <c r="D861" s="196"/>
      <c r="F861" s="166"/>
    </row>
    <row r="862" spans="1:6" x14ac:dyDescent="0.4">
      <c r="A862" s="95"/>
      <c r="B862" s="95"/>
      <c r="C862" s="95"/>
      <c r="D862" s="196"/>
      <c r="F862" s="166"/>
    </row>
    <row r="863" spans="1:6" x14ac:dyDescent="0.4">
      <c r="A863" s="95"/>
      <c r="B863" s="95"/>
      <c r="C863" s="95"/>
      <c r="D863" s="196"/>
      <c r="F863" s="166"/>
    </row>
    <row r="864" spans="1:6" x14ac:dyDescent="0.4">
      <c r="A864" s="95"/>
      <c r="B864" s="95"/>
      <c r="C864" s="95"/>
      <c r="D864" s="196"/>
      <c r="F864" s="166"/>
    </row>
    <row r="865" spans="1:6" x14ac:dyDescent="0.4">
      <c r="A865" s="95"/>
      <c r="B865" s="95"/>
      <c r="C865" s="95"/>
      <c r="D865" s="196"/>
      <c r="F865" s="166"/>
    </row>
    <row r="866" spans="1:6" x14ac:dyDescent="0.4">
      <c r="A866" s="95"/>
      <c r="B866" s="95"/>
      <c r="C866" s="95"/>
      <c r="D866" s="196"/>
      <c r="F866" s="166"/>
    </row>
    <row r="867" spans="1:6" x14ac:dyDescent="0.4">
      <c r="A867" s="95"/>
      <c r="B867" s="95"/>
      <c r="C867" s="95"/>
      <c r="D867" s="196"/>
      <c r="F867" s="166"/>
    </row>
    <row r="868" spans="1:6" x14ac:dyDescent="0.4">
      <c r="A868" s="95"/>
      <c r="B868" s="95"/>
      <c r="C868" s="95"/>
      <c r="D868" s="196"/>
      <c r="F868" s="166"/>
    </row>
    <row r="869" spans="1:6" x14ac:dyDescent="0.4">
      <c r="A869" s="95"/>
      <c r="B869" s="95"/>
      <c r="C869" s="95"/>
      <c r="D869" s="196"/>
      <c r="F869" s="166"/>
    </row>
    <row r="870" spans="1:6" x14ac:dyDescent="0.4">
      <c r="A870" s="95"/>
      <c r="B870" s="95"/>
      <c r="C870" s="95"/>
      <c r="D870" s="196"/>
      <c r="F870" s="166"/>
    </row>
    <row r="871" spans="1:6" x14ac:dyDescent="0.4">
      <c r="A871" s="95"/>
      <c r="B871" s="95"/>
      <c r="C871" s="95"/>
      <c r="D871" s="196"/>
      <c r="F871" s="166"/>
    </row>
    <row r="872" spans="1:6" x14ac:dyDescent="0.4">
      <c r="A872" s="95"/>
      <c r="B872" s="95"/>
      <c r="C872" s="95"/>
      <c r="D872" s="196"/>
      <c r="F872" s="166"/>
    </row>
    <row r="873" spans="1:6" x14ac:dyDescent="0.4">
      <c r="A873" s="95"/>
      <c r="B873" s="95"/>
      <c r="C873" s="95"/>
      <c r="D873" s="196"/>
      <c r="F873" s="166"/>
    </row>
    <row r="874" spans="1:6" x14ac:dyDescent="0.4">
      <c r="A874" s="95"/>
      <c r="B874" s="95"/>
      <c r="C874" s="95"/>
      <c r="D874" s="196"/>
      <c r="F874" s="166"/>
    </row>
    <row r="875" spans="1:6" x14ac:dyDescent="0.4">
      <c r="A875" s="95"/>
      <c r="B875" s="95"/>
      <c r="C875" s="95"/>
      <c r="D875" s="196"/>
      <c r="F875" s="166"/>
    </row>
    <row r="876" spans="1:6" x14ac:dyDescent="0.4">
      <c r="A876" s="95"/>
      <c r="B876" s="95"/>
      <c r="C876" s="95"/>
      <c r="D876" s="196"/>
      <c r="F876" s="166"/>
    </row>
    <row r="877" spans="1:6" x14ac:dyDescent="0.4">
      <c r="A877" s="95"/>
      <c r="B877" s="95"/>
      <c r="C877" s="95"/>
      <c r="D877" s="196"/>
      <c r="F877" s="166"/>
    </row>
    <row r="878" spans="1:6" x14ac:dyDescent="0.4">
      <c r="A878" s="95"/>
      <c r="B878" s="95"/>
      <c r="C878" s="95"/>
      <c r="D878" s="196"/>
      <c r="F878" s="166"/>
    </row>
    <row r="879" spans="1:6" x14ac:dyDescent="0.4">
      <c r="A879" s="95"/>
      <c r="B879" s="95"/>
      <c r="C879" s="95"/>
      <c r="D879" s="196"/>
      <c r="F879" s="166"/>
    </row>
    <row r="880" spans="1:6" x14ac:dyDescent="0.4">
      <c r="A880" s="95"/>
      <c r="B880" s="95"/>
      <c r="C880" s="95"/>
      <c r="D880" s="196"/>
      <c r="F880" s="166"/>
    </row>
    <row r="881" spans="1:6" x14ac:dyDescent="0.4">
      <c r="A881" s="95"/>
      <c r="B881" s="95"/>
      <c r="C881" s="95"/>
      <c r="D881" s="196"/>
      <c r="F881" s="166"/>
    </row>
    <row r="882" spans="1:6" x14ac:dyDescent="0.4">
      <c r="A882" s="95"/>
      <c r="B882" s="95"/>
      <c r="C882" s="95"/>
      <c r="D882" s="196"/>
      <c r="F882" s="166"/>
    </row>
    <row r="883" spans="1:6" x14ac:dyDescent="0.4">
      <c r="A883" s="95"/>
      <c r="B883" s="95"/>
      <c r="C883" s="95"/>
      <c r="D883" s="196"/>
      <c r="F883" s="166"/>
    </row>
    <row r="884" spans="1:6" x14ac:dyDescent="0.4">
      <c r="A884" s="95"/>
      <c r="B884" s="95"/>
      <c r="C884" s="95"/>
      <c r="D884" s="196"/>
      <c r="F884" s="166"/>
    </row>
    <row r="885" spans="1:6" x14ac:dyDescent="0.4">
      <c r="A885" s="95"/>
      <c r="B885" s="95"/>
      <c r="C885" s="95"/>
      <c r="D885" s="196"/>
      <c r="F885" s="166"/>
    </row>
    <row r="886" spans="1:6" x14ac:dyDescent="0.4">
      <c r="A886" s="95"/>
      <c r="B886" s="95"/>
      <c r="C886" s="95"/>
      <c r="D886" s="196"/>
      <c r="F886" s="166"/>
    </row>
    <row r="887" spans="1:6" x14ac:dyDescent="0.4">
      <c r="A887" s="95"/>
      <c r="B887" s="95"/>
      <c r="C887" s="95"/>
      <c r="D887" s="196"/>
      <c r="F887" s="166"/>
    </row>
    <row r="888" spans="1:6" x14ac:dyDescent="0.4">
      <c r="A888" s="95"/>
      <c r="B888" s="95"/>
      <c r="C888" s="95"/>
      <c r="D888" s="196"/>
      <c r="F888" s="166"/>
    </row>
    <row r="889" spans="1:6" x14ac:dyDescent="0.4">
      <c r="A889" s="95"/>
      <c r="B889" s="95"/>
      <c r="C889" s="95"/>
      <c r="D889" s="196"/>
      <c r="F889" s="166"/>
    </row>
    <row r="890" spans="1:6" x14ac:dyDescent="0.4">
      <c r="A890" s="95"/>
      <c r="B890" s="95"/>
      <c r="C890" s="95"/>
      <c r="D890" s="196"/>
      <c r="F890" s="166"/>
    </row>
    <row r="891" spans="1:6" x14ac:dyDescent="0.4">
      <c r="A891" s="95"/>
      <c r="B891" s="95"/>
      <c r="C891" s="95"/>
      <c r="D891" s="196"/>
      <c r="F891" s="166"/>
    </row>
    <row r="892" spans="1:6" x14ac:dyDescent="0.4">
      <c r="A892" s="95"/>
      <c r="B892" s="95"/>
      <c r="C892" s="95"/>
      <c r="D892" s="196"/>
      <c r="F892" s="166"/>
    </row>
    <row r="893" spans="1:6" x14ac:dyDescent="0.4">
      <c r="A893" s="95"/>
      <c r="B893" s="95"/>
      <c r="C893" s="95"/>
      <c r="D893" s="196"/>
      <c r="F893" s="166"/>
    </row>
    <row r="894" spans="1:6" x14ac:dyDescent="0.4">
      <c r="A894" s="95"/>
      <c r="B894" s="95"/>
      <c r="C894" s="95"/>
      <c r="D894" s="196"/>
      <c r="F894" s="166"/>
    </row>
    <row r="895" spans="1:6" x14ac:dyDescent="0.4">
      <c r="A895" s="95"/>
      <c r="B895" s="95"/>
      <c r="C895" s="95"/>
      <c r="D895" s="196"/>
      <c r="F895" s="166"/>
    </row>
    <row r="896" spans="1:6" x14ac:dyDescent="0.4">
      <c r="A896" s="95"/>
      <c r="B896" s="95"/>
      <c r="C896" s="95"/>
      <c r="D896" s="196"/>
      <c r="F896" s="166"/>
    </row>
    <row r="897" spans="1:6" x14ac:dyDescent="0.4">
      <c r="A897" s="95"/>
      <c r="B897" s="95"/>
      <c r="C897" s="95"/>
      <c r="D897" s="196"/>
      <c r="F897" s="166"/>
    </row>
    <row r="898" spans="1:6" x14ac:dyDescent="0.4">
      <c r="A898" s="95"/>
      <c r="B898" s="95"/>
      <c r="C898" s="95"/>
      <c r="D898" s="196"/>
      <c r="F898" s="166"/>
    </row>
    <row r="899" spans="1:6" x14ac:dyDescent="0.4">
      <c r="A899" s="95"/>
      <c r="B899" s="95"/>
      <c r="C899" s="95"/>
      <c r="D899" s="196"/>
      <c r="F899" s="166"/>
    </row>
    <row r="900" spans="1:6" x14ac:dyDescent="0.4">
      <c r="A900" s="95"/>
      <c r="B900" s="95"/>
      <c r="C900" s="95"/>
      <c r="D900" s="196"/>
      <c r="F900" s="166"/>
    </row>
    <row r="901" spans="1:6" x14ac:dyDescent="0.4">
      <c r="A901" s="95"/>
      <c r="B901" s="95"/>
      <c r="C901" s="95"/>
      <c r="D901" s="196"/>
      <c r="F901" s="166"/>
    </row>
    <row r="902" spans="1:6" x14ac:dyDescent="0.4">
      <c r="A902" s="95"/>
      <c r="B902" s="95"/>
      <c r="C902" s="95"/>
      <c r="D902" s="196"/>
      <c r="F902" s="166"/>
    </row>
    <row r="903" spans="1:6" x14ac:dyDescent="0.4">
      <c r="A903" s="95"/>
      <c r="B903" s="95"/>
      <c r="C903" s="95"/>
      <c r="D903" s="196"/>
      <c r="F903" s="166"/>
    </row>
    <row r="904" spans="1:6" x14ac:dyDescent="0.4">
      <c r="A904" s="95"/>
      <c r="B904" s="95"/>
      <c r="C904" s="95"/>
      <c r="D904" s="196"/>
      <c r="F904" s="166"/>
    </row>
    <row r="905" spans="1:6" x14ac:dyDescent="0.4">
      <c r="A905" s="95"/>
      <c r="B905" s="95"/>
      <c r="C905" s="95"/>
      <c r="D905" s="196"/>
      <c r="F905" s="166"/>
    </row>
    <row r="906" spans="1:6" x14ac:dyDescent="0.4">
      <c r="A906" s="95"/>
      <c r="B906" s="95"/>
      <c r="C906" s="95"/>
      <c r="D906" s="196"/>
      <c r="F906" s="166"/>
    </row>
    <row r="907" spans="1:6" x14ac:dyDescent="0.4">
      <c r="A907" s="95"/>
      <c r="B907" s="95"/>
      <c r="C907" s="95"/>
      <c r="D907" s="196"/>
      <c r="F907" s="166"/>
    </row>
    <row r="908" spans="1:6" x14ac:dyDescent="0.4">
      <c r="A908" s="95"/>
      <c r="B908" s="95"/>
      <c r="C908" s="95"/>
      <c r="D908" s="196"/>
      <c r="F908" s="166"/>
    </row>
    <row r="909" spans="1:6" x14ac:dyDescent="0.4">
      <c r="A909" s="95"/>
      <c r="B909" s="95"/>
      <c r="C909" s="95"/>
      <c r="D909" s="196"/>
      <c r="F909" s="166"/>
    </row>
    <row r="910" spans="1:6" x14ac:dyDescent="0.4">
      <c r="A910" s="95"/>
      <c r="B910" s="95"/>
      <c r="C910" s="95"/>
      <c r="D910" s="196"/>
      <c r="F910" s="166"/>
    </row>
    <row r="911" spans="1:6" x14ac:dyDescent="0.4">
      <c r="A911" s="95"/>
      <c r="B911" s="95"/>
      <c r="C911" s="95"/>
      <c r="D911" s="196"/>
      <c r="F911" s="166"/>
    </row>
    <row r="912" spans="1:6" x14ac:dyDescent="0.4">
      <c r="A912" s="95"/>
      <c r="B912" s="95"/>
      <c r="C912" s="95"/>
      <c r="D912" s="196"/>
      <c r="F912" s="166"/>
    </row>
    <row r="913" spans="1:6" x14ac:dyDescent="0.4">
      <c r="A913" s="95"/>
      <c r="B913" s="95"/>
      <c r="C913" s="95"/>
      <c r="D913" s="196"/>
      <c r="F913" s="166"/>
    </row>
    <row r="914" spans="1:6" x14ac:dyDescent="0.4">
      <c r="A914" s="95"/>
      <c r="B914" s="95"/>
      <c r="C914" s="95"/>
      <c r="D914" s="196"/>
      <c r="F914" s="166"/>
    </row>
    <row r="915" spans="1:6" x14ac:dyDescent="0.4">
      <c r="A915" s="95"/>
      <c r="B915" s="95"/>
      <c r="C915" s="95"/>
      <c r="D915" s="196"/>
      <c r="F915" s="166"/>
    </row>
    <row r="916" spans="1:6" x14ac:dyDescent="0.4">
      <c r="A916" s="95"/>
      <c r="B916" s="95"/>
      <c r="C916" s="95"/>
      <c r="D916" s="196"/>
      <c r="F916" s="166"/>
    </row>
    <row r="917" spans="1:6" x14ac:dyDescent="0.4">
      <c r="A917" s="95"/>
      <c r="B917" s="95"/>
      <c r="C917" s="95"/>
      <c r="D917" s="196"/>
      <c r="F917" s="166"/>
    </row>
    <row r="918" spans="1:6" x14ac:dyDescent="0.4">
      <c r="A918" s="95"/>
      <c r="B918" s="95"/>
      <c r="C918" s="95"/>
      <c r="D918" s="196"/>
      <c r="F918" s="166"/>
    </row>
    <row r="919" spans="1:6" x14ac:dyDescent="0.4">
      <c r="A919" s="95"/>
      <c r="B919" s="95"/>
      <c r="C919" s="95"/>
      <c r="D919" s="196"/>
      <c r="F919" s="166"/>
    </row>
    <row r="920" spans="1:6" x14ac:dyDescent="0.4">
      <c r="A920" s="95"/>
      <c r="B920" s="95"/>
      <c r="C920" s="95"/>
      <c r="D920" s="196"/>
      <c r="F920" s="166"/>
    </row>
    <row r="921" spans="1:6" x14ac:dyDescent="0.4">
      <c r="A921" s="95"/>
      <c r="B921" s="95"/>
      <c r="C921" s="95"/>
      <c r="D921" s="196"/>
      <c r="F921" s="166"/>
    </row>
    <row r="922" spans="1:6" x14ac:dyDescent="0.4">
      <c r="A922" s="95"/>
      <c r="B922" s="95"/>
      <c r="C922" s="95"/>
      <c r="D922" s="196"/>
      <c r="F922" s="166"/>
    </row>
    <row r="923" spans="1:6" x14ac:dyDescent="0.4">
      <c r="A923" s="95"/>
      <c r="B923" s="95"/>
      <c r="C923" s="95"/>
      <c r="D923" s="196"/>
      <c r="F923" s="166"/>
    </row>
    <row r="924" spans="1:6" x14ac:dyDescent="0.4">
      <c r="A924" s="95"/>
      <c r="B924" s="95"/>
      <c r="C924" s="95"/>
      <c r="D924" s="196"/>
      <c r="F924" s="166"/>
    </row>
    <row r="925" spans="1:6" x14ac:dyDescent="0.4">
      <c r="A925" s="95"/>
      <c r="B925" s="95"/>
      <c r="C925" s="95"/>
      <c r="D925" s="196"/>
      <c r="F925" s="166"/>
    </row>
    <row r="926" spans="1:6" x14ac:dyDescent="0.4">
      <c r="A926" s="95"/>
      <c r="B926" s="95"/>
      <c r="C926" s="95"/>
      <c r="D926" s="196"/>
      <c r="F926" s="166"/>
    </row>
    <row r="927" spans="1:6" x14ac:dyDescent="0.4">
      <c r="A927" s="95"/>
      <c r="B927" s="95"/>
      <c r="C927" s="95"/>
      <c r="D927" s="196"/>
      <c r="F927" s="166"/>
    </row>
    <row r="928" spans="1:6" x14ac:dyDescent="0.4">
      <c r="A928" s="95"/>
      <c r="B928" s="95"/>
      <c r="C928" s="95"/>
      <c r="D928" s="196"/>
      <c r="F928" s="166"/>
    </row>
    <row r="929" spans="1:6" x14ac:dyDescent="0.4">
      <c r="A929" s="95"/>
      <c r="B929" s="95"/>
      <c r="C929" s="95"/>
      <c r="D929" s="196"/>
      <c r="F929" s="166"/>
    </row>
    <row r="930" spans="1:6" x14ac:dyDescent="0.4">
      <c r="A930" s="95"/>
      <c r="B930" s="95"/>
      <c r="C930" s="95"/>
      <c r="D930" s="196"/>
      <c r="F930" s="166"/>
    </row>
    <row r="931" spans="1:6" x14ac:dyDescent="0.4">
      <c r="A931" s="95"/>
      <c r="B931" s="95"/>
      <c r="C931" s="95"/>
      <c r="D931" s="196"/>
      <c r="F931" s="166"/>
    </row>
    <row r="932" spans="1:6" x14ac:dyDescent="0.4">
      <c r="A932" s="95"/>
      <c r="B932" s="95"/>
      <c r="C932" s="95"/>
      <c r="D932" s="196"/>
      <c r="F932" s="166"/>
    </row>
    <row r="933" spans="1:6" x14ac:dyDescent="0.4">
      <c r="A933" s="95"/>
      <c r="B933" s="95"/>
      <c r="C933" s="95"/>
      <c r="D933" s="196"/>
      <c r="F933" s="166"/>
    </row>
    <row r="934" spans="1:6" x14ac:dyDescent="0.4">
      <c r="A934" s="95"/>
      <c r="B934" s="95"/>
      <c r="C934" s="95"/>
      <c r="D934" s="196"/>
      <c r="F934" s="166"/>
    </row>
    <row r="935" spans="1:6" x14ac:dyDescent="0.4">
      <c r="A935" s="95"/>
      <c r="B935" s="95"/>
      <c r="C935" s="95"/>
      <c r="D935" s="196"/>
      <c r="F935" s="166"/>
    </row>
    <row r="936" spans="1:6" x14ac:dyDescent="0.4">
      <c r="A936" s="95"/>
      <c r="B936" s="95"/>
      <c r="C936" s="95"/>
      <c r="D936" s="196"/>
      <c r="F936" s="166"/>
    </row>
    <row r="937" spans="1:6" x14ac:dyDescent="0.4">
      <c r="A937" s="95"/>
      <c r="B937" s="95"/>
      <c r="C937" s="95"/>
      <c r="D937" s="196"/>
      <c r="F937" s="166"/>
    </row>
    <row r="938" spans="1:6" x14ac:dyDescent="0.4">
      <c r="A938" s="95"/>
      <c r="B938" s="95"/>
      <c r="C938" s="95"/>
      <c r="D938" s="196"/>
      <c r="F938" s="166"/>
    </row>
    <row r="939" spans="1:6" x14ac:dyDescent="0.4">
      <c r="A939" s="95"/>
      <c r="B939" s="95"/>
      <c r="C939" s="95"/>
      <c r="D939" s="196"/>
      <c r="F939" s="166"/>
    </row>
    <row r="940" spans="1:6" x14ac:dyDescent="0.4">
      <c r="A940" s="95"/>
      <c r="B940" s="95"/>
      <c r="C940" s="95"/>
      <c r="D940" s="196"/>
      <c r="F940" s="166"/>
    </row>
    <row r="941" spans="1:6" x14ac:dyDescent="0.4">
      <c r="A941" s="95"/>
      <c r="B941" s="95"/>
      <c r="C941" s="95"/>
      <c r="D941" s="196"/>
      <c r="F941" s="166"/>
    </row>
    <row r="942" spans="1:6" x14ac:dyDescent="0.4">
      <c r="A942" s="95"/>
      <c r="B942" s="95"/>
      <c r="C942" s="95"/>
      <c r="D942" s="196"/>
      <c r="F942" s="166"/>
    </row>
    <row r="943" spans="1:6" x14ac:dyDescent="0.4">
      <c r="A943" s="95"/>
      <c r="B943" s="95"/>
      <c r="C943" s="95"/>
      <c r="D943" s="196"/>
      <c r="F943" s="166"/>
    </row>
    <row r="944" spans="1:6" x14ac:dyDescent="0.4">
      <c r="A944" s="95"/>
      <c r="B944" s="95"/>
      <c r="C944" s="95"/>
      <c r="D944" s="196"/>
      <c r="F944" s="166"/>
    </row>
    <row r="945" spans="1:6" x14ac:dyDescent="0.4">
      <c r="A945" s="95"/>
      <c r="B945" s="95"/>
      <c r="C945" s="95"/>
      <c r="D945" s="196"/>
      <c r="F945" s="166"/>
    </row>
    <row r="946" spans="1:6" x14ac:dyDescent="0.4">
      <c r="A946" s="95"/>
      <c r="B946" s="95"/>
      <c r="C946" s="95"/>
      <c r="D946" s="196"/>
      <c r="F946" s="166"/>
    </row>
    <row r="947" spans="1:6" x14ac:dyDescent="0.4">
      <c r="A947" s="95"/>
      <c r="B947" s="95"/>
      <c r="C947" s="95"/>
      <c r="D947" s="196"/>
      <c r="F947" s="166"/>
    </row>
    <row r="948" spans="1:6" x14ac:dyDescent="0.4">
      <c r="A948" s="95"/>
      <c r="B948" s="95"/>
      <c r="C948" s="95"/>
      <c r="D948" s="196"/>
      <c r="F948" s="166"/>
    </row>
    <row r="949" spans="1:6" x14ac:dyDescent="0.4">
      <c r="A949" s="95"/>
      <c r="B949" s="95"/>
      <c r="C949" s="95"/>
      <c r="D949" s="196"/>
      <c r="F949" s="166"/>
    </row>
    <row r="950" spans="1:6" x14ac:dyDescent="0.4">
      <c r="A950" s="95"/>
      <c r="B950" s="95"/>
      <c r="C950" s="95"/>
      <c r="D950" s="196"/>
      <c r="F950" s="166"/>
    </row>
    <row r="951" spans="1:6" x14ac:dyDescent="0.4">
      <c r="A951" s="95"/>
      <c r="B951" s="95"/>
      <c r="C951" s="95"/>
      <c r="D951" s="196"/>
      <c r="F951" s="166"/>
    </row>
    <row r="952" spans="1:6" x14ac:dyDescent="0.4">
      <c r="A952" s="95"/>
      <c r="B952" s="95"/>
      <c r="C952" s="95"/>
      <c r="D952" s="196"/>
      <c r="F952" s="166"/>
    </row>
    <row r="953" spans="1:6" x14ac:dyDescent="0.4">
      <c r="A953" s="95"/>
      <c r="B953" s="95"/>
      <c r="C953" s="95"/>
      <c r="D953" s="196"/>
      <c r="F953" s="166"/>
    </row>
    <row r="954" spans="1:6" x14ac:dyDescent="0.4">
      <c r="A954" s="95"/>
      <c r="B954" s="95"/>
      <c r="C954" s="95"/>
      <c r="D954" s="196"/>
      <c r="F954" s="166"/>
    </row>
    <row r="955" spans="1:6" x14ac:dyDescent="0.4">
      <c r="A955" s="95"/>
      <c r="B955" s="95"/>
      <c r="C955" s="95"/>
      <c r="D955" s="196"/>
      <c r="F955" s="166"/>
    </row>
    <row r="956" spans="1:6" x14ac:dyDescent="0.4">
      <c r="A956" s="95"/>
      <c r="B956" s="95"/>
      <c r="C956" s="95"/>
      <c r="D956" s="196"/>
      <c r="F956" s="166"/>
    </row>
    <row r="957" spans="1:6" x14ac:dyDescent="0.4">
      <c r="A957" s="95"/>
      <c r="B957" s="95"/>
      <c r="C957" s="95"/>
      <c r="D957" s="196"/>
      <c r="F957" s="166"/>
    </row>
    <row r="958" spans="1:6" x14ac:dyDescent="0.4">
      <c r="A958" s="95"/>
      <c r="B958" s="95"/>
      <c r="C958" s="95"/>
      <c r="D958" s="196"/>
      <c r="F958" s="166"/>
    </row>
    <row r="959" spans="1:6" x14ac:dyDescent="0.4">
      <c r="A959" s="95"/>
      <c r="B959" s="95"/>
      <c r="C959" s="95"/>
      <c r="D959" s="196"/>
      <c r="F959" s="166"/>
    </row>
    <row r="960" spans="1:6" x14ac:dyDescent="0.4">
      <c r="A960" s="95"/>
      <c r="B960" s="95"/>
      <c r="C960" s="95"/>
      <c r="D960" s="196"/>
      <c r="F960" s="166"/>
    </row>
    <row r="961" spans="1:6" x14ac:dyDescent="0.4">
      <c r="A961" s="95"/>
      <c r="B961" s="95"/>
      <c r="C961" s="95"/>
      <c r="D961" s="196"/>
      <c r="F961" s="166"/>
    </row>
    <row r="962" spans="1:6" x14ac:dyDescent="0.4">
      <c r="A962" s="95"/>
      <c r="B962" s="95"/>
      <c r="C962" s="95"/>
      <c r="D962" s="196"/>
      <c r="F962" s="166"/>
    </row>
    <row r="963" spans="1:6" x14ac:dyDescent="0.4">
      <c r="A963" s="95"/>
      <c r="B963" s="95"/>
      <c r="C963" s="95"/>
      <c r="D963" s="196"/>
      <c r="F963" s="166"/>
    </row>
    <row r="964" spans="1:6" x14ac:dyDescent="0.4">
      <c r="A964" s="95"/>
      <c r="B964" s="95"/>
      <c r="C964" s="95"/>
      <c r="D964" s="196"/>
      <c r="F964" s="166"/>
    </row>
    <row r="965" spans="1:6" x14ac:dyDescent="0.4">
      <c r="A965" s="95"/>
      <c r="B965" s="95"/>
      <c r="C965" s="95"/>
      <c r="D965" s="196"/>
      <c r="F965" s="166"/>
    </row>
    <row r="966" spans="1:6" x14ac:dyDescent="0.4">
      <c r="A966" s="95"/>
      <c r="B966" s="95"/>
      <c r="C966" s="95"/>
      <c r="D966" s="196"/>
      <c r="F966" s="166"/>
    </row>
    <row r="967" spans="1:6" x14ac:dyDescent="0.4">
      <c r="A967" s="95"/>
      <c r="B967" s="95"/>
      <c r="C967" s="95"/>
      <c r="D967" s="196"/>
      <c r="F967" s="166"/>
    </row>
    <row r="968" spans="1:6" x14ac:dyDescent="0.4">
      <c r="A968" s="95"/>
      <c r="B968" s="95"/>
      <c r="C968" s="95"/>
      <c r="D968" s="196"/>
      <c r="F968" s="166"/>
    </row>
    <row r="969" spans="1:6" x14ac:dyDescent="0.4">
      <c r="A969" s="95"/>
      <c r="B969" s="95"/>
      <c r="C969" s="95"/>
      <c r="D969" s="196"/>
      <c r="F969" s="166"/>
    </row>
    <row r="970" spans="1:6" x14ac:dyDescent="0.4">
      <c r="A970" s="95"/>
      <c r="B970" s="95"/>
      <c r="C970" s="95"/>
      <c r="D970" s="196"/>
      <c r="F970" s="166"/>
    </row>
    <row r="971" spans="1:6" x14ac:dyDescent="0.4">
      <c r="A971" s="95"/>
      <c r="B971" s="95"/>
      <c r="C971" s="95"/>
      <c r="D971" s="196"/>
      <c r="F971" s="166"/>
    </row>
    <row r="972" spans="1:6" x14ac:dyDescent="0.4">
      <c r="A972" s="95"/>
      <c r="B972" s="95"/>
      <c r="C972" s="95"/>
      <c r="D972" s="196"/>
      <c r="F972" s="166"/>
    </row>
    <row r="973" spans="1:6" x14ac:dyDescent="0.4">
      <c r="A973" s="95"/>
      <c r="B973" s="95"/>
      <c r="C973" s="95"/>
      <c r="D973" s="196"/>
      <c r="F973" s="166"/>
    </row>
    <row r="974" spans="1:6" x14ac:dyDescent="0.4">
      <c r="A974" s="95"/>
      <c r="B974" s="95"/>
      <c r="C974" s="95"/>
      <c r="D974" s="196"/>
      <c r="F974" s="166"/>
    </row>
    <row r="975" spans="1:6" x14ac:dyDescent="0.4">
      <c r="A975" s="95"/>
      <c r="B975" s="95"/>
      <c r="C975" s="95"/>
      <c r="D975" s="196"/>
      <c r="F975" s="166"/>
    </row>
    <row r="976" spans="1:6" x14ac:dyDescent="0.4">
      <c r="A976" s="95"/>
      <c r="B976" s="95"/>
      <c r="C976" s="95"/>
      <c r="D976" s="196"/>
      <c r="F976" s="166"/>
    </row>
    <row r="977" spans="1:6" x14ac:dyDescent="0.4">
      <c r="A977" s="95"/>
      <c r="B977" s="95"/>
      <c r="C977" s="95"/>
      <c r="D977" s="196"/>
      <c r="F977" s="166"/>
    </row>
    <row r="978" spans="1:6" x14ac:dyDescent="0.4">
      <c r="A978" s="95"/>
      <c r="B978" s="95"/>
      <c r="C978" s="95"/>
      <c r="D978" s="196"/>
      <c r="F978" s="166"/>
    </row>
    <row r="979" spans="1:6" x14ac:dyDescent="0.4">
      <c r="A979" s="95"/>
      <c r="B979" s="95"/>
      <c r="C979" s="95"/>
      <c r="D979" s="196"/>
      <c r="F979" s="166"/>
    </row>
    <row r="980" spans="1:6" x14ac:dyDescent="0.4">
      <c r="A980" s="95"/>
      <c r="B980" s="95"/>
      <c r="C980" s="95"/>
      <c r="D980" s="196"/>
      <c r="F980" s="166"/>
    </row>
    <row r="981" spans="1:6" x14ac:dyDescent="0.4">
      <c r="A981" s="95"/>
      <c r="B981" s="95"/>
      <c r="C981" s="95"/>
      <c r="D981" s="196"/>
      <c r="F981" s="166"/>
    </row>
    <row r="982" spans="1:6" x14ac:dyDescent="0.4">
      <c r="A982" s="95"/>
      <c r="B982" s="95"/>
      <c r="C982" s="95"/>
      <c r="D982" s="196"/>
      <c r="F982" s="166"/>
    </row>
    <row r="983" spans="1:6" x14ac:dyDescent="0.4">
      <c r="A983" s="95"/>
      <c r="B983" s="95"/>
      <c r="C983" s="95"/>
      <c r="D983" s="196"/>
      <c r="F983" s="166"/>
    </row>
    <row r="984" spans="1:6" x14ac:dyDescent="0.4">
      <c r="A984" s="95"/>
      <c r="B984" s="95"/>
      <c r="C984" s="95"/>
      <c r="D984" s="196"/>
      <c r="F984" s="166"/>
    </row>
    <row r="985" spans="1:6" x14ac:dyDescent="0.4">
      <c r="A985" s="95"/>
      <c r="B985" s="95"/>
      <c r="C985" s="95"/>
      <c r="D985" s="196"/>
      <c r="F985" s="166"/>
    </row>
    <row r="986" spans="1:6" x14ac:dyDescent="0.4">
      <c r="A986" s="95"/>
      <c r="B986" s="95"/>
      <c r="C986" s="95"/>
      <c r="D986" s="196"/>
      <c r="F986" s="166"/>
    </row>
    <row r="987" spans="1:6" x14ac:dyDescent="0.4">
      <c r="A987" s="95"/>
      <c r="B987" s="95"/>
      <c r="C987" s="95"/>
      <c r="D987" s="196"/>
      <c r="F987" s="166"/>
    </row>
    <row r="988" spans="1:6" x14ac:dyDescent="0.4">
      <c r="A988" s="95"/>
      <c r="B988" s="95"/>
      <c r="C988" s="95"/>
      <c r="D988" s="196"/>
      <c r="F988" s="166"/>
    </row>
    <row r="989" spans="1:6" x14ac:dyDescent="0.4">
      <c r="A989" s="95"/>
      <c r="B989" s="95"/>
      <c r="C989" s="95"/>
      <c r="D989" s="196"/>
      <c r="F989" s="166"/>
    </row>
    <row r="990" spans="1:6" x14ac:dyDescent="0.4">
      <c r="A990" s="95"/>
      <c r="B990" s="95"/>
      <c r="C990" s="95"/>
      <c r="D990" s="196"/>
      <c r="F990" s="166"/>
    </row>
    <row r="991" spans="1:6" x14ac:dyDescent="0.4">
      <c r="A991" s="95"/>
      <c r="B991" s="95"/>
      <c r="C991" s="95"/>
      <c r="D991" s="196"/>
      <c r="F991" s="166"/>
    </row>
    <row r="992" spans="1:6" x14ac:dyDescent="0.4">
      <c r="A992" s="95"/>
      <c r="B992" s="95"/>
      <c r="C992" s="95"/>
      <c r="D992" s="196"/>
      <c r="F992" s="166"/>
    </row>
    <row r="993" spans="1:6" x14ac:dyDescent="0.4">
      <c r="A993" s="95"/>
      <c r="B993" s="95"/>
      <c r="C993" s="95"/>
      <c r="D993" s="196"/>
      <c r="F993" s="166"/>
    </row>
    <row r="994" spans="1:6" x14ac:dyDescent="0.4">
      <c r="A994" s="95"/>
      <c r="B994" s="95"/>
      <c r="C994" s="95"/>
      <c r="D994" s="196"/>
      <c r="F994" s="166"/>
    </row>
    <row r="995" spans="1:6" x14ac:dyDescent="0.4">
      <c r="A995" s="95"/>
      <c r="B995" s="95"/>
      <c r="C995" s="95"/>
      <c r="D995" s="196"/>
      <c r="F995" s="166"/>
    </row>
    <row r="996" spans="1:6" x14ac:dyDescent="0.4">
      <c r="A996" s="95"/>
      <c r="B996" s="95"/>
      <c r="C996" s="95"/>
      <c r="D996" s="196"/>
      <c r="F996" s="166"/>
    </row>
    <row r="997" spans="1:6" x14ac:dyDescent="0.4">
      <c r="A997" s="95"/>
      <c r="B997" s="95"/>
      <c r="C997" s="95"/>
      <c r="D997" s="196"/>
      <c r="F997" s="166"/>
    </row>
    <row r="998" spans="1:6" x14ac:dyDescent="0.4">
      <c r="A998" s="95"/>
      <c r="B998" s="95"/>
      <c r="C998" s="95"/>
      <c r="D998" s="196"/>
      <c r="F998" s="166"/>
    </row>
    <row r="999" spans="1:6" x14ac:dyDescent="0.4">
      <c r="A999" s="95"/>
      <c r="B999" s="95"/>
      <c r="C999" s="95"/>
      <c r="D999" s="196"/>
      <c r="F999" s="166"/>
    </row>
    <row r="1000" spans="1:6" x14ac:dyDescent="0.4">
      <c r="A1000" s="95"/>
      <c r="B1000" s="95"/>
      <c r="C1000" s="95"/>
      <c r="D1000" s="196"/>
      <c r="F1000" s="166"/>
    </row>
    <row r="1001" spans="1:6" x14ac:dyDescent="0.4">
      <c r="A1001" s="95"/>
      <c r="B1001" s="95"/>
      <c r="C1001" s="95"/>
      <c r="D1001" s="196"/>
      <c r="F1001" s="166"/>
    </row>
    <row r="1002" spans="1:6" x14ac:dyDescent="0.4">
      <c r="A1002" s="95"/>
      <c r="B1002" s="95"/>
      <c r="C1002" s="95"/>
      <c r="D1002" s="196"/>
      <c r="F1002" s="166"/>
    </row>
    <row r="1003" spans="1:6" x14ac:dyDescent="0.4">
      <c r="A1003" s="95"/>
      <c r="B1003" s="95"/>
      <c r="C1003" s="95"/>
      <c r="D1003" s="196"/>
      <c r="F1003" s="166"/>
    </row>
    <row r="1004" spans="1:6" x14ac:dyDescent="0.4">
      <c r="A1004" s="95"/>
      <c r="B1004" s="95"/>
      <c r="C1004" s="95"/>
      <c r="D1004" s="196"/>
      <c r="F1004" s="166"/>
    </row>
    <row r="1005" spans="1:6" x14ac:dyDescent="0.4">
      <c r="A1005" s="95"/>
      <c r="B1005" s="95"/>
      <c r="C1005" s="95"/>
      <c r="D1005" s="196"/>
      <c r="F1005" s="166"/>
    </row>
    <row r="1006" spans="1:6" x14ac:dyDescent="0.4">
      <c r="A1006" s="95"/>
      <c r="B1006" s="95"/>
      <c r="C1006" s="95"/>
      <c r="D1006" s="196"/>
      <c r="F1006" s="166"/>
    </row>
    <row r="1007" spans="1:6" x14ac:dyDescent="0.4">
      <c r="A1007" s="95"/>
      <c r="B1007" s="95"/>
      <c r="C1007" s="95"/>
      <c r="D1007" s="196"/>
      <c r="F1007" s="166"/>
    </row>
    <row r="1008" spans="1:6" x14ac:dyDescent="0.4">
      <c r="A1008" s="95"/>
      <c r="B1008" s="95"/>
      <c r="C1008" s="95"/>
      <c r="D1008" s="196"/>
      <c r="F1008" s="166"/>
    </row>
    <row r="1009" spans="1:6" x14ac:dyDescent="0.4">
      <c r="A1009" s="95"/>
      <c r="B1009" s="95"/>
      <c r="C1009" s="95"/>
      <c r="D1009" s="196"/>
      <c r="F1009" s="166"/>
    </row>
    <row r="1010" spans="1:6" x14ac:dyDescent="0.4">
      <c r="A1010" s="95"/>
      <c r="B1010" s="95"/>
      <c r="C1010" s="95"/>
      <c r="D1010" s="196"/>
      <c r="F1010" s="166"/>
    </row>
    <row r="1011" spans="1:6" x14ac:dyDescent="0.4">
      <c r="A1011" s="95"/>
      <c r="B1011" s="95"/>
      <c r="C1011" s="95"/>
      <c r="D1011" s="196"/>
      <c r="F1011" s="166"/>
    </row>
    <row r="1012" spans="1:6" x14ac:dyDescent="0.4">
      <c r="A1012" s="95"/>
      <c r="B1012" s="95"/>
      <c r="C1012" s="95"/>
      <c r="D1012" s="196"/>
      <c r="F1012" s="166"/>
    </row>
    <row r="1013" spans="1:6" x14ac:dyDescent="0.4">
      <c r="A1013" s="95"/>
      <c r="B1013" s="95"/>
      <c r="C1013" s="95"/>
      <c r="D1013" s="196"/>
      <c r="F1013" s="166"/>
    </row>
    <row r="1014" spans="1:6" x14ac:dyDescent="0.4">
      <c r="A1014" s="95"/>
      <c r="B1014" s="95"/>
      <c r="C1014" s="95"/>
      <c r="D1014" s="196"/>
      <c r="F1014" s="166"/>
    </row>
    <row r="1015" spans="1:6" x14ac:dyDescent="0.4">
      <c r="A1015" s="95"/>
      <c r="B1015" s="95"/>
      <c r="C1015" s="95"/>
      <c r="D1015" s="196"/>
      <c r="F1015" s="166"/>
    </row>
    <row r="1016" spans="1:6" x14ac:dyDescent="0.4">
      <c r="A1016" s="95"/>
      <c r="B1016" s="95"/>
      <c r="C1016" s="95"/>
      <c r="D1016" s="196"/>
      <c r="F1016" s="166"/>
    </row>
    <row r="1017" spans="1:6" x14ac:dyDescent="0.4">
      <c r="A1017" s="95"/>
      <c r="B1017" s="95"/>
      <c r="C1017" s="95"/>
      <c r="D1017" s="196"/>
      <c r="F1017" s="166"/>
    </row>
    <row r="1018" spans="1:6" x14ac:dyDescent="0.4">
      <c r="A1018" s="95"/>
      <c r="B1018" s="95"/>
      <c r="C1018" s="95"/>
      <c r="D1018" s="196"/>
      <c r="F1018" s="166"/>
    </row>
    <row r="1019" spans="1:6" x14ac:dyDescent="0.4">
      <c r="A1019" s="95"/>
      <c r="B1019" s="95"/>
      <c r="C1019" s="95"/>
      <c r="D1019" s="196"/>
      <c r="F1019" s="166"/>
    </row>
    <row r="1020" spans="1:6" x14ac:dyDescent="0.4">
      <c r="A1020" s="95"/>
      <c r="B1020" s="95"/>
      <c r="C1020" s="95"/>
      <c r="D1020" s="196"/>
      <c r="F1020" s="166"/>
    </row>
    <row r="1021" spans="1:6" x14ac:dyDescent="0.4">
      <c r="A1021" s="95"/>
      <c r="B1021" s="95"/>
      <c r="C1021" s="95"/>
      <c r="D1021" s="196"/>
      <c r="F1021" s="166"/>
    </row>
    <row r="1022" spans="1:6" x14ac:dyDescent="0.4">
      <c r="A1022" s="95"/>
      <c r="B1022" s="95"/>
      <c r="C1022" s="95"/>
      <c r="D1022" s="196"/>
      <c r="F1022" s="166"/>
    </row>
    <row r="1023" spans="1:6" x14ac:dyDescent="0.4">
      <c r="A1023" s="95"/>
      <c r="B1023" s="95"/>
      <c r="C1023" s="95"/>
      <c r="D1023" s="196"/>
      <c r="F1023" s="166"/>
    </row>
    <row r="1024" spans="1:6" x14ac:dyDescent="0.4">
      <c r="A1024" s="95"/>
      <c r="B1024" s="95"/>
      <c r="C1024" s="95"/>
      <c r="D1024" s="196"/>
      <c r="F1024" s="166"/>
    </row>
    <row r="1025" spans="1:6" x14ac:dyDescent="0.4">
      <c r="A1025" s="95"/>
      <c r="B1025" s="95"/>
      <c r="C1025" s="95"/>
      <c r="D1025" s="196"/>
      <c r="F1025" s="166"/>
    </row>
    <row r="1026" spans="1:6" x14ac:dyDescent="0.4">
      <c r="A1026" s="95"/>
      <c r="B1026" s="95"/>
      <c r="C1026" s="95"/>
      <c r="D1026" s="196"/>
      <c r="F1026" s="166"/>
    </row>
    <row r="1027" spans="1:6" x14ac:dyDescent="0.4">
      <c r="A1027" s="95"/>
      <c r="B1027" s="95"/>
      <c r="C1027" s="95"/>
      <c r="D1027" s="196"/>
      <c r="F1027" s="166"/>
    </row>
    <row r="1028" spans="1:6" x14ac:dyDescent="0.4">
      <c r="A1028" s="95"/>
      <c r="B1028" s="95"/>
      <c r="C1028" s="95"/>
      <c r="D1028" s="196"/>
      <c r="F1028" s="166"/>
    </row>
    <row r="1029" spans="1:6" x14ac:dyDescent="0.4">
      <c r="A1029" s="95"/>
      <c r="B1029" s="95"/>
      <c r="C1029" s="95"/>
      <c r="D1029" s="196"/>
      <c r="F1029" s="166"/>
    </row>
    <row r="1030" spans="1:6" x14ac:dyDescent="0.4">
      <c r="A1030" s="95"/>
      <c r="B1030" s="95"/>
      <c r="C1030" s="95"/>
      <c r="D1030" s="196"/>
      <c r="F1030" s="166"/>
    </row>
    <row r="1031" spans="1:6" x14ac:dyDescent="0.4">
      <c r="A1031" s="95"/>
      <c r="B1031" s="95"/>
      <c r="C1031" s="95"/>
      <c r="D1031" s="196"/>
      <c r="F1031" s="166"/>
    </row>
    <row r="1032" spans="1:6" x14ac:dyDescent="0.4">
      <c r="A1032" s="95"/>
      <c r="B1032" s="95"/>
      <c r="C1032" s="95"/>
      <c r="D1032" s="196"/>
      <c r="F1032" s="166"/>
    </row>
    <row r="1033" spans="1:6" x14ac:dyDescent="0.4">
      <c r="A1033" s="95"/>
      <c r="B1033" s="95"/>
      <c r="C1033" s="95"/>
      <c r="D1033" s="196"/>
      <c r="F1033" s="166"/>
    </row>
    <row r="1034" spans="1:6" x14ac:dyDescent="0.4">
      <c r="A1034" s="95"/>
      <c r="B1034" s="95"/>
      <c r="C1034" s="95"/>
      <c r="D1034" s="196"/>
      <c r="F1034" s="166"/>
    </row>
    <row r="1035" spans="1:6" x14ac:dyDescent="0.4">
      <c r="A1035" s="95"/>
      <c r="B1035" s="95"/>
      <c r="C1035" s="95"/>
      <c r="D1035" s="196"/>
      <c r="F1035" s="166"/>
    </row>
    <row r="1036" spans="1:6" x14ac:dyDescent="0.4">
      <c r="A1036" s="95"/>
      <c r="B1036" s="95"/>
      <c r="C1036" s="95"/>
      <c r="D1036" s="196"/>
      <c r="F1036" s="166"/>
    </row>
    <row r="1037" spans="1:6" x14ac:dyDescent="0.4">
      <c r="A1037" s="95"/>
      <c r="B1037" s="95"/>
      <c r="C1037" s="95"/>
      <c r="D1037" s="196"/>
      <c r="F1037" s="166"/>
    </row>
    <row r="1038" spans="1:6" x14ac:dyDescent="0.4">
      <c r="A1038" s="95"/>
      <c r="B1038" s="95"/>
      <c r="C1038" s="95"/>
      <c r="D1038" s="196"/>
      <c r="F1038" s="166"/>
    </row>
    <row r="1039" spans="1:6" x14ac:dyDescent="0.4">
      <c r="A1039" s="95"/>
      <c r="B1039" s="95"/>
      <c r="C1039" s="95"/>
      <c r="D1039" s="196"/>
      <c r="F1039" s="166"/>
    </row>
    <row r="1040" spans="1:6" x14ac:dyDescent="0.4">
      <c r="A1040" s="95"/>
      <c r="B1040" s="95"/>
      <c r="C1040" s="95"/>
      <c r="D1040" s="196"/>
      <c r="F1040" s="166"/>
    </row>
    <row r="1041" spans="1:6" x14ac:dyDescent="0.4">
      <c r="A1041" s="95"/>
      <c r="B1041" s="95"/>
      <c r="C1041" s="95"/>
      <c r="D1041" s="196"/>
      <c r="F1041" s="166"/>
    </row>
    <row r="1042" spans="1:6" x14ac:dyDescent="0.4">
      <c r="A1042" s="95"/>
      <c r="B1042" s="95"/>
      <c r="C1042" s="95"/>
      <c r="D1042" s="196"/>
      <c r="F1042" s="166"/>
    </row>
    <row r="1043" spans="1:6" x14ac:dyDescent="0.4">
      <c r="A1043" s="95"/>
      <c r="B1043" s="95"/>
      <c r="C1043" s="95"/>
      <c r="D1043" s="196"/>
      <c r="F1043" s="166"/>
    </row>
    <row r="1044" spans="1:6" x14ac:dyDescent="0.4">
      <c r="A1044" s="95"/>
      <c r="B1044" s="95"/>
      <c r="C1044" s="95"/>
      <c r="D1044" s="196"/>
      <c r="F1044" s="166"/>
    </row>
    <row r="1045" spans="1:6" x14ac:dyDescent="0.4">
      <c r="A1045" s="95"/>
      <c r="B1045" s="95"/>
      <c r="C1045" s="95"/>
      <c r="D1045" s="196"/>
      <c r="F1045" s="166"/>
    </row>
    <row r="1046" spans="1:6" x14ac:dyDescent="0.4">
      <c r="A1046" s="95"/>
      <c r="B1046" s="95"/>
      <c r="C1046" s="95"/>
      <c r="D1046" s="196"/>
      <c r="F1046" s="166"/>
    </row>
    <row r="1047" spans="1:6" x14ac:dyDescent="0.4">
      <c r="A1047" s="95"/>
      <c r="B1047" s="95"/>
      <c r="C1047" s="95"/>
      <c r="D1047" s="196"/>
      <c r="F1047" s="166"/>
    </row>
    <row r="1048" spans="1:6" x14ac:dyDescent="0.4">
      <c r="A1048" s="95"/>
      <c r="B1048" s="95"/>
      <c r="C1048" s="95"/>
      <c r="D1048" s="196"/>
      <c r="F1048" s="166"/>
    </row>
    <row r="1049" spans="1:6" x14ac:dyDescent="0.4">
      <c r="A1049" s="95"/>
      <c r="B1049" s="95"/>
      <c r="C1049" s="95"/>
      <c r="D1049" s="196"/>
      <c r="F1049" s="166"/>
    </row>
    <row r="1050" spans="1:6" x14ac:dyDescent="0.4">
      <c r="A1050" s="95"/>
      <c r="B1050" s="95"/>
      <c r="C1050" s="95"/>
      <c r="D1050" s="196"/>
      <c r="F1050" s="166"/>
    </row>
    <row r="1051" spans="1:6" x14ac:dyDescent="0.4">
      <c r="A1051" s="95"/>
      <c r="B1051" s="95"/>
      <c r="C1051" s="95"/>
      <c r="D1051" s="196"/>
      <c r="F1051" s="166"/>
    </row>
    <row r="1052" spans="1:6" x14ac:dyDescent="0.4">
      <c r="A1052" s="95"/>
      <c r="B1052" s="95"/>
      <c r="C1052" s="95"/>
      <c r="D1052" s="196"/>
      <c r="F1052" s="166"/>
    </row>
    <row r="1053" spans="1:6" x14ac:dyDescent="0.4">
      <c r="A1053" s="95"/>
      <c r="B1053" s="95"/>
      <c r="C1053" s="95"/>
      <c r="D1053" s="196"/>
      <c r="F1053" s="166"/>
    </row>
    <row r="1054" spans="1:6" x14ac:dyDescent="0.4">
      <c r="A1054" s="95"/>
      <c r="B1054" s="95"/>
      <c r="C1054" s="95"/>
      <c r="D1054" s="196"/>
      <c r="F1054" s="166"/>
    </row>
    <row r="1055" spans="1:6" x14ac:dyDescent="0.4">
      <c r="A1055" s="95"/>
      <c r="B1055" s="95"/>
      <c r="C1055" s="95"/>
      <c r="D1055" s="196"/>
      <c r="F1055" s="166"/>
    </row>
    <row r="1056" spans="1:6" x14ac:dyDescent="0.4">
      <c r="A1056" s="95"/>
      <c r="B1056" s="95"/>
      <c r="C1056" s="95"/>
      <c r="D1056" s="196"/>
      <c r="F1056" s="166"/>
    </row>
    <row r="1057" spans="1:6" x14ac:dyDescent="0.4">
      <c r="A1057" s="95"/>
      <c r="B1057" s="95"/>
      <c r="C1057" s="95"/>
      <c r="D1057" s="196"/>
      <c r="F1057" s="166"/>
    </row>
    <row r="1058" spans="1:6" x14ac:dyDescent="0.4">
      <c r="A1058" s="95"/>
      <c r="B1058" s="95"/>
      <c r="C1058" s="95"/>
      <c r="D1058" s="196"/>
      <c r="F1058" s="166"/>
    </row>
    <row r="1059" spans="1:6" x14ac:dyDescent="0.4">
      <c r="A1059" s="95"/>
      <c r="B1059" s="95"/>
      <c r="C1059" s="95"/>
      <c r="D1059" s="196"/>
      <c r="F1059" s="166"/>
    </row>
    <row r="1060" spans="1:6" x14ac:dyDescent="0.4">
      <c r="A1060" s="95"/>
      <c r="B1060" s="95"/>
      <c r="C1060" s="95"/>
      <c r="D1060" s="196"/>
      <c r="F1060" s="166"/>
    </row>
    <row r="1061" spans="1:6" x14ac:dyDescent="0.4">
      <c r="A1061" s="95"/>
      <c r="B1061" s="95"/>
      <c r="C1061" s="95"/>
      <c r="D1061" s="196"/>
      <c r="F1061" s="166"/>
    </row>
    <row r="1062" spans="1:6" x14ac:dyDescent="0.4">
      <c r="A1062" s="95"/>
      <c r="B1062" s="95"/>
      <c r="C1062" s="95"/>
      <c r="D1062" s="196"/>
      <c r="F1062" s="166"/>
    </row>
    <row r="1063" spans="1:6" x14ac:dyDescent="0.4">
      <c r="A1063" s="95"/>
      <c r="B1063" s="95"/>
      <c r="C1063" s="95"/>
      <c r="D1063" s="196"/>
      <c r="F1063" s="166"/>
    </row>
    <row r="1064" spans="1:6" x14ac:dyDescent="0.4">
      <c r="A1064" s="95"/>
      <c r="B1064" s="95"/>
      <c r="C1064" s="95"/>
      <c r="D1064" s="196"/>
      <c r="F1064" s="166"/>
    </row>
    <row r="1065" spans="1:6" x14ac:dyDescent="0.4">
      <c r="A1065" s="95"/>
      <c r="B1065" s="95"/>
      <c r="C1065" s="95"/>
      <c r="D1065" s="196"/>
      <c r="F1065" s="166"/>
    </row>
    <row r="1066" spans="1:6" x14ac:dyDescent="0.4">
      <c r="A1066" s="95"/>
      <c r="B1066" s="95"/>
      <c r="C1066" s="95"/>
      <c r="D1066" s="196"/>
      <c r="F1066" s="166"/>
    </row>
    <row r="1067" spans="1:6" x14ac:dyDescent="0.4">
      <c r="A1067" s="95"/>
      <c r="B1067" s="95"/>
      <c r="C1067" s="95"/>
      <c r="D1067" s="196"/>
      <c r="F1067" s="166"/>
    </row>
    <row r="1068" spans="1:6" x14ac:dyDescent="0.4">
      <c r="A1068" s="95"/>
      <c r="B1068" s="95"/>
      <c r="C1068" s="95"/>
      <c r="D1068" s="196"/>
      <c r="F1068" s="166"/>
    </row>
    <row r="1069" spans="1:6" x14ac:dyDescent="0.4">
      <c r="A1069" s="95"/>
      <c r="B1069" s="95"/>
      <c r="C1069" s="95"/>
      <c r="D1069" s="196"/>
      <c r="F1069" s="166"/>
    </row>
    <row r="1070" spans="1:6" x14ac:dyDescent="0.4">
      <c r="A1070" s="95"/>
      <c r="B1070" s="95"/>
      <c r="C1070" s="95"/>
      <c r="D1070" s="196"/>
      <c r="F1070" s="166"/>
    </row>
    <row r="1071" spans="1:6" x14ac:dyDescent="0.4">
      <c r="A1071" s="95"/>
      <c r="B1071" s="95"/>
      <c r="C1071" s="95"/>
      <c r="D1071" s="196"/>
      <c r="F1071" s="166"/>
    </row>
    <row r="1072" spans="1:6" x14ac:dyDescent="0.4">
      <c r="A1072" s="95"/>
      <c r="B1072" s="95"/>
      <c r="C1072" s="95"/>
      <c r="D1072" s="196"/>
      <c r="F1072" s="166"/>
    </row>
    <row r="1073" spans="1:6" x14ac:dyDescent="0.4">
      <c r="A1073" s="95"/>
      <c r="B1073" s="95"/>
      <c r="C1073" s="95"/>
      <c r="D1073" s="196"/>
      <c r="F1073" s="166"/>
    </row>
    <row r="1074" spans="1:6" x14ac:dyDescent="0.4">
      <c r="A1074" s="95"/>
      <c r="B1074" s="95"/>
      <c r="C1074" s="95"/>
      <c r="D1074" s="196"/>
      <c r="F1074" s="166"/>
    </row>
    <row r="1075" spans="1:6" x14ac:dyDescent="0.4">
      <c r="A1075" s="95"/>
      <c r="B1075" s="95"/>
      <c r="C1075" s="95"/>
      <c r="D1075" s="196"/>
      <c r="F1075" s="166"/>
    </row>
    <row r="1076" spans="1:6" x14ac:dyDescent="0.4">
      <c r="A1076" s="95"/>
      <c r="B1076" s="95"/>
      <c r="C1076" s="95"/>
      <c r="D1076" s="196"/>
      <c r="F1076" s="166"/>
    </row>
    <row r="1077" spans="1:6" x14ac:dyDescent="0.4">
      <c r="A1077" s="95"/>
      <c r="B1077" s="95"/>
      <c r="C1077" s="95"/>
      <c r="D1077" s="196"/>
      <c r="F1077" s="166"/>
    </row>
    <row r="1078" spans="1:6" x14ac:dyDescent="0.4">
      <c r="A1078" s="95"/>
      <c r="B1078" s="95"/>
      <c r="C1078" s="95"/>
      <c r="D1078" s="196"/>
      <c r="F1078" s="166"/>
    </row>
    <row r="1079" spans="1:6" x14ac:dyDescent="0.4">
      <c r="A1079" s="95"/>
      <c r="B1079" s="95"/>
      <c r="C1079" s="95"/>
      <c r="D1079" s="196"/>
      <c r="F1079" s="166"/>
    </row>
    <row r="1080" spans="1:6" x14ac:dyDescent="0.4">
      <c r="A1080" s="95"/>
      <c r="B1080" s="95"/>
      <c r="C1080" s="95"/>
      <c r="D1080" s="196"/>
      <c r="F1080" s="166"/>
    </row>
    <row r="1081" spans="1:6" x14ac:dyDescent="0.4">
      <c r="A1081" s="95"/>
      <c r="B1081" s="95"/>
      <c r="C1081" s="95"/>
      <c r="D1081" s="196"/>
      <c r="F1081" s="166"/>
    </row>
    <row r="1082" spans="1:6" x14ac:dyDescent="0.4">
      <c r="A1082" s="95"/>
      <c r="B1082" s="95"/>
      <c r="C1082" s="95"/>
      <c r="D1082" s="196"/>
      <c r="F1082" s="166"/>
    </row>
    <row r="1083" spans="1:6" x14ac:dyDescent="0.4">
      <c r="A1083" s="95"/>
      <c r="B1083" s="95"/>
      <c r="C1083" s="95"/>
      <c r="D1083" s="196"/>
      <c r="F1083" s="166"/>
    </row>
    <row r="1084" spans="1:6" x14ac:dyDescent="0.4">
      <c r="A1084" s="95"/>
      <c r="B1084" s="95"/>
      <c r="C1084" s="95"/>
      <c r="D1084" s="196"/>
      <c r="F1084" s="166"/>
    </row>
    <row r="1085" spans="1:6" x14ac:dyDescent="0.4">
      <c r="A1085" s="95"/>
      <c r="B1085" s="95"/>
      <c r="C1085" s="95"/>
      <c r="D1085" s="196"/>
      <c r="F1085" s="166"/>
    </row>
    <row r="1086" spans="1:6" x14ac:dyDescent="0.4">
      <c r="A1086" s="95"/>
      <c r="B1086" s="95"/>
      <c r="C1086" s="95"/>
      <c r="D1086" s="196"/>
      <c r="F1086" s="166"/>
    </row>
    <row r="1087" spans="1:6" x14ac:dyDescent="0.4">
      <c r="A1087" s="95"/>
      <c r="B1087" s="95"/>
      <c r="C1087" s="95"/>
      <c r="D1087" s="196"/>
      <c r="F1087" s="166"/>
    </row>
    <row r="1088" spans="1:6" x14ac:dyDescent="0.4">
      <c r="A1088" s="95"/>
      <c r="B1088" s="95"/>
      <c r="C1088" s="95"/>
      <c r="D1088" s="196"/>
      <c r="F1088" s="166"/>
    </row>
    <row r="1089" spans="1:6" x14ac:dyDescent="0.4">
      <c r="A1089" s="95"/>
      <c r="B1089" s="95"/>
      <c r="C1089" s="95"/>
      <c r="D1089" s="196"/>
      <c r="F1089" s="166"/>
    </row>
    <row r="1090" spans="1:6" x14ac:dyDescent="0.4">
      <c r="A1090" s="95"/>
      <c r="B1090" s="95"/>
      <c r="C1090" s="95"/>
      <c r="D1090" s="196"/>
      <c r="F1090" s="166"/>
    </row>
    <row r="1091" spans="1:6" x14ac:dyDescent="0.4">
      <c r="A1091" s="95"/>
      <c r="B1091" s="95"/>
      <c r="C1091" s="95"/>
      <c r="D1091" s="196"/>
      <c r="F1091" s="166"/>
    </row>
    <row r="1092" spans="1:6" x14ac:dyDescent="0.4">
      <c r="A1092" s="95"/>
      <c r="B1092" s="95"/>
      <c r="C1092" s="95"/>
      <c r="D1092" s="196"/>
      <c r="F1092" s="166"/>
    </row>
    <row r="1093" spans="1:6" x14ac:dyDescent="0.4">
      <c r="A1093" s="95"/>
      <c r="B1093" s="95"/>
      <c r="C1093" s="95"/>
      <c r="D1093" s="196"/>
      <c r="F1093" s="166"/>
    </row>
    <row r="1094" spans="1:6" x14ac:dyDescent="0.4">
      <c r="A1094" s="95"/>
      <c r="B1094" s="95"/>
      <c r="C1094" s="95"/>
      <c r="D1094" s="196"/>
      <c r="F1094" s="166"/>
    </row>
    <row r="1095" spans="1:6" x14ac:dyDescent="0.4">
      <c r="A1095" s="95"/>
      <c r="B1095" s="95"/>
      <c r="C1095" s="95"/>
      <c r="D1095" s="196"/>
      <c r="F1095" s="166"/>
    </row>
    <row r="1096" spans="1:6" x14ac:dyDescent="0.4">
      <c r="A1096" s="95"/>
      <c r="B1096" s="95"/>
      <c r="C1096" s="95"/>
      <c r="D1096" s="196"/>
      <c r="F1096" s="166"/>
    </row>
    <row r="1097" spans="1:6" x14ac:dyDescent="0.4">
      <c r="A1097" s="95"/>
      <c r="B1097" s="95"/>
      <c r="C1097" s="95"/>
      <c r="D1097" s="196"/>
      <c r="F1097" s="166"/>
    </row>
    <row r="1098" spans="1:6" x14ac:dyDescent="0.4">
      <c r="A1098" s="95"/>
      <c r="B1098" s="95"/>
      <c r="C1098" s="95"/>
      <c r="D1098" s="196"/>
      <c r="F1098" s="166"/>
    </row>
    <row r="1099" spans="1:6" x14ac:dyDescent="0.4">
      <c r="A1099" s="95"/>
      <c r="B1099" s="95"/>
      <c r="C1099" s="95"/>
      <c r="D1099" s="196"/>
      <c r="F1099" s="166"/>
    </row>
    <row r="1100" spans="1:6" x14ac:dyDescent="0.4">
      <c r="A1100" s="95"/>
      <c r="B1100" s="95"/>
      <c r="C1100" s="95"/>
      <c r="D1100" s="196"/>
      <c r="F1100" s="166"/>
    </row>
    <row r="1101" spans="1:6" x14ac:dyDescent="0.4">
      <c r="A1101" s="95"/>
      <c r="B1101" s="95"/>
      <c r="C1101" s="95"/>
      <c r="D1101" s="196"/>
      <c r="F1101" s="166"/>
    </row>
    <row r="1102" spans="1:6" x14ac:dyDescent="0.4">
      <c r="A1102" s="95"/>
      <c r="B1102" s="95"/>
      <c r="C1102" s="95"/>
      <c r="D1102" s="196"/>
      <c r="F1102" s="166"/>
    </row>
    <row r="1103" spans="1:6" x14ac:dyDescent="0.4">
      <c r="A1103" s="95"/>
      <c r="B1103" s="95"/>
      <c r="C1103" s="95"/>
      <c r="D1103" s="196"/>
      <c r="F1103" s="166"/>
    </row>
    <row r="1104" spans="1:6" x14ac:dyDescent="0.4">
      <c r="A1104" s="95"/>
      <c r="B1104" s="95"/>
      <c r="C1104" s="95"/>
      <c r="D1104" s="196"/>
      <c r="F1104" s="166"/>
    </row>
    <row r="1105" spans="1:6" x14ac:dyDescent="0.4">
      <c r="A1105" s="95"/>
      <c r="B1105" s="95"/>
      <c r="C1105" s="95"/>
      <c r="D1105" s="196"/>
      <c r="F1105" s="166"/>
    </row>
    <row r="1106" spans="1:6" x14ac:dyDescent="0.4">
      <c r="A1106" s="95"/>
      <c r="B1106" s="95"/>
      <c r="C1106" s="95"/>
      <c r="D1106" s="196"/>
      <c r="F1106" s="166"/>
    </row>
    <row r="1107" spans="1:6" x14ac:dyDescent="0.4">
      <c r="A1107" s="95"/>
      <c r="B1107" s="95"/>
      <c r="C1107" s="95"/>
      <c r="D1107" s="196"/>
      <c r="F1107" s="166"/>
    </row>
    <row r="1108" spans="1:6" x14ac:dyDescent="0.4">
      <c r="A1108" s="95"/>
      <c r="B1108" s="95"/>
      <c r="C1108" s="95"/>
      <c r="D1108" s="196"/>
      <c r="F1108" s="166"/>
    </row>
    <row r="1109" spans="1:6" x14ac:dyDescent="0.4">
      <c r="A1109" s="95"/>
      <c r="B1109" s="95"/>
      <c r="C1109" s="95"/>
      <c r="D1109" s="196"/>
      <c r="F1109" s="166"/>
    </row>
    <row r="1110" spans="1:6" x14ac:dyDescent="0.4">
      <c r="A1110" s="95"/>
      <c r="B1110" s="95"/>
      <c r="C1110" s="95"/>
      <c r="D1110" s="196"/>
      <c r="F1110" s="166"/>
    </row>
    <row r="1111" spans="1:6" x14ac:dyDescent="0.4">
      <c r="A1111" s="95"/>
      <c r="B1111" s="95"/>
      <c r="C1111" s="95"/>
      <c r="D1111" s="196"/>
      <c r="F1111" s="166"/>
    </row>
    <row r="1112" spans="1:6" x14ac:dyDescent="0.4">
      <c r="A1112" s="95"/>
      <c r="B1112" s="95"/>
      <c r="C1112" s="95"/>
      <c r="D1112" s="196"/>
      <c r="F1112" s="166"/>
    </row>
    <row r="1113" spans="1:6" x14ac:dyDescent="0.4">
      <c r="A1113" s="95"/>
      <c r="B1113" s="95"/>
      <c r="C1113" s="95"/>
      <c r="D1113" s="196"/>
      <c r="F1113" s="166"/>
    </row>
    <row r="1114" spans="1:6" x14ac:dyDescent="0.4">
      <c r="A1114" s="95"/>
      <c r="B1114" s="95"/>
      <c r="C1114" s="95"/>
      <c r="D1114" s="196"/>
      <c r="F1114" s="166"/>
    </row>
    <row r="1115" spans="1:6" x14ac:dyDescent="0.4">
      <c r="A1115" s="95"/>
      <c r="B1115" s="95"/>
      <c r="C1115" s="95"/>
      <c r="D1115" s="196"/>
      <c r="F1115" s="166"/>
    </row>
    <row r="1116" spans="1:6" x14ac:dyDescent="0.4">
      <c r="A1116" s="95"/>
      <c r="B1116" s="95"/>
      <c r="C1116" s="95"/>
      <c r="D1116" s="196"/>
      <c r="F1116" s="166"/>
    </row>
    <row r="1117" spans="1:6" x14ac:dyDescent="0.4">
      <c r="A1117" s="95"/>
      <c r="B1117" s="95"/>
      <c r="C1117" s="95"/>
      <c r="D1117" s="196"/>
      <c r="F1117" s="166"/>
    </row>
    <row r="1118" spans="1:6" x14ac:dyDescent="0.4">
      <c r="A1118" s="95"/>
      <c r="B1118" s="95"/>
      <c r="C1118" s="95"/>
      <c r="D1118" s="196"/>
      <c r="F1118" s="166"/>
    </row>
    <row r="1119" spans="1:6" x14ac:dyDescent="0.4">
      <c r="A1119" s="95"/>
      <c r="B1119" s="95"/>
      <c r="C1119" s="95"/>
      <c r="D1119" s="196"/>
      <c r="F1119" s="166"/>
    </row>
    <row r="1120" spans="1:6" x14ac:dyDescent="0.4">
      <c r="A1120" s="95"/>
      <c r="B1120" s="95"/>
      <c r="C1120" s="95"/>
      <c r="D1120" s="196"/>
      <c r="F1120" s="166"/>
    </row>
    <row r="1121" spans="1:6" x14ac:dyDescent="0.4">
      <c r="A1121" s="95"/>
      <c r="B1121" s="95"/>
      <c r="C1121" s="95"/>
      <c r="D1121" s="196"/>
      <c r="F1121" s="166"/>
    </row>
    <row r="1122" spans="1:6" x14ac:dyDescent="0.4">
      <c r="A1122" s="95"/>
      <c r="B1122" s="95"/>
      <c r="C1122" s="95"/>
      <c r="D1122" s="196"/>
      <c r="F1122" s="166"/>
    </row>
    <row r="1123" spans="1:6" x14ac:dyDescent="0.4">
      <c r="A1123" s="95"/>
      <c r="B1123" s="95"/>
      <c r="C1123" s="95"/>
      <c r="D1123" s="196"/>
      <c r="F1123" s="166"/>
    </row>
    <row r="1124" spans="1:6" x14ac:dyDescent="0.4">
      <c r="A1124" s="95"/>
      <c r="B1124" s="95"/>
      <c r="C1124" s="95"/>
      <c r="D1124" s="196"/>
      <c r="F1124" s="166"/>
    </row>
    <row r="1125" spans="1:6" x14ac:dyDescent="0.4">
      <c r="A1125" s="95"/>
      <c r="B1125" s="95"/>
      <c r="C1125" s="95"/>
      <c r="D1125" s="196"/>
      <c r="F1125" s="166"/>
    </row>
    <row r="1126" spans="1:6" x14ac:dyDescent="0.4">
      <c r="A1126" s="95"/>
      <c r="B1126" s="95"/>
      <c r="C1126" s="95"/>
      <c r="D1126" s="196"/>
      <c r="F1126" s="166"/>
    </row>
    <row r="1127" spans="1:6" x14ac:dyDescent="0.4">
      <c r="A1127" s="95"/>
      <c r="B1127" s="95"/>
      <c r="C1127" s="95"/>
      <c r="D1127" s="196"/>
      <c r="F1127" s="166"/>
    </row>
    <row r="1128" spans="1:6" x14ac:dyDescent="0.4">
      <c r="A1128" s="95"/>
      <c r="B1128" s="95"/>
      <c r="C1128" s="95"/>
      <c r="D1128" s="196"/>
      <c r="F1128" s="166"/>
    </row>
    <row r="1129" spans="1:6" x14ac:dyDescent="0.4">
      <c r="A1129" s="95"/>
      <c r="B1129" s="95"/>
      <c r="C1129" s="95"/>
      <c r="D1129" s="196"/>
      <c r="F1129" s="166"/>
    </row>
    <row r="1130" spans="1:6" x14ac:dyDescent="0.4">
      <c r="A1130" s="95"/>
      <c r="B1130" s="95"/>
      <c r="C1130" s="95"/>
      <c r="D1130" s="196"/>
      <c r="F1130" s="166"/>
    </row>
    <row r="1131" spans="1:6" x14ac:dyDescent="0.4">
      <c r="A1131" s="95"/>
      <c r="B1131" s="95"/>
      <c r="C1131" s="95"/>
      <c r="D1131" s="196"/>
      <c r="F1131" s="166"/>
    </row>
    <row r="1132" spans="1:6" x14ac:dyDescent="0.4">
      <c r="A1132" s="95"/>
      <c r="B1132" s="95"/>
      <c r="C1132" s="95"/>
      <c r="D1132" s="196"/>
      <c r="F1132" s="166"/>
    </row>
    <row r="1133" spans="1:6" x14ac:dyDescent="0.4">
      <c r="A1133" s="95"/>
      <c r="B1133" s="95"/>
      <c r="C1133" s="95"/>
      <c r="D1133" s="196"/>
      <c r="F1133" s="166"/>
    </row>
    <row r="1134" spans="1:6" x14ac:dyDescent="0.4">
      <c r="A1134" s="95"/>
      <c r="B1134" s="95"/>
      <c r="C1134" s="95"/>
      <c r="D1134" s="196"/>
      <c r="F1134" s="166"/>
    </row>
    <row r="1135" spans="1:6" x14ac:dyDescent="0.4">
      <c r="A1135" s="95"/>
      <c r="B1135" s="95"/>
      <c r="C1135" s="95"/>
      <c r="D1135" s="196"/>
      <c r="F1135" s="166"/>
    </row>
    <row r="1136" spans="1:6" x14ac:dyDescent="0.4">
      <c r="A1136" s="95"/>
      <c r="B1136" s="95"/>
      <c r="C1136" s="95"/>
      <c r="D1136" s="196"/>
      <c r="F1136" s="166"/>
    </row>
    <row r="1137" spans="1:6" x14ac:dyDescent="0.4">
      <c r="A1137" s="95"/>
      <c r="B1137" s="95"/>
      <c r="C1137" s="95"/>
      <c r="D1137" s="196"/>
      <c r="F1137" s="166"/>
    </row>
    <row r="1138" spans="1:6" x14ac:dyDescent="0.4">
      <c r="A1138" s="95"/>
      <c r="B1138" s="95"/>
      <c r="C1138" s="95"/>
      <c r="D1138" s="196"/>
      <c r="F1138" s="166"/>
    </row>
    <row r="1139" spans="1:6" x14ac:dyDescent="0.4">
      <c r="A1139" s="95"/>
      <c r="B1139" s="95"/>
      <c r="C1139" s="95"/>
      <c r="D1139" s="196"/>
      <c r="F1139" s="166"/>
    </row>
    <row r="1140" spans="1:6" x14ac:dyDescent="0.4">
      <c r="A1140" s="95"/>
      <c r="B1140" s="95"/>
      <c r="C1140" s="95"/>
      <c r="D1140" s="196"/>
      <c r="F1140" s="166"/>
    </row>
    <row r="1141" spans="1:6" x14ac:dyDescent="0.4">
      <c r="A1141" s="95"/>
      <c r="B1141" s="95"/>
      <c r="C1141" s="95"/>
      <c r="D1141" s="196"/>
      <c r="F1141" s="166"/>
    </row>
    <row r="1142" spans="1:6" x14ac:dyDescent="0.4">
      <c r="A1142" s="95"/>
      <c r="B1142" s="95"/>
      <c r="C1142" s="95"/>
      <c r="D1142" s="196"/>
      <c r="F1142" s="166"/>
    </row>
    <row r="1143" spans="1:6" x14ac:dyDescent="0.4">
      <c r="A1143" s="95"/>
      <c r="B1143" s="95"/>
      <c r="C1143" s="95"/>
      <c r="D1143" s="196"/>
      <c r="F1143" s="166"/>
    </row>
    <row r="1144" spans="1:6" x14ac:dyDescent="0.4">
      <c r="A1144" s="95"/>
      <c r="B1144" s="95"/>
      <c r="C1144" s="95"/>
      <c r="D1144" s="196"/>
      <c r="F1144" s="166"/>
    </row>
    <row r="1145" spans="1:6" x14ac:dyDescent="0.4">
      <c r="A1145" s="95"/>
      <c r="B1145" s="95"/>
      <c r="C1145" s="95"/>
      <c r="D1145" s="196"/>
      <c r="F1145" s="166"/>
    </row>
    <row r="1146" spans="1:6" x14ac:dyDescent="0.4">
      <c r="A1146" s="95"/>
      <c r="B1146" s="95"/>
      <c r="C1146" s="95"/>
      <c r="D1146" s="196"/>
      <c r="F1146" s="166"/>
    </row>
    <row r="1147" spans="1:6" x14ac:dyDescent="0.4">
      <c r="A1147" s="95"/>
      <c r="B1147" s="95"/>
      <c r="C1147" s="95"/>
      <c r="D1147" s="196"/>
      <c r="F1147" s="166"/>
    </row>
    <row r="1148" spans="1:6" x14ac:dyDescent="0.4">
      <c r="A1148" s="95"/>
      <c r="B1148" s="95"/>
      <c r="C1148" s="95"/>
      <c r="D1148" s="196"/>
      <c r="F1148" s="166"/>
    </row>
    <row r="1149" spans="1:6" x14ac:dyDescent="0.4">
      <c r="A1149" s="95"/>
      <c r="B1149" s="95"/>
      <c r="C1149" s="95"/>
      <c r="D1149" s="196"/>
      <c r="F1149" s="166"/>
    </row>
    <row r="1150" spans="1:6" x14ac:dyDescent="0.4">
      <c r="A1150" s="95"/>
      <c r="B1150" s="95"/>
      <c r="C1150" s="95"/>
      <c r="D1150" s="196"/>
      <c r="F1150" s="166"/>
    </row>
    <row r="1151" spans="1:6" x14ac:dyDescent="0.4">
      <c r="A1151" s="95"/>
      <c r="B1151" s="95"/>
      <c r="C1151" s="95"/>
      <c r="D1151" s="196"/>
      <c r="F1151" s="166"/>
    </row>
    <row r="1152" spans="1:6" x14ac:dyDescent="0.4">
      <c r="A1152" s="95"/>
      <c r="B1152" s="95"/>
      <c r="C1152" s="95"/>
      <c r="D1152" s="196"/>
      <c r="F1152" s="166"/>
    </row>
    <row r="1153" spans="1:6" x14ac:dyDescent="0.4">
      <c r="A1153" s="95"/>
      <c r="B1153" s="95"/>
      <c r="C1153" s="95"/>
      <c r="D1153" s="196"/>
      <c r="F1153" s="166"/>
    </row>
    <row r="1154" spans="1:6" x14ac:dyDescent="0.4">
      <c r="A1154" s="95"/>
      <c r="B1154" s="95"/>
      <c r="C1154" s="95"/>
      <c r="D1154" s="196"/>
      <c r="F1154" s="166"/>
    </row>
    <row r="1155" spans="1:6" x14ac:dyDescent="0.4">
      <c r="A1155" s="95"/>
      <c r="B1155" s="95"/>
      <c r="C1155" s="95"/>
      <c r="D1155" s="196"/>
      <c r="F1155" s="166"/>
    </row>
    <row r="1156" spans="1:6" x14ac:dyDescent="0.4">
      <c r="A1156" s="95"/>
      <c r="B1156" s="95"/>
      <c r="C1156" s="95"/>
      <c r="D1156" s="196"/>
      <c r="F1156" s="166"/>
    </row>
    <row r="1157" spans="1:6" x14ac:dyDescent="0.4">
      <c r="A1157" s="95"/>
      <c r="B1157" s="95"/>
      <c r="C1157" s="95"/>
      <c r="D1157" s="196"/>
      <c r="F1157" s="166"/>
    </row>
    <row r="1158" spans="1:6" x14ac:dyDescent="0.4">
      <c r="A1158" s="95"/>
      <c r="B1158" s="95"/>
      <c r="C1158" s="95"/>
      <c r="D1158" s="196"/>
      <c r="F1158" s="166"/>
    </row>
    <row r="1159" spans="1:6" x14ac:dyDescent="0.4">
      <c r="A1159" s="95"/>
      <c r="B1159" s="95"/>
      <c r="C1159" s="95"/>
      <c r="D1159" s="196"/>
      <c r="F1159" s="166"/>
    </row>
    <row r="1160" spans="1:6" x14ac:dyDescent="0.4">
      <c r="A1160" s="95"/>
      <c r="B1160" s="95"/>
      <c r="C1160" s="95"/>
      <c r="D1160" s="196"/>
      <c r="F1160" s="166"/>
    </row>
    <row r="1161" spans="1:6" x14ac:dyDescent="0.4">
      <c r="A1161" s="95"/>
      <c r="B1161" s="95"/>
      <c r="C1161" s="95"/>
      <c r="D1161" s="196"/>
      <c r="F1161" s="166"/>
    </row>
    <row r="1162" spans="1:6" x14ac:dyDescent="0.4">
      <c r="A1162" s="95"/>
      <c r="B1162" s="95"/>
      <c r="C1162" s="95"/>
      <c r="D1162" s="196"/>
      <c r="F1162" s="166"/>
    </row>
    <row r="1163" spans="1:6" x14ac:dyDescent="0.4">
      <c r="A1163" s="95"/>
      <c r="B1163" s="95"/>
      <c r="C1163" s="95"/>
      <c r="D1163" s="196"/>
      <c r="F1163" s="166"/>
    </row>
    <row r="1164" spans="1:6" x14ac:dyDescent="0.4">
      <c r="A1164" s="95"/>
      <c r="B1164" s="95"/>
      <c r="C1164" s="95"/>
      <c r="D1164" s="196"/>
      <c r="F1164" s="166"/>
    </row>
    <row r="1165" spans="1:6" x14ac:dyDescent="0.4">
      <c r="A1165" s="95"/>
      <c r="B1165" s="95"/>
      <c r="C1165" s="95"/>
      <c r="D1165" s="196"/>
      <c r="F1165" s="166"/>
    </row>
    <row r="1166" spans="1:6" x14ac:dyDescent="0.4">
      <c r="A1166" s="95"/>
      <c r="B1166" s="95"/>
      <c r="C1166" s="95"/>
      <c r="D1166" s="196"/>
      <c r="F1166" s="166"/>
    </row>
    <row r="1167" spans="1:6" x14ac:dyDescent="0.4">
      <c r="A1167" s="95"/>
      <c r="B1167" s="95"/>
      <c r="C1167" s="95"/>
      <c r="D1167" s="196"/>
      <c r="F1167" s="166"/>
    </row>
    <row r="1168" spans="1:6" x14ac:dyDescent="0.4">
      <c r="A1168" s="95"/>
      <c r="B1168" s="95"/>
      <c r="C1168" s="95"/>
      <c r="D1168" s="196"/>
      <c r="F1168" s="166"/>
    </row>
    <row r="1169" spans="1:6" x14ac:dyDescent="0.4">
      <c r="A1169" s="95"/>
      <c r="B1169" s="95"/>
      <c r="C1169" s="95"/>
      <c r="D1169" s="196"/>
      <c r="F1169" s="166"/>
    </row>
    <row r="1170" spans="1:6" x14ac:dyDescent="0.4">
      <c r="A1170" s="95"/>
      <c r="B1170" s="95"/>
      <c r="C1170" s="95"/>
      <c r="D1170" s="196"/>
      <c r="F1170" s="166"/>
    </row>
    <row r="1171" spans="1:6" x14ac:dyDescent="0.4">
      <c r="A1171" s="95"/>
      <c r="B1171" s="95"/>
      <c r="C1171" s="95"/>
      <c r="D1171" s="196"/>
      <c r="F1171" s="166"/>
    </row>
    <row r="1172" spans="1:6" x14ac:dyDescent="0.4">
      <c r="A1172" s="95"/>
      <c r="B1172" s="95"/>
      <c r="C1172" s="95"/>
      <c r="D1172" s="196"/>
      <c r="F1172" s="166"/>
    </row>
    <row r="1173" spans="1:6" x14ac:dyDescent="0.4">
      <c r="A1173" s="95"/>
      <c r="B1173" s="95"/>
      <c r="C1173" s="95"/>
      <c r="D1173" s="196"/>
      <c r="F1173" s="166"/>
    </row>
    <row r="1174" spans="1:6" x14ac:dyDescent="0.4">
      <c r="A1174" s="95"/>
      <c r="B1174" s="95"/>
      <c r="C1174" s="95"/>
      <c r="D1174" s="196"/>
      <c r="F1174" s="166"/>
    </row>
    <row r="1175" spans="1:6" x14ac:dyDescent="0.4">
      <c r="A1175" s="95"/>
      <c r="B1175" s="95"/>
      <c r="C1175" s="95"/>
      <c r="D1175" s="196"/>
      <c r="F1175" s="166"/>
    </row>
    <row r="1176" spans="1:6" x14ac:dyDescent="0.4">
      <c r="A1176" s="95"/>
      <c r="B1176" s="95"/>
      <c r="C1176" s="95"/>
      <c r="D1176" s="196"/>
      <c r="F1176" s="166"/>
    </row>
    <row r="1177" spans="1:6" x14ac:dyDescent="0.4">
      <c r="A1177" s="95"/>
      <c r="B1177" s="95"/>
      <c r="C1177" s="95"/>
      <c r="D1177" s="196"/>
      <c r="F1177" s="166"/>
    </row>
    <row r="1178" spans="1:6" x14ac:dyDescent="0.4">
      <c r="A1178" s="95"/>
      <c r="B1178" s="95"/>
      <c r="C1178" s="95"/>
      <c r="D1178" s="196"/>
      <c r="F1178" s="166"/>
    </row>
    <row r="1179" spans="1:6" x14ac:dyDescent="0.4">
      <c r="A1179" s="95"/>
      <c r="B1179" s="95"/>
      <c r="C1179" s="95"/>
      <c r="D1179" s="196"/>
      <c r="F1179" s="166"/>
    </row>
    <row r="1180" spans="1:6" x14ac:dyDescent="0.4">
      <c r="A1180" s="95"/>
      <c r="B1180" s="95"/>
      <c r="C1180" s="95"/>
      <c r="D1180" s="196"/>
      <c r="F1180" s="166"/>
    </row>
    <row r="1181" spans="1:6" x14ac:dyDescent="0.4">
      <c r="A1181" s="95"/>
      <c r="B1181" s="95"/>
      <c r="C1181" s="95"/>
      <c r="D1181" s="196"/>
      <c r="F1181" s="166"/>
    </row>
    <row r="1182" spans="1:6" x14ac:dyDescent="0.4">
      <c r="A1182" s="95"/>
      <c r="B1182" s="95"/>
      <c r="C1182" s="95"/>
      <c r="D1182" s="196"/>
      <c r="F1182" s="166"/>
    </row>
    <row r="1183" spans="1:6" x14ac:dyDescent="0.4">
      <c r="A1183" s="95"/>
      <c r="B1183" s="95"/>
      <c r="C1183" s="95"/>
      <c r="D1183" s="196"/>
      <c r="F1183" s="166"/>
    </row>
    <row r="1184" spans="1:6" x14ac:dyDescent="0.4">
      <c r="A1184" s="95"/>
      <c r="B1184" s="95"/>
      <c r="C1184" s="95"/>
      <c r="D1184" s="196"/>
      <c r="F1184" s="166"/>
    </row>
    <row r="1185" spans="1:6" x14ac:dyDescent="0.4">
      <c r="A1185" s="95"/>
      <c r="B1185" s="95"/>
      <c r="C1185" s="95"/>
      <c r="D1185" s="196"/>
      <c r="F1185" s="166"/>
    </row>
    <row r="1186" spans="1:6" x14ac:dyDescent="0.4">
      <c r="A1186" s="95"/>
      <c r="B1186" s="95"/>
      <c r="C1186" s="95"/>
      <c r="D1186" s="196"/>
      <c r="F1186" s="166"/>
    </row>
    <row r="1187" spans="1:6" x14ac:dyDescent="0.4">
      <c r="A1187" s="95"/>
      <c r="B1187" s="95"/>
      <c r="C1187" s="95"/>
      <c r="D1187" s="196"/>
      <c r="F1187" s="166"/>
    </row>
    <row r="1188" spans="1:6" x14ac:dyDescent="0.4">
      <c r="A1188" s="95"/>
      <c r="B1188" s="95"/>
      <c r="C1188" s="95"/>
      <c r="D1188" s="196"/>
      <c r="F1188" s="166"/>
    </row>
    <row r="1189" spans="1:6" x14ac:dyDescent="0.4">
      <c r="A1189" s="95"/>
      <c r="B1189" s="95"/>
      <c r="C1189" s="95"/>
      <c r="D1189" s="196"/>
      <c r="F1189" s="166"/>
    </row>
    <row r="1190" spans="1:6" x14ac:dyDescent="0.4">
      <c r="A1190" s="95"/>
      <c r="B1190" s="95"/>
      <c r="C1190" s="95"/>
      <c r="D1190" s="196"/>
      <c r="F1190" s="166"/>
    </row>
    <row r="1191" spans="1:6" x14ac:dyDescent="0.4">
      <c r="A1191" s="95"/>
      <c r="B1191" s="95"/>
      <c r="C1191" s="95"/>
      <c r="D1191" s="196"/>
      <c r="F1191" s="166"/>
    </row>
    <row r="1192" spans="1:6" x14ac:dyDescent="0.4">
      <c r="A1192" s="95"/>
      <c r="B1192" s="95"/>
      <c r="C1192" s="95"/>
      <c r="D1192" s="196"/>
      <c r="F1192" s="166"/>
    </row>
    <row r="1193" spans="1:6" x14ac:dyDescent="0.4">
      <c r="A1193" s="95"/>
      <c r="B1193" s="95"/>
      <c r="C1193" s="95"/>
      <c r="D1193" s="196"/>
      <c r="F1193" s="166"/>
    </row>
    <row r="1194" spans="1:6" x14ac:dyDescent="0.4">
      <c r="A1194" s="95"/>
      <c r="B1194" s="95"/>
      <c r="C1194" s="95"/>
      <c r="D1194" s="196"/>
      <c r="F1194" s="166"/>
    </row>
    <row r="1195" spans="1:6" x14ac:dyDescent="0.4">
      <c r="A1195" s="95"/>
      <c r="B1195" s="95"/>
      <c r="C1195" s="95"/>
      <c r="D1195" s="196"/>
      <c r="F1195" s="166"/>
    </row>
    <row r="1196" spans="1:6" x14ac:dyDescent="0.4">
      <c r="A1196" s="95"/>
      <c r="B1196" s="95"/>
      <c r="C1196" s="95"/>
      <c r="D1196" s="196"/>
      <c r="F1196" s="166"/>
    </row>
    <row r="1197" spans="1:6" x14ac:dyDescent="0.4">
      <c r="A1197" s="95"/>
      <c r="B1197" s="95"/>
      <c r="C1197" s="95"/>
      <c r="D1197" s="196"/>
      <c r="F1197" s="166"/>
    </row>
    <row r="1198" spans="1:6" x14ac:dyDescent="0.4">
      <c r="A1198" s="95"/>
      <c r="B1198" s="95"/>
      <c r="C1198" s="95"/>
      <c r="D1198" s="196"/>
      <c r="F1198" s="166"/>
    </row>
    <row r="1199" spans="1:6" x14ac:dyDescent="0.4">
      <c r="A1199" s="95"/>
      <c r="B1199" s="95"/>
      <c r="C1199" s="95"/>
      <c r="D1199" s="196"/>
      <c r="F1199" s="166"/>
    </row>
    <row r="1200" spans="1:6" x14ac:dyDescent="0.4">
      <c r="A1200" s="95"/>
      <c r="B1200" s="95"/>
      <c r="C1200" s="95"/>
      <c r="D1200" s="196"/>
      <c r="F1200" s="166"/>
    </row>
    <row r="1201" spans="1:6" x14ac:dyDescent="0.4">
      <c r="A1201" s="95"/>
      <c r="B1201" s="95"/>
      <c r="C1201" s="95"/>
      <c r="D1201" s="196"/>
      <c r="F1201" s="166"/>
    </row>
    <row r="1202" spans="1:6" x14ac:dyDescent="0.4">
      <c r="A1202" s="95"/>
      <c r="B1202" s="95"/>
      <c r="C1202" s="95"/>
      <c r="D1202" s="196"/>
      <c r="F1202" s="166"/>
    </row>
    <row r="1203" spans="1:6" x14ac:dyDescent="0.4">
      <c r="A1203" s="95"/>
      <c r="B1203" s="95"/>
      <c r="C1203" s="95"/>
      <c r="D1203" s="196"/>
      <c r="F1203" s="166"/>
    </row>
    <row r="1204" spans="1:6" x14ac:dyDescent="0.4">
      <c r="A1204" s="95"/>
      <c r="B1204" s="95"/>
      <c r="C1204" s="95"/>
      <c r="D1204" s="196"/>
      <c r="F1204" s="166"/>
    </row>
    <row r="1205" spans="1:6" x14ac:dyDescent="0.4">
      <c r="A1205" s="95"/>
      <c r="B1205" s="95"/>
      <c r="C1205" s="95"/>
      <c r="D1205" s="196"/>
      <c r="F1205" s="166"/>
    </row>
    <row r="1206" spans="1:6" x14ac:dyDescent="0.4">
      <c r="A1206" s="95"/>
      <c r="B1206" s="95"/>
      <c r="C1206" s="95"/>
      <c r="D1206" s="196"/>
      <c r="F1206" s="166"/>
    </row>
    <row r="1207" spans="1:6" x14ac:dyDescent="0.4">
      <c r="A1207" s="95"/>
      <c r="B1207" s="95"/>
      <c r="C1207" s="95"/>
      <c r="D1207" s="196"/>
      <c r="F1207" s="166"/>
    </row>
    <row r="1208" spans="1:6" x14ac:dyDescent="0.4">
      <c r="A1208" s="95"/>
      <c r="B1208" s="95"/>
      <c r="C1208" s="95"/>
      <c r="D1208" s="196"/>
      <c r="F1208" s="166"/>
    </row>
    <row r="1209" spans="1:6" x14ac:dyDescent="0.4">
      <c r="A1209" s="95"/>
      <c r="B1209" s="95"/>
      <c r="C1209" s="95"/>
      <c r="D1209" s="196"/>
      <c r="F1209" s="166"/>
    </row>
    <row r="1210" spans="1:6" x14ac:dyDescent="0.4">
      <c r="A1210" s="95"/>
      <c r="B1210" s="95"/>
      <c r="C1210" s="95"/>
      <c r="D1210" s="196"/>
      <c r="F1210" s="166"/>
    </row>
    <row r="1211" spans="1:6" x14ac:dyDescent="0.4">
      <c r="A1211" s="95"/>
      <c r="B1211" s="95"/>
      <c r="C1211" s="95"/>
      <c r="D1211" s="196"/>
      <c r="F1211" s="166"/>
    </row>
    <row r="1212" spans="1:6" x14ac:dyDescent="0.4">
      <c r="A1212" s="95"/>
      <c r="B1212" s="95"/>
      <c r="C1212" s="95"/>
      <c r="D1212" s="196"/>
      <c r="F1212" s="166"/>
    </row>
    <row r="1213" spans="1:6" x14ac:dyDescent="0.4">
      <c r="A1213" s="95"/>
      <c r="B1213" s="95"/>
      <c r="C1213" s="95"/>
      <c r="D1213" s="196"/>
      <c r="F1213" s="166"/>
    </row>
    <row r="1214" spans="1:6" x14ac:dyDescent="0.4">
      <c r="A1214" s="95"/>
      <c r="B1214" s="95"/>
      <c r="C1214" s="95"/>
      <c r="D1214" s="196"/>
      <c r="F1214" s="166"/>
    </row>
    <row r="1215" spans="1:6" x14ac:dyDescent="0.4">
      <c r="A1215" s="95"/>
      <c r="B1215" s="95"/>
      <c r="C1215" s="95"/>
      <c r="D1215" s="196"/>
      <c r="F1215" s="166"/>
    </row>
    <row r="1216" spans="1:6" x14ac:dyDescent="0.4">
      <c r="A1216" s="95"/>
      <c r="B1216" s="95"/>
      <c r="C1216" s="95"/>
      <c r="D1216" s="196"/>
      <c r="F1216" s="166"/>
    </row>
    <row r="1217" spans="1:6" x14ac:dyDescent="0.4">
      <c r="A1217" s="95"/>
      <c r="B1217" s="95"/>
      <c r="C1217" s="95"/>
      <c r="D1217" s="196"/>
      <c r="F1217" s="166"/>
    </row>
    <row r="1218" spans="1:6" x14ac:dyDescent="0.4">
      <c r="A1218" s="95"/>
      <c r="B1218" s="95"/>
      <c r="C1218" s="95"/>
      <c r="D1218" s="196"/>
      <c r="F1218" s="166"/>
    </row>
    <row r="1219" spans="1:6" x14ac:dyDescent="0.4">
      <c r="A1219" s="95"/>
      <c r="B1219" s="95"/>
      <c r="C1219" s="95"/>
      <c r="D1219" s="196"/>
      <c r="F1219" s="166"/>
    </row>
    <row r="1220" spans="1:6" x14ac:dyDescent="0.4">
      <c r="A1220" s="95"/>
      <c r="B1220" s="95"/>
      <c r="C1220" s="95"/>
      <c r="D1220" s="196"/>
      <c r="F1220" s="166"/>
    </row>
    <row r="1221" spans="1:6" x14ac:dyDescent="0.4">
      <c r="A1221" s="95"/>
      <c r="B1221" s="95"/>
      <c r="C1221" s="95"/>
      <c r="D1221" s="196"/>
      <c r="F1221" s="166"/>
    </row>
    <row r="1222" spans="1:6" x14ac:dyDescent="0.4">
      <c r="A1222" s="95"/>
      <c r="B1222" s="95"/>
      <c r="C1222" s="95"/>
      <c r="D1222" s="196"/>
      <c r="F1222" s="166"/>
    </row>
    <row r="1223" spans="1:6" x14ac:dyDescent="0.4">
      <c r="A1223" s="95"/>
      <c r="B1223" s="95"/>
      <c r="C1223" s="95"/>
      <c r="D1223" s="196"/>
      <c r="F1223" s="166"/>
    </row>
    <row r="1224" spans="1:6" x14ac:dyDescent="0.4">
      <c r="A1224" s="95"/>
      <c r="B1224" s="95"/>
      <c r="C1224" s="95"/>
      <c r="D1224" s="196"/>
      <c r="F1224" s="166"/>
    </row>
    <row r="1225" spans="1:6" x14ac:dyDescent="0.4">
      <c r="A1225" s="95"/>
      <c r="B1225" s="95"/>
      <c r="C1225" s="95"/>
      <c r="D1225" s="196"/>
      <c r="F1225" s="166"/>
    </row>
    <row r="1226" spans="1:6" x14ac:dyDescent="0.4">
      <c r="A1226" s="95"/>
      <c r="B1226" s="95"/>
      <c r="C1226" s="95"/>
      <c r="D1226" s="196"/>
      <c r="F1226" s="166"/>
    </row>
    <row r="1227" spans="1:6" x14ac:dyDescent="0.4">
      <c r="A1227" s="95"/>
      <c r="B1227" s="95"/>
      <c r="C1227" s="95"/>
      <c r="D1227" s="196"/>
      <c r="F1227" s="166"/>
    </row>
    <row r="1228" spans="1:6" x14ac:dyDescent="0.4">
      <c r="A1228" s="95"/>
      <c r="B1228" s="95"/>
      <c r="C1228" s="95"/>
      <c r="D1228" s="196"/>
      <c r="F1228" s="166"/>
    </row>
    <row r="1229" spans="1:6" x14ac:dyDescent="0.4">
      <c r="A1229" s="95"/>
      <c r="B1229" s="95"/>
      <c r="C1229" s="95"/>
      <c r="D1229" s="196"/>
      <c r="F1229" s="166"/>
    </row>
    <row r="1230" spans="1:6" x14ac:dyDescent="0.4">
      <c r="A1230" s="95"/>
      <c r="B1230" s="95"/>
      <c r="C1230" s="95"/>
      <c r="D1230" s="196"/>
      <c r="F1230" s="166"/>
    </row>
    <row r="1231" spans="1:6" x14ac:dyDescent="0.4">
      <c r="A1231" s="95"/>
      <c r="B1231" s="95"/>
      <c r="C1231" s="95"/>
      <c r="D1231" s="196"/>
      <c r="F1231" s="166"/>
    </row>
    <row r="1232" spans="1:6" x14ac:dyDescent="0.4">
      <c r="A1232" s="95"/>
      <c r="B1232" s="95"/>
      <c r="C1232" s="95"/>
      <c r="D1232" s="196"/>
      <c r="F1232" s="166"/>
    </row>
    <row r="1233" spans="1:6" x14ac:dyDescent="0.4">
      <c r="A1233" s="95"/>
      <c r="B1233" s="95"/>
      <c r="C1233" s="95"/>
      <c r="D1233" s="196"/>
      <c r="F1233" s="166"/>
    </row>
    <row r="1234" spans="1:6" x14ac:dyDescent="0.4">
      <c r="A1234" s="95"/>
      <c r="B1234" s="95"/>
      <c r="C1234" s="95"/>
      <c r="D1234" s="196"/>
      <c r="F1234" s="166"/>
    </row>
    <row r="1235" spans="1:6" x14ac:dyDescent="0.4">
      <c r="A1235" s="95"/>
      <c r="B1235" s="95"/>
      <c r="C1235" s="95"/>
      <c r="D1235" s="196"/>
      <c r="F1235" s="166"/>
    </row>
    <row r="1236" spans="1:6" x14ac:dyDescent="0.4">
      <c r="A1236" s="95"/>
      <c r="B1236" s="95"/>
      <c r="C1236" s="95"/>
      <c r="D1236" s="196"/>
      <c r="F1236" s="166"/>
    </row>
    <row r="1237" spans="1:6" x14ac:dyDescent="0.4">
      <c r="A1237" s="95"/>
      <c r="B1237" s="95"/>
      <c r="C1237" s="95"/>
      <c r="D1237" s="196"/>
      <c r="F1237" s="166"/>
    </row>
    <row r="1238" spans="1:6" x14ac:dyDescent="0.4">
      <c r="A1238" s="95"/>
      <c r="B1238" s="95"/>
      <c r="C1238" s="95"/>
      <c r="D1238" s="196"/>
      <c r="F1238" s="166"/>
    </row>
    <row r="1239" spans="1:6" x14ac:dyDescent="0.4">
      <c r="A1239" s="95"/>
      <c r="B1239" s="95"/>
      <c r="C1239" s="95"/>
      <c r="D1239" s="196"/>
      <c r="F1239" s="166"/>
    </row>
    <row r="1240" spans="1:6" x14ac:dyDescent="0.4">
      <c r="A1240" s="95"/>
      <c r="B1240" s="95"/>
      <c r="C1240" s="95"/>
      <c r="D1240" s="196"/>
      <c r="F1240" s="166"/>
    </row>
    <row r="1241" spans="1:6" x14ac:dyDescent="0.4">
      <c r="A1241" s="95"/>
      <c r="B1241" s="95"/>
      <c r="C1241" s="95"/>
      <c r="D1241" s="196"/>
      <c r="F1241" s="166"/>
    </row>
    <row r="1242" spans="1:6" x14ac:dyDescent="0.4">
      <c r="A1242" s="95"/>
      <c r="B1242" s="95"/>
      <c r="C1242" s="95"/>
      <c r="D1242" s="196"/>
      <c r="F1242" s="166"/>
    </row>
    <row r="1243" spans="1:6" x14ac:dyDescent="0.4">
      <c r="A1243" s="95"/>
      <c r="B1243" s="95"/>
      <c r="C1243" s="95"/>
      <c r="D1243" s="196"/>
      <c r="F1243" s="166"/>
    </row>
    <row r="1244" spans="1:6" x14ac:dyDescent="0.4">
      <c r="A1244" s="95"/>
      <c r="B1244" s="95"/>
      <c r="C1244" s="95"/>
      <c r="D1244" s="196"/>
      <c r="F1244" s="166"/>
    </row>
    <row r="1245" spans="1:6" x14ac:dyDescent="0.4">
      <c r="A1245" s="95"/>
      <c r="B1245" s="95"/>
      <c r="C1245" s="95"/>
      <c r="D1245" s="196"/>
      <c r="F1245" s="166"/>
    </row>
    <row r="1246" spans="1:6" x14ac:dyDescent="0.4">
      <c r="A1246" s="95"/>
      <c r="B1246" s="95"/>
      <c r="C1246" s="95"/>
      <c r="D1246" s="196"/>
      <c r="F1246" s="166"/>
    </row>
    <row r="1247" spans="1:6" x14ac:dyDescent="0.4">
      <c r="A1247" s="95"/>
      <c r="B1247" s="95"/>
      <c r="C1247" s="95"/>
      <c r="D1247" s="196"/>
      <c r="F1247" s="166"/>
    </row>
    <row r="1248" spans="1:6" x14ac:dyDescent="0.4">
      <c r="A1248" s="95"/>
      <c r="B1248" s="95"/>
      <c r="C1248" s="95"/>
      <c r="D1248" s="196"/>
      <c r="F1248" s="166"/>
    </row>
    <row r="1249" spans="1:6" x14ac:dyDescent="0.4">
      <c r="A1249" s="95"/>
      <c r="B1249" s="95"/>
      <c r="C1249" s="95"/>
      <c r="D1249" s="196"/>
      <c r="F1249" s="166"/>
    </row>
    <row r="1250" spans="1:6" x14ac:dyDescent="0.4">
      <c r="A1250" s="95"/>
      <c r="B1250" s="95"/>
      <c r="C1250" s="95"/>
      <c r="D1250" s="196"/>
      <c r="F1250" s="166"/>
    </row>
    <row r="1251" spans="1:6" x14ac:dyDescent="0.4">
      <c r="A1251" s="95"/>
      <c r="B1251" s="95"/>
      <c r="C1251" s="95"/>
      <c r="D1251" s="196"/>
      <c r="F1251" s="166"/>
    </row>
    <row r="1252" spans="1:6" x14ac:dyDescent="0.4">
      <c r="A1252" s="95"/>
      <c r="B1252" s="95"/>
      <c r="C1252" s="95"/>
      <c r="D1252" s="196"/>
      <c r="F1252" s="166"/>
    </row>
    <row r="1253" spans="1:6" x14ac:dyDescent="0.4">
      <c r="A1253" s="95"/>
      <c r="B1253" s="95"/>
      <c r="C1253" s="95"/>
      <c r="D1253" s="196"/>
      <c r="F1253" s="166"/>
    </row>
    <row r="1254" spans="1:6" x14ac:dyDescent="0.4">
      <c r="A1254" s="95"/>
      <c r="B1254" s="95"/>
      <c r="C1254" s="95"/>
      <c r="D1254" s="196"/>
      <c r="F1254" s="166"/>
    </row>
    <row r="1255" spans="1:6" x14ac:dyDescent="0.4">
      <c r="A1255" s="95"/>
      <c r="B1255" s="95"/>
      <c r="C1255" s="95"/>
      <c r="D1255" s="196"/>
      <c r="F1255" s="166"/>
    </row>
    <row r="1256" spans="1:6" x14ac:dyDescent="0.4">
      <c r="A1256" s="95"/>
      <c r="B1256" s="95"/>
      <c r="C1256" s="95"/>
      <c r="D1256" s="196"/>
      <c r="F1256" s="166"/>
    </row>
    <row r="1257" spans="1:6" x14ac:dyDescent="0.4">
      <c r="A1257" s="95"/>
      <c r="B1257" s="95"/>
      <c r="C1257" s="95"/>
      <c r="D1257" s="196"/>
      <c r="F1257" s="166"/>
    </row>
    <row r="1258" spans="1:6" x14ac:dyDescent="0.4">
      <c r="A1258" s="95"/>
      <c r="B1258" s="95"/>
      <c r="C1258" s="95"/>
      <c r="D1258" s="196"/>
      <c r="F1258" s="166"/>
    </row>
    <row r="1259" spans="1:6" x14ac:dyDescent="0.4">
      <c r="A1259" s="95"/>
      <c r="B1259" s="95"/>
      <c r="C1259" s="95"/>
      <c r="D1259" s="196"/>
      <c r="F1259" s="166"/>
    </row>
    <row r="1260" spans="1:6" x14ac:dyDescent="0.4">
      <c r="A1260" s="95"/>
      <c r="B1260" s="95"/>
      <c r="C1260" s="95"/>
      <c r="D1260" s="196"/>
      <c r="F1260" s="166"/>
    </row>
    <row r="1261" spans="1:6" x14ac:dyDescent="0.4">
      <c r="A1261" s="95"/>
      <c r="B1261" s="95"/>
      <c r="C1261" s="95"/>
      <c r="D1261" s="196"/>
      <c r="F1261" s="166"/>
    </row>
    <row r="1262" spans="1:6" x14ac:dyDescent="0.4">
      <c r="A1262" s="95"/>
      <c r="B1262" s="95"/>
      <c r="C1262" s="95"/>
      <c r="D1262" s="196"/>
      <c r="F1262" s="166"/>
    </row>
    <row r="1263" spans="1:6" x14ac:dyDescent="0.4">
      <c r="A1263" s="95"/>
      <c r="B1263" s="95"/>
      <c r="C1263" s="95"/>
      <c r="D1263" s="196"/>
      <c r="F1263" s="166"/>
    </row>
    <row r="1264" spans="1:6" x14ac:dyDescent="0.4">
      <c r="A1264" s="95"/>
      <c r="B1264" s="95"/>
      <c r="C1264" s="95"/>
      <c r="D1264" s="196"/>
      <c r="F1264" s="166"/>
    </row>
    <row r="1265" spans="1:6" x14ac:dyDescent="0.4">
      <c r="A1265" s="95"/>
      <c r="B1265" s="95"/>
      <c r="C1265" s="95"/>
      <c r="D1265" s="196"/>
      <c r="F1265" s="166"/>
    </row>
    <row r="1266" spans="1:6" x14ac:dyDescent="0.4">
      <c r="A1266" s="95"/>
      <c r="B1266" s="95"/>
      <c r="C1266" s="95"/>
      <c r="D1266" s="196"/>
      <c r="F1266" s="166"/>
    </row>
    <row r="1267" spans="1:6" x14ac:dyDescent="0.4">
      <c r="A1267" s="95"/>
      <c r="B1267" s="95"/>
      <c r="C1267" s="95"/>
      <c r="D1267" s="196"/>
      <c r="F1267" s="166"/>
    </row>
    <row r="1268" spans="1:6" x14ac:dyDescent="0.4">
      <c r="A1268" s="95"/>
      <c r="B1268" s="95"/>
      <c r="C1268" s="95"/>
      <c r="D1268" s="196"/>
      <c r="F1268" s="166"/>
    </row>
    <row r="1269" spans="1:6" x14ac:dyDescent="0.4">
      <c r="A1269" s="95"/>
      <c r="B1269" s="95"/>
      <c r="C1269" s="95"/>
      <c r="D1269" s="196"/>
      <c r="F1269" s="166"/>
    </row>
    <row r="1270" spans="1:6" x14ac:dyDescent="0.4">
      <c r="A1270" s="95"/>
      <c r="B1270" s="95"/>
      <c r="C1270" s="95"/>
      <c r="D1270" s="196"/>
      <c r="F1270" s="166"/>
    </row>
    <row r="1271" spans="1:6" x14ac:dyDescent="0.4">
      <c r="A1271" s="95"/>
      <c r="B1271" s="95"/>
      <c r="C1271" s="95"/>
      <c r="D1271" s="196"/>
      <c r="F1271" s="166"/>
    </row>
    <row r="1272" spans="1:6" x14ac:dyDescent="0.4">
      <c r="A1272" s="95"/>
      <c r="B1272" s="95"/>
      <c r="C1272" s="95"/>
      <c r="D1272" s="196"/>
      <c r="F1272" s="166"/>
    </row>
    <row r="1273" spans="1:6" x14ac:dyDescent="0.4">
      <c r="A1273" s="95"/>
      <c r="B1273" s="95"/>
      <c r="C1273" s="95"/>
      <c r="D1273" s="196"/>
      <c r="F1273" s="166"/>
    </row>
    <row r="1274" spans="1:6" x14ac:dyDescent="0.4">
      <c r="A1274" s="95"/>
      <c r="B1274" s="95"/>
      <c r="C1274" s="95"/>
      <c r="D1274" s="196"/>
      <c r="F1274" s="166"/>
    </row>
    <row r="1275" spans="1:6" x14ac:dyDescent="0.4">
      <c r="A1275" s="95"/>
      <c r="B1275" s="95"/>
      <c r="C1275" s="95"/>
      <c r="D1275" s="196"/>
      <c r="F1275" s="166"/>
    </row>
    <row r="1276" spans="1:6" x14ac:dyDescent="0.4">
      <c r="A1276" s="95"/>
      <c r="B1276" s="95"/>
      <c r="C1276" s="95"/>
      <c r="D1276" s="196"/>
      <c r="F1276" s="166"/>
    </row>
    <row r="1277" spans="1:6" x14ac:dyDescent="0.4">
      <c r="A1277" s="95"/>
      <c r="B1277" s="95"/>
      <c r="C1277" s="95"/>
      <c r="D1277" s="196"/>
      <c r="F1277" s="166"/>
    </row>
    <row r="1278" spans="1:6" x14ac:dyDescent="0.4">
      <c r="A1278" s="95"/>
      <c r="B1278" s="95"/>
      <c r="C1278" s="95"/>
      <c r="D1278" s="196"/>
      <c r="F1278" s="166"/>
    </row>
    <row r="1279" spans="1:6" x14ac:dyDescent="0.4">
      <c r="A1279" s="95"/>
      <c r="B1279" s="95"/>
      <c r="C1279" s="95"/>
      <c r="D1279" s="196"/>
      <c r="F1279" s="166"/>
    </row>
    <row r="1280" spans="1:6" x14ac:dyDescent="0.4">
      <c r="A1280" s="95"/>
      <c r="B1280" s="95"/>
      <c r="C1280" s="95"/>
      <c r="D1280" s="196"/>
      <c r="F1280" s="166"/>
    </row>
    <row r="1281" spans="1:6" x14ac:dyDescent="0.4">
      <c r="A1281" s="95"/>
      <c r="B1281" s="95"/>
      <c r="C1281" s="95"/>
      <c r="D1281" s="196"/>
      <c r="F1281" s="166"/>
    </row>
    <row r="1282" spans="1:6" x14ac:dyDescent="0.4">
      <c r="A1282" s="95"/>
      <c r="B1282" s="95"/>
      <c r="C1282" s="95"/>
      <c r="D1282" s="196"/>
      <c r="F1282" s="166"/>
    </row>
    <row r="1283" spans="1:6" x14ac:dyDescent="0.4">
      <c r="A1283" s="95"/>
      <c r="B1283" s="95"/>
      <c r="C1283" s="95"/>
      <c r="D1283" s="196"/>
      <c r="F1283" s="166"/>
    </row>
    <row r="1284" spans="1:6" x14ac:dyDescent="0.4">
      <c r="A1284" s="95"/>
      <c r="B1284" s="95"/>
      <c r="C1284" s="95"/>
      <c r="D1284" s="196"/>
      <c r="F1284" s="166"/>
    </row>
    <row r="1285" spans="1:6" x14ac:dyDescent="0.4">
      <c r="A1285" s="95"/>
      <c r="B1285" s="95"/>
      <c r="C1285" s="95"/>
      <c r="D1285" s="196"/>
      <c r="F1285" s="166"/>
    </row>
    <row r="1286" spans="1:6" x14ac:dyDescent="0.4">
      <c r="A1286" s="95"/>
      <c r="B1286" s="95"/>
      <c r="C1286" s="95"/>
      <c r="D1286" s="196"/>
      <c r="F1286" s="166"/>
    </row>
    <row r="1287" spans="1:6" x14ac:dyDescent="0.4">
      <c r="A1287" s="95"/>
      <c r="B1287" s="95"/>
      <c r="C1287" s="95"/>
      <c r="D1287" s="196"/>
      <c r="F1287" s="166"/>
    </row>
    <row r="1288" spans="1:6" x14ac:dyDescent="0.4">
      <c r="A1288" s="95"/>
      <c r="B1288" s="95"/>
      <c r="C1288" s="95"/>
      <c r="D1288" s="196"/>
      <c r="F1288" s="166"/>
    </row>
    <row r="1289" spans="1:6" x14ac:dyDescent="0.4">
      <c r="A1289" s="95"/>
      <c r="B1289" s="95"/>
      <c r="C1289" s="95"/>
      <c r="D1289" s="196"/>
      <c r="F1289" s="166"/>
    </row>
    <row r="1290" spans="1:6" x14ac:dyDescent="0.4">
      <c r="A1290" s="95"/>
      <c r="B1290" s="95"/>
      <c r="C1290" s="95"/>
      <c r="D1290" s="196"/>
      <c r="F1290" s="166"/>
    </row>
    <row r="1291" spans="1:6" x14ac:dyDescent="0.4">
      <c r="A1291" s="95"/>
      <c r="B1291" s="95"/>
      <c r="C1291" s="95"/>
      <c r="D1291" s="196"/>
      <c r="F1291" s="166"/>
    </row>
    <row r="1292" spans="1:6" x14ac:dyDescent="0.4">
      <c r="A1292" s="95"/>
      <c r="B1292" s="95"/>
      <c r="C1292" s="95"/>
      <c r="D1292" s="196"/>
      <c r="F1292" s="166"/>
    </row>
    <row r="1293" spans="1:6" x14ac:dyDescent="0.4">
      <c r="A1293" s="95"/>
      <c r="B1293" s="95"/>
      <c r="C1293" s="95"/>
      <c r="D1293" s="196"/>
      <c r="F1293" s="166"/>
    </row>
    <row r="1294" spans="1:6" x14ac:dyDescent="0.4">
      <c r="A1294" s="95"/>
      <c r="B1294" s="95"/>
      <c r="C1294" s="95"/>
      <c r="D1294" s="196"/>
      <c r="F1294" s="166"/>
    </row>
    <row r="1295" spans="1:6" x14ac:dyDescent="0.4">
      <c r="A1295" s="95"/>
      <c r="B1295" s="95"/>
      <c r="C1295" s="95"/>
      <c r="D1295" s="196"/>
      <c r="F1295" s="166"/>
    </row>
    <row r="1296" spans="1:6" x14ac:dyDescent="0.4">
      <c r="A1296" s="95"/>
      <c r="B1296" s="95"/>
      <c r="C1296" s="95"/>
      <c r="D1296" s="196"/>
      <c r="F1296" s="166"/>
    </row>
    <row r="1297" spans="1:6" x14ac:dyDescent="0.4">
      <c r="A1297" s="95"/>
      <c r="B1297" s="95"/>
      <c r="C1297" s="95"/>
      <c r="D1297" s="196"/>
      <c r="F1297" s="166"/>
    </row>
    <row r="1298" spans="1:6" x14ac:dyDescent="0.4">
      <c r="A1298" s="95"/>
      <c r="B1298" s="95"/>
      <c r="C1298" s="95"/>
      <c r="D1298" s="196"/>
      <c r="F1298" s="166"/>
    </row>
    <row r="1299" spans="1:6" x14ac:dyDescent="0.4">
      <c r="A1299" s="95"/>
      <c r="B1299" s="95"/>
      <c r="C1299" s="95"/>
      <c r="D1299" s="196"/>
      <c r="F1299" s="166"/>
    </row>
    <row r="1300" spans="1:6" x14ac:dyDescent="0.4">
      <c r="A1300" s="95"/>
      <c r="B1300" s="95"/>
      <c r="C1300" s="95"/>
      <c r="D1300" s="196"/>
      <c r="F1300" s="166"/>
    </row>
    <row r="1301" spans="1:6" x14ac:dyDescent="0.4">
      <c r="A1301" s="95"/>
      <c r="B1301" s="95"/>
      <c r="C1301" s="95"/>
      <c r="D1301" s="196"/>
      <c r="F1301" s="166"/>
    </row>
    <row r="1302" spans="1:6" x14ac:dyDescent="0.4">
      <c r="A1302" s="95"/>
      <c r="B1302" s="95"/>
      <c r="C1302" s="95"/>
      <c r="D1302" s="196"/>
      <c r="F1302" s="166"/>
    </row>
    <row r="1303" spans="1:6" x14ac:dyDescent="0.4">
      <c r="A1303" s="95"/>
      <c r="B1303" s="95"/>
      <c r="C1303" s="95"/>
      <c r="D1303" s="196"/>
      <c r="F1303" s="166"/>
    </row>
    <row r="1304" spans="1:6" x14ac:dyDescent="0.4">
      <c r="A1304" s="95"/>
      <c r="B1304" s="95"/>
      <c r="C1304" s="95"/>
      <c r="D1304" s="196"/>
      <c r="F1304" s="166"/>
    </row>
    <row r="1305" spans="1:6" x14ac:dyDescent="0.4">
      <c r="A1305" s="95"/>
      <c r="B1305" s="95"/>
      <c r="C1305" s="95"/>
      <c r="D1305" s="196"/>
      <c r="F1305" s="166"/>
    </row>
    <row r="1306" spans="1:6" x14ac:dyDescent="0.4">
      <c r="A1306" s="95"/>
      <c r="B1306" s="95"/>
      <c r="C1306" s="95"/>
      <c r="D1306" s="196"/>
      <c r="F1306" s="166"/>
    </row>
    <row r="1307" spans="1:6" x14ac:dyDescent="0.4">
      <c r="A1307" s="95"/>
      <c r="B1307" s="95"/>
      <c r="C1307" s="95"/>
      <c r="D1307" s="196"/>
      <c r="F1307" s="166"/>
    </row>
    <row r="1308" spans="1:6" x14ac:dyDescent="0.4">
      <c r="A1308" s="95"/>
      <c r="B1308" s="95"/>
      <c r="C1308" s="95"/>
      <c r="D1308" s="196"/>
      <c r="F1308" s="166"/>
    </row>
    <row r="1309" spans="1:6" x14ac:dyDescent="0.4">
      <c r="A1309" s="95"/>
      <c r="B1309" s="95"/>
      <c r="C1309" s="95"/>
      <c r="D1309" s="196"/>
      <c r="F1309" s="166"/>
    </row>
    <row r="1310" spans="1:6" x14ac:dyDescent="0.4">
      <c r="A1310" s="95"/>
      <c r="B1310" s="95"/>
      <c r="C1310" s="95"/>
      <c r="D1310" s="196"/>
      <c r="F1310" s="166"/>
    </row>
    <row r="1311" spans="1:6" x14ac:dyDescent="0.4">
      <c r="A1311" s="95"/>
      <c r="B1311" s="95"/>
      <c r="C1311" s="95"/>
      <c r="D1311" s="196"/>
      <c r="F1311" s="166"/>
    </row>
    <row r="1312" spans="1:6" x14ac:dyDescent="0.4">
      <c r="A1312" s="95"/>
      <c r="B1312" s="95"/>
      <c r="C1312" s="95"/>
      <c r="D1312" s="196"/>
      <c r="F1312" s="166"/>
    </row>
    <row r="1313" spans="1:6" x14ac:dyDescent="0.4">
      <c r="A1313" s="95"/>
      <c r="B1313" s="95"/>
      <c r="C1313" s="95"/>
      <c r="D1313" s="196"/>
      <c r="F1313" s="166"/>
    </row>
    <row r="1314" spans="1:6" x14ac:dyDescent="0.4">
      <c r="A1314" s="95"/>
      <c r="B1314" s="95"/>
      <c r="C1314" s="95"/>
      <c r="D1314" s="196"/>
      <c r="F1314" s="166"/>
    </row>
    <row r="1315" spans="1:6" x14ac:dyDescent="0.4">
      <c r="A1315" s="95"/>
      <c r="B1315" s="95"/>
      <c r="C1315" s="95"/>
      <c r="D1315" s="196"/>
      <c r="F1315" s="166"/>
    </row>
    <row r="1316" spans="1:6" x14ac:dyDescent="0.4">
      <c r="A1316" s="95"/>
      <c r="B1316" s="95"/>
      <c r="C1316" s="95"/>
      <c r="D1316" s="196"/>
      <c r="F1316" s="166"/>
    </row>
    <row r="1317" spans="1:6" x14ac:dyDescent="0.4">
      <c r="A1317" s="95"/>
      <c r="B1317" s="95"/>
      <c r="C1317" s="95"/>
      <c r="D1317" s="196"/>
      <c r="F1317" s="166"/>
    </row>
    <row r="1318" spans="1:6" x14ac:dyDescent="0.4">
      <c r="A1318" s="95"/>
      <c r="B1318" s="95"/>
      <c r="C1318" s="95"/>
      <c r="D1318" s="196"/>
      <c r="F1318" s="166"/>
    </row>
    <row r="1319" spans="1:6" x14ac:dyDescent="0.4">
      <c r="A1319" s="95"/>
      <c r="B1319" s="95"/>
      <c r="C1319" s="95"/>
      <c r="D1319" s="196"/>
      <c r="F1319" s="166"/>
    </row>
    <row r="1320" spans="1:6" x14ac:dyDescent="0.4">
      <c r="A1320" s="95"/>
      <c r="B1320" s="95"/>
      <c r="C1320" s="95"/>
      <c r="D1320" s="196"/>
      <c r="F1320" s="166"/>
    </row>
    <row r="1321" spans="1:6" x14ac:dyDescent="0.4">
      <c r="A1321" s="95"/>
      <c r="B1321" s="95"/>
      <c r="C1321" s="95"/>
      <c r="D1321" s="196"/>
      <c r="F1321" s="166"/>
    </row>
    <row r="1322" spans="1:6" x14ac:dyDescent="0.4">
      <c r="A1322" s="95"/>
      <c r="B1322" s="95"/>
      <c r="C1322" s="95"/>
      <c r="D1322" s="196"/>
      <c r="F1322" s="166"/>
    </row>
    <row r="1323" spans="1:6" x14ac:dyDescent="0.4">
      <c r="A1323" s="95"/>
      <c r="B1323" s="95"/>
      <c r="C1323" s="95"/>
      <c r="D1323" s="196"/>
      <c r="F1323" s="166"/>
    </row>
    <row r="1324" spans="1:6" x14ac:dyDescent="0.4">
      <c r="A1324" s="95"/>
      <c r="B1324" s="95"/>
      <c r="C1324" s="95"/>
      <c r="D1324" s="196"/>
      <c r="F1324" s="166"/>
    </row>
    <row r="1325" spans="1:6" x14ac:dyDescent="0.4">
      <c r="A1325" s="95"/>
      <c r="B1325" s="95"/>
      <c r="C1325" s="95"/>
      <c r="D1325" s="196"/>
      <c r="F1325" s="166"/>
    </row>
    <row r="1326" spans="1:6" x14ac:dyDescent="0.4">
      <c r="A1326" s="95"/>
      <c r="B1326" s="95"/>
      <c r="C1326" s="95"/>
      <c r="D1326" s="196"/>
      <c r="F1326" s="166"/>
    </row>
    <row r="1327" spans="1:6" x14ac:dyDescent="0.4">
      <c r="A1327" s="95"/>
      <c r="B1327" s="95"/>
      <c r="C1327" s="95"/>
      <c r="D1327" s="196"/>
      <c r="F1327" s="166"/>
    </row>
    <row r="1328" spans="1:6" x14ac:dyDescent="0.4">
      <c r="A1328" s="95"/>
      <c r="B1328" s="95"/>
      <c r="C1328" s="95"/>
      <c r="D1328" s="196"/>
      <c r="F1328" s="166"/>
    </row>
    <row r="1329" spans="1:6" x14ac:dyDescent="0.4">
      <c r="A1329" s="95"/>
      <c r="B1329" s="95"/>
      <c r="C1329" s="95"/>
      <c r="D1329" s="196"/>
      <c r="F1329" s="166"/>
    </row>
    <row r="1330" spans="1:6" x14ac:dyDescent="0.4">
      <c r="A1330" s="95"/>
      <c r="B1330" s="95"/>
      <c r="C1330" s="95"/>
      <c r="D1330" s="196"/>
      <c r="F1330" s="166"/>
    </row>
    <row r="1331" spans="1:6" x14ac:dyDescent="0.4">
      <c r="A1331" s="95"/>
      <c r="B1331" s="95"/>
      <c r="C1331" s="95"/>
      <c r="D1331" s="196"/>
      <c r="F1331" s="166"/>
    </row>
    <row r="1332" spans="1:6" x14ac:dyDescent="0.4">
      <c r="A1332" s="95"/>
      <c r="B1332" s="95"/>
      <c r="C1332" s="95"/>
      <c r="D1332" s="196"/>
      <c r="F1332" s="166"/>
    </row>
    <row r="1333" spans="1:6" x14ac:dyDescent="0.4">
      <c r="A1333" s="95"/>
      <c r="B1333" s="95"/>
      <c r="C1333" s="95"/>
      <c r="D1333" s="196"/>
      <c r="F1333" s="166"/>
    </row>
    <row r="1334" spans="1:6" x14ac:dyDescent="0.4">
      <c r="A1334" s="95"/>
      <c r="B1334" s="95"/>
      <c r="C1334" s="95"/>
      <c r="D1334" s="196"/>
      <c r="F1334" s="166"/>
    </row>
    <row r="1335" spans="1:6" x14ac:dyDescent="0.4">
      <c r="A1335" s="95"/>
      <c r="B1335" s="95"/>
      <c r="C1335" s="95"/>
      <c r="D1335" s="196"/>
      <c r="F1335" s="166"/>
    </row>
    <row r="1336" spans="1:6" x14ac:dyDescent="0.4">
      <c r="A1336" s="95"/>
      <c r="B1336" s="95"/>
      <c r="C1336" s="95"/>
      <c r="D1336" s="196"/>
      <c r="F1336" s="166"/>
    </row>
    <row r="1337" spans="1:6" x14ac:dyDescent="0.4">
      <c r="A1337" s="95"/>
      <c r="B1337" s="95"/>
      <c r="C1337" s="95"/>
      <c r="D1337" s="196"/>
      <c r="F1337" s="166"/>
    </row>
    <row r="1338" spans="1:6" x14ac:dyDescent="0.4">
      <c r="A1338" s="95"/>
      <c r="B1338" s="95"/>
      <c r="C1338" s="95"/>
      <c r="D1338" s="196"/>
      <c r="F1338" s="166"/>
    </row>
    <row r="1339" spans="1:6" x14ac:dyDescent="0.4">
      <c r="A1339" s="95"/>
      <c r="B1339" s="95"/>
      <c r="C1339" s="95"/>
      <c r="D1339" s="196"/>
      <c r="F1339" s="166"/>
    </row>
    <row r="1340" spans="1:6" x14ac:dyDescent="0.4">
      <c r="A1340" s="95"/>
      <c r="B1340" s="95"/>
      <c r="C1340" s="95"/>
      <c r="D1340" s="196"/>
      <c r="F1340" s="166"/>
    </row>
    <row r="1341" spans="1:6" x14ac:dyDescent="0.4">
      <c r="A1341" s="95"/>
      <c r="B1341" s="95"/>
      <c r="C1341" s="95"/>
      <c r="D1341" s="196"/>
      <c r="F1341" s="166"/>
    </row>
    <row r="1342" spans="1:6" x14ac:dyDescent="0.4">
      <c r="A1342" s="95"/>
      <c r="B1342" s="95"/>
      <c r="C1342" s="95"/>
      <c r="D1342" s="196"/>
      <c r="F1342" s="166"/>
    </row>
    <row r="1343" spans="1:6" x14ac:dyDescent="0.4">
      <c r="A1343" s="95"/>
      <c r="B1343" s="95"/>
      <c r="C1343" s="95"/>
      <c r="D1343" s="196"/>
      <c r="F1343" s="166"/>
    </row>
    <row r="1344" spans="1:6" x14ac:dyDescent="0.4">
      <c r="A1344" s="95"/>
      <c r="B1344" s="95"/>
      <c r="C1344" s="95"/>
      <c r="D1344" s="196"/>
      <c r="F1344" s="166"/>
    </row>
    <row r="1345" spans="1:6" x14ac:dyDescent="0.4">
      <c r="A1345" s="95"/>
      <c r="B1345" s="95"/>
      <c r="C1345" s="95"/>
      <c r="D1345" s="196"/>
      <c r="F1345" s="166"/>
    </row>
    <row r="1346" spans="1:6" x14ac:dyDescent="0.4">
      <c r="A1346" s="95"/>
      <c r="B1346" s="95"/>
      <c r="C1346" s="95"/>
      <c r="D1346" s="196"/>
      <c r="F1346" s="166"/>
    </row>
    <row r="1347" spans="1:6" x14ac:dyDescent="0.4">
      <c r="A1347" s="95"/>
      <c r="B1347" s="95"/>
      <c r="C1347" s="95"/>
      <c r="D1347" s="196"/>
      <c r="F1347" s="166"/>
    </row>
    <row r="1348" spans="1:6" x14ac:dyDescent="0.4">
      <c r="A1348" s="95"/>
      <c r="B1348" s="95"/>
      <c r="C1348" s="95"/>
      <c r="D1348" s="196"/>
      <c r="F1348" s="166"/>
    </row>
    <row r="1349" spans="1:6" x14ac:dyDescent="0.4">
      <c r="A1349" s="95"/>
      <c r="B1349" s="95"/>
      <c r="C1349" s="95"/>
      <c r="D1349" s="196"/>
      <c r="F1349" s="166"/>
    </row>
    <row r="1350" spans="1:6" x14ac:dyDescent="0.4">
      <c r="A1350" s="95"/>
      <c r="B1350" s="95"/>
      <c r="C1350" s="95"/>
      <c r="D1350" s="196"/>
      <c r="F1350" s="166"/>
    </row>
    <row r="1351" spans="1:6" x14ac:dyDescent="0.4">
      <c r="A1351" s="95"/>
      <c r="B1351" s="95"/>
      <c r="C1351" s="95"/>
      <c r="D1351" s="196"/>
      <c r="F1351" s="166"/>
    </row>
    <row r="1352" spans="1:6" x14ac:dyDescent="0.4">
      <c r="A1352" s="95"/>
      <c r="B1352" s="95"/>
      <c r="C1352" s="95"/>
      <c r="D1352" s="196"/>
      <c r="F1352" s="166"/>
    </row>
    <row r="1353" spans="1:6" x14ac:dyDescent="0.4">
      <c r="A1353" s="95"/>
      <c r="B1353" s="95"/>
      <c r="C1353" s="95"/>
      <c r="D1353" s="196"/>
      <c r="F1353" s="166"/>
    </row>
    <row r="1354" spans="1:6" x14ac:dyDescent="0.4">
      <c r="A1354" s="95"/>
      <c r="B1354" s="95"/>
      <c r="C1354" s="95"/>
      <c r="D1354" s="196"/>
      <c r="F1354" s="166"/>
    </row>
    <row r="1355" spans="1:6" x14ac:dyDescent="0.4">
      <c r="A1355" s="95"/>
      <c r="B1355" s="95"/>
      <c r="C1355" s="95"/>
      <c r="D1355" s="196"/>
      <c r="F1355" s="166"/>
    </row>
    <row r="1356" spans="1:6" x14ac:dyDescent="0.4">
      <c r="A1356" s="95"/>
      <c r="B1356" s="95"/>
      <c r="C1356" s="95"/>
      <c r="D1356" s="196"/>
      <c r="F1356" s="166"/>
    </row>
    <row r="1357" spans="1:6" x14ac:dyDescent="0.4">
      <c r="A1357" s="95"/>
      <c r="B1357" s="95"/>
      <c r="C1357" s="95"/>
      <c r="D1357" s="196"/>
      <c r="F1357" s="166"/>
    </row>
    <row r="1358" spans="1:6" x14ac:dyDescent="0.4">
      <c r="A1358" s="95"/>
      <c r="B1358" s="95"/>
      <c r="C1358" s="95"/>
      <c r="D1358" s="196"/>
      <c r="F1358" s="166"/>
    </row>
    <row r="1359" spans="1:6" x14ac:dyDescent="0.4">
      <c r="A1359" s="95"/>
      <c r="B1359" s="95"/>
      <c r="C1359" s="95"/>
      <c r="D1359" s="196"/>
      <c r="F1359" s="166"/>
    </row>
    <row r="1360" spans="1:6" x14ac:dyDescent="0.4">
      <c r="A1360" s="95"/>
      <c r="B1360" s="95"/>
      <c r="C1360" s="95"/>
      <c r="D1360" s="196"/>
      <c r="F1360" s="166"/>
    </row>
    <row r="1361" spans="1:6" x14ac:dyDescent="0.4">
      <c r="A1361" s="95"/>
      <c r="B1361" s="95"/>
      <c r="C1361" s="95"/>
      <c r="D1361" s="196"/>
      <c r="F1361" s="166"/>
    </row>
    <row r="1362" spans="1:6" x14ac:dyDescent="0.4">
      <c r="A1362" s="95"/>
      <c r="B1362" s="95"/>
      <c r="C1362" s="95"/>
      <c r="D1362" s="196"/>
      <c r="F1362" s="166"/>
    </row>
    <row r="1363" spans="1:6" x14ac:dyDescent="0.4">
      <c r="A1363" s="95"/>
      <c r="B1363" s="95"/>
      <c r="C1363" s="95"/>
      <c r="D1363" s="196"/>
      <c r="F1363" s="166"/>
    </row>
    <row r="1364" spans="1:6" x14ac:dyDescent="0.4">
      <c r="A1364" s="95"/>
      <c r="B1364" s="95"/>
      <c r="C1364" s="95"/>
      <c r="D1364" s="196"/>
      <c r="F1364" s="166"/>
    </row>
    <row r="1365" spans="1:6" x14ac:dyDescent="0.4">
      <c r="A1365" s="95"/>
      <c r="B1365" s="95"/>
      <c r="C1365" s="95"/>
      <c r="D1365" s="196"/>
      <c r="F1365" s="166"/>
    </row>
    <row r="1366" spans="1:6" x14ac:dyDescent="0.4">
      <c r="A1366" s="95"/>
      <c r="B1366" s="95"/>
      <c r="C1366" s="95"/>
      <c r="D1366" s="196"/>
      <c r="F1366" s="166"/>
    </row>
    <row r="1367" spans="1:6" x14ac:dyDescent="0.4">
      <c r="A1367" s="95"/>
      <c r="B1367" s="95"/>
      <c r="C1367" s="95"/>
      <c r="D1367" s="196"/>
      <c r="F1367" s="166"/>
    </row>
    <row r="1368" spans="1:6" x14ac:dyDescent="0.4">
      <c r="A1368" s="95"/>
      <c r="B1368" s="95"/>
      <c r="C1368" s="95"/>
      <c r="D1368" s="196"/>
      <c r="F1368" s="166"/>
    </row>
    <row r="1369" spans="1:6" x14ac:dyDescent="0.4">
      <c r="A1369" s="95"/>
      <c r="B1369" s="95"/>
      <c r="C1369" s="95"/>
      <c r="D1369" s="196"/>
      <c r="F1369" s="166"/>
    </row>
    <row r="1370" spans="1:6" x14ac:dyDescent="0.4">
      <c r="A1370" s="95"/>
      <c r="B1370" s="95"/>
      <c r="C1370" s="95"/>
      <c r="D1370" s="196"/>
      <c r="F1370" s="166"/>
    </row>
    <row r="1371" spans="1:6" x14ac:dyDescent="0.4">
      <c r="A1371" s="95"/>
      <c r="B1371" s="95"/>
      <c r="C1371" s="95"/>
      <c r="D1371" s="196"/>
      <c r="F1371" s="166"/>
    </row>
    <row r="1372" spans="1:6" x14ac:dyDescent="0.4">
      <c r="A1372" s="95"/>
      <c r="B1372" s="95"/>
      <c r="C1372" s="95"/>
      <c r="D1372" s="196"/>
      <c r="F1372" s="166"/>
    </row>
    <row r="1373" spans="1:6" x14ac:dyDescent="0.4">
      <c r="A1373" s="95"/>
      <c r="B1373" s="95"/>
      <c r="C1373" s="95"/>
      <c r="D1373" s="196"/>
      <c r="F1373" s="166"/>
    </row>
    <row r="1374" spans="1:6" x14ac:dyDescent="0.4">
      <c r="A1374" s="95"/>
      <c r="B1374" s="95"/>
      <c r="C1374" s="95"/>
      <c r="D1374" s="196"/>
      <c r="F1374" s="166"/>
    </row>
    <row r="1375" spans="1:6" x14ac:dyDescent="0.4">
      <c r="A1375" s="95"/>
      <c r="B1375" s="95"/>
      <c r="C1375" s="95"/>
      <c r="D1375" s="196"/>
      <c r="F1375" s="166"/>
    </row>
    <row r="1376" spans="1:6" x14ac:dyDescent="0.4">
      <c r="A1376" s="95"/>
      <c r="B1376" s="95"/>
      <c r="C1376" s="95"/>
      <c r="D1376" s="196"/>
      <c r="F1376" s="166"/>
    </row>
    <row r="1377" spans="1:6" x14ac:dyDescent="0.4">
      <c r="A1377" s="95"/>
      <c r="B1377" s="95"/>
      <c r="C1377" s="95"/>
      <c r="D1377" s="196"/>
      <c r="F1377" s="166"/>
    </row>
    <row r="1378" spans="1:6" x14ac:dyDescent="0.4">
      <c r="A1378" s="95"/>
      <c r="B1378" s="95"/>
      <c r="C1378" s="95"/>
      <c r="D1378" s="196"/>
      <c r="F1378" s="166"/>
    </row>
    <row r="1379" spans="1:6" x14ac:dyDescent="0.4">
      <c r="A1379" s="95"/>
      <c r="B1379" s="95"/>
      <c r="C1379" s="95"/>
      <c r="D1379" s="196"/>
      <c r="F1379" s="166"/>
    </row>
    <row r="1380" spans="1:6" x14ac:dyDescent="0.4">
      <c r="A1380" s="95"/>
      <c r="B1380" s="95"/>
      <c r="C1380" s="95"/>
      <c r="D1380" s="196"/>
      <c r="F1380" s="166"/>
    </row>
    <row r="1381" spans="1:6" x14ac:dyDescent="0.4">
      <c r="A1381" s="95"/>
      <c r="B1381" s="95"/>
      <c r="C1381" s="95"/>
      <c r="D1381" s="196"/>
      <c r="F1381" s="166"/>
    </row>
    <row r="1382" spans="1:6" x14ac:dyDescent="0.4">
      <c r="A1382" s="95"/>
      <c r="B1382" s="95"/>
      <c r="C1382" s="95"/>
      <c r="D1382" s="196"/>
      <c r="F1382" s="166"/>
    </row>
    <row r="1383" spans="1:6" x14ac:dyDescent="0.4">
      <c r="A1383" s="95"/>
      <c r="B1383" s="95"/>
      <c r="C1383" s="95"/>
      <c r="D1383" s="196"/>
      <c r="F1383" s="166"/>
    </row>
    <row r="1384" spans="1:6" x14ac:dyDescent="0.4">
      <c r="A1384" s="95"/>
      <c r="B1384" s="95"/>
      <c r="C1384" s="95"/>
      <c r="D1384" s="196"/>
      <c r="F1384" s="166"/>
    </row>
    <row r="1385" spans="1:6" x14ac:dyDescent="0.4">
      <c r="A1385" s="95"/>
      <c r="B1385" s="95"/>
      <c r="C1385" s="95"/>
      <c r="D1385" s="196"/>
      <c r="F1385" s="166"/>
    </row>
    <row r="1386" spans="1:6" x14ac:dyDescent="0.4">
      <c r="A1386" s="95"/>
      <c r="B1386" s="95"/>
      <c r="C1386" s="95"/>
      <c r="D1386" s="196"/>
      <c r="F1386" s="166"/>
    </row>
    <row r="1387" spans="1:6" x14ac:dyDescent="0.4">
      <c r="A1387" s="95"/>
      <c r="B1387" s="95"/>
      <c r="C1387" s="95"/>
      <c r="D1387" s="196"/>
      <c r="F1387" s="166"/>
    </row>
    <row r="1388" spans="1:6" x14ac:dyDescent="0.4">
      <c r="A1388" s="95"/>
      <c r="B1388" s="95"/>
      <c r="C1388" s="95"/>
      <c r="D1388" s="196"/>
      <c r="F1388" s="166"/>
    </row>
    <row r="1389" spans="1:6" x14ac:dyDescent="0.4">
      <c r="A1389" s="95"/>
      <c r="B1389" s="95"/>
      <c r="C1389" s="95"/>
      <c r="D1389" s="196"/>
      <c r="F1389" s="166"/>
    </row>
    <row r="1390" spans="1:6" x14ac:dyDescent="0.4">
      <c r="A1390" s="95"/>
      <c r="B1390" s="95"/>
      <c r="C1390" s="95"/>
      <c r="D1390" s="196"/>
      <c r="F1390" s="166"/>
    </row>
    <row r="1391" spans="1:6" x14ac:dyDescent="0.4">
      <c r="A1391" s="95"/>
      <c r="B1391" s="95"/>
      <c r="C1391" s="95"/>
      <c r="D1391" s="196"/>
      <c r="F1391" s="166"/>
    </row>
    <row r="1392" spans="1:6" x14ac:dyDescent="0.4">
      <c r="A1392" s="95"/>
      <c r="B1392" s="95"/>
      <c r="C1392" s="95"/>
      <c r="D1392" s="196"/>
      <c r="F1392" s="166"/>
    </row>
    <row r="1393" spans="1:6" x14ac:dyDescent="0.4">
      <c r="A1393" s="95"/>
      <c r="B1393" s="95"/>
      <c r="C1393" s="95"/>
      <c r="D1393" s="196"/>
      <c r="F1393" s="166"/>
    </row>
    <row r="1394" spans="1:6" x14ac:dyDescent="0.4">
      <c r="A1394" s="95"/>
      <c r="B1394" s="95"/>
      <c r="C1394" s="95"/>
      <c r="D1394" s="196"/>
      <c r="F1394" s="166"/>
    </row>
    <row r="1395" spans="1:6" x14ac:dyDescent="0.4">
      <c r="A1395" s="95"/>
      <c r="B1395" s="95"/>
      <c r="C1395" s="95"/>
      <c r="D1395" s="196"/>
      <c r="F1395" s="166"/>
    </row>
    <row r="1396" spans="1:6" x14ac:dyDescent="0.4">
      <c r="A1396" s="95"/>
      <c r="B1396" s="95"/>
      <c r="C1396" s="95"/>
      <c r="D1396" s="196"/>
      <c r="F1396" s="166"/>
    </row>
    <row r="1397" spans="1:6" x14ac:dyDescent="0.4">
      <c r="A1397" s="95"/>
      <c r="B1397" s="95"/>
      <c r="C1397" s="95"/>
      <c r="D1397" s="196"/>
      <c r="F1397" s="166"/>
    </row>
    <row r="1398" spans="1:6" x14ac:dyDescent="0.4">
      <c r="A1398" s="95"/>
      <c r="B1398" s="95"/>
      <c r="C1398" s="95"/>
      <c r="D1398" s="196"/>
      <c r="F1398" s="166"/>
    </row>
    <row r="1399" spans="1:6" x14ac:dyDescent="0.4">
      <c r="A1399" s="95"/>
      <c r="B1399" s="95"/>
      <c r="C1399" s="95"/>
      <c r="D1399" s="196"/>
      <c r="F1399" s="166"/>
    </row>
    <row r="1400" spans="1:6" x14ac:dyDescent="0.4">
      <c r="A1400" s="95"/>
      <c r="B1400" s="95"/>
      <c r="C1400" s="95"/>
      <c r="D1400" s="196"/>
      <c r="F1400" s="166"/>
    </row>
    <row r="1401" spans="1:6" x14ac:dyDescent="0.4">
      <c r="A1401" s="95"/>
      <c r="B1401" s="95"/>
      <c r="C1401" s="95"/>
      <c r="D1401" s="196"/>
      <c r="F1401" s="166"/>
    </row>
    <row r="1402" spans="1:6" x14ac:dyDescent="0.4">
      <c r="A1402" s="95"/>
      <c r="B1402" s="95"/>
      <c r="C1402" s="95"/>
      <c r="D1402" s="196"/>
      <c r="F1402" s="166"/>
    </row>
    <row r="1403" spans="1:6" x14ac:dyDescent="0.4">
      <c r="A1403" s="95"/>
      <c r="B1403" s="95"/>
      <c r="C1403" s="95"/>
      <c r="D1403" s="196"/>
      <c r="F1403" s="166"/>
    </row>
    <row r="1404" spans="1:6" x14ac:dyDescent="0.4">
      <c r="A1404" s="95"/>
      <c r="B1404" s="95"/>
      <c r="C1404" s="95"/>
      <c r="D1404" s="196"/>
      <c r="F1404" s="166"/>
    </row>
    <row r="1405" spans="1:6" x14ac:dyDescent="0.4">
      <c r="A1405" s="95"/>
      <c r="B1405" s="95"/>
      <c r="C1405" s="95"/>
      <c r="D1405" s="196"/>
      <c r="F1405" s="166"/>
    </row>
    <row r="1406" spans="1:6" x14ac:dyDescent="0.4">
      <c r="A1406" s="95"/>
      <c r="B1406" s="95"/>
      <c r="C1406" s="95"/>
      <c r="D1406" s="196"/>
      <c r="F1406" s="166"/>
    </row>
    <row r="1407" spans="1:6" x14ac:dyDescent="0.4">
      <c r="A1407" s="95"/>
      <c r="B1407" s="95"/>
      <c r="C1407" s="95"/>
      <c r="D1407" s="196"/>
      <c r="F1407" s="166"/>
    </row>
    <row r="1408" spans="1:6" x14ac:dyDescent="0.4">
      <c r="A1408" s="95"/>
      <c r="B1408" s="95"/>
      <c r="C1408" s="95"/>
      <c r="D1408" s="196"/>
      <c r="F1408" s="166"/>
    </row>
    <row r="1409" spans="1:6" x14ac:dyDescent="0.4">
      <c r="A1409" s="95"/>
      <c r="B1409" s="95"/>
      <c r="C1409" s="95"/>
      <c r="D1409" s="196"/>
      <c r="F1409" s="166"/>
    </row>
    <row r="1410" spans="1:6" x14ac:dyDescent="0.4">
      <c r="A1410" s="95"/>
      <c r="B1410" s="95"/>
      <c r="C1410" s="95"/>
      <c r="D1410" s="196"/>
      <c r="F1410" s="166"/>
    </row>
    <row r="1411" spans="1:6" x14ac:dyDescent="0.4">
      <c r="A1411" s="95"/>
      <c r="B1411" s="95"/>
      <c r="C1411" s="95"/>
      <c r="D1411" s="196"/>
      <c r="F1411" s="166"/>
    </row>
    <row r="1412" spans="1:6" x14ac:dyDescent="0.4">
      <c r="A1412" s="95"/>
      <c r="B1412" s="95"/>
      <c r="C1412" s="95"/>
      <c r="D1412" s="196"/>
      <c r="F1412" s="166"/>
    </row>
    <row r="1413" spans="1:6" x14ac:dyDescent="0.4">
      <c r="A1413" s="95"/>
      <c r="B1413" s="95"/>
      <c r="C1413" s="95"/>
      <c r="D1413" s="196"/>
      <c r="F1413" s="166"/>
    </row>
    <row r="1414" spans="1:6" x14ac:dyDescent="0.4">
      <c r="A1414" s="95"/>
      <c r="B1414" s="95"/>
      <c r="C1414" s="95"/>
      <c r="D1414" s="196"/>
      <c r="F1414" s="166"/>
    </row>
    <row r="1415" spans="1:6" x14ac:dyDescent="0.4">
      <c r="A1415" s="95"/>
      <c r="B1415" s="95"/>
      <c r="C1415" s="95"/>
      <c r="D1415" s="196"/>
      <c r="F1415" s="166"/>
    </row>
    <row r="1416" spans="1:6" x14ac:dyDescent="0.4">
      <c r="A1416" s="95"/>
      <c r="B1416" s="95"/>
      <c r="C1416" s="95"/>
      <c r="D1416" s="196"/>
      <c r="F1416" s="166"/>
    </row>
    <row r="1417" spans="1:6" x14ac:dyDescent="0.4">
      <c r="A1417" s="95"/>
      <c r="B1417" s="95"/>
      <c r="C1417" s="95"/>
      <c r="D1417" s="196"/>
      <c r="F1417" s="166"/>
    </row>
    <row r="1418" spans="1:6" x14ac:dyDescent="0.4">
      <c r="A1418" s="95"/>
      <c r="B1418" s="95"/>
      <c r="C1418" s="95"/>
      <c r="D1418" s="196"/>
      <c r="F1418" s="166"/>
    </row>
    <row r="1419" spans="1:6" x14ac:dyDescent="0.4">
      <c r="A1419" s="95"/>
      <c r="B1419" s="95"/>
      <c r="C1419" s="95"/>
      <c r="D1419" s="196"/>
      <c r="F1419" s="166"/>
    </row>
    <row r="1420" spans="1:6" x14ac:dyDescent="0.4">
      <c r="A1420" s="95"/>
      <c r="B1420" s="95"/>
      <c r="C1420" s="95"/>
      <c r="D1420" s="196"/>
      <c r="F1420" s="166"/>
    </row>
    <row r="1421" spans="1:6" x14ac:dyDescent="0.4">
      <c r="A1421" s="95"/>
      <c r="B1421" s="95"/>
      <c r="C1421" s="95"/>
      <c r="D1421" s="196"/>
      <c r="F1421" s="166"/>
    </row>
    <row r="1422" spans="1:6" x14ac:dyDescent="0.4">
      <c r="A1422" s="95"/>
      <c r="B1422" s="95"/>
      <c r="C1422" s="95"/>
      <c r="D1422" s="196"/>
      <c r="F1422" s="166"/>
    </row>
    <row r="1423" spans="1:6" x14ac:dyDescent="0.4">
      <c r="A1423" s="95"/>
      <c r="B1423" s="95"/>
      <c r="C1423" s="95"/>
      <c r="D1423" s="196"/>
      <c r="F1423" s="166"/>
    </row>
    <row r="1424" spans="1:6" x14ac:dyDescent="0.4">
      <c r="A1424" s="95"/>
      <c r="B1424" s="95"/>
      <c r="C1424" s="95"/>
      <c r="D1424" s="196"/>
      <c r="F1424" s="166"/>
    </row>
    <row r="1425" spans="1:6" x14ac:dyDescent="0.4">
      <c r="A1425" s="95"/>
      <c r="B1425" s="95"/>
      <c r="C1425" s="95"/>
      <c r="D1425" s="196"/>
      <c r="F1425" s="166"/>
    </row>
    <row r="1426" spans="1:6" x14ac:dyDescent="0.4">
      <c r="A1426" s="95"/>
      <c r="B1426" s="95"/>
      <c r="C1426" s="95"/>
      <c r="D1426" s="196"/>
      <c r="F1426" s="166"/>
    </row>
    <row r="1427" spans="1:6" x14ac:dyDescent="0.4">
      <c r="A1427" s="95"/>
      <c r="B1427" s="95"/>
      <c r="C1427" s="95"/>
      <c r="D1427" s="196"/>
      <c r="F1427" s="166"/>
    </row>
    <row r="1428" spans="1:6" x14ac:dyDescent="0.4">
      <c r="A1428" s="95"/>
      <c r="B1428" s="95"/>
      <c r="C1428" s="95"/>
      <c r="D1428" s="196"/>
      <c r="F1428" s="166"/>
    </row>
    <row r="1429" spans="1:6" x14ac:dyDescent="0.4">
      <c r="A1429" s="95"/>
      <c r="B1429" s="95"/>
      <c r="C1429" s="95"/>
      <c r="D1429" s="196"/>
      <c r="F1429" s="166"/>
    </row>
    <row r="1430" spans="1:6" x14ac:dyDescent="0.4">
      <c r="A1430" s="95"/>
      <c r="B1430" s="95"/>
      <c r="C1430" s="95"/>
      <c r="D1430" s="196"/>
      <c r="F1430" s="166"/>
    </row>
    <row r="1431" spans="1:6" x14ac:dyDescent="0.4">
      <c r="A1431" s="95"/>
      <c r="B1431" s="95"/>
      <c r="C1431" s="95"/>
      <c r="D1431" s="196"/>
      <c r="F1431" s="166"/>
    </row>
    <row r="1432" spans="1:6" x14ac:dyDescent="0.4">
      <c r="A1432" s="95"/>
      <c r="B1432" s="95"/>
      <c r="C1432" s="95"/>
      <c r="D1432" s="196"/>
      <c r="F1432" s="166"/>
    </row>
    <row r="1433" spans="1:6" x14ac:dyDescent="0.4">
      <c r="A1433" s="95"/>
      <c r="B1433" s="95"/>
      <c r="C1433" s="95"/>
      <c r="D1433" s="196"/>
      <c r="F1433" s="166"/>
    </row>
    <row r="1434" spans="1:6" x14ac:dyDescent="0.4">
      <c r="A1434" s="95"/>
      <c r="B1434" s="95"/>
      <c r="C1434" s="95"/>
      <c r="D1434" s="196"/>
      <c r="F1434" s="166"/>
    </row>
    <row r="1435" spans="1:6" x14ac:dyDescent="0.4">
      <c r="A1435" s="95"/>
      <c r="B1435" s="95"/>
      <c r="C1435" s="95"/>
      <c r="D1435" s="196"/>
      <c r="F1435" s="166"/>
    </row>
    <row r="1436" spans="1:6" x14ac:dyDescent="0.4">
      <c r="A1436" s="95"/>
      <c r="B1436" s="95"/>
      <c r="C1436" s="95"/>
      <c r="D1436" s="196"/>
      <c r="F1436" s="166"/>
    </row>
    <row r="1437" spans="1:6" x14ac:dyDescent="0.4">
      <c r="A1437" s="95"/>
      <c r="B1437" s="95"/>
      <c r="C1437" s="95"/>
      <c r="D1437" s="196"/>
      <c r="F1437" s="166"/>
    </row>
    <row r="1438" spans="1:6" x14ac:dyDescent="0.4">
      <c r="A1438" s="95"/>
      <c r="B1438" s="95"/>
      <c r="C1438" s="95"/>
      <c r="D1438" s="196"/>
      <c r="F1438" s="166"/>
    </row>
    <row r="1439" spans="1:6" x14ac:dyDescent="0.4">
      <c r="A1439" s="95"/>
      <c r="B1439" s="95"/>
      <c r="C1439" s="95"/>
      <c r="D1439" s="196"/>
      <c r="F1439" s="166"/>
    </row>
    <row r="1440" spans="1:6" x14ac:dyDescent="0.4">
      <c r="A1440" s="95"/>
      <c r="B1440" s="95"/>
      <c r="C1440" s="95"/>
      <c r="D1440" s="196"/>
      <c r="F1440" s="166"/>
    </row>
    <row r="1441" spans="1:6" x14ac:dyDescent="0.4">
      <c r="A1441" s="95"/>
      <c r="B1441" s="95"/>
      <c r="C1441" s="95"/>
      <c r="D1441" s="196"/>
      <c r="F1441" s="166"/>
    </row>
    <row r="1442" spans="1:6" x14ac:dyDescent="0.4">
      <c r="A1442" s="95"/>
      <c r="B1442" s="95"/>
      <c r="C1442" s="95"/>
      <c r="D1442" s="196"/>
      <c r="F1442" s="166"/>
    </row>
    <row r="1443" spans="1:6" x14ac:dyDescent="0.4">
      <c r="A1443" s="95"/>
      <c r="B1443" s="95"/>
      <c r="C1443" s="95"/>
      <c r="D1443" s="196"/>
      <c r="F1443" s="166"/>
    </row>
    <row r="1444" spans="1:6" x14ac:dyDescent="0.4">
      <c r="A1444" s="95"/>
      <c r="B1444" s="95"/>
      <c r="C1444" s="95"/>
      <c r="D1444" s="196"/>
      <c r="F1444" s="166"/>
    </row>
    <row r="1445" spans="1:6" x14ac:dyDescent="0.4">
      <c r="A1445" s="95"/>
      <c r="B1445" s="95"/>
      <c r="C1445" s="95"/>
      <c r="D1445" s="196"/>
      <c r="F1445" s="166"/>
    </row>
    <row r="1446" spans="1:6" x14ac:dyDescent="0.4">
      <c r="A1446" s="95"/>
      <c r="B1446" s="95"/>
      <c r="C1446" s="95"/>
      <c r="D1446" s="196"/>
      <c r="F1446" s="166"/>
    </row>
    <row r="1447" spans="1:6" x14ac:dyDescent="0.4">
      <c r="A1447" s="95"/>
      <c r="B1447" s="95"/>
      <c r="C1447" s="95"/>
      <c r="D1447" s="196"/>
      <c r="F1447" s="166"/>
    </row>
    <row r="1448" spans="1:6" x14ac:dyDescent="0.4">
      <c r="A1448" s="95"/>
      <c r="B1448" s="95"/>
      <c r="C1448" s="95"/>
      <c r="D1448" s="196"/>
      <c r="F1448" s="166"/>
    </row>
    <row r="1449" spans="1:6" x14ac:dyDescent="0.4">
      <c r="A1449" s="95"/>
      <c r="B1449" s="95"/>
      <c r="C1449" s="95"/>
      <c r="D1449" s="196"/>
      <c r="F1449" s="166"/>
    </row>
    <row r="1450" spans="1:6" x14ac:dyDescent="0.4">
      <c r="A1450" s="95"/>
      <c r="B1450" s="95"/>
      <c r="C1450" s="95"/>
      <c r="D1450" s="196"/>
      <c r="F1450" s="166"/>
    </row>
    <row r="1451" spans="1:6" x14ac:dyDescent="0.4">
      <c r="A1451" s="95"/>
      <c r="B1451" s="95"/>
      <c r="C1451" s="95"/>
      <c r="D1451" s="196"/>
      <c r="F1451" s="166"/>
    </row>
    <row r="1452" spans="1:6" x14ac:dyDescent="0.4">
      <c r="A1452" s="95"/>
      <c r="B1452" s="95"/>
      <c r="C1452" s="95"/>
      <c r="D1452" s="196"/>
      <c r="F1452" s="166"/>
    </row>
    <row r="1453" spans="1:6" x14ac:dyDescent="0.4">
      <c r="A1453" s="95"/>
      <c r="B1453" s="95"/>
      <c r="C1453" s="95"/>
      <c r="D1453" s="196"/>
      <c r="F1453" s="166"/>
    </row>
    <row r="1454" spans="1:6" x14ac:dyDescent="0.4">
      <c r="A1454" s="95"/>
      <c r="B1454" s="95"/>
      <c r="C1454" s="95"/>
      <c r="D1454" s="196"/>
      <c r="F1454" s="166"/>
    </row>
    <row r="1455" spans="1:6" x14ac:dyDescent="0.4">
      <c r="A1455" s="95"/>
      <c r="B1455" s="95"/>
      <c r="C1455" s="95"/>
      <c r="D1455" s="196"/>
      <c r="F1455" s="166"/>
    </row>
    <row r="1456" spans="1:6" x14ac:dyDescent="0.4">
      <c r="A1456" s="95"/>
      <c r="B1456" s="95"/>
      <c r="C1456" s="95"/>
      <c r="D1456" s="196"/>
      <c r="F1456" s="166"/>
    </row>
    <row r="1457" spans="1:6" x14ac:dyDescent="0.4">
      <c r="A1457" s="95"/>
      <c r="B1457" s="95"/>
      <c r="C1457" s="95"/>
      <c r="D1457" s="196"/>
      <c r="F1457" s="166"/>
    </row>
    <row r="1458" spans="1:6" x14ac:dyDescent="0.4">
      <c r="A1458" s="95"/>
      <c r="B1458" s="95"/>
      <c r="C1458" s="95"/>
      <c r="D1458" s="196"/>
      <c r="F1458" s="166"/>
    </row>
    <row r="1459" spans="1:6" x14ac:dyDescent="0.4">
      <c r="A1459" s="95"/>
      <c r="B1459" s="95"/>
      <c r="C1459" s="95"/>
      <c r="D1459" s="196"/>
      <c r="F1459" s="166"/>
    </row>
    <row r="1460" spans="1:6" x14ac:dyDescent="0.4">
      <c r="A1460" s="95"/>
      <c r="B1460" s="95"/>
      <c r="C1460" s="95"/>
      <c r="D1460" s="196"/>
      <c r="F1460" s="166"/>
    </row>
    <row r="1461" spans="1:6" x14ac:dyDescent="0.4">
      <c r="A1461" s="95"/>
      <c r="B1461" s="95"/>
      <c r="C1461" s="95"/>
      <c r="D1461" s="196"/>
      <c r="F1461" s="166"/>
    </row>
    <row r="1462" spans="1:6" x14ac:dyDescent="0.4">
      <c r="A1462" s="95"/>
      <c r="B1462" s="95"/>
      <c r="C1462" s="95"/>
      <c r="D1462" s="196"/>
      <c r="F1462" s="166"/>
    </row>
    <row r="1463" spans="1:6" x14ac:dyDescent="0.4">
      <c r="A1463" s="95"/>
      <c r="B1463" s="95"/>
      <c r="C1463" s="95"/>
      <c r="D1463" s="196"/>
      <c r="F1463" s="166"/>
    </row>
    <row r="1464" spans="1:6" x14ac:dyDescent="0.4">
      <c r="A1464" s="95"/>
      <c r="B1464" s="95"/>
      <c r="C1464" s="95"/>
      <c r="D1464" s="196"/>
      <c r="F1464" s="166"/>
    </row>
    <row r="1465" spans="1:6" x14ac:dyDescent="0.4">
      <c r="A1465" s="95"/>
      <c r="B1465" s="95"/>
      <c r="C1465" s="95"/>
      <c r="D1465" s="196"/>
      <c r="F1465" s="166"/>
    </row>
    <row r="1466" spans="1:6" x14ac:dyDescent="0.4">
      <c r="A1466" s="95"/>
      <c r="B1466" s="95"/>
      <c r="C1466" s="95"/>
      <c r="D1466" s="196"/>
      <c r="F1466" s="166"/>
    </row>
    <row r="1467" spans="1:6" x14ac:dyDescent="0.4">
      <c r="A1467" s="95"/>
      <c r="B1467" s="95"/>
      <c r="C1467" s="95"/>
      <c r="D1467" s="196"/>
      <c r="F1467" s="166"/>
    </row>
    <row r="1468" spans="1:6" x14ac:dyDescent="0.4">
      <c r="A1468" s="95"/>
      <c r="B1468" s="95"/>
      <c r="C1468" s="95"/>
      <c r="D1468" s="196"/>
      <c r="F1468" s="166"/>
    </row>
    <row r="1469" spans="1:6" x14ac:dyDescent="0.4">
      <c r="A1469" s="95"/>
      <c r="B1469" s="95"/>
      <c r="C1469" s="95"/>
      <c r="D1469" s="196"/>
      <c r="F1469" s="166"/>
    </row>
    <row r="1470" spans="1:6" x14ac:dyDescent="0.4">
      <c r="A1470" s="95"/>
      <c r="B1470" s="95"/>
      <c r="C1470" s="95"/>
      <c r="D1470" s="196"/>
      <c r="F1470" s="166"/>
    </row>
    <row r="1471" spans="1:6" x14ac:dyDescent="0.4">
      <c r="A1471" s="95"/>
      <c r="B1471" s="95"/>
      <c r="C1471" s="95"/>
      <c r="D1471" s="196"/>
      <c r="F1471" s="166"/>
    </row>
    <row r="1472" spans="1:6" x14ac:dyDescent="0.4">
      <c r="A1472" s="95"/>
      <c r="B1472" s="95"/>
      <c r="C1472" s="95"/>
      <c r="D1472" s="196"/>
      <c r="F1472" s="166"/>
    </row>
    <row r="1473" spans="1:6" x14ac:dyDescent="0.4">
      <c r="A1473" s="95"/>
      <c r="B1473" s="95"/>
      <c r="C1473" s="95"/>
      <c r="D1473" s="196"/>
      <c r="F1473" s="166"/>
    </row>
    <row r="1474" spans="1:6" x14ac:dyDescent="0.4">
      <c r="A1474" s="95"/>
      <c r="B1474" s="95"/>
      <c r="C1474" s="95"/>
      <c r="D1474" s="196"/>
      <c r="F1474" s="166"/>
    </row>
    <row r="1475" spans="1:6" x14ac:dyDescent="0.4">
      <c r="A1475" s="95"/>
      <c r="B1475" s="95"/>
      <c r="C1475" s="95"/>
      <c r="D1475" s="196"/>
      <c r="F1475" s="166"/>
    </row>
    <row r="1476" spans="1:6" x14ac:dyDescent="0.4">
      <c r="A1476" s="95"/>
      <c r="B1476" s="95"/>
      <c r="C1476" s="95"/>
      <c r="D1476" s="196"/>
      <c r="F1476" s="166"/>
    </row>
    <row r="1477" spans="1:6" x14ac:dyDescent="0.4">
      <c r="A1477" s="95"/>
      <c r="B1477" s="95"/>
      <c r="C1477" s="95"/>
      <c r="D1477" s="196"/>
      <c r="F1477" s="166"/>
    </row>
    <row r="1478" spans="1:6" x14ac:dyDescent="0.4">
      <c r="A1478" s="95"/>
      <c r="B1478" s="95"/>
      <c r="C1478" s="95"/>
      <c r="D1478" s="196"/>
      <c r="F1478" s="166"/>
    </row>
    <row r="1479" spans="1:6" x14ac:dyDescent="0.4">
      <c r="A1479" s="95"/>
      <c r="B1479" s="95"/>
      <c r="C1479" s="95"/>
      <c r="D1479" s="196"/>
      <c r="F1479" s="166"/>
    </row>
    <row r="1480" spans="1:6" x14ac:dyDescent="0.4">
      <c r="A1480" s="95"/>
      <c r="B1480" s="95"/>
      <c r="C1480" s="95"/>
      <c r="D1480" s="196"/>
      <c r="F1480" s="166"/>
    </row>
    <row r="1481" spans="1:6" x14ac:dyDescent="0.4">
      <c r="A1481" s="95"/>
      <c r="B1481" s="95"/>
      <c r="C1481" s="95"/>
      <c r="D1481" s="196"/>
      <c r="F1481" s="166"/>
    </row>
    <row r="1482" spans="1:6" x14ac:dyDescent="0.4">
      <c r="A1482" s="95"/>
      <c r="B1482" s="95"/>
      <c r="C1482" s="95"/>
      <c r="D1482" s="196"/>
      <c r="F1482" s="166"/>
    </row>
    <row r="1483" spans="1:6" x14ac:dyDescent="0.4">
      <c r="A1483" s="95"/>
      <c r="B1483" s="95"/>
      <c r="C1483" s="95"/>
      <c r="D1483" s="196"/>
      <c r="F1483" s="166"/>
    </row>
    <row r="1484" spans="1:6" x14ac:dyDescent="0.4">
      <c r="A1484" s="95"/>
      <c r="B1484" s="95"/>
      <c r="C1484" s="95"/>
      <c r="D1484" s="196"/>
      <c r="F1484" s="166"/>
    </row>
    <row r="1485" spans="1:6" x14ac:dyDescent="0.4">
      <c r="A1485" s="95"/>
      <c r="B1485" s="95"/>
      <c r="C1485" s="95"/>
      <c r="D1485" s="196"/>
      <c r="F1485" s="166"/>
    </row>
    <row r="1486" spans="1:6" x14ac:dyDescent="0.4">
      <c r="A1486" s="95"/>
      <c r="B1486" s="95"/>
      <c r="C1486" s="95"/>
      <c r="D1486" s="196"/>
      <c r="F1486" s="166"/>
    </row>
    <row r="1487" spans="1:6" x14ac:dyDescent="0.4">
      <c r="A1487" s="95"/>
      <c r="B1487" s="95"/>
      <c r="C1487" s="95"/>
      <c r="D1487" s="196"/>
      <c r="F1487" s="166"/>
    </row>
    <row r="1488" spans="1:6" x14ac:dyDescent="0.4">
      <c r="A1488" s="95"/>
      <c r="B1488" s="95"/>
      <c r="C1488" s="95"/>
      <c r="D1488" s="196"/>
      <c r="F1488" s="166"/>
    </row>
    <row r="1489" spans="1:6" x14ac:dyDescent="0.4">
      <c r="A1489" s="95"/>
      <c r="B1489" s="95"/>
      <c r="C1489" s="95"/>
      <c r="D1489" s="196"/>
      <c r="F1489" s="166"/>
    </row>
    <row r="1490" spans="1:6" x14ac:dyDescent="0.4">
      <c r="A1490" s="95"/>
      <c r="B1490" s="95"/>
      <c r="C1490" s="95"/>
      <c r="D1490" s="196"/>
      <c r="F1490" s="166"/>
    </row>
    <row r="1491" spans="1:6" x14ac:dyDescent="0.4">
      <c r="A1491" s="95"/>
      <c r="B1491" s="95"/>
      <c r="C1491" s="95"/>
      <c r="D1491" s="196"/>
      <c r="F1491" s="166"/>
    </row>
    <row r="1492" spans="1:6" x14ac:dyDescent="0.4">
      <c r="A1492" s="95"/>
      <c r="B1492" s="95"/>
      <c r="C1492" s="95"/>
      <c r="D1492" s="196"/>
      <c r="F1492" s="166"/>
    </row>
    <row r="1493" spans="1:6" x14ac:dyDescent="0.4">
      <c r="A1493" s="95"/>
      <c r="B1493" s="95"/>
      <c r="C1493" s="95"/>
      <c r="D1493" s="196"/>
      <c r="F1493" s="166"/>
    </row>
    <row r="1494" spans="1:6" x14ac:dyDescent="0.4">
      <c r="A1494" s="95"/>
      <c r="B1494" s="95"/>
      <c r="C1494" s="95"/>
      <c r="D1494" s="196"/>
      <c r="F1494" s="166"/>
    </row>
    <row r="1495" spans="1:6" x14ac:dyDescent="0.4">
      <c r="A1495" s="95"/>
      <c r="B1495" s="95"/>
      <c r="C1495" s="95"/>
      <c r="D1495" s="196"/>
      <c r="F1495" s="166"/>
    </row>
    <row r="1496" spans="1:6" x14ac:dyDescent="0.4">
      <c r="A1496" s="95"/>
      <c r="B1496" s="95"/>
      <c r="C1496" s="95"/>
      <c r="D1496" s="196"/>
      <c r="F1496" s="166"/>
    </row>
    <row r="1497" spans="1:6" x14ac:dyDescent="0.4">
      <c r="A1497" s="95"/>
      <c r="B1497" s="95"/>
      <c r="C1497" s="95"/>
      <c r="D1497" s="196"/>
      <c r="F1497" s="166"/>
    </row>
    <row r="1498" spans="1:6" x14ac:dyDescent="0.4">
      <c r="A1498" s="95"/>
      <c r="B1498" s="95"/>
      <c r="C1498" s="95"/>
      <c r="D1498" s="196"/>
      <c r="F1498" s="166"/>
    </row>
    <row r="1499" spans="1:6" x14ac:dyDescent="0.4">
      <c r="A1499" s="95"/>
      <c r="B1499" s="95"/>
      <c r="C1499" s="95"/>
      <c r="D1499" s="196"/>
      <c r="F1499" s="166"/>
    </row>
    <row r="1500" spans="1:6" x14ac:dyDescent="0.4">
      <c r="A1500" s="95"/>
      <c r="B1500" s="95"/>
      <c r="C1500" s="95"/>
      <c r="D1500" s="196"/>
      <c r="F1500" s="166"/>
    </row>
    <row r="1501" spans="1:6" x14ac:dyDescent="0.4">
      <c r="A1501" s="95"/>
      <c r="B1501" s="95"/>
      <c r="C1501" s="95"/>
      <c r="D1501" s="196"/>
      <c r="F1501" s="166"/>
    </row>
    <row r="1502" spans="1:6" x14ac:dyDescent="0.4">
      <c r="A1502" s="95"/>
      <c r="B1502" s="95"/>
      <c r="C1502" s="95"/>
      <c r="D1502" s="196"/>
      <c r="F1502" s="166"/>
    </row>
    <row r="1503" spans="1:6" x14ac:dyDescent="0.4">
      <c r="A1503" s="95"/>
      <c r="B1503" s="95"/>
      <c r="C1503" s="95"/>
      <c r="D1503" s="196"/>
      <c r="F1503" s="166"/>
    </row>
    <row r="1504" spans="1:6" x14ac:dyDescent="0.4">
      <c r="A1504" s="95"/>
      <c r="B1504" s="95"/>
      <c r="C1504" s="95"/>
      <c r="D1504" s="196"/>
      <c r="F1504" s="166"/>
    </row>
    <row r="1505" spans="1:6" x14ac:dyDescent="0.4">
      <c r="A1505" s="95"/>
      <c r="B1505" s="95"/>
      <c r="C1505" s="95"/>
      <c r="D1505" s="196"/>
      <c r="F1505" s="166"/>
    </row>
    <row r="1506" spans="1:6" x14ac:dyDescent="0.4">
      <c r="A1506" s="95"/>
      <c r="B1506" s="95"/>
      <c r="C1506" s="95"/>
      <c r="D1506" s="196"/>
      <c r="F1506" s="166"/>
    </row>
    <row r="1507" spans="1:6" x14ac:dyDescent="0.4">
      <c r="A1507" s="95"/>
      <c r="B1507" s="95"/>
      <c r="C1507" s="95"/>
      <c r="D1507" s="196"/>
      <c r="F1507" s="166"/>
    </row>
    <row r="1508" spans="1:6" x14ac:dyDescent="0.4">
      <c r="A1508" s="95"/>
      <c r="B1508" s="95"/>
      <c r="C1508" s="95"/>
      <c r="D1508" s="196"/>
      <c r="F1508" s="166"/>
    </row>
    <row r="1509" spans="1:6" x14ac:dyDescent="0.4">
      <c r="A1509" s="95"/>
      <c r="B1509" s="95"/>
      <c r="C1509" s="95"/>
      <c r="D1509" s="196"/>
      <c r="F1509" s="166"/>
    </row>
    <row r="1510" spans="1:6" x14ac:dyDescent="0.4">
      <c r="A1510" s="95"/>
      <c r="B1510" s="95"/>
      <c r="C1510" s="95"/>
      <c r="D1510" s="196"/>
      <c r="F1510" s="166"/>
    </row>
    <row r="1511" spans="1:6" x14ac:dyDescent="0.4">
      <c r="A1511" s="95"/>
      <c r="B1511" s="95"/>
      <c r="C1511" s="95"/>
      <c r="D1511" s="196"/>
      <c r="F1511" s="166"/>
    </row>
    <row r="1512" spans="1:6" x14ac:dyDescent="0.4">
      <c r="A1512" s="95"/>
      <c r="B1512" s="95"/>
      <c r="C1512" s="95"/>
      <c r="D1512" s="196"/>
      <c r="F1512" s="166"/>
    </row>
    <row r="1513" spans="1:6" x14ac:dyDescent="0.4">
      <c r="A1513" s="95"/>
      <c r="B1513" s="95"/>
      <c r="C1513" s="95"/>
      <c r="D1513" s="196"/>
      <c r="F1513" s="166"/>
    </row>
    <row r="1514" spans="1:6" x14ac:dyDescent="0.4">
      <c r="A1514" s="95"/>
      <c r="B1514" s="95"/>
      <c r="C1514" s="95"/>
      <c r="D1514" s="196"/>
      <c r="F1514" s="166"/>
    </row>
    <row r="1515" spans="1:6" x14ac:dyDescent="0.4">
      <c r="A1515" s="95"/>
      <c r="B1515" s="95"/>
      <c r="C1515" s="95"/>
      <c r="D1515" s="196"/>
      <c r="F1515" s="166"/>
    </row>
    <row r="1516" spans="1:6" x14ac:dyDescent="0.4">
      <c r="A1516" s="95"/>
      <c r="B1516" s="95"/>
      <c r="C1516" s="95"/>
      <c r="D1516" s="196"/>
      <c r="F1516" s="166"/>
    </row>
    <row r="1517" spans="1:6" x14ac:dyDescent="0.4">
      <c r="A1517" s="95"/>
      <c r="B1517" s="95"/>
      <c r="C1517" s="95"/>
      <c r="D1517" s="196"/>
      <c r="F1517" s="166"/>
    </row>
    <row r="1518" spans="1:6" x14ac:dyDescent="0.4">
      <c r="A1518" s="95"/>
      <c r="B1518" s="95"/>
      <c r="C1518" s="95"/>
      <c r="D1518" s="196"/>
      <c r="F1518" s="166"/>
    </row>
    <row r="1519" spans="1:6" x14ac:dyDescent="0.4">
      <c r="A1519" s="95"/>
      <c r="B1519" s="95"/>
      <c r="C1519" s="95"/>
      <c r="D1519" s="196"/>
      <c r="F1519" s="166"/>
    </row>
    <row r="1520" spans="1:6" x14ac:dyDescent="0.4">
      <c r="A1520" s="95"/>
      <c r="B1520" s="95"/>
      <c r="C1520" s="95"/>
      <c r="D1520" s="196"/>
      <c r="F1520" s="166"/>
    </row>
    <row r="1521" spans="1:6" x14ac:dyDescent="0.4">
      <c r="A1521" s="95"/>
      <c r="B1521" s="95"/>
      <c r="C1521" s="95"/>
      <c r="D1521" s="196"/>
      <c r="F1521" s="166"/>
    </row>
    <row r="1522" spans="1:6" x14ac:dyDescent="0.4">
      <c r="A1522" s="95"/>
      <c r="B1522" s="95"/>
      <c r="C1522" s="95"/>
      <c r="D1522" s="196"/>
      <c r="F1522" s="166"/>
    </row>
    <row r="1523" spans="1:6" x14ac:dyDescent="0.4">
      <c r="A1523" s="95"/>
      <c r="B1523" s="95"/>
      <c r="C1523" s="95"/>
      <c r="D1523" s="196"/>
      <c r="F1523" s="166"/>
    </row>
    <row r="1524" spans="1:6" x14ac:dyDescent="0.4">
      <c r="A1524" s="95"/>
      <c r="B1524" s="95"/>
      <c r="C1524" s="95"/>
      <c r="D1524" s="196"/>
      <c r="F1524" s="166"/>
    </row>
    <row r="1525" spans="1:6" x14ac:dyDescent="0.4">
      <c r="A1525" s="95"/>
      <c r="B1525" s="95"/>
      <c r="C1525" s="95"/>
      <c r="D1525" s="196"/>
      <c r="F1525" s="166"/>
    </row>
    <row r="1526" spans="1:6" x14ac:dyDescent="0.4">
      <c r="A1526" s="95"/>
      <c r="B1526" s="95"/>
      <c r="C1526" s="95"/>
      <c r="D1526" s="196"/>
      <c r="F1526" s="166"/>
    </row>
    <row r="1527" spans="1:6" x14ac:dyDescent="0.4">
      <c r="A1527" s="95"/>
      <c r="B1527" s="95"/>
      <c r="C1527" s="95"/>
      <c r="D1527" s="196"/>
      <c r="F1527" s="166"/>
    </row>
    <row r="1528" spans="1:6" x14ac:dyDescent="0.4">
      <c r="A1528" s="95"/>
      <c r="B1528" s="95"/>
      <c r="C1528" s="95"/>
      <c r="D1528" s="196"/>
      <c r="F1528" s="166"/>
    </row>
    <row r="1529" spans="1:6" x14ac:dyDescent="0.4">
      <c r="A1529" s="95"/>
      <c r="B1529" s="95"/>
      <c r="C1529" s="95"/>
      <c r="D1529" s="196"/>
      <c r="F1529" s="166"/>
    </row>
    <row r="1530" spans="1:6" x14ac:dyDescent="0.4">
      <c r="A1530" s="95"/>
      <c r="B1530" s="95"/>
      <c r="C1530" s="95"/>
      <c r="D1530" s="196"/>
      <c r="F1530" s="166"/>
    </row>
    <row r="1531" spans="1:6" x14ac:dyDescent="0.4">
      <c r="A1531" s="95"/>
      <c r="B1531" s="95"/>
      <c r="C1531" s="95"/>
      <c r="D1531" s="196"/>
      <c r="F1531" s="166"/>
    </row>
    <row r="1532" spans="1:6" x14ac:dyDescent="0.4">
      <c r="A1532" s="95"/>
      <c r="B1532" s="95"/>
      <c r="C1532" s="95"/>
      <c r="D1532" s="196"/>
      <c r="F1532" s="166"/>
    </row>
    <row r="1533" spans="1:6" x14ac:dyDescent="0.4">
      <c r="A1533" s="95"/>
      <c r="B1533" s="95"/>
      <c r="C1533" s="95"/>
      <c r="D1533" s="196"/>
      <c r="F1533" s="166"/>
    </row>
    <row r="1534" spans="1:6" x14ac:dyDescent="0.4">
      <c r="A1534" s="95"/>
      <c r="B1534" s="95"/>
      <c r="C1534" s="95"/>
      <c r="D1534" s="196"/>
      <c r="F1534" s="166"/>
    </row>
    <row r="1535" spans="1:6" x14ac:dyDescent="0.4">
      <c r="A1535" s="95"/>
      <c r="B1535" s="95"/>
      <c r="C1535" s="95"/>
      <c r="D1535" s="196"/>
      <c r="F1535" s="166"/>
    </row>
    <row r="1536" spans="1:6" x14ac:dyDescent="0.4">
      <c r="A1536" s="95"/>
      <c r="B1536" s="95"/>
      <c r="C1536" s="95"/>
      <c r="D1536" s="196"/>
      <c r="F1536" s="166"/>
    </row>
    <row r="1537" spans="1:6" x14ac:dyDescent="0.4">
      <c r="A1537" s="95"/>
      <c r="B1537" s="95"/>
      <c r="C1537" s="95"/>
      <c r="D1537" s="196"/>
      <c r="F1537" s="166"/>
    </row>
    <row r="1538" spans="1:6" x14ac:dyDescent="0.4">
      <c r="A1538" s="95"/>
      <c r="B1538" s="95"/>
      <c r="C1538" s="95"/>
      <c r="D1538" s="196"/>
      <c r="F1538" s="166"/>
    </row>
    <row r="1539" spans="1:6" x14ac:dyDescent="0.4">
      <c r="A1539" s="95"/>
      <c r="B1539" s="95"/>
      <c r="C1539" s="95"/>
      <c r="D1539" s="196"/>
      <c r="F1539" s="166"/>
    </row>
    <row r="1540" spans="1:6" x14ac:dyDescent="0.4">
      <c r="A1540" s="95"/>
      <c r="B1540" s="95"/>
      <c r="C1540" s="95"/>
      <c r="D1540" s="196"/>
      <c r="F1540" s="166"/>
    </row>
    <row r="1541" spans="1:6" x14ac:dyDescent="0.4">
      <c r="A1541" s="95"/>
      <c r="B1541" s="95"/>
      <c r="C1541" s="95"/>
      <c r="D1541" s="196"/>
      <c r="F1541" s="166"/>
    </row>
    <row r="1542" spans="1:6" x14ac:dyDescent="0.4">
      <c r="A1542" s="95"/>
      <c r="B1542" s="95"/>
      <c r="C1542" s="95"/>
      <c r="D1542" s="196"/>
      <c r="F1542" s="166"/>
    </row>
    <row r="1543" spans="1:6" x14ac:dyDescent="0.4">
      <c r="A1543" s="95"/>
      <c r="B1543" s="95"/>
      <c r="C1543" s="95"/>
      <c r="D1543" s="196"/>
      <c r="F1543" s="166"/>
    </row>
    <row r="1544" spans="1:6" x14ac:dyDescent="0.4">
      <c r="A1544" s="95"/>
      <c r="B1544" s="95"/>
      <c r="C1544" s="95"/>
      <c r="D1544" s="196"/>
      <c r="F1544" s="166"/>
    </row>
    <row r="1545" spans="1:6" x14ac:dyDescent="0.4">
      <c r="A1545" s="95"/>
      <c r="B1545" s="95"/>
      <c r="C1545" s="95"/>
      <c r="D1545" s="196"/>
      <c r="F1545" s="166"/>
    </row>
    <row r="1546" spans="1:6" x14ac:dyDescent="0.4">
      <c r="A1546" s="95"/>
      <c r="B1546" s="95"/>
      <c r="C1546" s="95"/>
      <c r="D1546" s="196"/>
      <c r="F1546" s="166"/>
    </row>
    <row r="1547" spans="1:6" x14ac:dyDescent="0.4">
      <c r="A1547" s="95"/>
      <c r="B1547" s="95"/>
      <c r="C1547" s="95"/>
      <c r="D1547" s="196"/>
      <c r="F1547" s="166"/>
    </row>
    <row r="1548" spans="1:6" x14ac:dyDescent="0.4">
      <c r="A1548" s="95"/>
      <c r="B1548" s="95"/>
      <c r="C1548" s="95"/>
      <c r="D1548" s="196"/>
      <c r="F1548" s="166"/>
    </row>
    <row r="1549" spans="1:6" x14ac:dyDescent="0.4">
      <c r="A1549" s="95"/>
      <c r="B1549" s="95"/>
      <c r="C1549" s="95"/>
      <c r="D1549" s="196"/>
      <c r="F1549" s="166"/>
    </row>
    <row r="1550" spans="1:6" x14ac:dyDescent="0.4">
      <c r="A1550" s="95"/>
      <c r="B1550" s="95"/>
      <c r="C1550" s="95"/>
      <c r="D1550" s="196"/>
      <c r="F1550" s="166"/>
    </row>
    <row r="1551" spans="1:6" x14ac:dyDescent="0.4">
      <c r="A1551" s="95"/>
      <c r="B1551" s="95"/>
      <c r="C1551" s="95"/>
      <c r="D1551" s="196"/>
      <c r="F1551" s="166"/>
    </row>
    <row r="1552" spans="1:6" x14ac:dyDescent="0.4">
      <c r="A1552" s="95"/>
      <c r="B1552" s="95"/>
      <c r="C1552" s="95"/>
      <c r="D1552" s="196"/>
      <c r="F1552" s="166"/>
    </row>
    <row r="1553" spans="1:6" x14ac:dyDescent="0.4">
      <c r="A1553" s="95"/>
      <c r="B1553" s="95"/>
      <c r="C1553" s="95"/>
      <c r="D1553" s="196"/>
      <c r="F1553" s="166"/>
    </row>
    <row r="1554" spans="1:6" x14ac:dyDescent="0.4">
      <c r="A1554" s="95"/>
      <c r="B1554" s="95"/>
      <c r="C1554" s="95"/>
      <c r="D1554" s="196"/>
      <c r="F1554" s="166"/>
    </row>
    <row r="1555" spans="1:6" x14ac:dyDescent="0.4">
      <c r="A1555" s="95"/>
      <c r="B1555" s="95"/>
      <c r="C1555" s="95"/>
      <c r="D1555" s="196"/>
      <c r="F1555" s="166"/>
    </row>
    <row r="1556" spans="1:6" x14ac:dyDescent="0.4">
      <c r="A1556" s="95"/>
      <c r="B1556" s="95"/>
      <c r="C1556" s="95"/>
      <c r="D1556" s="196"/>
      <c r="F1556" s="166"/>
    </row>
    <row r="1557" spans="1:6" x14ac:dyDescent="0.4">
      <c r="A1557" s="95"/>
      <c r="B1557" s="95"/>
      <c r="C1557" s="95"/>
      <c r="D1557" s="196"/>
      <c r="F1557" s="166"/>
    </row>
    <row r="1558" spans="1:6" x14ac:dyDescent="0.4">
      <c r="A1558" s="95"/>
      <c r="B1558" s="95"/>
      <c r="C1558" s="95"/>
      <c r="D1558" s="196"/>
      <c r="F1558" s="166"/>
    </row>
    <row r="1559" spans="1:6" x14ac:dyDescent="0.4">
      <c r="A1559" s="95"/>
      <c r="B1559" s="95"/>
      <c r="C1559" s="95"/>
      <c r="D1559" s="196"/>
      <c r="F1559" s="166"/>
    </row>
    <row r="1560" spans="1:6" x14ac:dyDescent="0.4">
      <c r="A1560" s="95"/>
      <c r="B1560" s="95"/>
      <c r="C1560" s="95"/>
      <c r="D1560" s="196"/>
      <c r="F1560" s="166"/>
    </row>
    <row r="1561" spans="1:6" x14ac:dyDescent="0.4">
      <c r="A1561" s="95"/>
      <c r="B1561" s="95"/>
      <c r="C1561" s="95"/>
      <c r="D1561" s="196"/>
      <c r="F1561" s="166"/>
    </row>
    <row r="1562" spans="1:6" x14ac:dyDescent="0.4">
      <c r="A1562" s="95"/>
      <c r="B1562" s="95"/>
      <c r="C1562" s="95"/>
      <c r="D1562" s="196"/>
      <c r="F1562" s="166"/>
    </row>
    <row r="1563" spans="1:6" x14ac:dyDescent="0.4">
      <c r="A1563" s="95"/>
      <c r="B1563" s="95"/>
      <c r="C1563" s="95"/>
      <c r="D1563" s="196"/>
      <c r="F1563" s="166"/>
    </row>
    <row r="1564" spans="1:6" x14ac:dyDescent="0.4">
      <c r="A1564" s="95"/>
      <c r="B1564" s="95"/>
      <c r="C1564" s="95"/>
      <c r="D1564" s="196"/>
      <c r="F1564" s="166"/>
    </row>
    <row r="1565" spans="1:6" x14ac:dyDescent="0.4">
      <c r="A1565" s="95"/>
      <c r="B1565" s="95"/>
      <c r="C1565" s="95"/>
      <c r="D1565" s="196"/>
      <c r="F1565" s="166"/>
    </row>
    <row r="1566" spans="1:6" x14ac:dyDescent="0.4">
      <c r="A1566" s="95"/>
      <c r="B1566" s="95"/>
      <c r="C1566" s="95"/>
      <c r="D1566" s="196"/>
      <c r="F1566" s="166"/>
    </row>
    <row r="1567" spans="1:6" x14ac:dyDescent="0.4">
      <c r="A1567" s="95"/>
      <c r="B1567" s="95"/>
      <c r="C1567" s="95"/>
      <c r="D1567" s="196"/>
      <c r="F1567" s="166"/>
    </row>
    <row r="1568" spans="1:6" x14ac:dyDescent="0.4">
      <c r="A1568" s="95"/>
      <c r="B1568" s="95"/>
      <c r="C1568" s="95"/>
      <c r="D1568" s="196"/>
      <c r="F1568" s="166"/>
    </row>
    <row r="1569" spans="1:6" x14ac:dyDescent="0.4">
      <c r="A1569" s="95"/>
      <c r="B1569" s="95"/>
      <c r="C1569" s="95"/>
      <c r="D1569" s="196"/>
      <c r="F1569" s="166"/>
    </row>
    <row r="1570" spans="1:6" x14ac:dyDescent="0.4">
      <c r="A1570" s="95"/>
      <c r="B1570" s="95"/>
      <c r="C1570" s="95"/>
      <c r="D1570" s="196"/>
      <c r="F1570" s="166"/>
    </row>
    <row r="1571" spans="1:6" x14ac:dyDescent="0.4">
      <c r="A1571" s="95"/>
      <c r="B1571" s="95"/>
      <c r="C1571" s="95"/>
      <c r="D1571" s="196"/>
      <c r="F1571" s="166"/>
    </row>
    <row r="1572" spans="1:6" x14ac:dyDescent="0.4">
      <c r="A1572" s="95"/>
      <c r="B1572" s="95"/>
      <c r="C1572" s="95"/>
      <c r="D1572" s="196"/>
      <c r="F1572" s="166"/>
    </row>
    <row r="1573" spans="1:6" x14ac:dyDescent="0.4">
      <c r="A1573" s="95"/>
      <c r="B1573" s="95"/>
      <c r="C1573" s="95"/>
      <c r="D1573" s="196"/>
      <c r="F1573" s="166"/>
    </row>
    <row r="1574" spans="1:6" x14ac:dyDescent="0.4">
      <c r="A1574" s="95"/>
      <c r="B1574" s="95"/>
      <c r="C1574" s="95"/>
      <c r="D1574" s="196"/>
      <c r="F1574" s="166"/>
    </row>
    <row r="1575" spans="1:6" x14ac:dyDescent="0.4">
      <c r="A1575" s="95"/>
      <c r="B1575" s="95"/>
      <c r="C1575" s="95"/>
      <c r="D1575" s="196"/>
      <c r="F1575" s="166"/>
    </row>
    <row r="1576" spans="1:6" x14ac:dyDescent="0.4">
      <c r="A1576" s="95"/>
      <c r="B1576" s="95"/>
      <c r="C1576" s="95"/>
      <c r="D1576" s="196"/>
      <c r="F1576" s="166"/>
    </row>
    <row r="1577" spans="1:6" x14ac:dyDescent="0.4">
      <c r="A1577" s="95"/>
      <c r="B1577" s="95"/>
      <c r="C1577" s="95"/>
      <c r="D1577" s="196"/>
      <c r="F1577" s="166"/>
    </row>
    <row r="1578" spans="1:6" x14ac:dyDescent="0.4">
      <c r="A1578" s="95"/>
      <c r="B1578" s="95"/>
      <c r="C1578" s="95"/>
      <c r="D1578" s="196"/>
      <c r="F1578" s="166"/>
    </row>
    <row r="1579" spans="1:6" x14ac:dyDescent="0.4">
      <c r="A1579" s="95"/>
      <c r="B1579" s="95"/>
      <c r="C1579" s="95"/>
      <c r="D1579" s="196"/>
      <c r="F1579" s="166"/>
    </row>
    <row r="1580" spans="1:6" x14ac:dyDescent="0.4">
      <c r="A1580" s="95"/>
      <c r="B1580" s="95"/>
      <c r="C1580" s="95"/>
      <c r="D1580" s="196"/>
      <c r="F1580" s="166"/>
    </row>
    <row r="1581" spans="1:6" x14ac:dyDescent="0.4">
      <c r="A1581" s="95"/>
      <c r="B1581" s="95"/>
      <c r="C1581" s="95"/>
      <c r="D1581" s="196"/>
      <c r="F1581" s="166"/>
    </row>
    <row r="1582" spans="1:6" x14ac:dyDescent="0.4">
      <c r="A1582" s="95"/>
      <c r="B1582" s="95"/>
      <c r="C1582" s="95"/>
      <c r="D1582" s="196"/>
      <c r="F1582" s="166"/>
    </row>
    <row r="1583" spans="1:6" x14ac:dyDescent="0.4">
      <c r="A1583" s="95"/>
      <c r="B1583" s="95"/>
      <c r="C1583" s="95"/>
      <c r="D1583" s="196"/>
      <c r="F1583" s="166"/>
    </row>
    <row r="1584" spans="1:6" x14ac:dyDescent="0.4">
      <c r="A1584" s="95"/>
      <c r="B1584" s="95"/>
      <c r="C1584" s="95"/>
      <c r="D1584" s="196"/>
      <c r="F1584" s="166"/>
    </row>
    <row r="1585" spans="1:6" x14ac:dyDescent="0.4">
      <c r="A1585" s="95"/>
      <c r="B1585" s="95"/>
      <c r="C1585" s="95"/>
      <c r="D1585" s="196"/>
      <c r="F1585" s="166"/>
    </row>
    <row r="1586" spans="1:6" x14ac:dyDescent="0.4">
      <c r="A1586" s="95"/>
      <c r="B1586" s="95"/>
      <c r="C1586" s="95"/>
      <c r="D1586" s="196"/>
      <c r="F1586" s="166"/>
    </row>
    <row r="1587" spans="1:6" x14ac:dyDescent="0.4">
      <c r="A1587" s="95"/>
      <c r="B1587" s="95"/>
      <c r="C1587" s="95"/>
      <c r="D1587" s="196"/>
      <c r="F1587" s="166"/>
    </row>
    <row r="1588" spans="1:6" x14ac:dyDescent="0.4">
      <c r="A1588" s="95"/>
      <c r="B1588" s="95"/>
      <c r="C1588" s="95"/>
      <c r="D1588" s="196"/>
      <c r="F1588" s="166"/>
    </row>
    <row r="1589" spans="1:6" x14ac:dyDescent="0.4">
      <c r="A1589" s="95"/>
      <c r="B1589" s="95"/>
      <c r="C1589" s="95"/>
      <c r="D1589" s="196"/>
      <c r="F1589" s="166"/>
    </row>
    <row r="1590" spans="1:6" x14ac:dyDescent="0.4">
      <c r="A1590" s="95"/>
      <c r="B1590" s="95"/>
      <c r="C1590" s="95"/>
      <c r="D1590" s="196"/>
      <c r="F1590" s="166"/>
    </row>
    <row r="1591" spans="1:6" x14ac:dyDescent="0.4">
      <c r="A1591" s="95"/>
      <c r="B1591" s="95"/>
      <c r="C1591" s="95"/>
      <c r="D1591" s="196"/>
      <c r="F1591" s="166"/>
    </row>
    <row r="1592" spans="1:6" x14ac:dyDescent="0.4">
      <c r="A1592" s="95"/>
      <c r="B1592" s="95"/>
      <c r="C1592" s="95"/>
      <c r="D1592" s="196"/>
      <c r="F1592" s="166"/>
    </row>
    <row r="1593" spans="1:6" x14ac:dyDescent="0.4">
      <c r="A1593" s="95"/>
      <c r="B1593" s="95"/>
      <c r="C1593" s="95"/>
      <c r="D1593" s="196"/>
      <c r="F1593" s="166"/>
    </row>
    <row r="1594" spans="1:6" x14ac:dyDescent="0.4">
      <c r="A1594" s="95"/>
      <c r="B1594" s="95"/>
      <c r="C1594" s="95"/>
      <c r="D1594" s="196"/>
      <c r="F1594" s="166"/>
    </row>
    <row r="1595" spans="1:6" x14ac:dyDescent="0.4">
      <c r="A1595" s="95"/>
      <c r="B1595" s="95"/>
      <c r="C1595" s="95"/>
      <c r="D1595" s="196"/>
      <c r="F1595" s="166"/>
    </row>
    <row r="1596" spans="1:6" x14ac:dyDescent="0.4">
      <c r="A1596" s="95"/>
      <c r="B1596" s="95"/>
      <c r="C1596" s="95"/>
      <c r="D1596" s="196"/>
      <c r="F1596" s="166"/>
    </row>
    <row r="1597" spans="1:6" x14ac:dyDescent="0.4">
      <c r="A1597" s="95"/>
      <c r="B1597" s="95"/>
      <c r="C1597" s="95"/>
      <c r="D1597" s="196"/>
      <c r="F1597" s="166"/>
    </row>
    <row r="1598" spans="1:6" x14ac:dyDescent="0.4">
      <c r="A1598" s="95"/>
      <c r="B1598" s="95"/>
      <c r="C1598" s="95"/>
      <c r="D1598" s="196"/>
      <c r="F1598" s="166"/>
    </row>
    <row r="1599" spans="1:6" x14ac:dyDescent="0.4">
      <c r="A1599" s="95"/>
      <c r="B1599" s="95"/>
      <c r="C1599" s="95"/>
      <c r="D1599" s="196"/>
      <c r="F1599" s="166"/>
    </row>
    <row r="1600" spans="1:6" x14ac:dyDescent="0.4">
      <c r="A1600" s="95"/>
      <c r="B1600" s="95"/>
      <c r="C1600" s="95"/>
      <c r="D1600" s="196"/>
      <c r="F1600" s="166"/>
    </row>
    <row r="1601" spans="1:6" x14ac:dyDescent="0.4">
      <c r="A1601" s="95"/>
      <c r="B1601" s="95"/>
      <c r="C1601" s="95"/>
      <c r="D1601" s="196"/>
      <c r="F1601" s="166"/>
    </row>
    <row r="1602" spans="1:6" x14ac:dyDescent="0.4">
      <c r="A1602" s="95"/>
      <c r="B1602" s="95"/>
      <c r="C1602" s="95"/>
      <c r="D1602" s="196"/>
      <c r="F1602" s="166"/>
    </row>
    <row r="1603" spans="1:6" x14ac:dyDescent="0.4">
      <c r="A1603" s="95"/>
      <c r="B1603" s="95"/>
      <c r="C1603" s="95"/>
      <c r="D1603" s="196"/>
      <c r="F1603" s="166"/>
    </row>
    <row r="1604" spans="1:6" x14ac:dyDescent="0.4">
      <c r="A1604" s="95"/>
      <c r="B1604" s="95"/>
      <c r="C1604" s="95"/>
      <c r="D1604" s="196"/>
      <c r="F1604" s="166"/>
    </row>
    <row r="1605" spans="1:6" x14ac:dyDescent="0.4">
      <c r="A1605" s="95"/>
      <c r="B1605" s="95"/>
      <c r="C1605" s="95"/>
      <c r="D1605" s="196"/>
      <c r="F1605" s="166"/>
    </row>
    <row r="1606" spans="1:6" x14ac:dyDescent="0.4">
      <c r="A1606" s="95"/>
      <c r="B1606" s="95"/>
      <c r="C1606" s="95"/>
      <c r="D1606" s="196"/>
      <c r="F1606" s="166"/>
    </row>
    <row r="1607" spans="1:6" x14ac:dyDescent="0.4">
      <c r="A1607" s="95"/>
      <c r="B1607" s="95"/>
      <c r="C1607" s="95"/>
      <c r="D1607" s="196"/>
      <c r="F1607" s="166"/>
    </row>
    <row r="1608" spans="1:6" x14ac:dyDescent="0.4">
      <c r="A1608" s="95"/>
      <c r="B1608" s="95"/>
      <c r="C1608" s="95"/>
      <c r="D1608" s="196"/>
      <c r="F1608" s="166"/>
    </row>
    <row r="1609" spans="1:6" x14ac:dyDescent="0.4">
      <c r="A1609" s="95"/>
      <c r="B1609" s="95"/>
      <c r="C1609" s="95"/>
      <c r="D1609" s="196"/>
      <c r="F1609" s="166"/>
    </row>
    <row r="1610" spans="1:6" x14ac:dyDescent="0.4">
      <c r="A1610" s="95"/>
      <c r="B1610" s="95"/>
      <c r="C1610" s="95"/>
      <c r="D1610" s="196"/>
      <c r="F1610" s="166"/>
    </row>
    <row r="1611" spans="1:6" x14ac:dyDescent="0.4">
      <c r="A1611" s="95"/>
      <c r="B1611" s="95"/>
      <c r="C1611" s="95"/>
      <c r="D1611" s="196"/>
      <c r="F1611" s="166"/>
    </row>
    <row r="1612" spans="1:6" x14ac:dyDescent="0.4">
      <c r="A1612" s="95"/>
      <c r="B1612" s="95"/>
      <c r="C1612" s="95"/>
      <c r="D1612" s="196"/>
      <c r="F1612" s="166"/>
    </row>
    <row r="1613" spans="1:6" x14ac:dyDescent="0.4">
      <c r="A1613" s="95"/>
      <c r="B1613" s="95"/>
      <c r="C1613" s="95"/>
      <c r="D1613" s="196"/>
      <c r="F1613" s="166"/>
    </row>
    <row r="1614" spans="1:6" x14ac:dyDescent="0.4">
      <c r="A1614" s="95"/>
      <c r="B1614" s="95"/>
      <c r="C1614" s="95"/>
      <c r="D1614" s="196"/>
      <c r="F1614" s="166"/>
    </row>
    <row r="1615" spans="1:6" x14ac:dyDescent="0.4">
      <c r="A1615" s="95"/>
      <c r="B1615" s="95"/>
      <c r="C1615" s="95"/>
      <c r="D1615" s="196"/>
      <c r="F1615" s="166"/>
    </row>
    <row r="1616" spans="1:6" x14ac:dyDescent="0.4">
      <c r="A1616" s="95"/>
      <c r="B1616" s="95"/>
      <c r="C1616" s="95"/>
      <c r="D1616" s="196"/>
      <c r="F1616" s="166"/>
    </row>
    <row r="1617" spans="1:6" x14ac:dyDescent="0.4">
      <c r="A1617" s="95"/>
      <c r="B1617" s="95"/>
      <c r="C1617" s="95"/>
      <c r="D1617" s="196"/>
      <c r="F1617" s="166"/>
    </row>
    <row r="1618" spans="1:6" x14ac:dyDescent="0.4">
      <c r="A1618" s="95"/>
      <c r="B1618" s="95"/>
      <c r="C1618" s="95"/>
      <c r="D1618" s="196"/>
      <c r="F1618" s="166"/>
    </row>
    <row r="1619" spans="1:6" x14ac:dyDescent="0.4">
      <c r="A1619" s="95"/>
      <c r="B1619" s="95"/>
      <c r="C1619" s="95"/>
      <c r="D1619" s="196"/>
      <c r="F1619" s="166"/>
    </row>
    <row r="1620" spans="1:6" x14ac:dyDescent="0.4">
      <c r="A1620" s="95"/>
      <c r="B1620" s="95"/>
      <c r="C1620" s="95"/>
      <c r="D1620" s="196"/>
      <c r="F1620" s="166"/>
    </row>
    <row r="1621" spans="1:6" x14ac:dyDescent="0.4">
      <c r="A1621" s="95"/>
      <c r="B1621" s="95"/>
      <c r="C1621" s="95"/>
      <c r="D1621" s="196"/>
      <c r="F1621" s="166"/>
    </row>
    <row r="1622" spans="1:6" x14ac:dyDescent="0.4">
      <c r="A1622" s="95"/>
      <c r="B1622" s="95"/>
      <c r="C1622" s="95"/>
      <c r="D1622" s="196"/>
      <c r="F1622" s="166"/>
    </row>
    <row r="1623" spans="1:6" x14ac:dyDescent="0.4">
      <c r="A1623" s="95"/>
      <c r="B1623" s="95"/>
      <c r="C1623" s="95"/>
      <c r="D1623" s="196"/>
      <c r="F1623" s="166"/>
    </row>
    <row r="1624" spans="1:6" x14ac:dyDescent="0.4">
      <c r="A1624" s="95"/>
      <c r="B1624" s="95"/>
      <c r="C1624" s="95"/>
      <c r="D1624" s="196"/>
      <c r="F1624" s="166"/>
    </row>
    <row r="1625" spans="1:6" x14ac:dyDescent="0.4">
      <c r="A1625" s="95"/>
      <c r="B1625" s="95"/>
      <c r="C1625" s="95"/>
      <c r="D1625" s="196"/>
      <c r="F1625" s="166"/>
    </row>
    <row r="1626" spans="1:6" x14ac:dyDescent="0.4">
      <c r="A1626" s="95"/>
      <c r="B1626" s="95"/>
      <c r="C1626" s="95"/>
      <c r="D1626" s="196"/>
      <c r="F1626" s="166"/>
    </row>
    <row r="1627" spans="1:6" x14ac:dyDescent="0.4">
      <c r="A1627" s="95"/>
      <c r="B1627" s="95"/>
      <c r="C1627" s="95"/>
      <c r="D1627" s="196"/>
      <c r="F1627" s="166"/>
    </row>
    <row r="1628" spans="1:6" x14ac:dyDescent="0.4">
      <c r="A1628" s="95"/>
      <c r="B1628" s="95"/>
      <c r="C1628" s="95"/>
      <c r="D1628" s="196"/>
      <c r="F1628" s="166"/>
    </row>
    <row r="1629" spans="1:6" x14ac:dyDescent="0.4">
      <c r="A1629" s="95"/>
      <c r="B1629" s="95"/>
      <c r="C1629" s="95"/>
      <c r="D1629" s="196"/>
      <c r="F1629" s="166"/>
    </row>
    <row r="1630" spans="1:6" x14ac:dyDescent="0.4">
      <c r="A1630" s="95"/>
      <c r="B1630" s="95"/>
      <c r="C1630" s="95"/>
      <c r="D1630" s="196"/>
      <c r="F1630" s="166"/>
    </row>
    <row r="1631" spans="1:6" x14ac:dyDescent="0.4">
      <c r="A1631" s="95"/>
      <c r="B1631" s="95"/>
      <c r="C1631" s="95"/>
      <c r="D1631" s="196"/>
      <c r="F1631" s="166"/>
    </row>
    <row r="1632" spans="1:6" x14ac:dyDescent="0.4">
      <c r="A1632" s="95"/>
      <c r="B1632" s="95"/>
      <c r="C1632" s="95"/>
      <c r="D1632" s="196"/>
      <c r="F1632" s="166"/>
    </row>
    <row r="1633" spans="1:6" x14ac:dyDescent="0.4">
      <c r="A1633" s="95"/>
      <c r="B1633" s="95"/>
      <c r="C1633" s="95"/>
      <c r="D1633" s="196"/>
      <c r="F1633" s="166"/>
    </row>
    <row r="1634" spans="1:6" x14ac:dyDescent="0.4">
      <c r="A1634" s="95"/>
      <c r="B1634" s="95"/>
      <c r="C1634" s="95"/>
      <c r="D1634" s="196"/>
      <c r="F1634" s="166"/>
    </row>
    <row r="1635" spans="1:6" x14ac:dyDescent="0.4">
      <c r="A1635" s="95"/>
      <c r="B1635" s="95"/>
      <c r="C1635" s="95"/>
      <c r="D1635" s="196"/>
      <c r="F1635" s="166"/>
    </row>
    <row r="1636" spans="1:6" x14ac:dyDescent="0.4">
      <c r="A1636" s="95"/>
      <c r="B1636" s="95"/>
      <c r="C1636" s="95"/>
      <c r="D1636" s="196"/>
      <c r="F1636" s="166"/>
    </row>
    <row r="1637" spans="1:6" x14ac:dyDescent="0.4">
      <c r="A1637" s="95"/>
      <c r="B1637" s="95"/>
      <c r="C1637" s="95"/>
      <c r="D1637" s="196"/>
      <c r="F1637" s="166"/>
    </row>
    <row r="1638" spans="1:6" x14ac:dyDescent="0.4">
      <c r="A1638" s="95"/>
      <c r="B1638" s="95"/>
      <c r="C1638" s="95"/>
      <c r="D1638" s="196"/>
      <c r="F1638" s="166"/>
    </row>
    <row r="1639" spans="1:6" x14ac:dyDescent="0.4">
      <c r="A1639" s="95"/>
      <c r="B1639" s="95"/>
      <c r="C1639" s="95"/>
      <c r="D1639" s="196"/>
      <c r="F1639" s="166"/>
    </row>
    <row r="1640" spans="1:6" x14ac:dyDescent="0.4">
      <c r="A1640" s="95"/>
      <c r="B1640" s="95"/>
      <c r="C1640" s="95"/>
      <c r="D1640" s="196"/>
      <c r="F1640" s="166"/>
    </row>
    <row r="1641" spans="1:6" x14ac:dyDescent="0.4">
      <c r="A1641" s="95"/>
      <c r="B1641" s="95"/>
      <c r="C1641" s="95"/>
      <c r="D1641" s="196"/>
      <c r="F1641" s="166"/>
    </row>
    <row r="1642" spans="1:6" x14ac:dyDescent="0.4">
      <c r="A1642" s="95"/>
      <c r="B1642" s="95"/>
      <c r="C1642" s="95"/>
      <c r="D1642" s="196"/>
      <c r="F1642" s="166"/>
    </row>
    <row r="1643" spans="1:6" x14ac:dyDescent="0.4">
      <c r="A1643" s="95"/>
      <c r="B1643" s="95"/>
      <c r="C1643" s="95"/>
      <c r="D1643" s="196"/>
      <c r="F1643" s="166"/>
    </row>
    <row r="1644" spans="1:6" x14ac:dyDescent="0.4">
      <c r="A1644" s="95"/>
      <c r="B1644" s="95"/>
      <c r="C1644" s="95"/>
      <c r="D1644" s="196"/>
      <c r="F1644" s="166"/>
    </row>
    <row r="1645" spans="1:6" x14ac:dyDescent="0.4">
      <c r="A1645" s="95"/>
      <c r="B1645" s="95"/>
      <c r="C1645" s="95"/>
      <c r="D1645" s="196"/>
      <c r="F1645" s="166"/>
    </row>
    <row r="1646" spans="1:6" x14ac:dyDescent="0.4">
      <c r="A1646" s="95"/>
      <c r="B1646" s="95"/>
      <c r="C1646" s="95"/>
      <c r="D1646" s="196"/>
      <c r="F1646" s="166"/>
    </row>
    <row r="1647" spans="1:6" x14ac:dyDescent="0.4">
      <c r="A1647" s="95"/>
      <c r="B1647" s="95"/>
      <c r="C1647" s="95"/>
      <c r="D1647" s="196"/>
      <c r="F1647" s="166"/>
    </row>
    <row r="1648" spans="1:6" x14ac:dyDescent="0.4">
      <c r="A1648" s="95"/>
      <c r="B1648" s="95"/>
      <c r="C1648" s="95"/>
      <c r="D1648" s="196"/>
      <c r="F1648" s="166"/>
    </row>
    <row r="1649" spans="1:6" x14ac:dyDescent="0.4">
      <c r="A1649" s="95"/>
      <c r="B1649" s="95"/>
      <c r="C1649" s="95"/>
      <c r="D1649" s="196"/>
      <c r="F1649" s="166"/>
    </row>
    <row r="1650" spans="1:6" x14ac:dyDescent="0.4">
      <c r="A1650" s="95"/>
      <c r="B1650" s="95"/>
      <c r="C1650" s="95"/>
      <c r="D1650" s="196"/>
      <c r="F1650" s="166"/>
    </row>
    <row r="1651" spans="1:6" x14ac:dyDescent="0.4">
      <c r="A1651" s="95"/>
      <c r="B1651" s="95"/>
      <c r="C1651" s="95"/>
      <c r="D1651" s="196"/>
      <c r="F1651" s="166"/>
    </row>
    <row r="1652" spans="1:6" x14ac:dyDescent="0.4">
      <c r="A1652" s="95"/>
      <c r="B1652" s="95"/>
      <c r="C1652" s="95"/>
      <c r="D1652" s="196"/>
      <c r="F1652" s="166"/>
    </row>
    <row r="1653" spans="1:6" x14ac:dyDescent="0.4">
      <c r="A1653" s="95"/>
      <c r="B1653" s="95"/>
      <c r="C1653" s="95"/>
      <c r="D1653" s="196"/>
      <c r="F1653" s="166"/>
    </row>
    <row r="1654" spans="1:6" x14ac:dyDescent="0.4">
      <c r="A1654" s="95"/>
      <c r="B1654" s="95"/>
      <c r="C1654" s="95"/>
      <c r="D1654" s="196"/>
      <c r="F1654" s="166"/>
    </row>
    <row r="1655" spans="1:6" x14ac:dyDescent="0.4">
      <c r="A1655" s="95"/>
      <c r="B1655" s="95"/>
      <c r="C1655" s="95"/>
      <c r="D1655" s="196"/>
      <c r="F1655" s="166"/>
    </row>
    <row r="1656" spans="1:6" x14ac:dyDescent="0.4">
      <c r="A1656" s="95"/>
      <c r="B1656" s="95"/>
      <c r="C1656" s="95"/>
      <c r="D1656" s="196"/>
      <c r="F1656" s="166"/>
    </row>
    <row r="1657" spans="1:6" x14ac:dyDescent="0.4">
      <c r="A1657" s="95"/>
      <c r="B1657" s="95"/>
      <c r="C1657" s="95"/>
      <c r="D1657" s="196"/>
      <c r="F1657" s="166"/>
    </row>
    <row r="1658" spans="1:6" x14ac:dyDescent="0.4">
      <c r="A1658" s="95"/>
      <c r="B1658" s="95"/>
      <c r="C1658" s="95"/>
      <c r="D1658" s="196"/>
      <c r="F1658" s="166"/>
    </row>
    <row r="1659" spans="1:6" x14ac:dyDescent="0.4">
      <c r="A1659" s="95"/>
      <c r="B1659" s="95"/>
      <c r="C1659" s="95"/>
      <c r="D1659" s="196"/>
      <c r="F1659" s="166"/>
    </row>
    <row r="1660" spans="1:6" x14ac:dyDescent="0.4">
      <c r="A1660" s="95"/>
      <c r="B1660" s="95"/>
      <c r="C1660" s="95"/>
      <c r="D1660" s="196"/>
      <c r="F1660" s="166"/>
    </row>
    <row r="1661" spans="1:6" x14ac:dyDescent="0.4">
      <c r="A1661" s="95"/>
      <c r="B1661" s="95"/>
      <c r="C1661" s="95"/>
      <c r="D1661" s="196"/>
      <c r="F1661" s="166"/>
    </row>
    <row r="1662" spans="1:6" x14ac:dyDescent="0.4">
      <c r="A1662" s="95"/>
      <c r="B1662" s="95"/>
      <c r="C1662" s="95"/>
      <c r="D1662" s="196"/>
      <c r="F1662" s="166"/>
    </row>
    <row r="1663" spans="1:6" x14ac:dyDescent="0.4">
      <c r="A1663" s="95"/>
      <c r="B1663" s="95"/>
      <c r="C1663" s="95"/>
      <c r="D1663" s="196"/>
      <c r="F1663" s="166"/>
    </row>
    <row r="1664" spans="1:6" x14ac:dyDescent="0.4">
      <c r="A1664" s="95"/>
      <c r="B1664" s="95"/>
      <c r="C1664" s="95"/>
      <c r="D1664" s="196"/>
      <c r="F1664" s="166"/>
    </row>
    <row r="1665" spans="1:6" x14ac:dyDescent="0.4">
      <c r="A1665" s="95"/>
      <c r="B1665" s="95"/>
      <c r="C1665" s="95"/>
      <c r="D1665" s="196"/>
      <c r="F1665" s="166"/>
    </row>
    <row r="1666" spans="1:6" x14ac:dyDescent="0.4">
      <c r="A1666" s="95"/>
      <c r="B1666" s="95"/>
      <c r="C1666" s="95"/>
      <c r="D1666" s="196"/>
      <c r="F1666" s="166"/>
    </row>
    <row r="1667" spans="1:6" x14ac:dyDescent="0.4">
      <c r="A1667" s="95"/>
      <c r="B1667" s="95"/>
      <c r="C1667" s="95"/>
      <c r="D1667" s="196"/>
      <c r="F1667" s="166"/>
    </row>
    <row r="1668" spans="1:6" x14ac:dyDescent="0.4">
      <c r="A1668" s="95"/>
      <c r="B1668" s="95"/>
      <c r="C1668" s="95"/>
      <c r="D1668" s="196"/>
      <c r="F1668" s="166"/>
    </row>
    <row r="1669" spans="1:6" x14ac:dyDescent="0.4">
      <c r="A1669" s="95"/>
      <c r="B1669" s="95"/>
      <c r="C1669" s="95"/>
      <c r="D1669" s="196"/>
      <c r="F1669" s="166"/>
    </row>
    <row r="1670" spans="1:6" x14ac:dyDescent="0.4">
      <c r="A1670" s="95"/>
      <c r="B1670" s="95"/>
      <c r="C1670" s="95"/>
      <c r="D1670" s="196"/>
      <c r="F1670" s="166"/>
    </row>
    <row r="1671" spans="1:6" x14ac:dyDescent="0.4">
      <c r="A1671" s="95"/>
      <c r="B1671" s="95"/>
      <c r="C1671" s="95"/>
      <c r="D1671" s="196"/>
      <c r="F1671" s="166"/>
    </row>
    <row r="1672" spans="1:6" x14ac:dyDescent="0.4">
      <c r="A1672" s="95"/>
      <c r="B1672" s="95"/>
      <c r="C1672" s="95"/>
      <c r="D1672" s="196"/>
      <c r="F1672" s="166"/>
    </row>
    <row r="1673" spans="1:6" x14ac:dyDescent="0.4">
      <c r="A1673" s="95"/>
      <c r="B1673" s="95"/>
      <c r="C1673" s="95"/>
      <c r="D1673" s="196"/>
      <c r="F1673" s="166"/>
    </row>
    <row r="1674" spans="1:6" x14ac:dyDescent="0.4">
      <c r="A1674" s="95"/>
      <c r="B1674" s="95"/>
      <c r="C1674" s="95"/>
      <c r="D1674" s="196"/>
      <c r="F1674" s="166"/>
    </row>
    <row r="1675" spans="1:6" x14ac:dyDescent="0.4">
      <c r="A1675" s="95"/>
      <c r="B1675" s="95"/>
      <c r="C1675" s="95"/>
      <c r="D1675" s="196"/>
      <c r="F1675" s="166"/>
    </row>
    <row r="1676" spans="1:6" x14ac:dyDescent="0.4">
      <c r="A1676" s="95"/>
      <c r="B1676" s="95"/>
      <c r="C1676" s="95"/>
      <c r="D1676" s="196"/>
      <c r="F1676" s="166"/>
    </row>
    <row r="1677" spans="1:6" x14ac:dyDescent="0.4">
      <c r="A1677" s="95"/>
      <c r="B1677" s="95"/>
      <c r="C1677" s="95"/>
      <c r="D1677" s="196"/>
      <c r="F1677" s="166"/>
    </row>
    <row r="1678" spans="1:6" x14ac:dyDescent="0.4">
      <c r="A1678" s="95"/>
      <c r="B1678" s="95"/>
      <c r="C1678" s="95"/>
      <c r="D1678" s="196"/>
      <c r="F1678" s="166"/>
    </row>
    <row r="1679" spans="1:6" x14ac:dyDescent="0.4">
      <c r="A1679" s="95"/>
      <c r="B1679" s="95"/>
      <c r="C1679" s="95"/>
      <c r="D1679" s="196"/>
      <c r="F1679" s="166"/>
    </row>
    <row r="1680" spans="1:6" x14ac:dyDescent="0.4">
      <c r="A1680" s="95"/>
      <c r="B1680" s="95"/>
      <c r="C1680" s="95"/>
      <c r="D1680" s="196"/>
      <c r="F1680" s="166"/>
    </row>
    <row r="1681" spans="1:6" x14ac:dyDescent="0.4">
      <c r="A1681" s="95"/>
      <c r="B1681" s="95"/>
      <c r="C1681" s="95"/>
      <c r="D1681" s="196"/>
      <c r="F1681" s="166"/>
    </row>
    <row r="1682" spans="1:6" x14ac:dyDescent="0.4">
      <c r="A1682" s="95"/>
      <c r="B1682" s="95"/>
      <c r="C1682" s="95"/>
      <c r="D1682" s="196"/>
      <c r="F1682" s="166"/>
    </row>
    <row r="1683" spans="1:6" x14ac:dyDescent="0.4">
      <c r="A1683" s="95"/>
      <c r="B1683" s="95"/>
      <c r="C1683" s="95"/>
      <c r="D1683" s="196"/>
      <c r="F1683" s="166"/>
    </row>
    <row r="1684" spans="1:6" x14ac:dyDescent="0.4">
      <c r="A1684" s="95"/>
      <c r="B1684" s="95"/>
      <c r="C1684" s="95"/>
      <c r="D1684" s="196"/>
      <c r="F1684" s="166"/>
    </row>
    <row r="1685" spans="1:6" x14ac:dyDescent="0.4">
      <c r="A1685" s="95"/>
      <c r="B1685" s="95"/>
      <c r="C1685" s="95"/>
      <c r="D1685" s="196"/>
      <c r="F1685" s="166"/>
    </row>
    <row r="1686" spans="1:6" x14ac:dyDescent="0.4">
      <c r="A1686" s="95"/>
      <c r="B1686" s="95"/>
      <c r="C1686" s="95"/>
      <c r="D1686" s="196"/>
      <c r="F1686" s="166"/>
    </row>
    <row r="1687" spans="1:6" x14ac:dyDescent="0.4">
      <c r="A1687" s="95"/>
      <c r="B1687" s="95"/>
      <c r="C1687" s="95"/>
      <c r="D1687" s="196"/>
      <c r="F1687" s="166"/>
    </row>
    <row r="1688" spans="1:6" x14ac:dyDescent="0.4">
      <c r="A1688" s="95"/>
      <c r="B1688" s="95"/>
      <c r="C1688" s="95"/>
      <c r="D1688" s="196"/>
      <c r="F1688" s="166"/>
    </row>
    <row r="1689" spans="1:6" x14ac:dyDescent="0.4">
      <c r="A1689" s="95"/>
      <c r="B1689" s="95"/>
      <c r="C1689" s="95"/>
      <c r="D1689" s="196"/>
      <c r="F1689" s="166"/>
    </row>
    <row r="1690" spans="1:6" x14ac:dyDescent="0.4">
      <c r="A1690" s="95"/>
      <c r="B1690" s="95"/>
      <c r="C1690" s="95"/>
      <c r="D1690" s="196"/>
      <c r="F1690" s="166"/>
    </row>
    <row r="1691" spans="1:6" x14ac:dyDescent="0.4">
      <c r="A1691" s="95"/>
      <c r="B1691" s="95"/>
      <c r="C1691" s="95"/>
      <c r="D1691" s="196"/>
      <c r="F1691" s="166"/>
    </row>
    <row r="1692" spans="1:6" x14ac:dyDescent="0.4">
      <c r="A1692" s="95"/>
      <c r="B1692" s="95"/>
      <c r="C1692" s="95"/>
      <c r="D1692" s="196"/>
      <c r="F1692" s="166"/>
    </row>
    <row r="1693" spans="1:6" x14ac:dyDescent="0.4">
      <c r="A1693" s="95"/>
      <c r="B1693" s="95"/>
      <c r="C1693" s="95"/>
      <c r="D1693" s="196"/>
      <c r="F1693" s="166"/>
    </row>
    <row r="1694" spans="1:6" x14ac:dyDescent="0.4">
      <c r="A1694" s="95"/>
      <c r="B1694" s="95"/>
      <c r="C1694" s="95"/>
      <c r="D1694" s="196"/>
      <c r="F1694" s="166"/>
    </row>
    <row r="1695" spans="1:6" x14ac:dyDescent="0.4">
      <c r="A1695" s="95"/>
      <c r="B1695" s="95"/>
      <c r="C1695" s="95"/>
      <c r="D1695" s="196"/>
      <c r="F1695" s="166"/>
    </row>
    <row r="1696" spans="1:6" x14ac:dyDescent="0.4">
      <c r="A1696" s="95"/>
      <c r="B1696" s="95"/>
      <c r="C1696" s="95"/>
      <c r="D1696" s="196"/>
      <c r="F1696" s="166"/>
    </row>
    <row r="1697" spans="1:6" x14ac:dyDescent="0.4">
      <c r="A1697" s="95"/>
      <c r="B1697" s="95"/>
      <c r="C1697" s="95"/>
      <c r="D1697" s="196"/>
      <c r="F1697" s="166"/>
    </row>
    <row r="1698" spans="1:6" x14ac:dyDescent="0.4">
      <c r="A1698" s="95"/>
      <c r="B1698" s="95"/>
      <c r="C1698" s="95"/>
      <c r="D1698" s="196"/>
      <c r="F1698" s="166"/>
    </row>
    <row r="1699" spans="1:6" x14ac:dyDescent="0.4">
      <c r="A1699" s="95"/>
      <c r="B1699" s="95"/>
      <c r="C1699" s="95"/>
      <c r="D1699" s="196"/>
      <c r="F1699" s="166"/>
    </row>
    <row r="1700" spans="1:6" x14ac:dyDescent="0.4">
      <c r="A1700" s="95"/>
      <c r="B1700" s="95"/>
      <c r="C1700" s="95"/>
      <c r="D1700" s="196"/>
      <c r="F1700" s="166"/>
    </row>
    <row r="1701" spans="1:6" x14ac:dyDescent="0.4">
      <c r="A1701" s="95"/>
      <c r="B1701" s="95"/>
      <c r="C1701" s="95"/>
      <c r="D1701" s="196"/>
      <c r="F1701" s="166"/>
    </row>
    <row r="1702" spans="1:6" x14ac:dyDescent="0.4">
      <c r="A1702" s="95"/>
      <c r="B1702" s="95"/>
      <c r="C1702" s="95"/>
      <c r="D1702" s="196"/>
      <c r="F1702" s="166"/>
    </row>
    <row r="1703" spans="1:6" x14ac:dyDescent="0.4">
      <c r="A1703" s="95"/>
      <c r="B1703" s="95"/>
      <c r="C1703" s="95"/>
      <c r="D1703" s="196"/>
      <c r="F1703" s="166"/>
    </row>
    <row r="1704" spans="1:6" x14ac:dyDescent="0.4">
      <c r="A1704" s="95"/>
      <c r="B1704" s="95"/>
      <c r="C1704" s="95"/>
      <c r="D1704" s="196"/>
      <c r="F1704" s="166"/>
    </row>
    <row r="1705" spans="1:6" x14ac:dyDescent="0.4">
      <c r="A1705" s="95"/>
      <c r="B1705" s="95"/>
      <c r="C1705" s="95"/>
      <c r="D1705" s="196"/>
      <c r="F1705" s="166"/>
    </row>
    <row r="1706" spans="1:6" x14ac:dyDescent="0.4">
      <c r="A1706" s="95"/>
      <c r="B1706" s="95"/>
      <c r="C1706" s="95"/>
      <c r="D1706" s="196"/>
      <c r="F1706" s="166"/>
    </row>
    <row r="1707" spans="1:6" x14ac:dyDescent="0.4">
      <c r="A1707" s="95"/>
      <c r="B1707" s="95"/>
      <c r="C1707" s="95"/>
      <c r="D1707" s="196"/>
      <c r="F1707" s="166"/>
    </row>
    <row r="1708" spans="1:6" x14ac:dyDescent="0.4">
      <c r="A1708" s="95"/>
      <c r="B1708" s="95"/>
      <c r="C1708" s="95"/>
      <c r="D1708" s="196"/>
      <c r="F1708" s="166"/>
    </row>
    <row r="1709" spans="1:6" x14ac:dyDescent="0.4">
      <c r="A1709" s="95"/>
      <c r="B1709" s="95"/>
      <c r="C1709" s="95"/>
      <c r="D1709" s="196"/>
      <c r="F1709" s="166"/>
    </row>
    <row r="1710" spans="1:6" x14ac:dyDescent="0.4">
      <c r="A1710" s="95"/>
      <c r="B1710" s="95"/>
      <c r="C1710" s="95"/>
      <c r="D1710" s="196"/>
      <c r="F1710" s="166"/>
    </row>
    <row r="1711" spans="1:6" x14ac:dyDescent="0.4">
      <c r="A1711" s="95"/>
      <c r="B1711" s="95"/>
      <c r="C1711" s="95"/>
      <c r="D1711" s="196"/>
      <c r="F1711" s="166"/>
    </row>
    <row r="1712" spans="1:6" x14ac:dyDescent="0.4">
      <c r="A1712" s="95"/>
      <c r="B1712" s="95"/>
      <c r="C1712" s="95"/>
      <c r="D1712" s="196"/>
      <c r="F1712" s="166"/>
    </row>
    <row r="1713" spans="1:6" x14ac:dyDescent="0.4">
      <c r="A1713" s="95"/>
      <c r="B1713" s="95"/>
      <c r="C1713" s="95"/>
      <c r="D1713" s="196"/>
      <c r="F1713" s="166"/>
    </row>
    <row r="1714" spans="1:6" x14ac:dyDescent="0.4">
      <c r="A1714" s="95"/>
      <c r="B1714" s="95"/>
      <c r="C1714" s="95"/>
      <c r="D1714" s="196"/>
      <c r="F1714" s="166"/>
    </row>
    <row r="1715" spans="1:6" x14ac:dyDescent="0.4">
      <c r="A1715" s="95"/>
      <c r="B1715" s="95"/>
      <c r="C1715" s="95"/>
      <c r="D1715" s="196"/>
      <c r="F1715" s="166"/>
    </row>
    <row r="1716" spans="1:6" x14ac:dyDescent="0.4">
      <c r="A1716" s="95"/>
      <c r="B1716" s="95"/>
      <c r="C1716" s="95"/>
      <c r="D1716" s="196"/>
      <c r="F1716" s="166"/>
    </row>
    <row r="1717" spans="1:6" x14ac:dyDescent="0.4">
      <c r="A1717" s="95"/>
      <c r="B1717" s="95"/>
      <c r="C1717" s="95"/>
      <c r="D1717" s="196"/>
      <c r="F1717" s="166"/>
    </row>
    <row r="1718" spans="1:6" x14ac:dyDescent="0.4">
      <c r="A1718" s="95"/>
      <c r="B1718" s="95"/>
      <c r="C1718" s="95"/>
      <c r="D1718" s="196"/>
      <c r="F1718" s="166"/>
    </row>
    <row r="1719" spans="1:6" x14ac:dyDescent="0.4">
      <c r="A1719" s="95"/>
      <c r="B1719" s="95"/>
      <c r="C1719" s="95"/>
      <c r="D1719" s="196"/>
      <c r="F1719" s="166"/>
    </row>
    <row r="1720" spans="1:6" x14ac:dyDescent="0.4">
      <c r="A1720" s="95"/>
      <c r="B1720" s="95"/>
      <c r="C1720" s="95"/>
      <c r="D1720" s="196"/>
      <c r="F1720" s="166"/>
    </row>
    <row r="1721" spans="1:6" x14ac:dyDescent="0.4">
      <c r="A1721" s="95"/>
      <c r="B1721" s="95"/>
      <c r="C1721" s="95"/>
      <c r="D1721" s="196"/>
      <c r="F1721" s="166"/>
    </row>
    <row r="1722" spans="1:6" x14ac:dyDescent="0.4">
      <c r="A1722" s="95"/>
      <c r="B1722" s="95"/>
      <c r="C1722" s="95"/>
      <c r="D1722" s="196"/>
      <c r="F1722" s="166"/>
    </row>
    <row r="1723" spans="1:6" x14ac:dyDescent="0.4">
      <c r="A1723" s="95"/>
      <c r="B1723" s="95"/>
      <c r="C1723" s="95"/>
      <c r="D1723" s="196"/>
      <c r="F1723" s="166"/>
    </row>
    <row r="1724" spans="1:6" x14ac:dyDescent="0.4">
      <c r="A1724" s="95"/>
      <c r="B1724" s="95"/>
      <c r="C1724" s="95"/>
      <c r="D1724" s="196"/>
      <c r="F1724" s="166"/>
    </row>
    <row r="1725" spans="1:6" x14ac:dyDescent="0.4">
      <c r="A1725" s="95"/>
      <c r="B1725" s="95"/>
      <c r="C1725" s="95"/>
      <c r="D1725" s="196"/>
      <c r="F1725" s="166"/>
    </row>
    <row r="1726" spans="1:6" x14ac:dyDescent="0.4">
      <c r="A1726" s="95"/>
      <c r="B1726" s="95"/>
      <c r="C1726" s="95"/>
      <c r="D1726" s="196"/>
      <c r="F1726" s="166"/>
    </row>
    <row r="1727" spans="1:6" x14ac:dyDescent="0.4">
      <c r="A1727" s="95"/>
      <c r="B1727" s="95"/>
      <c r="C1727" s="95"/>
      <c r="D1727" s="196"/>
      <c r="F1727" s="166"/>
    </row>
    <row r="1728" spans="1:6" x14ac:dyDescent="0.4">
      <c r="A1728" s="95"/>
      <c r="B1728" s="95"/>
      <c r="C1728" s="95"/>
      <c r="D1728" s="196"/>
      <c r="F1728" s="166"/>
    </row>
    <row r="1729" spans="1:6" x14ac:dyDescent="0.4">
      <c r="A1729" s="95"/>
      <c r="B1729" s="95"/>
      <c r="C1729" s="95"/>
      <c r="D1729" s="196"/>
      <c r="F1729" s="166"/>
    </row>
    <row r="1730" spans="1:6" x14ac:dyDescent="0.4">
      <c r="A1730" s="95"/>
      <c r="B1730" s="95"/>
      <c r="C1730" s="95"/>
      <c r="D1730" s="196"/>
      <c r="F1730" s="166"/>
    </row>
    <row r="1731" spans="1:6" x14ac:dyDescent="0.4">
      <c r="A1731" s="95"/>
      <c r="B1731" s="95"/>
      <c r="C1731" s="95"/>
      <c r="D1731" s="196"/>
      <c r="F1731" s="166"/>
    </row>
    <row r="1732" spans="1:6" x14ac:dyDescent="0.4">
      <c r="A1732" s="95"/>
      <c r="B1732" s="95"/>
      <c r="C1732" s="95"/>
      <c r="D1732" s="196"/>
      <c r="F1732" s="166"/>
    </row>
    <row r="1733" spans="1:6" x14ac:dyDescent="0.4">
      <c r="A1733" s="95"/>
      <c r="B1733" s="95"/>
      <c r="C1733" s="95"/>
      <c r="D1733" s="196"/>
      <c r="F1733" s="166"/>
    </row>
    <row r="1734" spans="1:6" x14ac:dyDescent="0.4">
      <c r="A1734" s="95"/>
      <c r="B1734" s="95"/>
      <c r="C1734" s="95"/>
      <c r="D1734" s="196"/>
      <c r="F1734" s="166"/>
    </row>
    <row r="1735" spans="1:6" x14ac:dyDescent="0.4">
      <c r="A1735" s="95"/>
      <c r="B1735" s="95"/>
      <c r="C1735" s="95"/>
      <c r="D1735" s="196"/>
      <c r="F1735" s="166"/>
    </row>
    <row r="1736" spans="1:6" x14ac:dyDescent="0.4">
      <c r="A1736" s="95"/>
      <c r="B1736" s="95"/>
      <c r="C1736" s="95"/>
      <c r="D1736" s="196"/>
      <c r="F1736" s="166"/>
    </row>
    <row r="1737" spans="1:6" x14ac:dyDescent="0.4">
      <c r="A1737" s="95"/>
      <c r="B1737" s="95"/>
      <c r="C1737" s="95"/>
      <c r="D1737" s="196"/>
      <c r="F1737" s="166"/>
    </row>
    <row r="1738" spans="1:6" x14ac:dyDescent="0.4">
      <c r="A1738" s="95"/>
      <c r="B1738" s="95"/>
      <c r="C1738" s="95"/>
      <c r="D1738" s="196"/>
      <c r="F1738" s="166"/>
    </row>
    <row r="1739" spans="1:6" x14ac:dyDescent="0.4">
      <c r="A1739" s="95"/>
      <c r="B1739" s="95"/>
      <c r="C1739" s="95"/>
      <c r="D1739" s="196"/>
      <c r="F1739" s="166"/>
    </row>
    <row r="1740" spans="1:6" x14ac:dyDescent="0.4">
      <c r="A1740" s="95"/>
      <c r="B1740" s="95"/>
      <c r="C1740" s="95"/>
      <c r="D1740" s="196"/>
      <c r="F1740" s="166"/>
    </row>
    <row r="1741" spans="1:6" x14ac:dyDescent="0.4">
      <c r="A1741" s="95"/>
      <c r="B1741" s="95"/>
      <c r="C1741" s="95"/>
      <c r="D1741" s="196"/>
      <c r="F1741" s="166"/>
    </row>
    <row r="1742" spans="1:6" x14ac:dyDescent="0.4">
      <c r="A1742" s="95"/>
      <c r="B1742" s="95"/>
      <c r="C1742" s="95"/>
      <c r="D1742" s="196"/>
      <c r="F1742" s="166"/>
    </row>
    <row r="1743" spans="1:6" x14ac:dyDescent="0.4">
      <c r="A1743" s="95"/>
      <c r="B1743" s="95"/>
      <c r="C1743" s="95"/>
      <c r="D1743" s="196"/>
      <c r="F1743" s="166"/>
    </row>
    <row r="1744" spans="1:6" x14ac:dyDescent="0.4">
      <c r="A1744" s="95"/>
      <c r="B1744" s="95"/>
      <c r="C1744" s="95"/>
      <c r="D1744" s="196"/>
      <c r="F1744" s="166"/>
    </row>
    <row r="1745" spans="1:6" x14ac:dyDescent="0.4">
      <c r="A1745" s="95"/>
      <c r="B1745" s="95"/>
      <c r="C1745" s="95"/>
      <c r="D1745" s="196"/>
      <c r="F1745" s="166"/>
    </row>
    <row r="1746" spans="1:6" x14ac:dyDescent="0.4">
      <c r="A1746" s="95"/>
      <c r="B1746" s="95"/>
      <c r="C1746" s="95"/>
      <c r="D1746" s="196"/>
      <c r="F1746" s="166"/>
    </row>
    <row r="1747" spans="1:6" x14ac:dyDescent="0.4">
      <c r="A1747" s="95"/>
      <c r="B1747" s="95"/>
      <c r="C1747" s="95"/>
      <c r="D1747" s="196"/>
      <c r="F1747" s="166"/>
    </row>
    <row r="1748" spans="1:6" x14ac:dyDescent="0.4">
      <c r="A1748" s="95"/>
      <c r="B1748" s="95"/>
      <c r="C1748" s="95"/>
      <c r="D1748" s="196"/>
      <c r="F1748" s="166"/>
    </row>
    <row r="1749" spans="1:6" x14ac:dyDescent="0.4">
      <c r="A1749" s="95"/>
      <c r="B1749" s="95"/>
      <c r="C1749" s="95"/>
      <c r="D1749" s="196"/>
      <c r="F1749" s="166"/>
    </row>
    <row r="1750" spans="1:6" x14ac:dyDescent="0.4">
      <c r="A1750" s="95"/>
      <c r="B1750" s="95"/>
      <c r="C1750" s="95"/>
      <c r="D1750" s="196"/>
      <c r="F1750" s="166"/>
    </row>
    <row r="1751" spans="1:6" x14ac:dyDescent="0.4">
      <c r="A1751" s="95"/>
      <c r="B1751" s="95"/>
      <c r="C1751" s="95"/>
      <c r="D1751" s="196"/>
      <c r="F1751" s="166"/>
    </row>
    <row r="1752" spans="1:6" x14ac:dyDescent="0.4">
      <c r="A1752" s="95"/>
      <c r="B1752" s="95"/>
      <c r="C1752" s="95"/>
      <c r="D1752" s="196"/>
      <c r="F1752" s="166"/>
    </row>
    <row r="1753" spans="1:6" x14ac:dyDescent="0.4">
      <c r="A1753" s="95"/>
      <c r="B1753" s="95"/>
      <c r="C1753" s="95"/>
      <c r="D1753" s="196"/>
      <c r="F1753" s="166"/>
    </row>
    <row r="1754" spans="1:6" x14ac:dyDescent="0.4">
      <c r="A1754" s="95"/>
      <c r="B1754" s="95"/>
      <c r="C1754" s="95"/>
      <c r="D1754" s="196"/>
      <c r="F1754" s="166"/>
    </row>
    <row r="1755" spans="1:6" x14ac:dyDescent="0.4">
      <c r="A1755" s="95"/>
      <c r="B1755" s="95"/>
      <c r="C1755" s="95"/>
      <c r="D1755" s="196"/>
      <c r="F1755" s="166"/>
    </row>
    <row r="1756" spans="1:6" x14ac:dyDescent="0.4">
      <c r="A1756" s="95"/>
      <c r="B1756" s="95"/>
      <c r="C1756" s="95"/>
      <c r="D1756" s="196"/>
      <c r="F1756" s="166"/>
    </row>
    <row r="1757" spans="1:6" x14ac:dyDescent="0.4">
      <c r="A1757" s="95"/>
      <c r="B1757" s="95"/>
      <c r="C1757" s="95"/>
      <c r="D1757" s="196"/>
      <c r="F1757" s="166"/>
    </row>
    <row r="1758" spans="1:6" x14ac:dyDescent="0.4">
      <c r="A1758" s="95"/>
      <c r="B1758" s="95"/>
      <c r="C1758" s="95"/>
      <c r="D1758" s="196"/>
      <c r="F1758" s="166"/>
    </row>
    <row r="1759" spans="1:6" x14ac:dyDescent="0.4">
      <c r="A1759" s="95"/>
      <c r="B1759" s="95"/>
      <c r="C1759" s="95"/>
      <c r="D1759" s="196"/>
      <c r="F1759" s="166"/>
    </row>
    <row r="1760" spans="1:6" x14ac:dyDescent="0.4">
      <c r="A1760" s="95"/>
      <c r="B1760" s="95"/>
      <c r="C1760" s="95"/>
      <c r="D1760" s="196"/>
      <c r="F1760" s="166"/>
    </row>
    <row r="1761" spans="1:6" x14ac:dyDescent="0.4">
      <c r="A1761" s="95"/>
      <c r="B1761" s="95"/>
      <c r="C1761" s="95"/>
      <c r="D1761" s="196"/>
      <c r="F1761" s="166"/>
    </row>
    <row r="1762" spans="1:6" x14ac:dyDescent="0.4">
      <c r="A1762" s="95"/>
      <c r="B1762" s="95"/>
      <c r="C1762" s="95"/>
      <c r="D1762" s="196"/>
      <c r="F1762" s="166"/>
    </row>
    <row r="1763" spans="1:6" x14ac:dyDescent="0.4">
      <c r="A1763" s="95"/>
      <c r="B1763" s="95"/>
      <c r="C1763" s="95"/>
      <c r="D1763" s="196"/>
      <c r="F1763" s="166"/>
    </row>
    <row r="1764" spans="1:6" x14ac:dyDescent="0.4">
      <c r="A1764" s="95"/>
      <c r="B1764" s="95"/>
      <c r="C1764" s="95"/>
      <c r="D1764" s="196"/>
      <c r="F1764" s="166"/>
    </row>
    <row r="1765" spans="1:6" x14ac:dyDescent="0.4">
      <c r="A1765" s="95"/>
      <c r="B1765" s="95"/>
      <c r="C1765" s="95"/>
      <c r="D1765" s="196"/>
      <c r="F1765" s="166"/>
    </row>
    <row r="1766" spans="1:6" x14ac:dyDescent="0.4">
      <c r="A1766" s="95"/>
      <c r="B1766" s="95"/>
      <c r="C1766" s="95"/>
      <c r="D1766" s="196"/>
      <c r="F1766" s="166"/>
    </row>
    <row r="1767" spans="1:6" x14ac:dyDescent="0.4">
      <c r="A1767" s="95"/>
      <c r="B1767" s="95"/>
      <c r="C1767" s="95"/>
      <c r="D1767" s="196"/>
      <c r="F1767" s="166"/>
    </row>
    <row r="1768" spans="1:6" x14ac:dyDescent="0.4">
      <c r="A1768" s="95"/>
      <c r="B1768" s="95"/>
      <c r="C1768" s="95"/>
      <c r="D1768" s="196"/>
      <c r="F1768" s="166"/>
    </row>
    <row r="1769" spans="1:6" x14ac:dyDescent="0.4">
      <c r="A1769" s="95"/>
      <c r="B1769" s="95"/>
      <c r="C1769" s="95"/>
      <c r="D1769" s="196"/>
      <c r="F1769" s="166"/>
    </row>
    <row r="1770" spans="1:6" x14ac:dyDescent="0.4">
      <c r="A1770" s="95"/>
      <c r="B1770" s="95"/>
      <c r="C1770" s="95"/>
      <c r="D1770" s="196"/>
      <c r="F1770" s="166"/>
    </row>
    <row r="1771" spans="1:6" x14ac:dyDescent="0.4">
      <c r="A1771" s="95"/>
      <c r="B1771" s="95"/>
      <c r="C1771" s="95"/>
      <c r="D1771" s="196"/>
      <c r="F1771" s="166"/>
    </row>
    <row r="1772" spans="1:6" x14ac:dyDescent="0.4">
      <c r="A1772" s="95"/>
      <c r="B1772" s="95"/>
      <c r="C1772" s="95"/>
      <c r="D1772" s="196"/>
      <c r="F1772" s="166"/>
    </row>
    <row r="1773" spans="1:6" x14ac:dyDescent="0.4">
      <c r="A1773" s="95"/>
      <c r="B1773" s="95"/>
      <c r="C1773" s="95"/>
      <c r="D1773" s="196"/>
      <c r="F1773" s="166"/>
    </row>
    <row r="1774" spans="1:6" x14ac:dyDescent="0.4">
      <c r="A1774" s="95"/>
      <c r="B1774" s="95"/>
      <c r="C1774" s="95"/>
      <c r="D1774" s="196"/>
      <c r="F1774" s="166"/>
    </row>
    <row r="1775" spans="1:6" x14ac:dyDescent="0.4">
      <c r="A1775" s="95"/>
      <c r="B1775" s="95"/>
      <c r="C1775" s="95"/>
      <c r="D1775" s="196"/>
      <c r="F1775" s="166"/>
    </row>
    <row r="1776" spans="1:6" x14ac:dyDescent="0.4">
      <c r="A1776" s="95"/>
      <c r="B1776" s="95"/>
      <c r="C1776" s="95"/>
      <c r="D1776" s="196"/>
      <c r="F1776" s="166"/>
    </row>
    <row r="1777" spans="1:6" x14ac:dyDescent="0.4">
      <c r="A1777" s="95"/>
      <c r="B1777" s="95"/>
      <c r="C1777" s="95"/>
      <c r="D1777" s="196"/>
      <c r="F1777" s="166"/>
    </row>
    <row r="1778" spans="1:6" x14ac:dyDescent="0.4">
      <c r="A1778" s="95"/>
      <c r="B1778" s="95"/>
      <c r="C1778" s="95"/>
      <c r="D1778" s="196"/>
      <c r="F1778" s="166"/>
    </row>
    <row r="1779" spans="1:6" x14ac:dyDescent="0.4">
      <c r="A1779" s="95"/>
      <c r="B1779" s="95"/>
      <c r="C1779" s="95"/>
      <c r="D1779" s="196"/>
      <c r="F1779" s="166"/>
    </row>
    <row r="1780" spans="1:6" x14ac:dyDescent="0.4">
      <c r="A1780" s="95"/>
      <c r="B1780" s="95"/>
      <c r="C1780" s="95"/>
      <c r="D1780" s="196"/>
      <c r="F1780" s="166"/>
    </row>
    <row r="1781" spans="1:6" x14ac:dyDescent="0.4">
      <c r="A1781" s="95"/>
      <c r="B1781" s="95"/>
      <c r="C1781" s="95"/>
      <c r="D1781" s="196"/>
      <c r="F1781" s="166"/>
    </row>
    <row r="1782" spans="1:6" x14ac:dyDescent="0.4">
      <c r="A1782" s="95"/>
      <c r="B1782" s="95"/>
      <c r="C1782" s="95"/>
      <c r="D1782" s="196"/>
      <c r="F1782" s="166"/>
    </row>
    <row r="1783" spans="1:6" x14ac:dyDescent="0.4">
      <c r="A1783" s="95"/>
      <c r="B1783" s="95"/>
      <c r="C1783" s="95"/>
      <c r="D1783" s="196"/>
      <c r="F1783" s="166"/>
    </row>
    <row r="1784" spans="1:6" x14ac:dyDescent="0.4">
      <c r="A1784" s="95"/>
      <c r="B1784" s="95"/>
      <c r="C1784" s="95"/>
      <c r="D1784" s="196"/>
      <c r="F1784" s="166"/>
    </row>
    <row r="1785" spans="1:6" x14ac:dyDescent="0.4">
      <c r="A1785" s="95"/>
      <c r="B1785" s="95"/>
      <c r="C1785" s="95"/>
      <c r="D1785" s="196"/>
      <c r="F1785" s="166"/>
    </row>
    <row r="1786" spans="1:6" x14ac:dyDescent="0.4">
      <c r="A1786" s="95"/>
      <c r="B1786" s="95"/>
      <c r="C1786" s="95"/>
      <c r="D1786" s="196"/>
      <c r="F1786" s="166"/>
    </row>
    <row r="1787" spans="1:6" x14ac:dyDescent="0.4">
      <c r="A1787" s="95"/>
      <c r="B1787" s="95"/>
      <c r="C1787" s="95"/>
      <c r="D1787" s="196"/>
      <c r="F1787" s="166"/>
    </row>
    <row r="1788" spans="1:6" x14ac:dyDescent="0.4">
      <c r="A1788" s="95"/>
      <c r="B1788" s="95"/>
      <c r="C1788" s="95"/>
      <c r="D1788" s="196"/>
      <c r="F1788" s="166"/>
    </row>
    <row r="1789" spans="1:6" x14ac:dyDescent="0.4">
      <c r="A1789" s="95"/>
      <c r="B1789" s="95"/>
      <c r="C1789" s="95"/>
      <c r="D1789" s="196"/>
      <c r="F1789" s="166"/>
    </row>
    <row r="1790" spans="1:6" x14ac:dyDescent="0.4">
      <c r="A1790" s="95"/>
      <c r="B1790" s="95"/>
      <c r="C1790" s="95"/>
      <c r="D1790" s="196"/>
      <c r="F1790" s="166"/>
    </row>
    <row r="1791" spans="1:6" x14ac:dyDescent="0.4">
      <c r="A1791" s="95"/>
      <c r="B1791" s="95"/>
      <c r="C1791" s="95"/>
      <c r="D1791" s="196"/>
      <c r="F1791" s="166"/>
    </row>
    <row r="1792" spans="1:6" x14ac:dyDescent="0.4">
      <c r="A1792" s="95"/>
      <c r="B1792" s="95"/>
      <c r="C1792" s="95"/>
      <c r="D1792" s="196"/>
      <c r="F1792" s="166"/>
    </row>
    <row r="1793" spans="1:6" x14ac:dyDescent="0.4">
      <c r="A1793" s="95"/>
      <c r="B1793" s="95"/>
      <c r="C1793" s="95"/>
      <c r="D1793" s="196"/>
      <c r="F1793" s="166"/>
    </row>
    <row r="1794" spans="1:6" x14ac:dyDescent="0.4">
      <c r="A1794" s="95"/>
      <c r="B1794" s="95"/>
      <c r="C1794" s="95"/>
      <c r="D1794" s="196"/>
      <c r="F1794" s="166"/>
    </row>
    <row r="1795" spans="1:6" x14ac:dyDescent="0.4">
      <c r="A1795" s="95"/>
      <c r="B1795" s="95"/>
      <c r="C1795" s="95"/>
      <c r="D1795" s="196"/>
      <c r="F1795" s="166"/>
    </row>
    <row r="1796" spans="1:6" x14ac:dyDescent="0.4">
      <c r="A1796" s="95"/>
      <c r="B1796" s="95"/>
      <c r="C1796" s="95"/>
      <c r="D1796" s="196"/>
      <c r="F1796" s="166"/>
    </row>
    <row r="1797" spans="1:6" x14ac:dyDescent="0.4">
      <c r="A1797" s="95"/>
      <c r="B1797" s="95"/>
      <c r="C1797" s="95"/>
      <c r="D1797" s="196"/>
      <c r="F1797" s="166"/>
    </row>
    <row r="1798" spans="1:6" x14ac:dyDescent="0.4">
      <c r="A1798" s="95"/>
      <c r="B1798" s="95"/>
      <c r="C1798" s="95"/>
      <c r="D1798" s="196"/>
      <c r="F1798" s="166"/>
    </row>
    <row r="1799" spans="1:6" x14ac:dyDescent="0.4">
      <c r="A1799" s="95"/>
      <c r="B1799" s="95"/>
      <c r="C1799" s="95"/>
      <c r="D1799" s="196"/>
      <c r="F1799" s="166"/>
    </row>
    <row r="1800" spans="1:6" x14ac:dyDescent="0.4">
      <c r="A1800" s="95"/>
      <c r="B1800" s="95"/>
      <c r="C1800" s="95"/>
      <c r="D1800" s="196"/>
      <c r="F1800" s="166"/>
    </row>
    <row r="1801" spans="1:6" x14ac:dyDescent="0.4">
      <c r="A1801" s="95"/>
      <c r="B1801" s="95"/>
      <c r="C1801" s="95"/>
      <c r="D1801" s="196"/>
      <c r="F1801" s="166"/>
    </row>
    <row r="1802" spans="1:6" x14ac:dyDescent="0.4">
      <c r="A1802" s="95"/>
      <c r="B1802" s="95"/>
      <c r="C1802" s="95"/>
      <c r="D1802" s="196"/>
      <c r="F1802" s="166"/>
    </row>
    <row r="1803" spans="1:6" x14ac:dyDescent="0.4">
      <c r="A1803" s="95"/>
      <c r="B1803" s="95"/>
      <c r="C1803" s="95"/>
      <c r="D1803" s="196"/>
      <c r="F1803" s="166"/>
    </row>
    <row r="1804" spans="1:6" x14ac:dyDescent="0.4">
      <c r="A1804" s="95"/>
      <c r="B1804" s="95"/>
      <c r="C1804" s="95"/>
      <c r="D1804" s="196"/>
      <c r="F1804" s="166"/>
    </row>
    <row r="1805" spans="1:6" x14ac:dyDescent="0.4">
      <c r="A1805" s="95"/>
      <c r="B1805" s="95"/>
      <c r="C1805" s="95"/>
      <c r="D1805" s="196"/>
      <c r="F1805" s="166"/>
    </row>
    <row r="1806" spans="1:6" x14ac:dyDescent="0.4">
      <c r="A1806" s="95"/>
      <c r="B1806" s="95"/>
      <c r="C1806" s="95"/>
      <c r="D1806" s="196"/>
      <c r="F1806" s="166"/>
    </row>
    <row r="1807" spans="1:6" x14ac:dyDescent="0.4">
      <c r="A1807" s="95"/>
      <c r="B1807" s="95"/>
      <c r="C1807" s="95"/>
      <c r="D1807" s="196"/>
      <c r="F1807" s="166"/>
    </row>
    <row r="1808" spans="1:6" x14ac:dyDescent="0.4">
      <c r="A1808" s="95"/>
      <c r="B1808" s="95"/>
      <c r="C1808" s="95"/>
      <c r="D1808" s="196"/>
      <c r="F1808" s="166"/>
    </row>
    <row r="1809" spans="1:6" x14ac:dyDescent="0.4">
      <c r="A1809" s="95"/>
      <c r="B1809" s="95"/>
      <c r="C1809" s="95"/>
      <c r="D1809" s="196"/>
      <c r="F1809" s="166"/>
    </row>
    <row r="1810" spans="1:6" x14ac:dyDescent="0.4">
      <c r="A1810" s="95"/>
      <c r="B1810" s="95"/>
      <c r="C1810" s="95"/>
      <c r="D1810" s="196"/>
      <c r="F1810" s="166"/>
    </row>
    <row r="1811" spans="1:6" x14ac:dyDescent="0.4">
      <c r="A1811" s="95"/>
      <c r="B1811" s="95"/>
      <c r="C1811" s="95"/>
      <c r="D1811" s="196"/>
      <c r="F1811" s="166"/>
    </row>
    <row r="1812" spans="1:6" x14ac:dyDescent="0.4">
      <c r="A1812" s="95"/>
      <c r="B1812" s="95"/>
      <c r="C1812" s="95"/>
      <c r="D1812" s="196"/>
      <c r="F1812" s="166"/>
    </row>
    <row r="1813" spans="1:6" x14ac:dyDescent="0.4">
      <c r="A1813" s="95"/>
      <c r="B1813" s="95"/>
      <c r="C1813" s="95"/>
      <c r="D1813" s="196"/>
      <c r="F1813" s="166"/>
    </row>
    <row r="1814" spans="1:6" x14ac:dyDescent="0.4">
      <c r="A1814" s="95"/>
      <c r="B1814" s="95"/>
      <c r="C1814" s="95"/>
      <c r="D1814" s="196"/>
      <c r="F1814" s="166"/>
    </row>
    <row r="1815" spans="1:6" x14ac:dyDescent="0.4">
      <c r="A1815" s="95"/>
      <c r="B1815" s="95"/>
      <c r="C1815" s="95"/>
      <c r="D1815" s="196"/>
      <c r="F1815" s="166"/>
    </row>
    <row r="1816" spans="1:6" x14ac:dyDescent="0.4">
      <c r="A1816" s="95"/>
      <c r="B1816" s="95"/>
      <c r="C1816" s="95"/>
      <c r="D1816" s="196"/>
      <c r="F1816" s="166"/>
    </row>
    <row r="1817" spans="1:6" x14ac:dyDescent="0.4">
      <c r="A1817" s="95"/>
      <c r="B1817" s="95"/>
      <c r="C1817" s="95"/>
      <c r="D1817" s="196"/>
      <c r="F1817" s="166"/>
    </row>
    <row r="1818" spans="1:6" x14ac:dyDescent="0.4">
      <c r="A1818" s="95"/>
      <c r="B1818" s="95"/>
      <c r="C1818" s="95"/>
      <c r="D1818" s="196"/>
      <c r="F1818" s="166"/>
    </row>
    <row r="1819" spans="1:6" x14ac:dyDescent="0.4">
      <c r="A1819" s="95"/>
      <c r="B1819" s="95"/>
      <c r="C1819" s="95"/>
      <c r="D1819" s="196"/>
      <c r="F1819" s="166"/>
    </row>
    <row r="1820" spans="1:6" x14ac:dyDescent="0.4">
      <c r="A1820" s="95"/>
      <c r="B1820" s="95"/>
      <c r="C1820" s="95"/>
      <c r="D1820" s="196"/>
      <c r="F1820" s="166"/>
    </row>
    <row r="1821" spans="1:6" x14ac:dyDescent="0.4">
      <c r="A1821" s="95"/>
      <c r="B1821" s="95"/>
      <c r="C1821" s="95"/>
      <c r="D1821" s="196"/>
      <c r="F1821" s="166"/>
    </row>
    <row r="1822" spans="1:6" x14ac:dyDescent="0.4">
      <c r="A1822" s="95"/>
      <c r="B1822" s="95"/>
      <c r="C1822" s="95"/>
      <c r="D1822" s="196"/>
      <c r="F1822" s="166"/>
    </row>
    <row r="1823" spans="1:6" x14ac:dyDescent="0.4">
      <c r="A1823" s="95"/>
      <c r="B1823" s="95"/>
      <c r="C1823" s="95"/>
      <c r="D1823" s="196"/>
      <c r="F1823" s="166"/>
    </row>
    <row r="1824" spans="1:6" x14ac:dyDescent="0.4">
      <c r="A1824" s="95"/>
      <c r="B1824" s="95"/>
      <c r="C1824" s="95"/>
      <c r="D1824" s="196"/>
      <c r="F1824" s="166"/>
    </row>
    <row r="1825" spans="1:6" x14ac:dyDescent="0.4">
      <c r="A1825" s="95"/>
      <c r="B1825" s="95"/>
      <c r="C1825" s="95"/>
      <c r="D1825" s="196"/>
      <c r="F1825" s="166"/>
    </row>
    <row r="1826" spans="1:6" x14ac:dyDescent="0.4">
      <c r="A1826" s="95"/>
      <c r="B1826" s="95"/>
      <c r="C1826" s="95"/>
      <c r="D1826" s="196"/>
      <c r="F1826" s="166"/>
    </row>
    <row r="1827" spans="1:6" x14ac:dyDescent="0.4">
      <c r="A1827" s="95"/>
      <c r="B1827" s="95"/>
      <c r="C1827" s="95"/>
      <c r="D1827" s="196"/>
      <c r="F1827" s="166"/>
    </row>
    <row r="1828" spans="1:6" x14ac:dyDescent="0.4">
      <c r="A1828" s="95"/>
      <c r="B1828" s="95"/>
      <c r="C1828" s="95"/>
      <c r="D1828" s="196"/>
      <c r="F1828" s="166"/>
    </row>
    <row r="1829" spans="1:6" x14ac:dyDescent="0.4">
      <c r="A1829" s="95"/>
      <c r="B1829" s="95"/>
      <c r="C1829" s="95"/>
      <c r="D1829" s="196"/>
      <c r="F1829" s="166"/>
    </row>
    <row r="1830" spans="1:6" x14ac:dyDescent="0.4">
      <c r="A1830" s="95"/>
      <c r="B1830" s="95"/>
      <c r="C1830" s="95"/>
      <c r="D1830" s="196"/>
      <c r="F1830" s="166"/>
    </row>
    <row r="1831" spans="1:6" x14ac:dyDescent="0.4">
      <c r="A1831" s="95"/>
      <c r="B1831" s="95"/>
      <c r="C1831" s="95"/>
      <c r="D1831" s="196"/>
      <c r="F1831" s="166"/>
    </row>
    <row r="1832" spans="1:6" x14ac:dyDescent="0.4">
      <c r="A1832" s="95"/>
      <c r="B1832" s="95"/>
      <c r="C1832" s="95"/>
      <c r="D1832" s="196"/>
      <c r="F1832" s="166"/>
    </row>
    <row r="1833" spans="1:6" x14ac:dyDescent="0.4">
      <c r="A1833" s="95"/>
      <c r="B1833" s="95"/>
      <c r="C1833" s="95"/>
      <c r="D1833" s="196"/>
      <c r="F1833" s="166"/>
    </row>
    <row r="1834" spans="1:6" x14ac:dyDescent="0.4">
      <c r="A1834" s="95"/>
      <c r="B1834" s="95"/>
      <c r="C1834" s="95"/>
      <c r="D1834" s="196"/>
      <c r="F1834" s="166"/>
    </row>
    <row r="1835" spans="1:6" x14ac:dyDescent="0.4">
      <c r="A1835" s="95"/>
      <c r="B1835" s="95"/>
      <c r="C1835" s="95"/>
      <c r="D1835" s="196"/>
      <c r="F1835" s="166"/>
    </row>
    <row r="1836" spans="1:6" x14ac:dyDescent="0.4">
      <c r="A1836" s="95"/>
      <c r="B1836" s="95"/>
      <c r="C1836" s="95"/>
      <c r="D1836" s="196"/>
      <c r="F1836" s="166"/>
    </row>
    <row r="1837" spans="1:6" x14ac:dyDescent="0.4">
      <c r="A1837" s="95"/>
      <c r="B1837" s="95"/>
      <c r="C1837" s="95"/>
      <c r="D1837" s="196"/>
      <c r="F1837" s="166"/>
    </row>
    <row r="1838" spans="1:6" x14ac:dyDescent="0.4">
      <c r="A1838" s="95"/>
      <c r="B1838" s="95"/>
      <c r="C1838" s="95"/>
      <c r="D1838" s="196"/>
      <c r="F1838" s="166"/>
    </row>
    <row r="1839" spans="1:6" x14ac:dyDescent="0.4">
      <c r="A1839" s="95"/>
      <c r="B1839" s="95"/>
      <c r="C1839" s="95"/>
      <c r="D1839" s="196"/>
      <c r="F1839" s="166"/>
    </row>
    <row r="1840" spans="1:6" x14ac:dyDescent="0.4">
      <c r="A1840" s="95"/>
      <c r="B1840" s="95"/>
      <c r="C1840" s="95"/>
      <c r="D1840" s="196"/>
      <c r="F1840" s="166"/>
    </row>
    <row r="1841" spans="1:6" x14ac:dyDescent="0.4">
      <c r="A1841" s="95"/>
      <c r="B1841" s="95"/>
      <c r="C1841" s="95"/>
      <c r="D1841" s="196"/>
      <c r="F1841" s="166"/>
    </row>
    <row r="1842" spans="1:6" x14ac:dyDescent="0.4">
      <c r="A1842" s="95"/>
      <c r="B1842" s="95"/>
      <c r="C1842" s="95"/>
      <c r="D1842" s="196"/>
      <c r="F1842" s="166"/>
    </row>
    <row r="1843" spans="1:6" x14ac:dyDescent="0.4">
      <c r="A1843" s="95"/>
      <c r="B1843" s="95"/>
      <c r="C1843" s="95"/>
      <c r="D1843" s="196"/>
      <c r="F1843" s="166"/>
    </row>
    <row r="1844" spans="1:6" x14ac:dyDescent="0.4">
      <c r="A1844" s="95"/>
      <c r="B1844" s="95"/>
      <c r="C1844" s="95"/>
      <c r="D1844" s="196"/>
      <c r="F1844" s="166"/>
    </row>
    <row r="1845" spans="1:6" x14ac:dyDescent="0.4">
      <c r="A1845" s="95"/>
      <c r="B1845" s="95"/>
      <c r="C1845" s="95"/>
      <c r="D1845" s="196"/>
      <c r="F1845" s="166"/>
    </row>
    <row r="1846" spans="1:6" x14ac:dyDescent="0.4">
      <c r="A1846" s="95"/>
      <c r="B1846" s="95"/>
      <c r="C1846" s="95"/>
      <c r="D1846" s="196"/>
      <c r="F1846" s="166"/>
    </row>
    <row r="1847" spans="1:6" x14ac:dyDescent="0.4">
      <c r="A1847" s="95"/>
      <c r="B1847" s="95"/>
      <c r="C1847" s="95"/>
      <c r="D1847" s="196"/>
      <c r="F1847" s="166"/>
    </row>
    <row r="1848" spans="1:6" x14ac:dyDescent="0.4">
      <c r="A1848" s="95"/>
      <c r="B1848" s="95"/>
      <c r="C1848" s="95"/>
      <c r="D1848" s="196"/>
      <c r="F1848" s="166"/>
    </row>
    <row r="1849" spans="1:6" x14ac:dyDescent="0.4">
      <c r="A1849" s="95"/>
      <c r="B1849" s="95"/>
      <c r="C1849" s="95"/>
      <c r="D1849" s="196"/>
      <c r="F1849" s="166"/>
    </row>
    <row r="1850" spans="1:6" x14ac:dyDescent="0.4">
      <c r="A1850" s="95"/>
      <c r="B1850" s="95"/>
      <c r="C1850" s="95"/>
      <c r="D1850" s="196"/>
      <c r="F1850" s="166"/>
    </row>
    <row r="1851" spans="1:6" x14ac:dyDescent="0.4">
      <c r="A1851" s="95"/>
      <c r="B1851" s="95"/>
      <c r="C1851" s="95"/>
      <c r="D1851" s="196"/>
      <c r="F1851" s="166"/>
    </row>
    <row r="1852" spans="1:6" x14ac:dyDescent="0.4">
      <c r="A1852" s="95"/>
      <c r="B1852" s="95"/>
      <c r="C1852" s="95"/>
      <c r="D1852" s="196"/>
      <c r="F1852" s="166"/>
    </row>
    <row r="1853" spans="1:6" x14ac:dyDescent="0.4">
      <c r="A1853" s="95"/>
      <c r="B1853" s="95"/>
      <c r="C1853" s="95"/>
      <c r="D1853" s="196"/>
      <c r="F1853" s="166"/>
    </row>
    <row r="1854" spans="1:6" x14ac:dyDescent="0.4">
      <c r="A1854" s="95"/>
      <c r="B1854" s="95"/>
      <c r="C1854" s="95"/>
      <c r="D1854" s="196"/>
      <c r="F1854" s="166"/>
    </row>
    <row r="1855" spans="1:6" x14ac:dyDescent="0.4">
      <c r="A1855" s="95"/>
      <c r="B1855" s="95"/>
      <c r="C1855" s="95"/>
      <c r="D1855" s="196"/>
      <c r="F1855" s="166"/>
    </row>
    <row r="1856" spans="1:6" x14ac:dyDescent="0.4">
      <c r="A1856" s="95"/>
      <c r="B1856" s="95"/>
      <c r="C1856" s="95"/>
      <c r="D1856" s="196"/>
      <c r="F1856" s="166"/>
    </row>
    <row r="1857" spans="1:6" x14ac:dyDescent="0.4">
      <c r="A1857" s="95"/>
      <c r="B1857" s="95"/>
      <c r="C1857" s="95"/>
      <c r="D1857" s="196"/>
      <c r="F1857" s="166"/>
    </row>
    <row r="1858" spans="1:6" x14ac:dyDescent="0.4">
      <c r="A1858" s="95"/>
      <c r="B1858" s="95"/>
      <c r="C1858" s="95"/>
      <c r="D1858" s="196"/>
      <c r="F1858" s="166"/>
    </row>
    <row r="1859" spans="1:6" x14ac:dyDescent="0.4">
      <c r="A1859" s="95"/>
      <c r="B1859" s="95"/>
      <c r="C1859" s="95"/>
      <c r="D1859" s="196"/>
      <c r="F1859" s="166"/>
    </row>
    <row r="1860" spans="1:6" x14ac:dyDescent="0.4">
      <c r="A1860" s="95"/>
      <c r="B1860" s="95"/>
      <c r="C1860" s="95"/>
      <c r="D1860" s="196"/>
      <c r="F1860" s="166"/>
    </row>
    <row r="1861" spans="1:6" x14ac:dyDescent="0.4">
      <c r="A1861" s="95"/>
      <c r="B1861" s="95"/>
      <c r="C1861" s="95"/>
      <c r="D1861" s="196"/>
      <c r="F1861" s="166"/>
    </row>
    <row r="1862" spans="1:6" x14ac:dyDescent="0.4">
      <c r="A1862" s="95"/>
      <c r="B1862" s="95"/>
      <c r="C1862" s="95"/>
      <c r="D1862" s="196"/>
      <c r="F1862" s="166"/>
    </row>
    <row r="1863" spans="1:6" x14ac:dyDescent="0.4">
      <c r="A1863" s="95"/>
      <c r="B1863" s="95"/>
      <c r="C1863" s="95"/>
      <c r="D1863" s="196"/>
      <c r="F1863" s="166"/>
    </row>
    <row r="1864" spans="1:6" x14ac:dyDescent="0.4">
      <c r="A1864" s="95"/>
      <c r="B1864" s="95"/>
      <c r="C1864" s="95"/>
      <c r="D1864" s="196"/>
      <c r="F1864" s="166"/>
    </row>
    <row r="1865" spans="1:6" x14ac:dyDescent="0.4">
      <c r="A1865" s="95"/>
      <c r="B1865" s="95"/>
      <c r="C1865" s="95"/>
      <c r="D1865" s="196"/>
      <c r="F1865" s="166"/>
    </row>
    <row r="1866" spans="1:6" x14ac:dyDescent="0.4">
      <c r="A1866" s="95"/>
      <c r="B1866" s="95"/>
      <c r="C1866" s="95"/>
      <c r="D1866" s="196"/>
      <c r="F1866" s="166"/>
    </row>
    <row r="1867" spans="1:6" x14ac:dyDescent="0.4">
      <c r="A1867" s="95"/>
      <c r="B1867" s="95"/>
      <c r="C1867" s="95"/>
      <c r="D1867" s="196"/>
      <c r="F1867" s="166"/>
    </row>
    <row r="1868" spans="1:6" x14ac:dyDescent="0.4">
      <c r="A1868" s="95"/>
      <c r="B1868" s="95"/>
      <c r="C1868" s="95"/>
      <c r="D1868" s="196"/>
      <c r="F1868" s="166"/>
    </row>
    <row r="1869" spans="1:6" x14ac:dyDescent="0.4">
      <c r="A1869" s="95"/>
      <c r="B1869" s="95"/>
      <c r="C1869" s="95"/>
      <c r="D1869" s="196"/>
      <c r="F1869" s="166"/>
    </row>
    <row r="1870" spans="1:6" x14ac:dyDescent="0.4">
      <c r="A1870" s="95"/>
      <c r="B1870" s="95"/>
      <c r="C1870" s="95"/>
      <c r="D1870" s="196"/>
      <c r="F1870" s="166"/>
    </row>
    <row r="1871" spans="1:6" x14ac:dyDescent="0.4">
      <c r="A1871" s="95"/>
      <c r="B1871" s="95"/>
      <c r="C1871" s="95"/>
      <c r="D1871" s="196"/>
      <c r="F1871" s="166"/>
    </row>
    <row r="1872" spans="1:6" x14ac:dyDescent="0.4">
      <c r="A1872" s="95"/>
      <c r="B1872" s="95"/>
      <c r="C1872" s="95"/>
      <c r="D1872" s="196"/>
      <c r="F1872" s="166"/>
    </row>
    <row r="1873" spans="1:6" x14ac:dyDescent="0.4">
      <c r="A1873" s="95"/>
      <c r="B1873" s="95"/>
      <c r="C1873" s="95"/>
      <c r="D1873" s="196"/>
      <c r="F1873" s="166"/>
    </row>
    <row r="1874" spans="1:6" x14ac:dyDescent="0.4">
      <c r="A1874" s="95"/>
      <c r="B1874" s="95"/>
      <c r="C1874" s="95"/>
      <c r="D1874" s="196"/>
      <c r="F1874" s="166"/>
    </row>
    <row r="1875" spans="1:6" x14ac:dyDescent="0.4">
      <c r="A1875" s="95"/>
      <c r="B1875" s="95"/>
      <c r="C1875" s="95"/>
      <c r="D1875" s="196"/>
      <c r="F1875" s="166"/>
    </row>
    <row r="1876" spans="1:6" x14ac:dyDescent="0.4">
      <c r="A1876" s="95"/>
      <c r="B1876" s="95"/>
      <c r="C1876" s="95"/>
      <c r="D1876" s="196"/>
      <c r="F1876" s="166"/>
    </row>
    <row r="1877" spans="1:6" x14ac:dyDescent="0.4">
      <c r="A1877" s="95"/>
      <c r="B1877" s="95"/>
      <c r="C1877" s="95"/>
      <c r="D1877" s="196"/>
      <c r="F1877" s="166"/>
    </row>
    <row r="1878" spans="1:6" x14ac:dyDescent="0.4">
      <c r="A1878" s="95"/>
      <c r="B1878" s="95"/>
      <c r="C1878" s="95"/>
      <c r="D1878" s="196"/>
      <c r="F1878" s="166"/>
    </row>
    <row r="1879" spans="1:6" x14ac:dyDescent="0.4">
      <c r="A1879" s="95"/>
      <c r="B1879" s="95"/>
      <c r="C1879" s="95"/>
      <c r="D1879" s="196"/>
      <c r="F1879" s="166"/>
    </row>
    <row r="1880" spans="1:6" x14ac:dyDescent="0.4">
      <c r="A1880" s="95"/>
      <c r="B1880" s="95"/>
      <c r="C1880" s="95"/>
      <c r="D1880" s="196"/>
      <c r="F1880" s="166"/>
    </row>
    <row r="1881" spans="1:6" x14ac:dyDescent="0.4">
      <c r="A1881" s="95"/>
      <c r="B1881" s="95"/>
      <c r="C1881" s="95"/>
      <c r="D1881" s="196"/>
      <c r="F1881" s="166"/>
    </row>
    <row r="1882" spans="1:6" x14ac:dyDescent="0.4">
      <c r="A1882" s="95"/>
      <c r="B1882" s="95"/>
      <c r="C1882" s="95"/>
      <c r="D1882" s="196"/>
      <c r="F1882" s="166"/>
    </row>
    <row r="1883" spans="1:6" x14ac:dyDescent="0.4">
      <c r="A1883" s="95"/>
      <c r="B1883" s="95"/>
      <c r="C1883" s="95"/>
      <c r="D1883" s="196"/>
      <c r="F1883" s="166"/>
    </row>
    <row r="1884" spans="1:6" x14ac:dyDescent="0.4">
      <c r="A1884" s="95"/>
      <c r="B1884" s="95"/>
      <c r="C1884" s="95"/>
      <c r="D1884" s="196"/>
      <c r="F1884" s="166"/>
    </row>
    <row r="1885" spans="1:6" x14ac:dyDescent="0.4">
      <c r="A1885" s="95"/>
      <c r="B1885" s="95"/>
      <c r="C1885" s="95"/>
      <c r="D1885" s="196"/>
      <c r="F1885" s="166"/>
    </row>
    <row r="1886" spans="1:6" x14ac:dyDescent="0.4">
      <c r="A1886" s="95"/>
      <c r="B1886" s="95"/>
      <c r="C1886" s="95"/>
      <c r="D1886" s="196"/>
      <c r="F1886" s="166"/>
    </row>
    <row r="1887" spans="1:6" x14ac:dyDescent="0.4">
      <c r="A1887" s="95"/>
      <c r="B1887" s="95"/>
      <c r="C1887" s="95"/>
      <c r="D1887" s="196"/>
      <c r="F1887" s="166"/>
    </row>
    <row r="1888" spans="1:6" x14ac:dyDescent="0.4">
      <c r="A1888" s="95"/>
      <c r="B1888" s="95"/>
      <c r="C1888" s="95"/>
      <c r="D1888" s="196"/>
      <c r="F1888" s="166"/>
    </row>
    <row r="1889" spans="1:6" x14ac:dyDescent="0.4">
      <c r="A1889" s="95"/>
      <c r="B1889" s="95"/>
      <c r="C1889" s="95"/>
      <c r="D1889" s="196"/>
      <c r="F1889" s="166"/>
    </row>
    <row r="1890" spans="1:6" x14ac:dyDescent="0.4">
      <c r="A1890" s="95"/>
      <c r="B1890" s="95"/>
      <c r="C1890" s="95"/>
      <c r="D1890" s="196"/>
      <c r="F1890" s="166"/>
    </row>
    <row r="1891" spans="1:6" x14ac:dyDescent="0.4">
      <c r="A1891" s="95"/>
      <c r="B1891" s="95"/>
      <c r="C1891" s="95"/>
      <c r="D1891" s="196"/>
      <c r="F1891" s="166"/>
    </row>
    <row r="1892" spans="1:6" x14ac:dyDescent="0.4">
      <c r="A1892" s="95"/>
      <c r="B1892" s="95"/>
      <c r="C1892" s="95"/>
      <c r="D1892" s="196"/>
      <c r="F1892" s="166"/>
    </row>
    <row r="1893" spans="1:6" x14ac:dyDescent="0.4">
      <c r="A1893" s="95"/>
      <c r="B1893" s="95"/>
      <c r="C1893" s="95"/>
      <c r="D1893" s="196"/>
      <c r="F1893" s="166"/>
    </row>
    <row r="1894" spans="1:6" x14ac:dyDescent="0.4">
      <c r="A1894" s="95"/>
      <c r="B1894" s="95"/>
      <c r="C1894" s="95"/>
      <c r="D1894" s="196"/>
      <c r="F1894" s="166"/>
    </row>
    <row r="1895" spans="1:6" x14ac:dyDescent="0.4">
      <c r="A1895" s="95"/>
      <c r="B1895" s="95"/>
      <c r="C1895" s="95"/>
      <c r="D1895" s="196"/>
      <c r="F1895" s="166"/>
    </row>
    <row r="1896" spans="1:6" x14ac:dyDescent="0.4">
      <c r="A1896" s="95"/>
      <c r="B1896" s="95"/>
      <c r="C1896" s="95"/>
      <c r="D1896" s="196"/>
      <c r="F1896" s="166"/>
    </row>
    <row r="1897" spans="1:6" x14ac:dyDescent="0.4">
      <c r="A1897" s="95"/>
      <c r="B1897" s="95"/>
      <c r="C1897" s="95"/>
      <c r="D1897" s="196"/>
      <c r="F1897" s="166"/>
    </row>
    <row r="1898" spans="1:6" x14ac:dyDescent="0.4">
      <c r="A1898" s="95"/>
      <c r="B1898" s="95"/>
      <c r="C1898" s="95"/>
      <c r="D1898" s="196"/>
      <c r="F1898" s="166"/>
    </row>
    <row r="1899" spans="1:6" x14ac:dyDescent="0.4">
      <c r="A1899" s="95"/>
      <c r="B1899" s="95"/>
      <c r="C1899" s="95"/>
      <c r="D1899" s="196"/>
      <c r="F1899" s="166"/>
    </row>
    <row r="1900" spans="1:6" x14ac:dyDescent="0.4">
      <c r="A1900" s="95"/>
      <c r="B1900" s="95"/>
      <c r="C1900" s="95"/>
      <c r="D1900" s="196"/>
      <c r="F1900" s="166"/>
    </row>
    <row r="1901" spans="1:6" x14ac:dyDescent="0.4">
      <c r="A1901" s="95"/>
      <c r="B1901" s="95"/>
      <c r="C1901" s="95"/>
      <c r="D1901" s="196"/>
      <c r="F1901" s="166"/>
    </row>
    <row r="1902" spans="1:6" x14ac:dyDescent="0.4">
      <c r="A1902" s="95"/>
      <c r="B1902" s="95"/>
      <c r="C1902" s="95"/>
      <c r="D1902" s="196"/>
      <c r="F1902" s="166"/>
    </row>
    <row r="1903" spans="1:6" x14ac:dyDescent="0.4">
      <c r="A1903" s="95"/>
      <c r="B1903" s="95"/>
      <c r="C1903" s="95"/>
      <c r="D1903" s="196"/>
      <c r="F1903" s="166"/>
    </row>
    <row r="1904" spans="1:6" x14ac:dyDescent="0.4">
      <c r="A1904" s="95"/>
      <c r="B1904" s="95"/>
      <c r="C1904" s="95"/>
      <c r="D1904" s="196"/>
      <c r="F1904" s="166"/>
    </row>
    <row r="1905" spans="1:6" x14ac:dyDescent="0.4">
      <c r="A1905" s="95"/>
      <c r="B1905" s="95"/>
      <c r="C1905" s="95"/>
      <c r="D1905" s="196"/>
      <c r="F1905" s="166"/>
    </row>
    <row r="1906" spans="1:6" x14ac:dyDescent="0.4">
      <c r="A1906" s="95"/>
      <c r="B1906" s="95"/>
      <c r="C1906" s="95"/>
      <c r="D1906" s="196"/>
      <c r="F1906" s="166"/>
    </row>
    <row r="1907" spans="1:6" x14ac:dyDescent="0.4">
      <c r="A1907" s="95"/>
      <c r="B1907" s="95"/>
      <c r="C1907" s="95"/>
      <c r="D1907" s="196"/>
      <c r="F1907" s="166"/>
    </row>
    <row r="1908" spans="1:6" x14ac:dyDescent="0.4">
      <c r="A1908" s="95"/>
      <c r="B1908" s="95"/>
      <c r="C1908" s="95"/>
      <c r="D1908" s="196"/>
      <c r="F1908" s="166"/>
    </row>
    <row r="1909" spans="1:6" x14ac:dyDescent="0.4">
      <c r="A1909" s="95"/>
      <c r="B1909" s="95"/>
      <c r="C1909" s="95"/>
      <c r="D1909" s="196"/>
      <c r="F1909" s="166"/>
    </row>
    <row r="1910" spans="1:6" x14ac:dyDescent="0.4">
      <c r="A1910" s="95"/>
      <c r="B1910" s="95"/>
      <c r="C1910" s="95"/>
      <c r="D1910" s="196"/>
      <c r="F1910" s="166"/>
    </row>
    <row r="1911" spans="1:6" x14ac:dyDescent="0.4">
      <c r="A1911" s="95"/>
      <c r="B1911" s="95"/>
      <c r="C1911" s="95"/>
      <c r="D1911" s="196"/>
      <c r="F1911" s="166"/>
    </row>
    <row r="1912" spans="1:6" x14ac:dyDescent="0.4">
      <c r="A1912" s="95"/>
      <c r="B1912" s="95"/>
      <c r="C1912" s="95"/>
      <c r="D1912" s="196"/>
      <c r="F1912" s="166"/>
    </row>
    <row r="1913" spans="1:6" x14ac:dyDescent="0.4">
      <c r="A1913" s="95"/>
      <c r="B1913" s="95"/>
      <c r="C1913" s="95"/>
      <c r="D1913" s="196"/>
      <c r="F1913" s="166"/>
    </row>
    <row r="1914" spans="1:6" x14ac:dyDescent="0.4">
      <c r="A1914" s="95"/>
      <c r="B1914" s="95"/>
      <c r="C1914" s="95"/>
      <c r="D1914" s="196"/>
      <c r="F1914" s="166"/>
    </row>
    <row r="1915" spans="1:6" x14ac:dyDescent="0.4">
      <c r="A1915" s="95"/>
      <c r="B1915" s="95"/>
      <c r="C1915" s="95"/>
      <c r="D1915" s="196"/>
      <c r="F1915" s="166"/>
    </row>
    <row r="1916" spans="1:6" x14ac:dyDescent="0.4">
      <c r="A1916" s="95"/>
      <c r="B1916" s="95"/>
      <c r="C1916" s="95"/>
      <c r="D1916" s="196"/>
      <c r="F1916" s="166"/>
    </row>
    <row r="1917" spans="1:6" x14ac:dyDescent="0.4">
      <c r="A1917" s="95"/>
      <c r="B1917" s="95"/>
      <c r="C1917" s="95"/>
      <c r="D1917" s="196"/>
      <c r="F1917" s="166"/>
    </row>
    <row r="1918" spans="1:6" x14ac:dyDescent="0.4">
      <c r="A1918" s="95"/>
      <c r="B1918" s="95"/>
      <c r="C1918" s="95"/>
      <c r="D1918" s="196"/>
      <c r="F1918" s="166"/>
    </row>
    <row r="1919" spans="1:6" x14ac:dyDescent="0.4">
      <c r="A1919" s="95"/>
      <c r="B1919" s="95"/>
      <c r="C1919" s="95"/>
      <c r="D1919" s="196"/>
      <c r="F1919" s="166"/>
    </row>
    <row r="1920" spans="1:6" x14ac:dyDescent="0.4">
      <c r="A1920" s="95"/>
      <c r="B1920" s="95"/>
      <c r="C1920" s="95"/>
      <c r="D1920" s="196"/>
      <c r="F1920" s="166"/>
    </row>
    <row r="1921" spans="1:6" x14ac:dyDescent="0.4">
      <c r="A1921" s="95"/>
      <c r="B1921" s="95"/>
      <c r="C1921" s="95"/>
      <c r="D1921" s="196"/>
      <c r="F1921" s="166"/>
    </row>
    <row r="1922" spans="1:6" x14ac:dyDescent="0.4">
      <c r="A1922" s="95"/>
      <c r="B1922" s="95"/>
      <c r="C1922" s="95"/>
      <c r="D1922" s="196"/>
      <c r="F1922" s="166"/>
    </row>
    <row r="1923" spans="1:6" x14ac:dyDescent="0.4">
      <c r="A1923" s="95"/>
      <c r="B1923" s="95"/>
      <c r="C1923" s="95"/>
      <c r="D1923" s="196"/>
      <c r="F1923" s="166"/>
    </row>
    <row r="1924" spans="1:6" x14ac:dyDescent="0.4">
      <c r="A1924" s="95"/>
      <c r="B1924" s="95"/>
      <c r="C1924" s="95"/>
      <c r="D1924" s="196"/>
      <c r="F1924" s="166"/>
    </row>
    <row r="1925" spans="1:6" x14ac:dyDescent="0.4">
      <c r="A1925" s="95"/>
      <c r="B1925" s="95"/>
      <c r="C1925" s="95"/>
      <c r="D1925" s="196"/>
      <c r="F1925" s="166"/>
    </row>
    <row r="1926" spans="1:6" x14ac:dyDescent="0.4">
      <c r="A1926" s="95"/>
      <c r="B1926" s="95"/>
      <c r="C1926" s="95"/>
      <c r="D1926" s="196"/>
      <c r="F1926" s="166"/>
    </row>
    <row r="1927" spans="1:6" x14ac:dyDescent="0.4">
      <c r="A1927" s="95"/>
      <c r="B1927" s="95"/>
      <c r="C1927" s="95"/>
      <c r="D1927" s="196"/>
      <c r="F1927" s="166"/>
    </row>
    <row r="1928" spans="1:6" x14ac:dyDescent="0.4">
      <c r="A1928" s="95"/>
      <c r="B1928" s="95"/>
      <c r="C1928" s="95"/>
      <c r="D1928" s="196"/>
      <c r="F1928" s="166"/>
    </row>
    <row r="1929" spans="1:6" x14ac:dyDescent="0.4">
      <c r="A1929" s="95"/>
      <c r="B1929" s="95"/>
      <c r="C1929" s="95"/>
      <c r="D1929" s="196"/>
      <c r="F1929" s="166"/>
    </row>
    <row r="1930" spans="1:6" x14ac:dyDescent="0.4">
      <c r="A1930" s="95"/>
      <c r="B1930" s="95"/>
      <c r="C1930" s="95"/>
      <c r="D1930" s="196"/>
      <c r="F1930" s="166"/>
    </row>
    <row r="1931" spans="1:6" x14ac:dyDescent="0.4">
      <c r="A1931" s="95"/>
      <c r="B1931" s="95"/>
      <c r="C1931" s="95"/>
      <c r="D1931" s="196"/>
      <c r="F1931" s="166"/>
    </row>
    <row r="1932" spans="1:6" x14ac:dyDescent="0.4">
      <c r="A1932" s="95"/>
      <c r="B1932" s="95"/>
      <c r="C1932" s="95"/>
      <c r="D1932" s="196"/>
      <c r="F1932" s="166"/>
    </row>
    <row r="1933" spans="1:6" x14ac:dyDescent="0.4">
      <c r="A1933" s="95"/>
      <c r="B1933" s="95"/>
      <c r="C1933" s="95"/>
      <c r="D1933" s="196"/>
      <c r="F1933" s="166"/>
    </row>
    <row r="1934" spans="1:6" x14ac:dyDescent="0.4">
      <c r="A1934" s="95"/>
      <c r="B1934" s="95"/>
      <c r="C1934" s="95"/>
      <c r="D1934" s="196"/>
      <c r="F1934" s="166"/>
    </row>
    <row r="1935" spans="1:6" x14ac:dyDescent="0.4">
      <c r="A1935" s="95"/>
      <c r="B1935" s="95"/>
      <c r="C1935" s="95"/>
      <c r="D1935" s="196"/>
      <c r="F1935" s="166"/>
    </row>
    <row r="1936" spans="1:6" x14ac:dyDescent="0.4">
      <c r="A1936" s="95"/>
      <c r="B1936" s="95"/>
      <c r="C1936" s="95"/>
      <c r="D1936" s="196"/>
      <c r="F1936" s="166"/>
    </row>
    <row r="1937" spans="1:6" x14ac:dyDescent="0.4">
      <c r="A1937" s="95"/>
      <c r="B1937" s="95"/>
      <c r="C1937" s="95"/>
      <c r="D1937" s="196"/>
      <c r="F1937" s="166"/>
    </row>
    <row r="1938" spans="1:6" x14ac:dyDescent="0.4">
      <c r="A1938" s="95"/>
      <c r="B1938" s="95"/>
      <c r="C1938" s="95"/>
      <c r="D1938" s="196"/>
      <c r="F1938" s="166"/>
    </row>
    <row r="1939" spans="1:6" x14ac:dyDescent="0.4">
      <c r="A1939" s="95"/>
      <c r="B1939" s="95"/>
      <c r="C1939" s="95"/>
      <c r="D1939" s="196"/>
      <c r="F1939" s="166"/>
    </row>
    <row r="1940" spans="1:6" x14ac:dyDescent="0.4">
      <c r="A1940" s="95"/>
      <c r="B1940" s="95"/>
      <c r="C1940" s="95"/>
      <c r="D1940" s="196"/>
      <c r="F1940" s="166"/>
    </row>
    <row r="1941" spans="1:6" x14ac:dyDescent="0.4">
      <c r="A1941" s="95"/>
      <c r="B1941" s="95"/>
      <c r="C1941" s="95"/>
      <c r="D1941" s="196"/>
      <c r="F1941" s="166"/>
    </row>
    <row r="1942" spans="1:6" x14ac:dyDescent="0.4">
      <c r="A1942" s="95"/>
      <c r="B1942" s="95"/>
      <c r="C1942" s="95"/>
      <c r="D1942" s="196"/>
      <c r="F1942" s="166"/>
    </row>
    <row r="1943" spans="1:6" x14ac:dyDescent="0.4">
      <c r="A1943" s="95"/>
      <c r="B1943" s="95"/>
      <c r="C1943" s="95"/>
      <c r="D1943" s="196"/>
      <c r="F1943" s="166"/>
    </row>
    <row r="1944" spans="1:6" x14ac:dyDescent="0.4">
      <c r="A1944" s="95"/>
      <c r="B1944" s="95"/>
      <c r="C1944" s="95"/>
      <c r="D1944" s="196"/>
      <c r="F1944" s="166"/>
    </row>
    <row r="1945" spans="1:6" x14ac:dyDescent="0.4">
      <c r="A1945" s="95"/>
      <c r="B1945" s="95"/>
      <c r="C1945" s="95"/>
      <c r="D1945" s="196"/>
      <c r="F1945" s="166"/>
    </row>
    <row r="1946" spans="1:6" x14ac:dyDescent="0.4">
      <c r="A1946" s="95"/>
      <c r="B1946" s="95"/>
      <c r="C1946" s="95"/>
      <c r="D1946" s="196"/>
      <c r="F1946" s="166"/>
    </row>
    <row r="1947" spans="1:6" x14ac:dyDescent="0.4">
      <c r="A1947" s="95"/>
      <c r="B1947" s="95"/>
      <c r="C1947" s="95"/>
      <c r="D1947" s="196"/>
      <c r="F1947" s="166"/>
    </row>
    <row r="1948" spans="1:6" x14ac:dyDescent="0.4">
      <c r="A1948" s="95"/>
      <c r="B1948" s="95"/>
      <c r="C1948" s="95"/>
      <c r="D1948" s="196"/>
      <c r="F1948" s="166"/>
    </row>
    <row r="1949" spans="1:6" x14ac:dyDescent="0.4">
      <c r="A1949" s="95"/>
      <c r="B1949" s="95"/>
      <c r="C1949" s="95"/>
      <c r="D1949" s="196"/>
      <c r="F1949" s="166"/>
    </row>
    <row r="1950" spans="1:6" x14ac:dyDescent="0.4">
      <c r="A1950" s="95"/>
      <c r="B1950" s="95"/>
      <c r="C1950" s="95"/>
      <c r="D1950" s="196"/>
      <c r="F1950" s="166"/>
    </row>
    <row r="1951" spans="1:6" x14ac:dyDescent="0.4">
      <c r="A1951" s="95"/>
      <c r="B1951" s="95"/>
      <c r="C1951" s="95"/>
      <c r="D1951" s="196"/>
      <c r="F1951" s="166"/>
    </row>
    <row r="1952" spans="1:6" x14ac:dyDescent="0.4">
      <c r="A1952" s="95"/>
      <c r="B1952" s="95"/>
      <c r="C1952" s="95"/>
      <c r="D1952" s="196"/>
      <c r="F1952" s="166"/>
    </row>
    <row r="1953" spans="1:6" x14ac:dyDescent="0.4">
      <c r="A1953" s="95"/>
      <c r="B1953" s="95"/>
      <c r="C1953" s="95"/>
      <c r="D1953" s="196"/>
      <c r="F1953" s="166"/>
    </row>
    <row r="1954" spans="1:6" x14ac:dyDescent="0.4">
      <c r="A1954" s="95"/>
      <c r="B1954" s="95"/>
      <c r="C1954" s="95"/>
      <c r="D1954" s="196"/>
      <c r="F1954" s="166"/>
    </row>
    <row r="1955" spans="1:6" x14ac:dyDescent="0.4">
      <c r="A1955" s="95"/>
      <c r="B1955" s="95"/>
      <c r="C1955" s="95"/>
      <c r="D1955" s="196"/>
      <c r="F1955" s="166"/>
    </row>
    <row r="1956" spans="1:6" x14ac:dyDescent="0.4">
      <c r="A1956" s="95"/>
      <c r="B1956" s="95"/>
      <c r="C1956" s="95"/>
      <c r="D1956" s="196"/>
      <c r="F1956" s="166"/>
    </row>
    <row r="1957" spans="1:6" x14ac:dyDescent="0.4">
      <c r="A1957" s="95"/>
      <c r="B1957" s="95"/>
      <c r="C1957" s="95"/>
      <c r="D1957" s="196"/>
      <c r="F1957" s="166"/>
    </row>
    <row r="1958" spans="1:6" x14ac:dyDescent="0.4">
      <c r="A1958" s="95"/>
      <c r="B1958" s="95"/>
      <c r="C1958" s="95"/>
      <c r="D1958" s="196"/>
      <c r="F1958" s="166"/>
    </row>
    <row r="1959" spans="1:6" x14ac:dyDescent="0.4">
      <c r="A1959" s="95"/>
      <c r="B1959" s="95"/>
      <c r="C1959" s="95"/>
      <c r="D1959" s="196"/>
      <c r="F1959" s="166"/>
    </row>
    <row r="1960" spans="1:6" x14ac:dyDescent="0.4">
      <c r="A1960" s="95"/>
      <c r="B1960" s="95"/>
      <c r="C1960" s="95"/>
      <c r="D1960" s="196"/>
      <c r="F1960" s="166"/>
    </row>
    <row r="1961" spans="1:6" x14ac:dyDescent="0.4">
      <c r="A1961" s="95"/>
      <c r="B1961" s="95"/>
      <c r="C1961" s="95"/>
      <c r="D1961" s="196"/>
      <c r="F1961" s="166"/>
    </row>
    <row r="1962" spans="1:6" x14ac:dyDescent="0.4">
      <c r="A1962" s="95"/>
      <c r="B1962" s="95"/>
      <c r="C1962" s="95"/>
      <c r="D1962" s="196"/>
      <c r="F1962" s="166"/>
    </row>
    <row r="1963" spans="1:6" x14ac:dyDescent="0.4">
      <c r="A1963" s="95"/>
      <c r="B1963" s="95"/>
      <c r="C1963" s="95"/>
      <c r="D1963" s="196"/>
      <c r="F1963" s="166"/>
    </row>
    <row r="1964" spans="1:6" x14ac:dyDescent="0.4">
      <c r="A1964" s="95"/>
      <c r="B1964" s="95"/>
      <c r="C1964" s="95"/>
      <c r="D1964" s="196"/>
      <c r="F1964" s="166"/>
    </row>
    <row r="1965" spans="1:6" x14ac:dyDescent="0.4">
      <c r="A1965" s="95"/>
      <c r="B1965" s="95"/>
      <c r="C1965" s="95"/>
      <c r="D1965" s="196"/>
      <c r="F1965" s="166"/>
    </row>
    <row r="1966" spans="1:6" x14ac:dyDescent="0.4">
      <c r="A1966" s="95"/>
      <c r="B1966" s="95"/>
      <c r="C1966" s="95"/>
      <c r="D1966" s="196"/>
      <c r="F1966" s="166"/>
    </row>
    <row r="1967" spans="1:6" x14ac:dyDescent="0.4">
      <c r="A1967" s="95"/>
      <c r="B1967" s="95"/>
      <c r="C1967" s="95"/>
      <c r="D1967" s="196"/>
      <c r="F1967" s="166"/>
    </row>
    <row r="1968" spans="1:6" x14ac:dyDescent="0.4">
      <c r="A1968" s="95"/>
      <c r="B1968" s="95"/>
      <c r="C1968" s="95"/>
      <c r="D1968" s="196"/>
      <c r="F1968" s="166"/>
    </row>
    <row r="1969" spans="1:6" x14ac:dyDescent="0.4">
      <c r="A1969" s="95"/>
      <c r="B1969" s="95"/>
      <c r="C1969" s="95"/>
      <c r="D1969" s="196"/>
      <c r="F1969" s="166"/>
    </row>
    <row r="1970" spans="1:6" x14ac:dyDescent="0.4">
      <c r="A1970" s="95"/>
      <c r="B1970" s="95"/>
      <c r="C1970" s="95"/>
      <c r="D1970" s="196"/>
      <c r="F1970" s="166"/>
    </row>
    <row r="1971" spans="1:6" x14ac:dyDescent="0.4">
      <c r="A1971" s="95"/>
      <c r="B1971" s="95"/>
      <c r="C1971" s="95"/>
      <c r="D1971" s="196"/>
      <c r="F1971" s="166"/>
    </row>
    <row r="1972" spans="1:6" x14ac:dyDescent="0.4">
      <c r="A1972" s="95"/>
      <c r="B1972" s="95"/>
      <c r="C1972" s="95"/>
      <c r="D1972" s="196"/>
      <c r="F1972" s="166"/>
    </row>
    <row r="1973" spans="1:6" x14ac:dyDescent="0.4">
      <c r="A1973" s="95"/>
      <c r="B1973" s="95"/>
      <c r="C1973" s="95"/>
      <c r="D1973" s="196"/>
      <c r="F1973" s="166"/>
    </row>
    <row r="1974" spans="1:6" x14ac:dyDescent="0.4">
      <c r="A1974" s="95"/>
      <c r="B1974" s="95"/>
      <c r="C1974" s="95"/>
      <c r="D1974" s="196"/>
      <c r="F1974" s="166"/>
    </row>
    <row r="1975" spans="1:6" x14ac:dyDescent="0.4">
      <c r="A1975" s="95"/>
      <c r="B1975" s="95"/>
      <c r="C1975" s="95"/>
      <c r="D1975" s="196"/>
      <c r="F1975" s="166"/>
    </row>
    <row r="1976" spans="1:6" x14ac:dyDescent="0.4">
      <c r="A1976" s="95"/>
      <c r="B1976" s="95"/>
      <c r="C1976" s="95"/>
      <c r="D1976" s="196"/>
      <c r="F1976" s="166"/>
    </row>
    <row r="1977" spans="1:6" x14ac:dyDescent="0.4">
      <c r="A1977" s="95"/>
      <c r="B1977" s="95"/>
      <c r="C1977" s="95"/>
      <c r="D1977" s="196"/>
      <c r="F1977" s="166"/>
    </row>
    <row r="1978" spans="1:6" x14ac:dyDescent="0.4">
      <c r="A1978" s="95"/>
      <c r="B1978" s="95"/>
      <c r="C1978" s="95"/>
      <c r="D1978" s="196"/>
      <c r="F1978" s="166"/>
    </row>
    <row r="1979" spans="1:6" x14ac:dyDescent="0.4">
      <c r="A1979" s="95"/>
      <c r="B1979" s="95"/>
      <c r="C1979" s="95"/>
      <c r="D1979" s="196"/>
      <c r="F1979" s="166"/>
    </row>
    <row r="1980" spans="1:6" x14ac:dyDescent="0.4">
      <c r="A1980" s="95"/>
      <c r="B1980" s="95"/>
      <c r="C1980" s="95"/>
      <c r="D1980" s="196"/>
      <c r="F1980" s="166"/>
    </row>
    <row r="1981" spans="1:6" x14ac:dyDescent="0.4">
      <c r="A1981" s="95"/>
      <c r="B1981" s="95"/>
      <c r="C1981" s="95"/>
      <c r="D1981" s="196"/>
      <c r="F1981" s="166"/>
    </row>
    <row r="1982" spans="1:6" x14ac:dyDescent="0.4">
      <c r="A1982" s="95"/>
      <c r="B1982" s="95"/>
      <c r="C1982" s="95"/>
      <c r="D1982" s="196"/>
      <c r="F1982" s="166"/>
    </row>
    <row r="1983" spans="1:6" x14ac:dyDescent="0.4">
      <c r="A1983" s="95"/>
      <c r="B1983" s="95"/>
      <c r="C1983" s="95"/>
      <c r="D1983" s="196"/>
      <c r="F1983" s="166"/>
    </row>
    <row r="1984" spans="1:6" x14ac:dyDescent="0.4">
      <c r="A1984" s="95"/>
      <c r="B1984" s="95"/>
      <c r="C1984" s="95"/>
      <c r="D1984" s="196"/>
      <c r="F1984" s="166"/>
    </row>
    <row r="1985" spans="1:6" x14ac:dyDescent="0.4">
      <c r="A1985" s="95"/>
      <c r="B1985" s="95"/>
      <c r="C1985" s="95"/>
      <c r="D1985" s="196"/>
      <c r="F1985" s="166"/>
    </row>
    <row r="1986" spans="1:6" x14ac:dyDescent="0.4">
      <c r="A1986" s="95"/>
      <c r="B1986" s="95"/>
      <c r="C1986" s="95"/>
      <c r="D1986" s="196"/>
      <c r="F1986" s="166"/>
    </row>
    <row r="1987" spans="1:6" x14ac:dyDescent="0.4">
      <c r="A1987" s="95"/>
      <c r="B1987" s="95"/>
      <c r="C1987" s="95"/>
      <c r="D1987" s="196"/>
      <c r="F1987" s="166"/>
    </row>
    <row r="1988" spans="1:6" x14ac:dyDescent="0.4">
      <c r="A1988" s="95"/>
      <c r="B1988" s="95"/>
      <c r="C1988" s="95"/>
      <c r="D1988" s="196"/>
      <c r="F1988" s="166"/>
    </row>
    <row r="1989" spans="1:6" x14ac:dyDescent="0.4">
      <c r="A1989" s="95"/>
      <c r="B1989" s="95"/>
      <c r="C1989" s="95"/>
      <c r="D1989" s="196"/>
      <c r="F1989" s="166"/>
    </row>
    <row r="1990" spans="1:6" x14ac:dyDescent="0.4">
      <c r="A1990" s="95"/>
      <c r="B1990" s="95"/>
      <c r="C1990" s="95"/>
      <c r="D1990" s="196"/>
      <c r="F1990" s="166"/>
    </row>
    <row r="1991" spans="1:6" x14ac:dyDescent="0.4">
      <c r="A1991" s="95"/>
      <c r="B1991" s="95"/>
      <c r="C1991" s="95"/>
      <c r="D1991" s="196"/>
      <c r="F1991" s="166"/>
    </row>
    <row r="1992" spans="1:6" x14ac:dyDescent="0.4">
      <c r="A1992" s="95"/>
      <c r="B1992" s="95"/>
      <c r="C1992" s="95"/>
      <c r="D1992" s="196"/>
      <c r="F1992" s="166"/>
    </row>
    <row r="1993" spans="1:6" x14ac:dyDescent="0.4">
      <c r="A1993" s="95"/>
      <c r="B1993" s="95"/>
      <c r="C1993" s="95"/>
      <c r="D1993" s="196"/>
      <c r="F1993" s="166"/>
    </row>
    <row r="1994" spans="1:6" x14ac:dyDescent="0.4">
      <c r="A1994" s="95"/>
      <c r="B1994" s="95"/>
      <c r="C1994" s="95"/>
      <c r="D1994" s="196"/>
      <c r="F1994" s="166"/>
    </row>
    <row r="1995" spans="1:6" x14ac:dyDescent="0.4">
      <c r="A1995" s="95"/>
      <c r="B1995" s="95"/>
      <c r="C1995" s="95"/>
      <c r="D1995" s="196"/>
      <c r="F1995" s="166"/>
    </row>
    <row r="1996" spans="1:6" x14ac:dyDescent="0.4">
      <c r="A1996" s="95"/>
      <c r="B1996" s="95"/>
      <c r="C1996" s="95"/>
      <c r="D1996" s="196"/>
      <c r="F1996" s="166"/>
    </row>
    <row r="1997" spans="1:6" x14ac:dyDescent="0.4">
      <c r="A1997" s="95"/>
      <c r="B1997" s="95"/>
      <c r="C1997" s="95"/>
      <c r="D1997" s="196"/>
      <c r="F1997" s="166"/>
    </row>
    <row r="1998" spans="1:6" x14ac:dyDescent="0.4">
      <c r="A1998" s="95"/>
      <c r="B1998" s="95"/>
      <c r="C1998" s="95"/>
      <c r="D1998" s="196"/>
      <c r="F1998" s="166"/>
    </row>
    <row r="1999" spans="1:6" x14ac:dyDescent="0.4">
      <c r="A1999" s="95"/>
      <c r="B1999" s="95"/>
      <c r="C1999" s="95"/>
      <c r="D1999" s="196"/>
      <c r="F1999" s="166"/>
    </row>
    <row r="2000" spans="1:6" x14ac:dyDescent="0.4">
      <c r="A2000" s="95"/>
      <c r="B2000" s="95"/>
      <c r="C2000" s="95"/>
      <c r="D2000" s="196"/>
      <c r="F2000" s="166"/>
    </row>
    <row r="2001" spans="1:6" x14ac:dyDescent="0.4">
      <c r="A2001" s="95"/>
      <c r="B2001" s="95"/>
      <c r="C2001" s="95"/>
      <c r="D2001" s="196"/>
      <c r="F2001" s="166"/>
    </row>
    <row r="2002" spans="1:6" x14ac:dyDescent="0.4">
      <c r="A2002" s="95"/>
      <c r="B2002" s="95"/>
      <c r="C2002" s="95"/>
      <c r="D2002" s="196"/>
      <c r="F2002" s="166"/>
    </row>
    <row r="2003" spans="1:6" x14ac:dyDescent="0.4">
      <c r="A2003" s="95"/>
      <c r="B2003" s="95"/>
      <c r="C2003" s="95"/>
      <c r="D2003" s="196"/>
      <c r="F2003" s="166"/>
    </row>
    <row r="2004" spans="1:6" x14ac:dyDescent="0.4">
      <c r="A2004" s="95"/>
      <c r="B2004" s="95"/>
      <c r="C2004" s="95"/>
      <c r="D2004" s="196"/>
      <c r="F2004" s="166"/>
    </row>
    <row r="2005" spans="1:6" x14ac:dyDescent="0.4">
      <c r="A2005" s="95"/>
      <c r="B2005" s="95"/>
      <c r="C2005" s="95"/>
      <c r="D2005" s="196"/>
      <c r="F2005" s="166"/>
    </row>
    <row r="2006" spans="1:6" x14ac:dyDescent="0.4">
      <c r="A2006" s="95"/>
      <c r="B2006" s="95"/>
      <c r="C2006" s="95"/>
      <c r="D2006" s="196"/>
      <c r="F2006" s="166"/>
    </row>
    <row r="2007" spans="1:6" x14ac:dyDescent="0.4">
      <c r="A2007" s="95"/>
      <c r="B2007" s="95"/>
      <c r="C2007" s="95"/>
      <c r="D2007" s="196"/>
      <c r="F2007" s="166"/>
    </row>
    <row r="2008" spans="1:6" x14ac:dyDescent="0.4">
      <c r="A2008" s="95"/>
      <c r="B2008" s="95"/>
      <c r="C2008" s="95"/>
      <c r="D2008" s="196"/>
      <c r="F2008" s="166"/>
    </row>
    <row r="2009" spans="1:6" x14ac:dyDescent="0.4">
      <c r="A2009" s="95"/>
      <c r="B2009" s="95"/>
      <c r="C2009" s="95"/>
      <c r="D2009" s="196"/>
      <c r="F2009" s="166"/>
    </row>
    <row r="2010" spans="1:6" x14ac:dyDescent="0.4">
      <c r="A2010" s="95"/>
      <c r="B2010" s="95"/>
      <c r="C2010" s="95"/>
      <c r="D2010" s="196"/>
      <c r="F2010" s="166"/>
    </row>
    <row r="2011" spans="1:6" x14ac:dyDescent="0.4">
      <c r="A2011" s="95"/>
      <c r="B2011" s="95"/>
      <c r="C2011" s="95"/>
      <c r="D2011" s="196"/>
      <c r="F2011" s="166"/>
    </row>
    <row r="2012" spans="1:6" x14ac:dyDescent="0.4">
      <c r="A2012" s="95"/>
      <c r="B2012" s="95"/>
      <c r="C2012" s="95"/>
      <c r="D2012" s="196"/>
      <c r="F2012" s="166"/>
    </row>
    <row r="2013" spans="1:6" x14ac:dyDescent="0.4">
      <c r="A2013" s="95"/>
      <c r="B2013" s="95"/>
      <c r="C2013" s="95"/>
      <c r="D2013" s="196"/>
      <c r="F2013" s="166"/>
    </row>
    <row r="2014" spans="1:6" x14ac:dyDescent="0.4">
      <c r="A2014" s="95"/>
      <c r="B2014" s="95"/>
      <c r="C2014" s="95"/>
      <c r="D2014" s="196"/>
      <c r="F2014" s="166"/>
    </row>
    <row r="2015" spans="1:6" x14ac:dyDescent="0.4">
      <c r="A2015" s="95"/>
      <c r="B2015" s="95"/>
      <c r="C2015" s="95"/>
      <c r="D2015" s="196"/>
      <c r="F2015" s="166"/>
    </row>
    <row r="2016" spans="1:6" x14ac:dyDescent="0.4">
      <c r="A2016" s="95"/>
      <c r="B2016" s="95"/>
      <c r="C2016" s="95"/>
      <c r="D2016" s="196"/>
      <c r="F2016" s="166"/>
    </row>
    <row r="2017" spans="1:6" x14ac:dyDescent="0.4">
      <c r="A2017" s="95"/>
      <c r="B2017" s="95"/>
      <c r="C2017" s="95"/>
      <c r="D2017" s="196"/>
      <c r="F2017" s="166"/>
    </row>
    <row r="2018" spans="1:6" x14ac:dyDescent="0.4">
      <c r="A2018" s="95"/>
      <c r="B2018" s="95"/>
      <c r="C2018" s="95"/>
      <c r="D2018" s="196"/>
      <c r="F2018" s="166"/>
    </row>
    <row r="2019" spans="1:6" x14ac:dyDescent="0.4">
      <c r="A2019" s="95"/>
      <c r="B2019" s="95"/>
      <c r="C2019" s="95"/>
      <c r="D2019" s="196"/>
      <c r="F2019" s="166"/>
    </row>
    <row r="2020" spans="1:6" x14ac:dyDescent="0.4">
      <c r="A2020" s="95"/>
      <c r="B2020" s="95"/>
      <c r="C2020" s="95"/>
      <c r="D2020" s="196"/>
      <c r="F2020" s="166"/>
    </row>
    <row r="2021" spans="1:6" x14ac:dyDescent="0.4">
      <c r="A2021" s="95"/>
      <c r="B2021" s="95"/>
      <c r="C2021" s="95"/>
      <c r="D2021" s="196"/>
      <c r="F2021" s="166"/>
    </row>
    <row r="2022" spans="1:6" x14ac:dyDescent="0.4">
      <c r="A2022" s="95"/>
      <c r="B2022" s="95"/>
      <c r="C2022" s="95"/>
      <c r="D2022" s="196"/>
      <c r="F2022" s="166"/>
    </row>
    <row r="2023" spans="1:6" x14ac:dyDescent="0.4">
      <c r="A2023" s="95"/>
      <c r="B2023" s="95"/>
      <c r="C2023" s="95"/>
      <c r="D2023" s="196"/>
      <c r="F2023" s="166"/>
    </row>
    <row r="2024" spans="1:6" x14ac:dyDescent="0.4">
      <c r="A2024" s="95"/>
      <c r="B2024" s="95"/>
      <c r="C2024" s="95"/>
      <c r="D2024" s="196"/>
      <c r="F2024" s="166"/>
    </row>
    <row r="2025" spans="1:6" x14ac:dyDescent="0.4">
      <c r="A2025" s="95"/>
      <c r="B2025" s="95"/>
      <c r="C2025" s="95"/>
      <c r="D2025" s="196"/>
      <c r="F2025" s="166"/>
    </row>
    <row r="2026" spans="1:6" x14ac:dyDescent="0.4">
      <c r="A2026" s="95"/>
      <c r="B2026" s="95"/>
      <c r="C2026" s="95"/>
      <c r="D2026" s="196"/>
      <c r="F2026" s="166"/>
    </row>
    <row r="2027" spans="1:6" x14ac:dyDescent="0.4">
      <c r="A2027" s="95"/>
      <c r="B2027" s="95"/>
      <c r="C2027" s="95"/>
      <c r="D2027" s="196"/>
      <c r="F2027" s="166"/>
    </row>
    <row r="2028" spans="1:6" x14ac:dyDescent="0.4">
      <c r="A2028" s="95"/>
      <c r="B2028" s="95"/>
      <c r="C2028" s="95"/>
      <c r="D2028" s="196"/>
      <c r="F2028" s="166"/>
    </row>
    <row r="2029" spans="1:6" x14ac:dyDescent="0.4">
      <c r="A2029" s="95"/>
      <c r="B2029" s="95"/>
      <c r="C2029" s="95"/>
      <c r="D2029" s="196"/>
      <c r="F2029" s="166"/>
    </row>
    <row r="2030" spans="1:6" x14ac:dyDescent="0.4">
      <c r="A2030" s="95"/>
      <c r="B2030" s="95"/>
      <c r="C2030" s="95"/>
      <c r="D2030" s="196"/>
      <c r="F2030" s="166"/>
    </row>
    <row r="2031" spans="1:6" x14ac:dyDescent="0.4">
      <c r="A2031" s="95"/>
      <c r="B2031" s="95"/>
      <c r="C2031" s="95"/>
      <c r="D2031" s="196"/>
      <c r="F2031" s="166"/>
    </row>
    <row r="2032" spans="1:6" x14ac:dyDescent="0.4">
      <c r="A2032" s="95"/>
      <c r="B2032" s="95"/>
      <c r="C2032" s="95"/>
      <c r="D2032" s="196"/>
      <c r="F2032" s="166"/>
    </row>
    <row r="2033" spans="1:6" x14ac:dyDescent="0.4">
      <c r="A2033" s="95"/>
      <c r="B2033" s="95"/>
      <c r="C2033" s="95"/>
      <c r="D2033" s="196"/>
      <c r="F2033" s="166"/>
    </row>
    <row r="2034" spans="1:6" x14ac:dyDescent="0.4">
      <c r="A2034" s="95"/>
      <c r="B2034" s="95"/>
      <c r="C2034" s="95"/>
      <c r="D2034" s="196"/>
      <c r="F2034" s="166"/>
    </row>
    <row r="2035" spans="1:6" x14ac:dyDescent="0.4">
      <c r="A2035" s="95"/>
      <c r="B2035" s="95"/>
      <c r="C2035" s="95"/>
      <c r="D2035" s="196"/>
      <c r="F2035" s="166"/>
    </row>
    <row r="2036" spans="1:6" x14ac:dyDescent="0.4">
      <c r="A2036" s="95"/>
      <c r="B2036" s="95"/>
      <c r="C2036" s="95"/>
      <c r="D2036" s="196"/>
      <c r="F2036" s="166"/>
    </row>
    <row r="2037" spans="1:6" x14ac:dyDescent="0.4">
      <c r="A2037" s="95"/>
      <c r="B2037" s="95"/>
      <c r="C2037" s="95"/>
      <c r="D2037" s="196"/>
      <c r="F2037" s="166"/>
    </row>
    <row r="2038" spans="1:6" x14ac:dyDescent="0.4">
      <c r="A2038" s="95"/>
      <c r="B2038" s="95"/>
      <c r="C2038" s="95"/>
      <c r="D2038" s="196"/>
      <c r="F2038" s="166"/>
    </row>
    <row r="2039" spans="1:6" x14ac:dyDescent="0.4">
      <c r="A2039" s="95"/>
      <c r="B2039" s="95"/>
      <c r="C2039" s="95"/>
      <c r="D2039" s="196"/>
      <c r="F2039" s="166"/>
    </row>
    <row r="2040" spans="1:6" x14ac:dyDescent="0.4">
      <c r="A2040" s="95"/>
      <c r="B2040" s="95"/>
      <c r="C2040" s="95"/>
      <c r="D2040" s="196"/>
      <c r="F2040" s="166"/>
    </row>
    <row r="2041" spans="1:6" x14ac:dyDescent="0.4">
      <c r="A2041" s="95"/>
      <c r="B2041" s="95"/>
      <c r="C2041" s="95"/>
      <c r="D2041" s="196"/>
      <c r="F2041" s="166"/>
    </row>
    <row r="2042" spans="1:6" x14ac:dyDescent="0.4">
      <c r="A2042" s="95"/>
      <c r="B2042" s="95"/>
      <c r="C2042" s="95"/>
      <c r="D2042" s="196"/>
      <c r="F2042" s="166"/>
    </row>
    <row r="2043" spans="1:6" x14ac:dyDescent="0.4">
      <c r="A2043" s="95"/>
      <c r="B2043" s="95"/>
      <c r="C2043" s="95"/>
      <c r="D2043" s="196"/>
      <c r="F2043" s="166"/>
    </row>
    <row r="2044" spans="1:6" x14ac:dyDescent="0.4">
      <c r="A2044" s="95"/>
      <c r="B2044" s="95"/>
      <c r="C2044" s="95"/>
      <c r="D2044" s="196"/>
      <c r="F2044" s="166"/>
    </row>
    <row r="2045" spans="1:6" x14ac:dyDescent="0.4">
      <c r="A2045" s="95"/>
      <c r="B2045" s="95"/>
      <c r="C2045" s="95"/>
      <c r="D2045" s="196"/>
      <c r="F2045" s="166"/>
    </row>
    <row r="2046" spans="1:6" x14ac:dyDescent="0.4">
      <c r="A2046" s="95"/>
      <c r="B2046" s="95"/>
      <c r="C2046" s="95"/>
      <c r="D2046" s="196"/>
      <c r="F2046" s="166"/>
    </row>
    <row r="2047" spans="1:6" x14ac:dyDescent="0.4">
      <c r="A2047" s="95"/>
      <c r="B2047" s="95"/>
      <c r="C2047" s="95"/>
      <c r="D2047" s="196"/>
      <c r="F2047" s="166"/>
    </row>
    <row r="2048" spans="1:6" x14ac:dyDescent="0.4">
      <c r="A2048" s="95"/>
      <c r="B2048" s="95"/>
      <c r="C2048" s="95"/>
      <c r="D2048" s="196"/>
      <c r="F2048" s="166"/>
    </row>
    <row r="2049" spans="1:6" x14ac:dyDescent="0.4">
      <c r="A2049" s="95"/>
      <c r="B2049" s="95"/>
      <c r="C2049" s="95"/>
      <c r="D2049" s="196"/>
      <c r="F2049" s="166"/>
    </row>
    <row r="2050" spans="1:6" x14ac:dyDescent="0.4">
      <c r="A2050" s="95"/>
      <c r="B2050" s="95"/>
      <c r="C2050" s="95"/>
      <c r="D2050" s="196"/>
      <c r="F2050" s="166"/>
    </row>
    <row r="2051" spans="1:6" x14ac:dyDescent="0.4">
      <c r="A2051" s="95"/>
      <c r="B2051" s="95"/>
      <c r="C2051" s="95"/>
      <c r="D2051" s="196"/>
      <c r="F2051" s="166"/>
    </row>
    <row r="2052" spans="1:6" x14ac:dyDescent="0.4">
      <c r="A2052" s="95"/>
      <c r="B2052" s="95"/>
      <c r="C2052" s="95"/>
      <c r="D2052" s="196"/>
      <c r="F2052" s="166"/>
    </row>
    <row r="2053" spans="1:6" x14ac:dyDescent="0.4">
      <c r="A2053" s="95"/>
      <c r="B2053" s="95"/>
      <c r="C2053" s="95"/>
      <c r="D2053" s="196"/>
      <c r="F2053" s="166"/>
    </row>
    <row r="2054" spans="1:6" x14ac:dyDescent="0.4">
      <c r="A2054" s="95"/>
      <c r="B2054" s="95"/>
      <c r="C2054" s="95"/>
      <c r="D2054" s="196"/>
      <c r="F2054" s="166"/>
    </row>
    <row r="2055" spans="1:6" x14ac:dyDescent="0.4">
      <c r="A2055" s="95"/>
      <c r="B2055" s="95"/>
      <c r="C2055" s="95"/>
      <c r="D2055" s="196"/>
      <c r="F2055" s="166"/>
    </row>
    <row r="2056" spans="1:6" x14ac:dyDescent="0.4">
      <c r="A2056" s="95"/>
      <c r="B2056" s="95"/>
      <c r="C2056" s="95"/>
      <c r="D2056" s="196"/>
      <c r="F2056" s="166"/>
    </row>
    <row r="2057" spans="1:6" x14ac:dyDescent="0.4">
      <c r="A2057" s="95"/>
      <c r="B2057" s="95"/>
      <c r="C2057" s="95"/>
      <c r="D2057" s="196"/>
      <c r="F2057" s="166"/>
    </row>
    <row r="2058" spans="1:6" x14ac:dyDescent="0.4">
      <c r="A2058" s="95"/>
      <c r="B2058" s="95"/>
      <c r="C2058" s="95"/>
      <c r="D2058" s="196"/>
      <c r="F2058" s="166"/>
    </row>
    <row r="2059" spans="1:6" x14ac:dyDescent="0.4">
      <c r="A2059" s="95"/>
      <c r="B2059" s="95"/>
      <c r="C2059" s="95"/>
      <c r="D2059" s="196"/>
      <c r="F2059" s="166"/>
    </row>
    <row r="2060" spans="1:6" x14ac:dyDescent="0.4">
      <c r="A2060" s="95"/>
      <c r="B2060" s="95"/>
      <c r="C2060" s="95"/>
      <c r="D2060" s="196"/>
      <c r="F2060" s="166"/>
    </row>
    <row r="2061" spans="1:6" x14ac:dyDescent="0.4">
      <c r="A2061" s="95"/>
      <c r="B2061" s="95"/>
      <c r="C2061" s="95"/>
      <c r="D2061" s="196"/>
      <c r="F2061" s="166"/>
    </row>
    <row r="2062" spans="1:6" x14ac:dyDescent="0.4">
      <c r="A2062" s="95"/>
      <c r="B2062" s="95"/>
      <c r="C2062" s="95"/>
      <c r="D2062" s="196"/>
      <c r="F2062" s="166"/>
    </row>
    <row r="2063" spans="1:6" x14ac:dyDescent="0.4">
      <c r="A2063" s="95"/>
      <c r="B2063" s="95"/>
      <c r="C2063" s="95"/>
      <c r="D2063" s="196"/>
      <c r="F2063" s="166"/>
    </row>
    <row r="2064" spans="1:6" x14ac:dyDescent="0.4">
      <c r="A2064" s="95"/>
      <c r="B2064" s="95"/>
      <c r="C2064" s="95"/>
      <c r="D2064" s="196"/>
      <c r="F2064" s="166"/>
    </row>
    <row r="2065" spans="1:6" x14ac:dyDescent="0.4">
      <c r="A2065" s="95"/>
      <c r="B2065" s="95"/>
      <c r="C2065" s="95"/>
      <c r="D2065" s="196"/>
      <c r="F2065" s="166"/>
    </row>
    <row r="2066" spans="1:6" x14ac:dyDescent="0.4">
      <c r="A2066" s="95"/>
      <c r="B2066" s="95"/>
      <c r="C2066" s="95"/>
      <c r="D2066" s="196"/>
      <c r="F2066" s="166"/>
    </row>
    <row r="2067" spans="1:6" x14ac:dyDescent="0.4">
      <c r="A2067" s="95"/>
      <c r="B2067" s="95"/>
      <c r="C2067" s="95"/>
      <c r="D2067" s="196"/>
      <c r="F2067" s="166"/>
    </row>
    <row r="2068" spans="1:6" x14ac:dyDescent="0.4">
      <c r="A2068" s="95"/>
      <c r="B2068" s="95"/>
      <c r="C2068" s="95"/>
      <c r="D2068" s="196"/>
      <c r="F2068" s="166"/>
    </row>
    <row r="2069" spans="1:6" x14ac:dyDescent="0.4">
      <c r="A2069" s="95"/>
      <c r="B2069" s="95"/>
      <c r="C2069" s="95"/>
      <c r="D2069" s="196"/>
      <c r="F2069" s="166"/>
    </row>
    <row r="2070" spans="1:6" x14ac:dyDescent="0.4">
      <c r="A2070" s="95"/>
      <c r="B2070" s="95"/>
      <c r="C2070" s="95"/>
      <c r="D2070" s="196"/>
      <c r="F2070" s="166"/>
    </row>
    <row r="2071" spans="1:6" x14ac:dyDescent="0.4">
      <c r="A2071" s="95"/>
      <c r="B2071" s="95"/>
      <c r="C2071" s="95"/>
      <c r="D2071" s="196"/>
      <c r="F2071" s="166"/>
    </row>
    <row r="2072" spans="1:6" x14ac:dyDescent="0.4">
      <c r="A2072" s="95"/>
      <c r="B2072" s="95"/>
      <c r="C2072" s="95"/>
      <c r="D2072" s="196"/>
      <c r="F2072" s="166"/>
    </row>
    <row r="2073" spans="1:6" x14ac:dyDescent="0.4">
      <c r="A2073" s="95"/>
      <c r="B2073" s="95"/>
      <c r="C2073" s="95"/>
      <c r="D2073" s="196"/>
      <c r="F2073" s="166"/>
    </row>
    <row r="2074" spans="1:6" x14ac:dyDescent="0.4">
      <c r="A2074" s="95"/>
      <c r="B2074" s="95"/>
      <c r="C2074" s="95"/>
      <c r="D2074" s="196"/>
      <c r="F2074" s="166"/>
    </row>
    <row r="2075" spans="1:6" x14ac:dyDescent="0.4">
      <c r="A2075" s="95"/>
      <c r="B2075" s="95"/>
      <c r="C2075" s="95"/>
      <c r="D2075" s="196"/>
      <c r="F2075" s="166"/>
    </row>
    <row r="2076" spans="1:6" x14ac:dyDescent="0.4">
      <c r="A2076" s="95"/>
      <c r="B2076" s="95"/>
      <c r="C2076" s="95"/>
      <c r="D2076" s="196"/>
      <c r="F2076" s="166"/>
    </row>
    <row r="2077" spans="1:6" x14ac:dyDescent="0.4">
      <c r="A2077" s="95"/>
      <c r="B2077" s="95"/>
      <c r="C2077" s="95"/>
      <c r="D2077" s="196"/>
      <c r="F2077" s="166"/>
    </row>
    <row r="2078" spans="1:6" x14ac:dyDescent="0.4">
      <c r="A2078" s="95"/>
      <c r="B2078" s="95"/>
      <c r="C2078" s="95"/>
      <c r="D2078" s="196"/>
      <c r="F2078" s="166"/>
    </row>
    <row r="2079" spans="1:6" x14ac:dyDescent="0.4">
      <c r="A2079" s="95"/>
      <c r="B2079" s="95"/>
      <c r="C2079" s="95"/>
      <c r="D2079" s="196"/>
      <c r="F2079" s="166"/>
    </row>
    <row r="2080" spans="1:6" x14ac:dyDescent="0.4">
      <c r="A2080" s="95"/>
      <c r="B2080" s="95"/>
      <c r="C2080" s="95"/>
      <c r="D2080" s="196"/>
      <c r="F2080" s="166"/>
    </row>
    <row r="2081" spans="1:6" x14ac:dyDescent="0.4">
      <c r="A2081" s="95"/>
      <c r="B2081" s="95"/>
      <c r="C2081" s="95"/>
      <c r="D2081" s="196"/>
      <c r="F2081" s="166"/>
    </row>
    <row r="2082" spans="1:6" x14ac:dyDescent="0.4">
      <c r="A2082" s="95"/>
      <c r="B2082" s="95"/>
      <c r="C2082" s="95"/>
      <c r="D2082" s="196"/>
      <c r="F2082" s="166"/>
    </row>
    <row r="2083" spans="1:6" x14ac:dyDescent="0.4">
      <c r="A2083" s="95"/>
      <c r="B2083" s="95"/>
      <c r="C2083" s="95"/>
      <c r="D2083" s="196"/>
      <c r="F2083" s="166"/>
    </row>
    <row r="2084" spans="1:6" x14ac:dyDescent="0.4">
      <c r="A2084" s="95"/>
      <c r="B2084" s="95"/>
      <c r="C2084" s="95"/>
      <c r="D2084" s="196"/>
      <c r="F2084" s="166"/>
    </row>
    <row r="2085" spans="1:6" x14ac:dyDescent="0.4">
      <c r="A2085" s="95"/>
      <c r="B2085" s="95"/>
      <c r="C2085" s="95"/>
      <c r="D2085" s="196"/>
      <c r="F2085" s="166"/>
    </row>
    <row r="2086" spans="1:6" x14ac:dyDescent="0.4">
      <c r="A2086" s="95"/>
      <c r="B2086" s="95"/>
      <c r="C2086" s="95"/>
      <c r="D2086" s="196"/>
      <c r="F2086" s="166"/>
    </row>
    <row r="2087" spans="1:6" x14ac:dyDescent="0.4">
      <c r="A2087" s="95"/>
      <c r="B2087" s="95"/>
      <c r="C2087" s="95"/>
      <c r="D2087" s="196"/>
      <c r="F2087" s="166"/>
    </row>
    <row r="2088" spans="1:6" x14ac:dyDescent="0.4">
      <c r="A2088" s="95"/>
      <c r="B2088" s="95"/>
      <c r="C2088" s="95"/>
      <c r="D2088" s="196"/>
      <c r="F2088" s="166"/>
    </row>
    <row r="2089" spans="1:6" x14ac:dyDescent="0.4">
      <c r="A2089" s="95"/>
      <c r="B2089" s="95"/>
      <c r="C2089" s="95"/>
      <c r="D2089" s="196"/>
      <c r="F2089" s="166"/>
    </row>
    <row r="2090" spans="1:6" x14ac:dyDescent="0.4">
      <c r="A2090" s="95"/>
      <c r="B2090" s="95"/>
      <c r="C2090" s="95"/>
      <c r="D2090" s="196"/>
      <c r="F2090" s="166"/>
    </row>
    <row r="2091" spans="1:6" x14ac:dyDescent="0.4">
      <c r="A2091" s="95"/>
      <c r="B2091" s="95"/>
      <c r="C2091" s="95"/>
      <c r="D2091" s="196"/>
      <c r="F2091" s="166"/>
    </row>
    <row r="2092" spans="1:6" x14ac:dyDescent="0.4">
      <c r="A2092" s="95"/>
      <c r="B2092" s="95"/>
      <c r="C2092" s="95"/>
      <c r="D2092" s="196"/>
      <c r="F2092" s="166"/>
    </row>
    <row r="2093" spans="1:6" x14ac:dyDescent="0.4">
      <c r="A2093" s="95"/>
      <c r="B2093" s="95"/>
      <c r="C2093" s="95"/>
      <c r="D2093" s="196"/>
      <c r="F2093" s="166"/>
    </row>
    <row r="2094" spans="1:6" x14ac:dyDescent="0.4">
      <c r="A2094" s="95"/>
      <c r="B2094" s="95"/>
      <c r="C2094" s="95"/>
      <c r="D2094" s="196"/>
      <c r="F2094" s="166"/>
    </row>
    <row r="2095" spans="1:6" x14ac:dyDescent="0.4">
      <c r="A2095" s="95"/>
      <c r="B2095" s="95"/>
      <c r="C2095" s="95"/>
      <c r="D2095" s="196"/>
      <c r="F2095" s="166"/>
    </row>
    <row r="2096" spans="1:6" x14ac:dyDescent="0.4">
      <c r="A2096" s="95"/>
      <c r="B2096" s="95"/>
      <c r="C2096" s="95"/>
      <c r="D2096" s="196"/>
      <c r="F2096" s="166"/>
    </row>
    <row r="2097" spans="1:6" x14ac:dyDescent="0.4">
      <c r="A2097" s="95"/>
      <c r="B2097" s="95"/>
      <c r="C2097" s="95"/>
      <c r="D2097" s="196"/>
      <c r="F2097" s="166"/>
    </row>
    <row r="2098" spans="1:6" x14ac:dyDescent="0.4">
      <c r="A2098" s="95"/>
      <c r="B2098" s="95"/>
      <c r="C2098" s="95"/>
      <c r="D2098" s="196"/>
      <c r="F2098" s="166"/>
    </row>
    <row r="2099" spans="1:6" x14ac:dyDescent="0.4">
      <c r="A2099" s="95"/>
      <c r="B2099" s="95"/>
      <c r="C2099" s="95"/>
      <c r="D2099" s="196"/>
      <c r="F2099" s="166"/>
    </row>
    <row r="2100" spans="1:6" x14ac:dyDescent="0.4">
      <c r="A2100" s="95"/>
      <c r="B2100" s="95"/>
      <c r="C2100" s="95"/>
      <c r="D2100" s="196"/>
      <c r="F2100" s="166"/>
    </row>
    <row r="2101" spans="1:6" x14ac:dyDescent="0.4">
      <c r="A2101" s="95"/>
      <c r="B2101" s="95"/>
      <c r="C2101" s="95"/>
      <c r="D2101" s="196"/>
      <c r="F2101" s="166"/>
    </row>
    <row r="2102" spans="1:6" x14ac:dyDescent="0.4">
      <c r="A2102" s="95"/>
      <c r="B2102" s="95"/>
      <c r="C2102" s="95"/>
      <c r="D2102" s="196"/>
      <c r="F2102" s="166"/>
    </row>
    <row r="2103" spans="1:6" x14ac:dyDescent="0.4">
      <c r="A2103" s="95"/>
      <c r="B2103" s="95"/>
      <c r="C2103" s="95"/>
      <c r="D2103" s="196"/>
      <c r="F2103" s="166"/>
    </row>
    <row r="2104" spans="1:6" x14ac:dyDescent="0.4">
      <c r="A2104" s="95"/>
      <c r="B2104" s="95"/>
      <c r="C2104" s="95"/>
      <c r="D2104" s="196"/>
      <c r="F2104" s="166"/>
    </row>
    <row r="2105" spans="1:6" x14ac:dyDescent="0.4">
      <c r="A2105" s="95"/>
      <c r="B2105" s="95"/>
      <c r="C2105" s="95"/>
      <c r="D2105" s="196"/>
      <c r="F2105" s="166"/>
    </row>
    <row r="2106" spans="1:6" x14ac:dyDescent="0.4">
      <c r="A2106" s="95"/>
      <c r="B2106" s="95"/>
      <c r="C2106" s="95"/>
      <c r="D2106" s="196"/>
      <c r="F2106" s="166"/>
    </row>
    <row r="2107" spans="1:6" x14ac:dyDescent="0.4">
      <c r="A2107" s="95"/>
      <c r="B2107" s="95"/>
      <c r="C2107" s="95"/>
      <c r="D2107" s="196"/>
      <c r="F2107" s="166"/>
    </row>
    <row r="2108" spans="1:6" x14ac:dyDescent="0.4">
      <c r="A2108" s="95"/>
      <c r="B2108" s="95"/>
      <c r="C2108" s="95"/>
      <c r="D2108" s="196"/>
      <c r="F2108" s="166"/>
    </row>
    <row r="2109" spans="1:6" x14ac:dyDescent="0.4">
      <c r="A2109" s="95"/>
      <c r="B2109" s="95"/>
      <c r="C2109" s="95"/>
      <c r="D2109" s="196"/>
      <c r="F2109" s="166"/>
    </row>
    <row r="2110" spans="1:6" x14ac:dyDescent="0.4">
      <c r="A2110" s="95"/>
      <c r="B2110" s="95"/>
      <c r="C2110" s="95"/>
      <c r="D2110" s="196"/>
      <c r="F2110" s="166"/>
    </row>
    <row r="2111" spans="1:6" x14ac:dyDescent="0.4">
      <c r="A2111" s="95"/>
      <c r="B2111" s="95"/>
      <c r="C2111" s="95"/>
      <c r="D2111" s="196"/>
      <c r="F2111" s="166"/>
    </row>
    <row r="2112" spans="1:6" x14ac:dyDescent="0.4">
      <c r="A2112" s="95"/>
      <c r="B2112" s="95"/>
      <c r="C2112" s="95"/>
      <c r="D2112" s="196"/>
      <c r="F2112" s="166"/>
    </row>
    <row r="2113" spans="1:6" x14ac:dyDescent="0.4">
      <c r="A2113" s="95"/>
      <c r="B2113" s="95"/>
      <c r="C2113" s="95"/>
      <c r="D2113" s="196"/>
      <c r="F2113" s="166"/>
    </row>
    <row r="2114" spans="1:6" x14ac:dyDescent="0.4">
      <c r="A2114" s="95"/>
      <c r="B2114" s="95"/>
      <c r="C2114" s="95"/>
      <c r="D2114" s="196"/>
      <c r="F2114" s="166"/>
    </row>
    <row r="2115" spans="1:6" x14ac:dyDescent="0.4">
      <c r="A2115" s="95"/>
      <c r="B2115" s="95"/>
      <c r="C2115" s="95"/>
      <c r="D2115" s="196"/>
      <c r="F2115" s="166"/>
    </row>
    <row r="2116" spans="1:6" x14ac:dyDescent="0.4">
      <c r="A2116" s="95"/>
      <c r="B2116" s="95"/>
      <c r="C2116" s="95"/>
      <c r="D2116" s="196"/>
      <c r="F2116" s="166"/>
    </row>
    <row r="2117" spans="1:6" x14ac:dyDescent="0.4">
      <c r="A2117" s="95"/>
      <c r="B2117" s="95"/>
      <c r="C2117" s="95"/>
      <c r="D2117" s="196"/>
      <c r="F2117" s="166"/>
    </row>
    <row r="2118" spans="1:6" x14ac:dyDescent="0.4">
      <c r="A2118" s="95"/>
      <c r="B2118" s="95"/>
      <c r="C2118" s="95"/>
      <c r="D2118" s="196"/>
      <c r="F2118" s="166"/>
    </row>
    <row r="2119" spans="1:6" x14ac:dyDescent="0.4">
      <c r="A2119" s="95"/>
      <c r="B2119" s="95"/>
      <c r="C2119" s="95"/>
      <c r="D2119" s="196"/>
      <c r="F2119" s="166"/>
    </row>
    <row r="2120" spans="1:6" x14ac:dyDescent="0.4">
      <c r="A2120" s="95"/>
      <c r="B2120" s="95"/>
      <c r="C2120" s="95"/>
      <c r="D2120" s="196"/>
      <c r="F2120" s="166"/>
    </row>
    <row r="2121" spans="1:6" x14ac:dyDescent="0.4">
      <c r="A2121" s="95"/>
      <c r="B2121" s="95"/>
      <c r="C2121" s="95"/>
      <c r="D2121" s="196"/>
      <c r="F2121" s="166"/>
    </row>
    <row r="2122" spans="1:6" x14ac:dyDescent="0.4">
      <c r="A2122" s="95"/>
      <c r="B2122" s="95"/>
      <c r="C2122" s="95"/>
      <c r="D2122" s="196"/>
      <c r="F2122" s="166"/>
    </row>
    <row r="2123" spans="1:6" x14ac:dyDescent="0.4">
      <c r="A2123" s="95"/>
      <c r="B2123" s="95"/>
      <c r="C2123" s="95"/>
      <c r="D2123" s="196"/>
      <c r="F2123" s="166"/>
    </row>
    <row r="2124" spans="1:6" x14ac:dyDescent="0.4">
      <c r="A2124" s="95"/>
      <c r="B2124" s="95"/>
      <c r="C2124" s="95"/>
      <c r="D2124" s="196"/>
      <c r="F2124" s="166"/>
    </row>
    <row r="2125" spans="1:6" x14ac:dyDescent="0.4">
      <c r="A2125" s="95"/>
      <c r="B2125" s="95"/>
      <c r="C2125" s="95"/>
      <c r="D2125" s="196"/>
      <c r="F2125" s="166"/>
    </row>
    <row r="2126" spans="1:6" x14ac:dyDescent="0.4">
      <c r="A2126" s="95"/>
      <c r="B2126" s="95"/>
      <c r="C2126" s="95"/>
      <c r="D2126" s="196"/>
      <c r="F2126" s="166"/>
    </row>
    <row r="2127" spans="1:6" x14ac:dyDescent="0.4">
      <c r="A2127" s="95"/>
      <c r="B2127" s="95"/>
      <c r="C2127" s="95"/>
      <c r="D2127" s="196"/>
      <c r="F2127" s="166"/>
    </row>
    <row r="2128" spans="1:6" x14ac:dyDescent="0.4">
      <c r="A2128" s="95"/>
      <c r="B2128" s="95"/>
      <c r="C2128" s="95"/>
      <c r="D2128" s="196"/>
      <c r="F2128" s="166"/>
    </row>
    <row r="2129" spans="1:6" x14ac:dyDescent="0.4">
      <c r="A2129" s="95"/>
      <c r="B2129" s="95"/>
      <c r="C2129" s="95"/>
      <c r="D2129" s="196"/>
      <c r="F2129" s="166"/>
    </row>
    <row r="2130" spans="1:6" x14ac:dyDescent="0.4">
      <c r="A2130" s="95"/>
      <c r="B2130" s="95"/>
      <c r="C2130" s="95"/>
      <c r="D2130" s="196"/>
      <c r="F2130" s="166"/>
    </row>
    <row r="2131" spans="1:6" x14ac:dyDescent="0.4">
      <c r="A2131" s="95"/>
      <c r="B2131" s="95"/>
      <c r="C2131" s="95"/>
      <c r="D2131" s="196"/>
      <c r="F2131" s="166"/>
    </row>
    <row r="2132" spans="1:6" x14ac:dyDescent="0.4">
      <c r="A2132" s="95"/>
      <c r="B2132" s="95"/>
      <c r="C2132" s="95"/>
      <c r="D2132" s="196"/>
      <c r="F2132" s="166"/>
    </row>
    <row r="2133" spans="1:6" x14ac:dyDescent="0.4">
      <c r="A2133" s="95"/>
      <c r="B2133" s="95"/>
      <c r="C2133" s="95"/>
      <c r="D2133" s="196"/>
      <c r="F2133" s="166"/>
    </row>
    <row r="2134" spans="1:6" x14ac:dyDescent="0.4">
      <c r="A2134" s="95"/>
      <c r="B2134" s="95"/>
      <c r="C2134" s="95"/>
      <c r="D2134" s="196"/>
      <c r="F2134" s="166"/>
    </row>
    <row r="2135" spans="1:6" x14ac:dyDescent="0.4">
      <c r="A2135" s="95"/>
      <c r="B2135" s="95"/>
      <c r="C2135" s="95"/>
      <c r="D2135" s="196"/>
      <c r="F2135" s="166"/>
    </row>
    <row r="2136" spans="1:6" x14ac:dyDescent="0.4">
      <c r="A2136" s="95"/>
      <c r="B2136" s="95"/>
      <c r="C2136" s="95"/>
      <c r="D2136" s="196"/>
      <c r="F2136" s="166"/>
    </row>
    <row r="2137" spans="1:6" x14ac:dyDescent="0.4">
      <c r="A2137" s="95"/>
      <c r="B2137" s="95"/>
      <c r="C2137" s="95"/>
      <c r="D2137" s="196"/>
      <c r="F2137" s="166"/>
    </row>
    <row r="2138" spans="1:6" x14ac:dyDescent="0.4">
      <c r="A2138" s="95"/>
      <c r="B2138" s="95"/>
      <c r="C2138" s="95"/>
      <c r="D2138" s="196"/>
      <c r="F2138" s="166"/>
    </row>
    <row r="2139" spans="1:6" x14ac:dyDescent="0.4">
      <c r="A2139" s="95"/>
      <c r="B2139" s="95"/>
      <c r="C2139" s="95"/>
      <c r="D2139" s="196"/>
      <c r="F2139" s="166"/>
    </row>
    <row r="2140" spans="1:6" x14ac:dyDescent="0.4">
      <c r="A2140" s="95"/>
      <c r="B2140" s="95"/>
      <c r="C2140" s="95"/>
      <c r="D2140" s="196"/>
      <c r="F2140" s="166"/>
    </row>
    <row r="2141" spans="1:6" x14ac:dyDescent="0.4">
      <c r="A2141" s="95"/>
      <c r="B2141" s="95"/>
      <c r="C2141" s="95"/>
      <c r="D2141" s="196"/>
      <c r="F2141" s="166"/>
    </row>
    <row r="2142" spans="1:6" x14ac:dyDescent="0.4">
      <c r="A2142" s="95"/>
      <c r="B2142" s="95"/>
      <c r="C2142" s="95"/>
      <c r="D2142" s="196"/>
      <c r="F2142" s="166"/>
    </row>
    <row r="2143" spans="1:6" x14ac:dyDescent="0.4">
      <c r="A2143" s="95"/>
      <c r="B2143" s="95"/>
      <c r="C2143" s="95"/>
      <c r="D2143" s="196"/>
      <c r="F2143" s="166"/>
    </row>
    <row r="2144" spans="1:6" x14ac:dyDescent="0.4">
      <c r="A2144" s="95"/>
      <c r="B2144" s="95"/>
      <c r="C2144" s="95"/>
      <c r="D2144" s="196"/>
      <c r="F2144" s="166"/>
    </row>
    <row r="2145" spans="1:6" x14ac:dyDescent="0.4">
      <c r="A2145" s="95"/>
      <c r="B2145" s="95"/>
      <c r="C2145" s="95"/>
      <c r="D2145" s="196"/>
      <c r="F2145" s="166"/>
    </row>
    <row r="2146" spans="1:6" x14ac:dyDescent="0.4">
      <c r="A2146" s="95"/>
      <c r="B2146" s="95"/>
      <c r="C2146" s="95"/>
      <c r="D2146" s="196"/>
      <c r="F2146" s="166"/>
    </row>
    <row r="2147" spans="1:6" x14ac:dyDescent="0.4">
      <c r="A2147" s="95"/>
      <c r="B2147" s="95"/>
      <c r="C2147" s="95"/>
      <c r="D2147" s="196"/>
      <c r="F2147" s="166"/>
    </row>
    <row r="2148" spans="1:6" x14ac:dyDescent="0.4">
      <c r="A2148" s="95"/>
      <c r="B2148" s="95"/>
      <c r="C2148" s="95"/>
      <c r="D2148" s="196"/>
      <c r="F2148" s="166"/>
    </row>
    <row r="2149" spans="1:6" x14ac:dyDescent="0.4">
      <c r="A2149" s="95"/>
      <c r="B2149" s="95"/>
      <c r="C2149" s="95"/>
      <c r="D2149" s="196"/>
      <c r="F2149" s="166"/>
    </row>
    <row r="2150" spans="1:6" x14ac:dyDescent="0.4">
      <c r="A2150" s="95"/>
      <c r="B2150" s="95"/>
      <c r="C2150" s="95"/>
      <c r="D2150" s="196"/>
      <c r="F2150" s="166"/>
    </row>
    <row r="2151" spans="1:6" x14ac:dyDescent="0.4">
      <c r="A2151" s="95"/>
      <c r="B2151" s="95"/>
      <c r="C2151" s="95"/>
      <c r="D2151" s="196"/>
      <c r="F2151" s="166"/>
    </row>
    <row r="2152" spans="1:6" x14ac:dyDescent="0.4">
      <c r="A2152" s="95"/>
      <c r="B2152" s="95"/>
      <c r="C2152" s="95"/>
      <c r="D2152" s="196"/>
      <c r="F2152" s="166"/>
    </row>
    <row r="2153" spans="1:6" x14ac:dyDescent="0.4">
      <c r="A2153" s="95"/>
      <c r="B2153" s="95"/>
      <c r="C2153" s="95"/>
      <c r="D2153" s="196"/>
      <c r="F2153" s="166"/>
    </row>
    <row r="2154" spans="1:6" x14ac:dyDescent="0.4">
      <c r="A2154" s="95"/>
      <c r="B2154" s="95"/>
      <c r="C2154" s="95"/>
      <c r="D2154" s="196"/>
      <c r="F2154" s="166"/>
    </row>
    <row r="2155" spans="1:6" x14ac:dyDescent="0.4">
      <c r="A2155" s="95"/>
      <c r="B2155" s="95"/>
      <c r="C2155" s="95"/>
      <c r="D2155" s="196"/>
      <c r="F2155" s="166"/>
    </row>
    <row r="2156" spans="1:6" x14ac:dyDescent="0.4">
      <c r="A2156" s="95"/>
      <c r="B2156" s="95"/>
      <c r="C2156" s="95"/>
      <c r="D2156" s="196"/>
      <c r="F2156" s="166"/>
    </row>
    <row r="2157" spans="1:6" x14ac:dyDescent="0.4">
      <c r="A2157" s="95"/>
      <c r="B2157" s="95"/>
      <c r="C2157" s="95"/>
      <c r="D2157" s="196"/>
      <c r="F2157" s="166"/>
    </row>
    <row r="2158" spans="1:6" x14ac:dyDescent="0.4">
      <c r="A2158" s="95"/>
      <c r="B2158" s="95"/>
      <c r="C2158" s="95"/>
      <c r="D2158" s="196"/>
      <c r="F2158" s="166"/>
    </row>
    <row r="2159" spans="1:6" x14ac:dyDescent="0.4">
      <c r="A2159" s="95"/>
      <c r="B2159" s="95"/>
      <c r="C2159" s="95"/>
      <c r="D2159" s="196"/>
      <c r="F2159" s="166"/>
    </row>
    <row r="2160" spans="1:6" x14ac:dyDescent="0.4">
      <c r="A2160" s="95"/>
      <c r="B2160" s="95"/>
      <c r="C2160" s="95"/>
      <c r="D2160" s="196"/>
      <c r="F2160" s="166"/>
    </row>
    <row r="2161" spans="1:6" x14ac:dyDescent="0.4">
      <c r="A2161" s="95"/>
      <c r="B2161" s="95"/>
      <c r="C2161" s="95"/>
      <c r="D2161" s="196"/>
      <c r="F2161" s="166"/>
    </row>
    <row r="2162" spans="1:6" x14ac:dyDescent="0.4">
      <c r="A2162" s="95"/>
      <c r="B2162" s="95"/>
      <c r="C2162" s="95"/>
      <c r="D2162" s="196"/>
      <c r="F2162" s="166"/>
    </row>
    <row r="2163" spans="1:6" x14ac:dyDescent="0.4">
      <c r="A2163" s="95"/>
      <c r="B2163" s="95"/>
      <c r="C2163" s="95"/>
      <c r="D2163" s="196"/>
      <c r="F2163" s="166"/>
    </row>
    <row r="2164" spans="1:6" x14ac:dyDescent="0.4">
      <c r="A2164" s="95"/>
      <c r="B2164" s="95"/>
      <c r="C2164" s="95"/>
      <c r="D2164" s="196"/>
      <c r="F2164" s="166"/>
    </row>
    <row r="2165" spans="1:6" x14ac:dyDescent="0.4">
      <c r="A2165" s="95"/>
      <c r="B2165" s="95"/>
      <c r="C2165" s="95"/>
      <c r="D2165" s="196"/>
      <c r="F2165" s="166"/>
    </row>
    <row r="2166" spans="1:6" x14ac:dyDescent="0.4">
      <c r="A2166" s="95"/>
      <c r="B2166" s="95"/>
      <c r="C2166" s="95"/>
      <c r="D2166" s="196"/>
      <c r="F2166" s="166"/>
    </row>
    <row r="2167" spans="1:6" x14ac:dyDescent="0.4">
      <c r="A2167" s="95"/>
      <c r="B2167" s="95"/>
      <c r="C2167" s="95"/>
      <c r="D2167" s="196"/>
      <c r="F2167" s="166"/>
    </row>
    <row r="2168" spans="1:6" x14ac:dyDescent="0.4">
      <c r="A2168" s="95"/>
      <c r="B2168" s="95"/>
      <c r="C2168" s="95"/>
      <c r="D2168" s="196"/>
      <c r="F2168" s="166"/>
    </row>
    <row r="2169" spans="1:6" x14ac:dyDescent="0.4">
      <c r="A2169" s="95"/>
      <c r="B2169" s="95"/>
      <c r="C2169" s="95"/>
      <c r="D2169" s="196"/>
      <c r="F2169" s="166"/>
    </row>
    <row r="2170" spans="1:6" x14ac:dyDescent="0.4">
      <c r="A2170" s="95"/>
      <c r="B2170" s="95"/>
      <c r="C2170" s="95"/>
      <c r="D2170" s="196"/>
      <c r="F2170" s="166"/>
    </row>
    <row r="2171" spans="1:6" x14ac:dyDescent="0.4">
      <c r="A2171" s="95"/>
      <c r="B2171" s="95"/>
      <c r="C2171" s="95"/>
      <c r="D2171" s="196"/>
      <c r="F2171" s="166"/>
    </row>
    <row r="2172" spans="1:6" x14ac:dyDescent="0.4">
      <c r="A2172" s="95"/>
      <c r="B2172" s="95"/>
      <c r="C2172" s="95"/>
      <c r="D2172" s="196"/>
      <c r="F2172" s="166"/>
    </row>
    <row r="2173" spans="1:6" x14ac:dyDescent="0.4">
      <c r="A2173" s="95"/>
      <c r="B2173" s="95"/>
      <c r="C2173" s="95"/>
      <c r="D2173" s="196"/>
      <c r="F2173" s="166"/>
    </row>
    <row r="2174" spans="1:6" x14ac:dyDescent="0.4">
      <c r="A2174" s="95"/>
      <c r="B2174" s="95"/>
      <c r="C2174" s="95"/>
      <c r="D2174" s="196"/>
      <c r="F2174" s="166"/>
    </row>
    <row r="2175" spans="1:6" x14ac:dyDescent="0.4">
      <c r="A2175" s="95"/>
      <c r="B2175" s="95"/>
      <c r="C2175" s="95"/>
      <c r="D2175" s="196"/>
      <c r="F2175" s="166"/>
    </row>
    <row r="2176" spans="1:6" x14ac:dyDescent="0.4">
      <c r="A2176" s="95"/>
      <c r="B2176" s="95"/>
      <c r="C2176" s="95"/>
      <c r="D2176" s="196"/>
      <c r="F2176" s="166"/>
    </row>
    <row r="2177" spans="1:6" x14ac:dyDescent="0.4">
      <c r="A2177" s="95"/>
      <c r="B2177" s="95"/>
      <c r="C2177" s="95"/>
      <c r="D2177" s="196"/>
      <c r="F2177" s="166"/>
    </row>
    <row r="2178" spans="1:6" x14ac:dyDescent="0.4">
      <c r="A2178" s="95"/>
      <c r="B2178" s="95"/>
      <c r="C2178" s="95"/>
      <c r="D2178" s="196"/>
      <c r="F2178" s="166"/>
    </row>
    <row r="2179" spans="1:6" x14ac:dyDescent="0.4">
      <c r="A2179" s="95"/>
      <c r="B2179" s="95"/>
      <c r="C2179" s="95"/>
      <c r="D2179" s="196"/>
      <c r="F2179" s="166"/>
    </row>
    <row r="2180" spans="1:6" x14ac:dyDescent="0.4">
      <c r="A2180" s="95"/>
      <c r="B2180" s="95"/>
      <c r="C2180" s="95"/>
      <c r="D2180" s="196"/>
      <c r="F2180" s="166"/>
    </row>
    <row r="2181" spans="1:6" x14ac:dyDescent="0.4">
      <c r="A2181" s="95"/>
      <c r="B2181" s="95"/>
      <c r="C2181" s="95"/>
      <c r="D2181" s="196"/>
      <c r="F2181" s="166"/>
    </row>
    <row r="2182" spans="1:6" x14ac:dyDescent="0.4">
      <c r="A2182" s="95"/>
      <c r="B2182" s="95"/>
      <c r="C2182" s="95"/>
      <c r="D2182" s="196"/>
      <c r="F2182" s="166"/>
    </row>
    <row r="2183" spans="1:6" x14ac:dyDescent="0.4">
      <c r="A2183" s="95"/>
      <c r="B2183" s="95"/>
      <c r="C2183" s="95"/>
      <c r="D2183" s="196"/>
      <c r="F2183" s="166"/>
    </row>
    <row r="2184" spans="1:6" x14ac:dyDescent="0.4">
      <c r="A2184" s="95"/>
      <c r="B2184" s="95"/>
      <c r="C2184" s="95"/>
      <c r="D2184" s="196"/>
      <c r="F2184" s="166"/>
    </row>
    <row r="2185" spans="1:6" x14ac:dyDescent="0.4">
      <c r="A2185" s="95"/>
      <c r="B2185" s="95"/>
      <c r="C2185" s="95"/>
      <c r="D2185" s="196"/>
      <c r="F2185" s="166"/>
    </row>
    <row r="2186" spans="1:6" x14ac:dyDescent="0.4">
      <c r="A2186" s="95"/>
      <c r="B2186" s="95"/>
      <c r="C2186" s="95"/>
      <c r="D2186" s="196"/>
      <c r="F2186" s="166"/>
    </row>
    <row r="2187" spans="1:6" x14ac:dyDescent="0.4">
      <c r="A2187" s="95"/>
      <c r="B2187" s="95"/>
      <c r="C2187" s="95"/>
      <c r="D2187" s="196"/>
      <c r="F2187" s="166"/>
    </row>
    <row r="2188" spans="1:6" x14ac:dyDescent="0.4">
      <c r="A2188" s="95"/>
      <c r="B2188" s="95"/>
      <c r="C2188" s="95"/>
      <c r="D2188" s="196"/>
      <c r="F2188" s="166"/>
    </row>
    <row r="2189" spans="1:6" x14ac:dyDescent="0.4">
      <c r="A2189" s="95"/>
      <c r="B2189" s="95"/>
      <c r="C2189" s="95"/>
      <c r="D2189" s="196"/>
      <c r="F2189" s="166"/>
    </row>
    <row r="2190" spans="1:6" x14ac:dyDescent="0.4">
      <c r="A2190" s="95"/>
      <c r="B2190" s="95"/>
      <c r="C2190" s="95"/>
      <c r="D2190" s="196"/>
      <c r="F2190" s="166"/>
    </row>
    <row r="2191" spans="1:6" x14ac:dyDescent="0.4">
      <c r="A2191" s="95"/>
      <c r="B2191" s="95"/>
      <c r="C2191" s="95"/>
      <c r="D2191" s="196"/>
      <c r="F2191" s="166"/>
    </row>
    <row r="2192" spans="1:6" x14ac:dyDescent="0.4">
      <c r="A2192" s="95"/>
      <c r="B2192" s="95"/>
      <c r="C2192" s="95"/>
      <c r="D2192" s="196"/>
      <c r="F2192" s="166"/>
    </row>
    <row r="2193" spans="1:6" x14ac:dyDescent="0.4">
      <c r="A2193" s="95"/>
      <c r="B2193" s="95"/>
      <c r="C2193" s="95"/>
      <c r="D2193" s="196"/>
      <c r="F2193" s="166"/>
    </row>
    <row r="2194" spans="1:6" x14ac:dyDescent="0.4">
      <c r="A2194" s="95"/>
      <c r="B2194" s="95"/>
      <c r="C2194" s="95"/>
      <c r="D2194" s="196"/>
      <c r="F2194" s="166"/>
    </row>
    <row r="2195" spans="1:6" x14ac:dyDescent="0.4">
      <c r="A2195" s="95"/>
      <c r="B2195" s="95"/>
      <c r="C2195" s="95"/>
      <c r="D2195" s="196"/>
      <c r="F2195" s="166"/>
    </row>
    <row r="2196" spans="1:6" x14ac:dyDescent="0.4">
      <c r="A2196" s="95"/>
      <c r="B2196" s="95"/>
      <c r="C2196" s="95"/>
      <c r="D2196" s="196"/>
      <c r="F2196" s="166"/>
    </row>
    <row r="2197" spans="1:6" x14ac:dyDescent="0.4">
      <c r="A2197" s="95"/>
      <c r="B2197" s="95"/>
      <c r="C2197" s="95"/>
      <c r="D2197" s="196"/>
      <c r="F2197" s="166"/>
    </row>
    <row r="2198" spans="1:6" x14ac:dyDescent="0.4">
      <c r="A2198" s="95"/>
      <c r="B2198" s="95"/>
      <c r="C2198" s="95"/>
      <c r="D2198" s="196"/>
      <c r="F2198" s="166"/>
    </row>
    <row r="2199" spans="1:6" x14ac:dyDescent="0.4">
      <c r="A2199" s="95"/>
      <c r="B2199" s="95"/>
      <c r="C2199" s="95"/>
      <c r="D2199" s="196"/>
      <c r="F2199" s="166"/>
    </row>
    <row r="2200" spans="1:6" x14ac:dyDescent="0.4">
      <c r="A2200" s="95"/>
      <c r="B2200" s="95"/>
      <c r="C2200" s="95"/>
      <c r="D2200" s="196"/>
      <c r="F2200" s="166"/>
    </row>
    <row r="2201" spans="1:6" x14ac:dyDescent="0.4">
      <c r="A2201" s="95"/>
      <c r="B2201" s="95"/>
      <c r="C2201" s="95"/>
      <c r="D2201" s="196"/>
      <c r="F2201" s="166"/>
    </row>
    <row r="2202" spans="1:6" x14ac:dyDescent="0.4">
      <c r="A2202" s="95"/>
      <c r="B2202" s="95"/>
      <c r="C2202" s="95"/>
      <c r="D2202" s="196"/>
      <c r="F2202" s="166"/>
    </row>
    <row r="2203" spans="1:6" x14ac:dyDescent="0.4">
      <c r="A2203" s="95"/>
      <c r="B2203" s="95"/>
      <c r="C2203" s="95"/>
      <c r="D2203" s="196"/>
      <c r="F2203" s="166"/>
    </row>
    <row r="2204" spans="1:6" x14ac:dyDescent="0.4">
      <c r="A2204" s="95"/>
      <c r="B2204" s="95"/>
      <c r="C2204" s="95"/>
      <c r="D2204" s="196"/>
      <c r="F2204" s="166"/>
    </row>
    <row r="2205" spans="1:6" x14ac:dyDescent="0.4">
      <c r="A2205" s="95"/>
      <c r="B2205" s="95"/>
      <c r="C2205" s="95"/>
      <c r="D2205" s="196"/>
      <c r="F2205" s="166"/>
    </row>
    <row r="2206" spans="1:6" x14ac:dyDescent="0.4">
      <c r="A2206" s="95"/>
      <c r="B2206" s="95"/>
      <c r="C2206" s="95"/>
      <c r="D2206" s="196"/>
      <c r="F2206" s="166"/>
    </row>
    <row r="2207" spans="1:6" x14ac:dyDescent="0.4">
      <c r="A2207" s="95"/>
      <c r="B2207" s="95"/>
      <c r="C2207" s="95"/>
      <c r="D2207" s="196"/>
      <c r="F2207" s="166"/>
    </row>
    <row r="2208" spans="1:6" x14ac:dyDescent="0.4">
      <c r="A2208" s="95"/>
      <c r="B2208" s="95"/>
      <c r="C2208" s="95"/>
      <c r="D2208" s="196"/>
      <c r="F2208" s="166"/>
    </row>
    <row r="2209" spans="1:6" x14ac:dyDescent="0.4">
      <c r="A2209" s="95"/>
      <c r="B2209" s="95"/>
      <c r="C2209" s="95"/>
      <c r="D2209" s="196"/>
      <c r="F2209" s="166"/>
    </row>
    <row r="2210" spans="1:6" x14ac:dyDescent="0.4">
      <c r="A2210" s="95"/>
      <c r="B2210" s="95"/>
      <c r="C2210" s="95"/>
      <c r="D2210" s="196"/>
      <c r="F2210" s="166"/>
    </row>
    <row r="2211" spans="1:6" x14ac:dyDescent="0.4">
      <c r="A2211" s="95"/>
      <c r="B2211" s="95"/>
      <c r="C2211" s="95"/>
      <c r="D2211" s="196"/>
      <c r="F2211" s="166"/>
    </row>
    <row r="2212" spans="1:6" x14ac:dyDescent="0.4">
      <c r="A2212" s="95"/>
      <c r="B2212" s="95"/>
      <c r="C2212" s="95"/>
      <c r="D2212" s="196"/>
      <c r="F2212" s="166"/>
    </row>
    <row r="2213" spans="1:6" x14ac:dyDescent="0.4">
      <c r="A2213" s="95"/>
      <c r="B2213" s="95"/>
      <c r="C2213" s="95"/>
      <c r="D2213" s="196"/>
      <c r="F2213" s="166"/>
    </row>
    <row r="2214" spans="1:6" x14ac:dyDescent="0.4">
      <c r="A2214" s="95"/>
      <c r="B2214" s="95"/>
      <c r="C2214" s="95"/>
      <c r="D2214" s="196"/>
      <c r="F2214" s="166"/>
    </row>
    <row r="2215" spans="1:6" x14ac:dyDescent="0.4">
      <c r="A2215" s="95"/>
      <c r="B2215" s="95"/>
      <c r="C2215" s="95"/>
      <c r="D2215" s="196"/>
      <c r="F2215" s="166"/>
    </row>
    <row r="2216" spans="1:6" x14ac:dyDescent="0.4">
      <c r="A2216" s="95"/>
      <c r="B2216" s="95"/>
      <c r="C2216" s="95"/>
      <c r="D2216" s="196"/>
      <c r="F2216" s="166"/>
    </row>
    <row r="2217" spans="1:6" x14ac:dyDescent="0.4">
      <c r="A2217" s="95"/>
      <c r="B2217" s="95"/>
      <c r="C2217" s="95"/>
      <c r="D2217" s="196"/>
      <c r="F2217" s="166"/>
    </row>
    <row r="2218" spans="1:6" x14ac:dyDescent="0.4">
      <c r="A2218" s="95"/>
      <c r="B2218" s="95"/>
      <c r="C2218" s="95"/>
      <c r="D2218" s="196"/>
      <c r="F2218" s="166"/>
    </row>
    <row r="2219" spans="1:6" x14ac:dyDescent="0.4">
      <c r="A2219" s="95"/>
      <c r="B2219" s="95"/>
      <c r="C2219" s="95"/>
      <c r="D2219" s="196"/>
      <c r="F2219" s="166"/>
    </row>
    <row r="2220" spans="1:6" x14ac:dyDescent="0.4">
      <c r="A2220" s="95"/>
      <c r="B2220" s="95"/>
      <c r="C2220" s="95"/>
      <c r="D2220" s="196"/>
      <c r="F2220" s="166"/>
    </row>
    <row r="2221" spans="1:6" x14ac:dyDescent="0.4">
      <c r="A2221" s="95"/>
      <c r="B2221" s="95"/>
      <c r="C2221" s="95"/>
      <c r="D2221" s="196"/>
      <c r="F2221" s="166"/>
    </row>
    <row r="2222" spans="1:6" x14ac:dyDescent="0.4">
      <c r="A2222" s="95"/>
      <c r="B2222" s="95"/>
      <c r="C2222" s="95"/>
      <c r="D2222" s="196"/>
      <c r="F2222" s="166"/>
    </row>
    <row r="2223" spans="1:6" x14ac:dyDescent="0.4">
      <c r="A2223" s="95"/>
      <c r="B2223" s="95"/>
      <c r="C2223" s="95"/>
      <c r="D2223" s="196"/>
      <c r="F2223" s="166"/>
    </row>
    <row r="2224" spans="1:6" x14ac:dyDescent="0.4">
      <c r="A2224" s="95"/>
      <c r="B2224" s="95"/>
      <c r="C2224" s="95"/>
      <c r="D2224" s="196"/>
      <c r="F2224" s="166"/>
    </row>
    <row r="2225" spans="1:6" x14ac:dyDescent="0.4">
      <c r="A2225" s="95"/>
      <c r="B2225" s="95"/>
      <c r="C2225" s="95"/>
      <c r="D2225" s="196"/>
      <c r="F2225" s="166"/>
    </row>
    <row r="2226" spans="1:6" x14ac:dyDescent="0.4">
      <c r="A2226" s="95"/>
      <c r="B2226" s="95"/>
      <c r="C2226" s="95"/>
      <c r="D2226" s="196"/>
      <c r="F2226" s="166"/>
    </row>
    <row r="2227" spans="1:6" x14ac:dyDescent="0.4">
      <c r="A2227" s="95"/>
      <c r="B2227" s="95"/>
      <c r="C2227" s="95"/>
      <c r="D2227" s="196"/>
      <c r="F2227" s="166"/>
    </row>
    <row r="2228" spans="1:6" x14ac:dyDescent="0.4">
      <c r="A2228" s="95"/>
      <c r="B2228" s="95"/>
      <c r="C2228" s="95"/>
      <c r="D2228" s="196"/>
      <c r="F2228" s="166"/>
    </row>
    <row r="2229" spans="1:6" x14ac:dyDescent="0.4">
      <c r="A2229" s="95"/>
      <c r="B2229" s="95"/>
      <c r="C2229" s="95"/>
      <c r="D2229" s="196"/>
      <c r="F2229" s="166"/>
    </row>
    <row r="2230" spans="1:6" x14ac:dyDescent="0.4">
      <c r="A2230" s="95"/>
      <c r="B2230" s="95"/>
      <c r="C2230" s="95"/>
      <c r="D2230" s="196"/>
      <c r="F2230" s="166"/>
    </row>
    <row r="2231" spans="1:6" x14ac:dyDescent="0.4">
      <c r="A2231" s="95"/>
      <c r="B2231" s="95"/>
      <c r="C2231" s="95"/>
      <c r="D2231" s="196"/>
      <c r="F2231" s="166"/>
    </row>
    <row r="2232" spans="1:6" x14ac:dyDescent="0.4">
      <c r="A2232" s="95"/>
      <c r="B2232" s="95"/>
      <c r="C2232" s="95"/>
      <c r="D2232" s="196"/>
      <c r="F2232" s="166"/>
    </row>
    <row r="2233" spans="1:6" x14ac:dyDescent="0.4">
      <c r="A2233" s="95"/>
      <c r="B2233" s="95"/>
      <c r="C2233" s="95"/>
      <c r="D2233" s="196"/>
      <c r="F2233" s="166"/>
    </row>
    <row r="2234" spans="1:6" x14ac:dyDescent="0.4">
      <c r="A2234" s="95"/>
      <c r="B2234" s="95"/>
      <c r="C2234" s="95"/>
      <c r="D2234" s="196"/>
      <c r="F2234" s="166"/>
    </row>
    <row r="2235" spans="1:6" x14ac:dyDescent="0.4">
      <c r="A2235" s="95"/>
      <c r="B2235" s="95"/>
      <c r="C2235" s="95"/>
      <c r="D2235" s="196"/>
      <c r="F2235" s="166"/>
    </row>
    <row r="2236" spans="1:6" x14ac:dyDescent="0.4">
      <c r="A2236" s="95"/>
      <c r="B2236" s="95"/>
      <c r="C2236" s="95"/>
      <c r="D2236" s="196"/>
      <c r="F2236" s="166"/>
    </row>
    <row r="2237" spans="1:6" x14ac:dyDescent="0.4">
      <c r="A2237" s="95"/>
      <c r="B2237" s="95"/>
      <c r="C2237" s="95"/>
      <c r="D2237" s="196"/>
      <c r="F2237" s="166"/>
    </row>
    <row r="2238" spans="1:6" x14ac:dyDescent="0.4">
      <c r="A2238" s="95"/>
      <c r="B2238" s="95"/>
      <c r="C2238" s="95"/>
      <c r="D2238" s="196"/>
      <c r="F2238" s="166"/>
    </row>
    <row r="2239" spans="1:6" x14ac:dyDescent="0.4">
      <c r="A2239" s="95"/>
      <c r="B2239" s="95"/>
      <c r="C2239" s="95"/>
      <c r="D2239" s="196"/>
      <c r="F2239" s="166"/>
    </row>
    <row r="2240" spans="1:6" x14ac:dyDescent="0.4">
      <c r="A2240" s="95"/>
      <c r="B2240" s="95"/>
      <c r="C2240" s="95"/>
      <c r="D2240" s="196"/>
      <c r="F2240" s="166"/>
    </row>
    <row r="2241" spans="1:6" x14ac:dyDescent="0.4">
      <c r="A2241" s="95"/>
      <c r="B2241" s="95"/>
      <c r="C2241" s="95"/>
      <c r="D2241" s="196"/>
      <c r="F2241" s="166"/>
    </row>
    <row r="2242" spans="1:6" x14ac:dyDescent="0.4">
      <c r="A2242" s="95"/>
      <c r="B2242" s="95"/>
      <c r="C2242" s="95"/>
      <c r="D2242" s="196"/>
      <c r="F2242" s="166"/>
    </row>
    <row r="2243" spans="1:6" x14ac:dyDescent="0.4">
      <c r="A2243" s="95"/>
      <c r="B2243" s="95"/>
      <c r="C2243" s="95"/>
      <c r="D2243" s="196"/>
      <c r="F2243" s="166"/>
    </row>
    <row r="2244" spans="1:6" x14ac:dyDescent="0.4">
      <c r="A2244" s="95"/>
      <c r="B2244" s="95"/>
      <c r="C2244" s="95"/>
      <c r="D2244" s="196"/>
      <c r="F2244" s="166"/>
    </row>
    <row r="2245" spans="1:6" x14ac:dyDescent="0.4">
      <c r="A2245" s="95"/>
      <c r="B2245" s="95"/>
      <c r="C2245" s="95"/>
      <c r="D2245" s="196"/>
      <c r="F2245" s="166"/>
    </row>
    <row r="2246" spans="1:6" x14ac:dyDescent="0.4">
      <c r="A2246" s="95"/>
      <c r="B2246" s="95"/>
      <c r="C2246" s="95"/>
      <c r="D2246" s="196"/>
      <c r="F2246" s="166"/>
    </row>
    <row r="2247" spans="1:6" x14ac:dyDescent="0.4">
      <c r="A2247" s="95"/>
      <c r="B2247" s="95"/>
      <c r="C2247" s="95"/>
      <c r="D2247" s="196"/>
      <c r="F2247" s="166"/>
    </row>
    <row r="2248" spans="1:6" x14ac:dyDescent="0.4">
      <c r="A2248" s="95"/>
      <c r="B2248" s="95"/>
      <c r="C2248" s="95"/>
      <c r="D2248" s="196"/>
      <c r="F2248" s="166"/>
    </row>
    <row r="2249" spans="1:6" x14ac:dyDescent="0.4">
      <c r="A2249" s="95"/>
      <c r="B2249" s="95"/>
      <c r="C2249" s="95"/>
      <c r="D2249" s="196"/>
      <c r="F2249" s="166"/>
    </row>
    <row r="2250" spans="1:6" x14ac:dyDescent="0.4">
      <c r="A2250" s="95"/>
      <c r="B2250" s="95"/>
      <c r="C2250" s="95"/>
      <c r="D2250" s="196"/>
      <c r="F2250" s="166"/>
    </row>
    <row r="2251" spans="1:6" x14ac:dyDescent="0.4">
      <c r="A2251" s="95"/>
      <c r="B2251" s="95"/>
      <c r="C2251" s="95"/>
      <c r="D2251" s="196"/>
      <c r="F2251" s="166"/>
    </row>
    <row r="2252" spans="1:6" x14ac:dyDescent="0.4">
      <c r="A2252" s="95"/>
      <c r="B2252" s="95"/>
      <c r="C2252" s="95"/>
      <c r="D2252" s="196"/>
      <c r="F2252" s="166"/>
    </row>
    <row r="2253" spans="1:6" x14ac:dyDescent="0.4">
      <c r="A2253" s="95"/>
      <c r="B2253" s="95"/>
      <c r="C2253" s="95"/>
      <c r="D2253" s="196"/>
      <c r="F2253" s="166"/>
    </row>
    <row r="2254" spans="1:6" x14ac:dyDescent="0.4">
      <c r="A2254" s="95"/>
      <c r="B2254" s="95"/>
      <c r="C2254" s="95"/>
      <c r="D2254" s="196"/>
      <c r="F2254" s="166"/>
    </row>
    <row r="2255" spans="1:6" x14ac:dyDescent="0.4">
      <c r="A2255" s="95"/>
      <c r="B2255" s="95"/>
      <c r="C2255" s="95"/>
      <c r="D2255" s="196"/>
      <c r="F2255" s="166"/>
    </row>
    <row r="2256" spans="1:6" x14ac:dyDescent="0.4">
      <c r="A2256" s="95"/>
      <c r="B2256" s="95"/>
      <c r="C2256" s="95"/>
      <c r="D2256" s="196"/>
      <c r="F2256" s="166"/>
    </row>
    <row r="2257" spans="1:6" x14ac:dyDescent="0.4">
      <c r="A2257" s="95"/>
      <c r="B2257" s="95"/>
      <c r="C2257" s="95"/>
      <c r="D2257" s="196"/>
      <c r="F2257" s="166"/>
    </row>
    <row r="2258" spans="1:6" x14ac:dyDescent="0.4">
      <c r="A2258" s="95"/>
      <c r="B2258" s="95"/>
      <c r="C2258" s="95"/>
      <c r="D2258" s="196"/>
      <c r="F2258" s="166"/>
    </row>
    <row r="2259" spans="1:6" x14ac:dyDescent="0.4">
      <c r="A2259" s="95"/>
      <c r="B2259" s="95"/>
      <c r="C2259" s="95"/>
      <c r="D2259" s="196"/>
      <c r="F2259" s="166"/>
    </row>
    <row r="2260" spans="1:6" x14ac:dyDescent="0.4">
      <c r="A2260" s="95"/>
      <c r="B2260" s="95"/>
      <c r="C2260" s="95"/>
      <c r="D2260" s="196"/>
      <c r="F2260" s="166"/>
    </row>
    <row r="2261" spans="1:6" x14ac:dyDescent="0.4">
      <c r="A2261" s="95"/>
      <c r="B2261" s="95"/>
      <c r="C2261" s="95"/>
      <c r="D2261" s="196"/>
      <c r="F2261" s="166"/>
    </row>
    <row r="2262" spans="1:6" x14ac:dyDescent="0.4">
      <c r="A2262" s="95"/>
      <c r="B2262" s="95"/>
      <c r="C2262" s="95"/>
      <c r="D2262" s="196"/>
      <c r="F2262" s="166"/>
    </row>
    <row r="2263" spans="1:6" x14ac:dyDescent="0.4">
      <c r="A2263" s="95"/>
      <c r="B2263" s="95"/>
      <c r="C2263" s="95"/>
      <c r="D2263" s="196"/>
      <c r="F2263" s="166"/>
    </row>
    <row r="2264" spans="1:6" x14ac:dyDescent="0.4">
      <c r="A2264" s="95"/>
      <c r="B2264" s="95"/>
      <c r="C2264" s="95"/>
      <c r="D2264" s="196"/>
      <c r="F2264" s="166"/>
    </row>
    <row r="2265" spans="1:6" x14ac:dyDescent="0.4">
      <c r="A2265" s="95"/>
      <c r="B2265" s="95"/>
      <c r="C2265" s="95"/>
      <c r="D2265" s="196"/>
      <c r="F2265" s="166"/>
    </row>
    <row r="2266" spans="1:6" x14ac:dyDescent="0.4">
      <c r="A2266" s="95"/>
      <c r="B2266" s="95"/>
      <c r="C2266" s="95"/>
      <c r="D2266" s="196"/>
      <c r="F2266" s="166"/>
    </row>
    <row r="2267" spans="1:6" x14ac:dyDescent="0.4">
      <c r="A2267" s="95"/>
      <c r="B2267" s="95"/>
      <c r="C2267" s="95"/>
      <c r="D2267" s="196"/>
      <c r="F2267" s="166"/>
    </row>
    <row r="2268" spans="1:6" x14ac:dyDescent="0.4">
      <c r="A2268" s="95"/>
      <c r="B2268" s="95"/>
      <c r="C2268" s="95"/>
      <c r="D2268" s="196"/>
      <c r="F2268" s="166"/>
    </row>
    <row r="2269" spans="1:6" x14ac:dyDescent="0.4">
      <c r="A2269" s="95"/>
      <c r="B2269" s="95"/>
      <c r="C2269" s="95"/>
      <c r="D2269" s="196"/>
      <c r="F2269" s="166"/>
    </row>
    <row r="2270" spans="1:6" x14ac:dyDescent="0.4">
      <c r="A2270" s="95"/>
      <c r="B2270" s="95"/>
      <c r="C2270" s="95"/>
      <c r="D2270" s="196"/>
      <c r="F2270" s="166"/>
    </row>
    <row r="2271" spans="1:6" x14ac:dyDescent="0.4">
      <c r="A2271" s="95"/>
      <c r="B2271" s="95"/>
      <c r="C2271" s="95"/>
      <c r="D2271" s="196"/>
      <c r="F2271" s="166"/>
    </row>
    <row r="2272" spans="1:6" x14ac:dyDescent="0.4">
      <c r="A2272" s="95"/>
      <c r="B2272" s="95"/>
      <c r="C2272" s="95"/>
      <c r="D2272" s="196"/>
      <c r="F2272" s="166"/>
    </row>
    <row r="2273" spans="1:6" x14ac:dyDescent="0.4">
      <c r="A2273" s="95"/>
      <c r="B2273" s="95"/>
      <c r="C2273" s="95"/>
      <c r="D2273" s="196"/>
      <c r="F2273" s="166"/>
    </row>
    <row r="2274" spans="1:6" x14ac:dyDescent="0.4">
      <c r="A2274" s="95"/>
      <c r="B2274" s="95"/>
      <c r="C2274" s="95"/>
      <c r="D2274" s="196"/>
      <c r="F2274" s="166"/>
    </row>
    <row r="2275" spans="1:6" x14ac:dyDescent="0.4">
      <c r="A2275" s="95"/>
      <c r="B2275" s="95"/>
      <c r="C2275" s="95"/>
      <c r="D2275" s="196"/>
      <c r="F2275" s="166"/>
    </row>
    <row r="2276" spans="1:6" x14ac:dyDescent="0.4">
      <c r="A2276" s="95"/>
      <c r="B2276" s="95"/>
      <c r="C2276" s="95"/>
      <c r="D2276" s="196"/>
      <c r="F2276" s="166"/>
    </row>
    <row r="2277" spans="1:6" x14ac:dyDescent="0.4">
      <c r="A2277" s="95"/>
      <c r="B2277" s="95"/>
      <c r="C2277" s="95"/>
      <c r="D2277" s="196"/>
      <c r="F2277" s="166"/>
    </row>
    <row r="2278" spans="1:6" x14ac:dyDescent="0.4">
      <c r="A2278" s="95"/>
      <c r="B2278" s="95"/>
      <c r="C2278" s="95"/>
      <c r="D2278" s="196"/>
      <c r="F2278" s="166"/>
    </row>
    <row r="2279" spans="1:6" x14ac:dyDescent="0.4">
      <c r="A2279" s="95"/>
      <c r="B2279" s="95"/>
      <c r="C2279" s="95"/>
      <c r="D2279" s="196"/>
      <c r="F2279" s="166"/>
    </row>
    <row r="2280" spans="1:6" x14ac:dyDescent="0.4">
      <c r="A2280" s="95"/>
      <c r="B2280" s="95"/>
      <c r="C2280" s="95"/>
      <c r="D2280" s="196"/>
      <c r="F2280" s="166"/>
    </row>
    <row r="2281" spans="1:6" x14ac:dyDescent="0.4">
      <c r="A2281" s="95"/>
      <c r="B2281" s="95"/>
      <c r="C2281" s="95"/>
      <c r="D2281" s="196"/>
      <c r="F2281" s="166"/>
    </row>
    <row r="2282" spans="1:6" x14ac:dyDescent="0.4">
      <c r="A2282" s="95"/>
      <c r="B2282" s="95"/>
      <c r="C2282" s="95"/>
      <c r="D2282" s="196"/>
      <c r="F2282" s="166"/>
    </row>
    <row r="2283" spans="1:6" x14ac:dyDescent="0.4">
      <c r="A2283" s="95"/>
      <c r="B2283" s="95"/>
      <c r="C2283" s="95"/>
      <c r="D2283" s="196"/>
      <c r="F2283" s="166"/>
    </row>
    <row r="2284" spans="1:6" x14ac:dyDescent="0.4">
      <c r="A2284" s="95"/>
      <c r="B2284" s="95"/>
      <c r="C2284" s="95"/>
      <c r="D2284" s="196"/>
      <c r="F2284" s="166"/>
    </row>
    <row r="2285" spans="1:6" x14ac:dyDescent="0.4">
      <c r="A2285" s="95"/>
      <c r="B2285" s="95"/>
      <c r="C2285" s="95"/>
      <c r="D2285" s="196"/>
      <c r="F2285" s="166"/>
    </row>
    <row r="2286" spans="1:6" x14ac:dyDescent="0.4">
      <c r="A2286" s="95"/>
      <c r="B2286" s="95"/>
      <c r="C2286" s="95"/>
      <c r="D2286" s="196"/>
      <c r="F2286" s="166"/>
    </row>
    <row r="2287" spans="1:6" x14ac:dyDescent="0.4">
      <c r="A2287" s="95"/>
      <c r="B2287" s="95"/>
      <c r="C2287" s="95"/>
      <c r="D2287" s="196"/>
      <c r="F2287" s="166"/>
    </row>
    <row r="2288" spans="1:6" x14ac:dyDescent="0.4">
      <c r="A2288" s="95"/>
      <c r="B2288" s="95"/>
      <c r="C2288" s="95"/>
      <c r="D2288" s="196"/>
      <c r="F2288" s="166"/>
    </row>
    <row r="2289" spans="1:6" x14ac:dyDescent="0.4">
      <c r="A2289" s="95"/>
      <c r="B2289" s="95"/>
      <c r="C2289" s="95"/>
      <c r="D2289" s="196"/>
      <c r="F2289" s="166"/>
    </row>
    <row r="2290" spans="1:6" x14ac:dyDescent="0.4">
      <c r="A2290" s="95"/>
      <c r="B2290" s="95"/>
      <c r="C2290" s="95"/>
      <c r="D2290" s="196"/>
      <c r="F2290" s="166"/>
    </row>
    <row r="2291" spans="1:6" x14ac:dyDescent="0.4">
      <c r="A2291" s="95"/>
      <c r="B2291" s="95"/>
      <c r="C2291" s="95"/>
      <c r="D2291" s="196"/>
      <c r="F2291" s="166"/>
    </row>
    <row r="2292" spans="1:6" x14ac:dyDescent="0.4">
      <c r="A2292" s="95"/>
      <c r="B2292" s="95"/>
      <c r="C2292" s="95"/>
      <c r="D2292" s="196"/>
      <c r="F2292" s="166"/>
    </row>
    <row r="2293" spans="1:6" x14ac:dyDescent="0.4">
      <c r="A2293" s="95"/>
      <c r="B2293" s="95"/>
      <c r="C2293" s="95"/>
      <c r="D2293" s="196"/>
      <c r="F2293" s="166"/>
    </row>
    <row r="2294" spans="1:6" x14ac:dyDescent="0.4">
      <c r="A2294" s="95"/>
      <c r="B2294" s="95"/>
      <c r="C2294" s="95"/>
      <c r="D2294" s="196"/>
      <c r="F2294" s="166"/>
    </row>
    <row r="2295" spans="1:6" x14ac:dyDescent="0.4">
      <c r="A2295" s="95"/>
      <c r="B2295" s="95"/>
      <c r="C2295" s="95"/>
      <c r="D2295" s="196"/>
      <c r="F2295" s="166"/>
    </row>
    <row r="2296" spans="1:6" x14ac:dyDescent="0.4">
      <c r="A2296" s="95"/>
      <c r="B2296" s="95"/>
      <c r="C2296" s="95"/>
      <c r="D2296" s="196"/>
      <c r="F2296" s="166"/>
    </row>
    <row r="2297" spans="1:6" x14ac:dyDescent="0.4">
      <c r="A2297" s="95"/>
      <c r="B2297" s="95"/>
      <c r="C2297" s="95"/>
      <c r="D2297" s="196"/>
      <c r="F2297" s="166"/>
    </row>
    <row r="2298" spans="1:6" x14ac:dyDescent="0.4">
      <c r="A2298" s="95"/>
      <c r="B2298" s="95"/>
      <c r="C2298" s="95"/>
      <c r="D2298" s="196"/>
      <c r="F2298" s="166"/>
    </row>
    <row r="2299" spans="1:6" x14ac:dyDescent="0.4">
      <c r="A2299" s="95"/>
      <c r="B2299" s="95"/>
      <c r="C2299" s="95"/>
      <c r="D2299" s="196"/>
      <c r="F2299" s="166"/>
    </row>
    <row r="2300" spans="1:6" x14ac:dyDescent="0.4">
      <c r="A2300" s="95"/>
      <c r="B2300" s="95"/>
      <c r="C2300" s="95"/>
      <c r="D2300" s="196"/>
      <c r="F2300" s="166"/>
    </row>
    <row r="2301" spans="1:6" x14ac:dyDescent="0.4">
      <c r="A2301" s="95"/>
      <c r="B2301" s="95"/>
      <c r="C2301" s="95"/>
      <c r="D2301" s="196"/>
      <c r="F2301" s="166"/>
    </row>
    <row r="2302" spans="1:6" x14ac:dyDescent="0.4">
      <c r="A2302" s="95"/>
      <c r="B2302" s="95"/>
      <c r="C2302" s="95"/>
      <c r="D2302" s="196"/>
      <c r="F2302" s="166"/>
    </row>
    <row r="2303" spans="1:6" x14ac:dyDescent="0.4">
      <c r="A2303" s="95"/>
      <c r="B2303" s="95"/>
      <c r="C2303" s="95"/>
      <c r="D2303" s="196"/>
      <c r="F2303" s="166"/>
    </row>
    <row r="2304" spans="1:6" x14ac:dyDescent="0.4">
      <c r="A2304" s="95"/>
      <c r="B2304" s="95"/>
      <c r="C2304" s="95"/>
      <c r="D2304" s="196"/>
      <c r="F2304" s="166"/>
    </row>
    <row r="2305" spans="1:6" x14ac:dyDescent="0.4">
      <c r="A2305" s="95"/>
      <c r="B2305" s="95"/>
      <c r="C2305" s="95"/>
      <c r="D2305" s="196"/>
      <c r="F2305" s="166"/>
    </row>
    <row r="2306" spans="1:6" x14ac:dyDescent="0.4">
      <c r="A2306" s="95"/>
      <c r="B2306" s="95"/>
      <c r="C2306" s="95"/>
      <c r="D2306" s="196"/>
      <c r="F2306" s="166"/>
    </row>
    <row r="2307" spans="1:6" x14ac:dyDescent="0.4">
      <c r="A2307" s="95"/>
      <c r="B2307" s="95"/>
      <c r="C2307" s="95"/>
      <c r="D2307" s="196"/>
      <c r="F2307" s="166"/>
    </row>
    <row r="2308" spans="1:6" x14ac:dyDescent="0.4">
      <c r="A2308" s="95"/>
      <c r="B2308" s="95"/>
      <c r="C2308" s="95"/>
      <c r="D2308" s="196"/>
      <c r="F2308" s="166"/>
    </row>
    <row r="2309" spans="1:6" x14ac:dyDescent="0.4">
      <c r="A2309" s="95"/>
      <c r="B2309" s="95"/>
      <c r="C2309" s="95"/>
      <c r="D2309" s="196"/>
      <c r="F2309" s="166"/>
    </row>
    <row r="2310" spans="1:6" x14ac:dyDescent="0.4">
      <c r="A2310" s="95"/>
      <c r="B2310" s="95"/>
      <c r="C2310" s="95"/>
      <c r="D2310" s="196"/>
      <c r="F2310" s="166"/>
    </row>
    <row r="2311" spans="1:6" x14ac:dyDescent="0.4">
      <c r="A2311" s="95"/>
      <c r="B2311" s="95"/>
      <c r="C2311" s="95"/>
      <c r="D2311" s="196"/>
      <c r="F2311" s="166"/>
    </row>
    <row r="2312" spans="1:6" x14ac:dyDescent="0.4">
      <c r="A2312" s="95"/>
      <c r="B2312" s="95"/>
      <c r="C2312" s="95"/>
      <c r="D2312" s="196"/>
      <c r="F2312" s="166"/>
    </row>
    <row r="2313" spans="1:6" x14ac:dyDescent="0.4">
      <c r="A2313" s="95"/>
      <c r="B2313" s="95"/>
      <c r="C2313" s="95"/>
      <c r="D2313" s="196"/>
      <c r="F2313" s="166"/>
    </row>
    <row r="2314" spans="1:6" x14ac:dyDescent="0.4">
      <c r="A2314" s="95"/>
      <c r="B2314" s="95"/>
      <c r="C2314" s="95"/>
      <c r="D2314" s="196"/>
      <c r="F2314" s="166"/>
    </row>
    <row r="2315" spans="1:6" x14ac:dyDescent="0.4">
      <c r="A2315" s="95"/>
      <c r="B2315" s="95"/>
      <c r="C2315" s="95"/>
      <c r="D2315" s="196"/>
      <c r="F2315" s="166"/>
    </row>
    <row r="2316" spans="1:6" x14ac:dyDescent="0.4">
      <c r="A2316" s="95"/>
      <c r="B2316" s="95"/>
      <c r="C2316" s="95"/>
      <c r="D2316" s="196"/>
      <c r="F2316" s="166"/>
    </row>
    <row r="2317" spans="1:6" x14ac:dyDescent="0.4">
      <c r="A2317" s="95"/>
      <c r="B2317" s="95"/>
      <c r="C2317" s="95"/>
      <c r="D2317" s="196"/>
      <c r="F2317" s="166"/>
    </row>
    <row r="2318" spans="1:6" x14ac:dyDescent="0.4">
      <c r="A2318" s="95"/>
      <c r="B2318" s="95"/>
      <c r="C2318" s="95"/>
      <c r="D2318" s="196"/>
      <c r="F2318" s="166"/>
    </row>
    <row r="2319" spans="1:6" x14ac:dyDescent="0.4">
      <c r="A2319" s="95"/>
      <c r="B2319" s="95"/>
      <c r="C2319" s="95"/>
      <c r="D2319" s="196"/>
      <c r="F2319" s="166"/>
    </row>
    <row r="2320" spans="1:6" x14ac:dyDescent="0.4">
      <c r="A2320" s="95"/>
      <c r="B2320" s="95"/>
      <c r="C2320" s="95"/>
      <c r="D2320" s="196"/>
      <c r="F2320" s="166"/>
    </row>
    <row r="2321" spans="1:6" x14ac:dyDescent="0.4">
      <c r="A2321" s="95"/>
      <c r="B2321" s="95"/>
      <c r="C2321" s="95"/>
      <c r="D2321" s="196"/>
      <c r="F2321" s="166"/>
    </row>
    <row r="2322" spans="1:6" x14ac:dyDescent="0.4">
      <c r="A2322" s="95"/>
      <c r="B2322" s="95"/>
      <c r="C2322" s="95"/>
      <c r="D2322" s="196"/>
      <c r="F2322" s="166"/>
    </row>
    <row r="2323" spans="1:6" x14ac:dyDescent="0.4">
      <c r="A2323" s="95"/>
      <c r="B2323" s="95"/>
      <c r="C2323" s="95"/>
      <c r="D2323" s="196"/>
      <c r="F2323" s="166"/>
    </row>
    <row r="2324" spans="1:6" x14ac:dyDescent="0.4">
      <c r="A2324" s="95"/>
      <c r="B2324" s="95"/>
      <c r="C2324" s="95"/>
      <c r="D2324" s="196"/>
      <c r="F2324" s="166"/>
    </row>
    <row r="2325" spans="1:6" x14ac:dyDescent="0.4">
      <c r="A2325" s="95"/>
      <c r="B2325" s="95"/>
      <c r="C2325" s="95"/>
      <c r="D2325" s="196"/>
      <c r="F2325" s="166"/>
    </row>
    <row r="2326" spans="1:6" x14ac:dyDescent="0.4">
      <c r="A2326" s="95"/>
      <c r="B2326" s="95"/>
      <c r="C2326" s="95"/>
      <c r="D2326" s="196"/>
      <c r="F2326" s="166"/>
    </row>
    <row r="2327" spans="1:6" x14ac:dyDescent="0.4">
      <c r="A2327" s="95"/>
      <c r="B2327" s="95"/>
      <c r="C2327" s="95"/>
      <c r="D2327" s="196"/>
      <c r="F2327" s="166"/>
    </row>
    <row r="2328" spans="1:6" x14ac:dyDescent="0.4">
      <c r="A2328" s="95"/>
      <c r="B2328" s="95"/>
      <c r="C2328" s="95"/>
      <c r="D2328" s="196"/>
      <c r="F2328" s="166"/>
    </row>
    <row r="2329" spans="1:6" x14ac:dyDescent="0.4">
      <c r="A2329" s="95"/>
      <c r="B2329" s="95"/>
      <c r="C2329" s="95"/>
      <c r="D2329" s="196"/>
      <c r="F2329" s="166"/>
    </row>
    <row r="2330" spans="1:6" x14ac:dyDescent="0.4">
      <c r="A2330" s="95"/>
      <c r="B2330" s="95"/>
      <c r="C2330" s="95"/>
      <c r="D2330" s="196"/>
      <c r="F2330" s="166"/>
    </row>
    <row r="2331" spans="1:6" x14ac:dyDescent="0.4">
      <c r="A2331" s="95"/>
      <c r="B2331" s="95"/>
      <c r="C2331" s="95"/>
      <c r="D2331" s="196"/>
      <c r="F2331" s="166"/>
    </row>
    <row r="2332" spans="1:6" x14ac:dyDescent="0.4">
      <c r="A2332" s="95"/>
      <c r="B2332" s="95"/>
      <c r="C2332" s="95"/>
      <c r="D2332" s="196"/>
      <c r="F2332" s="166"/>
    </row>
    <row r="2333" spans="1:6" x14ac:dyDescent="0.4">
      <c r="A2333" s="95"/>
      <c r="B2333" s="95"/>
      <c r="C2333" s="95"/>
      <c r="D2333" s="196"/>
      <c r="F2333" s="166"/>
    </row>
    <row r="2334" spans="1:6" x14ac:dyDescent="0.4">
      <c r="A2334" s="95"/>
      <c r="B2334" s="95"/>
      <c r="C2334" s="95"/>
      <c r="D2334" s="196"/>
      <c r="F2334" s="166"/>
    </row>
    <row r="2335" spans="1:6" x14ac:dyDescent="0.4">
      <c r="A2335" s="95"/>
      <c r="B2335" s="95"/>
      <c r="C2335" s="95"/>
      <c r="D2335" s="196"/>
      <c r="F2335" s="166"/>
    </row>
    <row r="2336" spans="1:6" x14ac:dyDescent="0.4">
      <c r="A2336" s="95"/>
      <c r="B2336" s="95"/>
      <c r="C2336" s="95"/>
      <c r="D2336" s="196"/>
      <c r="F2336" s="166"/>
    </row>
    <row r="2337" spans="1:6" x14ac:dyDescent="0.4">
      <c r="A2337" s="95"/>
      <c r="B2337" s="95"/>
      <c r="C2337" s="95"/>
      <c r="D2337" s="196"/>
      <c r="F2337" s="166"/>
    </row>
    <row r="2338" spans="1:6" x14ac:dyDescent="0.4">
      <c r="A2338" s="95"/>
      <c r="B2338" s="95"/>
      <c r="C2338" s="95"/>
      <c r="D2338" s="196"/>
      <c r="F2338" s="166"/>
    </row>
    <row r="2339" spans="1:6" x14ac:dyDescent="0.4">
      <c r="A2339" s="95"/>
      <c r="B2339" s="95"/>
      <c r="C2339" s="95"/>
      <c r="D2339" s="196"/>
      <c r="F2339" s="166"/>
    </row>
    <row r="2340" spans="1:6" x14ac:dyDescent="0.4">
      <c r="A2340" s="95"/>
      <c r="B2340" s="95"/>
      <c r="C2340" s="95"/>
      <c r="D2340" s="196"/>
      <c r="F2340" s="166"/>
    </row>
    <row r="2341" spans="1:6" x14ac:dyDescent="0.4">
      <c r="A2341" s="95"/>
      <c r="B2341" s="95"/>
      <c r="C2341" s="95"/>
      <c r="D2341" s="196"/>
      <c r="F2341" s="166"/>
    </row>
    <row r="2342" spans="1:6" x14ac:dyDescent="0.4">
      <c r="A2342" s="95"/>
      <c r="B2342" s="95"/>
      <c r="C2342" s="95"/>
      <c r="D2342" s="196"/>
      <c r="F2342" s="166"/>
    </row>
    <row r="2343" spans="1:6" x14ac:dyDescent="0.4">
      <c r="A2343" s="95"/>
      <c r="B2343" s="95"/>
      <c r="C2343" s="95"/>
      <c r="D2343" s="196"/>
      <c r="F2343" s="166"/>
    </row>
    <row r="2344" spans="1:6" x14ac:dyDescent="0.4">
      <c r="A2344" s="95"/>
      <c r="B2344" s="95"/>
      <c r="C2344" s="95"/>
      <c r="D2344" s="196"/>
      <c r="F2344" s="166"/>
    </row>
    <row r="2345" spans="1:6" x14ac:dyDescent="0.4">
      <c r="A2345" s="95"/>
      <c r="B2345" s="95"/>
      <c r="C2345" s="95"/>
      <c r="D2345" s="196"/>
      <c r="F2345" s="166"/>
    </row>
    <row r="2346" spans="1:6" x14ac:dyDescent="0.4">
      <c r="A2346" s="95"/>
      <c r="B2346" s="95"/>
      <c r="C2346" s="95"/>
      <c r="D2346" s="196"/>
      <c r="F2346" s="166"/>
    </row>
    <row r="2347" spans="1:6" x14ac:dyDescent="0.4">
      <c r="A2347" s="95"/>
      <c r="B2347" s="95"/>
      <c r="C2347" s="95"/>
      <c r="D2347" s="196"/>
      <c r="F2347" s="166"/>
    </row>
    <row r="2348" spans="1:6" x14ac:dyDescent="0.4">
      <c r="A2348" s="95"/>
      <c r="B2348" s="95"/>
      <c r="C2348" s="95"/>
      <c r="D2348" s="196"/>
      <c r="F2348" s="166"/>
    </row>
    <row r="2349" spans="1:6" x14ac:dyDescent="0.4">
      <c r="A2349" s="95"/>
      <c r="B2349" s="95"/>
      <c r="C2349" s="95"/>
      <c r="D2349" s="196"/>
      <c r="F2349" s="166"/>
    </row>
    <row r="2350" spans="1:6" x14ac:dyDescent="0.4">
      <c r="A2350" s="95"/>
      <c r="B2350" s="95"/>
      <c r="C2350" s="95"/>
      <c r="D2350" s="196"/>
      <c r="F2350" s="166"/>
    </row>
    <row r="2351" spans="1:6" x14ac:dyDescent="0.4">
      <c r="A2351" s="95"/>
      <c r="B2351" s="95"/>
      <c r="C2351" s="95"/>
      <c r="D2351" s="196"/>
      <c r="F2351" s="166"/>
    </row>
    <row r="2352" spans="1:6" x14ac:dyDescent="0.4">
      <c r="A2352" s="95"/>
      <c r="B2352" s="95"/>
      <c r="C2352" s="95"/>
      <c r="D2352" s="196"/>
      <c r="F2352" s="166"/>
    </row>
    <row r="2353" spans="1:6" x14ac:dyDescent="0.4">
      <c r="A2353" s="95"/>
      <c r="B2353" s="95"/>
      <c r="C2353" s="95"/>
      <c r="D2353" s="196"/>
      <c r="F2353" s="166"/>
    </row>
    <row r="2354" spans="1:6" x14ac:dyDescent="0.4">
      <c r="A2354" s="95"/>
      <c r="B2354" s="95"/>
      <c r="C2354" s="95"/>
      <c r="D2354" s="196"/>
      <c r="F2354" s="166"/>
    </row>
    <row r="2355" spans="1:6" x14ac:dyDescent="0.4">
      <c r="A2355" s="95"/>
      <c r="B2355" s="95"/>
      <c r="C2355" s="95"/>
      <c r="D2355" s="196"/>
      <c r="F2355" s="166"/>
    </row>
    <row r="2356" spans="1:6" x14ac:dyDescent="0.4">
      <c r="A2356" s="95"/>
      <c r="B2356" s="95"/>
      <c r="C2356" s="95"/>
      <c r="D2356" s="196"/>
      <c r="F2356" s="166"/>
    </row>
    <row r="2357" spans="1:6" x14ac:dyDescent="0.4">
      <c r="A2357" s="95"/>
      <c r="B2357" s="95"/>
      <c r="C2357" s="95"/>
      <c r="D2357" s="196"/>
      <c r="F2357" s="166"/>
    </row>
    <row r="2358" spans="1:6" x14ac:dyDescent="0.4">
      <c r="A2358" s="95"/>
      <c r="B2358" s="95"/>
      <c r="C2358" s="95"/>
      <c r="D2358" s="196"/>
      <c r="F2358" s="166"/>
    </row>
    <row r="2359" spans="1:6" x14ac:dyDescent="0.4">
      <c r="A2359" s="95"/>
      <c r="B2359" s="95"/>
      <c r="C2359" s="95"/>
      <c r="D2359" s="196"/>
      <c r="F2359" s="166"/>
    </row>
    <row r="2360" spans="1:6" x14ac:dyDescent="0.4">
      <c r="A2360" s="95"/>
      <c r="B2360" s="95"/>
      <c r="C2360" s="95"/>
      <c r="D2360" s="196"/>
      <c r="F2360" s="166"/>
    </row>
    <row r="2361" spans="1:6" x14ac:dyDescent="0.4">
      <c r="A2361" s="95"/>
      <c r="B2361" s="95"/>
      <c r="C2361" s="95"/>
      <c r="D2361" s="196"/>
      <c r="F2361" s="166"/>
    </row>
    <row r="2362" spans="1:6" x14ac:dyDescent="0.4">
      <c r="A2362" s="95"/>
      <c r="B2362" s="95"/>
      <c r="C2362" s="95"/>
      <c r="D2362" s="196"/>
      <c r="F2362" s="166"/>
    </row>
    <row r="2363" spans="1:6" x14ac:dyDescent="0.4">
      <c r="A2363" s="95"/>
      <c r="B2363" s="95"/>
      <c r="C2363" s="95"/>
      <c r="D2363" s="196"/>
      <c r="F2363" s="166"/>
    </row>
    <row r="2364" spans="1:6" x14ac:dyDescent="0.4">
      <c r="A2364" s="95"/>
      <c r="B2364" s="95"/>
      <c r="C2364" s="95"/>
      <c r="D2364" s="196"/>
      <c r="F2364" s="166"/>
    </row>
    <row r="2365" spans="1:6" x14ac:dyDescent="0.4">
      <c r="A2365" s="95"/>
      <c r="B2365" s="95"/>
      <c r="C2365" s="95"/>
      <c r="D2365" s="196"/>
      <c r="F2365" s="166"/>
    </row>
    <row r="2366" spans="1:6" x14ac:dyDescent="0.4">
      <c r="A2366" s="95"/>
      <c r="B2366" s="95"/>
      <c r="C2366" s="95"/>
      <c r="D2366" s="196"/>
      <c r="F2366" s="166"/>
    </row>
    <row r="2367" spans="1:6" x14ac:dyDescent="0.4">
      <c r="A2367" s="95"/>
      <c r="B2367" s="95"/>
      <c r="C2367" s="95"/>
      <c r="D2367" s="196"/>
      <c r="F2367" s="166"/>
    </row>
    <row r="2368" spans="1:6" x14ac:dyDescent="0.4">
      <c r="A2368" s="95"/>
      <c r="B2368" s="95"/>
      <c r="C2368" s="95"/>
      <c r="D2368" s="196"/>
      <c r="F2368" s="166"/>
    </row>
    <row r="2369" spans="1:6" x14ac:dyDescent="0.4">
      <c r="A2369" s="95"/>
      <c r="B2369" s="95"/>
      <c r="C2369" s="95"/>
      <c r="D2369" s="196"/>
      <c r="F2369" s="166"/>
    </row>
    <row r="2370" spans="1:6" x14ac:dyDescent="0.4">
      <c r="A2370" s="95"/>
      <c r="B2370" s="95"/>
      <c r="C2370" s="95"/>
      <c r="D2370" s="196"/>
      <c r="F2370" s="166"/>
    </row>
    <row r="2371" spans="1:6" x14ac:dyDescent="0.4">
      <c r="A2371" s="95"/>
      <c r="B2371" s="95"/>
      <c r="C2371" s="95"/>
      <c r="D2371" s="196"/>
      <c r="F2371" s="166"/>
    </row>
    <row r="2372" spans="1:6" x14ac:dyDescent="0.4">
      <c r="A2372" s="95"/>
      <c r="B2372" s="95"/>
      <c r="C2372" s="95"/>
      <c r="D2372" s="196"/>
      <c r="F2372" s="166"/>
    </row>
    <row r="2373" spans="1:6" x14ac:dyDescent="0.4">
      <c r="A2373" s="95"/>
      <c r="B2373" s="95"/>
      <c r="C2373" s="95"/>
      <c r="D2373" s="196"/>
      <c r="F2373" s="166"/>
    </row>
    <row r="2374" spans="1:6" x14ac:dyDescent="0.4">
      <c r="A2374" s="95"/>
      <c r="B2374" s="95"/>
      <c r="C2374" s="95"/>
      <c r="D2374" s="196"/>
      <c r="F2374" s="166"/>
    </row>
    <row r="2375" spans="1:6" x14ac:dyDescent="0.4">
      <c r="A2375" s="95"/>
      <c r="B2375" s="95"/>
      <c r="C2375" s="95"/>
      <c r="D2375" s="196"/>
      <c r="F2375" s="166"/>
    </row>
    <row r="2376" spans="1:6" x14ac:dyDescent="0.4">
      <c r="A2376" s="95"/>
      <c r="B2376" s="95"/>
      <c r="C2376" s="95"/>
      <c r="D2376" s="196"/>
      <c r="F2376" s="166"/>
    </row>
    <row r="2377" spans="1:6" x14ac:dyDescent="0.4">
      <c r="A2377" s="95"/>
      <c r="B2377" s="95"/>
      <c r="C2377" s="95"/>
      <c r="D2377" s="196"/>
      <c r="F2377" s="166"/>
    </row>
    <row r="2378" spans="1:6" x14ac:dyDescent="0.4">
      <c r="A2378" s="95"/>
      <c r="B2378" s="95"/>
      <c r="C2378" s="95"/>
      <c r="D2378" s="196"/>
      <c r="F2378" s="166"/>
    </row>
    <row r="2379" spans="1:6" x14ac:dyDescent="0.4">
      <c r="A2379" s="95"/>
      <c r="B2379" s="95"/>
      <c r="C2379" s="95"/>
      <c r="D2379" s="196"/>
      <c r="F2379" s="166"/>
    </row>
    <row r="2380" spans="1:6" x14ac:dyDescent="0.4">
      <c r="A2380" s="95"/>
      <c r="B2380" s="95"/>
      <c r="C2380" s="95"/>
      <c r="D2380" s="196"/>
      <c r="F2380" s="166"/>
    </row>
    <row r="2381" spans="1:6" x14ac:dyDescent="0.4">
      <c r="A2381" s="95"/>
      <c r="B2381" s="95"/>
      <c r="C2381" s="95"/>
      <c r="D2381" s="196"/>
      <c r="F2381" s="166"/>
    </row>
    <row r="2382" spans="1:6" x14ac:dyDescent="0.4">
      <c r="A2382" s="95"/>
      <c r="B2382" s="95"/>
      <c r="C2382" s="95"/>
      <c r="D2382" s="196"/>
      <c r="F2382" s="166"/>
    </row>
    <row r="2383" spans="1:6" x14ac:dyDescent="0.4">
      <c r="A2383" s="95"/>
      <c r="B2383" s="95"/>
      <c r="C2383" s="95"/>
      <c r="D2383" s="196"/>
      <c r="F2383" s="166"/>
    </row>
    <row r="2384" spans="1:6" x14ac:dyDescent="0.4">
      <c r="A2384" s="95"/>
      <c r="B2384" s="95"/>
      <c r="C2384" s="95"/>
      <c r="D2384" s="196"/>
      <c r="F2384" s="166"/>
    </row>
    <row r="2385" spans="1:6" x14ac:dyDescent="0.4">
      <c r="A2385" s="95"/>
      <c r="B2385" s="95"/>
      <c r="C2385" s="95"/>
      <c r="D2385" s="196"/>
      <c r="F2385" s="166"/>
    </row>
    <row r="2386" spans="1:6" x14ac:dyDescent="0.4">
      <c r="A2386" s="95"/>
      <c r="B2386" s="95"/>
      <c r="C2386" s="95"/>
      <c r="D2386" s="196"/>
      <c r="F2386" s="166"/>
    </row>
    <row r="2387" spans="1:6" x14ac:dyDescent="0.4">
      <c r="A2387" s="95"/>
      <c r="B2387" s="95"/>
      <c r="C2387" s="95"/>
      <c r="D2387" s="196"/>
      <c r="F2387" s="166"/>
    </row>
    <row r="2388" spans="1:6" x14ac:dyDescent="0.4">
      <c r="A2388" s="95"/>
      <c r="B2388" s="95"/>
      <c r="C2388" s="95"/>
      <c r="D2388" s="196"/>
      <c r="F2388" s="166"/>
    </row>
    <row r="2389" spans="1:6" x14ac:dyDescent="0.4">
      <c r="A2389" s="95"/>
      <c r="B2389" s="95"/>
      <c r="C2389" s="95"/>
      <c r="D2389" s="196"/>
      <c r="F2389" s="166"/>
    </row>
    <row r="2390" spans="1:6" x14ac:dyDescent="0.4">
      <c r="A2390" s="95"/>
      <c r="B2390" s="95"/>
      <c r="C2390" s="95"/>
      <c r="D2390" s="196"/>
      <c r="F2390" s="166"/>
    </row>
    <row r="2391" spans="1:6" x14ac:dyDescent="0.4">
      <c r="A2391" s="95"/>
      <c r="B2391" s="95"/>
      <c r="C2391" s="95"/>
      <c r="D2391" s="196"/>
      <c r="F2391" s="166"/>
    </row>
    <row r="2392" spans="1:6" x14ac:dyDescent="0.4">
      <c r="A2392" s="95"/>
      <c r="B2392" s="95"/>
      <c r="C2392" s="95"/>
      <c r="D2392" s="196"/>
      <c r="F2392" s="166"/>
    </row>
    <row r="2393" spans="1:6" x14ac:dyDescent="0.4">
      <c r="A2393" s="95"/>
      <c r="B2393" s="95"/>
      <c r="C2393" s="95"/>
      <c r="D2393" s="196"/>
      <c r="F2393" s="166"/>
    </row>
    <row r="2394" spans="1:6" x14ac:dyDescent="0.4">
      <c r="A2394" s="95"/>
      <c r="B2394" s="95"/>
      <c r="C2394" s="95"/>
      <c r="D2394" s="196"/>
      <c r="F2394" s="166"/>
    </row>
    <row r="2395" spans="1:6" x14ac:dyDescent="0.4">
      <c r="A2395" s="95"/>
      <c r="B2395" s="95"/>
      <c r="C2395" s="95"/>
      <c r="D2395" s="196"/>
      <c r="F2395" s="166"/>
    </row>
    <row r="2396" spans="1:6" x14ac:dyDescent="0.4">
      <c r="A2396" s="95"/>
      <c r="B2396" s="95"/>
      <c r="C2396" s="95"/>
      <c r="D2396" s="196"/>
      <c r="F2396" s="166"/>
    </row>
    <row r="2397" spans="1:6" x14ac:dyDescent="0.4">
      <c r="A2397" s="95"/>
      <c r="B2397" s="95"/>
      <c r="C2397" s="95"/>
      <c r="D2397" s="196"/>
      <c r="F2397" s="166"/>
    </row>
    <row r="2398" spans="1:6" x14ac:dyDescent="0.4">
      <c r="A2398" s="95"/>
      <c r="B2398" s="95"/>
      <c r="C2398" s="95"/>
      <c r="D2398" s="196"/>
      <c r="F2398" s="166"/>
    </row>
    <row r="2399" spans="1:6" x14ac:dyDescent="0.4">
      <c r="A2399" s="95"/>
      <c r="B2399" s="95"/>
      <c r="C2399" s="95"/>
      <c r="D2399" s="196"/>
      <c r="F2399" s="166"/>
    </row>
    <row r="2400" spans="1:6" x14ac:dyDescent="0.4">
      <c r="A2400" s="95"/>
      <c r="B2400" s="95"/>
      <c r="C2400" s="95"/>
      <c r="D2400" s="196"/>
      <c r="F2400" s="166"/>
    </row>
    <row r="2401" spans="1:6" x14ac:dyDescent="0.4">
      <c r="A2401" s="95"/>
      <c r="B2401" s="95"/>
      <c r="C2401" s="95"/>
      <c r="D2401" s="196"/>
      <c r="F2401" s="166"/>
    </row>
    <row r="2402" spans="1:6" x14ac:dyDescent="0.4">
      <c r="A2402" s="95"/>
      <c r="B2402" s="95"/>
      <c r="C2402" s="95"/>
      <c r="D2402" s="196"/>
      <c r="F2402" s="166"/>
    </row>
    <row r="2403" spans="1:6" x14ac:dyDescent="0.4">
      <c r="A2403" s="95"/>
      <c r="B2403" s="95"/>
      <c r="C2403" s="95"/>
      <c r="D2403" s="196"/>
      <c r="F2403" s="166"/>
    </row>
    <row r="2404" spans="1:6" x14ac:dyDescent="0.4">
      <c r="A2404" s="95"/>
      <c r="B2404" s="95"/>
      <c r="C2404" s="95"/>
      <c r="D2404" s="196"/>
      <c r="F2404" s="166"/>
    </row>
    <row r="2405" spans="1:6" x14ac:dyDescent="0.4">
      <c r="A2405" s="95"/>
      <c r="B2405" s="95"/>
      <c r="C2405" s="95"/>
      <c r="D2405" s="196"/>
      <c r="F2405" s="166"/>
    </row>
    <row r="2406" spans="1:6" x14ac:dyDescent="0.4">
      <c r="A2406" s="95"/>
      <c r="B2406" s="95"/>
      <c r="C2406" s="95"/>
      <c r="D2406" s="196"/>
      <c r="F2406" s="166"/>
    </row>
    <row r="2407" spans="1:6" x14ac:dyDescent="0.4">
      <c r="A2407" s="95"/>
      <c r="B2407" s="95"/>
      <c r="C2407" s="95"/>
      <c r="D2407" s="196"/>
      <c r="F2407" s="166"/>
    </row>
    <row r="2408" spans="1:6" x14ac:dyDescent="0.4">
      <c r="A2408" s="95"/>
      <c r="B2408" s="95"/>
      <c r="C2408" s="95"/>
      <c r="D2408" s="196"/>
      <c r="F2408" s="166"/>
    </row>
    <row r="2409" spans="1:6" x14ac:dyDescent="0.4">
      <c r="A2409" s="95"/>
      <c r="B2409" s="95"/>
      <c r="C2409" s="95"/>
      <c r="D2409" s="196"/>
      <c r="F2409" s="166"/>
    </row>
    <row r="2410" spans="1:6" x14ac:dyDescent="0.4">
      <c r="A2410" s="95"/>
      <c r="B2410" s="95"/>
      <c r="C2410" s="95"/>
      <c r="D2410" s="196"/>
      <c r="F2410" s="166"/>
    </row>
    <row r="2411" spans="1:6" x14ac:dyDescent="0.4">
      <c r="A2411" s="95"/>
      <c r="B2411" s="95"/>
      <c r="C2411" s="95"/>
      <c r="D2411" s="196"/>
      <c r="F2411" s="166"/>
    </row>
    <row r="2412" spans="1:6" x14ac:dyDescent="0.4">
      <c r="A2412" s="95"/>
      <c r="B2412" s="95"/>
      <c r="C2412" s="95"/>
      <c r="D2412" s="196"/>
      <c r="F2412" s="166"/>
    </row>
    <row r="2413" spans="1:6" x14ac:dyDescent="0.4">
      <c r="A2413" s="95"/>
      <c r="B2413" s="95"/>
      <c r="C2413" s="95"/>
      <c r="D2413" s="196"/>
      <c r="F2413" s="166"/>
    </row>
    <row r="2414" spans="1:6" x14ac:dyDescent="0.4">
      <c r="A2414" s="95"/>
      <c r="B2414" s="95"/>
      <c r="C2414" s="95"/>
      <c r="D2414" s="196"/>
      <c r="F2414" s="166"/>
    </row>
    <row r="2415" spans="1:6" x14ac:dyDescent="0.4">
      <c r="A2415" s="95"/>
      <c r="B2415" s="95"/>
      <c r="C2415" s="95"/>
      <c r="D2415" s="196"/>
      <c r="F2415" s="166"/>
    </row>
    <row r="2416" spans="1:6" x14ac:dyDescent="0.4">
      <c r="A2416" s="95"/>
      <c r="B2416" s="95"/>
      <c r="C2416" s="95"/>
      <c r="D2416" s="196"/>
      <c r="F2416" s="166"/>
    </row>
    <row r="2417" spans="1:6" x14ac:dyDescent="0.4">
      <c r="A2417" s="95"/>
      <c r="B2417" s="95"/>
      <c r="C2417" s="95"/>
      <c r="D2417" s="196"/>
      <c r="F2417" s="166"/>
    </row>
    <row r="2418" spans="1:6" x14ac:dyDescent="0.4">
      <c r="A2418" s="95"/>
      <c r="B2418" s="95"/>
      <c r="C2418" s="95"/>
      <c r="D2418" s="196"/>
      <c r="F2418" s="166"/>
    </row>
    <row r="2419" spans="1:6" x14ac:dyDescent="0.4">
      <c r="A2419" s="95"/>
      <c r="B2419" s="95"/>
      <c r="C2419" s="95"/>
      <c r="D2419" s="196"/>
      <c r="F2419" s="166"/>
    </row>
    <row r="2420" spans="1:6" x14ac:dyDescent="0.4">
      <c r="A2420" s="95"/>
      <c r="B2420" s="95"/>
      <c r="C2420" s="95"/>
      <c r="D2420" s="196"/>
      <c r="F2420" s="166"/>
    </row>
    <row r="2421" spans="1:6" x14ac:dyDescent="0.4">
      <c r="A2421" s="95"/>
      <c r="B2421" s="95"/>
      <c r="C2421" s="95"/>
      <c r="D2421" s="196"/>
      <c r="F2421" s="166"/>
    </row>
    <row r="2422" spans="1:6" x14ac:dyDescent="0.4">
      <c r="A2422" s="95"/>
      <c r="B2422" s="95"/>
      <c r="C2422" s="95"/>
      <c r="D2422" s="196"/>
      <c r="F2422" s="166"/>
    </row>
    <row r="2423" spans="1:6" x14ac:dyDescent="0.4">
      <c r="A2423" s="95"/>
      <c r="B2423" s="95"/>
      <c r="C2423" s="95"/>
      <c r="D2423" s="196"/>
      <c r="F2423" s="166"/>
    </row>
    <row r="2424" spans="1:6" x14ac:dyDescent="0.4">
      <c r="A2424" s="95"/>
      <c r="B2424" s="95"/>
      <c r="C2424" s="95"/>
      <c r="D2424" s="196"/>
      <c r="F2424" s="166"/>
    </row>
    <row r="2425" spans="1:6" x14ac:dyDescent="0.4">
      <c r="A2425" s="95"/>
      <c r="B2425" s="95"/>
      <c r="C2425" s="95"/>
      <c r="D2425" s="196"/>
      <c r="F2425" s="166"/>
    </row>
    <row r="2426" spans="1:6" x14ac:dyDescent="0.4">
      <c r="A2426" s="95"/>
      <c r="B2426" s="95"/>
      <c r="C2426" s="95"/>
      <c r="D2426" s="196"/>
      <c r="F2426" s="166"/>
    </row>
    <row r="2427" spans="1:6" x14ac:dyDescent="0.4">
      <c r="A2427" s="95"/>
      <c r="B2427" s="95"/>
      <c r="C2427" s="95"/>
      <c r="D2427" s="196"/>
      <c r="F2427" s="166"/>
    </row>
    <row r="2428" spans="1:6" x14ac:dyDescent="0.4">
      <c r="A2428" s="95"/>
      <c r="B2428" s="95"/>
      <c r="C2428" s="95"/>
      <c r="D2428" s="196"/>
      <c r="F2428" s="166"/>
    </row>
    <row r="2429" spans="1:6" x14ac:dyDescent="0.4">
      <c r="A2429" s="95"/>
      <c r="B2429" s="95"/>
      <c r="C2429" s="95"/>
      <c r="D2429" s="196"/>
      <c r="F2429" s="166"/>
    </row>
    <row r="2430" spans="1:6" x14ac:dyDescent="0.4">
      <c r="A2430" s="95"/>
      <c r="B2430" s="95"/>
      <c r="C2430" s="95"/>
      <c r="D2430" s="196"/>
      <c r="F2430" s="166"/>
    </row>
    <row r="2431" spans="1:6" x14ac:dyDescent="0.4">
      <c r="A2431" s="95"/>
      <c r="B2431" s="95"/>
      <c r="C2431" s="95"/>
      <c r="D2431" s="196"/>
      <c r="F2431" s="166"/>
    </row>
    <row r="2432" spans="1:6" x14ac:dyDescent="0.4">
      <c r="A2432" s="95"/>
      <c r="B2432" s="95"/>
      <c r="C2432" s="95"/>
      <c r="D2432" s="196"/>
      <c r="F2432" s="166"/>
    </row>
    <row r="2433" spans="1:6" x14ac:dyDescent="0.4">
      <c r="A2433" s="95"/>
      <c r="B2433" s="95"/>
      <c r="C2433" s="95"/>
      <c r="D2433" s="196"/>
      <c r="F2433" s="166"/>
    </row>
    <row r="2434" spans="1:6" x14ac:dyDescent="0.4">
      <c r="A2434" s="95"/>
      <c r="B2434" s="95"/>
      <c r="C2434" s="95"/>
      <c r="D2434" s="196"/>
      <c r="F2434" s="166"/>
    </row>
    <row r="2435" spans="1:6" x14ac:dyDescent="0.4">
      <c r="A2435" s="95"/>
      <c r="B2435" s="95"/>
      <c r="C2435" s="95"/>
      <c r="D2435" s="196"/>
      <c r="F2435" s="166"/>
    </row>
  </sheetData>
  <mergeCells count="6">
    <mergeCell ref="R1:T1"/>
    <mergeCell ref="W1:Y1"/>
    <mergeCell ref="AQ1:AT1"/>
    <mergeCell ref="AB1:AD1"/>
    <mergeCell ref="AG1:AI1"/>
    <mergeCell ref="AL1:AN1"/>
  </mergeCells>
  <phoneticPr fontId="2" type="noConversion"/>
  <conditionalFormatting sqref="AU9:AU10 Z9:Z11 AE9:AE11 AJ9:AJ11 U9:U11 AO9:AO11 AO55 U55 AJ55 AE55 Z55 AO14:AO19 U14:U19 AJ14:AJ19 AE14:AE19 Z14:Z19 Z23:Z24 AE23:AE24 AJ23:AJ24 U23:U24 AO23:AO24 AO26:AO28 U26:U28 AJ26:AJ28 AE26:AE28 Z26:Z28 AO36:AO50 U36:U50 AJ36:AJ50 AE36:AE50 Z36:Z50 AU37 Z30:Z34 AE30:AE34 AJ30:AJ34 U30:U34 AO30:AO34 AU44 AU47">
    <cfRule type="cellIs" dxfId="144" priority="441" operator="greaterThan">
      <formula>0</formula>
    </cfRule>
  </conditionalFormatting>
  <conditionalFormatting sqref="Z52 AE52 AJ52 U52 AO52">
    <cfRule type="cellIs" dxfId="143" priority="49" operator="greaterThan">
      <formula>0</formula>
    </cfRule>
  </conditionalFormatting>
  <conditionalFormatting sqref="Z13 AE13 AJ13 U13 AO13">
    <cfRule type="cellIs" dxfId="142" priority="48" operator="greaterThan">
      <formula>0</formula>
    </cfRule>
  </conditionalFormatting>
  <conditionalFormatting sqref="AO12 U12 AJ12 AE12 Z12">
    <cfRule type="cellIs" dxfId="141" priority="47" operator="greaterThan">
      <formula>0</formula>
    </cfRule>
  </conditionalFormatting>
  <conditionalFormatting sqref="Z22 AE22 AJ22 U22 AO22">
    <cfRule type="cellIs" dxfId="140" priority="46" operator="greaterThan">
      <formula>0</formula>
    </cfRule>
  </conditionalFormatting>
  <conditionalFormatting sqref="AO25 Z25 AE25 AJ25 U25">
    <cfRule type="cellIs" dxfId="139" priority="45" operator="greaterThan">
      <formula>0</formula>
    </cfRule>
  </conditionalFormatting>
  <conditionalFormatting sqref="Z29 AE29 AJ29 U29 AO29">
    <cfRule type="cellIs" dxfId="138" priority="44" operator="greaterThan">
      <formula>0</formula>
    </cfRule>
  </conditionalFormatting>
  <conditionalFormatting sqref="Z35 AE35 AJ35 U35 AO35">
    <cfRule type="cellIs" dxfId="137" priority="42" operator="greaterThan">
      <formula>0</formula>
    </cfRule>
  </conditionalFormatting>
  <conditionalFormatting sqref="AO54 U54 AJ54 AE54 Z54">
    <cfRule type="cellIs" dxfId="136" priority="41" operator="greaterThan">
      <formula>0</formula>
    </cfRule>
  </conditionalFormatting>
  <conditionalFormatting sqref="Z53 AE53 AJ53 U53 AO53">
    <cfRule type="cellIs" dxfId="135" priority="40" operator="greaterThan">
      <formula>0</formula>
    </cfRule>
  </conditionalFormatting>
  <conditionalFormatting sqref="Z56 AE56 AJ56 U56 AO56">
    <cfRule type="cellIs" dxfId="134" priority="39" operator="greaterThan">
      <formula>0</formula>
    </cfRule>
  </conditionalFormatting>
  <conditionalFormatting sqref="U58 AJ58 AE58 Z58 AU58">
    <cfRule type="cellIs" dxfId="133" priority="38" operator="greaterThan">
      <formula>0</formula>
    </cfRule>
  </conditionalFormatting>
  <conditionalFormatting sqref="AO58">
    <cfRule type="cellIs" dxfId="132" priority="37" operator="greaterThan">
      <formula>0</formula>
    </cfRule>
  </conditionalFormatting>
  <conditionalFormatting sqref="AO57 U57 AJ57 AE57 Z57 AU57">
    <cfRule type="cellIs" dxfId="131" priority="36" operator="greaterThan">
      <formula>0</formula>
    </cfRule>
  </conditionalFormatting>
  <conditionalFormatting sqref="AO51 U51 AJ51 AE51 Z51">
    <cfRule type="cellIs" dxfId="130" priority="35" operator="greaterThan">
      <formula>0</formula>
    </cfRule>
  </conditionalFormatting>
  <conditionalFormatting sqref="U59 AJ59 AE59 Z59">
    <cfRule type="cellIs" dxfId="129" priority="34" operator="greaterThan">
      <formula>0</formula>
    </cfRule>
  </conditionalFormatting>
  <conditionalFormatting sqref="AO59">
    <cfRule type="cellIs" dxfId="128" priority="33" operator="greaterThan">
      <formula>0</formula>
    </cfRule>
  </conditionalFormatting>
  <conditionalFormatting sqref="AO20 U20 AJ20 AE20 Z20">
    <cfRule type="cellIs" dxfId="127" priority="32" operator="greaterThan">
      <formula>0</formula>
    </cfRule>
  </conditionalFormatting>
  <conditionalFormatting sqref="AO21 U21 AJ21 AE21 Z21">
    <cfRule type="cellIs" dxfId="126" priority="31" operator="greaterThan">
      <formula>0</formula>
    </cfRule>
  </conditionalFormatting>
  <conditionalFormatting sqref="AU59 AU48:AU56 AU45:AU46 AU38:AU43 AU11:AU36">
    <cfRule type="cellIs" dxfId="125" priority="7" operator="greaterThan">
      <formula>0</formula>
    </cfRule>
  </conditionalFormatting>
  <pageMargins left="0.74803149606299213" right="0.74803149606299213" top="0.98425196850393704" bottom="0.98425196850393704" header="0.51181102362204722" footer="0.51181102362204722"/>
  <pageSetup paperSize="9" scale="130"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M2492"/>
  <sheetViews>
    <sheetView zoomScale="80" zoomScaleNormal="80" zoomScalePageLayoutView="80" workbookViewId="0">
      <pane xSplit="4" ySplit="5" topLeftCell="E6" activePane="bottomRight" state="frozen"/>
      <selection pane="topRight"/>
      <selection pane="bottomLeft"/>
      <selection pane="bottomRight"/>
    </sheetView>
  </sheetViews>
  <sheetFormatPr defaultColWidth="8.88671875" defaultRowHeight="19.2" x14ac:dyDescent="0.45"/>
  <cols>
    <col min="1" max="1" width="23.33203125" style="3" customWidth="1"/>
    <col min="2" max="2" width="32.88671875" style="3" customWidth="1"/>
    <col min="3" max="3" width="19.6640625" style="3" customWidth="1"/>
    <col min="4" max="4" width="69" style="24" customWidth="1"/>
    <col min="5" max="5" width="17" style="3" customWidth="1"/>
    <col min="6" max="6" width="9.33203125" style="3" customWidth="1"/>
    <col min="7" max="9" width="9.88671875" style="3" customWidth="1"/>
    <col min="10" max="10" width="1.44140625" style="3" customWidth="1"/>
    <col min="11" max="11" width="8.88671875" style="3" customWidth="1"/>
    <col min="12" max="12" width="16.6640625" style="3" customWidth="1"/>
    <col min="13" max="16384" width="8.88671875" style="3"/>
  </cols>
  <sheetData>
    <row r="1" spans="1:10" x14ac:dyDescent="0.45">
      <c r="A1" s="22"/>
      <c r="B1" s="22"/>
      <c r="C1" s="22"/>
      <c r="E1" s="117"/>
      <c r="F1" s="117"/>
      <c r="G1" s="52"/>
      <c r="H1" s="23"/>
      <c r="I1" s="25"/>
      <c r="J1" s="23"/>
    </row>
    <row r="2" spans="1:10" ht="24.6" x14ac:dyDescent="0.55000000000000004">
      <c r="D2" s="58" t="s">
        <v>90</v>
      </c>
      <c r="E2" s="381"/>
      <c r="F2" s="381"/>
      <c r="G2" s="624" t="s">
        <v>0</v>
      </c>
      <c r="H2" s="625"/>
      <c r="I2" s="626"/>
      <c r="J2" s="124"/>
    </row>
    <row r="3" spans="1:10" x14ac:dyDescent="0.45">
      <c r="A3" s="22"/>
      <c r="B3" s="22"/>
      <c r="C3" s="22"/>
      <c r="D3" s="99"/>
      <c r="E3" s="382"/>
      <c r="F3" s="382"/>
      <c r="G3" s="621" t="s">
        <v>89</v>
      </c>
      <c r="H3" s="622"/>
      <c r="I3" s="623"/>
      <c r="J3" s="125"/>
    </row>
    <row r="4" spans="1:10" x14ac:dyDescent="0.45">
      <c r="A4" s="561" t="s">
        <v>400</v>
      </c>
      <c r="B4" s="4" t="s">
        <v>401</v>
      </c>
      <c r="C4" s="408" t="s">
        <v>252</v>
      </c>
      <c r="D4" s="31" t="s">
        <v>23</v>
      </c>
      <c r="E4" s="104"/>
      <c r="F4" s="104"/>
      <c r="G4" s="101" t="s">
        <v>188</v>
      </c>
      <c r="H4" s="101" t="s">
        <v>304</v>
      </c>
      <c r="I4" s="101" t="s">
        <v>5</v>
      </c>
      <c r="J4" s="125"/>
    </row>
    <row r="5" spans="1:10" x14ac:dyDescent="0.45">
      <c r="A5" s="22"/>
      <c r="B5" s="22"/>
      <c r="C5" s="22"/>
      <c r="D5" s="8"/>
      <c r="E5" s="105"/>
      <c r="F5" s="105"/>
      <c r="G5" s="8"/>
      <c r="H5" s="8"/>
      <c r="I5" s="8"/>
      <c r="J5" s="126"/>
    </row>
    <row r="6" spans="1:10" ht="19.8" x14ac:dyDescent="0.45">
      <c r="A6" s="76"/>
      <c r="B6" s="76"/>
      <c r="C6" s="76"/>
      <c r="D6" s="8"/>
      <c r="E6" s="105"/>
      <c r="F6" s="105"/>
      <c r="G6" s="8"/>
      <c r="H6" s="8"/>
      <c r="I6" s="8"/>
      <c r="J6" s="126"/>
    </row>
    <row r="7" spans="1:10" x14ac:dyDescent="0.45">
      <c r="E7" s="173"/>
      <c r="F7" s="173"/>
      <c r="G7" s="13"/>
      <c r="H7" s="13"/>
      <c r="I7" s="13"/>
      <c r="J7" s="127"/>
    </row>
    <row r="8" spans="1:10" x14ac:dyDescent="0.45">
      <c r="A8" s="12"/>
      <c r="B8" s="12"/>
      <c r="C8" s="12"/>
      <c r="D8" s="13"/>
      <c r="E8" s="173"/>
      <c r="F8" s="173"/>
      <c r="G8" s="13"/>
      <c r="H8" s="13"/>
      <c r="I8" s="13"/>
      <c r="J8" s="127"/>
    </row>
    <row r="9" spans="1:10" x14ac:dyDescent="0.45">
      <c r="A9" s="299"/>
      <c r="B9" s="299"/>
      <c r="C9" s="299"/>
      <c r="D9" s="477"/>
      <c r="E9" s="181"/>
      <c r="F9" s="181"/>
      <c r="G9" s="130"/>
      <c r="H9" s="130"/>
      <c r="I9" s="80"/>
      <c r="J9" s="128"/>
    </row>
    <row r="10" spans="1:10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117"/>
      <c r="F10" s="117"/>
      <c r="G10" s="267" t="str">
        <f>Data!$E$8</f>
        <v>Sept '14</v>
      </c>
      <c r="H10" s="267" t="str">
        <f>Data!$E$9</f>
        <v>Sept '15</v>
      </c>
      <c r="I10" s="80"/>
      <c r="J10" s="128"/>
    </row>
    <row r="11" spans="1:10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+'UK Prices'!D11</f>
        <v>DJ Select Rain Jacket</v>
      </c>
      <c r="E11" s="117" t="str">
        <f>'Std Cst'!F11</f>
        <v>EUR-OW-79</v>
      </c>
      <c r="F11" s="117"/>
      <c r="G11" s="129"/>
      <c r="H11" s="130">
        <v>187.5</v>
      </c>
      <c r="I11" s="80"/>
      <c r="J11" s="128"/>
    </row>
    <row r="12" spans="1:10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+'UK Prices'!D12</f>
        <v>DJ Select Rain Trousers</v>
      </c>
      <c r="E12" s="117" t="str">
        <f>'Std Cst'!F12</f>
        <v>EUR-OW-80</v>
      </c>
      <c r="F12" s="117"/>
      <c r="G12" s="129"/>
      <c r="H12" s="130">
        <v>160</v>
      </c>
      <c r="I12" s="80"/>
      <c r="J12" s="128"/>
    </row>
    <row r="13" spans="1:10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117" t="str">
        <f>'Std Cst'!F13</f>
        <v>EUR-OW-75</v>
      </c>
      <c r="F13" s="117"/>
      <c r="G13" s="129">
        <v>135</v>
      </c>
      <c r="H13" s="130">
        <v>135</v>
      </c>
      <c r="I13" s="80">
        <f t="shared" ref="I13" si="0">(H13-G13)/G13</f>
        <v>0</v>
      </c>
      <c r="J13" s="128"/>
    </row>
    <row r="14" spans="1:10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117" t="str">
        <f>'Std Cst'!F14</f>
        <v>EUR-OW-76</v>
      </c>
      <c r="F14" s="117"/>
      <c r="G14" s="129">
        <v>125</v>
      </c>
      <c r="H14" s="130">
        <v>125</v>
      </c>
      <c r="I14" s="80">
        <f t="shared" ref="I14:I55" si="1">(H14-G14)/G14</f>
        <v>0</v>
      </c>
      <c r="J14" s="128"/>
    </row>
    <row r="15" spans="1:10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117" t="str">
        <f>'Std Cst'!F15</f>
        <v>EUR-OW-34</v>
      </c>
      <c r="F15" s="117"/>
      <c r="G15" s="129">
        <v>97.5</v>
      </c>
      <c r="H15" s="130">
        <v>97.5</v>
      </c>
      <c r="I15" s="80">
        <f t="shared" si="1"/>
        <v>0</v>
      </c>
      <c r="J15" s="128"/>
    </row>
    <row r="16" spans="1:10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117" t="str">
        <f>'Std Cst'!F16</f>
        <v>EUR-OW-61</v>
      </c>
      <c r="F16" s="117"/>
      <c r="G16" s="129">
        <v>90</v>
      </c>
      <c r="H16" s="130">
        <v>92.5</v>
      </c>
      <c r="I16" s="80">
        <f t="shared" si="1"/>
        <v>2.7777777777777776E-2</v>
      </c>
      <c r="J16" s="128"/>
    </row>
    <row r="17" spans="1:10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117" t="str">
        <f>'Std Cst'!F17</f>
        <v>EUR-OW-85</v>
      </c>
      <c r="F17" s="117"/>
      <c r="G17" s="376">
        <v>85</v>
      </c>
      <c r="H17" s="238">
        <v>87.5</v>
      </c>
      <c r="I17" s="80">
        <f t="shared" si="1"/>
        <v>2.9411764705882353E-2</v>
      </c>
      <c r="J17" s="128"/>
    </row>
    <row r="18" spans="1:10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117" t="str">
        <f>'Std Cst'!F18</f>
        <v>EUR-OW-62</v>
      </c>
      <c r="F18" s="117"/>
      <c r="G18" s="377">
        <v>75</v>
      </c>
      <c r="H18" s="228">
        <v>77.5</v>
      </c>
      <c r="I18" s="80">
        <f t="shared" si="1"/>
        <v>3.3333333333333333E-2</v>
      </c>
      <c r="J18" s="128"/>
    </row>
    <row r="19" spans="1:10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117" t="str">
        <f>'Std Cst'!F19</f>
        <v>EUR-OW-46</v>
      </c>
      <c r="F19" s="117"/>
      <c r="G19" s="129">
        <v>57.5</v>
      </c>
      <c r="H19" s="130">
        <v>60</v>
      </c>
      <c r="I19" s="80">
        <f t="shared" si="1"/>
        <v>4.3478260869565216E-2</v>
      </c>
      <c r="J19" s="128"/>
    </row>
    <row r="20" spans="1:10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117" t="str">
        <f>'Std Cst'!F20</f>
        <v>EUR-OW-61</v>
      </c>
      <c r="F20" s="117"/>
      <c r="G20" s="129"/>
      <c r="H20" s="130"/>
      <c r="I20" s="80"/>
      <c r="J20" s="128"/>
    </row>
    <row r="21" spans="1:10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117" t="str">
        <f>'Std Cst'!F21</f>
        <v>EUR-OW-85</v>
      </c>
      <c r="F21" s="117"/>
      <c r="G21" s="85"/>
      <c r="H21" s="79"/>
      <c r="I21" s="80"/>
      <c r="J21" s="128"/>
    </row>
    <row r="22" spans="1:10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117" t="str">
        <f>'Std Cst'!F22</f>
        <v>EUR-OW-74</v>
      </c>
      <c r="F22" s="117"/>
      <c r="G22" s="85"/>
      <c r="H22" s="79">
        <v>87.5</v>
      </c>
      <c r="I22" s="80"/>
      <c r="J22" s="128"/>
    </row>
    <row r="23" spans="1:10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+'UK Prices'!D23</f>
        <v>FJ Perf Hybrid Jacket</v>
      </c>
      <c r="E23" s="117" t="str">
        <f>'Std Cst'!F23</f>
        <v>EUR-OW-86</v>
      </c>
      <c r="F23" s="117"/>
      <c r="G23" s="85">
        <v>72.5</v>
      </c>
      <c r="H23" s="238">
        <v>75</v>
      </c>
      <c r="I23" s="80">
        <f t="shared" si="1"/>
        <v>3.4482758620689655E-2</v>
      </c>
      <c r="J23" s="128"/>
    </row>
    <row r="24" spans="1:10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+'UK Prices'!D24</f>
        <v>FJ Perf Hybrid Vest</v>
      </c>
      <c r="E24" s="117" t="str">
        <f>'Std Cst'!F24</f>
        <v>EUR-OW-87</v>
      </c>
      <c r="F24" s="117"/>
      <c r="G24" s="85">
        <v>67.5</v>
      </c>
      <c r="H24" s="79">
        <v>70</v>
      </c>
      <c r="I24" s="80">
        <f t="shared" si="1"/>
        <v>3.7037037037037035E-2</v>
      </c>
      <c r="J24" s="128"/>
    </row>
    <row r="25" spans="1:10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+'UK Prices'!D25</f>
        <v>FJ Perf Wind Shell Mid Layer</v>
      </c>
      <c r="E25" s="117" t="str">
        <f>'Std Cst'!F25</f>
        <v>EUR-OW-67</v>
      </c>
      <c r="F25" s="117"/>
      <c r="G25" s="85"/>
      <c r="H25" s="79">
        <v>67.5</v>
      </c>
      <c r="I25" s="87"/>
      <c r="J25" s="128"/>
    </row>
    <row r="26" spans="1:10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+'UK Prices'!D26</f>
        <v>FJ Perf Softshell Jacket</v>
      </c>
      <c r="E26" s="117" t="str">
        <f>'Std Cst'!F26</f>
        <v>EUR-OW-38</v>
      </c>
      <c r="F26" s="117"/>
      <c r="G26" s="376">
        <v>72.5</v>
      </c>
      <c r="H26" s="238">
        <v>72.5</v>
      </c>
      <c r="I26" s="80">
        <f t="shared" si="1"/>
        <v>0</v>
      </c>
      <c r="J26" s="128"/>
    </row>
    <row r="27" spans="1:10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+'UK Prices'!D27</f>
        <v>FJ Perf Softshell Vest</v>
      </c>
      <c r="E27" s="117" t="str">
        <f>'Std Cst'!F27</f>
        <v>EUR-OW-39</v>
      </c>
      <c r="F27" s="117"/>
      <c r="G27" s="376">
        <v>62.5</v>
      </c>
      <c r="H27" s="238">
        <v>62.5</v>
      </c>
      <c r="I27" s="80">
        <f t="shared" si="1"/>
        <v>0</v>
      </c>
      <c r="J27" s="128"/>
    </row>
    <row r="28" spans="1:10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117"/>
      <c r="F28" s="117"/>
      <c r="G28" s="85"/>
      <c r="H28" s="79"/>
      <c r="I28" s="80"/>
      <c r="J28" s="128"/>
    </row>
    <row r="29" spans="1:10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+'UK Prices'!D29</f>
        <v>FJ Seamless Thermal Base Layer Mock</v>
      </c>
      <c r="E29" s="117" t="str">
        <f>'Std Cst'!F29</f>
        <v>EUR-BE-120</v>
      </c>
      <c r="F29" s="117"/>
      <c r="G29" s="85"/>
      <c r="H29" s="79">
        <v>42.5</v>
      </c>
      <c r="I29" s="80"/>
      <c r="J29" s="128"/>
    </row>
    <row r="30" spans="1:10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+'UK Prices'!D30</f>
        <v>FJ Thermal Base Layer Crew</v>
      </c>
      <c r="E30" s="117" t="str">
        <f>'Std Cst'!F30</f>
        <v>EUR-BE-13</v>
      </c>
      <c r="F30" s="117"/>
      <c r="G30" s="85">
        <v>29</v>
      </c>
      <c r="H30" s="79">
        <v>29</v>
      </c>
      <c r="I30" s="80">
        <f t="shared" si="1"/>
        <v>0</v>
      </c>
      <c r="J30" s="128"/>
    </row>
    <row r="31" spans="1:10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117" t="str">
        <f>'Std Cst'!F31</f>
        <v>EUR-BE-14</v>
      </c>
      <c r="F31" s="117"/>
      <c r="G31" s="376">
        <v>29</v>
      </c>
      <c r="H31" s="238">
        <v>29</v>
      </c>
      <c r="I31" s="80">
        <f t="shared" si="1"/>
        <v>0</v>
      </c>
      <c r="J31" s="128"/>
    </row>
    <row r="32" spans="1:10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+'UK Prices'!D32</f>
        <v>FJ Base Layer Leggings</v>
      </c>
      <c r="E32" s="117" t="str">
        <f>'Std Cst'!F32</f>
        <v>EUR-BE-17</v>
      </c>
      <c r="F32" s="117"/>
      <c r="G32" s="376">
        <v>26</v>
      </c>
      <c r="H32" s="238">
        <v>26</v>
      </c>
      <c r="I32" s="80">
        <f t="shared" si="1"/>
        <v>0</v>
      </c>
      <c r="J32" s="128"/>
    </row>
    <row r="33" spans="1:13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117"/>
      <c r="F33" s="117"/>
      <c r="G33" s="85"/>
      <c r="H33" s="79"/>
      <c r="I33" s="80"/>
      <c r="J33" s="128"/>
    </row>
    <row r="34" spans="1:13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+'UK Prices'!D34</f>
        <v>Drop Needle Pullover</v>
      </c>
      <c r="E34" s="117" t="str">
        <f>'Std Cst'!F34</f>
        <v>EUR-BE-42</v>
      </c>
      <c r="F34" s="117"/>
      <c r="G34" s="376">
        <v>47.5</v>
      </c>
      <c r="H34" s="238">
        <v>47.5</v>
      </c>
      <c r="I34" s="80">
        <f t="shared" si="1"/>
        <v>0</v>
      </c>
      <c r="J34" s="128"/>
    </row>
    <row r="35" spans="1:13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117" t="str">
        <f>'Std Cst'!F35</f>
        <v>EUR-BE-121</v>
      </c>
      <c r="F35" s="117"/>
      <c r="G35" s="376">
        <v>42.5</v>
      </c>
      <c r="H35" s="238">
        <v>44</v>
      </c>
      <c r="I35" s="80">
        <f t="shared" ref="I35" si="2">(H35-G35)/G35</f>
        <v>3.5294117647058823E-2</v>
      </c>
      <c r="J35" s="128"/>
    </row>
    <row r="36" spans="1:13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+'UK Prices'!D36</f>
        <v>FJ Track Jacket</v>
      </c>
      <c r="E36" s="117" t="str">
        <f>'Std Cst'!F36</f>
        <v>EUR-BE-54</v>
      </c>
      <c r="F36" s="117"/>
      <c r="G36" s="376">
        <v>44</v>
      </c>
      <c r="H36" s="238">
        <v>44</v>
      </c>
      <c r="I36" s="80">
        <f t="shared" si="1"/>
        <v>0</v>
      </c>
      <c r="J36" s="128"/>
    </row>
    <row r="37" spans="1:13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117"/>
      <c r="F37" s="117"/>
      <c r="G37" s="85"/>
      <c r="H37" s="79"/>
      <c r="I37" s="80"/>
      <c r="J37" s="128"/>
    </row>
    <row r="38" spans="1:13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117" t="str">
        <f>'Std Cst'!F38</f>
        <v>EUR-F15-03</v>
      </c>
      <c r="F38" s="117">
        <v>4</v>
      </c>
      <c r="G38" s="129"/>
      <c r="H38" s="130">
        <v>37.5</v>
      </c>
      <c r="I38" s="237" t="e">
        <f>(H38-G38)/G38</f>
        <v>#DIV/0!</v>
      </c>
      <c r="J38" s="128"/>
      <c r="L38" s="92"/>
      <c r="M38" s="230"/>
    </row>
    <row r="39" spans="1:13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117" t="str">
        <f>'Std Cst'!F39</f>
        <v>EUR-F15-14</v>
      </c>
      <c r="F39" s="117">
        <v>4</v>
      </c>
      <c r="G39" s="129"/>
      <c r="H39" s="130">
        <v>36</v>
      </c>
      <c r="I39" s="237" t="e">
        <f>(H39-G39)/G39</f>
        <v>#DIV/0!</v>
      </c>
      <c r="J39" s="128"/>
      <c r="L39" s="92"/>
      <c r="M39" s="230"/>
    </row>
    <row r="40" spans="1:13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117" t="str">
        <f>'Std Cst'!F40</f>
        <v>EUR-F15-01</v>
      </c>
      <c r="F40" s="117">
        <v>3</v>
      </c>
      <c r="G40" s="129"/>
      <c r="H40" s="130">
        <v>34</v>
      </c>
      <c r="I40" s="237" t="e">
        <f t="shared" ref="I40:I42" si="3">(H40-G40)/G40</f>
        <v>#DIV/0!</v>
      </c>
      <c r="J40" s="128"/>
      <c r="L40" s="92"/>
      <c r="M40" s="230"/>
    </row>
    <row r="41" spans="1:13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117" t="str">
        <f>'Std Cst'!F41</f>
        <v>EUR-F15-10</v>
      </c>
      <c r="F41" s="117">
        <v>2</v>
      </c>
      <c r="G41" s="129"/>
      <c r="H41" s="130">
        <v>32.5</v>
      </c>
      <c r="I41" s="237" t="e">
        <f>(H41-G41)/G41</f>
        <v>#DIV/0!</v>
      </c>
      <c r="J41" s="128"/>
      <c r="L41" s="92"/>
      <c r="M41" s="230"/>
    </row>
    <row r="42" spans="1:13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117" t="str">
        <f>'Std Cst'!F42</f>
        <v>EUR-F15-07</v>
      </c>
      <c r="F42" s="117">
        <v>3</v>
      </c>
      <c r="G42" s="129"/>
      <c r="H42" s="130">
        <v>34</v>
      </c>
      <c r="I42" s="237" t="e">
        <f t="shared" si="3"/>
        <v>#DIV/0!</v>
      </c>
      <c r="J42" s="128"/>
      <c r="L42" s="92"/>
      <c r="M42" s="230"/>
    </row>
    <row r="43" spans="1:13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+'UK Prices'!D43</f>
        <v>FJ Perf Shirt - L/S ThermaCool</v>
      </c>
      <c r="E43" s="117" t="str">
        <f>'Std Cst'!F43</f>
        <v>EUR-BE-49</v>
      </c>
      <c r="F43" s="117"/>
      <c r="G43" s="129">
        <v>40</v>
      </c>
      <c r="H43" s="130">
        <v>40</v>
      </c>
      <c r="I43" s="80">
        <f t="shared" si="1"/>
        <v>0</v>
      </c>
      <c r="J43" s="128"/>
    </row>
    <row r="44" spans="1:13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117"/>
      <c r="F44" s="117"/>
      <c r="G44" s="129"/>
      <c r="H44" s="130"/>
      <c r="I44" s="80"/>
      <c r="J44" s="128"/>
    </row>
    <row r="45" spans="1:13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+'UK Prices'!D45</f>
        <v>FJ Perf Autumn Plaid Trouser (Athletic Fit)</v>
      </c>
      <c r="E45" s="117" t="str">
        <f>'Std Cst'!F45</f>
        <v>EUR-BE-85</v>
      </c>
      <c r="F45" s="117"/>
      <c r="G45" s="377">
        <v>52.5</v>
      </c>
      <c r="H45" s="228">
        <v>52.5</v>
      </c>
      <c r="I45" s="80">
        <f t="shared" si="1"/>
        <v>0</v>
      </c>
      <c r="J45" s="128"/>
    </row>
    <row r="46" spans="1:13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117" t="str">
        <f>'Std Cst'!F46</f>
        <v>EUR-F13-26</v>
      </c>
      <c r="F46" s="117"/>
      <c r="G46" s="377">
        <v>47.5</v>
      </c>
      <c r="H46" s="228">
        <v>47.5</v>
      </c>
      <c r="I46" s="80">
        <f t="shared" si="1"/>
        <v>0</v>
      </c>
      <c r="J46" s="128"/>
    </row>
    <row r="47" spans="1:13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117"/>
      <c r="F47" s="117"/>
      <c r="G47" s="129"/>
      <c r="H47" s="130"/>
      <c r="I47" s="80"/>
      <c r="J47" s="128"/>
    </row>
    <row r="48" spans="1:13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117" t="str">
        <f>'Std Cst'!F48</f>
        <v>EUR-OW-43</v>
      </c>
      <c r="F48" s="117"/>
      <c r="G48" s="129">
        <v>90</v>
      </c>
      <c r="H48" s="130">
        <v>92.5</v>
      </c>
      <c r="I48" s="80">
        <f t="shared" si="1"/>
        <v>2.7777777777777776E-2</v>
      </c>
      <c r="J48" s="128"/>
    </row>
    <row r="49" spans="1:10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117" t="str">
        <f>'Std Cst'!F49</f>
        <v>EUR-OW-49</v>
      </c>
      <c r="F49" s="117"/>
      <c r="G49" s="129">
        <v>57.5</v>
      </c>
      <c r="H49" s="130">
        <v>60</v>
      </c>
      <c r="I49" s="80">
        <f t="shared" si="1"/>
        <v>4.3478260869565216E-2</v>
      </c>
      <c r="J49" s="128"/>
    </row>
    <row r="50" spans="1:10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+'UK Prices'!D50</f>
        <v>Womens Thermal Base Layer Mock</v>
      </c>
      <c r="E50" s="117" t="str">
        <f>'Std Cst'!F50</f>
        <v>EUR-BE-16</v>
      </c>
      <c r="F50" s="117"/>
      <c r="G50" s="377">
        <v>29</v>
      </c>
      <c r="H50" s="228">
        <v>29</v>
      </c>
      <c r="I50" s="80">
        <f t="shared" si="1"/>
        <v>0</v>
      </c>
      <c r="J50" s="128"/>
    </row>
    <row r="51" spans="1:10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+'UK Prices'!D51</f>
        <v>Womens Thermal Base Layer Crew</v>
      </c>
      <c r="E51" s="117" t="str">
        <f>'Std Cst'!F51</f>
        <v>EUR-BE-15</v>
      </c>
      <c r="F51" s="117"/>
      <c r="G51" s="377">
        <v>29</v>
      </c>
      <c r="H51" s="228">
        <v>29</v>
      </c>
      <c r="I51" s="80">
        <f t="shared" ref="I51" si="4">(H51-G51)/G51</f>
        <v>0</v>
      </c>
      <c r="J51" s="128"/>
    </row>
    <row r="52" spans="1:10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226" t="str">
        <f>+'UK Prices'!D52</f>
        <v>Womens Quilted Jacket</v>
      </c>
      <c r="E52" s="117" t="str">
        <f>'Std Cst'!F52</f>
        <v>EUR-OW-83</v>
      </c>
      <c r="F52" s="117"/>
      <c r="G52" s="377"/>
      <c r="H52" s="228">
        <v>75</v>
      </c>
      <c r="I52" s="80"/>
      <c r="J52" s="128"/>
    </row>
    <row r="53" spans="1:10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+'UK Prices'!D53</f>
        <v>Womens Softshell Jacket</v>
      </c>
      <c r="E53" s="117" t="str">
        <f>'Std Cst'!F53</f>
        <v>EUR-OW-47</v>
      </c>
      <c r="F53" s="117"/>
      <c r="G53" s="377">
        <v>59.56</v>
      </c>
      <c r="H53" s="228">
        <v>59.56</v>
      </c>
      <c r="I53" s="80">
        <f t="shared" ref="I53" si="5">(H53-G53)/G53</f>
        <v>0</v>
      </c>
      <c r="J53" s="128"/>
    </row>
    <row r="54" spans="1:10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117" t="str">
        <f>'Std Cst'!F54</f>
        <v>EUR-OW-84</v>
      </c>
      <c r="F54" s="117"/>
      <c r="G54" s="85"/>
      <c r="H54" s="79">
        <v>67.5</v>
      </c>
      <c r="I54" s="80"/>
      <c r="J54" s="128"/>
    </row>
    <row r="55" spans="1:10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+'UK Prices'!D55</f>
        <v>Womens Hybrid Vest</v>
      </c>
      <c r="E55" s="117" t="str">
        <f>'Std Cst'!F55</f>
        <v>EUR-OW-48</v>
      </c>
      <c r="F55" s="117"/>
      <c r="G55" s="376">
        <v>60</v>
      </c>
      <c r="H55" s="238">
        <v>60</v>
      </c>
      <c r="I55" s="80">
        <f t="shared" si="1"/>
        <v>0</v>
      </c>
      <c r="J55" s="128"/>
    </row>
    <row r="56" spans="1:10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383" t="str">
        <f>+'UK Prices'!D56</f>
        <v>Womens FJ Brushed Chill-Out</v>
      </c>
      <c r="E56" s="117" t="str">
        <f>'Std Cst'!F56</f>
        <v>EUR-BE-64</v>
      </c>
      <c r="F56" s="117"/>
      <c r="G56" s="376">
        <v>37.5</v>
      </c>
      <c r="H56" s="238">
        <v>37.5</v>
      </c>
      <c r="I56" s="80">
        <f t="shared" ref="I56" si="6">(H56-G56)/G56</f>
        <v>0</v>
      </c>
      <c r="J56" s="128"/>
    </row>
    <row r="57" spans="1:10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117"/>
      <c r="F57" s="117"/>
      <c r="G57" s="129"/>
      <c r="H57" s="130"/>
      <c r="I57" s="80"/>
      <c r="J57" s="128"/>
    </row>
    <row r="58" spans="1:10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26" t="str">
        <f>+'UK Prices'!D58</f>
        <v>Junior FJ Textured Chill-Out 1/4 zip</v>
      </c>
      <c r="E58" s="117" t="str">
        <f>'Std Cst'!F58</f>
        <v>EUR-BE-123</v>
      </c>
      <c r="F58" s="117"/>
      <c r="G58" s="377">
        <v>32.5</v>
      </c>
      <c r="H58" s="130">
        <v>34.5</v>
      </c>
      <c r="I58" s="80">
        <f t="shared" ref="I58" si="7">(H58-G58)/G58</f>
        <v>6.1538461538461542E-2</v>
      </c>
      <c r="J58" s="128"/>
    </row>
    <row r="59" spans="1:10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+'UK Prices'!D59</f>
        <v>#REF!</v>
      </c>
      <c r="E59" s="117" t="str">
        <f>'Std Cst'!F59</f>
        <v>EUR-BE-112</v>
      </c>
      <c r="F59" s="117"/>
      <c r="G59" s="377">
        <v>32.5</v>
      </c>
      <c r="H59" s="130">
        <v>34.5</v>
      </c>
      <c r="I59" s="80">
        <f t="shared" ref="I59" si="8">(H59-G59)/G59</f>
        <v>6.1538461538461542E-2</v>
      </c>
      <c r="J59" s="128"/>
    </row>
    <row r="60" spans="1:10" x14ac:dyDescent="0.45">
      <c r="D60" s="23"/>
    </row>
    <row r="61" spans="1:10" x14ac:dyDescent="0.45">
      <c r="D61" s="23"/>
    </row>
    <row r="62" spans="1:10" x14ac:dyDescent="0.45">
      <c r="D62" s="23"/>
    </row>
    <row r="63" spans="1:10" x14ac:dyDescent="0.45">
      <c r="D63" s="23"/>
    </row>
    <row r="64" spans="1:10" x14ac:dyDescent="0.45">
      <c r="D64" s="23"/>
    </row>
    <row r="65" spans="4:4" x14ac:dyDescent="0.45">
      <c r="D65" s="23"/>
    </row>
    <row r="66" spans="4:4" x14ac:dyDescent="0.45">
      <c r="D66" s="23"/>
    </row>
    <row r="67" spans="4:4" x14ac:dyDescent="0.45">
      <c r="D67" s="23"/>
    </row>
    <row r="68" spans="4:4" x14ac:dyDescent="0.45">
      <c r="D68" s="23"/>
    </row>
    <row r="69" spans="4:4" x14ac:dyDescent="0.45">
      <c r="D69" s="23"/>
    </row>
    <row r="70" spans="4:4" x14ac:dyDescent="0.45">
      <c r="D70" s="23"/>
    </row>
    <row r="71" spans="4:4" x14ac:dyDescent="0.45">
      <c r="D71" s="23"/>
    </row>
    <row r="72" spans="4:4" x14ac:dyDescent="0.45">
      <c r="D72" s="23"/>
    </row>
    <row r="73" spans="4:4" x14ac:dyDescent="0.45">
      <c r="D73" s="23"/>
    </row>
    <row r="74" spans="4:4" x14ac:dyDescent="0.45">
      <c r="D74" s="23"/>
    </row>
    <row r="75" spans="4:4" x14ac:dyDescent="0.45">
      <c r="D75" s="23"/>
    </row>
    <row r="76" spans="4:4" x14ac:dyDescent="0.45">
      <c r="D76" s="23"/>
    </row>
    <row r="77" spans="4:4" x14ac:dyDescent="0.45">
      <c r="D77" s="23"/>
    </row>
    <row r="78" spans="4:4" x14ac:dyDescent="0.45">
      <c r="D78" s="23"/>
    </row>
    <row r="79" spans="4:4" x14ac:dyDescent="0.45">
      <c r="D79" s="23"/>
    </row>
    <row r="80" spans="4:4" x14ac:dyDescent="0.45">
      <c r="D80" s="23"/>
    </row>
    <row r="81" spans="4:4" x14ac:dyDescent="0.45">
      <c r="D81" s="23"/>
    </row>
    <row r="82" spans="4:4" x14ac:dyDescent="0.45">
      <c r="D82" s="23"/>
    </row>
    <row r="83" spans="4:4" x14ac:dyDescent="0.45">
      <c r="D83" s="23"/>
    </row>
    <row r="84" spans="4:4" x14ac:dyDescent="0.45">
      <c r="D84" s="23"/>
    </row>
    <row r="85" spans="4:4" x14ac:dyDescent="0.45">
      <c r="D85" s="23"/>
    </row>
    <row r="86" spans="4:4" x14ac:dyDescent="0.45">
      <c r="D86" s="23"/>
    </row>
    <row r="87" spans="4:4" x14ac:dyDescent="0.45">
      <c r="D87" s="23"/>
    </row>
    <row r="88" spans="4:4" x14ac:dyDescent="0.45">
      <c r="D88" s="23"/>
    </row>
    <row r="89" spans="4:4" x14ac:dyDescent="0.45">
      <c r="D89" s="23"/>
    </row>
    <row r="90" spans="4:4" x14ac:dyDescent="0.45">
      <c r="D90" s="23"/>
    </row>
    <row r="91" spans="4:4" x14ac:dyDescent="0.45">
      <c r="D91" s="23"/>
    </row>
    <row r="92" spans="4:4" x14ac:dyDescent="0.45">
      <c r="D92" s="23"/>
    </row>
    <row r="93" spans="4:4" x14ac:dyDescent="0.45">
      <c r="D93" s="23"/>
    </row>
    <row r="94" spans="4:4" x14ac:dyDescent="0.45">
      <c r="D94" s="23"/>
    </row>
    <row r="95" spans="4:4" x14ac:dyDescent="0.45">
      <c r="D95" s="23"/>
    </row>
    <row r="96" spans="4:4" x14ac:dyDescent="0.45">
      <c r="D96" s="23"/>
    </row>
    <row r="97" spans="4:4" x14ac:dyDescent="0.45">
      <c r="D97" s="23"/>
    </row>
    <row r="98" spans="4:4" x14ac:dyDescent="0.45">
      <c r="D98" s="23"/>
    </row>
    <row r="99" spans="4:4" x14ac:dyDescent="0.45">
      <c r="D99" s="23"/>
    </row>
    <row r="100" spans="4:4" x14ac:dyDescent="0.45">
      <c r="D100" s="23"/>
    </row>
    <row r="101" spans="4:4" x14ac:dyDescent="0.45">
      <c r="D101" s="23"/>
    </row>
    <row r="102" spans="4:4" x14ac:dyDescent="0.45">
      <c r="D102" s="23"/>
    </row>
    <row r="103" spans="4:4" x14ac:dyDescent="0.45">
      <c r="D103" s="23"/>
    </row>
    <row r="104" spans="4:4" x14ac:dyDescent="0.45">
      <c r="D104" s="23"/>
    </row>
    <row r="105" spans="4:4" x14ac:dyDescent="0.45">
      <c r="D105" s="23"/>
    </row>
    <row r="106" spans="4:4" x14ac:dyDescent="0.45">
      <c r="D106" s="23"/>
    </row>
    <row r="107" spans="4:4" x14ac:dyDescent="0.45">
      <c r="D107" s="23"/>
    </row>
    <row r="108" spans="4:4" x14ac:dyDescent="0.45">
      <c r="D108" s="23"/>
    </row>
    <row r="109" spans="4:4" x14ac:dyDescent="0.45">
      <c r="D109" s="23"/>
    </row>
    <row r="110" spans="4:4" x14ac:dyDescent="0.45">
      <c r="D110" s="23"/>
    </row>
    <row r="111" spans="4:4" x14ac:dyDescent="0.45">
      <c r="D111" s="23"/>
    </row>
    <row r="112" spans="4:4" x14ac:dyDescent="0.45">
      <c r="D112" s="23"/>
    </row>
    <row r="113" spans="4:4" x14ac:dyDescent="0.45">
      <c r="D113" s="23"/>
    </row>
    <row r="114" spans="4:4" x14ac:dyDescent="0.45">
      <c r="D114" s="23"/>
    </row>
    <row r="115" spans="4:4" x14ac:dyDescent="0.45">
      <c r="D115" s="23"/>
    </row>
    <row r="116" spans="4:4" x14ac:dyDescent="0.45">
      <c r="D116" s="23"/>
    </row>
    <row r="117" spans="4:4" x14ac:dyDescent="0.45">
      <c r="D117" s="23"/>
    </row>
    <row r="118" spans="4:4" x14ac:dyDescent="0.45">
      <c r="D118" s="23"/>
    </row>
    <row r="119" spans="4:4" x14ac:dyDescent="0.45">
      <c r="D119" s="23"/>
    </row>
    <row r="120" spans="4:4" x14ac:dyDescent="0.45">
      <c r="D120" s="23"/>
    </row>
    <row r="121" spans="4:4" x14ac:dyDescent="0.45">
      <c r="D121" s="23"/>
    </row>
    <row r="122" spans="4:4" x14ac:dyDescent="0.45">
      <c r="D122" s="23"/>
    </row>
    <row r="123" spans="4:4" x14ac:dyDescent="0.45">
      <c r="D123" s="23"/>
    </row>
    <row r="124" spans="4:4" x14ac:dyDescent="0.45">
      <c r="D124" s="23"/>
    </row>
    <row r="125" spans="4:4" x14ac:dyDescent="0.45">
      <c r="D125" s="23"/>
    </row>
    <row r="126" spans="4:4" x14ac:dyDescent="0.45">
      <c r="D126" s="23"/>
    </row>
    <row r="127" spans="4:4" x14ac:dyDescent="0.45">
      <c r="D127" s="23"/>
    </row>
    <row r="128" spans="4:4" x14ac:dyDescent="0.45">
      <c r="D128" s="23"/>
    </row>
    <row r="129" spans="4:4" x14ac:dyDescent="0.45">
      <c r="D129" s="23"/>
    </row>
    <row r="130" spans="4:4" x14ac:dyDescent="0.45">
      <c r="D130" s="23"/>
    </row>
    <row r="131" spans="4:4" x14ac:dyDescent="0.45">
      <c r="D131" s="23"/>
    </row>
    <row r="132" spans="4:4" x14ac:dyDescent="0.45">
      <c r="D132" s="23"/>
    </row>
    <row r="133" spans="4:4" x14ac:dyDescent="0.45">
      <c r="D133" s="23"/>
    </row>
    <row r="134" spans="4:4" x14ac:dyDescent="0.45">
      <c r="D134" s="23"/>
    </row>
    <row r="135" spans="4:4" x14ac:dyDescent="0.45">
      <c r="D135" s="23"/>
    </row>
    <row r="136" spans="4:4" x14ac:dyDescent="0.45">
      <c r="D136" s="23"/>
    </row>
    <row r="137" spans="4:4" x14ac:dyDescent="0.45">
      <c r="D137" s="23"/>
    </row>
    <row r="138" spans="4:4" x14ac:dyDescent="0.45">
      <c r="D138" s="23"/>
    </row>
    <row r="139" spans="4:4" x14ac:dyDescent="0.45">
      <c r="D139" s="23"/>
    </row>
    <row r="140" spans="4:4" x14ac:dyDescent="0.45">
      <c r="D140" s="23"/>
    </row>
    <row r="141" spans="4:4" x14ac:dyDescent="0.45">
      <c r="D141" s="23"/>
    </row>
    <row r="142" spans="4:4" x14ac:dyDescent="0.45">
      <c r="D142" s="23"/>
    </row>
    <row r="143" spans="4:4" x14ac:dyDescent="0.45">
      <c r="D143" s="23"/>
    </row>
    <row r="144" spans="4:4" x14ac:dyDescent="0.45">
      <c r="D144" s="23"/>
    </row>
    <row r="145" spans="4:4" x14ac:dyDescent="0.45">
      <c r="D145" s="23"/>
    </row>
    <row r="146" spans="4:4" x14ac:dyDescent="0.45">
      <c r="D146" s="23"/>
    </row>
    <row r="147" spans="4:4" x14ac:dyDescent="0.45">
      <c r="D147" s="23"/>
    </row>
    <row r="148" spans="4:4" x14ac:dyDescent="0.45">
      <c r="D148" s="23"/>
    </row>
    <row r="149" spans="4:4" x14ac:dyDescent="0.45">
      <c r="D149" s="23"/>
    </row>
    <row r="150" spans="4:4" x14ac:dyDescent="0.45">
      <c r="D150" s="23"/>
    </row>
    <row r="151" spans="4:4" x14ac:dyDescent="0.45">
      <c r="D151" s="23"/>
    </row>
    <row r="152" spans="4:4" x14ac:dyDescent="0.45">
      <c r="D152" s="23"/>
    </row>
    <row r="153" spans="4:4" x14ac:dyDescent="0.45">
      <c r="D153" s="23"/>
    </row>
    <row r="154" spans="4:4" x14ac:dyDescent="0.45">
      <c r="D154" s="23"/>
    </row>
    <row r="155" spans="4:4" x14ac:dyDescent="0.45">
      <c r="D155" s="23"/>
    </row>
    <row r="156" spans="4:4" x14ac:dyDescent="0.45">
      <c r="D156" s="23"/>
    </row>
    <row r="157" spans="4:4" x14ac:dyDescent="0.45">
      <c r="D157" s="23"/>
    </row>
    <row r="158" spans="4:4" x14ac:dyDescent="0.45">
      <c r="D158" s="23"/>
    </row>
    <row r="159" spans="4:4" x14ac:dyDescent="0.45">
      <c r="D159" s="23"/>
    </row>
    <row r="160" spans="4:4" x14ac:dyDescent="0.45">
      <c r="D160" s="23"/>
    </row>
    <row r="161" spans="4:4" x14ac:dyDescent="0.45">
      <c r="D161" s="23"/>
    </row>
    <row r="162" spans="4:4" x14ac:dyDescent="0.45">
      <c r="D162" s="23"/>
    </row>
    <row r="163" spans="4:4" x14ac:dyDescent="0.45">
      <c r="D163" s="23"/>
    </row>
    <row r="164" spans="4:4" x14ac:dyDescent="0.45">
      <c r="D164" s="23"/>
    </row>
    <row r="165" spans="4:4" x14ac:dyDescent="0.45">
      <c r="D165" s="23"/>
    </row>
    <row r="166" spans="4:4" x14ac:dyDescent="0.45">
      <c r="D166" s="23"/>
    </row>
    <row r="167" spans="4:4" x14ac:dyDescent="0.45">
      <c r="D167" s="23"/>
    </row>
    <row r="168" spans="4:4" x14ac:dyDescent="0.45">
      <c r="D168" s="23"/>
    </row>
    <row r="169" spans="4:4" x14ac:dyDescent="0.45">
      <c r="D169" s="23"/>
    </row>
    <row r="170" spans="4:4" x14ac:dyDescent="0.45">
      <c r="D170" s="23"/>
    </row>
    <row r="171" spans="4:4" x14ac:dyDescent="0.45">
      <c r="D171" s="23"/>
    </row>
    <row r="172" spans="4:4" x14ac:dyDescent="0.45">
      <c r="D172" s="23"/>
    </row>
    <row r="173" spans="4:4" x14ac:dyDescent="0.45">
      <c r="D173" s="23"/>
    </row>
    <row r="174" spans="4:4" x14ac:dyDescent="0.45">
      <c r="D174" s="23"/>
    </row>
    <row r="175" spans="4:4" x14ac:dyDescent="0.45">
      <c r="D175" s="23"/>
    </row>
    <row r="176" spans="4:4" x14ac:dyDescent="0.45">
      <c r="D176" s="23"/>
    </row>
    <row r="177" spans="4:4" x14ac:dyDescent="0.45">
      <c r="D177" s="23"/>
    </row>
    <row r="178" spans="4:4" x14ac:dyDescent="0.45">
      <c r="D178" s="23"/>
    </row>
    <row r="179" spans="4:4" x14ac:dyDescent="0.45">
      <c r="D179" s="23"/>
    </row>
    <row r="180" spans="4:4" x14ac:dyDescent="0.45">
      <c r="D180" s="23"/>
    </row>
    <row r="181" spans="4:4" x14ac:dyDescent="0.45">
      <c r="D181" s="23"/>
    </row>
    <row r="182" spans="4:4" x14ac:dyDescent="0.45">
      <c r="D182" s="23"/>
    </row>
    <row r="183" spans="4:4" x14ac:dyDescent="0.45">
      <c r="D183" s="23"/>
    </row>
    <row r="184" spans="4:4" x14ac:dyDescent="0.45">
      <c r="D184" s="23"/>
    </row>
    <row r="185" spans="4:4" x14ac:dyDescent="0.45">
      <c r="D185" s="23"/>
    </row>
    <row r="186" spans="4:4" x14ac:dyDescent="0.45">
      <c r="D186" s="23"/>
    </row>
    <row r="187" spans="4:4" x14ac:dyDescent="0.45">
      <c r="D187" s="23"/>
    </row>
    <row r="188" spans="4:4" x14ac:dyDescent="0.45">
      <c r="D188" s="23"/>
    </row>
    <row r="189" spans="4:4" x14ac:dyDescent="0.45">
      <c r="D189" s="23"/>
    </row>
    <row r="190" spans="4:4" x14ac:dyDescent="0.45">
      <c r="D190" s="23"/>
    </row>
    <row r="191" spans="4:4" x14ac:dyDescent="0.45">
      <c r="D191" s="23"/>
    </row>
    <row r="192" spans="4:4" x14ac:dyDescent="0.45">
      <c r="D192" s="23"/>
    </row>
    <row r="193" spans="4:4" x14ac:dyDescent="0.45">
      <c r="D193" s="23"/>
    </row>
    <row r="194" spans="4:4" x14ac:dyDescent="0.45">
      <c r="D194" s="23"/>
    </row>
    <row r="195" spans="4:4" x14ac:dyDescent="0.45">
      <c r="D195" s="23"/>
    </row>
    <row r="196" spans="4:4" x14ac:dyDescent="0.45">
      <c r="D196" s="23"/>
    </row>
    <row r="197" spans="4:4" x14ac:dyDescent="0.45">
      <c r="D197" s="23"/>
    </row>
    <row r="198" spans="4:4" x14ac:dyDescent="0.45">
      <c r="D198" s="23"/>
    </row>
    <row r="199" spans="4:4" x14ac:dyDescent="0.45">
      <c r="D199" s="23"/>
    </row>
    <row r="200" spans="4:4" x14ac:dyDescent="0.45">
      <c r="D200" s="23"/>
    </row>
    <row r="201" spans="4:4" x14ac:dyDescent="0.45">
      <c r="D201" s="23"/>
    </row>
    <row r="202" spans="4:4" x14ac:dyDescent="0.45">
      <c r="D202" s="23"/>
    </row>
    <row r="203" spans="4:4" x14ac:dyDescent="0.45">
      <c r="D203" s="23"/>
    </row>
    <row r="204" spans="4:4" x14ac:dyDescent="0.45">
      <c r="D204" s="23"/>
    </row>
    <row r="205" spans="4:4" x14ac:dyDescent="0.45">
      <c r="D205" s="23"/>
    </row>
    <row r="206" spans="4:4" x14ac:dyDescent="0.45">
      <c r="D206" s="23"/>
    </row>
    <row r="207" spans="4:4" x14ac:dyDescent="0.45">
      <c r="D207" s="23"/>
    </row>
    <row r="208" spans="4:4" x14ac:dyDescent="0.45">
      <c r="D208" s="23"/>
    </row>
    <row r="209" spans="4:4" x14ac:dyDescent="0.45">
      <c r="D209" s="23"/>
    </row>
    <row r="210" spans="4:4" x14ac:dyDescent="0.45">
      <c r="D210" s="23"/>
    </row>
    <row r="211" spans="4:4" x14ac:dyDescent="0.45">
      <c r="D211" s="23"/>
    </row>
    <row r="212" spans="4:4" x14ac:dyDescent="0.45">
      <c r="D212" s="23"/>
    </row>
    <row r="213" spans="4:4" x14ac:dyDescent="0.45">
      <c r="D213" s="23"/>
    </row>
    <row r="214" spans="4:4" x14ac:dyDescent="0.45">
      <c r="D214" s="23"/>
    </row>
    <row r="215" spans="4:4" x14ac:dyDescent="0.45">
      <c r="D215" s="23"/>
    </row>
    <row r="216" spans="4:4" x14ac:dyDescent="0.45">
      <c r="D216" s="23"/>
    </row>
    <row r="217" spans="4:4" x14ac:dyDescent="0.45">
      <c r="D217" s="23"/>
    </row>
    <row r="218" spans="4:4" x14ac:dyDescent="0.45">
      <c r="D218" s="23"/>
    </row>
    <row r="219" spans="4:4" x14ac:dyDescent="0.45">
      <c r="D219" s="23"/>
    </row>
    <row r="220" spans="4:4" x14ac:dyDescent="0.45">
      <c r="D220" s="23"/>
    </row>
    <row r="221" spans="4:4" x14ac:dyDescent="0.45">
      <c r="D221" s="23"/>
    </row>
    <row r="222" spans="4:4" x14ac:dyDescent="0.45">
      <c r="D222" s="23"/>
    </row>
    <row r="223" spans="4:4" x14ac:dyDescent="0.45">
      <c r="D223" s="23"/>
    </row>
    <row r="224" spans="4:4" x14ac:dyDescent="0.45">
      <c r="D224" s="23"/>
    </row>
    <row r="225" spans="4:4" x14ac:dyDescent="0.45">
      <c r="D225" s="23"/>
    </row>
    <row r="226" spans="4:4" x14ac:dyDescent="0.45">
      <c r="D226" s="23"/>
    </row>
    <row r="227" spans="4:4" x14ac:dyDescent="0.45">
      <c r="D227" s="23"/>
    </row>
    <row r="228" spans="4:4" x14ac:dyDescent="0.45">
      <c r="D228" s="23"/>
    </row>
    <row r="229" spans="4:4" x14ac:dyDescent="0.45">
      <c r="D229" s="23"/>
    </row>
    <row r="230" spans="4:4" x14ac:dyDescent="0.45">
      <c r="D230" s="23"/>
    </row>
    <row r="231" spans="4:4" x14ac:dyDescent="0.45">
      <c r="D231" s="23"/>
    </row>
    <row r="232" spans="4:4" x14ac:dyDescent="0.45">
      <c r="D232" s="23"/>
    </row>
    <row r="233" spans="4:4" x14ac:dyDescent="0.45">
      <c r="D233" s="23"/>
    </row>
    <row r="234" spans="4:4" x14ac:dyDescent="0.45">
      <c r="D234" s="23"/>
    </row>
    <row r="235" spans="4:4" x14ac:dyDescent="0.45">
      <c r="D235" s="23"/>
    </row>
    <row r="236" spans="4:4" x14ac:dyDescent="0.45">
      <c r="D236" s="23"/>
    </row>
    <row r="237" spans="4:4" x14ac:dyDescent="0.45">
      <c r="D237" s="23"/>
    </row>
    <row r="238" spans="4:4" x14ac:dyDescent="0.45">
      <c r="D238" s="23"/>
    </row>
    <row r="239" spans="4:4" x14ac:dyDescent="0.45">
      <c r="D239" s="23"/>
    </row>
    <row r="240" spans="4:4" x14ac:dyDescent="0.45">
      <c r="D240" s="23"/>
    </row>
    <row r="241" spans="4:4" x14ac:dyDescent="0.45">
      <c r="D241" s="23"/>
    </row>
    <row r="242" spans="4:4" x14ac:dyDescent="0.45">
      <c r="D242" s="23"/>
    </row>
    <row r="243" spans="4:4" x14ac:dyDescent="0.45">
      <c r="D243" s="23"/>
    </row>
    <row r="244" spans="4:4" x14ac:dyDescent="0.45">
      <c r="D244" s="23"/>
    </row>
    <row r="245" spans="4:4" x14ac:dyDescent="0.45">
      <c r="D245" s="23"/>
    </row>
    <row r="246" spans="4:4" x14ac:dyDescent="0.45">
      <c r="D246" s="23"/>
    </row>
    <row r="247" spans="4:4" x14ac:dyDescent="0.45">
      <c r="D247" s="23"/>
    </row>
    <row r="248" spans="4:4" x14ac:dyDescent="0.45">
      <c r="D248" s="23"/>
    </row>
    <row r="249" spans="4:4" x14ac:dyDescent="0.45">
      <c r="D249" s="23"/>
    </row>
    <row r="250" spans="4:4" x14ac:dyDescent="0.45">
      <c r="D250" s="23"/>
    </row>
    <row r="251" spans="4:4" x14ac:dyDescent="0.45">
      <c r="D251" s="23"/>
    </row>
    <row r="252" spans="4:4" x14ac:dyDescent="0.45">
      <c r="D252" s="23"/>
    </row>
    <row r="253" spans="4:4" x14ac:dyDescent="0.45">
      <c r="D253" s="23"/>
    </row>
    <row r="254" spans="4:4" x14ac:dyDescent="0.45">
      <c r="D254" s="23"/>
    </row>
    <row r="255" spans="4:4" x14ac:dyDescent="0.45">
      <c r="D255" s="23"/>
    </row>
    <row r="256" spans="4:4" x14ac:dyDescent="0.45">
      <c r="D256" s="23"/>
    </row>
    <row r="257" spans="4:4" x14ac:dyDescent="0.45">
      <c r="D257" s="23"/>
    </row>
    <row r="258" spans="4:4" x14ac:dyDescent="0.45">
      <c r="D258" s="23"/>
    </row>
    <row r="259" spans="4:4" x14ac:dyDescent="0.45">
      <c r="D259" s="23"/>
    </row>
    <row r="260" spans="4:4" x14ac:dyDescent="0.45">
      <c r="D260" s="23"/>
    </row>
    <row r="261" spans="4:4" x14ac:dyDescent="0.45">
      <c r="D261" s="23"/>
    </row>
    <row r="262" spans="4:4" x14ac:dyDescent="0.45">
      <c r="D262" s="23"/>
    </row>
    <row r="263" spans="4:4" x14ac:dyDescent="0.45">
      <c r="D263" s="23"/>
    </row>
    <row r="264" spans="4:4" x14ac:dyDescent="0.45">
      <c r="D264" s="23"/>
    </row>
    <row r="265" spans="4:4" x14ac:dyDescent="0.45">
      <c r="D265" s="23"/>
    </row>
    <row r="266" spans="4:4" x14ac:dyDescent="0.45">
      <c r="D266" s="23"/>
    </row>
    <row r="267" spans="4:4" x14ac:dyDescent="0.45">
      <c r="D267" s="23"/>
    </row>
    <row r="268" spans="4:4" x14ac:dyDescent="0.45">
      <c r="D268" s="23"/>
    </row>
    <row r="269" spans="4:4" x14ac:dyDescent="0.45">
      <c r="D269" s="23"/>
    </row>
    <row r="270" spans="4:4" x14ac:dyDescent="0.45">
      <c r="D270" s="23"/>
    </row>
    <row r="271" spans="4:4" x14ac:dyDescent="0.45">
      <c r="D271" s="23"/>
    </row>
    <row r="272" spans="4:4" x14ac:dyDescent="0.45">
      <c r="D272" s="23"/>
    </row>
    <row r="273" spans="4:4" x14ac:dyDescent="0.45">
      <c r="D273" s="23"/>
    </row>
    <row r="274" spans="4:4" x14ac:dyDescent="0.45">
      <c r="D274" s="23"/>
    </row>
    <row r="275" spans="4:4" x14ac:dyDescent="0.45">
      <c r="D275" s="23"/>
    </row>
    <row r="276" spans="4:4" x14ac:dyDescent="0.45">
      <c r="D276" s="23"/>
    </row>
    <row r="277" spans="4:4" x14ac:dyDescent="0.45">
      <c r="D277" s="23"/>
    </row>
    <row r="278" spans="4:4" x14ac:dyDescent="0.45">
      <c r="D278" s="23"/>
    </row>
    <row r="279" spans="4:4" x14ac:dyDescent="0.45">
      <c r="D279" s="23"/>
    </row>
    <row r="280" spans="4:4" x14ac:dyDescent="0.45">
      <c r="D280" s="23"/>
    </row>
    <row r="281" spans="4:4" x14ac:dyDescent="0.45">
      <c r="D281" s="23"/>
    </row>
    <row r="282" spans="4:4" x14ac:dyDescent="0.45">
      <c r="D282" s="23"/>
    </row>
    <row r="283" spans="4:4" x14ac:dyDescent="0.45">
      <c r="D283" s="23"/>
    </row>
    <row r="284" spans="4:4" x14ac:dyDescent="0.45">
      <c r="D284" s="23"/>
    </row>
    <row r="285" spans="4:4" x14ac:dyDescent="0.45">
      <c r="D285" s="23"/>
    </row>
    <row r="286" spans="4:4" x14ac:dyDescent="0.45">
      <c r="D286" s="23"/>
    </row>
    <row r="287" spans="4:4" x14ac:dyDescent="0.45">
      <c r="D287" s="23"/>
    </row>
    <row r="288" spans="4:4" x14ac:dyDescent="0.45">
      <c r="D288" s="23"/>
    </row>
    <row r="289" spans="4:4" x14ac:dyDescent="0.45">
      <c r="D289" s="23"/>
    </row>
    <row r="290" spans="4:4" x14ac:dyDescent="0.45">
      <c r="D290" s="23"/>
    </row>
    <row r="291" spans="4:4" x14ac:dyDescent="0.45">
      <c r="D291" s="23"/>
    </row>
    <row r="292" spans="4:4" x14ac:dyDescent="0.45">
      <c r="D292" s="23"/>
    </row>
    <row r="293" spans="4:4" x14ac:dyDescent="0.45">
      <c r="D293" s="23"/>
    </row>
    <row r="294" spans="4:4" x14ac:dyDescent="0.45">
      <c r="D294" s="23"/>
    </row>
    <row r="295" spans="4:4" x14ac:dyDescent="0.45">
      <c r="D295" s="23"/>
    </row>
    <row r="296" spans="4:4" x14ac:dyDescent="0.45">
      <c r="D296" s="23"/>
    </row>
    <row r="297" spans="4:4" x14ac:dyDescent="0.45">
      <c r="D297" s="23"/>
    </row>
    <row r="298" spans="4:4" x14ac:dyDescent="0.45">
      <c r="D298" s="23"/>
    </row>
    <row r="299" spans="4:4" x14ac:dyDescent="0.45">
      <c r="D299" s="23"/>
    </row>
    <row r="300" spans="4:4" x14ac:dyDescent="0.45">
      <c r="D300" s="23"/>
    </row>
    <row r="301" spans="4:4" x14ac:dyDescent="0.45">
      <c r="D301" s="23"/>
    </row>
    <row r="302" spans="4:4" x14ac:dyDescent="0.45">
      <c r="D302" s="23"/>
    </row>
    <row r="303" spans="4:4" x14ac:dyDescent="0.45">
      <c r="D303" s="23"/>
    </row>
    <row r="304" spans="4:4" x14ac:dyDescent="0.45">
      <c r="D304" s="23"/>
    </row>
    <row r="305" spans="4:4" x14ac:dyDescent="0.45">
      <c r="D305" s="23"/>
    </row>
    <row r="306" spans="4:4" x14ac:dyDescent="0.45">
      <c r="D306" s="23"/>
    </row>
    <row r="307" spans="4:4" x14ac:dyDescent="0.45">
      <c r="D307" s="23"/>
    </row>
    <row r="308" spans="4:4" x14ac:dyDescent="0.45">
      <c r="D308" s="23"/>
    </row>
    <row r="309" spans="4:4" x14ac:dyDescent="0.45">
      <c r="D309" s="23"/>
    </row>
    <row r="310" spans="4:4" x14ac:dyDescent="0.45">
      <c r="D310" s="23"/>
    </row>
    <row r="311" spans="4:4" x14ac:dyDescent="0.45">
      <c r="D311" s="23"/>
    </row>
    <row r="312" spans="4:4" x14ac:dyDescent="0.45">
      <c r="D312" s="23"/>
    </row>
    <row r="313" spans="4:4" x14ac:dyDescent="0.45">
      <c r="D313" s="23"/>
    </row>
    <row r="314" spans="4:4" x14ac:dyDescent="0.45">
      <c r="D314" s="23"/>
    </row>
    <row r="315" spans="4:4" x14ac:dyDescent="0.45">
      <c r="D315" s="23"/>
    </row>
    <row r="316" spans="4:4" x14ac:dyDescent="0.45">
      <c r="D316" s="23"/>
    </row>
    <row r="317" spans="4:4" x14ac:dyDescent="0.45">
      <c r="D317" s="23"/>
    </row>
    <row r="318" spans="4:4" x14ac:dyDescent="0.45">
      <c r="D318" s="23"/>
    </row>
    <row r="319" spans="4:4" x14ac:dyDescent="0.45">
      <c r="D319" s="23"/>
    </row>
    <row r="320" spans="4:4" x14ac:dyDescent="0.45">
      <c r="D320" s="23"/>
    </row>
    <row r="321" spans="4:4" x14ac:dyDescent="0.45">
      <c r="D321" s="23"/>
    </row>
    <row r="322" spans="4:4" x14ac:dyDescent="0.45">
      <c r="D322" s="23"/>
    </row>
    <row r="323" spans="4:4" x14ac:dyDescent="0.45">
      <c r="D323" s="23"/>
    </row>
    <row r="324" spans="4:4" x14ac:dyDescent="0.45">
      <c r="D324" s="23"/>
    </row>
    <row r="325" spans="4:4" x14ac:dyDescent="0.45">
      <c r="D325" s="23"/>
    </row>
    <row r="326" spans="4:4" x14ac:dyDescent="0.45">
      <c r="D326" s="23"/>
    </row>
    <row r="327" spans="4:4" x14ac:dyDescent="0.45">
      <c r="D327" s="23"/>
    </row>
    <row r="328" spans="4:4" x14ac:dyDescent="0.45">
      <c r="D328" s="23"/>
    </row>
    <row r="329" spans="4:4" x14ac:dyDescent="0.45">
      <c r="D329" s="23"/>
    </row>
    <row r="330" spans="4:4" x14ac:dyDescent="0.45">
      <c r="D330" s="23"/>
    </row>
    <row r="331" spans="4:4" x14ac:dyDescent="0.45">
      <c r="D331" s="23"/>
    </row>
    <row r="332" spans="4:4" x14ac:dyDescent="0.45">
      <c r="D332" s="23"/>
    </row>
    <row r="333" spans="4:4" x14ac:dyDescent="0.45">
      <c r="D333" s="23"/>
    </row>
    <row r="334" spans="4:4" x14ac:dyDescent="0.45">
      <c r="D334" s="23"/>
    </row>
    <row r="335" spans="4:4" x14ac:dyDescent="0.45">
      <c r="D335" s="23"/>
    </row>
    <row r="336" spans="4:4" x14ac:dyDescent="0.45">
      <c r="D336" s="23"/>
    </row>
    <row r="337" spans="4:4" x14ac:dyDescent="0.45">
      <c r="D337" s="23"/>
    </row>
    <row r="338" spans="4:4" x14ac:dyDescent="0.45">
      <c r="D338" s="23"/>
    </row>
    <row r="339" spans="4:4" x14ac:dyDescent="0.45">
      <c r="D339" s="23"/>
    </row>
    <row r="340" spans="4:4" x14ac:dyDescent="0.45">
      <c r="D340" s="23"/>
    </row>
    <row r="341" spans="4:4" x14ac:dyDescent="0.45">
      <c r="D341" s="23"/>
    </row>
    <row r="342" spans="4:4" x14ac:dyDescent="0.45">
      <c r="D342" s="23"/>
    </row>
    <row r="343" spans="4:4" x14ac:dyDescent="0.45">
      <c r="D343" s="23"/>
    </row>
    <row r="344" spans="4:4" x14ac:dyDescent="0.45">
      <c r="D344" s="23"/>
    </row>
    <row r="345" spans="4:4" x14ac:dyDescent="0.45">
      <c r="D345" s="23"/>
    </row>
    <row r="346" spans="4:4" x14ac:dyDescent="0.45">
      <c r="D346" s="23"/>
    </row>
    <row r="347" spans="4:4" x14ac:dyDescent="0.45">
      <c r="D347" s="23"/>
    </row>
    <row r="348" spans="4:4" x14ac:dyDescent="0.45">
      <c r="D348" s="23"/>
    </row>
    <row r="349" spans="4:4" x14ac:dyDescent="0.45">
      <c r="D349" s="23"/>
    </row>
    <row r="350" spans="4:4" x14ac:dyDescent="0.45">
      <c r="D350" s="23"/>
    </row>
    <row r="351" spans="4:4" x14ac:dyDescent="0.45">
      <c r="D351" s="23"/>
    </row>
    <row r="352" spans="4:4" x14ac:dyDescent="0.45">
      <c r="D352" s="23"/>
    </row>
    <row r="353" spans="4:4" x14ac:dyDescent="0.45">
      <c r="D353" s="23"/>
    </row>
    <row r="354" spans="4:4" x14ac:dyDescent="0.45">
      <c r="D354" s="23"/>
    </row>
    <row r="355" spans="4:4" x14ac:dyDescent="0.45">
      <c r="D355" s="23"/>
    </row>
    <row r="356" spans="4:4" x14ac:dyDescent="0.45">
      <c r="D356" s="23"/>
    </row>
    <row r="357" spans="4:4" x14ac:dyDescent="0.45">
      <c r="D357" s="23"/>
    </row>
    <row r="358" spans="4:4" x14ac:dyDescent="0.45">
      <c r="D358" s="23"/>
    </row>
    <row r="359" spans="4:4" x14ac:dyDescent="0.45">
      <c r="D359" s="23"/>
    </row>
    <row r="360" spans="4:4" x14ac:dyDescent="0.45">
      <c r="D360" s="23"/>
    </row>
    <row r="361" spans="4:4" x14ac:dyDescent="0.45">
      <c r="D361" s="23"/>
    </row>
    <row r="362" spans="4:4" x14ac:dyDescent="0.45">
      <c r="D362" s="23"/>
    </row>
    <row r="363" spans="4:4" x14ac:dyDescent="0.45">
      <c r="D363" s="23"/>
    </row>
    <row r="364" spans="4:4" x14ac:dyDescent="0.45">
      <c r="D364" s="23"/>
    </row>
    <row r="365" spans="4:4" x14ac:dyDescent="0.45">
      <c r="D365" s="23"/>
    </row>
    <row r="366" spans="4:4" x14ac:dyDescent="0.45">
      <c r="D366" s="23"/>
    </row>
    <row r="367" spans="4:4" x14ac:dyDescent="0.45">
      <c r="D367" s="23"/>
    </row>
    <row r="368" spans="4:4" x14ac:dyDescent="0.45">
      <c r="D368" s="23"/>
    </row>
    <row r="369" spans="4:4" x14ac:dyDescent="0.45">
      <c r="D369" s="23"/>
    </row>
    <row r="370" spans="4:4" x14ac:dyDescent="0.45">
      <c r="D370" s="23"/>
    </row>
    <row r="371" spans="4:4" x14ac:dyDescent="0.45">
      <c r="D371" s="23"/>
    </row>
    <row r="372" spans="4:4" x14ac:dyDescent="0.45">
      <c r="D372" s="23"/>
    </row>
    <row r="373" spans="4:4" x14ac:dyDescent="0.45">
      <c r="D373" s="23"/>
    </row>
    <row r="374" spans="4:4" x14ac:dyDescent="0.45">
      <c r="D374" s="23"/>
    </row>
    <row r="375" spans="4:4" x14ac:dyDescent="0.45">
      <c r="D375" s="23"/>
    </row>
    <row r="376" spans="4:4" x14ac:dyDescent="0.45">
      <c r="D376" s="23"/>
    </row>
    <row r="377" spans="4:4" x14ac:dyDescent="0.45">
      <c r="D377" s="23"/>
    </row>
    <row r="378" spans="4:4" x14ac:dyDescent="0.45">
      <c r="D378" s="23"/>
    </row>
    <row r="379" spans="4:4" x14ac:dyDescent="0.45">
      <c r="D379" s="23"/>
    </row>
    <row r="380" spans="4:4" x14ac:dyDescent="0.45">
      <c r="D380" s="23"/>
    </row>
    <row r="381" spans="4:4" x14ac:dyDescent="0.45">
      <c r="D381" s="23"/>
    </row>
    <row r="382" spans="4:4" x14ac:dyDescent="0.45">
      <c r="D382" s="23"/>
    </row>
    <row r="383" spans="4:4" x14ac:dyDescent="0.45">
      <c r="D383" s="23"/>
    </row>
    <row r="384" spans="4:4" x14ac:dyDescent="0.45">
      <c r="D384" s="23"/>
    </row>
    <row r="385" spans="4:4" x14ac:dyDescent="0.45">
      <c r="D385" s="23"/>
    </row>
    <row r="386" spans="4:4" x14ac:dyDescent="0.45">
      <c r="D386" s="23"/>
    </row>
    <row r="387" spans="4:4" x14ac:dyDescent="0.45">
      <c r="D387" s="23"/>
    </row>
    <row r="388" spans="4:4" x14ac:dyDescent="0.45">
      <c r="D388" s="23"/>
    </row>
    <row r="389" spans="4:4" x14ac:dyDescent="0.45">
      <c r="D389" s="23"/>
    </row>
    <row r="390" spans="4:4" x14ac:dyDescent="0.45">
      <c r="D390" s="23"/>
    </row>
    <row r="391" spans="4:4" x14ac:dyDescent="0.45">
      <c r="D391" s="23"/>
    </row>
    <row r="392" spans="4:4" x14ac:dyDescent="0.45">
      <c r="D392" s="23"/>
    </row>
    <row r="393" spans="4:4" x14ac:dyDescent="0.45">
      <c r="D393" s="23"/>
    </row>
    <row r="394" spans="4:4" x14ac:dyDescent="0.45">
      <c r="D394" s="23"/>
    </row>
    <row r="395" spans="4:4" x14ac:dyDescent="0.45">
      <c r="D395" s="23"/>
    </row>
    <row r="396" spans="4:4" x14ac:dyDescent="0.45">
      <c r="D396" s="23"/>
    </row>
    <row r="397" spans="4:4" x14ac:dyDescent="0.45">
      <c r="D397" s="23"/>
    </row>
    <row r="398" spans="4:4" x14ac:dyDescent="0.45">
      <c r="D398" s="23"/>
    </row>
    <row r="399" spans="4:4" x14ac:dyDescent="0.45">
      <c r="D399" s="23"/>
    </row>
    <row r="400" spans="4:4" x14ac:dyDescent="0.45">
      <c r="D400" s="23"/>
    </row>
    <row r="401" spans="4:4" x14ac:dyDescent="0.45">
      <c r="D401" s="23"/>
    </row>
    <row r="402" spans="4:4" x14ac:dyDescent="0.45">
      <c r="D402" s="23"/>
    </row>
    <row r="403" spans="4:4" x14ac:dyDescent="0.45">
      <c r="D403" s="23"/>
    </row>
    <row r="404" spans="4:4" x14ac:dyDescent="0.45">
      <c r="D404" s="23"/>
    </row>
    <row r="405" spans="4:4" x14ac:dyDescent="0.45">
      <c r="D405" s="23"/>
    </row>
    <row r="406" spans="4:4" x14ac:dyDescent="0.45">
      <c r="D406" s="23"/>
    </row>
    <row r="407" spans="4:4" x14ac:dyDescent="0.45">
      <c r="D407" s="23"/>
    </row>
    <row r="408" spans="4:4" x14ac:dyDescent="0.45">
      <c r="D408" s="23"/>
    </row>
    <row r="409" spans="4:4" x14ac:dyDescent="0.45">
      <c r="D409" s="23"/>
    </row>
    <row r="410" spans="4:4" x14ac:dyDescent="0.45">
      <c r="D410" s="23"/>
    </row>
    <row r="411" spans="4:4" x14ac:dyDescent="0.45">
      <c r="D411" s="23"/>
    </row>
    <row r="412" spans="4:4" x14ac:dyDescent="0.45">
      <c r="D412" s="23"/>
    </row>
    <row r="413" spans="4:4" x14ac:dyDescent="0.45">
      <c r="D413" s="23"/>
    </row>
    <row r="414" spans="4:4" x14ac:dyDescent="0.45">
      <c r="D414" s="23"/>
    </row>
    <row r="415" spans="4:4" x14ac:dyDescent="0.45">
      <c r="D415" s="23"/>
    </row>
    <row r="416" spans="4:4" x14ac:dyDescent="0.45">
      <c r="D416" s="23"/>
    </row>
    <row r="417" spans="4:4" x14ac:dyDescent="0.45">
      <c r="D417" s="23"/>
    </row>
    <row r="418" spans="4:4" x14ac:dyDescent="0.45">
      <c r="D418" s="23"/>
    </row>
    <row r="419" spans="4:4" x14ac:dyDescent="0.45">
      <c r="D419" s="23"/>
    </row>
    <row r="420" spans="4:4" x14ac:dyDescent="0.45">
      <c r="D420" s="23"/>
    </row>
    <row r="421" spans="4:4" x14ac:dyDescent="0.45">
      <c r="D421" s="23"/>
    </row>
    <row r="422" spans="4:4" x14ac:dyDescent="0.45">
      <c r="D422" s="23"/>
    </row>
    <row r="423" spans="4:4" x14ac:dyDescent="0.45">
      <c r="D423" s="23"/>
    </row>
    <row r="424" spans="4:4" x14ac:dyDescent="0.45">
      <c r="D424" s="23"/>
    </row>
    <row r="425" spans="4:4" x14ac:dyDescent="0.45">
      <c r="D425" s="23"/>
    </row>
    <row r="426" spans="4:4" x14ac:dyDescent="0.45">
      <c r="D426" s="23"/>
    </row>
    <row r="427" spans="4:4" x14ac:dyDescent="0.45">
      <c r="D427" s="23"/>
    </row>
    <row r="428" spans="4:4" x14ac:dyDescent="0.45">
      <c r="D428" s="23"/>
    </row>
    <row r="429" spans="4:4" x14ac:dyDescent="0.45">
      <c r="D429" s="23"/>
    </row>
    <row r="430" spans="4:4" x14ac:dyDescent="0.45">
      <c r="D430" s="23"/>
    </row>
    <row r="431" spans="4:4" x14ac:dyDescent="0.45">
      <c r="D431" s="23"/>
    </row>
    <row r="432" spans="4:4" x14ac:dyDescent="0.45">
      <c r="D432" s="23"/>
    </row>
    <row r="433" spans="4:4" x14ac:dyDescent="0.45">
      <c r="D433" s="23"/>
    </row>
    <row r="434" spans="4:4" x14ac:dyDescent="0.45">
      <c r="D434" s="23"/>
    </row>
    <row r="435" spans="4:4" x14ac:dyDescent="0.45">
      <c r="D435" s="23"/>
    </row>
    <row r="436" spans="4:4" x14ac:dyDescent="0.45">
      <c r="D436" s="23"/>
    </row>
    <row r="437" spans="4:4" x14ac:dyDescent="0.45">
      <c r="D437" s="23"/>
    </row>
    <row r="438" spans="4:4" x14ac:dyDescent="0.45">
      <c r="D438" s="23"/>
    </row>
    <row r="439" spans="4:4" x14ac:dyDescent="0.45">
      <c r="D439" s="23"/>
    </row>
    <row r="440" spans="4:4" x14ac:dyDescent="0.45">
      <c r="D440" s="23"/>
    </row>
    <row r="441" spans="4:4" x14ac:dyDescent="0.45">
      <c r="D441" s="23"/>
    </row>
    <row r="442" spans="4:4" x14ac:dyDescent="0.45">
      <c r="D442" s="23"/>
    </row>
    <row r="443" spans="4:4" x14ac:dyDescent="0.45">
      <c r="D443" s="23"/>
    </row>
    <row r="444" spans="4:4" x14ac:dyDescent="0.45">
      <c r="D444" s="23"/>
    </row>
    <row r="445" spans="4:4" x14ac:dyDescent="0.45">
      <c r="D445" s="23"/>
    </row>
    <row r="446" spans="4:4" x14ac:dyDescent="0.45">
      <c r="D446" s="23"/>
    </row>
    <row r="447" spans="4:4" x14ac:dyDescent="0.45">
      <c r="D447" s="23"/>
    </row>
    <row r="448" spans="4:4" x14ac:dyDescent="0.45">
      <c r="D448" s="23"/>
    </row>
    <row r="449" spans="4:4" x14ac:dyDescent="0.45">
      <c r="D449" s="23"/>
    </row>
    <row r="450" spans="4:4" x14ac:dyDescent="0.45">
      <c r="D450" s="23"/>
    </row>
    <row r="451" spans="4:4" x14ac:dyDescent="0.45">
      <c r="D451" s="23"/>
    </row>
    <row r="452" spans="4:4" x14ac:dyDescent="0.45">
      <c r="D452" s="23"/>
    </row>
    <row r="453" spans="4:4" x14ac:dyDescent="0.45">
      <c r="D453" s="23"/>
    </row>
    <row r="454" spans="4:4" x14ac:dyDescent="0.45">
      <c r="D454" s="23"/>
    </row>
    <row r="455" spans="4:4" x14ac:dyDescent="0.45">
      <c r="D455" s="23"/>
    </row>
    <row r="456" spans="4:4" x14ac:dyDescent="0.45">
      <c r="D456" s="23"/>
    </row>
    <row r="457" spans="4:4" x14ac:dyDescent="0.45">
      <c r="D457" s="23"/>
    </row>
    <row r="458" spans="4:4" x14ac:dyDescent="0.45">
      <c r="D458" s="23"/>
    </row>
    <row r="459" spans="4:4" x14ac:dyDescent="0.45">
      <c r="D459" s="23"/>
    </row>
    <row r="460" spans="4:4" x14ac:dyDescent="0.45">
      <c r="D460" s="23"/>
    </row>
    <row r="461" spans="4:4" x14ac:dyDescent="0.45">
      <c r="D461" s="23"/>
    </row>
    <row r="462" spans="4:4" x14ac:dyDescent="0.45">
      <c r="D462" s="23"/>
    </row>
    <row r="463" spans="4:4" x14ac:dyDescent="0.45">
      <c r="D463" s="23"/>
    </row>
    <row r="464" spans="4:4" x14ac:dyDescent="0.45">
      <c r="D464" s="23"/>
    </row>
    <row r="465" spans="4:4" x14ac:dyDescent="0.45">
      <c r="D465" s="23"/>
    </row>
    <row r="466" spans="4:4" x14ac:dyDescent="0.45">
      <c r="D466" s="23"/>
    </row>
    <row r="467" spans="4:4" x14ac:dyDescent="0.45">
      <c r="D467" s="23"/>
    </row>
    <row r="468" spans="4:4" x14ac:dyDescent="0.45">
      <c r="D468" s="23"/>
    </row>
    <row r="469" spans="4:4" x14ac:dyDescent="0.45">
      <c r="D469" s="23"/>
    </row>
    <row r="470" spans="4:4" x14ac:dyDescent="0.45">
      <c r="D470" s="23"/>
    </row>
    <row r="471" spans="4:4" x14ac:dyDescent="0.45">
      <c r="D471" s="23"/>
    </row>
    <row r="472" spans="4:4" x14ac:dyDescent="0.45">
      <c r="D472" s="23"/>
    </row>
    <row r="473" spans="4:4" x14ac:dyDescent="0.45">
      <c r="D473" s="23"/>
    </row>
    <row r="474" spans="4:4" x14ac:dyDescent="0.45">
      <c r="D474" s="23"/>
    </row>
    <row r="475" spans="4:4" x14ac:dyDescent="0.45">
      <c r="D475" s="23"/>
    </row>
    <row r="476" spans="4:4" x14ac:dyDescent="0.45">
      <c r="D476" s="23"/>
    </row>
    <row r="477" spans="4:4" x14ac:dyDescent="0.45">
      <c r="D477" s="23"/>
    </row>
    <row r="478" spans="4:4" x14ac:dyDescent="0.45">
      <c r="D478" s="23"/>
    </row>
    <row r="479" spans="4:4" x14ac:dyDescent="0.45">
      <c r="D479" s="23"/>
    </row>
    <row r="480" spans="4:4" x14ac:dyDescent="0.45">
      <c r="D480" s="23"/>
    </row>
    <row r="481" spans="4:4" x14ac:dyDescent="0.45">
      <c r="D481" s="23"/>
    </row>
    <row r="482" spans="4:4" x14ac:dyDescent="0.45">
      <c r="D482" s="23"/>
    </row>
    <row r="483" spans="4:4" x14ac:dyDescent="0.45">
      <c r="D483" s="23"/>
    </row>
    <row r="484" spans="4:4" x14ac:dyDescent="0.45">
      <c r="D484" s="23"/>
    </row>
    <row r="485" spans="4:4" x14ac:dyDescent="0.45">
      <c r="D485" s="23"/>
    </row>
    <row r="486" spans="4:4" x14ac:dyDescent="0.45">
      <c r="D486" s="23"/>
    </row>
    <row r="487" spans="4:4" x14ac:dyDescent="0.45">
      <c r="D487" s="23"/>
    </row>
    <row r="488" spans="4:4" x14ac:dyDescent="0.45">
      <c r="D488" s="23"/>
    </row>
    <row r="489" spans="4:4" x14ac:dyDescent="0.45">
      <c r="D489" s="23"/>
    </row>
    <row r="490" spans="4:4" x14ac:dyDescent="0.45">
      <c r="D490" s="23"/>
    </row>
    <row r="491" spans="4:4" x14ac:dyDescent="0.45">
      <c r="D491" s="23"/>
    </row>
    <row r="492" spans="4:4" x14ac:dyDescent="0.45">
      <c r="D492" s="23"/>
    </row>
    <row r="493" spans="4:4" x14ac:dyDescent="0.45">
      <c r="D493" s="23"/>
    </row>
    <row r="494" spans="4:4" x14ac:dyDescent="0.45">
      <c r="D494" s="23"/>
    </row>
    <row r="495" spans="4:4" x14ac:dyDescent="0.45">
      <c r="D495" s="23"/>
    </row>
    <row r="496" spans="4:4" x14ac:dyDescent="0.45">
      <c r="D496" s="23"/>
    </row>
    <row r="497" spans="4:4" x14ac:dyDescent="0.45">
      <c r="D497" s="23"/>
    </row>
    <row r="498" spans="4:4" x14ac:dyDescent="0.45">
      <c r="D498" s="23"/>
    </row>
    <row r="499" spans="4:4" x14ac:dyDescent="0.45">
      <c r="D499" s="23"/>
    </row>
    <row r="500" spans="4:4" x14ac:dyDescent="0.45">
      <c r="D500" s="23"/>
    </row>
    <row r="501" spans="4:4" x14ac:dyDescent="0.45">
      <c r="D501" s="23"/>
    </row>
    <row r="502" spans="4:4" x14ac:dyDescent="0.45">
      <c r="D502" s="23"/>
    </row>
    <row r="503" spans="4:4" x14ac:dyDescent="0.45">
      <c r="D503" s="23"/>
    </row>
    <row r="504" spans="4:4" x14ac:dyDescent="0.45">
      <c r="D504" s="23"/>
    </row>
    <row r="505" spans="4:4" x14ac:dyDescent="0.45">
      <c r="D505" s="23"/>
    </row>
    <row r="506" spans="4:4" x14ac:dyDescent="0.45">
      <c r="D506" s="23"/>
    </row>
    <row r="507" spans="4:4" x14ac:dyDescent="0.45">
      <c r="D507" s="23"/>
    </row>
    <row r="508" spans="4:4" x14ac:dyDescent="0.45">
      <c r="D508" s="23"/>
    </row>
    <row r="509" spans="4:4" x14ac:dyDescent="0.45">
      <c r="D509" s="23"/>
    </row>
    <row r="510" spans="4:4" x14ac:dyDescent="0.45">
      <c r="D510" s="23"/>
    </row>
    <row r="511" spans="4:4" x14ac:dyDescent="0.45">
      <c r="D511" s="23"/>
    </row>
    <row r="512" spans="4:4" x14ac:dyDescent="0.45">
      <c r="D512" s="23"/>
    </row>
    <row r="513" spans="4:4" x14ac:dyDescent="0.45">
      <c r="D513" s="23"/>
    </row>
    <row r="514" spans="4:4" x14ac:dyDescent="0.45">
      <c r="D514" s="23"/>
    </row>
    <row r="515" spans="4:4" x14ac:dyDescent="0.45">
      <c r="D515" s="23"/>
    </row>
    <row r="516" spans="4:4" x14ac:dyDescent="0.45">
      <c r="D516" s="23"/>
    </row>
    <row r="517" spans="4:4" x14ac:dyDescent="0.45">
      <c r="D517" s="23"/>
    </row>
    <row r="518" spans="4:4" x14ac:dyDescent="0.45">
      <c r="D518" s="23"/>
    </row>
    <row r="519" spans="4:4" x14ac:dyDescent="0.45">
      <c r="D519" s="23"/>
    </row>
    <row r="520" spans="4:4" x14ac:dyDescent="0.45">
      <c r="D520" s="23"/>
    </row>
    <row r="521" spans="4:4" x14ac:dyDescent="0.45">
      <c r="D521" s="23"/>
    </row>
    <row r="522" spans="4:4" x14ac:dyDescent="0.45">
      <c r="D522" s="23"/>
    </row>
    <row r="523" spans="4:4" x14ac:dyDescent="0.45">
      <c r="D523" s="23"/>
    </row>
    <row r="524" spans="4:4" x14ac:dyDescent="0.45">
      <c r="D524" s="23"/>
    </row>
    <row r="525" spans="4:4" x14ac:dyDescent="0.45">
      <c r="D525" s="23"/>
    </row>
    <row r="526" spans="4:4" x14ac:dyDescent="0.45">
      <c r="D526" s="23"/>
    </row>
    <row r="527" spans="4:4" x14ac:dyDescent="0.45">
      <c r="D527" s="23"/>
    </row>
    <row r="528" spans="4:4" x14ac:dyDescent="0.45">
      <c r="D528" s="23"/>
    </row>
    <row r="529" spans="4:4" x14ac:dyDescent="0.45">
      <c r="D529" s="23"/>
    </row>
    <row r="530" spans="4:4" x14ac:dyDescent="0.45">
      <c r="D530" s="23"/>
    </row>
    <row r="531" spans="4:4" x14ac:dyDescent="0.45">
      <c r="D531" s="23"/>
    </row>
    <row r="532" spans="4:4" x14ac:dyDescent="0.45">
      <c r="D532" s="23"/>
    </row>
    <row r="533" spans="4:4" x14ac:dyDescent="0.45">
      <c r="D533" s="23"/>
    </row>
    <row r="534" spans="4:4" x14ac:dyDescent="0.45">
      <c r="D534" s="23"/>
    </row>
    <row r="535" spans="4:4" x14ac:dyDescent="0.45">
      <c r="D535" s="23"/>
    </row>
    <row r="536" spans="4:4" x14ac:dyDescent="0.45">
      <c r="D536" s="23"/>
    </row>
    <row r="537" spans="4:4" x14ac:dyDescent="0.45">
      <c r="D537" s="23"/>
    </row>
    <row r="538" spans="4:4" x14ac:dyDescent="0.45">
      <c r="D538" s="23"/>
    </row>
    <row r="539" spans="4:4" x14ac:dyDescent="0.45">
      <c r="D539" s="23"/>
    </row>
    <row r="540" spans="4:4" x14ac:dyDescent="0.45">
      <c r="D540" s="23"/>
    </row>
    <row r="541" spans="4:4" x14ac:dyDescent="0.45">
      <c r="D541" s="23"/>
    </row>
    <row r="542" spans="4:4" x14ac:dyDescent="0.45">
      <c r="D542" s="23"/>
    </row>
    <row r="543" spans="4:4" x14ac:dyDescent="0.45">
      <c r="D543" s="23"/>
    </row>
    <row r="544" spans="4:4" x14ac:dyDescent="0.45">
      <c r="D544" s="23"/>
    </row>
    <row r="545" spans="4:4" x14ac:dyDescent="0.45">
      <c r="D545" s="23"/>
    </row>
    <row r="546" spans="4:4" x14ac:dyDescent="0.45">
      <c r="D546" s="23"/>
    </row>
    <row r="547" spans="4:4" x14ac:dyDescent="0.45">
      <c r="D547" s="23"/>
    </row>
    <row r="548" spans="4:4" x14ac:dyDescent="0.45">
      <c r="D548" s="23"/>
    </row>
    <row r="549" spans="4:4" x14ac:dyDescent="0.45">
      <c r="D549" s="23"/>
    </row>
    <row r="550" spans="4:4" x14ac:dyDescent="0.45">
      <c r="D550" s="23"/>
    </row>
    <row r="551" spans="4:4" x14ac:dyDescent="0.45">
      <c r="D551" s="23"/>
    </row>
    <row r="552" spans="4:4" x14ac:dyDescent="0.45">
      <c r="D552" s="23"/>
    </row>
    <row r="553" spans="4:4" x14ac:dyDescent="0.45">
      <c r="D553" s="23"/>
    </row>
    <row r="554" spans="4:4" x14ac:dyDescent="0.45">
      <c r="D554" s="23"/>
    </row>
    <row r="555" spans="4:4" x14ac:dyDescent="0.45">
      <c r="D555" s="23"/>
    </row>
    <row r="556" spans="4:4" x14ac:dyDescent="0.45">
      <c r="D556" s="23"/>
    </row>
    <row r="557" spans="4:4" x14ac:dyDescent="0.45">
      <c r="D557" s="23"/>
    </row>
    <row r="558" spans="4:4" x14ac:dyDescent="0.45">
      <c r="D558" s="23"/>
    </row>
    <row r="559" spans="4:4" x14ac:dyDescent="0.45">
      <c r="D559" s="23"/>
    </row>
    <row r="560" spans="4:4" x14ac:dyDescent="0.45">
      <c r="D560" s="23"/>
    </row>
    <row r="561" spans="4:4" x14ac:dyDescent="0.45">
      <c r="D561" s="23"/>
    </row>
    <row r="562" spans="4:4" x14ac:dyDescent="0.45">
      <c r="D562" s="23"/>
    </row>
    <row r="563" spans="4:4" x14ac:dyDescent="0.45">
      <c r="D563" s="23"/>
    </row>
    <row r="564" spans="4:4" x14ac:dyDescent="0.45">
      <c r="D564" s="23"/>
    </row>
    <row r="565" spans="4:4" x14ac:dyDescent="0.45">
      <c r="D565" s="23"/>
    </row>
    <row r="566" spans="4:4" x14ac:dyDescent="0.45">
      <c r="D566" s="23"/>
    </row>
    <row r="567" spans="4:4" x14ac:dyDescent="0.45">
      <c r="D567" s="23"/>
    </row>
    <row r="568" spans="4:4" x14ac:dyDescent="0.45">
      <c r="D568" s="23"/>
    </row>
    <row r="569" spans="4:4" x14ac:dyDescent="0.45">
      <c r="D569" s="23"/>
    </row>
    <row r="570" spans="4:4" x14ac:dyDescent="0.45">
      <c r="D570" s="23"/>
    </row>
    <row r="571" spans="4:4" x14ac:dyDescent="0.45">
      <c r="D571" s="23"/>
    </row>
    <row r="572" spans="4:4" x14ac:dyDescent="0.45">
      <c r="D572" s="23"/>
    </row>
    <row r="573" spans="4:4" x14ac:dyDescent="0.45">
      <c r="D573" s="23"/>
    </row>
    <row r="574" spans="4:4" x14ac:dyDescent="0.45">
      <c r="D574" s="23"/>
    </row>
    <row r="575" spans="4:4" x14ac:dyDescent="0.45">
      <c r="D575" s="23"/>
    </row>
    <row r="576" spans="4:4" x14ac:dyDescent="0.45">
      <c r="D576" s="23"/>
    </row>
    <row r="577" spans="4:4" x14ac:dyDescent="0.45">
      <c r="D577" s="23"/>
    </row>
    <row r="578" spans="4:4" x14ac:dyDescent="0.45">
      <c r="D578" s="23"/>
    </row>
    <row r="579" spans="4:4" x14ac:dyDescent="0.45">
      <c r="D579" s="23"/>
    </row>
    <row r="580" spans="4:4" x14ac:dyDescent="0.45">
      <c r="D580" s="23"/>
    </row>
    <row r="581" spans="4:4" x14ac:dyDescent="0.45">
      <c r="D581" s="23"/>
    </row>
    <row r="582" spans="4:4" x14ac:dyDescent="0.45">
      <c r="D582" s="23"/>
    </row>
    <row r="583" spans="4:4" x14ac:dyDescent="0.45">
      <c r="D583" s="23"/>
    </row>
    <row r="584" spans="4:4" x14ac:dyDescent="0.45">
      <c r="D584" s="23"/>
    </row>
    <row r="585" spans="4:4" x14ac:dyDescent="0.45">
      <c r="D585" s="23"/>
    </row>
    <row r="586" spans="4:4" x14ac:dyDescent="0.45">
      <c r="D586" s="23"/>
    </row>
    <row r="587" spans="4:4" x14ac:dyDescent="0.45">
      <c r="D587" s="23"/>
    </row>
    <row r="588" spans="4:4" x14ac:dyDescent="0.45">
      <c r="D588" s="23"/>
    </row>
    <row r="589" spans="4:4" x14ac:dyDescent="0.45">
      <c r="D589" s="23"/>
    </row>
    <row r="590" spans="4:4" x14ac:dyDescent="0.45">
      <c r="D590" s="23"/>
    </row>
    <row r="591" spans="4:4" x14ac:dyDescent="0.45">
      <c r="D591" s="23"/>
    </row>
    <row r="592" spans="4:4" x14ac:dyDescent="0.45">
      <c r="D592" s="23"/>
    </row>
    <row r="593" spans="4:4" x14ac:dyDescent="0.45">
      <c r="D593" s="23"/>
    </row>
    <row r="594" spans="4:4" x14ac:dyDescent="0.45">
      <c r="D594" s="23"/>
    </row>
    <row r="595" spans="4:4" x14ac:dyDescent="0.45">
      <c r="D595" s="23"/>
    </row>
    <row r="596" spans="4:4" x14ac:dyDescent="0.45">
      <c r="D596" s="23"/>
    </row>
    <row r="597" spans="4:4" x14ac:dyDescent="0.45">
      <c r="D597" s="23"/>
    </row>
    <row r="598" spans="4:4" x14ac:dyDescent="0.45">
      <c r="D598" s="23"/>
    </row>
    <row r="599" spans="4:4" x14ac:dyDescent="0.45">
      <c r="D599" s="23"/>
    </row>
    <row r="600" spans="4:4" x14ac:dyDescent="0.45">
      <c r="D600" s="23"/>
    </row>
    <row r="601" spans="4:4" x14ac:dyDescent="0.45">
      <c r="D601" s="23"/>
    </row>
    <row r="602" spans="4:4" x14ac:dyDescent="0.45">
      <c r="D602" s="23"/>
    </row>
    <row r="603" spans="4:4" x14ac:dyDescent="0.45">
      <c r="D603" s="23"/>
    </row>
    <row r="604" spans="4:4" x14ac:dyDescent="0.45">
      <c r="D604" s="23"/>
    </row>
    <row r="605" spans="4:4" x14ac:dyDescent="0.45">
      <c r="D605" s="23"/>
    </row>
    <row r="606" spans="4:4" x14ac:dyDescent="0.45">
      <c r="D606" s="23"/>
    </row>
    <row r="607" spans="4:4" x14ac:dyDescent="0.45">
      <c r="D607" s="23"/>
    </row>
    <row r="608" spans="4:4" x14ac:dyDescent="0.45">
      <c r="D608" s="23"/>
    </row>
    <row r="609" spans="4:4" x14ac:dyDescent="0.45">
      <c r="D609" s="23"/>
    </row>
    <row r="610" spans="4:4" x14ac:dyDescent="0.45">
      <c r="D610" s="23"/>
    </row>
    <row r="611" spans="4:4" x14ac:dyDescent="0.45">
      <c r="D611" s="23"/>
    </row>
    <row r="612" spans="4:4" x14ac:dyDescent="0.45">
      <c r="D612" s="23"/>
    </row>
    <row r="613" spans="4:4" x14ac:dyDescent="0.45">
      <c r="D613" s="23"/>
    </row>
    <row r="614" spans="4:4" x14ac:dyDescent="0.45">
      <c r="D614" s="23"/>
    </row>
    <row r="615" spans="4:4" x14ac:dyDescent="0.45">
      <c r="D615" s="23"/>
    </row>
    <row r="616" spans="4:4" x14ac:dyDescent="0.45">
      <c r="D616" s="23"/>
    </row>
    <row r="617" spans="4:4" x14ac:dyDescent="0.45">
      <c r="D617" s="23"/>
    </row>
    <row r="618" spans="4:4" x14ac:dyDescent="0.45">
      <c r="D618" s="23"/>
    </row>
    <row r="619" spans="4:4" x14ac:dyDescent="0.45">
      <c r="D619" s="23"/>
    </row>
    <row r="620" spans="4:4" x14ac:dyDescent="0.45">
      <c r="D620" s="23"/>
    </row>
    <row r="621" spans="4:4" x14ac:dyDescent="0.45">
      <c r="D621" s="23"/>
    </row>
    <row r="622" spans="4:4" x14ac:dyDescent="0.45">
      <c r="D622" s="23"/>
    </row>
    <row r="623" spans="4:4" x14ac:dyDescent="0.45">
      <c r="D623" s="23"/>
    </row>
    <row r="624" spans="4:4" x14ac:dyDescent="0.45">
      <c r="D624" s="23"/>
    </row>
    <row r="625" spans="4:4" x14ac:dyDescent="0.45">
      <c r="D625" s="23"/>
    </row>
    <row r="626" spans="4:4" x14ac:dyDescent="0.45">
      <c r="D626" s="23"/>
    </row>
    <row r="627" spans="4:4" x14ac:dyDescent="0.45">
      <c r="D627" s="23"/>
    </row>
    <row r="628" spans="4:4" x14ac:dyDescent="0.45">
      <c r="D628" s="23"/>
    </row>
    <row r="629" spans="4:4" x14ac:dyDescent="0.45">
      <c r="D629" s="23"/>
    </row>
    <row r="630" spans="4:4" x14ac:dyDescent="0.45">
      <c r="D630" s="23"/>
    </row>
    <row r="631" spans="4:4" x14ac:dyDescent="0.45">
      <c r="D631" s="23"/>
    </row>
    <row r="632" spans="4:4" x14ac:dyDescent="0.45">
      <c r="D632" s="23"/>
    </row>
    <row r="633" spans="4:4" x14ac:dyDescent="0.45">
      <c r="D633" s="23"/>
    </row>
    <row r="634" spans="4:4" x14ac:dyDescent="0.45">
      <c r="D634" s="23"/>
    </row>
    <row r="635" spans="4:4" x14ac:dyDescent="0.45">
      <c r="D635" s="23"/>
    </row>
    <row r="636" spans="4:4" x14ac:dyDescent="0.45">
      <c r="D636" s="23"/>
    </row>
    <row r="637" spans="4:4" x14ac:dyDescent="0.45">
      <c r="D637" s="23"/>
    </row>
    <row r="638" spans="4:4" x14ac:dyDescent="0.45">
      <c r="D638" s="23"/>
    </row>
    <row r="639" spans="4:4" x14ac:dyDescent="0.45">
      <c r="D639" s="23"/>
    </row>
    <row r="640" spans="4:4" x14ac:dyDescent="0.45">
      <c r="D640" s="23"/>
    </row>
    <row r="641" spans="4:4" x14ac:dyDescent="0.45">
      <c r="D641" s="23"/>
    </row>
    <row r="642" spans="4:4" x14ac:dyDescent="0.45">
      <c r="D642" s="23"/>
    </row>
    <row r="643" spans="4:4" x14ac:dyDescent="0.45">
      <c r="D643" s="23"/>
    </row>
    <row r="644" spans="4:4" x14ac:dyDescent="0.45">
      <c r="D644" s="23"/>
    </row>
    <row r="645" spans="4:4" x14ac:dyDescent="0.45">
      <c r="D645" s="23"/>
    </row>
    <row r="646" spans="4:4" x14ac:dyDescent="0.45">
      <c r="D646" s="23"/>
    </row>
    <row r="647" spans="4:4" x14ac:dyDescent="0.45">
      <c r="D647" s="23"/>
    </row>
    <row r="648" spans="4:4" x14ac:dyDescent="0.45">
      <c r="D648" s="23"/>
    </row>
    <row r="649" spans="4:4" x14ac:dyDescent="0.45">
      <c r="D649" s="23"/>
    </row>
    <row r="650" spans="4:4" x14ac:dyDescent="0.45">
      <c r="D650" s="23"/>
    </row>
    <row r="651" spans="4:4" x14ac:dyDescent="0.45">
      <c r="D651" s="23"/>
    </row>
    <row r="652" spans="4:4" x14ac:dyDescent="0.45">
      <c r="D652" s="23"/>
    </row>
    <row r="653" spans="4:4" x14ac:dyDescent="0.45">
      <c r="D653" s="23"/>
    </row>
    <row r="654" spans="4:4" x14ac:dyDescent="0.45">
      <c r="D654" s="23"/>
    </row>
    <row r="655" spans="4:4" x14ac:dyDescent="0.45">
      <c r="D655" s="23"/>
    </row>
    <row r="656" spans="4:4" x14ac:dyDescent="0.45">
      <c r="D656" s="23"/>
    </row>
    <row r="657" spans="4:4" x14ac:dyDescent="0.45">
      <c r="D657" s="23"/>
    </row>
    <row r="658" spans="4:4" x14ac:dyDescent="0.45">
      <c r="D658" s="23"/>
    </row>
    <row r="659" spans="4:4" x14ac:dyDescent="0.45">
      <c r="D659" s="23"/>
    </row>
    <row r="660" spans="4:4" x14ac:dyDescent="0.45">
      <c r="D660" s="23"/>
    </row>
    <row r="661" spans="4:4" x14ac:dyDescent="0.45">
      <c r="D661" s="23"/>
    </row>
    <row r="662" spans="4:4" x14ac:dyDescent="0.45">
      <c r="D662" s="23"/>
    </row>
    <row r="663" spans="4:4" x14ac:dyDescent="0.45">
      <c r="D663" s="23"/>
    </row>
    <row r="664" spans="4:4" x14ac:dyDescent="0.45">
      <c r="D664" s="23"/>
    </row>
    <row r="665" spans="4:4" x14ac:dyDescent="0.45">
      <c r="D665" s="23"/>
    </row>
    <row r="666" spans="4:4" x14ac:dyDescent="0.45">
      <c r="D666" s="23"/>
    </row>
    <row r="667" spans="4:4" x14ac:dyDescent="0.45">
      <c r="D667" s="23"/>
    </row>
    <row r="668" spans="4:4" x14ac:dyDescent="0.45">
      <c r="D668" s="23"/>
    </row>
    <row r="669" spans="4:4" x14ac:dyDescent="0.45">
      <c r="D669" s="23"/>
    </row>
    <row r="670" spans="4:4" x14ac:dyDescent="0.45">
      <c r="D670" s="23"/>
    </row>
    <row r="671" spans="4:4" x14ac:dyDescent="0.45">
      <c r="D671" s="23"/>
    </row>
    <row r="672" spans="4:4" x14ac:dyDescent="0.45">
      <c r="D672" s="23"/>
    </row>
    <row r="673" spans="4:4" x14ac:dyDescent="0.45">
      <c r="D673" s="23"/>
    </row>
    <row r="674" spans="4:4" x14ac:dyDescent="0.45">
      <c r="D674" s="23"/>
    </row>
    <row r="675" spans="4:4" x14ac:dyDescent="0.45">
      <c r="D675" s="23"/>
    </row>
    <row r="676" spans="4:4" x14ac:dyDescent="0.45">
      <c r="D676" s="23"/>
    </row>
    <row r="677" spans="4:4" x14ac:dyDescent="0.45">
      <c r="D677" s="23"/>
    </row>
    <row r="678" spans="4:4" x14ac:dyDescent="0.45">
      <c r="D678" s="23"/>
    </row>
    <row r="679" spans="4:4" x14ac:dyDescent="0.45">
      <c r="D679" s="23"/>
    </row>
    <row r="680" spans="4:4" x14ac:dyDescent="0.45">
      <c r="D680" s="23"/>
    </row>
    <row r="681" spans="4:4" x14ac:dyDescent="0.45">
      <c r="D681" s="23"/>
    </row>
    <row r="682" spans="4:4" x14ac:dyDescent="0.45">
      <c r="D682" s="23"/>
    </row>
    <row r="683" spans="4:4" x14ac:dyDescent="0.45">
      <c r="D683" s="23"/>
    </row>
    <row r="684" spans="4:4" x14ac:dyDescent="0.45">
      <c r="D684" s="23"/>
    </row>
    <row r="685" spans="4:4" x14ac:dyDescent="0.45">
      <c r="D685" s="23"/>
    </row>
    <row r="686" spans="4:4" x14ac:dyDescent="0.45">
      <c r="D686" s="23"/>
    </row>
    <row r="687" spans="4:4" x14ac:dyDescent="0.45">
      <c r="D687" s="23"/>
    </row>
    <row r="688" spans="4:4" x14ac:dyDescent="0.45">
      <c r="D688" s="23"/>
    </row>
    <row r="689" spans="4:4" x14ac:dyDescent="0.45">
      <c r="D689" s="23"/>
    </row>
    <row r="690" spans="4:4" x14ac:dyDescent="0.45">
      <c r="D690" s="23"/>
    </row>
    <row r="691" spans="4:4" x14ac:dyDescent="0.45">
      <c r="D691" s="23"/>
    </row>
    <row r="692" spans="4:4" x14ac:dyDescent="0.45">
      <c r="D692" s="23"/>
    </row>
    <row r="693" spans="4:4" x14ac:dyDescent="0.45">
      <c r="D693" s="23"/>
    </row>
    <row r="694" spans="4:4" x14ac:dyDescent="0.45">
      <c r="D694" s="23"/>
    </row>
    <row r="695" spans="4:4" x14ac:dyDescent="0.45">
      <c r="D695" s="23"/>
    </row>
    <row r="696" spans="4:4" x14ac:dyDescent="0.45">
      <c r="D696" s="23"/>
    </row>
    <row r="697" spans="4:4" x14ac:dyDescent="0.45">
      <c r="D697" s="23"/>
    </row>
    <row r="698" spans="4:4" x14ac:dyDescent="0.45">
      <c r="D698" s="23"/>
    </row>
    <row r="699" spans="4:4" x14ac:dyDescent="0.45">
      <c r="D699" s="23"/>
    </row>
    <row r="700" spans="4:4" x14ac:dyDescent="0.45">
      <c r="D700" s="23"/>
    </row>
    <row r="701" spans="4:4" x14ac:dyDescent="0.45">
      <c r="D701" s="23"/>
    </row>
    <row r="702" spans="4:4" x14ac:dyDescent="0.45">
      <c r="D702" s="23"/>
    </row>
    <row r="703" spans="4:4" x14ac:dyDescent="0.45">
      <c r="D703" s="23"/>
    </row>
    <row r="704" spans="4:4" x14ac:dyDescent="0.45">
      <c r="D704" s="23"/>
    </row>
    <row r="705" spans="4:4" x14ac:dyDescent="0.45">
      <c r="D705" s="23"/>
    </row>
    <row r="706" spans="4:4" x14ac:dyDescent="0.45">
      <c r="D706" s="23"/>
    </row>
    <row r="707" spans="4:4" x14ac:dyDescent="0.45">
      <c r="D707" s="23"/>
    </row>
    <row r="708" spans="4:4" x14ac:dyDescent="0.45">
      <c r="D708" s="23"/>
    </row>
    <row r="709" spans="4:4" x14ac:dyDescent="0.45">
      <c r="D709" s="23"/>
    </row>
    <row r="710" spans="4:4" x14ac:dyDescent="0.45">
      <c r="D710" s="23"/>
    </row>
    <row r="711" spans="4:4" x14ac:dyDescent="0.45">
      <c r="D711" s="23"/>
    </row>
    <row r="712" spans="4:4" x14ac:dyDescent="0.45">
      <c r="D712" s="23"/>
    </row>
    <row r="713" spans="4:4" x14ac:dyDescent="0.45">
      <c r="D713" s="23"/>
    </row>
    <row r="714" spans="4:4" x14ac:dyDescent="0.45">
      <c r="D714" s="23"/>
    </row>
    <row r="715" spans="4:4" x14ac:dyDescent="0.45">
      <c r="D715" s="23"/>
    </row>
    <row r="716" spans="4:4" x14ac:dyDescent="0.45">
      <c r="D716" s="23"/>
    </row>
    <row r="717" spans="4:4" x14ac:dyDescent="0.45">
      <c r="D717" s="23"/>
    </row>
    <row r="718" spans="4:4" x14ac:dyDescent="0.45">
      <c r="D718" s="23"/>
    </row>
    <row r="719" spans="4:4" x14ac:dyDescent="0.45">
      <c r="D719" s="23"/>
    </row>
    <row r="720" spans="4:4" x14ac:dyDescent="0.45">
      <c r="D720" s="23"/>
    </row>
    <row r="721" spans="4:4" x14ac:dyDescent="0.45">
      <c r="D721" s="23"/>
    </row>
    <row r="722" spans="4:4" x14ac:dyDescent="0.45">
      <c r="D722" s="23"/>
    </row>
    <row r="723" spans="4:4" x14ac:dyDescent="0.45">
      <c r="D723" s="23"/>
    </row>
    <row r="724" spans="4:4" x14ac:dyDescent="0.45">
      <c r="D724" s="23"/>
    </row>
    <row r="725" spans="4:4" x14ac:dyDescent="0.45">
      <c r="D725" s="23"/>
    </row>
    <row r="726" spans="4:4" x14ac:dyDescent="0.45">
      <c r="D726" s="23"/>
    </row>
    <row r="727" spans="4:4" x14ac:dyDescent="0.45">
      <c r="D727" s="23"/>
    </row>
    <row r="728" spans="4:4" x14ac:dyDescent="0.45">
      <c r="D728" s="23"/>
    </row>
    <row r="729" spans="4:4" x14ac:dyDescent="0.45">
      <c r="D729" s="23"/>
    </row>
    <row r="730" spans="4:4" x14ac:dyDescent="0.45">
      <c r="D730" s="23"/>
    </row>
    <row r="731" spans="4:4" x14ac:dyDescent="0.45">
      <c r="D731" s="23"/>
    </row>
    <row r="732" spans="4:4" x14ac:dyDescent="0.45">
      <c r="D732" s="23"/>
    </row>
    <row r="733" spans="4:4" x14ac:dyDescent="0.45">
      <c r="D733" s="23"/>
    </row>
    <row r="734" spans="4:4" x14ac:dyDescent="0.45">
      <c r="D734" s="23"/>
    </row>
    <row r="735" spans="4:4" x14ac:dyDescent="0.45">
      <c r="D735" s="23"/>
    </row>
    <row r="736" spans="4:4" x14ac:dyDescent="0.45">
      <c r="D736" s="23"/>
    </row>
    <row r="737" spans="4:4" x14ac:dyDescent="0.45">
      <c r="D737" s="23"/>
    </row>
    <row r="738" spans="4:4" x14ac:dyDescent="0.45">
      <c r="D738" s="23"/>
    </row>
    <row r="739" spans="4:4" x14ac:dyDescent="0.45">
      <c r="D739" s="23"/>
    </row>
    <row r="740" spans="4:4" x14ac:dyDescent="0.45">
      <c r="D740" s="23"/>
    </row>
    <row r="741" spans="4:4" x14ac:dyDescent="0.45">
      <c r="D741" s="23"/>
    </row>
    <row r="742" spans="4:4" x14ac:dyDescent="0.45">
      <c r="D742" s="23"/>
    </row>
    <row r="743" spans="4:4" x14ac:dyDescent="0.45">
      <c r="D743" s="23"/>
    </row>
    <row r="744" spans="4:4" x14ac:dyDescent="0.45">
      <c r="D744" s="23"/>
    </row>
    <row r="745" spans="4:4" x14ac:dyDescent="0.45">
      <c r="D745" s="23"/>
    </row>
    <row r="746" spans="4:4" x14ac:dyDescent="0.45">
      <c r="D746" s="23"/>
    </row>
    <row r="747" spans="4:4" x14ac:dyDescent="0.45">
      <c r="D747" s="23"/>
    </row>
    <row r="748" spans="4:4" x14ac:dyDescent="0.45">
      <c r="D748" s="23"/>
    </row>
    <row r="749" spans="4:4" x14ac:dyDescent="0.45">
      <c r="D749" s="23"/>
    </row>
    <row r="750" spans="4:4" x14ac:dyDescent="0.45">
      <c r="D750" s="23"/>
    </row>
    <row r="751" spans="4:4" x14ac:dyDescent="0.45">
      <c r="D751" s="23"/>
    </row>
    <row r="752" spans="4:4" x14ac:dyDescent="0.45">
      <c r="D752" s="23"/>
    </row>
    <row r="753" spans="4:4" x14ac:dyDescent="0.45">
      <c r="D753" s="23"/>
    </row>
    <row r="754" spans="4:4" x14ac:dyDescent="0.45">
      <c r="D754" s="23"/>
    </row>
    <row r="755" spans="4:4" x14ac:dyDescent="0.45">
      <c r="D755" s="23"/>
    </row>
    <row r="756" spans="4:4" x14ac:dyDescent="0.45">
      <c r="D756" s="23"/>
    </row>
    <row r="757" spans="4:4" x14ac:dyDescent="0.45">
      <c r="D757" s="23"/>
    </row>
    <row r="758" spans="4:4" x14ac:dyDescent="0.45">
      <c r="D758" s="23"/>
    </row>
    <row r="759" spans="4:4" x14ac:dyDescent="0.45">
      <c r="D759" s="23"/>
    </row>
    <row r="760" spans="4:4" x14ac:dyDescent="0.45">
      <c r="D760" s="23"/>
    </row>
    <row r="761" spans="4:4" x14ac:dyDescent="0.45">
      <c r="D761" s="23"/>
    </row>
    <row r="762" spans="4:4" x14ac:dyDescent="0.45">
      <c r="D762" s="23"/>
    </row>
    <row r="763" spans="4:4" x14ac:dyDescent="0.45">
      <c r="D763" s="23"/>
    </row>
    <row r="764" spans="4:4" x14ac:dyDescent="0.45">
      <c r="D764" s="23"/>
    </row>
    <row r="765" spans="4:4" x14ac:dyDescent="0.45">
      <c r="D765" s="23"/>
    </row>
    <row r="766" spans="4:4" x14ac:dyDescent="0.45">
      <c r="D766" s="23"/>
    </row>
    <row r="767" spans="4:4" x14ac:dyDescent="0.45">
      <c r="D767" s="23"/>
    </row>
    <row r="768" spans="4:4" x14ac:dyDescent="0.45">
      <c r="D768" s="23"/>
    </row>
    <row r="769" spans="4:4" x14ac:dyDescent="0.45">
      <c r="D769" s="23"/>
    </row>
    <row r="770" spans="4:4" x14ac:dyDescent="0.45">
      <c r="D770" s="23"/>
    </row>
    <row r="771" spans="4:4" x14ac:dyDescent="0.45">
      <c r="D771" s="23"/>
    </row>
    <row r="772" spans="4:4" x14ac:dyDescent="0.45">
      <c r="D772" s="23"/>
    </row>
    <row r="773" spans="4:4" x14ac:dyDescent="0.45">
      <c r="D773" s="23"/>
    </row>
    <row r="774" spans="4:4" x14ac:dyDescent="0.45">
      <c r="D774" s="23"/>
    </row>
    <row r="775" spans="4:4" x14ac:dyDescent="0.45">
      <c r="D775" s="23"/>
    </row>
    <row r="776" spans="4:4" x14ac:dyDescent="0.45">
      <c r="D776" s="23"/>
    </row>
    <row r="777" spans="4:4" x14ac:dyDescent="0.45">
      <c r="D777" s="23"/>
    </row>
    <row r="778" spans="4:4" x14ac:dyDescent="0.45">
      <c r="D778" s="23"/>
    </row>
    <row r="779" spans="4:4" x14ac:dyDescent="0.45">
      <c r="D779" s="23"/>
    </row>
    <row r="780" spans="4:4" x14ac:dyDescent="0.45">
      <c r="D780" s="23"/>
    </row>
    <row r="781" spans="4:4" x14ac:dyDescent="0.45">
      <c r="D781" s="23"/>
    </row>
    <row r="782" spans="4:4" x14ac:dyDescent="0.45">
      <c r="D782" s="23"/>
    </row>
    <row r="783" spans="4:4" x14ac:dyDescent="0.45">
      <c r="D783" s="23"/>
    </row>
    <row r="784" spans="4:4" x14ac:dyDescent="0.45">
      <c r="D784" s="23"/>
    </row>
    <row r="785" spans="4:4" x14ac:dyDescent="0.45">
      <c r="D785" s="23"/>
    </row>
    <row r="786" spans="4:4" x14ac:dyDescent="0.45">
      <c r="D786" s="23"/>
    </row>
    <row r="787" spans="4:4" x14ac:dyDescent="0.45">
      <c r="D787" s="23"/>
    </row>
    <row r="788" spans="4:4" x14ac:dyDescent="0.45">
      <c r="D788" s="23"/>
    </row>
    <row r="789" spans="4:4" x14ac:dyDescent="0.45">
      <c r="D789" s="23"/>
    </row>
    <row r="790" spans="4:4" x14ac:dyDescent="0.45">
      <c r="D790" s="23"/>
    </row>
    <row r="791" spans="4:4" x14ac:dyDescent="0.45">
      <c r="D791" s="23"/>
    </row>
    <row r="792" spans="4:4" x14ac:dyDescent="0.45">
      <c r="D792" s="23"/>
    </row>
    <row r="793" spans="4:4" x14ac:dyDescent="0.45">
      <c r="D793" s="23"/>
    </row>
    <row r="794" spans="4:4" x14ac:dyDescent="0.45">
      <c r="D794" s="23"/>
    </row>
    <row r="795" spans="4:4" x14ac:dyDescent="0.45">
      <c r="D795" s="23"/>
    </row>
    <row r="796" spans="4:4" x14ac:dyDescent="0.45">
      <c r="D796" s="23"/>
    </row>
    <row r="797" spans="4:4" x14ac:dyDescent="0.45">
      <c r="D797" s="23"/>
    </row>
    <row r="798" spans="4:4" x14ac:dyDescent="0.45">
      <c r="D798" s="23"/>
    </row>
    <row r="799" spans="4:4" x14ac:dyDescent="0.45">
      <c r="D799" s="23"/>
    </row>
    <row r="800" spans="4:4" x14ac:dyDescent="0.45">
      <c r="D800" s="23"/>
    </row>
    <row r="801" spans="4:4" x14ac:dyDescent="0.45">
      <c r="D801" s="23"/>
    </row>
    <row r="802" spans="4:4" x14ac:dyDescent="0.45">
      <c r="D802" s="23"/>
    </row>
    <row r="803" spans="4:4" x14ac:dyDescent="0.45">
      <c r="D803" s="23"/>
    </row>
    <row r="804" spans="4:4" x14ac:dyDescent="0.45">
      <c r="D804" s="23"/>
    </row>
    <row r="805" spans="4:4" x14ac:dyDescent="0.45">
      <c r="D805" s="23"/>
    </row>
    <row r="806" spans="4:4" x14ac:dyDescent="0.45">
      <c r="D806" s="23"/>
    </row>
    <row r="807" spans="4:4" x14ac:dyDescent="0.45">
      <c r="D807" s="23"/>
    </row>
    <row r="808" spans="4:4" x14ac:dyDescent="0.45">
      <c r="D808" s="23"/>
    </row>
    <row r="809" spans="4:4" x14ac:dyDescent="0.45">
      <c r="D809" s="23"/>
    </row>
    <row r="810" spans="4:4" x14ac:dyDescent="0.45">
      <c r="D810" s="23"/>
    </row>
    <row r="811" spans="4:4" x14ac:dyDescent="0.45">
      <c r="D811" s="23"/>
    </row>
    <row r="812" spans="4:4" x14ac:dyDescent="0.45">
      <c r="D812" s="23"/>
    </row>
    <row r="813" spans="4:4" x14ac:dyDescent="0.45">
      <c r="D813" s="23"/>
    </row>
    <row r="814" spans="4:4" x14ac:dyDescent="0.45">
      <c r="D814" s="23"/>
    </row>
    <row r="815" spans="4:4" x14ac:dyDescent="0.45">
      <c r="D815" s="23"/>
    </row>
    <row r="816" spans="4:4" x14ac:dyDescent="0.45">
      <c r="D816" s="23"/>
    </row>
    <row r="817" spans="4:4" x14ac:dyDescent="0.45">
      <c r="D817" s="23"/>
    </row>
    <row r="818" spans="4:4" x14ac:dyDescent="0.45">
      <c r="D818" s="23"/>
    </row>
    <row r="819" spans="4:4" x14ac:dyDescent="0.45">
      <c r="D819" s="23"/>
    </row>
    <row r="820" spans="4:4" x14ac:dyDescent="0.45">
      <c r="D820" s="23"/>
    </row>
    <row r="821" spans="4:4" x14ac:dyDescent="0.45">
      <c r="D821" s="23"/>
    </row>
    <row r="822" spans="4:4" x14ac:dyDescent="0.45">
      <c r="D822" s="23"/>
    </row>
    <row r="823" spans="4:4" x14ac:dyDescent="0.45">
      <c r="D823" s="23"/>
    </row>
    <row r="824" spans="4:4" x14ac:dyDescent="0.45">
      <c r="D824" s="23"/>
    </row>
    <row r="825" spans="4:4" x14ac:dyDescent="0.45">
      <c r="D825" s="23"/>
    </row>
    <row r="826" spans="4:4" x14ac:dyDescent="0.45">
      <c r="D826" s="23"/>
    </row>
    <row r="827" spans="4:4" x14ac:dyDescent="0.45">
      <c r="D827" s="23"/>
    </row>
    <row r="828" spans="4:4" x14ac:dyDescent="0.45">
      <c r="D828" s="23"/>
    </row>
    <row r="829" spans="4:4" x14ac:dyDescent="0.45">
      <c r="D829" s="23"/>
    </row>
    <row r="830" spans="4:4" x14ac:dyDescent="0.45">
      <c r="D830" s="23"/>
    </row>
    <row r="831" spans="4:4" x14ac:dyDescent="0.45">
      <c r="D831" s="23"/>
    </row>
    <row r="832" spans="4:4" x14ac:dyDescent="0.45">
      <c r="D832" s="23"/>
    </row>
    <row r="833" spans="4:4" x14ac:dyDescent="0.45">
      <c r="D833" s="23"/>
    </row>
    <row r="834" spans="4:4" x14ac:dyDescent="0.45">
      <c r="D834" s="23"/>
    </row>
    <row r="835" spans="4:4" x14ac:dyDescent="0.45">
      <c r="D835" s="23"/>
    </row>
    <row r="836" spans="4:4" x14ac:dyDescent="0.45">
      <c r="D836" s="23"/>
    </row>
    <row r="837" spans="4:4" x14ac:dyDescent="0.45">
      <c r="D837" s="23"/>
    </row>
    <row r="838" spans="4:4" x14ac:dyDescent="0.45">
      <c r="D838" s="23"/>
    </row>
    <row r="839" spans="4:4" x14ac:dyDescent="0.45">
      <c r="D839" s="23"/>
    </row>
    <row r="840" spans="4:4" x14ac:dyDescent="0.45">
      <c r="D840" s="23"/>
    </row>
    <row r="841" spans="4:4" x14ac:dyDescent="0.45">
      <c r="D841" s="23"/>
    </row>
    <row r="842" spans="4:4" x14ac:dyDescent="0.45">
      <c r="D842" s="23"/>
    </row>
    <row r="843" spans="4:4" x14ac:dyDescent="0.45">
      <c r="D843" s="23"/>
    </row>
    <row r="844" spans="4:4" x14ac:dyDescent="0.45">
      <c r="D844" s="23"/>
    </row>
    <row r="845" spans="4:4" x14ac:dyDescent="0.45">
      <c r="D845" s="23"/>
    </row>
    <row r="846" spans="4:4" x14ac:dyDescent="0.45">
      <c r="D846" s="23"/>
    </row>
    <row r="847" spans="4:4" x14ac:dyDescent="0.45">
      <c r="D847" s="23"/>
    </row>
    <row r="848" spans="4:4" x14ac:dyDescent="0.45">
      <c r="D848" s="23"/>
    </row>
    <row r="849" spans="4:4" x14ac:dyDescent="0.45">
      <c r="D849" s="23"/>
    </row>
    <row r="850" spans="4:4" x14ac:dyDescent="0.45">
      <c r="D850" s="23"/>
    </row>
    <row r="851" spans="4:4" x14ac:dyDescent="0.45">
      <c r="D851" s="23"/>
    </row>
    <row r="852" spans="4:4" x14ac:dyDescent="0.45">
      <c r="D852" s="23"/>
    </row>
    <row r="853" spans="4:4" x14ac:dyDescent="0.45">
      <c r="D853" s="23"/>
    </row>
    <row r="854" spans="4:4" x14ac:dyDescent="0.45">
      <c r="D854" s="23"/>
    </row>
    <row r="855" spans="4:4" x14ac:dyDescent="0.45">
      <c r="D855" s="23"/>
    </row>
    <row r="856" spans="4:4" x14ac:dyDescent="0.45">
      <c r="D856" s="23"/>
    </row>
    <row r="857" spans="4:4" x14ac:dyDescent="0.45">
      <c r="D857" s="23"/>
    </row>
    <row r="858" spans="4:4" x14ac:dyDescent="0.45">
      <c r="D858" s="23"/>
    </row>
    <row r="859" spans="4:4" x14ac:dyDescent="0.45">
      <c r="D859" s="23"/>
    </row>
    <row r="860" spans="4:4" x14ac:dyDescent="0.45">
      <c r="D860" s="23"/>
    </row>
    <row r="861" spans="4:4" x14ac:dyDescent="0.45">
      <c r="D861" s="23"/>
    </row>
    <row r="862" spans="4:4" x14ac:dyDescent="0.45">
      <c r="D862" s="23"/>
    </row>
    <row r="863" spans="4:4" x14ac:dyDescent="0.45">
      <c r="D863" s="23"/>
    </row>
    <row r="864" spans="4:4" x14ac:dyDescent="0.45">
      <c r="D864" s="23"/>
    </row>
    <row r="865" spans="4:4" x14ac:dyDescent="0.45">
      <c r="D865" s="23"/>
    </row>
    <row r="866" spans="4:4" x14ac:dyDescent="0.45">
      <c r="D866" s="23"/>
    </row>
    <row r="867" spans="4:4" x14ac:dyDescent="0.45">
      <c r="D867" s="23"/>
    </row>
    <row r="868" spans="4:4" x14ac:dyDescent="0.45">
      <c r="D868" s="23"/>
    </row>
    <row r="869" spans="4:4" x14ac:dyDescent="0.45">
      <c r="D869" s="23"/>
    </row>
    <row r="870" spans="4:4" x14ac:dyDescent="0.45">
      <c r="D870" s="23"/>
    </row>
    <row r="871" spans="4:4" x14ac:dyDescent="0.45">
      <c r="D871" s="23"/>
    </row>
    <row r="872" spans="4:4" x14ac:dyDescent="0.45">
      <c r="D872" s="23"/>
    </row>
    <row r="873" spans="4:4" x14ac:dyDescent="0.45">
      <c r="D873" s="23"/>
    </row>
    <row r="874" spans="4:4" x14ac:dyDescent="0.45">
      <c r="D874" s="23"/>
    </row>
    <row r="875" spans="4:4" x14ac:dyDescent="0.45">
      <c r="D875" s="23"/>
    </row>
    <row r="876" spans="4:4" x14ac:dyDescent="0.45">
      <c r="D876" s="23"/>
    </row>
    <row r="877" spans="4:4" x14ac:dyDescent="0.45">
      <c r="D877" s="23"/>
    </row>
    <row r="878" spans="4:4" x14ac:dyDescent="0.45">
      <c r="D878" s="23"/>
    </row>
    <row r="879" spans="4:4" x14ac:dyDescent="0.45">
      <c r="D879" s="23"/>
    </row>
    <row r="880" spans="4:4" x14ac:dyDescent="0.45">
      <c r="D880" s="23"/>
    </row>
    <row r="881" spans="4:4" x14ac:dyDescent="0.45">
      <c r="D881" s="23"/>
    </row>
    <row r="882" spans="4:4" x14ac:dyDescent="0.45">
      <c r="D882" s="23"/>
    </row>
    <row r="883" spans="4:4" x14ac:dyDescent="0.45">
      <c r="D883" s="23"/>
    </row>
    <row r="884" spans="4:4" x14ac:dyDescent="0.45">
      <c r="D884" s="23"/>
    </row>
    <row r="885" spans="4:4" x14ac:dyDescent="0.45">
      <c r="D885" s="23"/>
    </row>
    <row r="886" spans="4:4" x14ac:dyDescent="0.45">
      <c r="D886" s="23"/>
    </row>
    <row r="887" spans="4:4" x14ac:dyDescent="0.45">
      <c r="D887" s="23"/>
    </row>
    <row r="888" spans="4:4" x14ac:dyDescent="0.45">
      <c r="D888" s="23"/>
    </row>
    <row r="889" spans="4:4" x14ac:dyDescent="0.45">
      <c r="D889" s="23"/>
    </row>
    <row r="890" spans="4:4" x14ac:dyDescent="0.45">
      <c r="D890" s="23"/>
    </row>
    <row r="891" spans="4:4" x14ac:dyDescent="0.45">
      <c r="D891" s="23"/>
    </row>
    <row r="892" spans="4:4" x14ac:dyDescent="0.45">
      <c r="D892" s="23"/>
    </row>
    <row r="893" spans="4:4" x14ac:dyDescent="0.45">
      <c r="D893" s="23"/>
    </row>
    <row r="894" spans="4:4" x14ac:dyDescent="0.45">
      <c r="D894" s="23"/>
    </row>
    <row r="895" spans="4:4" x14ac:dyDescent="0.45">
      <c r="D895" s="23"/>
    </row>
    <row r="896" spans="4:4" x14ac:dyDescent="0.45">
      <c r="D896" s="23"/>
    </row>
    <row r="897" spans="4:4" x14ac:dyDescent="0.45">
      <c r="D897" s="23"/>
    </row>
    <row r="898" spans="4:4" x14ac:dyDescent="0.45">
      <c r="D898" s="23"/>
    </row>
    <row r="899" spans="4:4" x14ac:dyDescent="0.45">
      <c r="D899" s="23"/>
    </row>
    <row r="900" spans="4:4" x14ac:dyDescent="0.45">
      <c r="D900" s="23"/>
    </row>
    <row r="901" spans="4:4" x14ac:dyDescent="0.45">
      <c r="D901" s="23"/>
    </row>
    <row r="902" spans="4:4" x14ac:dyDescent="0.45">
      <c r="D902" s="23"/>
    </row>
    <row r="903" spans="4:4" x14ac:dyDescent="0.45">
      <c r="D903" s="23"/>
    </row>
    <row r="904" spans="4:4" x14ac:dyDescent="0.45">
      <c r="D904" s="23"/>
    </row>
    <row r="905" spans="4:4" x14ac:dyDescent="0.45">
      <c r="D905" s="23"/>
    </row>
    <row r="906" spans="4:4" x14ac:dyDescent="0.45">
      <c r="D906" s="23"/>
    </row>
    <row r="907" spans="4:4" x14ac:dyDescent="0.45">
      <c r="D907" s="23"/>
    </row>
    <row r="908" spans="4:4" x14ac:dyDescent="0.45">
      <c r="D908" s="23"/>
    </row>
    <row r="909" spans="4:4" x14ac:dyDescent="0.45">
      <c r="D909" s="23"/>
    </row>
    <row r="910" spans="4:4" x14ac:dyDescent="0.45">
      <c r="D910" s="23"/>
    </row>
    <row r="911" spans="4:4" x14ac:dyDescent="0.45">
      <c r="D911" s="23"/>
    </row>
    <row r="912" spans="4:4" x14ac:dyDescent="0.45">
      <c r="D912" s="23"/>
    </row>
    <row r="913" spans="4:4" x14ac:dyDescent="0.45">
      <c r="D913" s="23"/>
    </row>
    <row r="914" spans="4:4" x14ac:dyDescent="0.45">
      <c r="D914" s="23"/>
    </row>
    <row r="915" spans="4:4" x14ac:dyDescent="0.45">
      <c r="D915" s="23"/>
    </row>
    <row r="916" spans="4:4" x14ac:dyDescent="0.45">
      <c r="D916" s="23"/>
    </row>
    <row r="917" spans="4:4" x14ac:dyDescent="0.45">
      <c r="D917" s="23"/>
    </row>
    <row r="918" spans="4:4" x14ac:dyDescent="0.45">
      <c r="D918" s="23"/>
    </row>
    <row r="919" spans="4:4" x14ac:dyDescent="0.45">
      <c r="D919" s="23"/>
    </row>
    <row r="920" spans="4:4" x14ac:dyDescent="0.45">
      <c r="D920" s="23"/>
    </row>
    <row r="921" spans="4:4" x14ac:dyDescent="0.45">
      <c r="D921" s="23"/>
    </row>
    <row r="922" spans="4:4" x14ac:dyDescent="0.45">
      <c r="D922" s="23"/>
    </row>
    <row r="923" spans="4:4" x14ac:dyDescent="0.45">
      <c r="D923" s="23"/>
    </row>
    <row r="924" spans="4:4" x14ac:dyDescent="0.45">
      <c r="D924" s="23"/>
    </row>
    <row r="925" spans="4:4" x14ac:dyDescent="0.45">
      <c r="D925" s="23"/>
    </row>
    <row r="926" spans="4:4" x14ac:dyDescent="0.45">
      <c r="D926" s="23"/>
    </row>
    <row r="927" spans="4:4" x14ac:dyDescent="0.45">
      <c r="D927" s="23"/>
    </row>
    <row r="928" spans="4:4" x14ac:dyDescent="0.45">
      <c r="D928" s="23"/>
    </row>
    <row r="929" spans="4:4" x14ac:dyDescent="0.45">
      <c r="D929" s="23"/>
    </row>
    <row r="930" spans="4:4" x14ac:dyDescent="0.45">
      <c r="D930" s="23"/>
    </row>
    <row r="931" spans="4:4" x14ac:dyDescent="0.45">
      <c r="D931" s="23"/>
    </row>
    <row r="932" spans="4:4" x14ac:dyDescent="0.45">
      <c r="D932" s="23"/>
    </row>
    <row r="933" spans="4:4" x14ac:dyDescent="0.45">
      <c r="D933" s="23"/>
    </row>
    <row r="934" spans="4:4" x14ac:dyDescent="0.45">
      <c r="D934" s="23"/>
    </row>
    <row r="935" spans="4:4" x14ac:dyDescent="0.45">
      <c r="D935" s="23"/>
    </row>
    <row r="936" spans="4:4" x14ac:dyDescent="0.45">
      <c r="D936" s="23"/>
    </row>
    <row r="937" spans="4:4" x14ac:dyDescent="0.45">
      <c r="D937" s="23"/>
    </row>
    <row r="938" spans="4:4" x14ac:dyDescent="0.45">
      <c r="D938" s="23"/>
    </row>
    <row r="939" spans="4:4" x14ac:dyDescent="0.45">
      <c r="D939" s="23"/>
    </row>
    <row r="940" spans="4:4" x14ac:dyDescent="0.45">
      <c r="D940" s="23"/>
    </row>
    <row r="941" spans="4:4" x14ac:dyDescent="0.45">
      <c r="D941" s="23"/>
    </row>
    <row r="942" spans="4:4" x14ac:dyDescent="0.45">
      <c r="D942" s="23"/>
    </row>
    <row r="943" spans="4:4" x14ac:dyDescent="0.45">
      <c r="D943" s="23"/>
    </row>
    <row r="944" spans="4:4" x14ac:dyDescent="0.45">
      <c r="D944" s="23"/>
    </row>
    <row r="945" spans="4:4" x14ac:dyDescent="0.45">
      <c r="D945" s="23"/>
    </row>
    <row r="946" spans="4:4" x14ac:dyDescent="0.45">
      <c r="D946" s="23"/>
    </row>
    <row r="947" spans="4:4" x14ac:dyDescent="0.45">
      <c r="D947" s="23"/>
    </row>
    <row r="948" spans="4:4" x14ac:dyDescent="0.45">
      <c r="D948" s="23"/>
    </row>
    <row r="949" spans="4:4" x14ac:dyDescent="0.45">
      <c r="D949" s="23"/>
    </row>
    <row r="950" spans="4:4" x14ac:dyDescent="0.45">
      <c r="D950" s="23"/>
    </row>
    <row r="951" spans="4:4" x14ac:dyDescent="0.45">
      <c r="D951" s="23"/>
    </row>
    <row r="952" spans="4:4" x14ac:dyDescent="0.45">
      <c r="D952" s="23"/>
    </row>
    <row r="953" spans="4:4" x14ac:dyDescent="0.45">
      <c r="D953" s="23"/>
    </row>
    <row r="954" spans="4:4" x14ac:dyDescent="0.45">
      <c r="D954" s="23"/>
    </row>
    <row r="955" spans="4:4" x14ac:dyDescent="0.45">
      <c r="D955" s="23"/>
    </row>
    <row r="956" spans="4:4" x14ac:dyDescent="0.45">
      <c r="D956" s="23"/>
    </row>
    <row r="957" spans="4:4" x14ac:dyDescent="0.45">
      <c r="D957" s="23"/>
    </row>
    <row r="958" spans="4:4" x14ac:dyDescent="0.45">
      <c r="D958" s="23"/>
    </row>
    <row r="959" spans="4:4" x14ac:dyDescent="0.45">
      <c r="D959" s="23"/>
    </row>
    <row r="960" spans="4:4" x14ac:dyDescent="0.45">
      <c r="D960" s="23"/>
    </row>
    <row r="961" spans="4:4" x14ac:dyDescent="0.45">
      <c r="D961" s="23"/>
    </row>
    <row r="962" spans="4:4" x14ac:dyDescent="0.45">
      <c r="D962" s="23"/>
    </row>
    <row r="963" spans="4:4" x14ac:dyDescent="0.45">
      <c r="D963" s="23"/>
    </row>
    <row r="964" spans="4:4" x14ac:dyDescent="0.45">
      <c r="D964" s="23"/>
    </row>
    <row r="965" spans="4:4" x14ac:dyDescent="0.45">
      <c r="D965" s="23"/>
    </row>
    <row r="966" spans="4:4" x14ac:dyDescent="0.45">
      <c r="D966" s="23"/>
    </row>
    <row r="967" spans="4:4" x14ac:dyDescent="0.45">
      <c r="D967" s="23"/>
    </row>
    <row r="968" spans="4:4" x14ac:dyDescent="0.45">
      <c r="D968" s="23"/>
    </row>
    <row r="969" spans="4:4" x14ac:dyDescent="0.45">
      <c r="D969" s="23"/>
    </row>
    <row r="970" spans="4:4" x14ac:dyDescent="0.45">
      <c r="D970" s="23"/>
    </row>
    <row r="971" spans="4:4" x14ac:dyDescent="0.45">
      <c r="D971" s="23"/>
    </row>
    <row r="972" spans="4:4" x14ac:dyDescent="0.45">
      <c r="D972" s="23"/>
    </row>
    <row r="973" spans="4:4" x14ac:dyDescent="0.45">
      <c r="D973" s="23"/>
    </row>
    <row r="974" spans="4:4" x14ac:dyDescent="0.45">
      <c r="D974" s="23"/>
    </row>
    <row r="975" spans="4:4" x14ac:dyDescent="0.45">
      <c r="D975" s="23"/>
    </row>
    <row r="976" spans="4:4" x14ac:dyDescent="0.45">
      <c r="D976" s="23"/>
    </row>
    <row r="977" spans="4:4" x14ac:dyDescent="0.45">
      <c r="D977" s="23"/>
    </row>
    <row r="978" spans="4:4" x14ac:dyDescent="0.45">
      <c r="D978" s="23"/>
    </row>
    <row r="979" spans="4:4" x14ac:dyDescent="0.45">
      <c r="D979" s="23"/>
    </row>
    <row r="980" spans="4:4" x14ac:dyDescent="0.45">
      <c r="D980" s="23"/>
    </row>
    <row r="981" spans="4:4" x14ac:dyDescent="0.45">
      <c r="D981" s="23"/>
    </row>
    <row r="982" spans="4:4" x14ac:dyDescent="0.45">
      <c r="D982" s="23"/>
    </row>
    <row r="983" spans="4:4" x14ac:dyDescent="0.45">
      <c r="D983" s="23"/>
    </row>
    <row r="984" spans="4:4" x14ac:dyDescent="0.45">
      <c r="D984" s="23"/>
    </row>
    <row r="985" spans="4:4" x14ac:dyDescent="0.45">
      <c r="D985" s="23"/>
    </row>
    <row r="986" spans="4:4" x14ac:dyDescent="0.45">
      <c r="D986" s="23"/>
    </row>
    <row r="987" spans="4:4" x14ac:dyDescent="0.45">
      <c r="D987" s="23"/>
    </row>
    <row r="988" spans="4:4" x14ac:dyDescent="0.45">
      <c r="D988" s="23"/>
    </row>
    <row r="989" spans="4:4" x14ac:dyDescent="0.45">
      <c r="D989" s="23"/>
    </row>
    <row r="990" spans="4:4" x14ac:dyDescent="0.45">
      <c r="D990" s="23"/>
    </row>
    <row r="991" spans="4:4" x14ac:dyDescent="0.45">
      <c r="D991" s="23"/>
    </row>
    <row r="992" spans="4:4" x14ac:dyDescent="0.45">
      <c r="D992" s="23"/>
    </row>
    <row r="993" spans="4:4" x14ac:dyDescent="0.45">
      <c r="D993" s="23"/>
    </row>
    <row r="994" spans="4:4" x14ac:dyDescent="0.45">
      <c r="D994" s="23"/>
    </row>
    <row r="995" spans="4:4" x14ac:dyDescent="0.45">
      <c r="D995" s="23"/>
    </row>
    <row r="996" spans="4:4" x14ac:dyDescent="0.45">
      <c r="D996" s="23"/>
    </row>
    <row r="997" spans="4:4" x14ac:dyDescent="0.45">
      <c r="D997" s="23"/>
    </row>
    <row r="998" spans="4:4" x14ac:dyDescent="0.45">
      <c r="D998" s="23"/>
    </row>
    <row r="999" spans="4:4" x14ac:dyDescent="0.45">
      <c r="D999" s="23"/>
    </row>
    <row r="1000" spans="4:4" x14ac:dyDescent="0.45">
      <c r="D1000" s="23"/>
    </row>
    <row r="1001" spans="4:4" x14ac:dyDescent="0.45">
      <c r="D1001" s="23"/>
    </row>
    <row r="1002" spans="4:4" x14ac:dyDescent="0.45">
      <c r="D1002" s="23"/>
    </row>
    <row r="1003" spans="4:4" x14ac:dyDescent="0.45">
      <c r="D1003" s="23"/>
    </row>
    <row r="1004" spans="4:4" x14ac:dyDescent="0.45">
      <c r="D1004" s="23"/>
    </row>
    <row r="1005" spans="4:4" x14ac:dyDescent="0.45">
      <c r="D1005" s="23"/>
    </row>
    <row r="1006" spans="4:4" x14ac:dyDescent="0.45">
      <c r="D1006" s="23"/>
    </row>
    <row r="1007" spans="4:4" x14ac:dyDescent="0.45">
      <c r="D1007" s="23"/>
    </row>
    <row r="1008" spans="4:4" x14ac:dyDescent="0.45">
      <c r="D1008" s="23"/>
    </row>
    <row r="1009" spans="4:4" x14ac:dyDescent="0.45">
      <c r="D1009" s="23"/>
    </row>
    <row r="1010" spans="4:4" x14ac:dyDescent="0.45">
      <c r="D1010" s="23"/>
    </row>
    <row r="1011" spans="4:4" x14ac:dyDescent="0.45">
      <c r="D1011" s="23"/>
    </row>
    <row r="1012" spans="4:4" x14ac:dyDescent="0.45">
      <c r="D1012" s="23"/>
    </row>
    <row r="1013" spans="4:4" x14ac:dyDescent="0.45">
      <c r="D1013" s="23"/>
    </row>
    <row r="1014" spans="4:4" x14ac:dyDescent="0.45">
      <c r="D1014" s="23"/>
    </row>
    <row r="1015" spans="4:4" x14ac:dyDescent="0.45">
      <c r="D1015" s="23"/>
    </row>
    <row r="1016" spans="4:4" x14ac:dyDescent="0.45">
      <c r="D1016" s="23"/>
    </row>
    <row r="1017" spans="4:4" x14ac:dyDescent="0.45">
      <c r="D1017" s="23"/>
    </row>
    <row r="1018" spans="4:4" x14ac:dyDescent="0.45">
      <c r="D1018" s="23"/>
    </row>
    <row r="1019" spans="4:4" x14ac:dyDescent="0.45">
      <c r="D1019" s="23"/>
    </row>
    <row r="1020" spans="4:4" x14ac:dyDescent="0.45">
      <c r="D1020" s="23"/>
    </row>
    <row r="1021" spans="4:4" x14ac:dyDescent="0.45">
      <c r="D1021" s="23"/>
    </row>
    <row r="1022" spans="4:4" x14ac:dyDescent="0.45">
      <c r="D1022" s="23"/>
    </row>
    <row r="1023" spans="4:4" x14ac:dyDescent="0.45">
      <c r="D1023" s="23"/>
    </row>
    <row r="1024" spans="4:4" x14ac:dyDescent="0.45">
      <c r="D1024" s="23"/>
    </row>
    <row r="1025" spans="4:4" x14ac:dyDescent="0.45">
      <c r="D1025" s="23"/>
    </row>
    <row r="1026" spans="4:4" x14ac:dyDescent="0.45">
      <c r="D1026" s="23"/>
    </row>
    <row r="1027" spans="4:4" x14ac:dyDescent="0.45">
      <c r="D1027" s="23"/>
    </row>
    <row r="1028" spans="4:4" x14ac:dyDescent="0.45">
      <c r="D1028" s="23"/>
    </row>
    <row r="1029" spans="4:4" x14ac:dyDescent="0.45">
      <c r="D1029" s="23"/>
    </row>
    <row r="1030" spans="4:4" x14ac:dyDescent="0.45">
      <c r="D1030" s="23"/>
    </row>
    <row r="1031" spans="4:4" x14ac:dyDescent="0.45">
      <c r="D1031" s="23"/>
    </row>
    <row r="1032" spans="4:4" x14ac:dyDescent="0.45">
      <c r="D1032" s="23"/>
    </row>
    <row r="1033" spans="4:4" x14ac:dyDescent="0.45">
      <c r="D1033" s="23"/>
    </row>
    <row r="1034" spans="4:4" x14ac:dyDescent="0.45">
      <c r="D1034" s="23"/>
    </row>
    <row r="1035" spans="4:4" x14ac:dyDescent="0.45">
      <c r="D1035" s="23"/>
    </row>
    <row r="1036" spans="4:4" x14ac:dyDescent="0.45">
      <c r="D1036" s="23"/>
    </row>
    <row r="1037" spans="4:4" x14ac:dyDescent="0.45">
      <c r="D1037" s="23"/>
    </row>
    <row r="1038" spans="4:4" x14ac:dyDescent="0.45">
      <c r="D1038" s="23"/>
    </row>
    <row r="1039" spans="4:4" x14ac:dyDescent="0.45">
      <c r="D1039" s="23"/>
    </row>
    <row r="1040" spans="4:4" x14ac:dyDescent="0.45">
      <c r="D1040" s="23"/>
    </row>
    <row r="1041" spans="4:4" x14ac:dyDescent="0.45">
      <c r="D1041" s="23"/>
    </row>
    <row r="1042" spans="4:4" x14ac:dyDescent="0.45">
      <c r="D1042" s="23"/>
    </row>
    <row r="1043" spans="4:4" x14ac:dyDescent="0.45">
      <c r="D1043" s="23"/>
    </row>
    <row r="1044" spans="4:4" x14ac:dyDescent="0.45">
      <c r="D1044" s="23"/>
    </row>
    <row r="1045" spans="4:4" x14ac:dyDescent="0.45">
      <c r="D1045" s="23"/>
    </row>
    <row r="1046" spans="4:4" x14ac:dyDescent="0.45">
      <c r="D1046" s="23"/>
    </row>
    <row r="1047" spans="4:4" x14ac:dyDescent="0.45">
      <c r="D1047" s="23"/>
    </row>
    <row r="1048" spans="4:4" x14ac:dyDescent="0.45">
      <c r="D1048" s="23"/>
    </row>
    <row r="1049" spans="4:4" x14ac:dyDescent="0.45">
      <c r="D1049" s="23"/>
    </row>
    <row r="1050" spans="4:4" x14ac:dyDescent="0.45">
      <c r="D1050" s="23"/>
    </row>
    <row r="1051" spans="4:4" x14ac:dyDescent="0.45">
      <c r="D1051" s="23"/>
    </row>
    <row r="1052" spans="4:4" x14ac:dyDescent="0.45">
      <c r="D1052" s="23"/>
    </row>
    <row r="1053" spans="4:4" x14ac:dyDescent="0.45">
      <c r="D1053" s="23"/>
    </row>
    <row r="1054" spans="4:4" x14ac:dyDescent="0.45">
      <c r="D1054" s="23"/>
    </row>
    <row r="1055" spans="4:4" x14ac:dyDescent="0.45">
      <c r="D1055" s="23"/>
    </row>
    <row r="1056" spans="4:4" x14ac:dyDescent="0.45">
      <c r="D1056" s="23"/>
    </row>
    <row r="1057" spans="4:4" x14ac:dyDescent="0.45">
      <c r="D1057" s="23"/>
    </row>
    <row r="1058" spans="4:4" x14ac:dyDescent="0.45">
      <c r="D1058" s="23"/>
    </row>
    <row r="1059" spans="4:4" x14ac:dyDescent="0.45">
      <c r="D1059" s="23"/>
    </row>
    <row r="1060" spans="4:4" x14ac:dyDescent="0.45">
      <c r="D1060" s="23"/>
    </row>
    <row r="1061" spans="4:4" x14ac:dyDescent="0.45">
      <c r="D1061" s="23"/>
    </row>
    <row r="1062" spans="4:4" x14ac:dyDescent="0.45">
      <c r="D1062" s="23"/>
    </row>
    <row r="1063" spans="4:4" x14ac:dyDescent="0.45">
      <c r="D1063" s="23"/>
    </row>
    <row r="1064" spans="4:4" x14ac:dyDescent="0.45">
      <c r="D1064" s="23"/>
    </row>
    <row r="1065" spans="4:4" x14ac:dyDescent="0.45">
      <c r="D1065" s="23"/>
    </row>
    <row r="1066" spans="4:4" x14ac:dyDescent="0.45">
      <c r="D1066" s="23"/>
    </row>
    <row r="1067" spans="4:4" x14ac:dyDescent="0.45">
      <c r="D1067" s="23"/>
    </row>
    <row r="1068" spans="4:4" x14ac:dyDescent="0.45">
      <c r="D1068" s="23"/>
    </row>
    <row r="1069" spans="4:4" x14ac:dyDescent="0.45">
      <c r="D1069" s="23"/>
    </row>
    <row r="1070" spans="4:4" x14ac:dyDescent="0.45">
      <c r="D1070" s="23"/>
    </row>
    <row r="1071" spans="4:4" x14ac:dyDescent="0.45">
      <c r="D1071" s="23"/>
    </row>
    <row r="1072" spans="4:4" x14ac:dyDescent="0.45">
      <c r="D1072" s="23"/>
    </row>
    <row r="1073" spans="4:4" x14ac:dyDescent="0.45">
      <c r="D1073" s="23"/>
    </row>
    <row r="1074" spans="4:4" x14ac:dyDescent="0.45">
      <c r="D1074" s="23"/>
    </row>
    <row r="1075" spans="4:4" x14ac:dyDescent="0.45">
      <c r="D1075" s="23"/>
    </row>
    <row r="1076" spans="4:4" x14ac:dyDescent="0.45">
      <c r="D1076" s="23"/>
    </row>
    <row r="1077" spans="4:4" x14ac:dyDescent="0.45">
      <c r="D1077" s="23"/>
    </row>
    <row r="1078" spans="4:4" x14ac:dyDescent="0.45">
      <c r="D1078" s="23"/>
    </row>
    <row r="1079" spans="4:4" x14ac:dyDescent="0.45">
      <c r="D1079" s="23"/>
    </row>
    <row r="1080" spans="4:4" x14ac:dyDescent="0.45">
      <c r="D1080" s="23"/>
    </row>
    <row r="1081" spans="4:4" x14ac:dyDescent="0.45">
      <c r="D1081" s="23"/>
    </row>
    <row r="1082" spans="4:4" x14ac:dyDescent="0.45">
      <c r="D1082" s="23"/>
    </row>
    <row r="1083" spans="4:4" x14ac:dyDescent="0.45">
      <c r="D1083" s="23"/>
    </row>
    <row r="1084" spans="4:4" x14ac:dyDescent="0.45">
      <c r="D1084" s="23"/>
    </row>
    <row r="1085" spans="4:4" x14ac:dyDescent="0.45">
      <c r="D1085" s="23"/>
    </row>
    <row r="1086" spans="4:4" x14ac:dyDescent="0.45">
      <c r="D1086" s="23"/>
    </row>
    <row r="1087" spans="4:4" x14ac:dyDescent="0.45">
      <c r="D1087" s="23"/>
    </row>
    <row r="1088" spans="4:4" x14ac:dyDescent="0.45">
      <c r="D1088" s="23"/>
    </row>
    <row r="1089" spans="4:4" x14ac:dyDescent="0.45">
      <c r="D1089" s="23"/>
    </row>
    <row r="1090" spans="4:4" x14ac:dyDescent="0.45">
      <c r="D1090" s="23"/>
    </row>
    <row r="1091" spans="4:4" x14ac:dyDescent="0.45">
      <c r="D1091" s="23"/>
    </row>
    <row r="1092" spans="4:4" x14ac:dyDescent="0.45">
      <c r="D1092" s="23"/>
    </row>
    <row r="1093" spans="4:4" x14ac:dyDescent="0.45">
      <c r="D1093" s="23"/>
    </row>
    <row r="1094" spans="4:4" x14ac:dyDescent="0.45">
      <c r="D1094" s="23"/>
    </row>
    <row r="1095" spans="4:4" x14ac:dyDescent="0.45">
      <c r="D1095" s="23"/>
    </row>
    <row r="1096" spans="4:4" x14ac:dyDescent="0.45">
      <c r="D1096" s="23"/>
    </row>
    <row r="1097" spans="4:4" x14ac:dyDescent="0.45">
      <c r="D1097" s="23"/>
    </row>
    <row r="1098" spans="4:4" x14ac:dyDescent="0.45">
      <c r="D1098" s="23"/>
    </row>
    <row r="1099" spans="4:4" x14ac:dyDescent="0.45">
      <c r="D1099" s="23"/>
    </row>
    <row r="1100" spans="4:4" x14ac:dyDescent="0.45">
      <c r="D1100" s="23"/>
    </row>
    <row r="1101" spans="4:4" x14ac:dyDescent="0.45">
      <c r="D1101" s="23"/>
    </row>
    <row r="1102" spans="4:4" x14ac:dyDescent="0.45">
      <c r="D1102" s="23"/>
    </row>
    <row r="1103" spans="4:4" x14ac:dyDescent="0.45">
      <c r="D1103" s="23"/>
    </row>
    <row r="1104" spans="4:4" x14ac:dyDescent="0.45">
      <c r="D1104" s="23"/>
    </row>
    <row r="1105" spans="4:4" x14ac:dyDescent="0.45">
      <c r="D1105" s="23"/>
    </row>
    <row r="1106" spans="4:4" x14ac:dyDescent="0.45">
      <c r="D1106" s="23"/>
    </row>
    <row r="1107" spans="4:4" x14ac:dyDescent="0.45">
      <c r="D1107" s="23"/>
    </row>
    <row r="1108" spans="4:4" x14ac:dyDescent="0.45">
      <c r="D1108" s="23"/>
    </row>
    <row r="1109" spans="4:4" x14ac:dyDescent="0.45">
      <c r="D1109" s="23"/>
    </row>
    <row r="1110" spans="4:4" x14ac:dyDescent="0.45">
      <c r="D1110" s="23"/>
    </row>
    <row r="1111" spans="4:4" x14ac:dyDescent="0.45">
      <c r="D1111" s="23"/>
    </row>
    <row r="1112" spans="4:4" x14ac:dyDescent="0.45">
      <c r="D1112" s="23"/>
    </row>
    <row r="1113" spans="4:4" x14ac:dyDescent="0.45">
      <c r="D1113" s="23"/>
    </row>
    <row r="1114" spans="4:4" x14ac:dyDescent="0.45">
      <c r="D1114" s="23"/>
    </row>
    <row r="1115" spans="4:4" x14ac:dyDescent="0.45">
      <c r="D1115" s="23"/>
    </row>
    <row r="1116" spans="4:4" x14ac:dyDescent="0.45">
      <c r="D1116" s="23"/>
    </row>
    <row r="1117" spans="4:4" x14ac:dyDescent="0.45">
      <c r="D1117" s="23"/>
    </row>
    <row r="1118" spans="4:4" x14ac:dyDescent="0.45">
      <c r="D1118" s="23"/>
    </row>
    <row r="1119" spans="4:4" x14ac:dyDescent="0.45">
      <c r="D1119" s="23"/>
    </row>
    <row r="1120" spans="4:4" x14ac:dyDescent="0.45">
      <c r="D1120" s="23"/>
    </row>
    <row r="1121" spans="4:4" x14ac:dyDescent="0.45">
      <c r="D1121" s="23"/>
    </row>
    <row r="1122" spans="4:4" x14ac:dyDescent="0.45">
      <c r="D1122" s="23"/>
    </row>
    <row r="1123" spans="4:4" x14ac:dyDescent="0.45">
      <c r="D1123" s="23"/>
    </row>
    <row r="1124" spans="4:4" x14ac:dyDescent="0.45">
      <c r="D1124" s="23"/>
    </row>
    <row r="1125" spans="4:4" x14ac:dyDescent="0.45">
      <c r="D1125" s="23"/>
    </row>
    <row r="1126" spans="4:4" x14ac:dyDescent="0.45">
      <c r="D1126" s="23"/>
    </row>
    <row r="1127" spans="4:4" x14ac:dyDescent="0.45">
      <c r="D1127" s="23"/>
    </row>
    <row r="1128" spans="4:4" x14ac:dyDescent="0.45">
      <c r="D1128" s="23"/>
    </row>
    <row r="1129" spans="4:4" x14ac:dyDescent="0.45">
      <c r="D1129" s="23"/>
    </row>
    <row r="1130" spans="4:4" x14ac:dyDescent="0.45">
      <c r="D1130" s="23"/>
    </row>
    <row r="1131" spans="4:4" x14ac:dyDescent="0.45">
      <c r="D1131" s="23"/>
    </row>
    <row r="1132" spans="4:4" x14ac:dyDescent="0.45">
      <c r="D1132" s="23"/>
    </row>
    <row r="1133" spans="4:4" x14ac:dyDescent="0.45">
      <c r="D1133" s="23"/>
    </row>
    <row r="1134" spans="4:4" x14ac:dyDescent="0.45">
      <c r="D1134" s="23"/>
    </row>
    <row r="1135" spans="4:4" x14ac:dyDescent="0.45">
      <c r="D1135" s="23"/>
    </row>
    <row r="1136" spans="4:4" x14ac:dyDescent="0.45">
      <c r="D1136" s="23"/>
    </row>
    <row r="1137" spans="4:4" x14ac:dyDescent="0.45">
      <c r="D1137" s="23"/>
    </row>
    <row r="1138" spans="4:4" x14ac:dyDescent="0.45">
      <c r="D1138" s="23"/>
    </row>
    <row r="1139" spans="4:4" x14ac:dyDescent="0.45">
      <c r="D1139" s="23"/>
    </row>
    <row r="1140" spans="4:4" x14ac:dyDescent="0.45">
      <c r="D1140" s="23"/>
    </row>
    <row r="1141" spans="4:4" x14ac:dyDescent="0.45">
      <c r="D1141" s="23"/>
    </row>
    <row r="1142" spans="4:4" x14ac:dyDescent="0.45">
      <c r="D1142" s="23"/>
    </row>
    <row r="1143" spans="4:4" x14ac:dyDescent="0.45">
      <c r="D1143" s="23"/>
    </row>
    <row r="1144" spans="4:4" x14ac:dyDescent="0.45">
      <c r="D1144" s="23"/>
    </row>
    <row r="1145" spans="4:4" x14ac:dyDescent="0.45">
      <c r="D1145" s="23"/>
    </row>
    <row r="1146" spans="4:4" x14ac:dyDescent="0.45">
      <c r="D1146" s="23"/>
    </row>
    <row r="1147" spans="4:4" x14ac:dyDescent="0.45">
      <c r="D1147" s="23"/>
    </row>
    <row r="1148" spans="4:4" x14ac:dyDescent="0.45">
      <c r="D1148" s="23"/>
    </row>
    <row r="1149" spans="4:4" x14ac:dyDescent="0.45">
      <c r="D1149" s="23"/>
    </row>
    <row r="1150" spans="4:4" x14ac:dyDescent="0.45">
      <c r="D1150" s="23"/>
    </row>
    <row r="1151" spans="4:4" x14ac:dyDescent="0.45">
      <c r="D1151" s="23"/>
    </row>
    <row r="1152" spans="4:4" x14ac:dyDescent="0.45">
      <c r="D1152" s="23"/>
    </row>
    <row r="1153" spans="4:4" x14ac:dyDescent="0.45">
      <c r="D1153" s="23"/>
    </row>
    <row r="1154" spans="4:4" x14ac:dyDescent="0.45">
      <c r="D1154" s="23"/>
    </row>
    <row r="1155" spans="4:4" x14ac:dyDescent="0.45">
      <c r="D1155" s="23"/>
    </row>
    <row r="1156" spans="4:4" x14ac:dyDescent="0.45">
      <c r="D1156" s="23"/>
    </row>
    <row r="1157" spans="4:4" x14ac:dyDescent="0.45">
      <c r="D1157" s="23"/>
    </row>
    <row r="1158" spans="4:4" x14ac:dyDescent="0.45">
      <c r="D1158" s="23"/>
    </row>
    <row r="1159" spans="4:4" x14ac:dyDescent="0.45">
      <c r="D1159" s="23"/>
    </row>
    <row r="1160" spans="4:4" x14ac:dyDescent="0.45">
      <c r="D1160" s="23"/>
    </row>
    <row r="1161" spans="4:4" x14ac:dyDescent="0.45">
      <c r="D1161" s="23"/>
    </row>
    <row r="1162" spans="4:4" x14ac:dyDescent="0.45">
      <c r="D1162" s="23"/>
    </row>
    <row r="1163" spans="4:4" x14ac:dyDescent="0.45">
      <c r="D1163" s="23"/>
    </row>
    <row r="1164" spans="4:4" x14ac:dyDescent="0.45">
      <c r="D1164" s="23"/>
    </row>
    <row r="1165" spans="4:4" x14ac:dyDescent="0.45">
      <c r="D1165" s="23"/>
    </row>
    <row r="1166" spans="4:4" x14ac:dyDescent="0.45">
      <c r="D1166" s="23"/>
    </row>
    <row r="1167" spans="4:4" x14ac:dyDescent="0.45">
      <c r="D1167" s="23"/>
    </row>
    <row r="1168" spans="4:4" x14ac:dyDescent="0.45">
      <c r="D1168" s="23"/>
    </row>
    <row r="1169" spans="4:4" x14ac:dyDescent="0.45">
      <c r="D1169" s="23"/>
    </row>
    <row r="1170" spans="4:4" x14ac:dyDescent="0.45">
      <c r="D1170" s="23"/>
    </row>
    <row r="1171" spans="4:4" x14ac:dyDescent="0.45">
      <c r="D1171" s="23"/>
    </row>
    <row r="1172" spans="4:4" x14ac:dyDescent="0.45">
      <c r="D1172" s="23"/>
    </row>
    <row r="1173" spans="4:4" x14ac:dyDescent="0.45">
      <c r="D1173" s="23"/>
    </row>
    <row r="1174" spans="4:4" x14ac:dyDescent="0.45">
      <c r="D1174" s="23"/>
    </row>
    <row r="1175" spans="4:4" x14ac:dyDescent="0.45">
      <c r="D1175" s="23"/>
    </row>
    <row r="1176" spans="4:4" x14ac:dyDescent="0.45">
      <c r="D1176" s="23"/>
    </row>
    <row r="1177" spans="4:4" x14ac:dyDescent="0.45">
      <c r="D1177" s="23"/>
    </row>
    <row r="1178" spans="4:4" x14ac:dyDescent="0.45">
      <c r="D1178" s="23"/>
    </row>
    <row r="1179" spans="4:4" x14ac:dyDescent="0.45">
      <c r="D1179" s="23"/>
    </row>
    <row r="1180" spans="4:4" x14ac:dyDescent="0.45">
      <c r="D1180" s="23"/>
    </row>
    <row r="1181" spans="4:4" x14ac:dyDescent="0.45">
      <c r="D1181" s="23"/>
    </row>
    <row r="1182" spans="4:4" x14ac:dyDescent="0.45">
      <c r="D1182" s="23"/>
    </row>
    <row r="1183" spans="4:4" x14ac:dyDescent="0.45">
      <c r="D1183" s="23"/>
    </row>
    <row r="1184" spans="4:4" x14ac:dyDescent="0.45">
      <c r="D1184" s="23"/>
    </row>
    <row r="1185" spans="4:4" x14ac:dyDescent="0.45">
      <c r="D1185" s="23"/>
    </row>
    <row r="1186" spans="4:4" x14ac:dyDescent="0.45">
      <c r="D1186" s="23"/>
    </row>
    <row r="1187" spans="4:4" x14ac:dyDescent="0.45">
      <c r="D1187" s="23"/>
    </row>
    <row r="1188" spans="4:4" x14ac:dyDescent="0.45">
      <c r="D1188" s="23"/>
    </row>
    <row r="1189" spans="4:4" x14ac:dyDescent="0.45">
      <c r="D1189" s="23"/>
    </row>
    <row r="1190" spans="4:4" x14ac:dyDescent="0.45">
      <c r="D1190" s="23"/>
    </row>
    <row r="1191" spans="4:4" x14ac:dyDescent="0.45">
      <c r="D1191" s="23"/>
    </row>
    <row r="1192" spans="4:4" x14ac:dyDescent="0.45">
      <c r="D1192" s="23"/>
    </row>
    <row r="1193" spans="4:4" x14ac:dyDescent="0.45">
      <c r="D1193" s="23"/>
    </row>
    <row r="1194" spans="4:4" x14ac:dyDescent="0.45">
      <c r="D1194" s="23"/>
    </row>
    <row r="1195" spans="4:4" x14ac:dyDescent="0.45">
      <c r="D1195" s="23"/>
    </row>
    <row r="1196" spans="4:4" x14ac:dyDescent="0.45">
      <c r="D1196" s="23"/>
    </row>
    <row r="1197" spans="4:4" x14ac:dyDescent="0.45">
      <c r="D1197" s="23"/>
    </row>
    <row r="1198" spans="4:4" x14ac:dyDescent="0.45">
      <c r="D1198" s="23"/>
    </row>
    <row r="1199" spans="4:4" x14ac:dyDescent="0.45">
      <c r="D1199" s="23"/>
    </row>
    <row r="1200" spans="4:4" x14ac:dyDescent="0.45">
      <c r="D1200" s="23"/>
    </row>
    <row r="1201" spans="4:4" x14ac:dyDescent="0.45">
      <c r="D1201" s="23"/>
    </row>
    <row r="1202" spans="4:4" x14ac:dyDescent="0.45">
      <c r="D1202" s="23"/>
    </row>
    <row r="1203" spans="4:4" x14ac:dyDescent="0.45">
      <c r="D1203" s="23"/>
    </row>
    <row r="1204" spans="4:4" x14ac:dyDescent="0.45">
      <c r="D1204" s="23"/>
    </row>
    <row r="1205" spans="4:4" x14ac:dyDescent="0.45">
      <c r="D1205" s="23"/>
    </row>
    <row r="1206" spans="4:4" x14ac:dyDescent="0.45">
      <c r="D1206" s="23"/>
    </row>
    <row r="1207" spans="4:4" x14ac:dyDescent="0.45">
      <c r="D1207" s="23"/>
    </row>
    <row r="1208" spans="4:4" x14ac:dyDescent="0.45">
      <c r="D1208" s="23"/>
    </row>
    <row r="1209" spans="4:4" x14ac:dyDescent="0.45">
      <c r="D1209" s="23"/>
    </row>
    <row r="1210" spans="4:4" x14ac:dyDescent="0.45">
      <c r="D1210" s="23"/>
    </row>
    <row r="1211" spans="4:4" x14ac:dyDescent="0.45">
      <c r="D1211" s="23"/>
    </row>
    <row r="1212" spans="4:4" x14ac:dyDescent="0.45">
      <c r="D1212" s="23"/>
    </row>
    <row r="1213" spans="4:4" x14ac:dyDescent="0.45">
      <c r="D1213" s="23"/>
    </row>
    <row r="1214" spans="4:4" x14ac:dyDescent="0.45">
      <c r="D1214" s="23"/>
    </row>
    <row r="1215" spans="4:4" x14ac:dyDescent="0.45">
      <c r="D1215" s="23"/>
    </row>
    <row r="1216" spans="4:4" x14ac:dyDescent="0.45">
      <c r="D1216" s="23"/>
    </row>
    <row r="1217" spans="4:4" x14ac:dyDescent="0.45">
      <c r="D1217" s="23"/>
    </row>
    <row r="1218" spans="4:4" x14ac:dyDescent="0.45">
      <c r="D1218" s="23"/>
    </row>
    <row r="1219" spans="4:4" x14ac:dyDescent="0.45">
      <c r="D1219" s="23"/>
    </row>
    <row r="1220" spans="4:4" x14ac:dyDescent="0.45">
      <c r="D1220" s="23"/>
    </row>
    <row r="1221" spans="4:4" x14ac:dyDescent="0.45">
      <c r="D1221" s="23"/>
    </row>
    <row r="1222" spans="4:4" x14ac:dyDescent="0.45">
      <c r="D1222" s="23"/>
    </row>
    <row r="1223" spans="4:4" x14ac:dyDescent="0.45">
      <c r="D1223" s="23"/>
    </row>
    <row r="1224" spans="4:4" x14ac:dyDescent="0.45">
      <c r="D1224" s="23"/>
    </row>
    <row r="1225" spans="4:4" x14ac:dyDescent="0.45">
      <c r="D1225" s="23"/>
    </row>
    <row r="1226" spans="4:4" x14ac:dyDescent="0.45">
      <c r="D1226" s="23"/>
    </row>
    <row r="1227" spans="4:4" x14ac:dyDescent="0.45">
      <c r="D1227" s="23"/>
    </row>
    <row r="1228" spans="4:4" x14ac:dyDescent="0.45">
      <c r="D1228" s="23"/>
    </row>
    <row r="1229" spans="4:4" x14ac:dyDescent="0.45">
      <c r="D1229" s="23"/>
    </row>
    <row r="1230" spans="4:4" x14ac:dyDescent="0.45">
      <c r="D1230" s="23"/>
    </row>
    <row r="1231" spans="4:4" x14ac:dyDescent="0.45">
      <c r="D1231" s="23"/>
    </row>
    <row r="1232" spans="4:4" x14ac:dyDescent="0.45">
      <c r="D1232" s="23"/>
    </row>
    <row r="1233" spans="4:4" x14ac:dyDescent="0.45">
      <c r="D1233" s="23"/>
    </row>
    <row r="1234" spans="4:4" x14ac:dyDescent="0.45">
      <c r="D1234" s="23"/>
    </row>
    <row r="1235" spans="4:4" x14ac:dyDescent="0.45">
      <c r="D1235" s="23"/>
    </row>
    <row r="1236" spans="4:4" x14ac:dyDescent="0.45">
      <c r="D1236" s="23"/>
    </row>
    <row r="1237" spans="4:4" x14ac:dyDescent="0.45">
      <c r="D1237" s="23"/>
    </row>
    <row r="1238" spans="4:4" x14ac:dyDescent="0.45">
      <c r="D1238" s="23"/>
    </row>
    <row r="1239" spans="4:4" x14ac:dyDescent="0.45">
      <c r="D1239" s="23"/>
    </row>
    <row r="1240" spans="4:4" x14ac:dyDescent="0.45">
      <c r="D1240" s="23"/>
    </row>
    <row r="1241" spans="4:4" x14ac:dyDescent="0.45">
      <c r="D1241" s="23"/>
    </row>
    <row r="1242" spans="4:4" x14ac:dyDescent="0.45">
      <c r="D1242" s="23"/>
    </row>
    <row r="1243" spans="4:4" x14ac:dyDescent="0.45">
      <c r="D1243" s="23"/>
    </row>
    <row r="1244" spans="4:4" x14ac:dyDescent="0.45">
      <c r="D1244" s="23"/>
    </row>
    <row r="1245" spans="4:4" x14ac:dyDescent="0.45">
      <c r="D1245" s="23"/>
    </row>
    <row r="1246" spans="4:4" x14ac:dyDescent="0.45">
      <c r="D1246" s="23"/>
    </row>
    <row r="1247" spans="4:4" x14ac:dyDescent="0.45">
      <c r="D1247" s="23"/>
    </row>
    <row r="1248" spans="4:4" x14ac:dyDescent="0.45">
      <c r="D1248" s="23"/>
    </row>
    <row r="1249" spans="4:4" x14ac:dyDescent="0.45">
      <c r="D1249" s="23"/>
    </row>
    <row r="1250" spans="4:4" x14ac:dyDescent="0.45">
      <c r="D1250" s="23"/>
    </row>
    <row r="1251" spans="4:4" x14ac:dyDescent="0.45">
      <c r="D1251" s="23"/>
    </row>
    <row r="1252" spans="4:4" x14ac:dyDescent="0.45">
      <c r="D1252" s="23"/>
    </row>
    <row r="1253" spans="4:4" x14ac:dyDescent="0.45">
      <c r="D1253" s="23"/>
    </row>
    <row r="1254" spans="4:4" x14ac:dyDescent="0.45">
      <c r="D1254" s="23"/>
    </row>
    <row r="1255" spans="4:4" x14ac:dyDescent="0.45">
      <c r="D1255" s="23"/>
    </row>
    <row r="1256" spans="4:4" x14ac:dyDescent="0.45">
      <c r="D1256" s="23"/>
    </row>
    <row r="1257" spans="4:4" x14ac:dyDescent="0.45">
      <c r="D1257" s="23"/>
    </row>
    <row r="1258" spans="4:4" x14ac:dyDescent="0.45">
      <c r="D1258" s="23"/>
    </row>
    <row r="1259" spans="4:4" x14ac:dyDescent="0.45">
      <c r="D1259" s="23"/>
    </row>
    <row r="1260" spans="4:4" x14ac:dyDescent="0.45">
      <c r="D1260" s="23"/>
    </row>
    <row r="1261" spans="4:4" x14ac:dyDescent="0.45">
      <c r="D1261" s="23"/>
    </row>
    <row r="1262" spans="4:4" x14ac:dyDescent="0.45">
      <c r="D1262" s="23"/>
    </row>
    <row r="1263" spans="4:4" x14ac:dyDescent="0.45">
      <c r="D1263" s="23"/>
    </row>
    <row r="1264" spans="4:4" x14ac:dyDescent="0.45">
      <c r="D1264" s="23"/>
    </row>
    <row r="1265" spans="4:4" x14ac:dyDescent="0.45">
      <c r="D1265" s="23"/>
    </row>
    <row r="1266" spans="4:4" x14ac:dyDescent="0.45">
      <c r="D1266" s="23"/>
    </row>
    <row r="1267" spans="4:4" x14ac:dyDescent="0.45">
      <c r="D1267" s="23"/>
    </row>
    <row r="1268" spans="4:4" x14ac:dyDescent="0.45">
      <c r="D1268" s="23"/>
    </row>
    <row r="1269" spans="4:4" x14ac:dyDescent="0.45">
      <c r="D1269" s="23"/>
    </row>
    <row r="1270" spans="4:4" x14ac:dyDescent="0.45">
      <c r="D1270" s="23"/>
    </row>
    <row r="1271" spans="4:4" x14ac:dyDescent="0.45">
      <c r="D1271" s="23"/>
    </row>
    <row r="1272" spans="4:4" x14ac:dyDescent="0.45">
      <c r="D1272" s="23"/>
    </row>
    <row r="1273" spans="4:4" x14ac:dyDescent="0.45">
      <c r="D1273" s="23"/>
    </row>
    <row r="1274" spans="4:4" x14ac:dyDescent="0.45">
      <c r="D1274" s="23"/>
    </row>
    <row r="1275" spans="4:4" x14ac:dyDescent="0.45">
      <c r="D1275" s="23"/>
    </row>
    <row r="1276" spans="4:4" x14ac:dyDescent="0.45">
      <c r="D1276" s="23"/>
    </row>
    <row r="1277" spans="4:4" x14ac:dyDescent="0.45">
      <c r="D1277" s="23"/>
    </row>
    <row r="1278" spans="4:4" x14ac:dyDescent="0.45">
      <c r="D1278" s="23"/>
    </row>
    <row r="1279" spans="4:4" x14ac:dyDescent="0.45">
      <c r="D1279" s="23"/>
    </row>
    <row r="1280" spans="4:4" x14ac:dyDescent="0.45">
      <c r="D1280" s="23"/>
    </row>
    <row r="1281" spans="4:4" x14ac:dyDescent="0.45">
      <c r="D1281" s="23"/>
    </row>
    <row r="1282" spans="4:4" x14ac:dyDescent="0.45">
      <c r="D1282" s="23"/>
    </row>
    <row r="1283" spans="4:4" x14ac:dyDescent="0.45">
      <c r="D1283" s="23"/>
    </row>
    <row r="1284" spans="4:4" x14ac:dyDescent="0.45">
      <c r="D1284" s="23"/>
    </row>
    <row r="1285" spans="4:4" x14ac:dyDescent="0.45">
      <c r="D1285" s="23"/>
    </row>
    <row r="1286" spans="4:4" x14ac:dyDescent="0.45">
      <c r="D1286" s="23"/>
    </row>
    <row r="1287" spans="4:4" x14ac:dyDescent="0.45">
      <c r="D1287" s="23"/>
    </row>
    <row r="1288" spans="4:4" x14ac:dyDescent="0.45">
      <c r="D1288" s="23"/>
    </row>
    <row r="1289" spans="4:4" x14ac:dyDescent="0.45">
      <c r="D1289" s="23"/>
    </row>
    <row r="1290" spans="4:4" x14ac:dyDescent="0.45">
      <c r="D1290" s="23"/>
    </row>
    <row r="1291" spans="4:4" x14ac:dyDescent="0.45">
      <c r="D1291" s="23"/>
    </row>
    <row r="1292" spans="4:4" x14ac:dyDescent="0.45">
      <c r="D1292" s="23"/>
    </row>
    <row r="1293" spans="4:4" x14ac:dyDescent="0.45">
      <c r="D1293" s="23"/>
    </row>
    <row r="1294" spans="4:4" x14ac:dyDescent="0.45">
      <c r="D1294" s="23"/>
    </row>
    <row r="1295" spans="4:4" x14ac:dyDescent="0.45">
      <c r="D1295" s="23"/>
    </row>
    <row r="1296" spans="4:4" x14ac:dyDescent="0.45">
      <c r="D1296" s="23"/>
    </row>
    <row r="1297" spans="4:4" x14ac:dyDescent="0.45">
      <c r="D1297" s="23"/>
    </row>
    <row r="1298" spans="4:4" x14ac:dyDescent="0.45">
      <c r="D1298" s="23"/>
    </row>
    <row r="1299" spans="4:4" x14ac:dyDescent="0.45">
      <c r="D1299" s="23"/>
    </row>
    <row r="1300" spans="4:4" x14ac:dyDescent="0.45">
      <c r="D1300" s="23"/>
    </row>
    <row r="1301" spans="4:4" x14ac:dyDescent="0.45">
      <c r="D1301" s="23"/>
    </row>
    <row r="1302" spans="4:4" x14ac:dyDescent="0.45">
      <c r="D1302" s="23"/>
    </row>
    <row r="1303" spans="4:4" x14ac:dyDescent="0.45">
      <c r="D1303" s="23"/>
    </row>
    <row r="1304" spans="4:4" x14ac:dyDescent="0.45">
      <c r="D1304" s="23"/>
    </row>
    <row r="1305" spans="4:4" x14ac:dyDescent="0.45">
      <c r="D1305" s="23"/>
    </row>
    <row r="1306" spans="4:4" x14ac:dyDescent="0.45">
      <c r="D1306" s="23"/>
    </row>
    <row r="1307" spans="4:4" x14ac:dyDescent="0.45">
      <c r="D1307" s="23"/>
    </row>
    <row r="1308" spans="4:4" x14ac:dyDescent="0.45">
      <c r="D1308" s="23"/>
    </row>
    <row r="1309" spans="4:4" x14ac:dyDescent="0.45">
      <c r="D1309" s="23"/>
    </row>
    <row r="1310" spans="4:4" x14ac:dyDescent="0.45">
      <c r="D1310" s="23"/>
    </row>
    <row r="1311" spans="4:4" x14ac:dyDescent="0.45">
      <c r="D1311" s="23"/>
    </row>
    <row r="1312" spans="4:4" x14ac:dyDescent="0.45">
      <c r="D1312" s="23"/>
    </row>
    <row r="1313" spans="4:4" x14ac:dyDescent="0.45">
      <c r="D1313" s="23"/>
    </row>
    <row r="1314" spans="4:4" x14ac:dyDescent="0.45">
      <c r="D1314" s="23"/>
    </row>
    <row r="1315" spans="4:4" x14ac:dyDescent="0.45">
      <c r="D1315" s="23"/>
    </row>
    <row r="1316" spans="4:4" x14ac:dyDescent="0.45">
      <c r="D1316" s="23"/>
    </row>
    <row r="1317" spans="4:4" x14ac:dyDescent="0.45">
      <c r="D1317" s="23"/>
    </row>
    <row r="1318" spans="4:4" x14ac:dyDescent="0.45">
      <c r="D1318" s="23"/>
    </row>
    <row r="1319" spans="4:4" x14ac:dyDescent="0.45">
      <c r="D1319" s="23"/>
    </row>
    <row r="1320" spans="4:4" x14ac:dyDescent="0.45">
      <c r="D1320" s="23"/>
    </row>
    <row r="1321" spans="4:4" x14ac:dyDescent="0.45">
      <c r="D1321" s="23"/>
    </row>
    <row r="1322" spans="4:4" x14ac:dyDescent="0.45">
      <c r="D1322" s="23"/>
    </row>
    <row r="1323" spans="4:4" x14ac:dyDescent="0.45">
      <c r="D1323" s="23"/>
    </row>
    <row r="1324" spans="4:4" x14ac:dyDescent="0.45">
      <c r="D1324" s="23"/>
    </row>
    <row r="1325" spans="4:4" x14ac:dyDescent="0.45">
      <c r="D1325" s="23"/>
    </row>
    <row r="1326" spans="4:4" x14ac:dyDescent="0.45">
      <c r="D1326" s="23"/>
    </row>
    <row r="1327" spans="4:4" x14ac:dyDescent="0.45">
      <c r="D1327" s="23"/>
    </row>
    <row r="1328" spans="4:4" x14ac:dyDescent="0.45">
      <c r="D1328" s="23"/>
    </row>
    <row r="1329" spans="4:4" x14ac:dyDescent="0.45">
      <c r="D1329" s="23"/>
    </row>
    <row r="1330" spans="4:4" x14ac:dyDescent="0.45">
      <c r="D1330" s="23"/>
    </row>
    <row r="1331" spans="4:4" x14ac:dyDescent="0.45">
      <c r="D1331" s="23"/>
    </row>
    <row r="1332" spans="4:4" x14ac:dyDescent="0.45">
      <c r="D1332" s="23"/>
    </row>
    <row r="1333" spans="4:4" x14ac:dyDescent="0.45">
      <c r="D1333" s="23"/>
    </row>
    <row r="1334" spans="4:4" x14ac:dyDescent="0.45">
      <c r="D1334" s="23"/>
    </row>
    <row r="1335" spans="4:4" x14ac:dyDescent="0.45">
      <c r="D1335" s="23"/>
    </row>
    <row r="1336" spans="4:4" x14ac:dyDescent="0.45">
      <c r="D1336" s="23"/>
    </row>
    <row r="1337" spans="4:4" x14ac:dyDescent="0.45">
      <c r="D1337" s="23"/>
    </row>
    <row r="1338" spans="4:4" x14ac:dyDescent="0.45">
      <c r="D1338" s="23"/>
    </row>
    <row r="1339" spans="4:4" x14ac:dyDescent="0.45">
      <c r="D1339" s="23"/>
    </row>
    <row r="1340" spans="4:4" x14ac:dyDescent="0.45">
      <c r="D1340" s="23"/>
    </row>
    <row r="1341" spans="4:4" x14ac:dyDescent="0.45">
      <c r="D1341" s="23"/>
    </row>
    <row r="1342" spans="4:4" x14ac:dyDescent="0.45">
      <c r="D1342" s="23"/>
    </row>
    <row r="1343" spans="4:4" x14ac:dyDescent="0.45">
      <c r="D1343" s="23"/>
    </row>
    <row r="1344" spans="4:4" x14ac:dyDescent="0.45">
      <c r="D1344" s="23"/>
    </row>
    <row r="1345" spans="4:4" x14ac:dyDescent="0.45">
      <c r="D1345" s="23"/>
    </row>
    <row r="1346" spans="4:4" x14ac:dyDescent="0.45">
      <c r="D1346" s="23"/>
    </row>
    <row r="1347" spans="4:4" x14ac:dyDescent="0.45">
      <c r="D1347" s="23"/>
    </row>
    <row r="1348" spans="4:4" x14ac:dyDescent="0.45">
      <c r="D1348" s="23"/>
    </row>
    <row r="1349" spans="4:4" x14ac:dyDescent="0.45">
      <c r="D1349" s="23"/>
    </row>
    <row r="1350" spans="4:4" x14ac:dyDescent="0.45">
      <c r="D1350" s="23"/>
    </row>
    <row r="1351" spans="4:4" x14ac:dyDescent="0.45">
      <c r="D1351" s="23"/>
    </row>
    <row r="1352" spans="4:4" x14ac:dyDescent="0.45">
      <c r="D1352" s="23"/>
    </row>
    <row r="1353" spans="4:4" x14ac:dyDescent="0.45">
      <c r="D1353" s="23"/>
    </row>
    <row r="1354" spans="4:4" x14ac:dyDescent="0.45">
      <c r="D1354" s="23"/>
    </row>
    <row r="1355" spans="4:4" x14ac:dyDescent="0.45">
      <c r="D1355" s="23"/>
    </row>
    <row r="1356" spans="4:4" x14ac:dyDescent="0.45">
      <c r="D1356" s="23"/>
    </row>
    <row r="1357" spans="4:4" x14ac:dyDescent="0.45">
      <c r="D1357" s="23"/>
    </row>
    <row r="1358" spans="4:4" x14ac:dyDescent="0.45">
      <c r="D1358" s="23"/>
    </row>
    <row r="1359" spans="4:4" x14ac:dyDescent="0.45">
      <c r="D1359" s="23"/>
    </row>
    <row r="1360" spans="4:4" x14ac:dyDescent="0.45">
      <c r="D1360" s="23"/>
    </row>
    <row r="1361" spans="4:4" x14ac:dyDescent="0.45">
      <c r="D1361" s="23"/>
    </row>
    <row r="1362" spans="4:4" x14ac:dyDescent="0.45">
      <c r="D1362" s="23"/>
    </row>
    <row r="1363" spans="4:4" x14ac:dyDescent="0.45">
      <c r="D1363" s="23"/>
    </row>
    <row r="1364" spans="4:4" x14ac:dyDescent="0.45">
      <c r="D1364" s="23"/>
    </row>
    <row r="1365" spans="4:4" x14ac:dyDescent="0.45">
      <c r="D1365" s="23"/>
    </row>
    <row r="1366" spans="4:4" x14ac:dyDescent="0.45">
      <c r="D1366" s="23"/>
    </row>
    <row r="1367" spans="4:4" x14ac:dyDescent="0.45">
      <c r="D1367" s="23"/>
    </row>
    <row r="1368" spans="4:4" x14ac:dyDescent="0.45">
      <c r="D1368" s="23"/>
    </row>
    <row r="1369" spans="4:4" x14ac:dyDescent="0.45">
      <c r="D1369" s="23"/>
    </row>
    <row r="1370" spans="4:4" x14ac:dyDescent="0.45">
      <c r="D1370" s="23"/>
    </row>
    <row r="1371" spans="4:4" x14ac:dyDescent="0.45">
      <c r="D1371" s="23"/>
    </row>
    <row r="1372" spans="4:4" x14ac:dyDescent="0.45">
      <c r="D1372" s="23"/>
    </row>
    <row r="1373" spans="4:4" x14ac:dyDescent="0.45">
      <c r="D1373" s="23"/>
    </row>
    <row r="1374" spans="4:4" x14ac:dyDescent="0.45">
      <c r="D1374" s="23"/>
    </row>
    <row r="1375" spans="4:4" x14ac:dyDescent="0.45">
      <c r="D1375" s="23"/>
    </row>
    <row r="1376" spans="4:4" x14ac:dyDescent="0.45">
      <c r="D1376" s="23"/>
    </row>
    <row r="1377" spans="4:4" x14ac:dyDescent="0.45">
      <c r="D1377" s="23"/>
    </row>
    <row r="1378" spans="4:4" x14ac:dyDescent="0.45">
      <c r="D1378" s="23"/>
    </row>
    <row r="1379" spans="4:4" x14ac:dyDescent="0.45">
      <c r="D1379" s="23"/>
    </row>
    <row r="1380" spans="4:4" x14ac:dyDescent="0.45">
      <c r="D1380" s="23"/>
    </row>
    <row r="1381" spans="4:4" x14ac:dyDescent="0.45">
      <c r="D1381" s="23"/>
    </row>
    <row r="1382" spans="4:4" x14ac:dyDescent="0.45">
      <c r="D1382" s="23"/>
    </row>
    <row r="1383" spans="4:4" x14ac:dyDescent="0.45">
      <c r="D1383" s="23"/>
    </row>
    <row r="1384" spans="4:4" x14ac:dyDescent="0.45">
      <c r="D1384" s="23"/>
    </row>
    <row r="1385" spans="4:4" x14ac:dyDescent="0.45">
      <c r="D1385" s="23"/>
    </row>
    <row r="1386" spans="4:4" x14ac:dyDescent="0.45">
      <c r="D1386" s="23"/>
    </row>
    <row r="1387" spans="4:4" x14ac:dyDescent="0.45">
      <c r="D1387" s="23"/>
    </row>
    <row r="1388" spans="4:4" x14ac:dyDescent="0.45">
      <c r="D1388" s="23"/>
    </row>
    <row r="1389" spans="4:4" x14ac:dyDescent="0.45">
      <c r="D1389" s="23"/>
    </row>
    <row r="1390" spans="4:4" x14ac:dyDescent="0.45">
      <c r="D1390" s="23"/>
    </row>
    <row r="1391" spans="4:4" x14ac:dyDescent="0.45">
      <c r="D1391" s="23"/>
    </row>
    <row r="1392" spans="4:4" x14ac:dyDescent="0.45">
      <c r="D1392" s="23"/>
    </row>
    <row r="1393" spans="4:4" x14ac:dyDescent="0.45">
      <c r="D1393" s="23"/>
    </row>
    <row r="1394" spans="4:4" x14ac:dyDescent="0.45">
      <c r="D1394" s="23"/>
    </row>
    <row r="1395" spans="4:4" x14ac:dyDescent="0.45">
      <c r="D1395" s="23"/>
    </row>
    <row r="1396" spans="4:4" x14ac:dyDescent="0.45">
      <c r="D1396" s="23"/>
    </row>
    <row r="1397" spans="4:4" x14ac:dyDescent="0.45">
      <c r="D1397" s="23"/>
    </row>
    <row r="1398" spans="4:4" x14ac:dyDescent="0.45">
      <c r="D1398" s="23"/>
    </row>
    <row r="1399" spans="4:4" x14ac:dyDescent="0.45">
      <c r="D1399" s="23"/>
    </row>
    <row r="1400" spans="4:4" x14ac:dyDescent="0.45">
      <c r="D1400" s="23"/>
    </row>
    <row r="1401" spans="4:4" x14ac:dyDescent="0.45">
      <c r="D1401" s="23"/>
    </row>
    <row r="1402" spans="4:4" x14ac:dyDescent="0.45">
      <c r="D1402" s="23"/>
    </row>
    <row r="1403" spans="4:4" x14ac:dyDescent="0.45">
      <c r="D1403" s="23"/>
    </row>
    <row r="1404" spans="4:4" x14ac:dyDescent="0.45">
      <c r="D1404" s="23"/>
    </row>
    <row r="1405" spans="4:4" x14ac:dyDescent="0.45">
      <c r="D1405" s="23"/>
    </row>
    <row r="1406" spans="4:4" x14ac:dyDescent="0.45">
      <c r="D1406" s="23"/>
    </row>
    <row r="1407" spans="4:4" x14ac:dyDescent="0.45">
      <c r="D1407" s="23"/>
    </row>
    <row r="1408" spans="4:4" x14ac:dyDescent="0.45">
      <c r="D1408" s="23"/>
    </row>
    <row r="1409" spans="4:4" x14ac:dyDescent="0.45">
      <c r="D1409" s="23"/>
    </row>
    <row r="1410" spans="4:4" x14ac:dyDescent="0.45">
      <c r="D1410" s="23"/>
    </row>
    <row r="1411" spans="4:4" x14ac:dyDescent="0.45">
      <c r="D1411" s="23"/>
    </row>
    <row r="1412" spans="4:4" x14ac:dyDescent="0.45">
      <c r="D1412" s="23"/>
    </row>
    <row r="1413" spans="4:4" x14ac:dyDescent="0.45">
      <c r="D1413" s="23"/>
    </row>
    <row r="1414" spans="4:4" x14ac:dyDescent="0.45">
      <c r="D1414" s="23"/>
    </row>
    <row r="1415" spans="4:4" x14ac:dyDescent="0.45">
      <c r="D1415" s="23"/>
    </row>
    <row r="1416" spans="4:4" x14ac:dyDescent="0.45">
      <c r="D1416" s="23"/>
    </row>
    <row r="1417" spans="4:4" x14ac:dyDescent="0.45">
      <c r="D1417" s="23"/>
    </row>
    <row r="1418" spans="4:4" x14ac:dyDescent="0.45">
      <c r="D1418" s="23"/>
    </row>
    <row r="1419" spans="4:4" x14ac:dyDescent="0.45">
      <c r="D1419" s="23"/>
    </row>
    <row r="1420" spans="4:4" x14ac:dyDescent="0.45">
      <c r="D1420" s="23"/>
    </row>
    <row r="1421" spans="4:4" x14ac:dyDescent="0.45">
      <c r="D1421" s="23"/>
    </row>
    <row r="1422" spans="4:4" x14ac:dyDescent="0.45">
      <c r="D1422" s="23"/>
    </row>
    <row r="1423" spans="4:4" x14ac:dyDescent="0.45">
      <c r="D1423" s="23"/>
    </row>
    <row r="1424" spans="4:4" x14ac:dyDescent="0.45">
      <c r="D1424" s="23"/>
    </row>
    <row r="1425" spans="4:4" x14ac:dyDescent="0.45">
      <c r="D1425" s="23"/>
    </row>
    <row r="1426" spans="4:4" x14ac:dyDescent="0.45">
      <c r="D1426" s="23"/>
    </row>
    <row r="1427" spans="4:4" x14ac:dyDescent="0.45">
      <c r="D1427" s="23"/>
    </row>
    <row r="1428" spans="4:4" x14ac:dyDescent="0.45">
      <c r="D1428" s="23"/>
    </row>
    <row r="1429" spans="4:4" x14ac:dyDescent="0.45">
      <c r="D1429" s="23"/>
    </row>
    <row r="1430" spans="4:4" x14ac:dyDescent="0.45">
      <c r="D1430" s="23"/>
    </row>
    <row r="1431" spans="4:4" x14ac:dyDescent="0.45">
      <c r="D1431" s="23"/>
    </row>
    <row r="1432" spans="4:4" x14ac:dyDescent="0.45">
      <c r="D1432" s="23"/>
    </row>
    <row r="1433" spans="4:4" x14ac:dyDescent="0.45">
      <c r="D1433" s="23"/>
    </row>
    <row r="1434" spans="4:4" x14ac:dyDescent="0.45">
      <c r="D1434" s="23"/>
    </row>
    <row r="1435" spans="4:4" x14ac:dyDescent="0.45">
      <c r="D1435" s="23"/>
    </row>
    <row r="1436" spans="4:4" x14ac:dyDescent="0.45">
      <c r="D1436" s="23"/>
    </row>
    <row r="1437" spans="4:4" x14ac:dyDescent="0.45">
      <c r="D1437" s="23"/>
    </row>
    <row r="1438" spans="4:4" x14ac:dyDescent="0.45">
      <c r="D1438" s="23"/>
    </row>
    <row r="1439" spans="4:4" x14ac:dyDescent="0.45">
      <c r="D1439" s="23"/>
    </row>
    <row r="1440" spans="4:4" x14ac:dyDescent="0.45">
      <c r="D1440" s="23"/>
    </row>
    <row r="1441" spans="4:4" x14ac:dyDescent="0.45">
      <c r="D1441" s="23"/>
    </row>
    <row r="1442" spans="4:4" x14ac:dyDescent="0.45">
      <c r="D1442" s="23"/>
    </row>
    <row r="1443" spans="4:4" x14ac:dyDescent="0.45">
      <c r="D1443" s="23"/>
    </row>
    <row r="1444" spans="4:4" x14ac:dyDescent="0.45">
      <c r="D1444" s="23"/>
    </row>
    <row r="1445" spans="4:4" x14ac:dyDescent="0.45">
      <c r="D1445" s="23"/>
    </row>
    <row r="1446" spans="4:4" x14ac:dyDescent="0.45">
      <c r="D1446" s="23"/>
    </row>
    <row r="1447" spans="4:4" x14ac:dyDescent="0.45">
      <c r="D1447" s="23"/>
    </row>
    <row r="1448" spans="4:4" x14ac:dyDescent="0.45">
      <c r="D1448" s="23"/>
    </row>
    <row r="1449" spans="4:4" x14ac:dyDescent="0.45">
      <c r="D1449" s="23"/>
    </row>
    <row r="1450" spans="4:4" x14ac:dyDescent="0.45">
      <c r="D1450" s="23"/>
    </row>
    <row r="1451" spans="4:4" x14ac:dyDescent="0.45">
      <c r="D1451" s="23"/>
    </row>
    <row r="1452" spans="4:4" x14ac:dyDescent="0.45">
      <c r="D1452" s="23"/>
    </row>
    <row r="1453" spans="4:4" x14ac:dyDescent="0.45">
      <c r="D1453" s="23"/>
    </row>
    <row r="1454" spans="4:4" x14ac:dyDescent="0.45">
      <c r="D1454" s="23"/>
    </row>
    <row r="1455" spans="4:4" x14ac:dyDescent="0.45">
      <c r="D1455" s="23"/>
    </row>
    <row r="1456" spans="4:4" x14ac:dyDescent="0.45">
      <c r="D1456" s="23"/>
    </row>
    <row r="1457" spans="4:4" x14ac:dyDescent="0.45">
      <c r="D1457" s="23"/>
    </row>
    <row r="1458" spans="4:4" x14ac:dyDescent="0.45">
      <c r="D1458" s="23"/>
    </row>
    <row r="1459" spans="4:4" x14ac:dyDescent="0.45">
      <c r="D1459" s="23"/>
    </row>
    <row r="1460" spans="4:4" x14ac:dyDescent="0.45">
      <c r="D1460" s="23"/>
    </row>
    <row r="1461" spans="4:4" x14ac:dyDescent="0.45">
      <c r="D1461" s="23"/>
    </row>
    <row r="1462" spans="4:4" x14ac:dyDescent="0.45">
      <c r="D1462" s="23"/>
    </row>
    <row r="1463" spans="4:4" x14ac:dyDescent="0.45">
      <c r="D1463" s="23"/>
    </row>
    <row r="1464" spans="4:4" x14ac:dyDescent="0.45">
      <c r="D1464" s="23"/>
    </row>
    <row r="1465" spans="4:4" x14ac:dyDescent="0.45">
      <c r="D1465" s="23"/>
    </row>
    <row r="1466" spans="4:4" x14ac:dyDescent="0.45">
      <c r="D1466" s="23"/>
    </row>
    <row r="1467" spans="4:4" x14ac:dyDescent="0.45">
      <c r="D1467" s="23"/>
    </row>
    <row r="1468" spans="4:4" x14ac:dyDescent="0.45">
      <c r="D1468" s="23"/>
    </row>
    <row r="1469" spans="4:4" x14ac:dyDescent="0.45">
      <c r="D1469" s="23"/>
    </row>
    <row r="1470" spans="4:4" x14ac:dyDescent="0.45">
      <c r="D1470" s="23"/>
    </row>
    <row r="1471" spans="4:4" x14ac:dyDescent="0.45">
      <c r="D1471" s="23"/>
    </row>
    <row r="1472" spans="4:4" x14ac:dyDescent="0.45">
      <c r="D1472" s="23"/>
    </row>
    <row r="1473" spans="4:4" x14ac:dyDescent="0.45">
      <c r="D1473" s="23"/>
    </row>
    <row r="1474" spans="4:4" x14ac:dyDescent="0.45">
      <c r="D1474" s="23"/>
    </row>
    <row r="1475" spans="4:4" x14ac:dyDescent="0.45">
      <c r="D1475" s="23"/>
    </row>
    <row r="1476" spans="4:4" x14ac:dyDescent="0.45">
      <c r="D1476" s="23"/>
    </row>
    <row r="1477" spans="4:4" x14ac:dyDescent="0.45">
      <c r="D1477" s="23"/>
    </row>
    <row r="1478" spans="4:4" x14ac:dyDescent="0.45">
      <c r="D1478" s="23"/>
    </row>
    <row r="1479" spans="4:4" x14ac:dyDescent="0.45">
      <c r="D1479" s="23"/>
    </row>
    <row r="1480" spans="4:4" x14ac:dyDescent="0.45">
      <c r="D1480" s="23"/>
    </row>
    <row r="1481" spans="4:4" x14ac:dyDescent="0.45">
      <c r="D1481" s="23"/>
    </row>
    <row r="1482" spans="4:4" x14ac:dyDescent="0.45">
      <c r="D1482" s="23"/>
    </row>
    <row r="1483" spans="4:4" x14ac:dyDescent="0.45">
      <c r="D1483" s="23"/>
    </row>
    <row r="1484" spans="4:4" x14ac:dyDescent="0.45">
      <c r="D1484" s="23"/>
    </row>
    <row r="1485" spans="4:4" x14ac:dyDescent="0.45">
      <c r="D1485" s="23"/>
    </row>
    <row r="1486" spans="4:4" x14ac:dyDescent="0.45">
      <c r="D1486" s="23"/>
    </row>
    <row r="1487" spans="4:4" x14ac:dyDescent="0.45">
      <c r="D1487" s="23"/>
    </row>
    <row r="1488" spans="4:4" x14ac:dyDescent="0.45">
      <c r="D1488" s="23"/>
    </row>
    <row r="1489" spans="4:4" x14ac:dyDescent="0.45">
      <c r="D1489" s="23"/>
    </row>
    <row r="1490" spans="4:4" x14ac:dyDescent="0.45">
      <c r="D1490" s="23"/>
    </row>
    <row r="1491" spans="4:4" x14ac:dyDescent="0.45">
      <c r="D1491" s="23"/>
    </row>
    <row r="1492" spans="4:4" x14ac:dyDescent="0.45">
      <c r="D1492" s="23"/>
    </row>
    <row r="1493" spans="4:4" x14ac:dyDescent="0.45">
      <c r="D1493" s="23"/>
    </row>
    <row r="1494" spans="4:4" x14ac:dyDescent="0.45">
      <c r="D1494" s="23"/>
    </row>
    <row r="1495" spans="4:4" x14ac:dyDescent="0.45">
      <c r="D1495" s="23"/>
    </row>
    <row r="1496" spans="4:4" x14ac:dyDescent="0.45">
      <c r="D1496" s="23"/>
    </row>
    <row r="1497" spans="4:4" x14ac:dyDescent="0.45">
      <c r="D1497" s="23"/>
    </row>
    <row r="1498" spans="4:4" x14ac:dyDescent="0.45">
      <c r="D1498" s="23"/>
    </row>
    <row r="1499" spans="4:4" x14ac:dyDescent="0.45">
      <c r="D1499" s="23"/>
    </row>
    <row r="1500" spans="4:4" x14ac:dyDescent="0.45">
      <c r="D1500" s="23"/>
    </row>
    <row r="1501" spans="4:4" x14ac:dyDescent="0.45">
      <c r="D1501" s="23"/>
    </row>
    <row r="1502" spans="4:4" x14ac:dyDescent="0.45">
      <c r="D1502" s="23"/>
    </row>
    <row r="1503" spans="4:4" x14ac:dyDescent="0.45">
      <c r="D1503" s="23"/>
    </row>
    <row r="1504" spans="4:4" x14ac:dyDescent="0.45">
      <c r="D1504" s="23"/>
    </row>
    <row r="1505" spans="4:4" x14ac:dyDescent="0.45">
      <c r="D1505" s="23"/>
    </row>
    <row r="1506" spans="4:4" x14ac:dyDescent="0.45">
      <c r="D1506" s="23"/>
    </row>
    <row r="1507" spans="4:4" x14ac:dyDescent="0.45">
      <c r="D1507" s="23"/>
    </row>
    <row r="1508" spans="4:4" x14ac:dyDescent="0.45">
      <c r="D1508" s="23"/>
    </row>
    <row r="1509" spans="4:4" x14ac:dyDescent="0.45">
      <c r="D1509" s="23"/>
    </row>
    <row r="1510" spans="4:4" x14ac:dyDescent="0.45">
      <c r="D1510" s="23"/>
    </row>
    <row r="1511" spans="4:4" x14ac:dyDescent="0.45">
      <c r="D1511" s="23"/>
    </row>
    <row r="1512" spans="4:4" x14ac:dyDescent="0.45">
      <c r="D1512" s="23"/>
    </row>
    <row r="1513" spans="4:4" x14ac:dyDescent="0.45">
      <c r="D1513" s="23"/>
    </row>
    <row r="1514" spans="4:4" x14ac:dyDescent="0.45">
      <c r="D1514" s="23"/>
    </row>
    <row r="1515" spans="4:4" x14ac:dyDescent="0.45">
      <c r="D1515" s="23"/>
    </row>
    <row r="1516" spans="4:4" x14ac:dyDescent="0.45">
      <c r="D1516" s="23"/>
    </row>
    <row r="1517" spans="4:4" x14ac:dyDescent="0.45">
      <c r="D1517" s="23"/>
    </row>
    <row r="1518" spans="4:4" x14ac:dyDescent="0.45">
      <c r="D1518" s="23"/>
    </row>
    <row r="1519" spans="4:4" x14ac:dyDescent="0.45">
      <c r="D1519" s="23"/>
    </row>
    <row r="1520" spans="4:4" x14ac:dyDescent="0.45">
      <c r="D1520" s="23"/>
    </row>
    <row r="1521" spans="4:4" x14ac:dyDescent="0.45">
      <c r="D1521" s="23"/>
    </row>
    <row r="1522" spans="4:4" x14ac:dyDescent="0.45">
      <c r="D1522" s="23"/>
    </row>
    <row r="1523" spans="4:4" x14ac:dyDescent="0.45">
      <c r="D1523" s="23"/>
    </row>
    <row r="1524" spans="4:4" x14ac:dyDescent="0.45">
      <c r="D1524" s="23"/>
    </row>
    <row r="1525" spans="4:4" x14ac:dyDescent="0.45">
      <c r="D1525" s="23"/>
    </row>
    <row r="1526" spans="4:4" x14ac:dyDescent="0.45">
      <c r="D1526" s="23"/>
    </row>
    <row r="1527" spans="4:4" x14ac:dyDescent="0.45">
      <c r="D1527" s="23"/>
    </row>
    <row r="1528" spans="4:4" x14ac:dyDescent="0.45">
      <c r="D1528" s="23"/>
    </row>
    <row r="1529" spans="4:4" x14ac:dyDescent="0.45">
      <c r="D1529" s="23"/>
    </row>
    <row r="1530" spans="4:4" x14ac:dyDescent="0.45">
      <c r="D1530" s="23"/>
    </row>
    <row r="1531" spans="4:4" x14ac:dyDescent="0.45">
      <c r="D1531" s="23"/>
    </row>
    <row r="1532" spans="4:4" x14ac:dyDescent="0.45">
      <c r="D1532" s="23"/>
    </row>
    <row r="1533" spans="4:4" x14ac:dyDescent="0.45">
      <c r="D1533" s="23"/>
    </row>
    <row r="1534" spans="4:4" x14ac:dyDescent="0.45">
      <c r="D1534" s="23"/>
    </row>
    <row r="1535" spans="4:4" x14ac:dyDescent="0.45">
      <c r="D1535" s="23"/>
    </row>
    <row r="1536" spans="4:4" x14ac:dyDescent="0.45">
      <c r="D1536" s="23"/>
    </row>
    <row r="1537" spans="4:4" x14ac:dyDescent="0.45">
      <c r="D1537" s="23"/>
    </row>
    <row r="1538" spans="4:4" x14ac:dyDescent="0.45">
      <c r="D1538" s="23"/>
    </row>
    <row r="1539" spans="4:4" x14ac:dyDescent="0.45">
      <c r="D1539" s="23"/>
    </row>
    <row r="1540" spans="4:4" x14ac:dyDescent="0.45">
      <c r="D1540" s="23"/>
    </row>
    <row r="1541" spans="4:4" x14ac:dyDescent="0.45">
      <c r="D1541" s="23"/>
    </row>
    <row r="1542" spans="4:4" x14ac:dyDescent="0.45">
      <c r="D1542" s="23"/>
    </row>
    <row r="1543" spans="4:4" x14ac:dyDescent="0.45">
      <c r="D1543" s="23"/>
    </row>
    <row r="1544" spans="4:4" x14ac:dyDescent="0.45">
      <c r="D1544" s="23"/>
    </row>
    <row r="1545" spans="4:4" x14ac:dyDescent="0.45">
      <c r="D1545" s="23"/>
    </row>
    <row r="1546" spans="4:4" x14ac:dyDescent="0.45">
      <c r="D1546" s="23"/>
    </row>
    <row r="1547" spans="4:4" x14ac:dyDescent="0.45">
      <c r="D1547" s="23"/>
    </row>
    <row r="1548" spans="4:4" x14ac:dyDescent="0.45">
      <c r="D1548" s="23"/>
    </row>
    <row r="1549" spans="4:4" x14ac:dyDescent="0.45">
      <c r="D1549" s="23"/>
    </row>
    <row r="1550" spans="4:4" x14ac:dyDescent="0.45">
      <c r="D1550" s="23"/>
    </row>
    <row r="1551" spans="4:4" x14ac:dyDescent="0.45">
      <c r="D1551" s="23"/>
    </row>
    <row r="1552" spans="4:4" x14ac:dyDescent="0.45">
      <c r="D1552" s="23"/>
    </row>
    <row r="1553" spans="4:4" x14ac:dyDescent="0.45">
      <c r="D1553" s="23"/>
    </row>
    <row r="1554" spans="4:4" x14ac:dyDescent="0.45">
      <c r="D1554" s="23"/>
    </row>
    <row r="1555" spans="4:4" x14ac:dyDescent="0.45">
      <c r="D1555" s="23"/>
    </row>
    <row r="1556" spans="4:4" x14ac:dyDescent="0.45">
      <c r="D1556" s="23"/>
    </row>
    <row r="1557" spans="4:4" x14ac:dyDescent="0.45">
      <c r="D1557" s="23"/>
    </row>
    <row r="1558" spans="4:4" x14ac:dyDescent="0.45">
      <c r="D1558" s="23"/>
    </row>
    <row r="1559" spans="4:4" x14ac:dyDescent="0.45">
      <c r="D1559" s="23"/>
    </row>
    <row r="1560" spans="4:4" x14ac:dyDescent="0.45">
      <c r="D1560" s="23"/>
    </row>
    <row r="1561" spans="4:4" x14ac:dyDescent="0.45">
      <c r="D1561" s="23"/>
    </row>
    <row r="1562" spans="4:4" x14ac:dyDescent="0.45">
      <c r="D1562" s="23"/>
    </row>
    <row r="1563" spans="4:4" x14ac:dyDescent="0.45">
      <c r="D1563" s="23"/>
    </row>
    <row r="1564" spans="4:4" x14ac:dyDescent="0.45">
      <c r="D1564" s="23"/>
    </row>
    <row r="1565" spans="4:4" x14ac:dyDescent="0.45">
      <c r="D1565" s="23"/>
    </row>
    <row r="1566" spans="4:4" x14ac:dyDescent="0.45">
      <c r="D1566" s="23"/>
    </row>
    <row r="1567" spans="4:4" x14ac:dyDescent="0.45">
      <c r="D1567" s="23"/>
    </row>
    <row r="1568" spans="4:4" x14ac:dyDescent="0.45">
      <c r="D1568" s="23"/>
    </row>
    <row r="1569" spans="4:4" x14ac:dyDescent="0.45">
      <c r="D1569" s="23"/>
    </row>
    <row r="1570" spans="4:4" x14ac:dyDescent="0.45">
      <c r="D1570" s="23"/>
    </row>
    <row r="1571" spans="4:4" x14ac:dyDescent="0.45">
      <c r="D1571" s="23"/>
    </row>
    <row r="1572" spans="4:4" x14ac:dyDescent="0.45">
      <c r="D1572" s="23"/>
    </row>
    <row r="1573" spans="4:4" x14ac:dyDescent="0.45">
      <c r="D1573" s="23"/>
    </row>
    <row r="1574" spans="4:4" x14ac:dyDescent="0.45">
      <c r="D1574" s="23"/>
    </row>
    <row r="1575" spans="4:4" x14ac:dyDescent="0.45">
      <c r="D1575" s="23"/>
    </row>
    <row r="1576" spans="4:4" x14ac:dyDescent="0.45">
      <c r="D1576" s="23"/>
    </row>
    <row r="1577" spans="4:4" x14ac:dyDescent="0.45">
      <c r="D1577" s="23"/>
    </row>
    <row r="1578" spans="4:4" x14ac:dyDescent="0.45">
      <c r="D1578" s="23"/>
    </row>
    <row r="1579" spans="4:4" x14ac:dyDescent="0.45">
      <c r="D1579" s="23"/>
    </row>
    <row r="1580" spans="4:4" x14ac:dyDescent="0.45">
      <c r="D1580" s="23"/>
    </row>
    <row r="1581" spans="4:4" x14ac:dyDescent="0.45">
      <c r="D1581" s="23"/>
    </row>
    <row r="1582" spans="4:4" x14ac:dyDescent="0.45">
      <c r="D1582" s="23"/>
    </row>
    <row r="1583" spans="4:4" x14ac:dyDescent="0.45">
      <c r="D1583" s="23"/>
    </row>
    <row r="1584" spans="4:4" x14ac:dyDescent="0.45">
      <c r="D1584" s="23"/>
    </row>
    <row r="1585" spans="4:4" x14ac:dyDescent="0.45">
      <c r="D1585" s="23"/>
    </row>
    <row r="1586" spans="4:4" x14ac:dyDescent="0.45">
      <c r="D1586" s="23"/>
    </row>
    <row r="1587" spans="4:4" x14ac:dyDescent="0.45">
      <c r="D1587" s="23"/>
    </row>
    <row r="1588" spans="4:4" x14ac:dyDescent="0.45">
      <c r="D1588" s="23"/>
    </row>
    <row r="1589" spans="4:4" x14ac:dyDescent="0.45">
      <c r="D1589" s="23"/>
    </row>
    <row r="1590" spans="4:4" x14ac:dyDescent="0.45">
      <c r="D1590" s="23"/>
    </row>
    <row r="1591" spans="4:4" x14ac:dyDescent="0.45">
      <c r="D1591" s="23"/>
    </row>
    <row r="1592" spans="4:4" x14ac:dyDescent="0.45">
      <c r="D1592" s="23"/>
    </row>
    <row r="1593" spans="4:4" x14ac:dyDescent="0.45">
      <c r="D1593" s="23"/>
    </row>
    <row r="1594" spans="4:4" x14ac:dyDescent="0.45">
      <c r="D1594" s="23"/>
    </row>
    <row r="1595" spans="4:4" x14ac:dyDescent="0.45">
      <c r="D1595" s="23"/>
    </row>
    <row r="1596" spans="4:4" x14ac:dyDescent="0.45">
      <c r="D1596" s="23"/>
    </row>
    <row r="1597" spans="4:4" x14ac:dyDescent="0.45">
      <c r="D1597" s="23"/>
    </row>
    <row r="1598" spans="4:4" x14ac:dyDescent="0.45">
      <c r="D1598" s="23"/>
    </row>
    <row r="1599" spans="4:4" x14ac:dyDescent="0.45">
      <c r="D1599" s="23"/>
    </row>
    <row r="1600" spans="4:4" x14ac:dyDescent="0.45">
      <c r="D1600" s="23"/>
    </row>
    <row r="1601" spans="4:4" x14ac:dyDescent="0.45">
      <c r="D1601" s="23"/>
    </row>
    <row r="1602" spans="4:4" x14ac:dyDescent="0.45">
      <c r="D1602" s="23"/>
    </row>
    <row r="1603" spans="4:4" x14ac:dyDescent="0.45">
      <c r="D1603" s="23"/>
    </row>
    <row r="1604" spans="4:4" x14ac:dyDescent="0.45">
      <c r="D1604" s="23"/>
    </row>
    <row r="1605" spans="4:4" x14ac:dyDescent="0.45">
      <c r="D1605" s="23"/>
    </row>
    <row r="1606" spans="4:4" x14ac:dyDescent="0.45">
      <c r="D1606" s="23"/>
    </row>
    <row r="1607" spans="4:4" x14ac:dyDescent="0.45">
      <c r="D1607" s="23"/>
    </row>
    <row r="1608" spans="4:4" x14ac:dyDescent="0.45">
      <c r="D1608" s="23"/>
    </row>
    <row r="1609" spans="4:4" x14ac:dyDescent="0.45">
      <c r="D1609" s="23"/>
    </row>
    <row r="1610" spans="4:4" x14ac:dyDescent="0.45">
      <c r="D1610" s="23"/>
    </row>
    <row r="1611" spans="4:4" x14ac:dyDescent="0.45">
      <c r="D1611" s="23"/>
    </row>
    <row r="1612" spans="4:4" x14ac:dyDescent="0.45">
      <c r="D1612" s="23"/>
    </row>
    <row r="1613" spans="4:4" x14ac:dyDescent="0.45">
      <c r="D1613" s="23"/>
    </row>
    <row r="1614" spans="4:4" x14ac:dyDescent="0.45">
      <c r="D1614" s="23"/>
    </row>
    <row r="1615" spans="4:4" x14ac:dyDescent="0.45">
      <c r="D1615" s="23"/>
    </row>
    <row r="1616" spans="4:4" x14ac:dyDescent="0.45">
      <c r="D1616" s="23"/>
    </row>
    <row r="1617" spans="4:4" x14ac:dyDescent="0.45">
      <c r="D1617" s="23"/>
    </row>
    <row r="1618" spans="4:4" x14ac:dyDescent="0.45">
      <c r="D1618" s="23"/>
    </row>
    <row r="1619" spans="4:4" x14ac:dyDescent="0.45">
      <c r="D1619" s="23"/>
    </row>
    <row r="1620" spans="4:4" x14ac:dyDescent="0.45">
      <c r="D1620" s="23"/>
    </row>
    <row r="1621" spans="4:4" x14ac:dyDescent="0.45">
      <c r="D1621" s="23"/>
    </row>
    <row r="1622" spans="4:4" x14ac:dyDescent="0.45">
      <c r="D1622" s="23"/>
    </row>
    <row r="1623" spans="4:4" x14ac:dyDescent="0.45">
      <c r="D1623" s="23"/>
    </row>
    <row r="1624" spans="4:4" x14ac:dyDescent="0.45">
      <c r="D1624" s="23"/>
    </row>
    <row r="1625" spans="4:4" x14ac:dyDescent="0.45">
      <c r="D1625" s="23"/>
    </row>
    <row r="1626" spans="4:4" x14ac:dyDescent="0.45">
      <c r="D1626" s="23"/>
    </row>
    <row r="1627" spans="4:4" x14ac:dyDescent="0.45">
      <c r="D1627" s="23"/>
    </row>
    <row r="1628" spans="4:4" x14ac:dyDescent="0.45">
      <c r="D1628" s="23"/>
    </row>
    <row r="1629" spans="4:4" x14ac:dyDescent="0.45">
      <c r="D1629" s="23"/>
    </row>
    <row r="1630" spans="4:4" x14ac:dyDescent="0.45">
      <c r="D1630" s="23"/>
    </row>
    <row r="1631" spans="4:4" x14ac:dyDescent="0.45">
      <c r="D1631" s="23"/>
    </row>
    <row r="1632" spans="4:4" x14ac:dyDescent="0.45">
      <c r="D1632" s="23"/>
    </row>
    <row r="1633" spans="4:4" x14ac:dyDescent="0.45">
      <c r="D1633" s="23"/>
    </row>
    <row r="1634" spans="4:4" x14ac:dyDescent="0.45">
      <c r="D1634" s="23"/>
    </row>
    <row r="1635" spans="4:4" x14ac:dyDescent="0.45">
      <c r="D1635" s="23"/>
    </row>
    <row r="1636" spans="4:4" x14ac:dyDescent="0.45">
      <c r="D1636" s="23"/>
    </row>
    <row r="1637" spans="4:4" x14ac:dyDescent="0.45">
      <c r="D1637" s="23"/>
    </row>
    <row r="1638" spans="4:4" x14ac:dyDescent="0.45">
      <c r="D1638" s="23"/>
    </row>
    <row r="1639" spans="4:4" x14ac:dyDescent="0.45">
      <c r="D1639" s="23"/>
    </row>
    <row r="1640" spans="4:4" x14ac:dyDescent="0.45">
      <c r="D1640" s="23"/>
    </row>
    <row r="1641" spans="4:4" x14ac:dyDescent="0.45">
      <c r="D1641" s="23"/>
    </row>
    <row r="1642" spans="4:4" x14ac:dyDescent="0.45">
      <c r="D1642" s="23"/>
    </row>
    <row r="1643" spans="4:4" x14ac:dyDescent="0.45">
      <c r="D1643" s="23"/>
    </row>
    <row r="1644" spans="4:4" x14ac:dyDescent="0.45">
      <c r="D1644" s="23"/>
    </row>
    <row r="1645" spans="4:4" x14ac:dyDescent="0.45">
      <c r="D1645" s="23"/>
    </row>
    <row r="1646" spans="4:4" x14ac:dyDescent="0.45">
      <c r="D1646" s="23"/>
    </row>
    <row r="1647" spans="4:4" x14ac:dyDescent="0.45">
      <c r="D1647" s="23"/>
    </row>
    <row r="1648" spans="4:4" x14ac:dyDescent="0.45">
      <c r="D1648" s="23"/>
    </row>
    <row r="1649" spans="4:4" x14ac:dyDescent="0.45">
      <c r="D1649" s="23"/>
    </row>
    <row r="1650" spans="4:4" x14ac:dyDescent="0.45">
      <c r="D1650" s="23"/>
    </row>
    <row r="1651" spans="4:4" x14ac:dyDescent="0.45">
      <c r="D1651" s="23"/>
    </row>
    <row r="1652" spans="4:4" x14ac:dyDescent="0.45">
      <c r="D1652" s="23"/>
    </row>
    <row r="1653" spans="4:4" x14ac:dyDescent="0.45">
      <c r="D1653" s="23"/>
    </row>
    <row r="1654" spans="4:4" x14ac:dyDescent="0.45">
      <c r="D1654" s="23"/>
    </row>
    <row r="1655" spans="4:4" x14ac:dyDescent="0.45">
      <c r="D1655" s="23"/>
    </row>
    <row r="1656" spans="4:4" x14ac:dyDescent="0.45">
      <c r="D1656" s="23"/>
    </row>
    <row r="1657" spans="4:4" x14ac:dyDescent="0.45">
      <c r="D1657" s="23"/>
    </row>
    <row r="1658" spans="4:4" x14ac:dyDescent="0.45">
      <c r="D1658" s="23"/>
    </row>
    <row r="1659" spans="4:4" x14ac:dyDescent="0.45">
      <c r="D1659" s="23"/>
    </row>
    <row r="1660" spans="4:4" x14ac:dyDescent="0.45">
      <c r="D1660" s="23"/>
    </row>
    <row r="1661" spans="4:4" x14ac:dyDescent="0.45">
      <c r="D1661" s="23"/>
    </row>
    <row r="1662" spans="4:4" x14ac:dyDescent="0.45">
      <c r="D1662" s="23"/>
    </row>
    <row r="1663" spans="4:4" x14ac:dyDescent="0.45">
      <c r="D1663" s="23"/>
    </row>
    <row r="1664" spans="4:4" x14ac:dyDescent="0.45">
      <c r="D1664" s="23"/>
    </row>
    <row r="1665" spans="4:4" x14ac:dyDescent="0.45">
      <c r="D1665" s="23"/>
    </row>
    <row r="1666" spans="4:4" x14ac:dyDescent="0.45">
      <c r="D1666" s="23"/>
    </row>
    <row r="1667" spans="4:4" x14ac:dyDescent="0.45">
      <c r="D1667" s="23"/>
    </row>
    <row r="1668" spans="4:4" x14ac:dyDescent="0.45">
      <c r="D1668" s="23"/>
    </row>
    <row r="1669" spans="4:4" x14ac:dyDescent="0.45">
      <c r="D1669" s="23"/>
    </row>
    <row r="1670" spans="4:4" x14ac:dyDescent="0.45">
      <c r="D1670" s="23"/>
    </row>
    <row r="1671" spans="4:4" x14ac:dyDescent="0.45">
      <c r="D1671" s="23"/>
    </row>
    <row r="1672" spans="4:4" x14ac:dyDescent="0.45">
      <c r="D1672" s="23"/>
    </row>
    <row r="1673" spans="4:4" x14ac:dyDescent="0.45">
      <c r="D1673" s="23"/>
    </row>
    <row r="1674" spans="4:4" x14ac:dyDescent="0.45">
      <c r="D1674" s="23"/>
    </row>
    <row r="1675" spans="4:4" x14ac:dyDescent="0.45">
      <c r="D1675" s="23"/>
    </row>
    <row r="1676" spans="4:4" x14ac:dyDescent="0.45">
      <c r="D1676" s="23"/>
    </row>
    <row r="1677" spans="4:4" x14ac:dyDescent="0.45">
      <c r="D1677" s="23"/>
    </row>
    <row r="1678" spans="4:4" x14ac:dyDescent="0.45">
      <c r="D1678" s="23"/>
    </row>
    <row r="1679" spans="4:4" x14ac:dyDescent="0.45">
      <c r="D1679" s="23"/>
    </row>
    <row r="1680" spans="4:4" x14ac:dyDescent="0.45">
      <c r="D1680" s="23"/>
    </row>
    <row r="1681" spans="4:4" x14ac:dyDescent="0.45">
      <c r="D1681" s="23"/>
    </row>
    <row r="1682" spans="4:4" x14ac:dyDescent="0.45">
      <c r="D1682" s="23"/>
    </row>
    <row r="1683" spans="4:4" x14ac:dyDescent="0.45">
      <c r="D1683" s="23"/>
    </row>
    <row r="1684" spans="4:4" x14ac:dyDescent="0.45">
      <c r="D1684" s="23"/>
    </row>
    <row r="1685" spans="4:4" x14ac:dyDescent="0.45">
      <c r="D1685" s="23"/>
    </row>
    <row r="1686" spans="4:4" x14ac:dyDescent="0.45">
      <c r="D1686" s="23"/>
    </row>
    <row r="1687" spans="4:4" x14ac:dyDescent="0.45">
      <c r="D1687" s="23"/>
    </row>
    <row r="1688" spans="4:4" x14ac:dyDescent="0.45">
      <c r="D1688" s="23"/>
    </row>
    <row r="1689" spans="4:4" x14ac:dyDescent="0.45">
      <c r="D1689" s="23"/>
    </row>
    <row r="1690" spans="4:4" x14ac:dyDescent="0.45">
      <c r="D1690" s="23"/>
    </row>
    <row r="1691" spans="4:4" x14ac:dyDescent="0.45">
      <c r="D1691" s="23"/>
    </row>
    <row r="1692" spans="4:4" x14ac:dyDescent="0.45">
      <c r="D1692" s="23"/>
    </row>
    <row r="1693" spans="4:4" x14ac:dyDescent="0.45">
      <c r="D1693" s="23"/>
    </row>
    <row r="1694" spans="4:4" x14ac:dyDescent="0.45">
      <c r="D1694" s="23"/>
    </row>
    <row r="1695" spans="4:4" x14ac:dyDescent="0.45">
      <c r="D1695" s="23"/>
    </row>
    <row r="1696" spans="4:4" x14ac:dyDescent="0.45">
      <c r="D1696" s="23"/>
    </row>
    <row r="1697" spans="4:4" x14ac:dyDescent="0.45">
      <c r="D1697" s="23"/>
    </row>
    <row r="1698" spans="4:4" x14ac:dyDescent="0.45">
      <c r="D1698" s="23"/>
    </row>
    <row r="1699" spans="4:4" x14ac:dyDescent="0.45">
      <c r="D1699" s="23"/>
    </row>
    <row r="1700" spans="4:4" x14ac:dyDescent="0.45">
      <c r="D1700" s="23"/>
    </row>
    <row r="1701" spans="4:4" x14ac:dyDescent="0.45">
      <c r="D1701" s="23"/>
    </row>
    <row r="1702" spans="4:4" x14ac:dyDescent="0.45">
      <c r="D1702" s="23"/>
    </row>
    <row r="1703" spans="4:4" x14ac:dyDescent="0.45">
      <c r="D1703" s="23"/>
    </row>
    <row r="1704" spans="4:4" x14ac:dyDescent="0.45">
      <c r="D1704" s="23"/>
    </row>
    <row r="1705" spans="4:4" x14ac:dyDescent="0.45">
      <c r="D1705" s="23"/>
    </row>
    <row r="1706" spans="4:4" x14ac:dyDescent="0.45">
      <c r="D1706" s="23"/>
    </row>
    <row r="1707" spans="4:4" x14ac:dyDescent="0.45">
      <c r="D1707" s="23"/>
    </row>
    <row r="1708" spans="4:4" x14ac:dyDescent="0.45">
      <c r="D1708" s="23"/>
    </row>
    <row r="1709" spans="4:4" x14ac:dyDescent="0.45">
      <c r="D1709" s="23"/>
    </row>
    <row r="1710" spans="4:4" x14ac:dyDescent="0.45">
      <c r="D1710" s="23"/>
    </row>
    <row r="1711" spans="4:4" x14ac:dyDescent="0.45">
      <c r="D1711" s="23"/>
    </row>
    <row r="1712" spans="4:4" x14ac:dyDescent="0.45">
      <c r="D1712" s="23"/>
    </row>
    <row r="1713" spans="4:4" x14ac:dyDescent="0.45">
      <c r="D1713" s="23"/>
    </row>
    <row r="1714" spans="4:4" x14ac:dyDescent="0.45">
      <c r="D1714" s="23"/>
    </row>
    <row r="1715" spans="4:4" x14ac:dyDescent="0.45">
      <c r="D1715" s="23"/>
    </row>
    <row r="1716" spans="4:4" x14ac:dyDescent="0.45">
      <c r="D1716" s="23"/>
    </row>
    <row r="1717" spans="4:4" x14ac:dyDescent="0.45">
      <c r="D1717" s="23"/>
    </row>
    <row r="1718" spans="4:4" x14ac:dyDescent="0.45">
      <c r="D1718" s="23"/>
    </row>
    <row r="1719" spans="4:4" x14ac:dyDescent="0.45">
      <c r="D1719" s="23"/>
    </row>
    <row r="1720" spans="4:4" x14ac:dyDescent="0.45">
      <c r="D1720" s="23"/>
    </row>
    <row r="1721" spans="4:4" x14ac:dyDescent="0.45">
      <c r="D1721" s="23"/>
    </row>
    <row r="1722" spans="4:4" x14ac:dyDescent="0.45">
      <c r="D1722" s="23"/>
    </row>
    <row r="1723" spans="4:4" x14ac:dyDescent="0.45">
      <c r="D1723" s="23"/>
    </row>
    <row r="1724" spans="4:4" x14ac:dyDescent="0.45">
      <c r="D1724" s="23"/>
    </row>
    <row r="1725" spans="4:4" x14ac:dyDescent="0.45">
      <c r="D1725" s="23"/>
    </row>
    <row r="1726" spans="4:4" x14ac:dyDescent="0.45">
      <c r="D1726" s="23"/>
    </row>
    <row r="1727" spans="4:4" x14ac:dyDescent="0.45">
      <c r="D1727" s="23"/>
    </row>
    <row r="1728" spans="4:4" x14ac:dyDescent="0.45">
      <c r="D1728" s="23"/>
    </row>
    <row r="1729" spans="4:4" x14ac:dyDescent="0.45">
      <c r="D1729" s="23"/>
    </row>
    <row r="1730" spans="4:4" x14ac:dyDescent="0.45">
      <c r="D1730" s="23"/>
    </row>
    <row r="1731" spans="4:4" x14ac:dyDescent="0.45">
      <c r="D1731" s="23"/>
    </row>
    <row r="1732" spans="4:4" x14ac:dyDescent="0.45">
      <c r="D1732" s="23"/>
    </row>
    <row r="1733" spans="4:4" x14ac:dyDescent="0.45">
      <c r="D1733" s="23"/>
    </row>
    <row r="1734" spans="4:4" x14ac:dyDescent="0.45">
      <c r="D1734" s="23"/>
    </row>
    <row r="1735" spans="4:4" x14ac:dyDescent="0.45">
      <c r="D1735" s="23"/>
    </row>
    <row r="1736" spans="4:4" x14ac:dyDescent="0.45">
      <c r="D1736" s="23"/>
    </row>
    <row r="1737" spans="4:4" x14ac:dyDescent="0.45">
      <c r="D1737" s="23"/>
    </row>
    <row r="1738" spans="4:4" x14ac:dyDescent="0.45">
      <c r="D1738" s="23"/>
    </row>
    <row r="1739" spans="4:4" x14ac:dyDescent="0.45">
      <c r="D1739" s="23"/>
    </row>
    <row r="1740" spans="4:4" x14ac:dyDescent="0.45">
      <c r="D1740" s="23"/>
    </row>
    <row r="1741" spans="4:4" x14ac:dyDescent="0.45">
      <c r="D1741" s="23"/>
    </row>
    <row r="1742" spans="4:4" x14ac:dyDescent="0.45">
      <c r="D1742" s="23"/>
    </row>
    <row r="1743" spans="4:4" x14ac:dyDescent="0.45">
      <c r="D1743" s="23"/>
    </row>
    <row r="1744" spans="4:4" x14ac:dyDescent="0.45">
      <c r="D1744" s="23"/>
    </row>
    <row r="1745" spans="4:4" x14ac:dyDescent="0.45">
      <c r="D1745" s="23"/>
    </row>
    <row r="1746" spans="4:4" x14ac:dyDescent="0.45">
      <c r="D1746" s="23"/>
    </row>
    <row r="1747" spans="4:4" x14ac:dyDescent="0.45">
      <c r="D1747" s="23"/>
    </row>
    <row r="1748" spans="4:4" x14ac:dyDescent="0.45">
      <c r="D1748" s="23"/>
    </row>
    <row r="1749" spans="4:4" x14ac:dyDescent="0.45">
      <c r="D1749" s="23"/>
    </row>
    <row r="1750" spans="4:4" x14ac:dyDescent="0.45">
      <c r="D1750" s="23"/>
    </row>
    <row r="1751" spans="4:4" x14ac:dyDescent="0.45">
      <c r="D1751" s="23"/>
    </row>
    <row r="1752" spans="4:4" x14ac:dyDescent="0.45">
      <c r="D1752" s="23"/>
    </row>
    <row r="1753" spans="4:4" x14ac:dyDescent="0.45">
      <c r="D1753" s="23"/>
    </row>
    <row r="1754" spans="4:4" x14ac:dyDescent="0.45">
      <c r="D1754" s="23"/>
    </row>
    <row r="1755" spans="4:4" x14ac:dyDescent="0.45">
      <c r="D1755" s="23"/>
    </row>
    <row r="1756" spans="4:4" x14ac:dyDescent="0.45">
      <c r="D1756" s="23"/>
    </row>
    <row r="1757" spans="4:4" x14ac:dyDescent="0.45">
      <c r="D1757" s="23"/>
    </row>
    <row r="1758" spans="4:4" x14ac:dyDescent="0.45">
      <c r="D1758" s="23"/>
    </row>
    <row r="1759" spans="4:4" x14ac:dyDescent="0.45">
      <c r="D1759" s="23"/>
    </row>
    <row r="1760" spans="4:4" x14ac:dyDescent="0.45">
      <c r="D1760" s="23"/>
    </row>
    <row r="1761" spans="4:4" x14ac:dyDescent="0.45">
      <c r="D1761" s="23"/>
    </row>
    <row r="1762" spans="4:4" x14ac:dyDescent="0.45">
      <c r="D1762" s="23"/>
    </row>
    <row r="1763" spans="4:4" x14ac:dyDescent="0.45">
      <c r="D1763" s="23"/>
    </row>
    <row r="1764" spans="4:4" x14ac:dyDescent="0.45">
      <c r="D1764" s="23"/>
    </row>
    <row r="1765" spans="4:4" x14ac:dyDescent="0.45">
      <c r="D1765" s="23"/>
    </row>
    <row r="1766" spans="4:4" x14ac:dyDescent="0.45">
      <c r="D1766" s="23"/>
    </row>
    <row r="1767" spans="4:4" x14ac:dyDescent="0.45">
      <c r="D1767" s="23"/>
    </row>
    <row r="1768" spans="4:4" x14ac:dyDescent="0.45">
      <c r="D1768" s="23"/>
    </row>
    <row r="1769" spans="4:4" x14ac:dyDescent="0.45">
      <c r="D1769" s="23"/>
    </row>
    <row r="1770" spans="4:4" x14ac:dyDescent="0.45">
      <c r="D1770" s="23"/>
    </row>
    <row r="1771" spans="4:4" x14ac:dyDescent="0.45">
      <c r="D1771" s="23"/>
    </row>
    <row r="1772" spans="4:4" x14ac:dyDescent="0.45">
      <c r="D1772" s="23"/>
    </row>
    <row r="1773" spans="4:4" x14ac:dyDescent="0.45">
      <c r="D1773" s="23"/>
    </row>
    <row r="1774" spans="4:4" x14ac:dyDescent="0.45">
      <c r="D1774" s="23"/>
    </row>
    <row r="1775" spans="4:4" x14ac:dyDescent="0.45">
      <c r="D1775" s="23"/>
    </row>
    <row r="1776" spans="4:4" x14ac:dyDescent="0.45">
      <c r="D1776" s="23"/>
    </row>
    <row r="1777" spans="4:4" x14ac:dyDescent="0.45">
      <c r="D1777" s="23"/>
    </row>
    <row r="1778" spans="4:4" x14ac:dyDescent="0.45">
      <c r="D1778" s="23"/>
    </row>
    <row r="1779" spans="4:4" x14ac:dyDescent="0.45">
      <c r="D1779" s="23"/>
    </row>
    <row r="1780" spans="4:4" x14ac:dyDescent="0.45">
      <c r="D1780" s="23"/>
    </row>
    <row r="1781" spans="4:4" x14ac:dyDescent="0.45">
      <c r="D1781" s="23"/>
    </row>
    <row r="1782" spans="4:4" x14ac:dyDescent="0.45">
      <c r="D1782" s="23"/>
    </row>
    <row r="1783" spans="4:4" x14ac:dyDescent="0.45">
      <c r="D1783" s="23"/>
    </row>
    <row r="1784" spans="4:4" x14ac:dyDescent="0.45">
      <c r="D1784" s="23"/>
    </row>
    <row r="1785" spans="4:4" x14ac:dyDescent="0.45">
      <c r="D1785" s="23"/>
    </row>
    <row r="1786" spans="4:4" x14ac:dyDescent="0.45">
      <c r="D1786" s="23"/>
    </row>
    <row r="1787" spans="4:4" x14ac:dyDescent="0.45">
      <c r="D1787" s="23"/>
    </row>
    <row r="1788" spans="4:4" x14ac:dyDescent="0.45">
      <c r="D1788" s="23"/>
    </row>
    <row r="1789" spans="4:4" x14ac:dyDescent="0.45">
      <c r="D1789" s="23"/>
    </row>
    <row r="1790" spans="4:4" x14ac:dyDescent="0.45">
      <c r="D1790" s="23"/>
    </row>
    <row r="1791" spans="4:4" x14ac:dyDescent="0.45">
      <c r="D1791" s="23"/>
    </row>
    <row r="1792" spans="4:4" x14ac:dyDescent="0.45">
      <c r="D1792" s="23"/>
    </row>
    <row r="1793" spans="4:4" x14ac:dyDescent="0.45">
      <c r="D1793" s="23"/>
    </row>
    <row r="1794" spans="4:4" x14ac:dyDescent="0.45">
      <c r="D1794" s="23"/>
    </row>
    <row r="1795" spans="4:4" x14ac:dyDescent="0.45">
      <c r="D1795" s="23"/>
    </row>
    <row r="1796" spans="4:4" x14ac:dyDescent="0.45">
      <c r="D1796" s="23"/>
    </row>
    <row r="1797" spans="4:4" x14ac:dyDescent="0.45">
      <c r="D1797" s="23"/>
    </row>
    <row r="1798" spans="4:4" x14ac:dyDescent="0.45">
      <c r="D1798" s="23"/>
    </row>
    <row r="1799" spans="4:4" x14ac:dyDescent="0.45">
      <c r="D1799" s="23"/>
    </row>
    <row r="1800" spans="4:4" x14ac:dyDescent="0.45">
      <c r="D1800" s="23"/>
    </row>
    <row r="1801" spans="4:4" x14ac:dyDescent="0.45">
      <c r="D1801" s="23"/>
    </row>
    <row r="1802" spans="4:4" x14ac:dyDescent="0.45">
      <c r="D1802" s="23"/>
    </row>
    <row r="1803" spans="4:4" x14ac:dyDescent="0.45">
      <c r="D1803" s="23"/>
    </row>
    <row r="1804" spans="4:4" x14ac:dyDescent="0.45">
      <c r="D1804" s="23"/>
    </row>
    <row r="1805" spans="4:4" x14ac:dyDescent="0.45">
      <c r="D1805" s="23"/>
    </row>
    <row r="1806" spans="4:4" x14ac:dyDescent="0.45">
      <c r="D1806" s="23"/>
    </row>
    <row r="1807" spans="4:4" x14ac:dyDescent="0.45">
      <c r="D1807" s="23"/>
    </row>
    <row r="1808" spans="4:4" x14ac:dyDescent="0.45">
      <c r="D1808" s="23"/>
    </row>
    <row r="1809" spans="4:4" x14ac:dyDescent="0.45">
      <c r="D1809" s="23"/>
    </row>
    <row r="1810" spans="4:4" x14ac:dyDescent="0.45">
      <c r="D1810" s="23"/>
    </row>
    <row r="1811" spans="4:4" x14ac:dyDescent="0.45">
      <c r="D1811" s="23"/>
    </row>
    <row r="1812" spans="4:4" x14ac:dyDescent="0.45">
      <c r="D1812" s="23"/>
    </row>
    <row r="1813" spans="4:4" x14ac:dyDescent="0.45">
      <c r="D1813" s="23"/>
    </row>
    <row r="1814" spans="4:4" x14ac:dyDescent="0.45">
      <c r="D1814" s="23"/>
    </row>
    <row r="1815" spans="4:4" x14ac:dyDescent="0.45">
      <c r="D1815" s="23"/>
    </row>
    <row r="1816" spans="4:4" x14ac:dyDescent="0.45">
      <c r="D1816" s="23"/>
    </row>
    <row r="1817" spans="4:4" x14ac:dyDescent="0.45">
      <c r="D1817" s="23"/>
    </row>
    <row r="1818" spans="4:4" x14ac:dyDescent="0.45">
      <c r="D1818" s="23"/>
    </row>
    <row r="1819" spans="4:4" x14ac:dyDescent="0.45">
      <c r="D1819" s="23"/>
    </row>
    <row r="1820" spans="4:4" x14ac:dyDescent="0.45">
      <c r="D1820" s="23"/>
    </row>
    <row r="1821" spans="4:4" x14ac:dyDescent="0.45">
      <c r="D1821" s="23"/>
    </row>
    <row r="1822" spans="4:4" x14ac:dyDescent="0.45">
      <c r="D1822" s="23"/>
    </row>
    <row r="1823" spans="4:4" x14ac:dyDescent="0.45">
      <c r="D1823" s="23"/>
    </row>
    <row r="1824" spans="4:4" x14ac:dyDescent="0.45">
      <c r="D1824" s="23"/>
    </row>
    <row r="1825" spans="4:4" x14ac:dyDescent="0.45">
      <c r="D1825" s="23"/>
    </row>
    <row r="1826" spans="4:4" x14ac:dyDescent="0.45">
      <c r="D1826" s="23"/>
    </row>
    <row r="1827" spans="4:4" x14ac:dyDescent="0.45">
      <c r="D1827" s="23"/>
    </row>
    <row r="1828" spans="4:4" x14ac:dyDescent="0.45">
      <c r="D1828" s="23"/>
    </row>
    <row r="1829" spans="4:4" x14ac:dyDescent="0.45">
      <c r="D1829" s="23"/>
    </row>
    <row r="1830" spans="4:4" x14ac:dyDescent="0.45">
      <c r="D1830" s="23"/>
    </row>
    <row r="1831" spans="4:4" x14ac:dyDescent="0.45">
      <c r="D1831" s="23"/>
    </row>
    <row r="1832" spans="4:4" x14ac:dyDescent="0.45">
      <c r="D1832" s="23"/>
    </row>
    <row r="1833" spans="4:4" x14ac:dyDescent="0.45">
      <c r="D1833" s="23"/>
    </row>
    <row r="1834" spans="4:4" x14ac:dyDescent="0.45">
      <c r="D1834" s="23"/>
    </row>
    <row r="1835" spans="4:4" x14ac:dyDescent="0.45">
      <c r="D1835" s="23"/>
    </row>
    <row r="1836" spans="4:4" x14ac:dyDescent="0.45">
      <c r="D1836" s="23"/>
    </row>
    <row r="1837" spans="4:4" x14ac:dyDescent="0.45">
      <c r="D1837" s="23"/>
    </row>
    <row r="1838" spans="4:4" x14ac:dyDescent="0.45">
      <c r="D1838" s="23"/>
    </row>
    <row r="1839" spans="4:4" x14ac:dyDescent="0.45">
      <c r="D1839" s="23"/>
    </row>
    <row r="1840" spans="4:4" x14ac:dyDescent="0.45">
      <c r="D1840" s="23"/>
    </row>
    <row r="1841" spans="4:4" x14ac:dyDescent="0.45">
      <c r="D1841" s="23"/>
    </row>
    <row r="1842" spans="4:4" x14ac:dyDescent="0.45">
      <c r="D1842" s="23"/>
    </row>
    <row r="1843" spans="4:4" x14ac:dyDescent="0.45">
      <c r="D1843" s="23"/>
    </row>
    <row r="1844" spans="4:4" x14ac:dyDescent="0.45">
      <c r="D1844" s="23"/>
    </row>
    <row r="1845" spans="4:4" x14ac:dyDescent="0.45">
      <c r="D1845" s="23"/>
    </row>
    <row r="1846" spans="4:4" x14ac:dyDescent="0.45">
      <c r="D1846" s="23"/>
    </row>
    <row r="1847" spans="4:4" x14ac:dyDescent="0.45">
      <c r="D1847" s="23"/>
    </row>
    <row r="1848" spans="4:4" x14ac:dyDescent="0.45">
      <c r="D1848" s="23"/>
    </row>
    <row r="1849" spans="4:4" x14ac:dyDescent="0.45">
      <c r="D1849" s="23"/>
    </row>
    <row r="1850" spans="4:4" x14ac:dyDescent="0.45">
      <c r="D1850" s="23"/>
    </row>
    <row r="1851" spans="4:4" x14ac:dyDescent="0.45">
      <c r="D1851" s="23"/>
    </row>
    <row r="1852" spans="4:4" x14ac:dyDescent="0.45">
      <c r="D1852" s="23"/>
    </row>
    <row r="1853" spans="4:4" x14ac:dyDescent="0.45">
      <c r="D1853" s="23"/>
    </row>
    <row r="1854" spans="4:4" x14ac:dyDescent="0.45">
      <c r="D1854" s="23"/>
    </row>
    <row r="1855" spans="4:4" x14ac:dyDescent="0.45">
      <c r="D1855" s="23"/>
    </row>
    <row r="1856" spans="4:4" x14ac:dyDescent="0.45">
      <c r="D1856" s="23"/>
    </row>
    <row r="1857" spans="4:4" x14ac:dyDescent="0.45">
      <c r="D1857" s="23"/>
    </row>
    <row r="1858" spans="4:4" x14ac:dyDescent="0.45">
      <c r="D1858" s="23"/>
    </row>
    <row r="1859" spans="4:4" x14ac:dyDescent="0.45">
      <c r="D1859" s="23"/>
    </row>
    <row r="1860" spans="4:4" x14ac:dyDescent="0.45">
      <c r="D1860" s="23"/>
    </row>
    <row r="1861" spans="4:4" x14ac:dyDescent="0.45">
      <c r="D1861" s="23"/>
    </row>
    <row r="1862" spans="4:4" x14ac:dyDescent="0.45">
      <c r="D1862" s="23"/>
    </row>
    <row r="1863" spans="4:4" x14ac:dyDescent="0.45">
      <c r="D1863" s="23"/>
    </row>
    <row r="1864" spans="4:4" x14ac:dyDescent="0.45">
      <c r="D1864" s="23"/>
    </row>
    <row r="1865" spans="4:4" x14ac:dyDescent="0.45">
      <c r="D1865" s="23"/>
    </row>
    <row r="1866" spans="4:4" x14ac:dyDescent="0.45">
      <c r="D1866" s="23"/>
    </row>
    <row r="1867" spans="4:4" x14ac:dyDescent="0.45">
      <c r="D1867" s="23"/>
    </row>
    <row r="1868" spans="4:4" x14ac:dyDescent="0.45">
      <c r="D1868" s="23"/>
    </row>
    <row r="1869" spans="4:4" x14ac:dyDescent="0.45">
      <c r="D1869" s="23"/>
    </row>
    <row r="1870" spans="4:4" x14ac:dyDescent="0.45">
      <c r="D1870" s="23"/>
    </row>
    <row r="1871" spans="4:4" x14ac:dyDescent="0.45">
      <c r="D1871" s="23"/>
    </row>
    <row r="1872" spans="4:4" x14ac:dyDescent="0.45">
      <c r="D1872" s="23"/>
    </row>
    <row r="1873" spans="4:4" x14ac:dyDescent="0.45">
      <c r="D1873" s="23"/>
    </row>
    <row r="1874" spans="4:4" x14ac:dyDescent="0.45">
      <c r="D1874" s="23"/>
    </row>
    <row r="1875" spans="4:4" x14ac:dyDescent="0.45">
      <c r="D1875" s="23"/>
    </row>
    <row r="1876" spans="4:4" x14ac:dyDescent="0.45">
      <c r="D1876" s="23"/>
    </row>
    <row r="1877" spans="4:4" x14ac:dyDescent="0.45">
      <c r="D1877" s="23"/>
    </row>
    <row r="1878" spans="4:4" x14ac:dyDescent="0.45">
      <c r="D1878" s="23"/>
    </row>
    <row r="1879" spans="4:4" x14ac:dyDescent="0.45">
      <c r="D1879" s="23"/>
    </row>
    <row r="1880" spans="4:4" x14ac:dyDescent="0.45">
      <c r="D1880" s="23"/>
    </row>
    <row r="1881" spans="4:4" x14ac:dyDescent="0.45">
      <c r="D1881" s="23"/>
    </row>
    <row r="1882" spans="4:4" x14ac:dyDescent="0.45">
      <c r="D1882" s="23"/>
    </row>
    <row r="1883" spans="4:4" x14ac:dyDescent="0.45">
      <c r="D1883" s="23"/>
    </row>
    <row r="1884" spans="4:4" x14ac:dyDescent="0.45">
      <c r="D1884" s="23"/>
    </row>
    <row r="1885" spans="4:4" x14ac:dyDescent="0.45">
      <c r="D1885" s="23"/>
    </row>
    <row r="1886" spans="4:4" x14ac:dyDescent="0.45">
      <c r="D1886" s="23"/>
    </row>
    <row r="1887" spans="4:4" x14ac:dyDescent="0.45">
      <c r="D1887" s="23"/>
    </row>
    <row r="1888" spans="4:4" x14ac:dyDescent="0.45">
      <c r="D1888" s="23"/>
    </row>
    <row r="1889" spans="4:4" x14ac:dyDescent="0.45">
      <c r="D1889" s="23"/>
    </row>
    <row r="1890" spans="4:4" x14ac:dyDescent="0.45">
      <c r="D1890" s="23"/>
    </row>
    <row r="1891" spans="4:4" x14ac:dyDescent="0.45">
      <c r="D1891" s="23"/>
    </row>
    <row r="1892" spans="4:4" x14ac:dyDescent="0.45">
      <c r="D1892" s="23"/>
    </row>
    <row r="1893" spans="4:4" x14ac:dyDescent="0.45">
      <c r="D1893" s="23"/>
    </row>
    <row r="1894" spans="4:4" x14ac:dyDescent="0.45">
      <c r="D1894" s="23"/>
    </row>
    <row r="1895" spans="4:4" x14ac:dyDescent="0.45">
      <c r="D1895" s="23"/>
    </row>
    <row r="1896" spans="4:4" x14ac:dyDescent="0.45">
      <c r="D1896" s="23"/>
    </row>
    <row r="1897" spans="4:4" x14ac:dyDescent="0.45">
      <c r="D1897" s="23"/>
    </row>
    <row r="1898" spans="4:4" x14ac:dyDescent="0.45">
      <c r="D1898" s="23"/>
    </row>
    <row r="1899" spans="4:4" x14ac:dyDescent="0.45">
      <c r="D1899" s="23"/>
    </row>
    <row r="1900" spans="4:4" x14ac:dyDescent="0.45">
      <c r="D1900" s="23"/>
    </row>
    <row r="1901" spans="4:4" x14ac:dyDescent="0.45">
      <c r="D1901" s="23"/>
    </row>
    <row r="1902" spans="4:4" x14ac:dyDescent="0.45">
      <c r="D1902" s="23"/>
    </row>
    <row r="1903" spans="4:4" x14ac:dyDescent="0.45">
      <c r="D1903" s="23"/>
    </row>
    <row r="1904" spans="4:4" x14ac:dyDescent="0.45">
      <c r="D1904" s="23"/>
    </row>
    <row r="1905" spans="4:4" x14ac:dyDescent="0.45">
      <c r="D1905" s="23"/>
    </row>
    <row r="1906" spans="4:4" x14ac:dyDescent="0.45">
      <c r="D1906" s="23"/>
    </row>
    <row r="1907" spans="4:4" x14ac:dyDescent="0.45">
      <c r="D1907" s="23"/>
    </row>
    <row r="1908" spans="4:4" x14ac:dyDescent="0.45">
      <c r="D1908" s="23"/>
    </row>
    <row r="1909" spans="4:4" x14ac:dyDescent="0.45">
      <c r="D1909" s="23"/>
    </row>
    <row r="1910" spans="4:4" x14ac:dyDescent="0.45">
      <c r="D1910" s="23"/>
    </row>
    <row r="1911" spans="4:4" x14ac:dyDescent="0.45">
      <c r="D1911" s="23"/>
    </row>
    <row r="1912" spans="4:4" x14ac:dyDescent="0.45">
      <c r="D1912" s="23"/>
    </row>
    <row r="1913" spans="4:4" x14ac:dyDescent="0.45">
      <c r="D1913" s="23"/>
    </row>
    <row r="1914" spans="4:4" x14ac:dyDescent="0.45">
      <c r="D1914" s="23"/>
    </row>
    <row r="1915" spans="4:4" x14ac:dyDescent="0.45">
      <c r="D1915" s="23"/>
    </row>
    <row r="1916" spans="4:4" x14ac:dyDescent="0.45">
      <c r="D1916" s="23"/>
    </row>
    <row r="1917" spans="4:4" x14ac:dyDescent="0.45">
      <c r="D1917" s="23"/>
    </row>
    <row r="1918" spans="4:4" x14ac:dyDescent="0.45">
      <c r="D1918" s="23"/>
    </row>
    <row r="1919" spans="4:4" x14ac:dyDescent="0.45">
      <c r="D1919" s="23"/>
    </row>
    <row r="1920" spans="4:4" x14ac:dyDescent="0.45">
      <c r="D1920" s="23"/>
    </row>
    <row r="1921" spans="4:4" x14ac:dyDescent="0.45">
      <c r="D1921" s="23"/>
    </row>
    <row r="1922" spans="4:4" x14ac:dyDescent="0.45">
      <c r="D1922" s="23"/>
    </row>
    <row r="1923" spans="4:4" x14ac:dyDescent="0.45">
      <c r="D1923" s="23"/>
    </row>
    <row r="1924" spans="4:4" x14ac:dyDescent="0.45">
      <c r="D1924" s="23"/>
    </row>
    <row r="1925" spans="4:4" x14ac:dyDescent="0.45">
      <c r="D1925" s="23"/>
    </row>
    <row r="1926" spans="4:4" x14ac:dyDescent="0.45">
      <c r="D1926" s="23"/>
    </row>
    <row r="1927" spans="4:4" x14ac:dyDescent="0.45">
      <c r="D1927" s="23"/>
    </row>
    <row r="1928" spans="4:4" x14ac:dyDescent="0.45">
      <c r="D1928" s="23"/>
    </row>
    <row r="1929" spans="4:4" x14ac:dyDescent="0.45">
      <c r="D1929" s="23"/>
    </row>
    <row r="1930" spans="4:4" x14ac:dyDescent="0.45">
      <c r="D1930" s="23"/>
    </row>
    <row r="1931" spans="4:4" x14ac:dyDescent="0.45">
      <c r="D1931" s="23"/>
    </row>
    <row r="1932" spans="4:4" x14ac:dyDescent="0.45">
      <c r="D1932" s="23"/>
    </row>
    <row r="1933" spans="4:4" x14ac:dyDescent="0.45">
      <c r="D1933" s="23"/>
    </row>
    <row r="1934" spans="4:4" x14ac:dyDescent="0.45">
      <c r="D1934" s="23"/>
    </row>
    <row r="1935" spans="4:4" x14ac:dyDescent="0.45">
      <c r="D1935" s="23"/>
    </row>
    <row r="1936" spans="4:4" x14ac:dyDescent="0.45">
      <c r="D1936" s="23"/>
    </row>
    <row r="1937" spans="4:4" x14ac:dyDescent="0.45">
      <c r="D1937" s="23"/>
    </row>
    <row r="1938" spans="4:4" x14ac:dyDescent="0.45">
      <c r="D1938" s="23"/>
    </row>
    <row r="1939" spans="4:4" x14ac:dyDescent="0.45">
      <c r="D1939" s="23"/>
    </row>
    <row r="1940" spans="4:4" x14ac:dyDescent="0.45">
      <c r="D1940" s="23"/>
    </row>
    <row r="1941" spans="4:4" x14ac:dyDescent="0.45">
      <c r="D1941" s="23"/>
    </row>
    <row r="1942" spans="4:4" x14ac:dyDescent="0.45">
      <c r="D1942" s="23"/>
    </row>
    <row r="1943" spans="4:4" x14ac:dyDescent="0.45">
      <c r="D1943" s="23"/>
    </row>
    <row r="1944" spans="4:4" x14ac:dyDescent="0.45">
      <c r="D1944" s="23"/>
    </row>
    <row r="1945" spans="4:4" x14ac:dyDescent="0.45">
      <c r="D1945" s="23"/>
    </row>
    <row r="1946" spans="4:4" x14ac:dyDescent="0.45">
      <c r="D1946" s="23"/>
    </row>
    <row r="1947" spans="4:4" x14ac:dyDescent="0.45">
      <c r="D1947" s="23"/>
    </row>
    <row r="1948" spans="4:4" x14ac:dyDescent="0.45">
      <c r="D1948" s="23"/>
    </row>
    <row r="1949" spans="4:4" x14ac:dyDescent="0.45">
      <c r="D1949" s="23"/>
    </row>
    <row r="1950" spans="4:4" x14ac:dyDescent="0.45">
      <c r="D1950" s="23"/>
    </row>
    <row r="1951" spans="4:4" x14ac:dyDescent="0.45">
      <c r="D1951" s="23"/>
    </row>
    <row r="1952" spans="4:4" x14ac:dyDescent="0.45">
      <c r="D1952" s="23"/>
    </row>
    <row r="1953" spans="4:4" x14ac:dyDescent="0.45">
      <c r="D1953" s="23"/>
    </row>
    <row r="1954" spans="4:4" x14ac:dyDescent="0.45">
      <c r="D1954" s="23"/>
    </row>
    <row r="1955" spans="4:4" x14ac:dyDescent="0.45">
      <c r="D1955" s="23"/>
    </row>
    <row r="1956" spans="4:4" x14ac:dyDescent="0.45">
      <c r="D1956" s="23"/>
    </row>
    <row r="1957" spans="4:4" x14ac:dyDescent="0.45">
      <c r="D1957" s="23"/>
    </row>
    <row r="1958" spans="4:4" x14ac:dyDescent="0.45">
      <c r="D1958" s="23"/>
    </row>
    <row r="1959" spans="4:4" x14ac:dyDescent="0.45">
      <c r="D1959" s="23"/>
    </row>
    <row r="1960" spans="4:4" x14ac:dyDescent="0.45">
      <c r="D1960" s="23"/>
    </row>
    <row r="1961" spans="4:4" x14ac:dyDescent="0.45">
      <c r="D1961" s="23"/>
    </row>
    <row r="1962" spans="4:4" x14ac:dyDescent="0.45">
      <c r="D1962" s="23"/>
    </row>
    <row r="1963" spans="4:4" x14ac:dyDescent="0.45">
      <c r="D1963" s="23"/>
    </row>
    <row r="1964" spans="4:4" x14ac:dyDescent="0.45">
      <c r="D1964" s="23"/>
    </row>
    <row r="1965" spans="4:4" x14ac:dyDescent="0.45">
      <c r="D1965" s="23"/>
    </row>
    <row r="1966" spans="4:4" x14ac:dyDescent="0.45">
      <c r="D1966" s="23"/>
    </row>
    <row r="1967" spans="4:4" x14ac:dyDescent="0.45">
      <c r="D1967" s="23"/>
    </row>
    <row r="1968" spans="4:4" x14ac:dyDescent="0.45">
      <c r="D1968" s="23"/>
    </row>
    <row r="1969" spans="4:4" x14ac:dyDescent="0.45">
      <c r="D1969" s="23"/>
    </row>
    <row r="1970" spans="4:4" x14ac:dyDescent="0.45">
      <c r="D1970" s="23"/>
    </row>
    <row r="1971" spans="4:4" x14ac:dyDescent="0.45">
      <c r="D1971" s="23"/>
    </row>
    <row r="1972" spans="4:4" x14ac:dyDescent="0.45">
      <c r="D1972" s="23"/>
    </row>
    <row r="1973" spans="4:4" x14ac:dyDescent="0.45">
      <c r="D1973" s="23"/>
    </row>
    <row r="1974" spans="4:4" x14ac:dyDescent="0.45">
      <c r="D1974" s="23"/>
    </row>
    <row r="1975" spans="4:4" x14ac:dyDescent="0.45">
      <c r="D1975" s="23"/>
    </row>
    <row r="1976" spans="4:4" x14ac:dyDescent="0.45">
      <c r="D1976" s="23"/>
    </row>
    <row r="1977" spans="4:4" x14ac:dyDescent="0.45">
      <c r="D1977" s="23"/>
    </row>
    <row r="1978" spans="4:4" x14ac:dyDescent="0.45">
      <c r="D1978" s="23"/>
    </row>
    <row r="1979" spans="4:4" x14ac:dyDescent="0.45">
      <c r="D1979" s="23"/>
    </row>
    <row r="1980" spans="4:4" x14ac:dyDescent="0.45">
      <c r="D1980" s="23"/>
    </row>
    <row r="1981" spans="4:4" x14ac:dyDescent="0.45">
      <c r="D1981" s="23"/>
    </row>
    <row r="1982" spans="4:4" x14ac:dyDescent="0.45">
      <c r="D1982" s="23"/>
    </row>
    <row r="1983" spans="4:4" x14ac:dyDescent="0.45">
      <c r="D1983" s="23"/>
    </row>
    <row r="1984" spans="4:4" x14ac:dyDescent="0.45">
      <c r="D1984" s="23"/>
    </row>
    <row r="1985" spans="4:4" x14ac:dyDescent="0.45">
      <c r="D1985" s="23"/>
    </row>
    <row r="1986" spans="4:4" x14ac:dyDescent="0.45">
      <c r="D1986" s="23"/>
    </row>
    <row r="1987" spans="4:4" x14ac:dyDescent="0.45">
      <c r="D1987" s="23"/>
    </row>
    <row r="1988" spans="4:4" x14ac:dyDescent="0.45">
      <c r="D1988" s="23"/>
    </row>
    <row r="1989" spans="4:4" x14ac:dyDescent="0.45">
      <c r="D1989" s="23"/>
    </row>
    <row r="1990" spans="4:4" x14ac:dyDescent="0.45">
      <c r="D1990" s="23"/>
    </row>
    <row r="1991" spans="4:4" x14ac:dyDescent="0.45">
      <c r="D1991" s="23"/>
    </row>
    <row r="1992" spans="4:4" x14ac:dyDescent="0.45">
      <c r="D1992" s="23"/>
    </row>
    <row r="1993" spans="4:4" x14ac:dyDescent="0.45">
      <c r="D1993" s="23"/>
    </row>
    <row r="1994" spans="4:4" x14ac:dyDescent="0.45">
      <c r="D1994" s="23"/>
    </row>
    <row r="1995" spans="4:4" x14ac:dyDescent="0.45">
      <c r="D1995" s="23"/>
    </row>
    <row r="1996" spans="4:4" x14ac:dyDescent="0.45">
      <c r="D1996" s="23"/>
    </row>
    <row r="1997" spans="4:4" x14ac:dyDescent="0.45">
      <c r="D1997" s="23"/>
    </row>
    <row r="1998" spans="4:4" x14ac:dyDescent="0.45">
      <c r="D1998" s="23"/>
    </row>
    <row r="1999" spans="4:4" x14ac:dyDescent="0.45">
      <c r="D1999" s="23"/>
    </row>
    <row r="2000" spans="4:4" x14ac:dyDescent="0.45">
      <c r="D2000" s="23"/>
    </row>
    <row r="2001" spans="4:4" x14ac:dyDescent="0.45">
      <c r="D2001" s="23"/>
    </row>
    <row r="2002" spans="4:4" x14ac:dyDescent="0.45">
      <c r="D2002" s="23"/>
    </row>
    <row r="2003" spans="4:4" x14ac:dyDescent="0.45">
      <c r="D2003" s="23"/>
    </row>
    <row r="2004" spans="4:4" x14ac:dyDescent="0.45">
      <c r="D2004" s="23"/>
    </row>
    <row r="2005" spans="4:4" x14ac:dyDescent="0.45">
      <c r="D2005" s="23"/>
    </row>
    <row r="2006" spans="4:4" x14ac:dyDescent="0.45">
      <c r="D2006" s="23"/>
    </row>
    <row r="2007" spans="4:4" x14ac:dyDescent="0.45">
      <c r="D2007" s="23"/>
    </row>
    <row r="2008" spans="4:4" x14ac:dyDescent="0.45">
      <c r="D2008" s="23"/>
    </row>
    <row r="2009" spans="4:4" x14ac:dyDescent="0.45">
      <c r="D2009" s="23"/>
    </row>
    <row r="2010" spans="4:4" x14ac:dyDescent="0.45">
      <c r="D2010" s="23"/>
    </row>
    <row r="2011" spans="4:4" x14ac:dyDescent="0.45">
      <c r="D2011" s="23"/>
    </row>
    <row r="2012" spans="4:4" x14ac:dyDescent="0.45">
      <c r="D2012" s="23"/>
    </row>
    <row r="2013" spans="4:4" x14ac:dyDescent="0.45">
      <c r="D2013" s="23"/>
    </row>
    <row r="2014" spans="4:4" x14ac:dyDescent="0.45">
      <c r="D2014" s="23"/>
    </row>
    <row r="2015" spans="4:4" x14ac:dyDescent="0.45">
      <c r="D2015" s="23"/>
    </row>
    <row r="2016" spans="4:4" x14ac:dyDescent="0.45">
      <c r="D2016" s="23"/>
    </row>
    <row r="2017" spans="4:4" x14ac:dyDescent="0.45">
      <c r="D2017" s="23"/>
    </row>
    <row r="2018" spans="4:4" x14ac:dyDescent="0.45">
      <c r="D2018" s="23"/>
    </row>
    <row r="2019" spans="4:4" x14ac:dyDescent="0.45">
      <c r="D2019" s="23"/>
    </row>
    <row r="2020" spans="4:4" x14ac:dyDescent="0.45">
      <c r="D2020" s="23"/>
    </row>
    <row r="2021" spans="4:4" x14ac:dyDescent="0.45">
      <c r="D2021" s="23"/>
    </row>
    <row r="2022" spans="4:4" x14ac:dyDescent="0.45">
      <c r="D2022" s="23"/>
    </row>
    <row r="2023" spans="4:4" x14ac:dyDescent="0.45">
      <c r="D2023" s="23"/>
    </row>
    <row r="2024" spans="4:4" x14ac:dyDescent="0.45">
      <c r="D2024" s="23"/>
    </row>
    <row r="2025" spans="4:4" x14ac:dyDescent="0.45">
      <c r="D2025" s="23"/>
    </row>
    <row r="2026" spans="4:4" x14ac:dyDescent="0.45">
      <c r="D2026" s="23"/>
    </row>
    <row r="2027" spans="4:4" x14ac:dyDescent="0.45">
      <c r="D2027" s="23"/>
    </row>
    <row r="2028" spans="4:4" x14ac:dyDescent="0.45">
      <c r="D2028" s="23"/>
    </row>
    <row r="2029" spans="4:4" x14ac:dyDescent="0.45">
      <c r="D2029" s="23"/>
    </row>
    <row r="2030" spans="4:4" x14ac:dyDescent="0.45">
      <c r="D2030" s="23"/>
    </row>
    <row r="2031" spans="4:4" x14ac:dyDescent="0.45">
      <c r="D2031" s="23"/>
    </row>
    <row r="2032" spans="4:4" x14ac:dyDescent="0.45">
      <c r="D2032" s="23"/>
    </row>
    <row r="2033" spans="4:4" x14ac:dyDescent="0.45">
      <c r="D2033" s="23"/>
    </row>
    <row r="2034" spans="4:4" x14ac:dyDescent="0.45">
      <c r="D2034" s="23"/>
    </row>
    <row r="2035" spans="4:4" x14ac:dyDescent="0.45">
      <c r="D2035" s="23"/>
    </row>
    <row r="2036" spans="4:4" x14ac:dyDescent="0.45">
      <c r="D2036" s="23"/>
    </row>
    <row r="2037" spans="4:4" x14ac:dyDescent="0.45">
      <c r="D2037" s="23"/>
    </row>
    <row r="2038" spans="4:4" x14ac:dyDescent="0.45">
      <c r="D2038" s="23"/>
    </row>
    <row r="2039" spans="4:4" x14ac:dyDescent="0.45">
      <c r="D2039" s="23"/>
    </row>
    <row r="2040" spans="4:4" x14ac:dyDescent="0.45">
      <c r="D2040" s="23"/>
    </row>
    <row r="2041" spans="4:4" x14ac:dyDescent="0.45">
      <c r="D2041" s="23"/>
    </row>
    <row r="2042" spans="4:4" x14ac:dyDescent="0.45">
      <c r="D2042" s="23"/>
    </row>
    <row r="2043" spans="4:4" x14ac:dyDescent="0.45">
      <c r="D2043" s="23"/>
    </row>
    <row r="2044" spans="4:4" x14ac:dyDescent="0.45">
      <c r="D2044" s="23"/>
    </row>
    <row r="2045" spans="4:4" x14ac:dyDescent="0.45">
      <c r="D2045" s="23"/>
    </row>
    <row r="2046" spans="4:4" x14ac:dyDescent="0.45">
      <c r="D2046" s="23"/>
    </row>
    <row r="2047" spans="4:4" x14ac:dyDescent="0.45">
      <c r="D2047" s="23"/>
    </row>
    <row r="2048" spans="4:4" x14ac:dyDescent="0.45">
      <c r="D2048" s="23"/>
    </row>
    <row r="2049" spans="4:4" x14ac:dyDescent="0.45">
      <c r="D2049" s="23"/>
    </row>
    <row r="2050" spans="4:4" x14ac:dyDescent="0.45">
      <c r="D2050" s="23"/>
    </row>
    <row r="2051" spans="4:4" x14ac:dyDescent="0.45">
      <c r="D2051" s="23"/>
    </row>
    <row r="2052" spans="4:4" x14ac:dyDescent="0.45">
      <c r="D2052" s="23"/>
    </row>
    <row r="2053" spans="4:4" x14ac:dyDescent="0.45">
      <c r="D2053" s="23"/>
    </row>
    <row r="2054" spans="4:4" x14ac:dyDescent="0.45">
      <c r="D2054" s="23"/>
    </row>
    <row r="2055" spans="4:4" x14ac:dyDescent="0.45">
      <c r="D2055" s="23"/>
    </row>
    <row r="2056" spans="4:4" x14ac:dyDescent="0.45">
      <c r="D2056" s="23"/>
    </row>
    <row r="2057" spans="4:4" x14ac:dyDescent="0.45">
      <c r="D2057" s="23"/>
    </row>
    <row r="2058" spans="4:4" x14ac:dyDescent="0.45">
      <c r="D2058" s="23"/>
    </row>
    <row r="2059" spans="4:4" x14ac:dyDescent="0.45">
      <c r="D2059" s="23"/>
    </row>
    <row r="2060" spans="4:4" x14ac:dyDescent="0.45">
      <c r="D2060" s="23"/>
    </row>
    <row r="2061" spans="4:4" x14ac:dyDescent="0.45">
      <c r="D2061" s="23"/>
    </row>
    <row r="2062" spans="4:4" x14ac:dyDescent="0.45">
      <c r="D2062" s="23"/>
    </row>
    <row r="2063" spans="4:4" x14ac:dyDescent="0.45">
      <c r="D2063" s="23"/>
    </row>
    <row r="2064" spans="4:4" x14ac:dyDescent="0.45">
      <c r="D2064" s="23"/>
    </row>
    <row r="2065" spans="4:4" x14ac:dyDescent="0.45">
      <c r="D2065" s="23"/>
    </row>
    <row r="2066" spans="4:4" x14ac:dyDescent="0.45">
      <c r="D2066" s="23"/>
    </row>
    <row r="2067" spans="4:4" x14ac:dyDescent="0.45">
      <c r="D2067" s="23"/>
    </row>
    <row r="2068" spans="4:4" x14ac:dyDescent="0.45">
      <c r="D2068" s="23"/>
    </row>
    <row r="2069" spans="4:4" x14ac:dyDescent="0.45">
      <c r="D2069" s="23"/>
    </row>
    <row r="2070" spans="4:4" x14ac:dyDescent="0.45">
      <c r="D2070" s="23"/>
    </row>
    <row r="2071" spans="4:4" x14ac:dyDescent="0.45">
      <c r="D2071" s="23"/>
    </row>
    <row r="2072" spans="4:4" x14ac:dyDescent="0.45">
      <c r="D2072" s="23"/>
    </row>
    <row r="2073" spans="4:4" x14ac:dyDescent="0.45">
      <c r="D2073" s="23"/>
    </row>
    <row r="2074" spans="4:4" x14ac:dyDescent="0.45">
      <c r="D2074" s="23"/>
    </row>
    <row r="2075" spans="4:4" x14ac:dyDescent="0.45">
      <c r="D2075" s="23"/>
    </row>
    <row r="2076" spans="4:4" x14ac:dyDescent="0.45">
      <c r="D2076" s="23"/>
    </row>
    <row r="2077" spans="4:4" x14ac:dyDescent="0.45">
      <c r="D2077" s="23"/>
    </row>
    <row r="2078" spans="4:4" x14ac:dyDescent="0.45">
      <c r="D2078" s="23"/>
    </row>
    <row r="2079" spans="4:4" x14ac:dyDescent="0.45">
      <c r="D2079" s="23"/>
    </row>
    <row r="2080" spans="4:4" x14ac:dyDescent="0.45">
      <c r="D2080" s="23"/>
    </row>
    <row r="2081" spans="4:4" x14ac:dyDescent="0.45">
      <c r="D2081" s="23"/>
    </row>
    <row r="2082" spans="4:4" x14ac:dyDescent="0.45">
      <c r="D2082" s="23"/>
    </row>
    <row r="2083" spans="4:4" x14ac:dyDescent="0.45">
      <c r="D2083" s="23"/>
    </row>
    <row r="2084" spans="4:4" x14ac:dyDescent="0.45">
      <c r="D2084" s="23"/>
    </row>
    <row r="2085" spans="4:4" x14ac:dyDescent="0.45">
      <c r="D2085" s="23"/>
    </row>
    <row r="2086" spans="4:4" x14ac:dyDescent="0.45">
      <c r="D2086" s="23"/>
    </row>
    <row r="2087" spans="4:4" x14ac:dyDescent="0.45">
      <c r="D2087" s="23"/>
    </row>
    <row r="2088" spans="4:4" x14ac:dyDescent="0.45">
      <c r="D2088" s="23"/>
    </row>
    <row r="2089" spans="4:4" x14ac:dyDescent="0.45">
      <c r="D2089" s="23"/>
    </row>
    <row r="2090" spans="4:4" x14ac:dyDescent="0.45">
      <c r="D2090" s="23"/>
    </row>
    <row r="2091" spans="4:4" x14ac:dyDescent="0.45">
      <c r="D2091" s="23"/>
    </row>
    <row r="2092" spans="4:4" x14ac:dyDescent="0.45">
      <c r="D2092" s="23"/>
    </row>
    <row r="2093" spans="4:4" x14ac:dyDescent="0.45">
      <c r="D2093" s="23"/>
    </row>
    <row r="2094" spans="4:4" x14ac:dyDescent="0.45">
      <c r="D2094" s="23"/>
    </row>
    <row r="2095" spans="4:4" x14ac:dyDescent="0.45">
      <c r="D2095" s="23"/>
    </row>
    <row r="2096" spans="4:4" x14ac:dyDescent="0.45">
      <c r="D2096" s="23"/>
    </row>
    <row r="2097" spans="4:4" x14ac:dyDescent="0.45">
      <c r="D2097" s="23"/>
    </row>
    <row r="2098" spans="4:4" x14ac:dyDescent="0.45">
      <c r="D2098" s="23"/>
    </row>
    <row r="2099" spans="4:4" x14ac:dyDescent="0.45">
      <c r="D2099" s="23"/>
    </row>
    <row r="2100" spans="4:4" x14ac:dyDescent="0.45">
      <c r="D2100" s="23"/>
    </row>
    <row r="2101" spans="4:4" x14ac:dyDescent="0.45">
      <c r="D2101" s="23"/>
    </row>
    <row r="2102" spans="4:4" x14ac:dyDescent="0.45">
      <c r="D2102" s="23"/>
    </row>
    <row r="2103" spans="4:4" x14ac:dyDescent="0.45">
      <c r="D2103" s="23"/>
    </row>
    <row r="2104" spans="4:4" x14ac:dyDescent="0.45">
      <c r="D2104" s="23"/>
    </row>
    <row r="2105" spans="4:4" x14ac:dyDescent="0.45">
      <c r="D2105" s="23"/>
    </row>
    <row r="2106" spans="4:4" x14ac:dyDescent="0.45">
      <c r="D2106" s="23"/>
    </row>
    <row r="2107" spans="4:4" x14ac:dyDescent="0.45">
      <c r="D2107" s="23"/>
    </row>
    <row r="2108" spans="4:4" x14ac:dyDescent="0.45">
      <c r="D2108" s="23"/>
    </row>
    <row r="2109" spans="4:4" x14ac:dyDescent="0.45">
      <c r="D2109" s="23"/>
    </row>
    <row r="2110" spans="4:4" x14ac:dyDescent="0.45">
      <c r="D2110" s="23"/>
    </row>
    <row r="2111" spans="4:4" x14ac:dyDescent="0.45">
      <c r="D2111" s="23"/>
    </row>
    <row r="2112" spans="4:4" x14ac:dyDescent="0.45">
      <c r="D2112" s="23"/>
    </row>
    <row r="2113" spans="4:4" x14ac:dyDescent="0.45">
      <c r="D2113" s="23"/>
    </row>
    <row r="2114" spans="4:4" x14ac:dyDescent="0.45">
      <c r="D2114" s="23"/>
    </row>
    <row r="2115" spans="4:4" x14ac:dyDescent="0.45">
      <c r="D2115" s="23"/>
    </row>
    <row r="2116" spans="4:4" x14ac:dyDescent="0.45">
      <c r="D2116" s="23"/>
    </row>
    <row r="2117" spans="4:4" x14ac:dyDescent="0.45">
      <c r="D2117" s="23"/>
    </row>
    <row r="2118" spans="4:4" x14ac:dyDescent="0.45">
      <c r="D2118" s="23"/>
    </row>
    <row r="2119" spans="4:4" x14ac:dyDescent="0.45">
      <c r="D2119" s="23"/>
    </row>
    <row r="2120" spans="4:4" x14ac:dyDescent="0.45">
      <c r="D2120" s="23"/>
    </row>
    <row r="2121" spans="4:4" x14ac:dyDescent="0.45">
      <c r="D2121" s="23"/>
    </row>
    <row r="2122" spans="4:4" x14ac:dyDescent="0.45">
      <c r="D2122" s="23"/>
    </row>
    <row r="2123" spans="4:4" x14ac:dyDescent="0.45">
      <c r="D2123" s="23"/>
    </row>
    <row r="2124" spans="4:4" x14ac:dyDescent="0.45">
      <c r="D2124" s="23"/>
    </row>
    <row r="2125" spans="4:4" x14ac:dyDescent="0.45">
      <c r="D2125" s="23"/>
    </row>
    <row r="2126" spans="4:4" x14ac:dyDescent="0.45">
      <c r="D2126" s="23"/>
    </row>
    <row r="2127" spans="4:4" x14ac:dyDescent="0.45">
      <c r="D2127" s="23"/>
    </row>
    <row r="2128" spans="4:4" x14ac:dyDescent="0.45">
      <c r="D2128" s="23"/>
    </row>
    <row r="2129" spans="4:4" x14ac:dyDescent="0.45">
      <c r="D2129" s="23"/>
    </row>
    <row r="2130" spans="4:4" x14ac:dyDescent="0.45">
      <c r="D2130" s="23"/>
    </row>
    <row r="2131" spans="4:4" x14ac:dyDescent="0.45">
      <c r="D2131" s="23"/>
    </row>
    <row r="2132" spans="4:4" x14ac:dyDescent="0.45">
      <c r="D2132" s="23"/>
    </row>
    <row r="2133" spans="4:4" x14ac:dyDescent="0.45">
      <c r="D2133" s="23"/>
    </row>
    <row r="2134" spans="4:4" x14ac:dyDescent="0.45">
      <c r="D2134" s="23"/>
    </row>
    <row r="2135" spans="4:4" x14ac:dyDescent="0.45">
      <c r="D2135" s="23"/>
    </row>
    <row r="2136" spans="4:4" x14ac:dyDescent="0.45">
      <c r="D2136" s="23"/>
    </row>
    <row r="2137" spans="4:4" x14ac:dyDescent="0.45">
      <c r="D2137" s="23"/>
    </row>
    <row r="2138" spans="4:4" x14ac:dyDescent="0.45">
      <c r="D2138" s="23"/>
    </row>
    <row r="2139" spans="4:4" x14ac:dyDescent="0.45">
      <c r="D2139" s="23"/>
    </row>
    <row r="2140" spans="4:4" x14ac:dyDescent="0.45">
      <c r="D2140" s="23"/>
    </row>
    <row r="2141" spans="4:4" x14ac:dyDescent="0.45">
      <c r="D2141" s="23"/>
    </row>
    <row r="2142" spans="4:4" x14ac:dyDescent="0.45">
      <c r="D2142" s="23"/>
    </row>
    <row r="2143" spans="4:4" x14ac:dyDescent="0.45">
      <c r="D2143" s="23"/>
    </row>
    <row r="2144" spans="4:4" x14ac:dyDescent="0.45">
      <c r="D2144" s="23"/>
    </row>
    <row r="2145" spans="4:4" x14ac:dyDescent="0.45">
      <c r="D2145" s="23"/>
    </row>
    <row r="2146" spans="4:4" x14ac:dyDescent="0.45">
      <c r="D2146" s="23"/>
    </row>
    <row r="2147" spans="4:4" x14ac:dyDescent="0.45">
      <c r="D2147" s="23"/>
    </row>
    <row r="2148" spans="4:4" x14ac:dyDescent="0.45">
      <c r="D2148" s="23"/>
    </row>
    <row r="2149" spans="4:4" x14ac:dyDescent="0.45">
      <c r="D2149" s="23"/>
    </row>
    <row r="2150" spans="4:4" x14ac:dyDescent="0.45">
      <c r="D2150" s="23"/>
    </row>
    <row r="2151" spans="4:4" x14ac:dyDescent="0.45">
      <c r="D2151" s="23"/>
    </row>
    <row r="2152" spans="4:4" x14ac:dyDescent="0.45">
      <c r="D2152" s="23"/>
    </row>
    <row r="2153" spans="4:4" x14ac:dyDescent="0.45">
      <c r="D2153" s="23"/>
    </row>
    <row r="2154" spans="4:4" x14ac:dyDescent="0.45">
      <c r="D2154" s="23"/>
    </row>
    <row r="2155" spans="4:4" x14ac:dyDescent="0.45">
      <c r="D2155" s="23"/>
    </row>
    <row r="2156" spans="4:4" x14ac:dyDescent="0.45">
      <c r="D2156" s="23"/>
    </row>
    <row r="2157" spans="4:4" x14ac:dyDescent="0.45">
      <c r="D2157" s="23"/>
    </row>
    <row r="2158" spans="4:4" x14ac:dyDescent="0.45">
      <c r="D2158" s="23"/>
    </row>
    <row r="2159" spans="4:4" x14ac:dyDescent="0.45">
      <c r="D2159" s="23"/>
    </row>
    <row r="2160" spans="4:4" x14ac:dyDescent="0.45">
      <c r="D2160" s="23"/>
    </row>
    <row r="2161" spans="4:4" x14ac:dyDescent="0.45">
      <c r="D2161" s="23"/>
    </row>
    <row r="2162" spans="4:4" x14ac:dyDescent="0.45">
      <c r="D2162" s="23"/>
    </row>
    <row r="2163" spans="4:4" x14ac:dyDescent="0.45">
      <c r="D2163" s="23"/>
    </row>
    <row r="2164" spans="4:4" x14ac:dyDescent="0.45">
      <c r="D2164" s="23"/>
    </row>
    <row r="2165" spans="4:4" x14ac:dyDescent="0.45">
      <c r="D2165" s="23"/>
    </row>
    <row r="2166" spans="4:4" x14ac:dyDescent="0.45">
      <c r="D2166" s="23"/>
    </row>
    <row r="2167" spans="4:4" x14ac:dyDescent="0.45">
      <c r="D2167" s="23"/>
    </row>
    <row r="2168" spans="4:4" x14ac:dyDescent="0.45">
      <c r="D2168" s="23"/>
    </row>
    <row r="2169" spans="4:4" x14ac:dyDescent="0.45">
      <c r="D2169" s="23"/>
    </row>
    <row r="2170" spans="4:4" x14ac:dyDescent="0.45">
      <c r="D2170" s="23"/>
    </row>
    <row r="2171" spans="4:4" x14ac:dyDescent="0.45">
      <c r="D2171" s="23"/>
    </row>
    <row r="2172" spans="4:4" x14ac:dyDescent="0.45">
      <c r="D2172" s="23"/>
    </row>
    <row r="2173" spans="4:4" x14ac:dyDescent="0.45">
      <c r="D2173" s="23"/>
    </row>
    <row r="2174" spans="4:4" x14ac:dyDescent="0.45">
      <c r="D2174" s="23"/>
    </row>
    <row r="2175" spans="4:4" x14ac:dyDescent="0.45">
      <c r="D2175" s="23"/>
    </row>
    <row r="2176" spans="4:4" x14ac:dyDescent="0.45">
      <c r="D2176" s="23"/>
    </row>
    <row r="2177" spans="4:4" x14ac:dyDescent="0.45">
      <c r="D2177" s="23"/>
    </row>
    <row r="2178" spans="4:4" x14ac:dyDescent="0.45">
      <c r="D2178" s="23"/>
    </row>
    <row r="2179" spans="4:4" x14ac:dyDescent="0.45">
      <c r="D2179" s="23"/>
    </row>
    <row r="2180" spans="4:4" x14ac:dyDescent="0.45">
      <c r="D2180" s="23"/>
    </row>
    <row r="2181" spans="4:4" x14ac:dyDescent="0.45">
      <c r="D2181" s="23"/>
    </row>
    <row r="2182" spans="4:4" x14ac:dyDescent="0.45">
      <c r="D2182" s="23"/>
    </row>
    <row r="2183" spans="4:4" x14ac:dyDescent="0.45">
      <c r="D2183" s="23"/>
    </row>
    <row r="2184" spans="4:4" x14ac:dyDescent="0.45">
      <c r="D2184" s="23"/>
    </row>
    <row r="2185" spans="4:4" x14ac:dyDescent="0.45">
      <c r="D2185" s="23"/>
    </row>
    <row r="2186" spans="4:4" x14ac:dyDescent="0.45">
      <c r="D2186" s="23"/>
    </row>
    <row r="2187" spans="4:4" x14ac:dyDescent="0.45">
      <c r="D2187" s="23"/>
    </row>
    <row r="2188" spans="4:4" x14ac:dyDescent="0.45">
      <c r="D2188" s="23"/>
    </row>
    <row r="2189" spans="4:4" x14ac:dyDescent="0.45">
      <c r="D2189" s="23"/>
    </row>
    <row r="2190" spans="4:4" x14ac:dyDescent="0.45">
      <c r="D2190" s="23"/>
    </row>
    <row r="2191" spans="4:4" x14ac:dyDescent="0.45">
      <c r="D2191" s="23"/>
    </row>
    <row r="2192" spans="4:4" x14ac:dyDescent="0.45">
      <c r="D2192" s="23"/>
    </row>
    <row r="2193" spans="4:4" x14ac:dyDescent="0.45">
      <c r="D2193" s="23"/>
    </row>
    <row r="2194" spans="4:4" x14ac:dyDescent="0.45">
      <c r="D2194" s="23"/>
    </row>
    <row r="2195" spans="4:4" x14ac:dyDescent="0.45">
      <c r="D2195" s="23"/>
    </row>
    <row r="2196" spans="4:4" x14ac:dyDescent="0.45">
      <c r="D2196" s="23"/>
    </row>
    <row r="2197" spans="4:4" x14ac:dyDescent="0.45">
      <c r="D2197" s="23"/>
    </row>
    <row r="2198" spans="4:4" x14ac:dyDescent="0.45">
      <c r="D2198" s="23"/>
    </row>
    <row r="2199" spans="4:4" x14ac:dyDescent="0.45">
      <c r="D2199" s="23"/>
    </row>
    <row r="2200" spans="4:4" x14ac:dyDescent="0.45">
      <c r="D2200" s="23"/>
    </row>
    <row r="2201" spans="4:4" x14ac:dyDescent="0.45">
      <c r="D2201" s="23"/>
    </row>
    <row r="2202" spans="4:4" x14ac:dyDescent="0.45">
      <c r="D2202" s="23"/>
    </row>
    <row r="2203" spans="4:4" x14ac:dyDescent="0.45">
      <c r="D2203" s="23"/>
    </row>
    <row r="2204" spans="4:4" x14ac:dyDescent="0.45">
      <c r="D2204" s="23"/>
    </row>
    <row r="2205" spans="4:4" x14ac:dyDescent="0.45">
      <c r="D2205" s="23"/>
    </row>
    <row r="2206" spans="4:4" x14ac:dyDescent="0.45">
      <c r="D2206" s="23"/>
    </row>
    <row r="2207" spans="4:4" x14ac:dyDescent="0.45">
      <c r="D2207" s="23"/>
    </row>
    <row r="2208" spans="4:4" x14ac:dyDescent="0.45">
      <c r="D2208" s="23"/>
    </row>
    <row r="2209" spans="4:4" x14ac:dyDescent="0.45">
      <c r="D2209" s="23"/>
    </row>
    <row r="2210" spans="4:4" x14ac:dyDescent="0.45">
      <c r="D2210" s="23"/>
    </row>
    <row r="2211" spans="4:4" x14ac:dyDescent="0.45">
      <c r="D2211" s="23"/>
    </row>
    <row r="2212" spans="4:4" x14ac:dyDescent="0.45">
      <c r="D2212" s="23"/>
    </row>
    <row r="2213" spans="4:4" x14ac:dyDescent="0.45">
      <c r="D2213" s="23"/>
    </row>
    <row r="2214" spans="4:4" x14ac:dyDescent="0.45">
      <c r="D2214" s="23"/>
    </row>
    <row r="2215" spans="4:4" x14ac:dyDescent="0.45">
      <c r="D2215" s="23"/>
    </row>
    <row r="2216" spans="4:4" x14ac:dyDescent="0.45">
      <c r="D2216" s="23"/>
    </row>
    <row r="2217" spans="4:4" x14ac:dyDescent="0.45">
      <c r="D2217" s="23"/>
    </row>
    <row r="2218" spans="4:4" x14ac:dyDescent="0.45">
      <c r="D2218" s="23"/>
    </row>
    <row r="2219" spans="4:4" x14ac:dyDescent="0.45">
      <c r="D2219" s="23"/>
    </row>
    <row r="2220" spans="4:4" x14ac:dyDescent="0.45">
      <c r="D2220" s="23"/>
    </row>
    <row r="2221" spans="4:4" x14ac:dyDescent="0.45">
      <c r="D2221" s="23"/>
    </row>
    <row r="2222" spans="4:4" x14ac:dyDescent="0.45">
      <c r="D2222" s="23"/>
    </row>
    <row r="2223" spans="4:4" x14ac:dyDescent="0.45">
      <c r="D2223" s="23"/>
    </row>
    <row r="2224" spans="4:4" x14ac:dyDescent="0.45">
      <c r="D2224" s="23"/>
    </row>
    <row r="2225" spans="4:4" x14ac:dyDescent="0.45">
      <c r="D2225" s="23"/>
    </row>
    <row r="2226" spans="4:4" x14ac:dyDescent="0.45">
      <c r="D2226" s="23"/>
    </row>
    <row r="2227" spans="4:4" x14ac:dyDescent="0.45">
      <c r="D2227" s="23"/>
    </row>
    <row r="2228" spans="4:4" x14ac:dyDescent="0.45">
      <c r="D2228" s="23"/>
    </row>
    <row r="2229" spans="4:4" x14ac:dyDescent="0.45">
      <c r="D2229" s="23"/>
    </row>
    <row r="2230" spans="4:4" x14ac:dyDescent="0.45">
      <c r="D2230" s="23"/>
    </row>
    <row r="2231" spans="4:4" x14ac:dyDescent="0.45">
      <c r="D2231" s="23"/>
    </row>
    <row r="2232" spans="4:4" x14ac:dyDescent="0.45">
      <c r="D2232" s="23"/>
    </row>
    <row r="2233" spans="4:4" x14ac:dyDescent="0.45">
      <c r="D2233" s="23"/>
    </row>
    <row r="2234" spans="4:4" x14ac:dyDescent="0.45">
      <c r="D2234" s="23"/>
    </row>
    <row r="2235" spans="4:4" x14ac:dyDescent="0.45">
      <c r="D2235" s="23"/>
    </row>
    <row r="2236" spans="4:4" x14ac:dyDescent="0.45">
      <c r="D2236" s="23"/>
    </row>
    <row r="2237" spans="4:4" x14ac:dyDescent="0.45">
      <c r="D2237" s="23"/>
    </row>
    <row r="2238" spans="4:4" x14ac:dyDescent="0.45">
      <c r="D2238" s="23"/>
    </row>
    <row r="2239" spans="4:4" x14ac:dyDescent="0.45">
      <c r="D2239" s="23"/>
    </row>
    <row r="2240" spans="4:4" x14ac:dyDescent="0.45">
      <c r="D2240" s="23"/>
    </row>
    <row r="2241" spans="4:4" x14ac:dyDescent="0.45">
      <c r="D2241" s="23"/>
    </row>
    <row r="2242" spans="4:4" x14ac:dyDescent="0.45">
      <c r="D2242" s="23"/>
    </row>
    <row r="2243" spans="4:4" x14ac:dyDescent="0.45">
      <c r="D2243" s="23"/>
    </row>
    <row r="2244" spans="4:4" x14ac:dyDescent="0.45">
      <c r="D2244" s="23"/>
    </row>
    <row r="2245" spans="4:4" x14ac:dyDescent="0.45">
      <c r="D2245" s="23"/>
    </row>
    <row r="2246" spans="4:4" x14ac:dyDescent="0.45">
      <c r="D2246" s="23"/>
    </row>
    <row r="2247" spans="4:4" x14ac:dyDescent="0.45">
      <c r="D2247" s="23"/>
    </row>
    <row r="2248" spans="4:4" x14ac:dyDescent="0.45">
      <c r="D2248" s="23"/>
    </row>
    <row r="2249" spans="4:4" x14ac:dyDescent="0.45">
      <c r="D2249" s="23"/>
    </row>
    <row r="2250" spans="4:4" x14ac:dyDescent="0.45">
      <c r="D2250" s="23"/>
    </row>
    <row r="2251" spans="4:4" x14ac:dyDescent="0.45">
      <c r="D2251" s="23"/>
    </row>
    <row r="2252" spans="4:4" x14ac:dyDescent="0.45">
      <c r="D2252" s="23"/>
    </row>
    <row r="2253" spans="4:4" x14ac:dyDescent="0.45">
      <c r="D2253" s="23"/>
    </row>
    <row r="2254" spans="4:4" x14ac:dyDescent="0.45">
      <c r="D2254" s="23"/>
    </row>
    <row r="2255" spans="4:4" x14ac:dyDescent="0.45">
      <c r="D2255" s="23"/>
    </row>
    <row r="2256" spans="4:4" x14ac:dyDescent="0.45">
      <c r="D2256" s="23"/>
    </row>
    <row r="2257" spans="4:4" x14ac:dyDescent="0.45">
      <c r="D2257" s="23"/>
    </row>
    <row r="2258" spans="4:4" x14ac:dyDescent="0.45">
      <c r="D2258" s="23"/>
    </row>
    <row r="2259" spans="4:4" x14ac:dyDescent="0.45">
      <c r="D2259" s="23"/>
    </row>
    <row r="2260" spans="4:4" x14ac:dyDescent="0.45">
      <c r="D2260" s="23"/>
    </row>
    <row r="2261" spans="4:4" x14ac:dyDescent="0.45">
      <c r="D2261" s="23"/>
    </row>
    <row r="2262" spans="4:4" x14ac:dyDescent="0.45">
      <c r="D2262" s="23"/>
    </row>
    <row r="2263" spans="4:4" x14ac:dyDescent="0.45">
      <c r="D2263" s="23"/>
    </row>
    <row r="2264" spans="4:4" x14ac:dyDescent="0.45">
      <c r="D2264" s="23"/>
    </row>
    <row r="2265" spans="4:4" x14ac:dyDescent="0.45">
      <c r="D2265" s="23"/>
    </row>
    <row r="2266" spans="4:4" x14ac:dyDescent="0.45">
      <c r="D2266" s="23"/>
    </row>
    <row r="2267" spans="4:4" x14ac:dyDescent="0.45">
      <c r="D2267" s="23"/>
    </row>
    <row r="2268" spans="4:4" x14ac:dyDescent="0.45">
      <c r="D2268" s="23"/>
    </row>
    <row r="2269" spans="4:4" x14ac:dyDescent="0.45">
      <c r="D2269" s="23"/>
    </row>
    <row r="2270" spans="4:4" x14ac:dyDescent="0.45">
      <c r="D2270" s="23"/>
    </row>
    <row r="2271" spans="4:4" x14ac:dyDescent="0.45">
      <c r="D2271" s="23"/>
    </row>
    <row r="2272" spans="4:4" x14ac:dyDescent="0.45">
      <c r="D2272" s="23"/>
    </row>
    <row r="2273" spans="4:4" x14ac:dyDescent="0.45">
      <c r="D2273" s="23"/>
    </row>
    <row r="2274" spans="4:4" x14ac:dyDescent="0.45">
      <c r="D2274" s="23"/>
    </row>
    <row r="2275" spans="4:4" x14ac:dyDescent="0.45">
      <c r="D2275" s="23"/>
    </row>
    <row r="2276" spans="4:4" x14ac:dyDescent="0.45">
      <c r="D2276" s="23"/>
    </row>
    <row r="2277" spans="4:4" x14ac:dyDescent="0.45">
      <c r="D2277" s="23"/>
    </row>
    <row r="2278" spans="4:4" x14ac:dyDescent="0.45">
      <c r="D2278" s="23"/>
    </row>
    <row r="2279" spans="4:4" x14ac:dyDescent="0.45">
      <c r="D2279" s="23"/>
    </row>
    <row r="2280" spans="4:4" x14ac:dyDescent="0.45">
      <c r="D2280" s="23"/>
    </row>
    <row r="2281" spans="4:4" x14ac:dyDescent="0.45">
      <c r="D2281" s="23"/>
    </row>
    <row r="2282" spans="4:4" x14ac:dyDescent="0.45">
      <c r="D2282" s="23"/>
    </row>
    <row r="2283" spans="4:4" x14ac:dyDescent="0.45">
      <c r="D2283" s="23"/>
    </row>
    <row r="2284" spans="4:4" x14ac:dyDescent="0.45">
      <c r="D2284" s="23"/>
    </row>
    <row r="2285" spans="4:4" x14ac:dyDescent="0.45">
      <c r="D2285" s="23"/>
    </row>
    <row r="2286" spans="4:4" x14ac:dyDescent="0.45">
      <c r="D2286" s="23"/>
    </row>
    <row r="2287" spans="4:4" x14ac:dyDescent="0.45">
      <c r="D2287" s="23"/>
    </row>
    <row r="2288" spans="4:4" x14ac:dyDescent="0.45">
      <c r="D2288" s="23"/>
    </row>
    <row r="2289" spans="4:4" x14ac:dyDescent="0.45">
      <c r="D2289" s="23"/>
    </row>
    <row r="2290" spans="4:4" x14ac:dyDescent="0.45">
      <c r="D2290" s="23"/>
    </row>
    <row r="2291" spans="4:4" x14ac:dyDescent="0.45">
      <c r="D2291" s="23"/>
    </row>
    <row r="2292" spans="4:4" x14ac:dyDescent="0.45">
      <c r="D2292" s="23"/>
    </row>
    <row r="2293" spans="4:4" x14ac:dyDescent="0.45">
      <c r="D2293" s="23"/>
    </row>
    <row r="2294" spans="4:4" x14ac:dyDescent="0.45">
      <c r="D2294" s="23"/>
    </row>
    <row r="2295" spans="4:4" x14ac:dyDescent="0.45">
      <c r="D2295" s="23"/>
    </row>
    <row r="2296" spans="4:4" x14ac:dyDescent="0.45">
      <c r="D2296" s="23"/>
    </row>
    <row r="2297" spans="4:4" x14ac:dyDescent="0.45">
      <c r="D2297" s="23"/>
    </row>
    <row r="2298" spans="4:4" x14ac:dyDescent="0.45">
      <c r="D2298" s="23"/>
    </row>
    <row r="2299" spans="4:4" x14ac:dyDescent="0.45">
      <c r="D2299" s="23"/>
    </row>
    <row r="2300" spans="4:4" x14ac:dyDescent="0.45">
      <c r="D2300" s="23"/>
    </row>
    <row r="2301" spans="4:4" x14ac:dyDescent="0.45">
      <c r="D2301" s="23"/>
    </row>
    <row r="2302" spans="4:4" x14ac:dyDescent="0.45">
      <c r="D2302" s="23"/>
    </row>
    <row r="2303" spans="4:4" x14ac:dyDescent="0.45">
      <c r="D2303" s="23"/>
    </row>
    <row r="2304" spans="4:4" x14ac:dyDescent="0.45">
      <c r="D2304" s="23"/>
    </row>
    <row r="2305" spans="4:4" x14ac:dyDescent="0.45">
      <c r="D2305" s="23"/>
    </row>
    <row r="2306" spans="4:4" x14ac:dyDescent="0.45">
      <c r="D2306" s="23"/>
    </row>
    <row r="2307" spans="4:4" x14ac:dyDescent="0.45">
      <c r="D2307" s="23"/>
    </row>
    <row r="2308" spans="4:4" x14ac:dyDescent="0.45">
      <c r="D2308" s="23"/>
    </row>
    <row r="2309" spans="4:4" x14ac:dyDescent="0.45">
      <c r="D2309" s="23"/>
    </row>
    <row r="2310" spans="4:4" x14ac:dyDescent="0.45">
      <c r="D2310" s="23"/>
    </row>
    <row r="2311" spans="4:4" x14ac:dyDescent="0.45">
      <c r="D2311" s="23"/>
    </row>
    <row r="2312" spans="4:4" x14ac:dyDescent="0.45">
      <c r="D2312" s="23"/>
    </row>
    <row r="2313" spans="4:4" x14ac:dyDescent="0.45">
      <c r="D2313" s="23"/>
    </row>
    <row r="2314" spans="4:4" x14ac:dyDescent="0.45">
      <c r="D2314" s="23"/>
    </row>
    <row r="2315" spans="4:4" x14ac:dyDescent="0.45">
      <c r="D2315" s="23"/>
    </row>
    <row r="2316" spans="4:4" x14ac:dyDescent="0.45">
      <c r="D2316" s="23"/>
    </row>
    <row r="2317" spans="4:4" x14ac:dyDescent="0.45">
      <c r="D2317" s="23"/>
    </row>
    <row r="2318" spans="4:4" x14ac:dyDescent="0.45">
      <c r="D2318" s="23"/>
    </row>
    <row r="2319" spans="4:4" x14ac:dyDescent="0.45">
      <c r="D2319" s="23"/>
    </row>
    <row r="2320" spans="4:4" x14ac:dyDescent="0.45">
      <c r="D2320" s="23"/>
    </row>
    <row r="2321" spans="4:4" x14ac:dyDescent="0.45">
      <c r="D2321" s="23"/>
    </row>
    <row r="2322" spans="4:4" x14ac:dyDescent="0.45">
      <c r="D2322" s="23"/>
    </row>
    <row r="2323" spans="4:4" x14ac:dyDescent="0.45">
      <c r="D2323" s="23"/>
    </row>
    <row r="2324" spans="4:4" x14ac:dyDescent="0.45">
      <c r="D2324" s="23"/>
    </row>
    <row r="2325" spans="4:4" x14ac:dyDescent="0.45">
      <c r="D2325" s="23"/>
    </row>
    <row r="2326" spans="4:4" x14ac:dyDescent="0.45">
      <c r="D2326" s="23"/>
    </row>
    <row r="2327" spans="4:4" x14ac:dyDescent="0.45">
      <c r="D2327" s="23"/>
    </row>
    <row r="2328" spans="4:4" x14ac:dyDescent="0.45">
      <c r="D2328" s="23"/>
    </row>
    <row r="2329" spans="4:4" x14ac:dyDescent="0.45">
      <c r="D2329" s="23"/>
    </row>
    <row r="2330" spans="4:4" x14ac:dyDescent="0.45">
      <c r="D2330" s="23"/>
    </row>
    <row r="2331" spans="4:4" x14ac:dyDescent="0.45">
      <c r="D2331" s="23"/>
    </row>
    <row r="2332" spans="4:4" x14ac:dyDescent="0.45">
      <c r="D2332" s="23"/>
    </row>
    <row r="2333" spans="4:4" x14ac:dyDescent="0.45">
      <c r="D2333" s="23"/>
    </row>
    <row r="2334" spans="4:4" x14ac:dyDescent="0.45">
      <c r="D2334" s="23"/>
    </row>
    <row r="2335" spans="4:4" x14ac:dyDescent="0.45">
      <c r="D2335" s="23"/>
    </row>
    <row r="2336" spans="4:4" x14ac:dyDescent="0.45">
      <c r="D2336" s="23"/>
    </row>
    <row r="2337" spans="4:4" x14ac:dyDescent="0.45">
      <c r="D2337" s="23"/>
    </row>
    <row r="2338" spans="4:4" x14ac:dyDescent="0.45">
      <c r="D2338" s="23"/>
    </row>
    <row r="2339" spans="4:4" x14ac:dyDescent="0.45">
      <c r="D2339" s="23"/>
    </row>
    <row r="2340" spans="4:4" x14ac:dyDescent="0.45">
      <c r="D2340" s="23"/>
    </row>
    <row r="2341" spans="4:4" x14ac:dyDescent="0.45">
      <c r="D2341" s="23"/>
    </row>
    <row r="2342" spans="4:4" x14ac:dyDescent="0.45">
      <c r="D2342" s="23"/>
    </row>
    <row r="2343" spans="4:4" x14ac:dyDescent="0.45">
      <c r="D2343" s="23"/>
    </row>
    <row r="2344" spans="4:4" x14ac:dyDescent="0.45">
      <c r="D2344" s="23"/>
    </row>
    <row r="2345" spans="4:4" x14ac:dyDescent="0.45">
      <c r="D2345" s="23"/>
    </row>
    <row r="2346" spans="4:4" x14ac:dyDescent="0.45">
      <c r="D2346" s="23"/>
    </row>
    <row r="2347" spans="4:4" x14ac:dyDescent="0.45">
      <c r="D2347" s="23"/>
    </row>
    <row r="2348" spans="4:4" x14ac:dyDescent="0.45">
      <c r="D2348" s="23"/>
    </row>
    <row r="2349" spans="4:4" x14ac:dyDescent="0.45">
      <c r="D2349" s="23"/>
    </row>
    <row r="2350" spans="4:4" x14ac:dyDescent="0.45">
      <c r="D2350" s="23"/>
    </row>
    <row r="2351" spans="4:4" x14ac:dyDescent="0.45">
      <c r="D2351" s="23"/>
    </row>
    <row r="2352" spans="4:4" x14ac:dyDescent="0.45">
      <c r="D2352" s="23"/>
    </row>
    <row r="2353" spans="4:4" x14ac:dyDescent="0.45">
      <c r="D2353" s="23"/>
    </row>
    <row r="2354" spans="4:4" x14ac:dyDescent="0.45">
      <c r="D2354" s="23"/>
    </row>
    <row r="2355" spans="4:4" x14ac:dyDescent="0.45">
      <c r="D2355" s="23"/>
    </row>
    <row r="2356" spans="4:4" x14ac:dyDescent="0.45">
      <c r="D2356" s="23"/>
    </row>
    <row r="2357" spans="4:4" x14ac:dyDescent="0.45">
      <c r="D2357" s="23"/>
    </row>
    <row r="2358" spans="4:4" x14ac:dyDescent="0.45">
      <c r="D2358" s="23"/>
    </row>
    <row r="2359" spans="4:4" x14ac:dyDescent="0.45">
      <c r="D2359" s="23"/>
    </row>
    <row r="2360" spans="4:4" x14ac:dyDescent="0.45">
      <c r="D2360" s="23"/>
    </row>
    <row r="2361" spans="4:4" x14ac:dyDescent="0.45">
      <c r="D2361" s="23"/>
    </row>
    <row r="2362" spans="4:4" x14ac:dyDescent="0.45">
      <c r="D2362" s="23"/>
    </row>
    <row r="2363" spans="4:4" x14ac:dyDescent="0.45">
      <c r="D2363" s="23"/>
    </row>
    <row r="2364" spans="4:4" x14ac:dyDescent="0.45">
      <c r="D2364" s="23"/>
    </row>
    <row r="2365" spans="4:4" x14ac:dyDescent="0.45">
      <c r="D2365" s="23"/>
    </row>
    <row r="2366" spans="4:4" x14ac:dyDescent="0.45">
      <c r="D2366" s="23"/>
    </row>
    <row r="2367" spans="4:4" x14ac:dyDescent="0.45">
      <c r="D2367" s="23"/>
    </row>
    <row r="2368" spans="4:4" x14ac:dyDescent="0.45">
      <c r="D2368" s="23"/>
    </row>
    <row r="2369" spans="4:4" x14ac:dyDescent="0.45">
      <c r="D2369" s="23"/>
    </row>
    <row r="2370" spans="4:4" x14ac:dyDescent="0.45">
      <c r="D2370" s="23"/>
    </row>
    <row r="2371" spans="4:4" x14ac:dyDescent="0.45">
      <c r="D2371" s="23"/>
    </row>
    <row r="2372" spans="4:4" x14ac:dyDescent="0.45">
      <c r="D2372" s="23"/>
    </row>
    <row r="2373" spans="4:4" x14ac:dyDescent="0.45">
      <c r="D2373" s="23"/>
    </row>
    <row r="2374" spans="4:4" x14ac:dyDescent="0.45">
      <c r="D2374" s="23"/>
    </row>
    <row r="2375" spans="4:4" x14ac:dyDescent="0.45">
      <c r="D2375" s="23"/>
    </row>
    <row r="2376" spans="4:4" x14ac:dyDescent="0.45">
      <c r="D2376" s="23"/>
    </row>
    <row r="2377" spans="4:4" x14ac:dyDescent="0.45">
      <c r="D2377" s="23"/>
    </row>
    <row r="2378" spans="4:4" x14ac:dyDescent="0.45">
      <c r="D2378" s="23"/>
    </row>
    <row r="2379" spans="4:4" x14ac:dyDescent="0.45">
      <c r="D2379" s="23"/>
    </row>
    <row r="2380" spans="4:4" x14ac:dyDescent="0.45">
      <c r="D2380" s="23"/>
    </row>
    <row r="2381" spans="4:4" x14ac:dyDescent="0.45">
      <c r="D2381" s="23"/>
    </row>
    <row r="2382" spans="4:4" x14ac:dyDescent="0.45">
      <c r="D2382" s="23"/>
    </row>
    <row r="2383" spans="4:4" x14ac:dyDescent="0.45">
      <c r="D2383" s="23"/>
    </row>
    <row r="2384" spans="4:4" x14ac:dyDescent="0.45">
      <c r="D2384" s="23"/>
    </row>
    <row r="2385" spans="4:4" x14ac:dyDescent="0.45">
      <c r="D2385" s="23"/>
    </row>
    <row r="2386" spans="4:4" x14ac:dyDescent="0.45">
      <c r="D2386" s="23"/>
    </row>
    <row r="2387" spans="4:4" x14ac:dyDescent="0.45">
      <c r="D2387" s="23"/>
    </row>
    <row r="2388" spans="4:4" x14ac:dyDescent="0.45">
      <c r="D2388" s="23"/>
    </row>
    <row r="2389" spans="4:4" x14ac:dyDescent="0.45">
      <c r="D2389" s="23"/>
    </row>
    <row r="2390" spans="4:4" x14ac:dyDescent="0.45">
      <c r="D2390" s="23"/>
    </row>
    <row r="2391" spans="4:4" x14ac:dyDescent="0.45">
      <c r="D2391" s="23"/>
    </row>
    <row r="2392" spans="4:4" x14ac:dyDescent="0.45">
      <c r="D2392" s="23"/>
    </row>
    <row r="2393" spans="4:4" x14ac:dyDescent="0.45">
      <c r="D2393" s="23"/>
    </row>
    <row r="2394" spans="4:4" x14ac:dyDescent="0.45">
      <c r="D2394" s="23"/>
    </row>
    <row r="2395" spans="4:4" x14ac:dyDescent="0.45">
      <c r="D2395" s="23"/>
    </row>
    <row r="2396" spans="4:4" x14ac:dyDescent="0.45">
      <c r="D2396" s="23"/>
    </row>
    <row r="2397" spans="4:4" x14ac:dyDescent="0.45">
      <c r="D2397" s="23"/>
    </row>
    <row r="2398" spans="4:4" x14ac:dyDescent="0.45">
      <c r="D2398" s="23"/>
    </row>
    <row r="2399" spans="4:4" x14ac:dyDescent="0.45">
      <c r="D2399" s="23"/>
    </row>
    <row r="2400" spans="4:4" x14ac:dyDescent="0.45">
      <c r="D2400" s="23"/>
    </row>
    <row r="2401" spans="4:4" x14ac:dyDescent="0.45">
      <c r="D2401" s="23"/>
    </row>
    <row r="2402" spans="4:4" x14ac:dyDescent="0.45">
      <c r="D2402" s="23"/>
    </row>
    <row r="2403" spans="4:4" x14ac:dyDescent="0.45">
      <c r="D2403" s="23"/>
    </row>
    <row r="2404" spans="4:4" x14ac:dyDescent="0.45">
      <c r="D2404" s="23"/>
    </row>
    <row r="2405" spans="4:4" x14ac:dyDescent="0.45">
      <c r="D2405" s="23"/>
    </row>
    <row r="2406" spans="4:4" x14ac:dyDescent="0.45">
      <c r="D2406" s="23"/>
    </row>
    <row r="2407" spans="4:4" x14ac:dyDescent="0.45">
      <c r="D2407" s="23"/>
    </row>
    <row r="2408" spans="4:4" x14ac:dyDescent="0.45">
      <c r="D2408" s="23"/>
    </row>
    <row r="2409" spans="4:4" x14ac:dyDescent="0.45">
      <c r="D2409" s="23"/>
    </row>
    <row r="2410" spans="4:4" x14ac:dyDescent="0.45">
      <c r="D2410" s="23"/>
    </row>
    <row r="2411" spans="4:4" x14ac:dyDescent="0.45">
      <c r="D2411" s="23"/>
    </row>
    <row r="2412" spans="4:4" x14ac:dyDescent="0.45">
      <c r="D2412" s="23"/>
    </row>
    <row r="2413" spans="4:4" x14ac:dyDescent="0.45">
      <c r="D2413" s="23"/>
    </row>
    <row r="2414" spans="4:4" x14ac:dyDescent="0.45">
      <c r="D2414" s="23"/>
    </row>
    <row r="2415" spans="4:4" x14ac:dyDescent="0.45">
      <c r="D2415" s="23"/>
    </row>
    <row r="2416" spans="4:4" x14ac:dyDescent="0.45">
      <c r="D2416" s="23"/>
    </row>
    <row r="2417" spans="4:4" x14ac:dyDescent="0.45">
      <c r="D2417" s="23"/>
    </row>
    <row r="2418" spans="4:4" x14ac:dyDescent="0.45">
      <c r="D2418" s="23"/>
    </row>
    <row r="2419" spans="4:4" x14ac:dyDescent="0.45">
      <c r="D2419" s="23"/>
    </row>
    <row r="2420" spans="4:4" x14ac:dyDescent="0.45">
      <c r="D2420" s="23"/>
    </row>
    <row r="2421" spans="4:4" x14ac:dyDescent="0.45">
      <c r="D2421" s="23"/>
    </row>
    <row r="2422" spans="4:4" x14ac:dyDescent="0.45">
      <c r="D2422" s="23"/>
    </row>
    <row r="2423" spans="4:4" x14ac:dyDescent="0.45">
      <c r="D2423" s="23"/>
    </row>
    <row r="2424" spans="4:4" x14ac:dyDescent="0.45">
      <c r="D2424" s="23"/>
    </row>
    <row r="2425" spans="4:4" x14ac:dyDescent="0.45">
      <c r="D2425" s="23"/>
    </row>
    <row r="2426" spans="4:4" x14ac:dyDescent="0.45">
      <c r="D2426" s="23"/>
    </row>
    <row r="2427" spans="4:4" x14ac:dyDescent="0.45">
      <c r="D2427" s="23"/>
    </row>
    <row r="2428" spans="4:4" x14ac:dyDescent="0.45">
      <c r="D2428" s="23"/>
    </row>
    <row r="2429" spans="4:4" x14ac:dyDescent="0.45">
      <c r="D2429" s="23"/>
    </row>
    <row r="2430" spans="4:4" x14ac:dyDescent="0.45">
      <c r="D2430" s="23"/>
    </row>
    <row r="2431" spans="4:4" x14ac:dyDescent="0.45">
      <c r="D2431" s="23"/>
    </row>
    <row r="2432" spans="4:4" x14ac:dyDescent="0.45">
      <c r="D2432" s="23"/>
    </row>
    <row r="2433" spans="4:4" x14ac:dyDescent="0.45">
      <c r="D2433" s="23"/>
    </row>
    <row r="2434" spans="4:4" x14ac:dyDescent="0.45">
      <c r="D2434" s="23"/>
    </row>
    <row r="2435" spans="4:4" x14ac:dyDescent="0.45">
      <c r="D2435" s="23"/>
    </row>
    <row r="2436" spans="4:4" x14ac:dyDescent="0.45">
      <c r="D2436" s="23"/>
    </row>
    <row r="2437" spans="4:4" x14ac:dyDescent="0.45">
      <c r="D2437" s="23"/>
    </row>
    <row r="2438" spans="4:4" x14ac:dyDescent="0.45">
      <c r="D2438" s="23"/>
    </row>
    <row r="2439" spans="4:4" x14ac:dyDescent="0.45">
      <c r="D2439" s="23"/>
    </row>
    <row r="2440" spans="4:4" x14ac:dyDescent="0.45">
      <c r="D2440" s="23"/>
    </row>
    <row r="2441" spans="4:4" x14ac:dyDescent="0.45">
      <c r="D2441" s="23"/>
    </row>
    <row r="2442" spans="4:4" x14ac:dyDescent="0.45">
      <c r="D2442" s="23"/>
    </row>
    <row r="2443" spans="4:4" x14ac:dyDescent="0.45">
      <c r="D2443" s="23"/>
    </row>
    <row r="2444" spans="4:4" x14ac:dyDescent="0.45">
      <c r="D2444" s="23"/>
    </row>
    <row r="2445" spans="4:4" x14ac:dyDescent="0.45">
      <c r="D2445" s="23"/>
    </row>
    <row r="2446" spans="4:4" x14ac:dyDescent="0.45">
      <c r="D2446" s="23"/>
    </row>
    <row r="2447" spans="4:4" x14ac:dyDescent="0.45">
      <c r="D2447" s="23"/>
    </row>
    <row r="2448" spans="4:4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mergeCells count="2">
    <mergeCell ref="G3:I3"/>
    <mergeCell ref="G2:I2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492"/>
  <sheetViews>
    <sheetView zoomScale="80" zoomScaleNormal="80" workbookViewId="0">
      <pane xSplit="4" ySplit="6" topLeftCell="E7" activePane="bottomRight" state="frozen"/>
      <selection pane="topRight"/>
      <selection pane="bottomLeft"/>
      <selection pane="bottomRight" activeCell="I22" sqref="I22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51" style="24" customWidth="1"/>
    <col min="5" max="5" width="1.33203125" style="94" customWidth="1"/>
    <col min="6" max="6" width="11.44140625" style="94" customWidth="1"/>
    <col min="7" max="7" width="11.44140625" style="3" bestFit="1" customWidth="1"/>
    <col min="8" max="8" width="11.44140625" style="3" customWidth="1"/>
    <col min="9" max="9" width="12.88671875" style="123" customWidth="1"/>
    <col min="10" max="10" width="9.44140625" style="57" customWidth="1"/>
    <col min="11" max="11" width="1.33203125" style="94" customWidth="1"/>
    <col min="12" max="12" width="10.6640625" style="96" customWidth="1"/>
    <col min="13" max="13" width="1.33203125" style="94" customWidth="1"/>
    <col min="14" max="14" width="10.109375" style="3" customWidth="1"/>
    <col min="15" max="15" width="10.109375" style="59" customWidth="1"/>
    <col min="16" max="16" width="1.33203125" style="94" customWidth="1"/>
    <col min="17" max="18" width="8.44140625" style="2" customWidth="1"/>
    <col min="19" max="19" width="8.44140625" style="119" customWidth="1"/>
    <col min="20" max="20" width="8.44140625" style="25" customWidth="1"/>
    <col min="21" max="21" width="1.33203125" style="3" customWidth="1"/>
    <col min="22" max="23" width="8.44140625" style="2" customWidth="1"/>
    <col min="24" max="24" width="8.88671875" style="119" customWidth="1"/>
    <col min="25" max="25" width="8.88671875" style="25" customWidth="1"/>
    <col min="26" max="26" width="1.33203125" style="94" customWidth="1"/>
    <col min="27" max="27" width="10.6640625" style="3" customWidth="1"/>
    <col min="28" max="28" width="1.33203125" style="94" customWidth="1"/>
    <col min="29" max="29" width="11.6640625" style="25" bestFit="1" customWidth="1"/>
    <col min="30" max="30" width="1.33203125" style="94" customWidth="1"/>
    <col min="31" max="31" width="10.6640625" style="3" customWidth="1"/>
    <col min="32" max="32" width="6.109375" style="3" customWidth="1"/>
    <col min="33" max="34" width="8.88671875" style="3" customWidth="1"/>
    <col min="35" max="35" width="3.109375" style="3" customWidth="1"/>
    <col min="36" max="37" width="8.88671875" style="3" customWidth="1"/>
    <col min="38" max="38" width="3.33203125" style="3" customWidth="1"/>
    <col min="39" max="40" width="8.88671875" style="3" customWidth="1"/>
    <col min="41" max="16384" width="8.88671875" style="3"/>
  </cols>
  <sheetData>
    <row r="1" spans="1:31" ht="24.6" x14ac:dyDescent="0.55000000000000004">
      <c r="E1" s="23"/>
      <c r="F1" s="23"/>
      <c r="G1" s="13"/>
      <c r="H1" s="13"/>
      <c r="I1" s="132"/>
      <c r="J1" s="117"/>
      <c r="K1" s="25"/>
      <c r="L1" s="23"/>
      <c r="M1" s="54"/>
      <c r="N1" s="52"/>
      <c r="O1" s="55"/>
      <c r="P1" s="56"/>
      <c r="V1" s="82"/>
      <c r="W1" s="82"/>
      <c r="Z1" s="56"/>
      <c r="AB1" s="56"/>
      <c r="AC1" s="50" t="s">
        <v>3</v>
      </c>
      <c r="AD1" s="56"/>
    </row>
    <row r="2" spans="1:31" ht="24.6" x14ac:dyDescent="0.55000000000000004">
      <c r="D2" s="58" t="s">
        <v>25</v>
      </c>
      <c r="E2" s="56"/>
      <c r="F2" s="56"/>
      <c r="K2" s="56"/>
      <c r="M2" s="56"/>
      <c r="P2" s="56"/>
      <c r="Z2" s="56"/>
      <c r="AB2" s="56"/>
      <c r="AC2" s="91">
        <v>0.2</v>
      </c>
      <c r="AD2" s="56"/>
    </row>
    <row r="3" spans="1:31" ht="24.6" x14ac:dyDescent="0.55000000000000004">
      <c r="D3" s="99"/>
      <c r="E3" s="61"/>
      <c r="F3" s="61"/>
      <c r="G3" s="627" t="s">
        <v>95</v>
      </c>
      <c r="H3" s="628"/>
      <c r="I3" s="628"/>
      <c r="J3" s="629"/>
      <c r="K3" s="61"/>
      <c r="L3" s="261" t="s">
        <v>41</v>
      </c>
      <c r="M3" s="61"/>
      <c r="N3" s="63" t="s">
        <v>4</v>
      </c>
      <c r="O3" s="64"/>
      <c r="P3" s="61"/>
      <c r="Q3" s="624" t="s">
        <v>186</v>
      </c>
      <c r="R3" s="625"/>
      <c r="S3" s="625"/>
      <c r="T3" s="626"/>
      <c r="U3" s="65"/>
      <c r="V3" s="624" t="s">
        <v>187</v>
      </c>
      <c r="W3" s="625"/>
      <c r="X3" s="625"/>
      <c r="Y3" s="626"/>
      <c r="Z3" s="61"/>
      <c r="AA3" s="6" t="s">
        <v>2</v>
      </c>
      <c r="AB3" s="61"/>
      <c r="AC3" s="66" t="s">
        <v>43</v>
      </c>
      <c r="AD3" s="61"/>
      <c r="AE3" s="66" t="s">
        <v>103</v>
      </c>
    </row>
    <row r="4" spans="1:31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9" t="s">
        <v>233</v>
      </c>
      <c r="H4" s="443"/>
      <c r="I4" s="587" t="s">
        <v>249</v>
      </c>
      <c r="J4" s="102" t="s">
        <v>5</v>
      </c>
      <c r="K4" s="61"/>
      <c r="L4" s="262" t="s">
        <v>42</v>
      </c>
      <c r="M4" s="61"/>
      <c r="N4" s="70" t="s">
        <v>249</v>
      </c>
      <c r="O4" s="9" t="s">
        <v>311</v>
      </c>
      <c r="P4" s="61"/>
      <c r="Q4" s="443" t="s">
        <v>307</v>
      </c>
      <c r="R4" s="443" t="s">
        <v>308</v>
      </c>
      <c r="S4" s="422" t="s">
        <v>309</v>
      </c>
      <c r="T4" s="70" t="s">
        <v>35</v>
      </c>
      <c r="U4" s="71"/>
      <c r="V4" s="443" t="s">
        <v>307</v>
      </c>
      <c r="W4" s="443" t="s">
        <v>308</v>
      </c>
      <c r="X4" s="422" t="s">
        <v>309</v>
      </c>
      <c r="Y4" s="70" t="s">
        <v>35</v>
      </c>
      <c r="Z4" s="61"/>
      <c r="AA4" s="10" t="s">
        <v>24</v>
      </c>
      <c r="AB4" s="61"/>
      <c r="AC4" s="289" t="s">
        <v>1</v>
      </c>
      <c r="AD4" s="61"/>
      <c r="AE4" s="11" t="s">
        <v>78</v>
      </c>
    </row>
    <row r="5" spans="1:31" x14ac:dyDescent="0.45">
      <c r="D5" s="8"/>
      <c r="E5" s="72"/>
      <c r="F5" s="72"/>
      <c r="G5" s="73" t="s">
        <v>22</v>
      </c>
      <c r="H5" s="73"/>
      <c r="I5" s="451" t="s">
        <v>22</v>
      </c>
      <c r="K5" s="72"/>
      <c r="M5" s="72"/>
      <c r="N5" s="75" t="s">
        <v>22</v>
      </c>
      <c r="O5" s="11" t="s">
        <v>5</v>
      </c>
      <c r="P5" s="72"/>
      <c r="R5" s="2" t="s">
        <v>313</v>
      </c>
      <c r="S5" s="482" t="s">
        <v>314</v>
      </c>
      <c r="W5" s="2" t="s">
        <v>313</v>
      </c>
      <c r="X5" s="482" t="s">
        <v>314</v>
      </c>
      <c r="Z5" s="72"/>
      <c r="AB5" s="72"/>
      <c r="AD5" s="72"/>
    </row>
    <row r="6" spans="1:31" ht="19.8" x14ac:dyDescent="0.45">
      <c r="A6" s="76"/>
      <c r="B6" s="76"/>
      <c r="C6" s="76"/>
      <c r="D6" s="8"/>
      <c r="E6" s="72"/>
      <c r="F6" s="72"/>
      <c r="H6" s="77"/>
      <c r="I6" s="452"/>
      <c r="K6" s="72"/>
      <c r="M6" s="72"/>
      <c r="P6" s="72"/>
      <c r="R6" s="2" t="s">
        <v>319</v>
      </c>
      <c r="S6" s="517">
        <f>'Std Cst'!T2</f>
        <v>1.45</v>
      </c>
      <c r="W6" s="2" t="s">
        <v>319</v>
      </c>
      <c r="X6" s="517">
        <f>'Std Cst'!T2</f>
        <v>1.45</v>
      </c>
      <c r="Z6" s="72"/>
      <c r="AB6" s="72"/>
      <c r="AD6" s="72"/>
    </row>
    <row r="7" spans="1:31" ht="15.75" customHeight="1" x14ac:dyDescent="0.45">
      <c r="D7" s="401" t="e">
        <f>'ITMA Form Data'!#REF!</f>
        <v>#REF!</v>
      </c>
      <c r="E7" s="78"/>
      <c r="F7" s="78"/>
      <c r="G7" s="359"/>
      <c r="H7" s="360"/>
      <c r="I7" s="333"/>
      <c r="J7" s="192"/>
      <c r="K7" s="362"/>
      <c r="L7" s="363"/>
      <c r="M7" s="358"/>
      <c r="N7" s="358"/>
      <c r="O7" s="364"/>
      <c r="P7" s="362"/>
      <c r="Q7" s="365"/>
      <c r="R7" s="365"/>
      <c r="S7" s="365"/>
      <c r="T7" s="205"/>
      <c r="U7" s="365"/>
      <c r="V7" s="365"/>
      <c r="W7" s="365"/>
      <c r="X7" s="365"/>
      <c r="Y7" s="83"/>
      <c r="Z7" s="78"/>
      <c r="AA7" s="84"/>
      <c r="AB7" s="78"/>
      <c r="AC7" s="85"/>
      <c r="AD7" s="78"/>
    </row>
    <row r="8" spans="1:31" ht="15.75" customHeight="1" x14ac:dyDescent="0.45">
      <c r="A8" s="12"/>
      <c r="B8" s="12"/>
      <c r="C8" s="12"/>
      <c r="D8" s="13"/>
      <c r="E8" s="78"/>
      <c r="F8" s="78"/>
      <c r="G8" s="359"/>
      <c r="H8" s="130"/>
      <c r="I8" s="453"/>
      <c r="J8" s="192"/>
      <c r="K8" s="362"/>
      <c r="L8" s="363"/>
      <c r="M8" s="358"/>
      <c r="N8" s="358"/>
      <c r="O8" s="364"/>
      <c r="P8" s="362"/>
      <c r="Q8" s="366"/>
      <c r="R8" s="366"/>
      <c r="S8" s="366"/>
      <c r="T8" s="205"/>
      <c r="U8" s="365"/>
      <c r="V8" s="366"/>
      <c r="W8" s="366"/>
      <c r="X8" s="366"/>
      <c r="Y8" s="83"/>
      <c r="Z8" s="78"/>
      <c r="AA8" s="84"/>
      <c r="AB8" s="78"/>
      <c r="AC8" s="85"/>
      <c r="AD8" s="78"/>
    </row>
    <row r="9" spans="1:31" ht="15.75" customHeight="1" x14ac:dyDescent="0.45">
      <c r="A9" s="299"/>
      <c r="B9" s="299"/>
      <c r="C9" s="299"/>
      <c r="D9" s="13" t="e">
        <f>'ITMA Form Data'!#REF!</f>
        <v>#REF!</v>
      </c>
      <c r="G9" s="85"/>
      <c r="H9" s="79"/>
      <c r="I9" s="434"/>
      <c r="J9" s="53"/>
      <c r="L9" s="81"/>
      <c r="M9" s="17"/>
      <c r="N9" s="17"/>
      <c r="O9" s="88"/>
      <c r="P9" s="86"/>
      <c r="Q9" s="82"/>
      <c r="R9" s="82"/>
      <c r="S9" s="293"/>
      <c r="T9" s="83"/>
      <c r="U9" s="82"/>
      <c r="V9" s="82"/>
      <c r="W9" s="82"/>
      <c r="X9" s="293"/>
      <c r="Y9" s="83"/>
      <c r="Z9" s="86"/>
      <c r="AA9" s="89"/>
      <c r="AB9" s="95"/>
      <c r="AC9" s="85"/>
      <c r="AD9" s="95"/>
      <c r="AE9" s="93"/>
    </row>
    <row r="10" spans="1:31" ht="15.75" customHeight="1" x14ac:dyDescent="0.45">
      <c r="A10" s="18" t="e">
        <f>'ITMA Form Data'!#REF!</f>
        <v>#REF!</v>
      </c>
      <c r="B10" s="18"/>
      <c r="C10" s="18"/>
      <c r="D10" s="13" t="e">
        <f>'ITMA Form Data'!#REF!</f>
        <v>#REF!</v>
      </c>
      <c r="G10" s="85"/>
      <c r="H10" s="85"/>
      <c r="I10" s="79"/>
      <c r="J10" s="53"/>
      <c r="L10" s="81"/>
      <c r="M10" s="17"/>
      <c r="N10" s="17"/>
      <c r="O10" s="88"/>
      <c r="Q10" s="82"/>
      <c r="R10" s="2" t="s">
        <v>312</v>
      </c>
      <c r="S10" s="482" t="s">
        <v>312</v>
      </c>
      <c r="T10" s="83"/>
      <c r="U10" s="60"/>
      <c r="V10" s="82"/>
      <c r="W10" s="82" t="s">
        <v>312</v>
      </c>
      <c r="X10" s="482" t="s">
        <v>312</v>
      </c>
      <c r="Y10" s="83"/>
      <c r="AA10" s="89"/>
      <c r="AB10" s="95"/>
      <c r="AC10" s="85"/>
      <c r="AD10" s="95"/>
      <c r="AE10" s="93"/>
    </row>
    <row r="11" spans="1:31" ht="15.7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'ITMA Form Data'!C2</f>
        <v>DJ Select Rain Jacket</v>
      </c>
      <c r="G11" s="85"/>
      <c r="H11" s="85"/>
      <c r="I11" s="79">
        <v>140</v>
      </c>
      <c r="J11" s="53"/>
      <c r="L11" s="81">
        <v>0.13</v>
      </c>
      <c r="M11" s="17">
        <f>'Std Cst'!R11</f>
        <v>0</v>
      </c>
      <c r="N11" s="17">
        <f>'Std Cst'!T11</f>
        <v>57.474537931034476</v>
      </c>
      <c r="O11" s="82"/>
      <c r="Q11" s="82"/>
      <c r="R11" s="82">
        <v>0.60287999999999997</v>
      </c>
      <c r="S11" s="293">
        <f t="shared" ref="S11:S27" si="0">(I11-N11)/I11</f>
        <v>0.58946758620689665</v>
      </c>
      <c r="T11" s="83"/>
      <c r="U11" s="60"/>
      <c r="V11" s="82"/>
      <c r="W11" s="82">
        <v>0.54354022988505757</v>
      </c>
      <c r="X11" s="293">
        <f t="shared" ref="X11:X27" si="1">((I11*(1-L11))-N11)/(I11*(1-L11))</f>
        <v>0.52812366230677765</v>
      </c>
      <c r="Y11" s="83"/>
      <c r="AA11" s="89">
        <f t="shared" ref="AA11:AA27" si="2">SUM((AC11/(1+$AC$2))-(I11))/(AC11/(1+$AC$2))</f>
        <v>0.43050847457627123</v>
      </c>
      <c r="AB11" s="95"/>
      <c r="AC11" s="85">
        <v>295</v>
      </c>
      <c r="AD11" s="95"/>
      <c r="AE11" s="93">
        <f t="shared" ref="AE11:AE19" si="3">I11*2</f>
        <v>280</v>
      </c>
    </row>
    <row r="12" spans="1:31" ht="15.7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'ITMA Form Data'!C3</f>
        <v>DJ Select Rain Trousers</v>
      </c>
      <c r="G12" s="85"/>
      <c r="H12" s="85"/>
      <c r="I12" s="79">
        <v>99.5</v>
      </c>
      <c r="J12" s="53"/>
      <c r="L12" s="81">
        <v>0.13</v>
      </c>
      <c r="M12" s="17">
        <f>'Std Cst'!R12</f>
        <v>0</v>
      </c>
      <c r="N12" s="17">
        <f>'Std Cst'!T12</f>
        <v>52.432333793103446</v>
      </c>
      <c r="O12" s="82"/>
      <c r="Q12" s="82"/>
      <c r="R12" s="82">
        <v>0.49033514237855941</v>
      </c>
      <c r="S12" s="293">
        <f t="shared" si="0"/>
        <v>0.47304187142609599</v>
      </c>
      <c r="T12" s="83"/>
      <c r="U12" s="60"/>
      <c r="V12" s="82"/>
      <c r="W12" s="82">
        <v>0.41417832457305681</v>
      </c>
      <c r="X12" s="293">
        <f t="shared" si="1"/>
        <v>0.3943010016391908</v>
      </c>
      <c r="Y12" s="83"/>
      <c r="AA12" s="89">
        <f t="shared" si="2"/>
        <v>0.40300000000000008</v>
      </c>
      <c r="AB12" s="95"/>
      <c r="AC12" s="85">
        <v>200</v>
      </c>
      <c r="AD12" s="95"/>
      <c r="AE12" s="93">
        <f t="shared" si="3"/>
        <v>199</v>
      </c>
    </row>
    <row r="13" spans="1:31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'ITMA Form Data'!C4</f>
        <v>DJ Tour XP Rain Jacket</v>
      </c>
      <c r="G13" s="85">
        <v>99.5</v>
      </c>
      <c r="H13" s="85"/>
      <c r="I13" s="79">
        <v>103.5</v>
      </c>
      <c r="J13" s="53">
        <f t="shared" ref="J13" si="4">(I13-G13)/G13</f>
        <v>4.0201005025125629E-2</v>
      </c>
      <c r="L13" s="81">
        <v>0.13</v>
      </c>
      <c r="M13" s="17">
        <f>'Std Cst'!R13</f>
        <v>39.395211139240502</v>
      </c>
      <c r="N13" s="17">
        <f>'Std Cst'!T13</f>
        <v>44.04566344827586</v>
      </c>
      <c r="O13" s="82">
        <f>'Std Cst'!U13</f>
        <v>0.11804613237376889</v>
      </c>
      <c r="Q13" s="82">
        <v>0.60406822975637686</v>
      </c>
      <c r="R13" s="82">
        <v>0.58835143317230276</v>
      </c>
      <c r="S13" s="293">
        <f t="shared" si="0"/>
        <v>0.57443803431617524</v>
      </c>
      <c r="T13" s="83">
        <f t="shared" ref="T13" si="5">S13-Q13</f>
        <v>-2.9630195440201623E-2</v>
      </c>
      <c r="U13" s="60"/>
      <c r="V13" s="82">
        <v>0.54490601121422633</v>
      </c>
      <c r="W13" s="82">
        <v>0.52684072778425606</v>
      </c>
      <c r="X13" s="293">
        <f t="shared" si="1"/>
        <v>0.51084831530594854</v>
      </c>
      <c r="Y13" s="83">
        <f t="shared" ref="Y13" si="6">X13-V13</f>
        <v>-3.4057695908277785E-2</v>
      </c>
      <c r="AA13" s="89">
        <f t="shared" si="2"/>
        <v>0.40857142857142859</v>
      </c>
      <c r="AB13" s="95"/>
      <c r="AC13" s="85">
        <v>210</v>
      </c>
      <c r="AD13" s="95"/>
      <c r="AE13" s="93">
        <f t="shared" si="3"/>
        <v>207</v>
      </c>
    </row>
    <row r="14" spans="1:31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'ITMA Form Data'!C5</f>
        <v>DJ Tour XP Rain Shirt</v>
      </c>
      <c r="G14" s="85">
        <v>89.8</v>
      </c>
      <c r="H14" s="85"/>
      <c r="I14" s="79">
        <v>93.4</v>
      </c>
      <c r="J14" s="53">
        <f t="shared" ref="J14:J55" si="7">(I14-G14)/G14</f>
        <v>4.0089086859688289E-2</v>
      </c>
      <c r="L14" s="81">
        <v>0.13</v>
      </c>
      <c r="M14" s="17">
        <f>'Std Cst'!R14</f>
        <v>36.480616101265824</v>
      </c>
      <c r="N14" s="17">
        <f>'Std Cst'!T14</f>
        <v>40.950833655172417</v>
      </c>
      <c r="O14" s="82">
        <f>'Std Cst'!U14</f>
        <v>0.12253678889352648</v>
      </c>
      <c r="Q14" s="82">
        <v>0.59375705900594855</v>
      </c>
      <c r="R14" s="82">
        <v>0.57589710206995004</v>
      </c>
      <c r="S14" s="293">
        <f t="shared" si="0"/>
        <v>0.56155424352063799</v>
      </c>
      <c r="T14" s="83">
        <f t="shared" ref="T14:T55" si="8">S14-Q14</f>
        <v>-3.2202815485310565E-2</v>
      </c>
      <c r="U14" s="60"/>
      <c r="V14" s="82">
        <v>0.53305409081143507</v>
      </c>
      <c r="W14" s="82">
        <v>0.51252540467810359</v>
      </c>
      <c r="X14" s="293">
        <f t="shared" si="1"/>
        <v>0.4960393603685494</v>
      </c>
      <c r="Y14" s="83">
        <f t="shared" ref="Y14:Y55" si="9">X14-V14</f>
        <v>-3.7014730442885668E-2</v>
      </c>
      <c r="AA14" s="89">
        <f t="shared" si="2"/>
        <v>0.39416216216216221</v>
      </c>
      <c r="AB14" s="95"/>
      <c r="AC14" s="85">
        <v>185</v>
      </c>
      <c r="AD14" s="95"/>
      <c r="AE14" s="93">
        <f t="shared" si="3"/>
        <v>186.8</v>
      </c>
    </row>
    <row r="15" spans="1:31" ht="15.7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'ITMA Form Data'!C6</f>
        <v>DJ Tour XP Rain Trousers</v>
      </c>
      <c r="G15" s="85">
        <v>79.5</v>
      </c>
      <c r="H15" s="85"/>
      <c r="I15" s="79">
        <v>82.7</v>
      </c>
      <c r="J15" s="53">
        <f t="shared" si="7"/>
        <v>4.0251572327044058E-2</v>
      </c>
      <c r="L15" s="81">
        <v>0.13</v>
      </c>
      <c r="M15" s="17">
        <f>'Std Cst'!R15</f>
        <v>30.123150379746836</v>
      </c>
      <c r="N15" s="17">
        <f>'Std Cst'!T15</f>
        <v>32.791797517241378</v>
      </c>
      <c r="O15" s="82">
        <f>'Std Cst'!U15</f>
        <v>8.8591236436172852E-2</v>
      </c>
      <c r="Q15" s="82">
        <v>0.62109244805349895</v>
      </c>
      <c r="R15" s="82">
        <v>0.61643008464328897</v>
      </c>
      <c r="S15" s="293">
        <f t="shared" si="0"/>
        <v>0.60348491514822999</v>
      </c>
      <c r="T15" s="83">
        <f t="shared" si="8"/>
        <v>-1.7607532905268952E-2</v>
      </c>
      <c r="U15" s="60"/>
      <c r="V15" s="82">
        <v>0.56447407822241269</v>
      </c>
      <c r="W15" s="82">
        <v>0.55911503981987243</v>
      </c>
      <c r="X15" s="293">
        <f t="shared" si="1"/>
        <v>0.5442355346531379</v>
      </c>
      <c r="Y15" s="83">
        <f t="shared" si="9"/>
        <v>-2.0238543569274792E-2</v>
      </c>
      <c r="AA15" s="89">
        <f t="shared" si="2"/>
        <v>0.39854545454545454</v>
      </c>
      <c r="AB15" s="95"/>
      <c r="AC15" s="85">
        <v>165</v>
      </c>
      <c r="AD15" s="95"/>
      <c r="AE15" s="93">
        <f t="shared" si="3"/>
        <v>165.4</v>
      </c>
    </row>
    <row r="16" spans="1:31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'ITMA Form Data'!C7</f>
        <v>FJ HydroLite Rain Jacket</v>
      </c>
      <c r="G16" s="85">
        <v>66.7</v>
      </c>
      <c r="H16" s="85"/>
      <c r="I16" s="79">
        <v>69.400000000000006</v>
      </c>
      <c r="J16" s="53">
        <f t="shared" si="7"/>
        <v>4.0479760119940068E-2</v>
      </c>
      <c r="L16" s="81">
        <v>0.13</v>
      </c>
      <c r="M16" s="17">
        <f>'Std Cst'!R16</f>
        <v>26.29718339240506</v>
      </c>
      <c r="N16" s="17">
        <f>'Std Cst'!T16</f>
        <v>29.632235034482761</v>
      </c>
      <c r="O16" s="82">
        <f>'Std Cst'!U16</f>
        <v>0.12682162923352863</v>
      </c>
      <c r="Q16" s="82">
        <v>0.60573937942421197</v>
      </c>
      <c r="R16" s="82">
        <v>0.58698313160422677</v>
      </c>
      <c r="S16" s="293">
        <f t="shared" si="0"/>
        <v>0.57302254993540691</v>
      </c>
      <c r="T16" s="83">
        <f t="shared" si="8"/>
        <v>-3.2716829488805055E-2</v>
      </c>
      <c r="U16" s="60"/>
      <c r="V16" s="82">
        <v>0.54682687290139309</v>
      </c>
      <c r="W16" s="82">
        <v>0.52526796736118009</v>
      </c>
      <c r="X16" s="293">
        <f t="shared" si="1"/>
        <v>0.50922132176483559</v>
      </c>
      <c r="Y16" s="83">
        <f t="shared" si="9"/>
        <v>-3.7605551136557502E-2</v>
      </c>
      <c r="AA16" s="89">
        <f t="shared" si="2"/>
        <v>0.40514285714285714</v>
      </c>
      <c r="AB16" s="95"/>
      <c r="AC16" s="85">
        <v>140</v>
      </c>
      <c r="AD16" s="95"/>
      <c r="AE16" s="93">
        <f t="shared" si="3"/>
        <v>138.80000000000001</v>
      </c>
    </row>
    <row r="17" spans="1:31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'ITMA Form Data'!C8</f>
        <v>FJ HydroLite Rain Shirt</v>
      </c>
      <c r="G17" s="85">
        <v>63.6</v>
      </c>
      <c r="H17" s="85"/>
      <c r="I17" s="79">
        <v>66.2</v>
      </c>
      <c r="J17" s="53">
        <f t="shared" si="7"/>
        <v>4.0880503144654107E-2</v>
      </c>
      <c r="L17" s="81">
        <v>0.13</v>
      </c>
      <c r="M17" s="17">
        <f>'Std Cst'!R17</f>
        <v>23.436444354430378</v>
      </c>
      <c r="N17" s="17">
        <f>'Std Cst'!T17</f>
        <v>27.752329931034488</v>
      </c>
      <c r="O17" s="82">
        <f>'Std Cst'!U17</f>
        <v>0.18415274566972628</v>
      </c>
      <c r="Q17" s="82">
        <v>0.63150244725738403</v>
      </c>
      <c r="R17" s="82">
        <v>0.59448249748237669</v>
      </c>
      <c r="S17" s="293">
        <f t="shared" si="0"/>
        <v>0.58078051463694125</v>
      </c>
      <c r="T17" s="83">
        <f t="shared" si="8"/>
        <v>-5.0721932620442778E-2</v>
      </c>
      <c r="U17" s="60"/>
      <c r="V17" s="82">
        <v>0.57643959454871718</v>
      </c>
      <c r="W17" s="82">
        <v>0.53388792814066277</v>
      </c>
      <c r="X17" s="293">
        <f t="shared" si="1"/>
        <v>0.51813852257119686</v>
      </c>
      <c r="Y17" s="83">
        <f t="shared" si="9"/>
        <v>-5.8301071977520325E-2</v>
      </c>
      <c r="AA17" s="89">
        <f t="shared" si="2"/>
        <v>0.41155555555555551</v>
      </c>
      <c r="AB17" s="95"/>
      <c r="AC17" s="85">
        <v>135</v>
      </c>
      <c r="AD17" s="95"/>
      <c r="AE17" s="93">
        <f t="shared" si="3"/>
        <v>132.4</v>
      </c>
    </row>
    <row r="18" spans="1:31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'ITMA Form Data'!C9</f>
        <v>FJ HydroLite Rain Shirt - S/S</v>
      </c>
      <c r="G18" s="85">
        <v>58.5</v>
      </c>
      <c r="H18" s="85"/>
      <c r="I18" s="79">
        <v>60.9</v>
      </c>
      <c r="J18" s="53">
        <f t="shared" si="7"/>
        <v>4.1025641025641005E-2</v>
      </c>
      <c r="L18" s="81">
        <v>0.13</v>
      </c>
      <c r="M18" s="17">
        <f>'Std Cst'!R18</f>
        <v>21.268246075949364</v>
      </c>
      <c r="N18" s="17">
        <f>'Std Cst'!T18</f>
        <v>23.939702620689655</v>
      </c>
      <c r="O18" s="82">
        <f>'Std Cst'!U18</f>
        <v>0.12560775040877664</v>
      </c>
      <c r="Q18" s="82">
        <v>0.63644023801795957</v>
      </c>
      <c r="R18" s="82">
        <v>0.61973272030651327</v>
      </c>
      <c r="S18" s="293">
        <f t="shared" si="0"/>
        <v>0.60690143479984149</v>
      </c>
      <c r="T18" s="83">
        <f t="shared" si="8"/>
        <v>-2.9538803218118082E-2</v>
      </c>
      <c r="U18" s="60"/>
      <c r="V18" s="82">
        <v>0.58211521611259731</v>
      </c>
      <c r="W18" s="82">
        <v>0.56291117276610736</v>
      </c>
      <c r="X18" s="293">
        <f t="shared" si="1"/>
        <v>0.54816256873544988</v>
      </c>
      <c r="Y18" s="83">
        <f t="shared" si="9"/>
        <v>-3.3952647377147427E-2</v>
      </c>
      <c r="AA18" s="89">
        <f t="shared" si="2"/>
        <v>0.39100000000000001</v>
      </c>
      <c r="AB18" s="95"/>
      <c r="AC18" s="85">
        <v>120</v>
      </c>
      <c r="AD18" s="95"/>
      <c r="AE18" s="93">
        <f t="shared" si="3"/>
        <v>121.8</v>
      </c>
    </row>
    <row r="19" spans="1:31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'ITMA Form Data'!C10</f>
        <v>FJ HydroLite Rain Trousers</v>
      </c>
      <c r="G19" s="85">
        <v>44.1</v>
      </c>
      <c r="H19" s="85"/>
      <c r="I19" s="79">
        <v>45.9</v>
      </c>
      <c r="J19" s="53">
        <f t="shared" si="7"/>
        <v>4.0816326530612179E-2</v>
      </c>
      <c r="L19" s="81">
        <v>0.13</v>
      </c>
      <c r="M19" s="17">
        <f>'Std Cst'!R19</f>
        <v>20.938083848101268</v>
      </c>
      <c r="N19" s="17">
        <f>'Std Cst'!T19</f>
        <v>22.797716413793108</v>
      </c>
      <c r="O19" s="82">
        <f>'Std Cst'!U19</f>
        <v>8.8815795140703716E-2</v>
      </c>
      <c r="Q19" s="82">
        <v>0.5252135181836447</v>
      </c>
      <c r="R19" s="82">
        <v>0.51960180101670284</v>
      </c>
      <c r="S19" s="293">
        <f t="shared" si="0"/>
        <v>0.50331772518969264</v>
      </c>
      <c r="T19" s="83">
        <f t="shared" si="8"/>
        <v>-2.1895792993952057E-2</v>
      </c>
      <c r="U19" s="60"/>
      <c r="V19" s="82">
        <v>0.45426841170533883</v>
      </c>
      <c r="W19" s="82">
        <v>0.44781816208816422</v>
      </c>
      <c r="X19" s="293">
        <f t="shared" si="1"/>
        <v>0.42910083355137085</v>
      </c>
      <c r="Y19" s="83">
        <f t="shared" si="9"/>
        <v>-2.5167578153967973E-2</v>
      </c>
      <c r="AA19" s="89">
        <f t="shared" si="2"/>
        <v>0.42021052631578953</v>
      </c>
      <c r="AB19" s="95"/>
      <c r="AC19" s="85">
        <v>95</v>
      </c>
      <c r="AD19" s="95"/>
      <c r="AE19" s="93">
        <f t="shared" si="3"/>
        <v>91.8</v>
      </c>
    </row>
    <row r="20" spans="1:31" ht="15.7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'ITMA Form Data'!C11</f>
        <v>FJ StaDry Rain Jacket (TGI only)</v>
      </c>
      <c r="G20" s="85"/>
      <c r="H20" s="85"/>
      <c r="I20" s="79">
        <v>54</v>
      </c>
      <c r="J20" s="53"/>
      <c r="L20" s="81">
        <v>0</v>
      </c>
      <c r="M20" s="17">
        <f>'Std Cst'!R20</f>
        <v>0</v>
      </c>
      <c r="N20" s="17">
        <f>'Std Cst'!T20</f>
        <v>29.676502068965519</v>
      </c>
      <c r="O20" s="82"/>
      <c r="Q20" s="82"/>
      <c r="R20" s="82">
        <v>0.468481975308642</v>
      </c>
      <c r="S20" s="293">
        <f t="shared" si="0"/>
        <v>0.45043514687100888</v>
      </c>
      <c r="T20" s="83"/>
      <c r="U20" s="60"/>
      <c r="V20" s="82"/>
      <c r="W20" s="82">
        <v>0.468481975308642</v>
      </c>
      <c r="X20" s="293">
        <f t="shared" si="1"/>
        <v>0.45043514687100888</v>
      </c>
      <c r="Y20" s="83"/>
      <c r="AA20" s="83">
        <f t="shared" si="2"/>
        <v>0.49767441860465117</v>
      </c>
      <c r="AB20" s="95"/>
      <c r="AC20" s="85">
        <v>129</v>
      </c>
      <c r="AD20" s="95"/>
      <c r="AE20" s="93">
        <f>I20*2.39</f>
        <v>129.06</v>
      </c>
    </row>
    <row r="21" spans="1:31" ht="15.7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'ITMA Form Data'!C12</f>
        <v>FJ StaDry Rain Shirt (TGI only)</v>
      </c>
      <c r="G21" s="85"/>
      <c r="H21" s="85"/>
      <c r="I21" s="79">
        <v>51</v>
      </c>
      <c r="J21" s="53"/>
      <c r="L21" s="81">
        <v>0</v>
      </c>
      <c r="M21" s="17">
        <f>'Std Cst'!R21</f>
        <v>0</v>
      </c>
      <c r="N21" s="17">
        <f>'Std Cst'!T21</f>
        <v>28.493401379310345</v>
      </c>
      <c r="O21" s="82"/>
      <c r="Q21" s="82"/>
      <c r="R21" s="82">
        <v>0.4596569934640522</v>
      </c>
      <c r="S21" s="293">
        <f t="shared" si="0"/>
        <v>0.44130585530764027</v>
      </c>
      <c r="T21" s="83"/>
      <c r="U21" s="60"/>
      <c r="V21" s="82"/>
      <c r="W21" s="82">
        <v>0.4596569934640522</v>
      </c>
      <c r="X21" s="293">
        <f t="shared" si="1"/>
        <v>0.44130585530764027</v>
      </c>
      <c r="Y21" s="83"/>
      <c r="AA21" s="83">
        <f t="shared" si="2"/>
        <v>0.48571428571428577</v>
      </c>
      <c r="AB21" s="95"/>
      <c r="AC21" s="85">
        <v>119</v>
      </c>
      <c r="AD21" s="95"/>
      <c r="AE21" s="93">
        <f>I21*2.33</f>
        <v>118.83</v>
      </c>
    </row>
    <row r="22" spans="1:31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'ITMA Form Data'!C13</f>
        <v>FJ Perf Thermal Fleece</v>
      </c>
      <c r="G22" s="85"/>
      <c r="H22" s="85"/>
      <c r="I22" s="79">
        <v>59.5</v>
      </c>
      <c r="J22" s="53"/>
      <c r="L22" s="81">
        <v>0.13</v>
      </c>
      <c r="M22" s="17">
        <f>'Std Cst'!R22</f>
        <v>0</v>
      </c>
      <c r="N22" s="17">
        <f>'Std Cst'!T22</f>
        <v>29.628692413793111</v>
      </c>
      <c r="O22" s="82"/>
      <c r="Q22" s="82"/>
      <c r="R22" s="82">
        <v>0.51836549019607847</v>
      </c>
      <c r="S22" s="293">
        <f t="shared" si="0"/>
        <v>0.50203878296146032</v>
      </c>
      <c r="T22" s="83"/>
      <c r="U22" s="60"/>
      <c r="V22" s="82"/>
      <c r="W22" s="82">
        <v>0.44639711516790626</v>
      </c>
      <c r="X22" s="293">
        <f t="shared" si="1"/>
        <v>0.42763078501317281</v>
      </c>
      <c r="Y22" s="83"/>
      <c r="AA22" s="89">
        <f t="shared" si="2"/>
        <v>0.40500000000000003</v>
      </c>
      <c r="AB22" s="95"/>
      <c r="AC22" s="85">
        <v>120</v>
      </c>
      <c r="AD22" s="95"/>
      <c r="AE22" s="93">
        <f t="shared" ref="AE22:AE27" si="10">I22*2</f>
        <v>119</v>
      </c>
    </row>
    <row r="23" spans="1:31" ht="15.7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'ITMA Form Data'!C14</f>
        <v>FJ Perf Hybrid Jacket</v>
      </c>
      <c r="G23" s="85">
        <v>52.5</v>
      </c>
      <c r="H23" s="85"/>
      <c r="I23" s="79">
        <v>55</v>
      </c>
      <c r="J23" s="53">
        <f t="shared" si="7"/>
        <v>4.7619047619047616E-2</v>
      </c>
      <c r="L23" s="81">
        <v>0.13</v>
      </c>
      <c r="M23" s="17">
        <f>'Std Cst'!R23</f>
        <v>22.707893670886076</v>
      </c>
      <c r="N23" s="17">
        <f>'Std Cst'!T23</f>
        <v>24.57128275862069</v>
      </c>
      <c r="O23" s="82">
        <f>'Std Cst'!U23</f>
        <v>8.2059089880435546E-2</v>
      </c>
      <c r="Q23" s="82">
        <v>0.56746869198312233</v>
      </c>
      <c r="R23" s="82">
        <v>0.56786909090909088</v>
      </c>
      <c r="S23" s="293">
        <f t="shared" si="0"/>
        <v>0.55324940438871473</v>
      </c>
      <c r="T23" s="83">
        <f t="shared" si="8"/>
        <v>-1.4219287594407604E-2</v>
      </c>
      <c r="U23" s="60"/>
      <c r="V23" s="82">
        <v>0.50283757699209464</v>
      </c>
      <c r="W23" s="82">
        <v>0.50329780564263316</v>
      </c>
      <c r="X23" s="293">
        <f t="shared" si="1"/>
        <v>0.48649356826289053</v>
      </c>
      <c r="Y23" s="83">
        <f t="shared" si="9"/>
        <v>-1.6344008729204107E-2</v>
      </c>
      <c r="AA23" s="89">
        <f t="shared" si="2"/>
        <v>0.4</v>
      </c>
      <c r="AB23" s="95"/>
      <c r="AC23" s="85">
        <v>110</v>
      </c>
      <c r="AD23" s="95"/>
      <c r="AE23" s="93">
        <f t="shared" si="10"/>
        <v>110</v>
      </c>
    </row>
    <row r="24" spans="1:31" ht="15.7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'ITMA Form Data'!C15</f>
        <v>FJ Perf Hybrid Vest</v>
      </c>
      <c r="G24" s="85">
        <v>45</v>
      </c>
      <c r="H24" s="85"/>
      <c r="I24" s="79">
        <v>50</v>
      </c>
      <c r="J24" s="53">
        <f t="shared" si="7"/>
        <v>0.1111111111111111</v>
      </c>
      <c r="L24" s="81">
        <v>0.13</v>
      </c>
      <c r="M24" s="17">
        <f>'Std Cst'!R24</f>
        <v>18.606187341772152</v>
      </c>
      <c r="N24" s="17">
        <f>'Std Cst'!T24</f>
        <v>21.82703448275862</v>
      </c>
      <c r="O24" s="82">
        <f>'Std Cst'!U24</f>
        <v>0.17310624051148016</v>
      </c>
      <c r="Q24" s="82">
        <v>0.58652917018284101</v>
      </c>
      <c r="R24" s="82">
        <v>0.57773866666666673</v>
      </c>
      <c r="S24" s="293">
        <f t="shared" si="0"/>
        <v>0.56345931034482755</v>
      </c>
      <c r="T24" s="83">
        <f t="shared" si="8"/>
        <v>-2.3069859838013462E-2</v>
      </c>
      <c r="U24" s="60"/>
      <c r="V24" s="82">
        <v>0.52474617262395518</v>
      </c>
      <c r="W24" s="82">
        <v>0.51464214559386978</v>
      </c>
      <c r="X24" s="293">
        <f t="shared" si="1"/>
        <v>0.49822909235037655</v>
      </c>
      <c r="Y24" s="83">
        <f t="shared" si="9"/>
        <v>-2.651708027357863E-2</v>
      </c>
      <c r="AA24" s="89">
        <f t="shared" si="2"/>
        <v>0.36842105263157898</v>
      </c>
      <c r="AB24" s="95"/>
      <c r="AC24" s="85">
        <v>95</v>
      </c>
      <c r="AD24" s="95"/>
      <c r="AE24" s="93">
        <f t="shared" si="10"/>
        <v>100</v>
      </c>
    </row>
    <row r="25" spans="1:31" ht="15.7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'ITMA Form Data'!C16</f>
        <v>FJ Perf Wind Shell Mid Layer</v>
      </c>
      <c r="G25" s="85"/>
      <c r="H25" s="85"/>
      <c r="I25" s="79">
        <v>45</v>
      </c>
      <c r="J25" s="53"/>
      <c r="L25" s="81">
        <v>0.13</v>
      </c>
      <c r="M25" s="17">
        <f>'Std Cst'!R25</f>
        <v>0</v>
      </c>
      <c r="N25" s="17">
        <f>'Std Cst'!T25</f>
        <v>18.155889655172416</v>
      </c>
      <c r="O25" s="82"/>
      <c r="Q25" s="82"/>
      <c r="R25" s="82">
        <v>0.60971259259259258</v>
      </c>
      <c r="S25" s="293">
        <f t="shared" si="0"/>
        <v>0.59653578544061303</v>
      </c>
      <c r="T25" s="83"/>
      <c r="U25" s="60"/>
      <c r="V25" s="82"/>
      <c r="W25" s="82">
        <v>0.55139378458918686</v>
      </c>
      <c r="X25" s="293">
        <f t="shared" si="1"/>
        <v>0.53624802924208381</v>
      </c>
      <c r="Y25" s="83"/>
      <c r="AA25" s="89">
        <f t="shared" si="2"/>
        <v>0.4</v>
      </c>
      <c r="AB25" s="95"/>
      <c r="AC25" s="85">
        <v>90</v>
      </c>
      <c r="AD25" s="95"/>
      <c r="AE25" s="93">
        <f t="shared" si="10"/>
        <v>90</v>
      </c>
    </row>
    <row r="26" spans="1:31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'ITMA Form Data'!C17</f>
        <v>FJ Perf Softshell Jacket</v>
      </c>
      <c r="G26" s="85">
        <v>50.8</v>
      </c>
      <c r="H26" s="85"/>
      <c r="I26" s="79">
        <v>50.8</v>
      </c>
      <c r="J26" s="53">
        <f t="shared" si="7"/>
        <v>0</v>
      </c>
      <c r="L26" s="81">
        <v>0.13</v>
      </c>
      <c r="M26" s="17">
        <f>'Std Cst'!R26</f>
        <v>20.071236860759491</v>
      </c>
      <c r="N26" s="17">
        <f>'Std Cst'!T26</f>
        <v>21.833562482758619</v>
      </c>
      <c r="O26" s="82">
        <f>'Std Cst'!U26</f>
        <v>8.7803538677010184E-2</v>
      </c>
      <c r="Q26" s="82">
        <v>0.60489691218977382</v>
      </c>
      <c r="R26" s="82">
        <v>0.58425994750656163</v>
      </c>
      <c r="S26" s="293">
        <f t="shared" si="0"/>
        <v>0.57020546293782248</v>
      </c>
      <c r="T26" s="83">
        <f t="shared" si="8"/>
        <v>-3.4691449251951334E-2</v>
      </c>
      <c r="U26" s="60"/>
      <c r="V26" s="82">
        <v>0.54585851975836064</v>
      </c>
      <c r="W26" s="82">
        <v>0.5221378706971973</v>
      </c>
      <c r="X26" s="293">
        <f t="shared" si="1"/>
        <v>0.5059832907331292</v>
      </c>
      <c r="Y26" s="83">
        <f t="shared" si="9"/>
        <v>-3.987522902523144E-2</v>
      </c>
      <c r="AA26" s="89">
        <f t="shared" si="2"/>
        <v>0.40526829268292691</v>
      </c>
      <c r="AB26" s="95"/>
      <c r="AC26" s="85">
        <v>102.5</v>
      </c>
      <c r="AD26" s="95"/>
      <c r="AE26" s="93">
        <f t="shared" si="10"/>
        <v>101.6</v>
      </c>
    </row>
    <row r="27" spans="1:31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'ITMA Form Data'!C18</f>
        <v>FJ Perf Softshell Vest</v>
      </c>
      <c r="G27" s="85">
        <v>43.6</v>
      </c>
      <c r="H27" s="85"/>
      <c r="I27" s="79">
        <v>43.6</v>
      </c>
      <c r="J27" s="53">
        <f t="shared" si="7"/>
        <v>0</v>
      </c>
      <c r="L27" s="81">
        <v>0.13</v>
      </c>
      <c r="M27" s="17">
        <f>'Std Cst'!R27</f>
        <v>16.184636759493667</v>
      </c>
      <c r="N27" s="17">
        <f>'Std Cst'!T27</f>
        <v>17.603776</v>
      </c>
      <c r="O27" s="82">
        <f>'Std Cst'!U27</f>
        <v>8.7684342972596321E-2</v>
      </c>
      <c r="Q27" s="82">
        <v>0.62879273487399845</v>
      </c>
      <c r="R27" s="82">
        <v>0.60943021406727826</v>
      </c>
      <c r="S27" s="293">
        <f t="shared" si="0"/>
        <v>0.59624366972477061</v>
      </c>
      <c r="T27" s="83">
        <f t="shared" si="8"/>
        <v>-3.254906514922784E-2</v>
      </c>
      <c r="U27" s="60"/>
      <c r="V27" s="82">
        <v>0.57332498261379139</v>
      </c>
      <c r="W27" s="82">
        <v>0.55106921157158428</v>
      </c>
      <c r="X27" s="293">
        <f t="shared" si="1"/>
        <v>0.53591226405146053</v>
      </c>
      <c r="Y27" s="83">
        <f t="shared" si="9"/>
        <v>-3.741271856233086E-2</v>
      </c>
      <c r="AA27" s="89">
        <f t="shared" si="2"/>
        <v>0.40205714285714289</v>
      </c>
      <c r="AB27" s="95"/>
      <c r="AC27" s="85">
        <v>87.5</v>
      </c>
      <c r="AD27" s="95"/>
      <c r="AE27" s="93">
        <f t="shared" si="10"/>
        <v>87.2</v>
      </c>
    </row>
    <row r="28" spans="1:31" ht="15.75" customHeight="1" x14ac:dyDescent="0.45">
      <c r="A28" s="194" t="e">
        <f>'ITMA Form Data'!#REF!</f>
        <v>#REF!</v>
      </c>
      <c r="B28" s="194"/>
      <c r="C28" s="478"/>
      <c r="D28" s="13" t="e">
        <f>'ITMA Form Data'!#REF!</f>
        <v>#REF!</v>
      </c>
      <c r="G28" s="85"/>
      <c r="H28" s="85"/>
      <c r="I28" s="79"/>
      <c r="J28" s="53"/>
      <c r="L28" s="81"/>
      <c r="M28" s="17"/>
      <c r="N28" s="17"/>
      <c r="O28" s="82"/>
      <c r="Q28" s="82"/>
      <c r="R28" s="82"/>
      <c r="S28" s="293"/>
      <c r="T28" s="83"/>
      <c r="U28" s="60"/>
      <c r="V28" s="82"/>
      <c r="W28" s="82"/>
      <c r="X28" s="293"/>
      <c r="Y28" s="83"/>
      <c r="AA28" s="89"/>
      <c r="AB28" s="95"/>
      <c r="AC28" s="85"/>
      <c r="AD28" s="95"/>
      <c r="AE28" s="93"/>
    </row>
    <row r="29" spans="1:31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'ITMA Form Data'!C19</f>
        <v>FJ Seamless Thermal Base Layer Mock</v>
      </c>
      <c r="G29" s="85"/>
      <c r="H29" s="85"/>
      <c r="I29" s="79">
        <v>27.5</v>
      </c>
      <c r="J29" s="53"/>
      <c r="L29" s="81">
        <v>0.13</v>
      </c>
      <c r="M29" s="17">
        <f>'Std Cst'!R29</f>
        <v>0</v>
      </c>
      <c r="N29" s="17">
        <f>'Std Cst'!T29</f>
        <v>9.9954344827586219</v>
      </c>
      <c r="O29" s="82"/>
      <c r="Q29" s="82"/>
      <c r="R29" s="82">
        <v>0.61090424242424246</v>
      </c>
      <c r="S29" s="293">
        <f>(I29-N29)/I29</f>
        <v>0.63652965517241378</v>
      </c>
      <c r="T29" s="83"/>
      <c r="U29" s="60"/>
      <c r="V29" s="82"/>
      <c r="W29" s="82">
        <v>0.55276349703935912</v>
      </c>
      <c r="X29" s="293">
        <f>((I29*(1-L29))-N29)/(I29*(1-L29))</f>
        <v>0.58221799445105027</v>
      </c>
      <c r="Y29" s="83"/>
      <c r="AA29" s="89">
        <f>SUM((AC29/(1+$AC$2))-(I29))/(AC29/(1+$AC$2))</f>
        <v>0.4</v>
      </c>
      <c r="AB29" s="95"/>
      <c r="AC29" s="85">
        <v>55</v>
      </c>
      <c r="AD29" s="95"/>
      <c r="AE29" s="93">
        <f>I29*2</f>
        <v>55</v>
      </c>
    </row>
    <row r="30" spans="1:31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'ITMA Form Data'!C20</f>
        <v>FJ Thermal Base Layer Crew</v>
      </c>
      <c r="G30" s="85">
        <v>19.899999999999999</v>
      </c>
      <c r="H30" s="85"/>
      <c r="I30" s="79">
        <v>19.899999999999999</v>
      </c>
      <c r="J30" s="53">
        <f t="shared" si="7"/>
        <v>0</v>
      </c>
      <c r="L30" s="81">
        <v>0.13</v>
      </c>
      <c r="M30" s="17">
        <f>'Std Cst'!R30</f>
        <v>7.7684599493670881</v>
      </c>
      <c r="N30" s="17">
        <f>'Std Cst'!T30</f>
        <v>8.4503839999999997</v>
      </c>
      <c r="O30" s="82">
        <f>'Std Cst'!U30</f>
        <v>8.778111171036794E-2</v>
      </c>
      <c r="Q30" s="82">
        <v>0.60962512817250814</v>
      </c>
      <c r="R30" s="82">
        <v>0.58924033500837514</v>
      </c>
      <c r="S30" s="293">
        <f>(I30-N30)/I30</f>
        <v>0.57535758793969849</v>
      </c>
      <c r="T30" s="83">
        <f t="shared" si="8"/>
        <v>-3.4267540232809646E-2</v>
      </c>
      <c r="U30" s="60"/>
      <c r="V30" s="82">
        <v>0.55129325077299784</v>
      </c>
      <c r="W30" s="82">
        <v>0.52786245403261511</v>
      </c>
      <c r="X30" s="293">
        <f>((I30*(1-L30))-N30)/(I30*(1-L30))</f>
        <v>0.51190527349390635</v>
      </c>
      <c r="Y30" s="83">
        <f t="shared" si="9"/>
        <v>-3.9387977279091491E-2</v>
      </c>
      <c r="AA30" s="89">
        <f>SUM((AC30/(1+$AC$2))-(I30))/(AC30/(1+$AC$2))</f>
        <v>0.40300000000000008</v>
      </c>
      <c r="AB30" s="95"/>
      <c r="AC30" s="85">
        <v>40</v>
      </c>
      <c r="AD30" s="95"/>
      <c r="AE30" s="93">
        <f>I30*2</f>
        <v>39.799999999999997</v>
      </c>
    </row>
    <row r="31" spans="1:31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'ITMA Form Data'!C21</f>
        <v>FJ Thermal Base Layer Mock</v>
      </c>
      <c r="G31" s="85">
        <v>19.899999999999999</v>
      </c>
      <c r="H31" s="85"/>
      <c r="I31" s="79">
        <v>20.7</v>
      </c>
      <c r="J31" s="53">
        <f t="shared" si="7"/>
        <v>4.0201005025125663E-2</v>
      </c>
      <c r="L31" s="81">
        <v>0.13</v>
      </c>
      <c r="M31" s="17">
        <f>'Std Cst'!R31</f>
        <v>7.9527637468354424</v>
      </c>
      <c r="N31" s="17">
        <f>'Std Cst'!T31</f>
        <v>7.4991188965517246</v>
      </c>
      <c r="O31" s="82">
        <f>'Std Cst'!U31</f>
        <v>-5.7042415030149965E-2</v>
      </c>
      <c r="Q31" s="82">
        <v>0.60036363081228927</v>
      </c>
      <c r="R31" s="82">
        <v>0.6495276006441224</v>
      </c>
      <c r="S31" s="293">
        <f>(I31-N31)/I31</f>
        <v>0.63772372480426454</v>
      </c>
      <c r="T31" s="83">
        <f t="shared" si="8"/>
        <v>3.7360093991975263E-2</v>
      </c>
      <c r="U31" s="60"/>
      <c r="V31" s="82">
        <v>0.54064785150837846</v>
      </c>
      <c r="W31" s="82">
        <v>0.59715816165991076</v>
      </c>
      <c r="X31" s="293">
        <f>((I31*(1-L31))-N31)/(I31*(1-L31))</f>
        <v>0.58359048828076376</v>
      </c>
      <c r="Y31" s="83">
        <f t="shared" si="9"/>
        <v>4.2942636772385301E-2</v>
      </c>
      <c r="AA31" s="89">
        <f>SUM((AC31/(1+$AC$2))-(I31))/(AC31/(1+$AC$2))</f>
        <v>0.37900000000000006</v>
      </c>
      <c r="AB31" s="95"/>
      <c r="AC31" s="85">
        <v>40</v>
      </c>
      <c r="AD31" s="95"/>
      <c r="AE31" s="93">
        <f>I31*2</f>
        <v>41.4</v>
      </c>
    </row>
    <row r="32" spans="1:31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'ITMA Form Data'!C22</f>
        <v>FJ Base Layer Leggings</v>
      </c>
      <c r="G32" s="85">
        <v>17.399999999999999</v>
      </c>
      <c r="H32" s="85"/>
      <c r="I32" s="79">
        <v>17.399999999999999</v>
      </c>
      <c r="J32" s="53">
        <f t="shared" si="7"/>
        <v>0</v>
      </c>
      <c r="L32" s="81">
        <v>0.13</v>
      </c>
      <c r="M32" s="17">
        <f>'Std Cst'!R32</f>
        <v>6.7131232405063281</v>
      </c>
      <c r="N32" s="17">
        <f>'Std Cst'!T32</f>
        <v>7.3022598620689649</v>
      </c>
      <c r="O32" s="82">
        <f>'Std Cst'!U32</f>
        <v>8.7758946239485686E-2</v>
      </c>
      <c r="Q32" s="82">
        <v>0.61418831951113062</v>
      </c>
      <c r="R32" s="82">
        <v>0.59404689655172416</v>
      </c>
      <c r="S32" s="293">
        <f>(I32-N32)/I32</f>
        <v>0.58032989298454218</v>
      </c>
      <c r="T32" s="83">
        <f t="shared" si="8"/>
        <v>-3.3858426526588437E-2</v>
      </c>
      <c r="U32" s="60"/>
      <c r="V32" s="82">
        <v>0.55653829828865586</v>
      </c>
      <c r="W32" s="82">
        <v>0.53338723741577487</v>
      </c>
      <c r="X32" s="293">
        <f>((I32*(1-L32))-N32)/(I32*(1-L32))</f>
        <v>0.51762056664889911</v>
      </c>
      <c r="Y32" s="83">
        <f t="shared" si="9"/>
        <v>-3.8917731639756759E-2</v>
      </c>
      <c r="AA32" s="89">
        <f>SUM((AC32/(1+$AC$2))-(I32))/(AC32/(1+$AC$2))</f>
        <v>0.40342857142857153</v>
      </c>
      <c r="AB32" s="95"/>
      <c r="AC32" s="85">
        <v>35</v>
      </c>
      <c r="AD32" s="95"/>
      <c r="AE32" s="93">
        <f>I32*2</f>
        <v>34.799999999999997</v>
      </c>
    </row>
    <row r="33" spans="1:31" ht="15.75" customHeight="1" x14ac:dyDescent="0.45">
      <c r="A33" s="194" t="e">
        <f>'ITMA Form Data'!#REF!</f>
        <v>#REF!</v>
      </c>
      <c r="B33" s="194"/>
      <c r="C33" s="478"/>
      <c r="D33" s="13" t="e">
        <f>'ITMA Form Data'!#REF!</f>
        <v>#REF!</v>
      </c>
      <c r="G33" s="85"/>
      <c r="H33" s="85"/>
      <c r="I33" s="79"/>
      <c r="J33" s="53"/>
      <c r="L33" s="81"/>
      <c r="M33" s="17"/>
      <c r="N33" s="17"/>
      <c r="O33" s="82"/>
      <c r="Q33" s="82"/>
      <c r="R33" s="82"/>
      <c r="S33" s="293"/>
      <c r="T33" s="83"/>
      <c r="U33" s="60"/>
      <c r="V33" s="82"/>
      <c r="W33" s="82"/>
      <c r="X33" s="293"/>
      <c r="Y33" s="83"/>
      <c r="AA33" s="89"/>
      <c r="AB33" s="95"/>
      <c r="AC33" s="85"/>
      <c r="AD33" s="95"/>
      <c r="AE33" s="93"/>
    </row>
    <row r="34" spans="1:31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'ITMA Form Data'!C23</f>
        <v>Drop Needle Pullover</v>
      </c>
      <c r="G34" s="85">
        <v>32.299999999999997</v>
      </c>
      <c r="H34" s="85"/>
      <c r="I34" s="79">
        <v>32.299999999999997</v>
      </c>
      <c r="J34" s="53">
        <f t="shared" si="7"/>
        <v>0</v>
      </c>
      <c r="L34" s="81">
        <v>0.13</v>
      </c>
      <c r="M34" s="17">
        <f>'Std Cst'!R34</f>
        <v>13.18609964556962</v>
      </c>
      <c r="N34" s="17">
        <f>'Std Cst'!T34</f>
        <v>14.344671448275864</v>
      </c>
      <c r="O34" s="82">
        <f>'Std Cst'!U34</f>
        <v>8.7863115996966695E-2</v>
      </c>
      <c r="Q34" s="82">
        <v>0.59176162088019746</v>
      </c>
      <c r="R34" s="82">
        <v>0.57042410732714133</v>
      </c>
      <c r="S34" s="293">
        <f>(I34-N34)/I34</f>
        <v>0.55589252482118068</v>
      </c>
      <c r="T34" s="83">
        <f t="shared" si="8"/>
        <v>-3.5869096059016781E-2</v>
      </c>
      <c r="U34" s="60"/>
      <c r="V34" s="82">
        <v>0.53076048377034202</v>
      </c>
      <c r="W34" s="82">
        <v>0.50623460612315097</v>
      </c>
      <c r="X34" s="293">
        <f>((I34*(1-L34))-N34)/(I34*(1-L34))</f>
        <v>0.48953163772549502</v>
      </c>
      <c r="Y34" s="83">
        <f t="shared" si="9"/>
        <v>-4.1228846044847001E-2</v>
      </c>
      <c r="AA34" s="89">
        <f>SUM((AC34/(1+$AC$2))-(I34))/(AC34/(1+$AC$2))</f>
        <v>0.40369230769230779</v>
      </c>
      <c r="AB34" s="95"/>
      <c r="AC34" s="85">
        <v>65</v>
      </c>
      <c r="AD34" s="95"/>
      <c r="AE34" s="93">
        <f>I34*2</f>
        <v>64.599999999999994</v>
      </c>
    </row>
    <row r="35" spans="1:31" ht="15.7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'ITMA Form Data'!C24</f>
        <v>FJ Brushed Chill-Out 1/2 zip</v>
      </c>
      <c r="G35" s="85">
        <v>30.75</v>
      </c>
      <c r="H35" s="85"/>
      <c r="I35" s="79">
        <v>31.9</v>
      </c>
      <c r="J35" s="53">
        <f t="shared" ref="J35" si="11">(I35-G35)/G35</f>
        <v>3.739837398373979E-2</v>
      </c>
      <c r="L35" s="81">
        <v>0.13</v>
      </c>
      <c r="M35" s="17">
        <f>'Std Cst'!R35</f>
        <v>13.66965417721519</v>
      </c>
      <c r="N35" s="17">
        <f>'Std Cst'!T35</f>
        <v>13.043752275862069</v>
      </c>
      <c r="O35" s="82">
        <f>'Std Cst'!U35</f>
        <v>-4.5787690986095662E-2</v>
      </c>
      <c r="Q35" s="82">
        <v>0.55545840074096942</v>
      </c>
      <c r="R35" s="82">
        <v>0.60446277951933114</v>
      </c>
      <c r="S35" s="293">
        <f>(I35-N35)/I35</f>
        <v>0.59110494433034266</v>
      </c>
      <c r="T35" s="83">
        <f t="shared" ref="T35" si="12">S35-Q35</f>
        <v>3.5646543589373247E-2</v>
      </c>
      <c r="U35" s="60"/>
      <c r="V35" s="82">
        <v>0.48903264452984996</v>
      </c>
      <c r="W35" s="82">
        <v>0.54535951668888649</v>
      </c>
      <c r="X35" s="293">
        <f>((I35*(1-L35))-N35)/(I35*(1-L35))</f>
        <v>0.53000568313832497</v>
      </c>
      <c r="Y35" s="83">
        <f t="shared" ref="Y35" si="13">X35-V35</f>
        <v>4.097303860847501E-2</v>
      </c>
      <c r="AA35" s="89">
        <f>SUM((AC35/(1+$AC$2))-(I35))/(AC35/(1+$AC$2))</f>
        <v>0.41107692307692317</v>
      </c>
      <c r="AB35" s="95"/>
      <c r="AC35" s="85">
        <v>65</v>
      </c>
      <c r="AD35" s="95"/>
      <c r="AE35" s="93">
        <f>I35*2</f>
        <v>63.8</v>
      </c>
    </row>
    <row r="36" spans="1:31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'ITMA Form Data'!C25</f>
        <v>FJ Track Jacket</v>
      </c>
      <c r="G36" s="85">
        <v>32.299999999999997</v>
      </c>
      <c r="H36" s="85"/>
      <c r="I36" s="79">
        <v>32.299999999999997</v>
      </c>
      <c r="J36" s="53">
        <f t="shared" si="7"/>
        <v>0</v>
      </c>
      <c r="L36" s="81">
        <v>0.13</v>
      </c>
      <c r="M36" s="17">
        <f>'Std Cst'!R36</f>
        <v>11.555719898734177</v>
      </c>
      <c r="N36" s="17">
        <f>'Std Cst'!T36</f>
        <v>12.568119724137933</v>
      </c>
      <c r="O36" s="82">
        <f>'Std Cst'!U36</f>
        <v>8.7610277358371708E-2</v>
      </c>
      <c r="Q36" s="82">
        <v>0.64223777403299764</v>
      </c>
      <c r="R36" s="82">
        <v>0.62359232198142422</v>
      </c>
      <c r="S36" s="293">
        <f>(I36-N36)/I36</f>
        <v>0.61089412618768002</v>
      </c>
      <c r="T36" s="83">
        <f t="shared" si="8"/>
        <v>-3.1343647845317624E-2</v>
      </c>
      <c r="U36" s="60"/>
      <c r="V36" s="82">
        <v>0.58877905061264102</v>
      </c>
      <c r="W36" s="82">
        <v>0.56734749653037264</v>
      </c>
      <c r="X36" s="293">
        <f>((I36*(1-L36))-N36)/(I36*(1-L36))</f>
        <v>0.55275186918124142</v>
      </c>
      <c r="Y36" s="83">
        <f t="shared" si="9"/>
        <v>-3.6027181431399602E-2</v>
      </c>
      <c r="AA36" s="89">
        <f>SUM((AC36/(1+$AC$2))-(I36))/(AC36/(1+$AC$2))</f>
        <v>0.40369230769230779</v>
      </c>
      <c r="AB36" s="95"/>
      <c r="AC36" s="85">
        <v>65</v>
      </c>
      <c r="AD36" s="95"/>
      <c r="AE36" s="93">
        <f>I36*2</f>
        <v>64.599999999999994</v>
      </c>
    </row>
    <row r="37" spans="1:31" ht="15.75" customHeight="1" x14ac:dyDescent="0.45">
      <c r="A37" s="194" t="e">
        <f>'ITMA Form Data'!#REF!</f>
        <v>#REF!</v>
      </c>
      <c r="B37" s="194"/>
      <c r="C37" s="478"/>
      <c r="D37" s="13" t="e">
        <f>'ITMA Form Data'!#REF!</f>
        <v>#REF!</v>
      </c>
      <c r="G37" s="85"/>
      <c r="H37" s="85"/>
      <c r="I37" s="79"/>
      <c r="J37" s="53"/>
      <c r="L37" s="81"/>
      <c r="M37" s="17"/>
      <c r="N37" s="17"/>
      <c r="O37" s="82"/>
      <c r="Q37" s="82"/>
      <c r="R37" s="82"/>
      <c r="S37" s="293"/>
      <c r="T37" s="83"/>
      <c r="U37" s="60"/>
      <c r="V37" s="82"/>
      <c r="W37" s="82"/>
      <c r="X37" s="293"/>
      <c r="Y37" s="83"/>
      <c r="AA37" s="89"/>
      <c r="AB37" s="95"/>
      <c r="AC37" s="85"/>
      <c r="AD37" s="95"/>
      <c r="AE37" s="93"/>
    </row>
    <row r="38" spans="1:31" ht="15.7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'ITMA Form Data'!C26</f>
        <v>Lisle Stripe w/self collar</v>
      </c>
      <c r="F38" s="117">
        <v>4</v>
      </c>
      <c r="G38" s="85"/>
      <c r="H38" s="85"/>
      <c r="I38" s="79">
        <v>27.4</v>
      </c>
      <c r="J38" s="53"/>
      <c r="L38" s="81">
        <v>0.13</v>
      </c>
      <c r="M38" s="17"/>
      <c r="N38" s="17">
        <f>'Std Cst'!T38</f>
        <v>10.906066758620691</v>
      </c>
      <c r="O38" s="82"/>
      <c r="P38" s="86"/>
      <c r="Q38" s="82"/>
      <c r="R38" s="82">
        <v>0.61496408759124077</v>
      </c>
      <c r="S38" s="293">
        <f t="shared" ref="S38:S43" si="14">(I38-N38)/I38</f>
        <v>0.60196836647369745</v>
      </c>
      <c r="T38" s="83"/>
      <c r="U38" s="82"/>
      <c r="V38" s="82"/>
      <c r="W38" s="82">
        <v>0.55742998573705838</v>
      </c>
      <c r="X38" s="293">
        <f t="shared" ref="X38:X43" si="15">((I38*(1-L38))-N38)/(I38*(1-L38))</f>
        <v>0.54249237525712346</v>
      </c>
      <c r="Y38" s="83"/>
      <c r="Z38" s="86"/>
      <c r="AA38" s="89">
        <f t="shared" ref="AA38:AA43" si="16">SUM((AC38/(1+$AC$2))-(I38))/(AC38/(1+$AC$2))</f>
        <v>0.40218181818181825</v>
      </c>
      <c r="AB38" s="95"/>
      <c r="AC38" s="85">
        <v>55</v>
      </c>
      <c r="AD38" s="95"/>
      <c r="AE38" s="93">
        <f t="shared" ref="AE38:AE43" si="17">I38*2</f>
        <v>54.8</v>
      </c>
    </row>
    <row r="39" spans="1:31" ht="15.7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'ITMA Form Data'!C27</f>
        <v>Birdseye Pique w/Button Down Collar (Athletic fit)</v>
      </c>
      <c r="F39" s="117">
        <v>4</v>
      </c>
      <c r="G39" s="85"/>
      <c r="H39" s="85"/>
      <c r="I39" s="79">
        <v>27.4</v>
      </c>
      <c r="J39" s="53"/>
      <c r="L39" s="81">
        <v>0.13</v>
      </c>
      <c r="M39" s="17"/>
      <c r="N39" s="17">
        <f>'Std Cst'!T39</f>
        <v>9.8246874482758617</v>
      </c>
      <c r="O39" s="82"/>
      <c r="P39" s="86"/>
      <c r="Q39" s="82"/>
      <c r="R39" s="82">
        <v>0.65311493917274943</v>
      </c>
      <c r="S39" s="293">
        <f t="shared" si="14"/>
        <v>0.64143476466146498</v>
      </c>
      <c r="T39" s="83"/>
      <c r="U39" s="82"/>
      <c r="V39" s="82"/>
      <c r="W39" s="82">
        <v>0.60128153927902228</v>
      </c>
      <c r="X39" s="293">
        <f t="shared" si="15"/>
        <v>0.58785605133501706</v>
      </c>
      <c r="Y39" s="83"/>
      <c r="Z39" s="86"/>
      <c r="AA39" s="89">
        <f t="shared" si="16"/>
        <v>0.40218181818181825</v>
      </c>
      <c r="AB39" s="95"/>
      <c r="AC39" s="85">
        <v>55</v>
      </c>
      <c r="AD39" s="95"/>
      <c r="AE39" s="93">
        <f t="shared" si="17"/>
        <v>54.8</v>
      </c>
    </row>
    <row r="40" spans="1:31" ht="15.7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'ITMA Form Data'!C28</f>
        <v>Stretch Pique Pieced Chest Stripe w/self collar (Athletic fit)</v>
      </c>
      <c r="F40" s="117">
        <v>3</v>
      </c>
      <c r="G40" s="85"/>
      <c r="H40" s="85"/>
      <c r="I40" s="79">
        <v>24.6</v>
      </c>
      <c r="J40" s="53"/>
      <c r="L40" s="81">
        <v>0.13</v>
      </c>
      <c r="M40" s="17"/>
      <c r="N40" s="17">
        <f>'Std Cst'!T40</f>
        <v>9.4928739310344827</v>
      </c>
      <c r="O40" s="82"/>
      <c r="P40" s="86"/>
      <c r="Q40" s="82"/>
      <c r="R40" s="82">
        <v>0.62670178861788628</v>
      </c>
      <c r="S40" s="293">
        <f t="shared" si="14"/>
        <v>0.61411081581160643</v>
      </c>
      <c r="T40" s="83"/>
      <c r="U40" s="82"/>
      <c r="V40" s="82"/>
      <c r="W40" s="82">
        <v>0.57092159611251292</v>
      </c>
      <c r="X40" s="293">
        <f t="shared" si="15"/>
        <v>0.55644921357655908</v>
      </c>
      <c r="Y40" s="83"/>
      <c r="Z40" s="86"/>
      <c r="AA40" s="89">
        <f t="shared" si="16"/>
        <v>0.40960000000000002</v>
      </c>
      <c r="AB40" s="95"/>
      <c r="AC40" s="85">
        <v>50</v>
      </c>
      <c r="AD40" s="95"/>
      <c r="AE40" s="93">
        <f t="shared" si="17"/>
        <v>49.2</v>
      </c>
    </row>
    <row r="41" spans="1:31" ht="15.7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'ITMA Form Data'!C29</f>
        <v>Stretch Pique Brother w/self collar</v>
      </c>
      <c r="F41" s="117">
        <v>3</v>
      </c>
      <c r="G41" s="85"/>
      <c r="H41" s="85"/>
      <c r="I41" s="79">
        <v>24.6</v>
      </c>
      <c r="J41" s="53"/>
      <c r="L41" s="81">
        <v>0.13</v>
      </c>
      <c r="M41" s="17"/>
      <c r="N41" s="17">
        <f>'Std Cst'!T41</f>
        <v>8.7977015172413786</v>
      </c>
      <c r="O41" s="82"/>
      <c r="P41" s="86"/>
      <c r="Q41" s="82"/>
      <c r="R41" s="82">
        <v>0.6540188617886179</v>
      </c>
      <c r="S41" s="293">
        <f t="shared" si="14"/>
        <v>0.64236985702270821</v>
      </c>
      <c r="T41" s="83"/>
      <c r="U41" s="82"/>
      <c r="V41" s="82"/>
      <c r="W41" s="82">
        <v>0.60232053079151493</v>
      </c>
      <c r="X41" s="293">
        <f t="shared" si="15"/>
        <v>0.58893087014104395</v>
      </c>
      <c r="Y41" s="83"/>
      <c r="Z41" s="86"/>
      <c r="AA41" s="89">
        <f t="shared" si="16"/>
        <v>0.40960000000000002</v>
      </c>
      <c r="AB41" s="95"/>
      <c r="AC41" s="85">
        <v>50</v>
      </c>
      <c r="AD41" s="95"/>
      <c r="AE41" s="93">
        <f t="shared" si="17"/>
        <v>49.2</v>
      </c>
    </row>
    <row r="42" spans="1:31" ht="15.7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'ITMA Form Data'!C30</f>
        <v>Stretch Pique Ribbon Placket (Athletic fit)</v>
      </c>
      <c r="F42" s="117">
        <v>2</v>
      </c>
      <c r="G42" s="85"/>
      <c r="H42" s="85"/>
      <c r="I42" s="79">
        <v>21.9</v>
      </c>
      <c r="J42" s="53"/>
      <c r="L42" s="81">
        <v>0.13</v>
      </c>
      <c r="M42" s="17"/>
      <c r="N42" s="17">
        <f>'Std Cst'!T42</f>
        <v>9.2931867586206902</v>
      </c>
      <c r="O42" s="82"/>
      <c r="P42" s="86"/>
      <c r="Q42" s="82"/>
      <c r="R42" s="82">
        <v>0.58952645357686451</v>
      </c>
      <c r="S42" s="293">
        <f t="shared" si="14"/>
        <v>0.57565357266572192</v>
      </c>
      <c r="T42" s="83"/>
      <c r="U42" s="82"/>
      <c r="V42" s="82"/>
      <c r="W42" s="82">
        <v>0.52819132595041896</v>
      </c>
      <c r="X42" s="293">
        <f t="shared" si="15"/>
        <v>0.51224548582266882</v>
      </c>
      <c r="Y42" s="83"/>
      <c r="Z42" s="86"/>
      <c r="AA42" s="89">
        <f t="shared" si="16"/>
        <v>0.41600000000000004</v>
      </c>
      <c r="AB42" s="95"/>
      <c r="AC42" s="85">
        <v>45</v>
      </c>
      <c r="AD42" s="95"/>
      <c r="AE42" s="93">
        <f t="shared" si="17"/>
        <v>43.8</v>
      </c>
    </row>
    <row r="43" spans="1:31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'ITMA Form Data'!C31</f>
        <v>FJ Perf Shirt - L/S ThermaCool</v>
      </c>
      <c r="G43" s="85">
        <v>29</v>
      </c>
      <c r="H43" s="85"/>
      <c r="I43" s="79">
        <v>29</v>
      </c>
      <c r="J43" s="53">
        <f t="shared" si="7"/>
        <v>0</v>
      </c>
      <c r="L43" s="81">
        <v>0.13</v>
      </c>
      <c r="M43" s="17">
        <f>'Std Cst'!R43</f>
        <v>10.181956455696202</v>
      </c>
      <c r="N43" s="17">
        <f>'Std Cst'!T43</f>
        <v>11.073605517241379</v>
      </c>
      <c r="O43" s="82">
        <f>'Std Cst'!U43</f>
        <v>8.7571486425514239E-2</v>
      </c>
      <c r="Q43" s="82">
        <v>0.64889805325185512</v>
      </c>
      <c r="R43" s="82">
        <v>0.63060781609195404</v>
      </c>
      <c r="S43" s="293">
        <f t="shared" si="14"/>
        <v>0.6181515338882283</v>
      </c>
      <c r="T43" s="83">
        <f t="shared" si="8"/>
        <v>-3.0746519363626823E-2</v>
      </c>
      <c r="U43" s="60"/>
      <c r="V43" s="82">
        <v>0.5964345439676495</v>
      </c>
      <c r="W43" s="82">
        <v>0.57541128286431498</v>
      </c>
      <c r="X43" s="293">
        <f t="shared" si="15"/>
        <v>0.56109371711290612</v>
      </c>
      <c r="Y43" s="83">
        <f t="shared" si="9"/>
        <v>-3.5340826854743379E-2</v>
      </c>
      <c r="AA43" s="89">
        <f t="shared" si="16"/>
        <v>0.42</v>
      </c>
      <c r="AB43" s="95"/>
      <c r="AC43" s="85">
        <v>60</v>
      </c>
      <c r="AD43" s="95"/>
      <c r="AE43" s="93">
        <f t="shared" si="17"/>
        <v>58</v>
      </c>
    </row>
    <row r="44" spans="1:31" ht="15.75" customHeight="1" x14ac:dyDescent="0.45">
      <c r="A44" s="194" t="e">
        <f>'ITMA Form Data'!#REF!</f>
        <v>#REF!</v>
      </c>
      <c r="B44" s="194"/>
      <c r="C44" s="478"/>
      <c r="D44" s="13" t="e">
        <f>'ITMA Form Data'!#REF!</f>
        <v>#REF!</v>
      </c>
      <c r="G44" s="85"/>
      <c r="H44" s="85"/>
      <c r="I44" s="79"/>
      <c r="J44" s="53"/>
      <c r="L44" s="81"/>
      <c r="M44" s="17"/>
      <c r="N44" s="17"/>
      <c r="O44" s="82"/>
      <c r="Q44" s="82"/>
      <c r="R44" s="82"/>
      <c r="S44" s="293"/>
      <c r="T44" s="83"/>
      <c r="U44" s="60"/>
      <c r="V44" s="82"/>
      <c r="W44" s="82"/>
      <c r="X44" s="293"/>
      <c r="Y44" s="83"/>
      <c r="AA44" s="89"/>
      <c r="AB44" s="95"/>
      <c r="AC44" s="85"/>
      <c r="AD44" s="95"/>
      <c r="AE44" s="93"/>
    </row>
    <row r="45" spans="1:31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'ITMA Form Data'!C32</f>
        <v>FJ Perf Autumn Plaid Trouser (Athletic Fit)</v>
      </c>
      <c r="G45" s="85">
        <v>35</v>
      </c>
      <c r="H45" s="85"/>
      <c r="I45" s="79">
        <v>35</v>
      </c>
      <c r="J45" s="53">
        <f t="shared" si="7"/>
        <v>0</v>
      </c>
      <c r="L45" s="81">
        <v>0.13</v>
      </c>
      <c r="M45" s="17">
        <f>'Std Cst'!R45</f>
        <v>15.632435443037977</v>
      </c>
      <c r="N45" s="17">
        <f>'Std Cst'!T45</f>
        <v>17.008358620689656</v>
      </c>
      <c r="O45" s="82">
        <f>'Std Cst'!U45</f>
        <v>8.8017198770167074E-2</v>
      </c>
      <c r="Q45" s="82">
        <v>0.55335898734177213</v>
      </c>
      <c r="R45" s="82">
        <v>0.5299733333333333</v>
      </c>
      <c r="S45" s="293">
        <f>(I45-N45)/I45</f>
        <v>0.51404689655172409</v>
      </c>
      <c r="T45" s="83">
        <f t="shared" si="8"/>
        <v>-3.9312090790048049E-2</v>
      </c>
      <c r="U45" s="60"/>
      <c r="V45" s="82">
        <v>0.48661952568019778</v>
      </c>
      <c r="W45" s="82">
        <v>0.45973946360153251</v>
      </c>
      <c r="X45" s="293">
        <f>((I45*(1-L45))-N45)/(I45*(1-L45))</f>
        <v>0.44143321442726907</v>
      </c>
      <c r="Y45" s="83">
        <f t="shared" si="9"/>
        <v>-4.5186311252928713E-2</v>
      </c>
      <c r="AA45" s="89">
        <f>SUM((AC45/(1+$AC$2))-(I45))/(AC45/(1+$AC$2))</f>
        <v>0.4</v>
      </c>
      <c r="AB45" s="95"/>
      <c r="AC45" s="85">
        <v>70</v>
      </c>
      <c r="AD45" s="95"/>
      <c r="AE45" s="93">
        <f>I45*2</f>
        <v>70</v>
      </c>
    </row>
    <row r="46" spans="1:31" ht="15.75" customHeight="1" x14ac:dyDescent="0.45">
      <c r="A46" s="318">
        <f>'ITMA Form Data'!A33</f>
        <v>0</v>
      </c>
      <c r="B46" s="316">
        <f>'ITMA Form Data'!B33</f>
        <v>0</v>
      </c>
      <c r="C46" s="400" t="e">
        <f>'ITMA Form Data'!#REF!</f>
        <v>#REF!</v>
      </c>
      <c r="D46" s="402" t="str">
        <f>'ITMA Form Data'!C33</f>
        <v>FJ Corduroy Trouser</v>
      </c>
      <c r="G46" s="85">
        <v>30.8</v>
      </c>
      <c r="H46" s="85"/>
      <c r="I46" s="79">
        <v>30.8</v>
      </c>
      <c r="J46" s="53">
        <f t="shared" si="7"/>
        <v>0</v>
      </c>
      <c r="L46" s="81">
        <v>0.13</v>
      </c>
      <c r="M46" s="17">
        <f>'Std Cst'!R46</f>
        <v>13.67006217721519</v>
      </c>
      <c r="N46" s="17">
        <f>'Std Cst'!T46</f>
        <v>14.873121103448277</v>
      </c>
      <c r="O46" s="82">
        <f>'Std Cst'!U46</f>
        <v>8.800683644572635E-2</v>
      </c>
      <c r="Q46" s="82">
        <v>0.55616681242807831</v>
      </c>
      <c r="R46" s="82">
        <v>0.53293090909090912</v>
      </c>
      <c r="S46" s="293">
        <f>(I46-N46)/I46</f>
        <v>0.51710645768025076</v>
      </c>
      <c r="T46" s="83">
        <f t="shared" si="8"/>
        <v>-3.9060354747827541E-2</v>
      </c>
      <c r="U46" s="60"/>
      <c r="V46" s="82">
        <v>0.48984691083687154</v>
      </c>
      <c r="W46" s="82">
        <v>0.46313897596656217</v>
      </c>
      <c r="X46" s="293">
        <f>((I46*(1-L46))-N46)/(I46*(1-L46))</f>
        <v>0.44494995135661003</v>
      </c>
      <c r="Y46" s="83">
        <f t="shared" si="9"/>
        <v>-4.4896959480261511E-2</v>
      </c>
      <c r="AA46" s="89">
        <f>SUM((AC46/(1+$AC$2))-(I46))/(AC46/(1+$AC$2))</f>
        <v>0.40864</v>
      </c>
      <c r="AB46" s="95"/>
      <c r="AC46" s="85">
        <v>62.5</v>
      </c>
      <c r="AD46" s="95"/>
      <c r="AE46" s="93">
        <f>I46*2</f>
        <v>61.6</v>
      </c>
    </row>
    <row r="47" spans="1:31" ht="15.75" customHeight="1" x14ac:dyDescent="0.4">
      <c r="A47" s="194" t="e">
        <f>'ITMA Form Data'!#REF!</f>
        <v>#REF!</v>
      </c>
      <c r="B47" s="194"/>
      <c r="C47" s="478"/>
      <c r="D47" s="21" t="e">
        <f>'ITMA Form Data'!#REF!</f>
        <v>#REF!</v>
      </c>
      <c r="G47" s="85"/>
      <c r="H47" s="85"/>
      <c r="I47" s="79"/>
      <c r="J47" s="53"/>
      <c r="L47" s="81"/>
      <c r="M47" s="17"/>
      <c r="N47" s="17"/>
      <c r="O47" s="82"/>
      <c r="Q47" s="82"/>
      <c r="R47" s="82"/>
      <c r="S47" s="293"/>
      <c r="T47" s="83"/>
      <c r="U47" s="60"/>
      <c r="V47" s="82"/>
      <c r="W47" s="82"/>
      <c r="X47" s="293"/>
      <c r="Y47" s="83"/>
      <c r="AA47" s="89"/>
      <c r="AB47" s="95"/>
      <c r="AC47" s="85"/>
      <c r="AD47" s="95"/>
      <c r="AE47" s="93"/>
    </row>
    <row r="48" spans="1:31" ht="15.7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'ITMA Form Data'!C34</f>
        <v>Womens FJ HydroLite Rain Jacket</v>
      </c>
      <c r="G48" s="85">
        <v>66.7</v>
      </c>
      <c r="H48" s="85"/>
      <c r="I48" s="79">
        <v>69.400000000000006</v>
      </c>
      <c r="J48" s="53">
        <f t="shared" si="7"/>
        <v>4.0479760119940068E-2</v>
      </c>
      <c r="L48" s="81">
        <v>0.13</v>
      </c>
      <c r="M48" s="17">
        <f>'Std Cst'!R48</f>
        <v>26.509841620253166</v>
      </c>
      <c r="N48" s="17">
        <f>'Std Cst'!T48</f>
        <v>28.859821241379315</v>
      </c>
      <c r="O48" s="82">
        <f>'Std Cst'!U48</f>
        <v>8.8645554914624461E-2</v>
      </c>
      <c r="Q48" s="82">
        <v>0.60255110014612945</v>
      </c>
      <c r="R48" s="82">
        <v>0.59774201729106635</v>
      </c>
      <c r="S48" s="293">
        <f t="shared" ref="S48:S56" si="18">(I48-N48)/I48</f>
        <v>0.58415243168041331</v>
      </c>
      <c r="T48" s="83">
        <f t="shared" si="8"/>
        <v>-1.8398668465716139E-2</v>
      </c>
      <c r="U48" s="60"/>
      <c r="V48" s="82">
        <v>0.54316218407601091</v>
      </c>
      <c r="W48" s="82">
        <v>0.53763450263340951</v>
      </c>
      <c r="X48" s="293">
        <f t="shared" ref="X48:X56" si="19">((I48*(1-L48))-N48)/(I48*(1-L48))</f>
        <v>0.52201428928783145</v>
      </c>
      <c r="Y48" s="83">
        <f t="shared" si="9"/>
        <v>-2.1147894788179467E-2</v>
      </c>
      <c r="AA48" s="89">
        <f t="shared" ref="AA48:AA56" si="20">SUM((AC48/(1+$AC$2))-(I48))/(AC48/(1+$AC$2))</f>
        <v>0.40514285714285714</v>
      </c>
      <c r="AB48" s="95"/>
      <c r="AC48" s="85">
        <v>140</v>
      </c>
      <c r="AD48" s="95"/>
      <c r="AE48" s="93">
        <f t="shared" ref="AE48:AE56" si="21">I48*2</f>
        <v>138.80000000000001</v>
      </c>
    </row>
    <row r="49" spans="1:31" ht="15.7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'ITMA Form Data'!C35</f>
        <v>Womens FJ HydroLite Rain Trousers</v>
      </c>
      <c r="G49" s="85">
        <v>44.1</v>
      </c>
      <c r="H49" s="85"/>
      <c r="I49" s="79">
        <v>45.9</v>
      </c>
      <c r="J49" s="53">
        <f t="shared" si="7"/>
        <v>4.0816326530612179E-2</v>
      </c>
      <c r="L49" s="81">
        <v>0.13</v>
      </c>
      <c r="M49" s="17">
        <f>'Std Cst'!R49</f>
        <v>19.520362329113926</v>
      </c>
      <c r="N49" s="17">
        <f>'Std Cst'!T49</f>
        <v>21.252888827586208</v>
      </c>
      <c r="O49" s="82">
        <f>'Std Cst'!U49</f>
        <v>8.8754832992432753E-2</v>
      </c>
      <c r="Q49" s="82">
        <v>0.55736139843279076</v>
      </c>
      <c r="R49" s="82">
        <v>0.55213629629629624</v>
      </c>
      <c r="S49" s="293">
        <f t="shared" si="18"/>
        <v>0.53697409961685816</v>
      </c>
      <c r="T49" s="83">
        <f t="shared" si="8"/>
        <v>-2.0387298815932597E-2</v>
      </c>
      <c r="U49" s="60"/>
      <c r="V49" s="82">
        <v>0.49121999819861017</v>
      </c>
      <c r="W49" s="82">
        <v>0.48521413367390376</v>
      </c>
      <c r="X49" s="293">
        <f t="shared" si="19"/>
        <v>0.46778632139868759</v>
      </c>
      <c r="Y49" s="83">
        <f t="shared" si="9"/>
        <v>-2.3433676799922587E-2</v>
      </c>
      <c r="AA49" s="89">
        <f t="shared" si="20"/>
        <v>0.42021052631578953</v>
      </c>
      <c r="AB49" s="95"/>
      <c r="AC49" s="85">
        <v>95</v>
      </c>
      <c r="AD49" s="95"/>
      <c r="AE49" s="93">
        <f t="shared" si="21"/>
        <v>91.8</v>
      </c>
    </row>
    <row r="50" spans="1:31" ht="15.7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'ITMA Form Data'!C36</f>
        <v>Womens Thermal Base Layer Mock</v>
      </c>
      <c r="G50" s="85"/>
      <c r="H50" s="85"/>
      <c r="I50" s="79">
        <v>20.7</v>
      </c>
      <c r="J50" s="53"/>
      <c r="L50" s="81">
        <v>0.13</v>
      </c>
      <c r="M50" s="17">
        <f>'Std Cst'!R50</f>
        <v>7.2297257721518973</v>
      </c>
      <c r="N50" s="17">
        <f>'Std Cst'!T50</f>
        <v>6.6494637241379309</v>
      </c>
      <c r="O50" s="82"/>
      <c r="Q50" s="82"/>
      <c r="R50" s="82">
        <v>0.68920553945249607</v>
      </c>
      <c r="S50" s="293">
        <f t="shared" si="18"/>
        <v>0.67876986839913378</v>
      </c>
      <c r="T50" s="83"/>
      <c r="U50" s="60"/>
      <c r="V50" s="82"/>
      <c r="W50" s="82">
        <v>0.64276498787643221</v>
      </c>
      <c r="X50" s="293">
        <f t="shared" si="19"/>
        <v>0.63076996367716531</v>
      </c>
      <c r="Y50" s="83"/>
      <c r="AA50" s="89">
        <f t="shared" si="20"/>
        <v>0.37900000000000006</v>
      </c>
      <c r="AB50" s="95"/>
      <c r="AC50" s="85">
        <v>40</v>
      </c>
      <c r="AD50" s="95"/>
      <c r="AE50" s="93">
        <f t="shared" si="21"/>
        <v>41.4</v>
      </c>
    </row>
    <row r="51" spans="1:31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'ITMA Form Data'!C37</f>
        <v>Womens Thermal Base Layer Crew</v>
      </c>
      <c r="G51" s="85">
        <v>19.899999999999999</v>
      </c>
      <c r="H51" s="85"/>
      <c r="I51" s="79">
        <v>19.899999999999999</v>
      </c>
      <c r="J51" s="53">
        <f t="shared" ref="J51" si="22">(I51-G51)/G51</f>
        <v>0</v>
      </c>
      <c r="L51" s="81">
        <v>0.13</v>
      </c>
      <c r="M51" s="17">
        <f>'Std Cst'!R51</f>
        <v>7.2297257721518973</v>
      </c>
      <c r="N51" s="17">
        <f>'Std Cst'!T51</f>
        <v>7.863349517241379</v>
      </c>
      <c r="O51" s="82">
        <f>'Std Cst'!U51</f>
        <v>8.7641463183863788E-2</v>
      </c>
      <c r="Q51" s="82">
        <v>0.63669719737930153</v>
      </c>
      <c r="R51" s="82">
        <v>0.61775624790619765</v>
      </c>
      <c r="S51" s="293">
        <f t="shared" si="18"/>
        <v>0.60485680817882514</v>
      </c>
      <c r="T51" s="83">
        <f t="shared" ref="T51" si="23">S51-Q51</f>
        <v>-3.1840389200476382E-2</v>
      </c>
      <c r="U51" s="60"/>
      <c r="V51" s="82">
        <v>0.5824105717003466</v>
      </c>
      <c r="W51" s="82">
        <v>0.5606393654094225</v>
      </c>
      <c r="X51" s="293">
        <f t="shared" si="19"/>
        <v>0.54581242319405199</v>
      </c>
      <c r="Y51" s="83">
        <f t="shared" ref="Y51" si="24">X51-V51</f>
        <v>-3.6598148506294614E-2</v>
      </c>
      <c r="AA51" s="89">
        <f t="shared" si="20"/>
        <v>0.40300000000000008</v>
      </c>
      <c r="AB51" s="95"/>
      <c r="AC51" s="85">
        <v>40</v>
      </c>
      <c r="AD51" s="95"/>
      <c r="AE51" s="93">
        <f t="shared" si="21"/>
        <v>39.799999999999997</v>
      </c>
    </row>
    <row r="52" spans="1:31" ht="15.7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226" t="str">
        <f>'ITMA Form Data'!C38</f>
        <v>Womens Quilted Jacket</v>
      </c>
      <c r="G52" s="85"/>
      <c r="H52" s="85"/>
      <c r="I52" s="79">
        <v>45</v>
      </c>
      <c r="J52" s="53"/>
      <c r="L52" s="81">
        <v>0.13</v>
      </c>
      <c r="M52" s="17">
        <f>'Std Cst'!R52</f>
        <v>0</v>
      </c>
      <c r="N52" s="17">
        <f>'Std Cst'!T52</f>
        <v>20.241406896551723</v>
      </c>
      <c r="O52" s="82"/>
      <c r="Q52" s="82"/>
      <c r="R52" s="82">
        <v>0.56491259259259252</v>
      </c>
      <c r="S52" s="293">
        <f t="shared" si="18"/>
        <v>0.55019095785440619</v>
      </c>
      <c r="T52" s="83"/>
      <c r="U52" s="60"/>
      <c r="V52" s="82"/>
      <c r="W52" s="82">
        <v>0.49989953171562362</v>
      </c>
      <c r="X52" s="293">
        <f t="shared" si="19"/>
        <v>0.48297811247632888</v>
      </c>
      <c r="Y52" s="83"/>
      <c r="AA52" s="89">
        <f t="shared" si="20"/>
        <v>0.4</v>
      </c>
      <c r="AB52" s="95"/>
      <c r="AC52" s="85">
        <v>90</v>
      </c>
      <c r="AD52" s="95"/>
      <c r="AE52" s="93">
        <f t="shared" si="21"/>
        <v>90</v>
      </c>
    </row>
    <row r="53" spans="1:31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'ITMA Form Data'!C39</f>
        <v>Womens Softshell Jacket</v>
      </c>
      <c r="G53" s="85">
        <v>45</v>
      </c>
      <c r="H53" s="85"/>
      <c r="I53" s="79">
        <v>45</v>
      </c>
      <c r="J53" s="53">
        <f t="shared" ref="J53" si="25">(I53-G53)/G53</f>
        <v>0</v>
      </c>
      <c r="L53" s="81">
        <v>0.13</v>
      </c>
      <c r="M53" s="17">
        <f>'Std Cst'!R53</f>
        <v>0</v>
      </c>
      <c r="N53" s="17">
        <f>'Std Cst'!T53</f>
        <v>20.395889655172414</v>
      </c>
      <c r="O53" s="82">
        <f>'Std Cst'!U53</f>
        <v>0</v>
      </c>
      <c r="Q53" s="82">
        <v>0.63669719737930153</v>
      </c>
      <c r="R53" s="82">
        <v>0.56159407407407413</v>
      </c>
      <c r="S53" s="293">
        <f t="shared" si="18"/>
        <v>0.54675800766283522</v>
      </c>
      <c r="T53" s="83">
        <f t="shared" ref="T53" si="26">S53-Q53</f>
        <v>-8.9939189716466306E-2</v>
      </c>
      <c r="U53" s="60"/>
      <c r="V53" s="82">
        <v>0.5824105717003466</v>
      </c>
      <c r="W53" s="82">
        <v>0.49608514261387826</v>
      </c>
      <c r="X53" s="293">
        <f t="shared" si="19"/>
        <v>0.47903219271590253</v>
      </c>
      <c r="Y53" s="83">
        <f t="shared" ref="Y53" si="27">X53-V53</f>
        <v>-0.10337837898444407</v>
      </c>
      <c r="AA53" s="89">
        <f t="shared" si="20"/>
        <v>0.4</v>
      </c>
      <c r="AB53" s="95"/>
      <c r="AC53" s="85">
        <v>90</v>
      </c>
      <c r="AD53" s="95"/>
      <c r="AE53" s="93">
        <f t="shared" si="21"/>
        <v>90</v>
      </c>
    </row>
    <row r="54" spans="1:31" ht="15.7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'ITMA Form Data'!C40</f>
        <v>Womens Quilted Vest</v>
      </c>
      <c r="G54" s="85"/>
      <c r="H54" s="85"/>
      <c r="I54" s="79">
        <v>40</v>
      </c>
      <c r="J54" s="53"/>
      <c r="L54" s="81">
        <v>0.13</v>
      </c>
      <c r="M54" s="17">
        <f>'Std Cst'!R54</f>
        <v>0</v>
      </c>
      <c r="N54" s="17">
        <f>'Std Cst'!T54</f>
        <v>17.188193103448278</v>
      </c>
      <c r="O54" s="82"/>
      <c r="Q54" s="82"/>
      <c r="R54" s="82">
        <v>0.58434666666666657</v>
      </c>
      <c r="S54" s="293">
        <f t="shared" si="18"/>
        <v>0.57029517241379302</v>
      </c>
      <c r="T54" s="83"/>
      <c r="U54" s="60"/>
      <c r="V54" s="82"/>
      <c r="W54" s="82">
        <v>0.52223754789272026</v>
      </c>
      <c r="X54" s="293">
        <f t="shared" si="19"/>
        <v>0.50608640507332536</v>
      </c>
      <c r="Y54" s="83"/>
      <c r="AA54" s="89">
        <f t="shared" si="20"/>
        <v>0.4</v>
      </c>
      <c r="AB54" s="95"/>
      <c r="AC54" s="85">
        <v>80</v>
      </c>
      <c r="AD54" s="95"/>
      <c r="AE54" s="93">
        <f t="shared" si="21"/>
        <v>80</v>
      </c>
    </row>
    <row r="55" spans="1:31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'ITMA Form Data'!C41</f>
        <v>Womens Hybrid Vest</v>
      </c>
      <c r="G55" s="85">
        <v>40</v>
      </c>
      <c r="H55" s="85"/>
      <c r="I55" s="79">
        <v>40</v>
      </c>
      <c r="J55" s="53">
        <f t="shared" si="7"/>
        <v>0</v>
      </c>
      <c r="L55" s="81">
        <v>0.13</v>
      </c>
      <c r="M55" s="17">
        <f>'Std Cst'!R55</f>
        <v>17.218551898734177</v>
      </c>
      <c r="N55" s="17">
        <f>'Std Cst'!T55</f>
        <v>18.733020689655174</v>
      </c>
      <c r="O55" s="82">
        <f>'Std Cst'!U55</f>
        <v>8.7955642253070856E-2</v>
      </c>
      <c r="Q55" s="82">
        <v>0.56953620253164561</v>
      </c>
      <c r="R55" s="82">
        <v>0.54701333333333335</v>
      </c>
      <c r="S55" s="293">
        <f t="shared" si="18"/>
        <v>0.53167448275862061</v>
      </c>
      <c r="T55" s="83">
        <f t="shared" si="8"/>
        <v>-3.7861719773024993E-2</v>
      </c>
      <c r="U55" s="60"/>
      <c r="V55" s="82">
        <v>0.50521402589844311</v>
      </c>
      <c r="W55" s="82">
        <v>0.47932567049808422</v>
      </c>
      <c r="X55" s="293">
        <f t="shared" si="19"/>
        <v>0.46169480776852945</v>
      </c>
      <c r="Y55" s="83">
        <f t="shared" si="9"/>
        <v>-4.3519218129913662E-2</v>
      </c>
      <c r="AA55" s="89">
        <f t="shared" si="20"/>
        <v>0.4</v>
      </c>
      <c r="AB55" s="95"/>
      <c r="AC55" s="85">
        <v>80</v>
      </c>
      <c r="AD55" s="95"/>
      <c r="AE55" s="93">
        <f t="shared" si="21"/>
        <v>80</v>
      </c>
    </row>
    <row r="56" spans="1:31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383" t="str">
        <f>'ITMA Form Data'!C42</f>
        <v>Womens FJ Brushed Chill-Out</v>
      </c>
      <c r="G56" s="85">
        <v>25.5</v>
      </c>
      <c r="H56" s="85"/>
      <c r="I56" s="79">
        <v>25.5</v>
      </c>
      <c r="J56" s="53">
        <f t="shared" ref="J56" si="28">(I56-G56)/G56</f>
        <v>0</v>
      </c>
      <c r="L56" s="81">
        <v>0.13</v>
      </c>
      <c r="M56" s="17">
        <f>'Std Cst'!R56</f>
        <v>9.3027635443037973</v>
      </c>
      <c r="N56" s="17">
        <f>'Std Cst'!T56</f>
        <v>10.118148965517243</v>
      </c>
      <c r="O56" s="82">
        <f>'Std Cst'!U56</f>
        <v>8.7649806138813083E-2</v>
      </c>
      <c r="Q56" s="82">
        <v>0.63518574336063538</v>
      </c>
      <c r="R56" s="82">
        <v>0.61616418300653597</v>
      </c>
      <c r="S56" s="293">
        <f t="shared" si="18"/>
        <v>0.60320984448951986</v>
      </c>
      <c r="T56" s="83">
        <f t="shared" ref="T56" si="29">S56-Q56</f>
        <v>-3.1975898871115516E-2</v>
      </c>
      <c r="U56" s="60"/>
      <c r="V56" s="82">
        <v>0.58067326823061538</v>
      </c>
      <c r="W56" s="82">
        <v>0.558809405754639</v>
      </c>
      <c r="X56" s="293">
        <f t="shared" si="19"/>
        <v>0.54391936148220676</v>
      </c>
      <c r="Y56" s="83">
        <f t="shared" ref="Y56" si="30">X56-V56</f>
        <v>-3.6753906748408616E-2</v>
      </c>
      <c r="AA56" s="89">
        <f t="shared" si="20"/>
        <v>0.41714285714285715</v>
      </c>
      <c r="AB56" s="95"/>
      <c r="AC56" s="85">
        <v>52.5</v>
      </c>
      <c r="AD56" s="95"/>
      <c r="AE56" s="93">
        <f t="shared" si="21"/>
        <v>51</v>
      </c>
    </row>
    <row r="57" spans="1:31" ht="15.75" customHeight="1" x14ac:dyDescent="0.4">
      <c r="A57" s="194" t="e">
        <f>'ITMA Form Data'!#REF!</f>
        <v>#REF!</v>
      </c>
      <c r="B57" s="194"/>
      <c r="C57" s="478"/>
      <c r="D57" s="21" t="e">
        <f>'ITMA Form Data'!#REF!</f>
        <v>#REF!</v>
      </c>
      <c r="G57" s="85"/>
      <c r="H57" s="85"/>
      <c r="I57" s="79"/>
      <c r="J57" s="53"/>
      <c r="L57" s="81"/>
      <c r="M57" s="17"/>
      <c r="N57" s="17"/>
      <c r="O57" s="82"/>
      <c r="Q57" s="82"/>
      <c r="R57" s="82"/>
      <c r="S57" s="293"/>
      <c r="T57" s="83"/>
      <c r="U57" s="60"/>
      <c r="V57" s="82"/>
      <c r="W57" s="82"/>
      <c r="X57" s="293"/>
      <c r="Y57" s="83"/>
      <c r="AA57" s="89"/>
      <c r="AB57" s="95"/>
      <c r="AC57" s="85"/>
      <c r="AD57" s="95"/>
      <c r="AE57" s="93"/>
    </row>
    <row r="58" spans="1:31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26" t="str">
        <f>'ITMA Form Data'!C43</f>
        <v>Junior FJ Textured Chill-Out 1/4 zip</v>
      </c>
      <c r="G58" s="85"/>
      <c r="H58" s="85"/>
      <c r="I58" s="79">
        <v>21</v>
      </c>
      <c r="J58" s="53"/>
      <c r="L58" s="81">
        <v>0.13</v>
      </c>
      <c r="M58" s="17">
        <f>'Std Cst'!R58</f>
        <v>11.67617012658228</v>
      </c>
      <c r="N58" s="17">
        <f>'Std Cst'!T58</f>
        <v>11.641704827586208</v>
      </c>
      <c r="O58" s="82"/>
      <c r="Q58" s="82"/>
      <c r="R58" s="82">
        <v>0.46383999999999997</v>
      </c>
      <c r="S58" s="293">
        <f>(I58-N58)/I58</f>
        <v>0.44563310344827578</v>
      </c>
      <c r="T58" s="83"/>
      <c r="U58" s="60"/>
      <c r="V58" s="82"/>
      <c r="W58" s="82">
        <v>0.38372413793103444</v>
      </c>
      <c r="X58" s="293">
        <f>((I58*(1-L58))-N58)/(I58*(1-L58))</f>
        <v>0.36279667063020204</v>
      </c>
      <c r="Y58" s="83"/>
      <c r="AA58" s="89">
        <f>SUM((AC58/(1))-(I58))/(AC58/(1))</f>
        <v>0.41666666666666669</v>
      </c>
      <c r="AB58" s="95"/>
      <c r="AC58" s="85">
        <v>36</v>
      </c>
      <c r="AD58" s="95"/>
      <c r="AE58" s="93">
        <f>I58*1.67</f>
        <v>35.07</v>
      </c>
    </row>
    <row r="59" spans="1:31" ht="15.7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403" t="e">
        <f>'ITMA Form Data'!#REF!</f>
        <v>#REF!</v>
      </c>
      <c r="G59" s="85">
        <v>21</v>
      </c>
      <c r="H59" s="85"/>
      <c r="I59" s="79">
        <v>21.7</v>
      </c>
      <c r="J59" s="53">
        <f t="shared" ref="J59" si="31">(I59-G59)/G59</f>
        <v>3.3333333333333298E-2</v>
      </c>
      <c r="L59" s="81">
        <v>0.13</v>
      </c>
      <c r="M59" s="17">
        <f>'Std Cst'!R59</f>
        <v>11.67617012658228</v>
      </c>
      <c r="N59" s="17">
        <f>'Std Cst'!T59</f>
        <v>12.63610648275862</v>
      </c>
      <c r="O59" s="82">
        <f>'Std Cst'!U59</f>
        <v>8.2213289612055596E-2</v>
      </c>
      <c r="Q59" s="82">
        <v>0.44399189873417716</v>
      </c>
      <c r="R59" s="82">
        <v>0.43682924731182798</v>
      </c>
      <c r="S59" s="293">
        <f>(I59-N59)/I59</f>
        <v>0.41769094549499441</v>
      </c>
      <c r="T59" s="83">
        <f t="shared" ref="T59" si="32">S59-Q59</f>
        <v>-2.6300953239182745E-2</v>
      </c>
      <c r="U59" s="60"/>
      <c r="V59" s="82">
        <v>0.36091022843008869</v>
      </c>
      <c r="W59" s="82">
        <v>0.35267729576072177</v>
      </c>
      <c r="X59" s="293">
        <f>((I59*(1-L59))-N59)/(I59*(1-L59))</f>
        <v>0.33067924769539586</v>
      </c>
      <c r="Y59" s="83">
        <f t="shared" ref="Y59" si="33">X59-V59</f>
        <v>-3.0230980734692825E-2</v>
      </c>
      <c r="AA59" s="89">
        <f>SUM((AC59/(1))-(I59))/(AC59/(1))</f>
        <v>0.39722222222222225</v>
      </c>
      <c r="AB59" s="95"/>
      <c r="AC59" s="85">
        <v>36</v>
      </c>
      <c r="AD59" s="95"/>
      <c r="AE59" s="93">
        <f>I59*1.67</f>
        <v>36.238999999999997</v>
      </c>
    </row>
    <row r="60" spans="1:31" x14ac:dyDescent="0.45">
      <c r="D60" s="23"/>
      <c r="E60" s="95"/>
      <c r="F60" s="95"/>
      <c r="K60" s="95"/>
      <c r="M60" s="95"/>
      <c r="P60" s="95"/>
      <c r="Z60" s="95"/>
      <c r="AB60" s="95"/>
      <c r="AD60" s="95"/>
    </row>
    <row r="61" spans="1:31" x14ac:dyDescent="0.45">
      <c r="D61" s="23"/>
      <c r="E61" s="95"/>
      <c r="F61" s="95"/>
      <c r="K61" s="95"/>
      <c r="M61" s="95"/>
      <c r="P61" s="95"/>
      <c r="Z61" s="95"/>
      <c r="AB61" s="95"/>
      <c r="AD61" s="95"/>
    </row>
    <row r="62" spans="1:31" x14ac:dyDescent="0.45">
      <c r="D62" s="23"/>
      <c r="E62" s="95"/>
      <c r="F62" s="95"/>
      <c r="K62" s="95"/>
      <c r="M62" s="95"/>
      <c r="P62" s="95"/>
      <c r="Z62" s="95"/>
      <c r="AB62" s="95"/>
      <c r="AD62" s="95"/>
    </row>
    <row r="63" spans="1:31" x14ac:dyDescent="0.45">
      <c r="D63" s="23"/>
      <c r="E63" s="95"/>
      <c r="F63" s="95"/>
      <c r="K63" s="95"/>
      <c r="M63" s="95"/>
      <c r="P63" s="95"/>
      <c r="Z63" s="95"/>
      <c r="AB63" s="95"/>
      <c r="AD63" s="95"/>
    </row>
    <row r="64" spans="1:31" x14ac:dyDescent="0.45">
      <c r="D64" s="23"/>
      <c r="E64" s="95"/>
      <c r="F64" s="95"/>
      <c r="K64" s="95"/>
      <c r="M64" s="95"/>
      <c r="P64" s="95"/>
      <c r="Z64" s="95"/>
      <c r="AB64" s="95"/>
      <c r="AD64" s="95"/>
    </row>
    <row r="65" spans="4:30" x14ac:dyDescent="0.45">
      <c r="D65" s="23"/>
      <c r="E65" s="95"/>
      <c r="F65" s="95"/>
      <c r="K65" s="95"/>
      <c r="M65" s="95"/>
      <c r="P65" s="95"/>
      <c r="Z65" s="95"/>
      <c r="AB65" s="95"/>
      <c r="AD65" s="95"/>
    </row>
    <row r="66" spans="4:30" x14ac:dyDescent="0.45">
      <c r="D66" s="23"/>
      <c r="E66" s="95"/>
      <c r="F66" s="95"/>
      <c r="K66" s="95"/>
      <c r="M66" s="95"/>
      <c r="P66" s="95"/>
      <c r="Z66" s="95"/>
      <c r="AB66" s="95"/>
      <c r="AD66" s="95"/>
    </row>
    <row r="67" spans="4:30" x14ac:dyDescent="0.45">
      <c r="D67" s="23"/>
      <c r="E67" s="95"/>
      <c r="F67" s="95"/>
      <c r="K67" s="95"/>
      <c r="M67" s="95"/>
      <c r="P67" s="95"/>
      <c r="Z67" s="95"/>
      <c r="AB67" s="95"/>
      <c r="AD67" s="95"/>
    </row>
    <row r="68" spans="4:30" x14ac:dyDescent="0.45">
      <c r="D68" s="23"/>
      <c r="E68" s="95"/>
      <c r="F68" s="95"/>
      <c r="K68" s="95"/>
      <c r="M68" s="95"/>
      <c r="P68" s="95"/>
      <c r="Z68" s="95"/>
      <c r="AB68" s="95"/>
      <c r="AD68" s="95"/>
    </row>
    <row r="69" spans="4:30" x14ac:dyDescent="0.45">
      <c r="D69" s="23"/>
      <c r="E69" s="95"/>
      <c r="F69" s="95"/>
      <c r="K69" s="95"/>
      <c r="M69" s="95"/>
      <c r="P69" s="95"/>
      <c r="Z69" s="95"/>
      <c r="AB69" s="95"/>
      <c r="AD69" s="95"/>
    </row>
    <row r="70" spans="4:30" x14ac:dyDescent="0.45">
      <c r="D70" s="23"/>
      <c r="E70" s="95"/>
      <c r="F70" s="95"/>
      <c r="K70" s="95"/>
      <c r="M70" s="95"/>
      <c r="P70" s="95"/>
      <c r="Z70" s="95"/>
      <c r="AB70" s="95"/>
      <c r="AD70" s="95"/>
    </row>
    <row r="71" spans="4:30" x14ac:dyDescent="0.45">
      <c r="D71" s="23"/>
      <c r="E71" s="95"/>
      <c r="F71" s="95"/>
      <c r="K71" s="95"/>
      <c r="M71" s="95"/>
      <c r="P71" s="95"/>
      <c r="Z71" s="95"/>
      <c r="AB71" s="95"/>
      <c r="AD71" s="95"/>
    </row>
    <row r="72" spans="4:30" x14ac:dyDescent="0.45">
      <c r="D72" s="23"/>
      <c r="E72" s="95"/>
      <c r="F72" s="95"/>
      <c r="K72" s="95"/>
      <c r="M72" s="95"/>
      <c r="P72" s="95"/>
      <c r="Z72" s="95"/>
      <c r="AB72" s="95"/>
      <c r="AD72" s="95"/>
    </row>
    <row r="73" spans="4:30" x14ac:dyDescent="0.45">
      <c r="D73" s="23"/>
      <c r="E73" s="95"/>
      <c r="F73" s="95"/>
      <c r="K73" s="95"/>
      <c r="M73" s="95"/>
      <c r="P73" s="95"/>
      <c r="Z73" s="95"/>
      <c r="AB73" s="95"/>
      <c r="AD73" s="95"/>
    </row>
    <row r="74" spans="4:30" x14ac:dyDescent="0.45">
      <c r="D74" s="23"/>
      <c r="E74" s="95"/>
      <c r="F74" s="95"/>
      <c r="K74" s="95"/>
      <c r="M74" s="95"/>
      <c r="P74" s="95"/>
      <c r="Z74" s="95"/>
      <c r="AB74" s="95"/>
      <c r="AD74" s="95"/>
    </row>
    <row r="75" spans="4:30" x14ac:dyDescent="0.45">
      <c r="D75" s="23"/>
      <c r="E75" s="95"/>
      <c r="F75" s="95"/>
      <c r="K75" s="95"/>
      <c r="M75" s="95"/>
      <c r="P75" s="95"/>
      <c r="Z75" s="95"/>
      <c r="AB75" s="95"/>
      <c r="AD75" s="95"/>
    </row>
    <row r="76" spans="4:30" x14ac:dyDescent="0.45">
      <c r="D76" s="23"/>
      <c r="E76" s="95"/>
      <c r="F76" s="95"/>
      <c r="K76" s="95"/>
      <c r="M76" s="95"/>
      <c r="P76" s="95"/>
      <c r="Z76" s="95"/>
      <c r="AB76" s="95"/>
      <c r="AD76" s="95"/>
    </row>
    <row r="77" spans="4:30" x14ac:dyDescent="0.45">
      <c r="D77" s="23"/>
      <c r="E77" s="95"/>
      <c r="F77" s="95"/>
      <c r="K77" s="95"/>
      <c r="M77" s="95"/>
      <c r="P77" s="95"/>
      <c r="Z77" s="95"/>
      <c r="AB77" s="95"/>
      <c r="AD77" s="95"/>
    </row>
    <row r="78" spans="4:30" x14ac:dyDescent="0.45">
      <c r="D78" s="23"/>
      <c r="E78" s="95"/>
      <c r="F78" s="95"/>
      <c r="K78" s="95"/>
      <c r="M78" s="95"/>
      <c r="P78" s="95"/>
      <c r="Z78" s="95"/>
      <c r="AB78" s="95"/>
      <c r="AD78" s="95"/>
    </row>
    <row r="79" spans="4:30" x14ac:dyDescent="0.45">
      <c r="D79" s="23"/>
      <c r="E79" s="95"/>
      <c r="F79" s="95"/>
      <c r="K79" s="95"/>
      <c r="M79" s="95"/>
      <c r="P79" s="95"/>
      <c r="Z79" s="95"/>
      <c r="AB79" s="95"/>
      <c r="AD79" s="95"/>
    </row>
    <row r="80" spans="4:30" x14ac:dyDescent="0.45">
      <c r="D80" s="23"/>
      <c r="E80" s="95"/>
      <c r="F80" s="95"/>
      <c r="K80" s="95"/>
      <c r="M80" s="95"/>
      <c r="P80" s="95"/>
      <c r="Z80" s="95"/>
      <c r="AB80" s="95"/>
      <c r="AD80" s="95"/>
    </row>
    <row r="81" spans="4:30" x14ac:dyDescent="0.45">
      <c r="D81" s="23"/>
      <c r="E81" s="95"/>
      <c r="F81" s="95"/>
      <c r="K81" s="95"/>
      <c r="M81" s="95"/>
      <c r="P81" s="95"/>
      <c r="Z81" s="95"/>
      <c r="AB81" s="95"/>
      <c r="AD81" s="95"/>
    </row>
    <row r="82" spans="4:30" x14ac:dyDescent="0.45">
      <c r="D82" s="23"/>
      <c r="E82" s="95"/>
      <c r="F82" s="95"/>
      <c r="K82" s="95"/>
      <c r="M82" s="95"/>
      <c r="P82" s="95"/>
      <c r="Z82" s="95"/>
      <c r="AB82" s="95"/>
      <c r="AD82" s="95"/>
    </row>
    <row r="83" spans="4:30" x14ac:dyDescent="0.45">
      <c r="D83" s="23"/>
      <c r="E83" s="95"/>
      <c r="F83" s="95"/>
      <c r="K83" s="95"/>
      <c r="M83" s="95"/>
      <c r="P83" s="95"/>
      <c r="Z83" s="95"/>
      <c r="AB83" s="95"/>
      <c r="AD83" s="95"/>
    </row>
    <row r="84" spans="4:30" x14ac:dyDescent="0.45">
      <c r="D84" s="23"/>
      <c r="E84" s="95"/>
      <c r="F84" s="95"/>
      <c r="K84" s="95"/>
      <c r="M84" s="95"/>
      <c r="P84" s="95"/>
      <c r="Z84" s="95"/>
      <c r="AB84" s="95"/>
      <c r="AD84" s="95"/>
    </row>
    <row r="85" spans="4:30" x14ac:dyDescent="0.45">
      <c r="D85" s="23"/>
      <c r="E85" s="95"/>
      <c r="F85" s="95"/>
      <c r="K85" s="95"/>
      <c r="M85" s="95"/>
      <c r="P85" s="95"/>
      <c r="Z85" s="95"/>
      <c r="AB85" s="95"/>
      <c r="AD85" s="95"/>
    </row>
    <row r="86" spans="4:30" x14ac:dyDescent="0.45">
      <c r="D86" s="23"/>
      <c r="E86" s="95"/>
      <c r="F86" s="95"/>
      <c r="K86" s="95"/>
      <c r="M86" s="95"/>
      <c r="P86" s="95"/>
      <c r="Z86" s="95"/>
      <c r="AB86" s="95"/>
      <c r="AD86" s="95"/>
    </row>
    <row r="87" spans="4:30" x14ac:dyDescent="0.45">
      <c r="D87" s="23"/>
      <c r="E87" s="95"/>
      <c r="F87" s="95"/>
      <c r="K87" s="95"/>
      <c r="M87" s="95"/>
      <c r="P87" s="95"/>
      <c r="Z87" s="95"/>
      <c r="AB87" s="95"/>
      <c r="AD87" s="95"/>
    </row>
    <row r="88" spans="4:30" x14ac:dyDescent="0.45">
      <c r="D88" s="23"/>
      <c r="E88" s="95"/>
      <c r="F88" s="95"/>
      <c r="K88" s="95"/>
      <c r="M88" s="95"/>
      <c r="P88" s="95"/>
      <c r="Z88" s="95"/>
      <c r="AB88" s="95"/>
      <c r="AD88" s="95"/>
    </row>
    <row r="89" spans="4:30" x14ac:dyDescent="0.45">
      <c r="D89" s="23"/>
      <c r="E89" s="95"/>
      <c r="F89" s="95"/>
      <c r="K89" s="95"/>
      <c r="M89" s="95"/>
      <c r="P89" s="95"/>
      <c r="Z89" s="95"/>
      <c r="AB89" s="95"/>
      <c r="AD89" s="95"/>
    </row>
    <row r="90" spans="4:30" x14ac:dyDescent="0.45">
      <c r="D90" s="23"/>
      <c r="E90" s="95"/>
      <c r="F90" s="95"/>
      <c r="K90" s="95"/>
      <c r="M90" s="95"/>
      <c r="P90" s="95"/>
      <c r="Z90" s="95"/>
      <c r="AB90" s="95"/>
      <c r="AD90" s="95"/>
    </row>
    <row r="91" spans="4:30" x14ac:dyDescent="0.45">
      <c r="D91" s="23"/>
      <c r="E91" s="95"/>
      <c r="F91" s="95"/>
      <c r="K91" s="95"/>
      <c r="M91" s="95"/>
      <c r="P91" s="95"/>
      <c r="Z91" s="95"/>
      <c r="AB91" s="95"/>
      <c r="AD91" s="95"/>
    </row>
    <row r="92" spans="4:30" x14ac:dyDescent="0.45">
      <c r="D92" s="23"/>
      <c r="E92" s="95"/>
      <c r="F92" s="95"/>
      <c r="K92" s="95"/>
      <c r="M92" s="95"/>
      <c r="P92" s="95"/>
      <c r="Z92" s="95"/>
      <c r="AB92" s="95"/>
      <c r="AD92" s="95"/>
    </row>
    <row r="93" spans="4:30" x14ac:dyDescent="0.45">
      <c r="D93" s="23"/>
      <c r="E93" s="95"/>
      <c r="F93" s="95"/>
      <c r="K93" s="95"/>
      <c r="M93" s="95"/>
      <c r="P93" s="95"/>
      <c r="Z93" s="95"/>
      <c r="AB93" s="95"/>
      <c r="AD93" s="95"/>
    </row>
    <row r="94" spans="4:30" x14ac:dyDescent="0.45">
      <c r="D94" s="23"/>
      <c r="E94" s="95"/>
      <c r="F94" s="95"/>
      <c r="K94" s="95"/>
      <c r="M94" s="95"/>
      <c r="P94" s="95"/>
      <c r="Z94" s="95"/>
      <c r="AB94" s="95"/>
      <c r="AD94" s="95"/>
    </row>
    <row r="95" spans="4:30" x14ac:dyDescent="0.45">
      <c r="D95" s="23"/>
      <c r="E95" s="95"/>
      <c r="F95" s="95"/>
      <c r="K95" s="95"/>
      <c r="M95" s="95"/>
      <c r="P95" s="95"/>
      <c r="Z95" s="95"/>
      <c r="AB95" s="95"/>
      <c r="AD95" s="95"/>
    </row>
    <row r="96" spans="4:30" x14ac:dyDescent="0.45">
      <c r="D96" s="23"/>
      <c r="E96" s="95"/>
      <c r="F96" s="95"/>
      <c r="K96" s="95"/>
      <c r="M96" s="95"/>
      <c r="P96" s="95"/>
      <c r="Z96" s="95"/>
      <c r="AB96" s="95"/>
      <c r="AD96" s="95"/>
    </row>
    <row r="97" spans="4:30" x14ac:dyDescent="0.45">
      <c r="D97" s="23"/>
      <c r="E97" s="95"/>
      <c r="F97" s="95"/>
      <c r="K97" s="95"/>
      <c r="M97" s="95"/>
      <c r="P97" s="95"/>
      <c r="Z97" s="95"/>
      <c r="AB97" s="95"/>
      <c r="AD97" s="95"/>
    </row>
    <row r="98" spans="4:30" x14ac:dyDescent="0.45">
      <c r="D98" s="23"/>
      <c r="E98" s="95"/>
      <c r="F98" s="95"/>
      <c r="K98" s="95"/>
      <c r="M98" s="95"/>
      <c r="P98" s="95"/>
      <c r="Z98" s="95"/>
      <c r="AB98" s="95"/>
      <c r="AD98" s="95"/>
    </row>
    <row r="99" spans="4:30" x14ac:dyDescent="0.45">
      <c r="D99" s="23"/>
      <c r="E99" s="95"/>
      <c r="F99" s="95"/>
      <c r="K99" s="95"/>
      <c r="M99" s="95"/>
      <c r="P99" s="95"/>
      <c r="Z99" s="95"/>
      <c r="AB99" s="95"/>
      <c r="AD99" s="95"/>
    </row>
    <row r="100" spans="4:30" x14ac:dyDescent="0.45">
      <c r="D100" s="23"/>
      <c r="E100" s="95"/>
      <c r="F100" s="95"/>
      <c r="K100" s="95"/>
      <c r="M100" s="95"/>
      <c r="P100" s="95"/>
      <c r="Z100" s="95"/>
      <c r="AB100" s="95"/>
      <c r="AD100" s="95"/>
    </row>
    <row r="101" spans="4:30" x14ac:dyDescent="0.45">
      <c r="D101" s="23"/>
      <c r="E101" s="95"/>
      <c r="F101" s="95"/>
      <c r="K101" s="95"/>
      <c r="M101" s="95"/>
      <c r="P101" s="95"/>
      <c r="Z101" s="95"/>
      <c r="AB101" s="95"/>
      <c r="AD101" s="95"/>
    </row>
    <row r="102" spans="4:30" x14ac:dyDescent="0.45">
      <c r="D102" s="23"/>
      <c r="E102" s="95"/>
      <c r="F102" s="95"/>
      <c r="K102" s="95"/>
      <c r="M102" s="95"/>
      <c r="P102" s="95"/>
      <c r="Z102" s="95"/>
      <c r="AB102" s="95"/>
      <c r="AD102" s="95"/>
    </row>
    <row r="103" spans="4:30" x14ac:dyDescent="0.45">
      <c r="D103" s="23"/>
      <c r="E103" s="95"/>
      <c r="F103" s="95"/>
      <c r="K103" s="95"/>
      <c r="M103" s="95"/>
      <c r="P103" s="95"/>
      <c r="Z103" s="95"/>
      <c r="AB103" s="95"/>
      <c r="AD103" s="95"/>
    </row>
    <row r="104" spans="4:30" x14ac:dyDescent="0.45">
      <c r="D104" s="23"/>
      <c r="E104" s="95"/>
      <c r="F104" s="95"/>
      <c r="K104" s="95"/>
      <c r="M104" s="95"/>
      <c r="P104" s="95"/>
      <c r="Z104" s="95"/>
      <c r="AB104" s="95"/>
      <c r="AD104" s="95"/>
    </row>
    <row r="105" spans="4:30" x14ac:dyDescent="0.45">
      <c r="D105" s="23"/>
      <c r="E105" s="95"/>
      <c r="F105" s="95"/>
      <c r="K105" s="95"/>
      <c r="M105" s="95"/>
      <c r="P105" s="95"/>
      <c r="Z105" s="95"/>
      <c r="AB105" s="95"/>
      <c r="AD105" s="95"/>
    </row>
    <row r="106" spans="4:30" x14ac:dyDescent="0.45">
      <c r="D106" s="23"/>
      <c r="E106" s="95"/>
      <c r="F106" s="95"/>
      <c r="K106" s="95"/>
      <c r="M106" s="95"/>
      <c r="P106" s="95"/>
      <c r="Z106" s="95"/>
      <c r="AB106" s="95"/>
      <c r="AD106" s="95"/>
    </row>
    <row r="107" spans="4:30" x14ac:dyDescent="0.45">
      <c r="D107" s="23"/>
      <c r="E107" s="95"/>
      <c r="F107" s="95"/>
      <c r="K107" s="95"/>
      <c r="M107" s="95"/>
      <c r="P107" s="95"/>
      <c r="Z107" s="95"/>
      <c r="AB107" s="95"/>
      <c r="AD107" s="95"/>
    </row>
    <row r="108" spans="4:30" x14ac:dyDescent="0.45">
      <c r="D108" s="23"/>
      <c r="E108" s="95"/>
      <c r="F108" s="95"/>
      <c r="K108" s="95"/>
      <c r="M108" s="95"/>
      <c r="P108" s="95"/>
      <c r="Z108" s="95"/>
      <c r="AB108" s="95"/>
      <c r="AD108" s="95"/>
    </row>
    <row r="109" spans="4:30" x14ac:dyDescent="0.45">
      <c r="D109" s="23"/>
      <c r="E109" s="95"/>
      <c r="F109" s="95"/>
      <c r="K109" s="95"/>
      <c r="M109" s="95"/>
      <c r="P109" s="95"/>
      <c r="Z109" s="95"/>
      <c r="AB109" s="95"/>
      <c r="AD109" s="95"/>
    </row>
    <row r="110" spans="4:30" x14ac:dyDescent="0.45">
      <c r="D110" s="23"/>
      <c r="E110" s="95"/>
      <c r="F110" s="95"/>
      <c r="K110" s="95"/>
      <c r="M110" s="95"/>
      <c r="P110" s="95"/>
      <c r="Z110" s="95"/>
      <c r="AB110" s="95"/>
      <c r="AD110" s="95"/>
    </row>
    <row r="111" spans="4:30" x14ac:dyDescent="0.45">
      <c r="D111" s="23"/>
      <c r="E111" s="95"/>
      <c r="F111" s="95"/>
      <c r="K111" s="95"/>
      <c r="M111" s="95"/>
      <c r="P111" s="95"/>
      <c r="Z111" s="95"/>
      <c r="AB111" s="95"/>
      <c r="AD111" s="95"/>
    </row>
    <row r="112" spans="4:30" x14ac:dyDescent="0.45">
      <c r="D112" s="23"/>
      <c r="E112" s="95"/>
      <c r="F112" s="95"/>
      <c r="K112" s="95"/>
      <c r="M112" s="95"/>
      <c r="P112" s="95"/>
      <c r="Z112" s="95"/>
      <c r="AB112" s="95"/>
      <c r="AD112" s="95"/>
    </row>
    <row r="113" spans="4:30" x14ac:dyDescent="0.45">
      <c r="D113" s="23"/>
      <c r="E113" s="95"/>
      <c r="F113" s="95"/>
      <c r="K113" s="95"/>
      <c r="M113" s="95"/>
      <c r="P113" s="95"/>
      <c r="Z113" s="95"/>
      <c r="AB113" s="95"/>
      <c r="AD113" s="95"/>
    </row>
    <row r="114" spans="4:30" x14ac:dyDescent="0.45">
      <c r="D114" s="23"/>
      <c r="E114" s="95"/>
      <c r="F114" s="95"/>
      <c r="K114" s="95"/>
      <c r="M114" s="95"/>
      <c r="P114" s="95"/>
      <c r="Z114" s="95"/>
      <c r="AB114" s="95"/>
      <c r="AD114" s="95"/>
    </row>
    <row r="115" spans="4:30" x14ac:dyDescent="0.45">
      <c r="D115" s="23"/>
      <c r="E115" s="95"/>
      <c r="F115" s="95"/>
      <c r="K115" s="95"/>
      <c r="M115" s="95"/>
      <c r="P115" s="95"/>
      <c r="Z115" s="95"/>
      <c r="AB115" s="95"/>
      <c r="AD115" s="95"/>
    </row>
    <row r="116" spans="4:30" x14ac:dyDescent="0.45">
      <c r="D116" s="23"/>
      <c r="E116" s="95"/>
      <c r="F116" s="95"/>
      <c r="K116" s="95"/>
      <c r="M116" s="95"/>
      <c r="P116" s="95"/>
      <c r="Z116" s="95"/>
      <c r="AB116" s="95"/>
      <c r="AD116" s="95"/>
    </row>
    <row r="117" spans="4:30" x14ac:dyDescent="0.45">
      <c r="D117" s="23"/>
      <c r="E117" s="95"/>
      <c r="F117" s="95"/>
      <c r="K117" s="95"/>
      <c r="M117" s="95"/>
      <c r="P117" s="95"/>
      <c r="Z117" s="95"/>
      <c r="AB117" s="95"/>
      <c r="AD117" s="95"/>
    </row>
    <row r="118" spans="4:30" x14ac:dyDescent="0.45">
      <c r="D118" s="23"/>
      <c r="E118" s="95"/>
      <c r="F118" s="95"/>
      <c r="K118" s="95"/>
      <c r="M118" s="95"/>
      <c r="P118" s="95"/>
      <c r="Z118" s="95"/>
      <c r="AB118" s="95"/>
      <c r="AD118" s="95"/>
    </row>
    <row r="119" spans="4:30" x14ac:dyDescent="0.45">
      <c r="D119" s="23"/>
      <c r="E119" s="95"/>
      <c r="F119" s="95"/>
      <c r="K119" s="95"/>
      <c r="M119" s="95"/>
      <c r="P119" s="95"/>
      <c r="Z119" s="95"/>
      <c r="AB119" s="95"/>
      <c r="AD119" s="95"/>
    </row>
    <row r="120" spans="4:30" x14ac:dyDescent="0.45">
      <c r="D120" s="23"/>
      <c r="E120" s="95"/>
      <c r="F120" s="95"/>
      <c r="K120" s="95"/>
      <c r="M120" s="95"/>
      <c r="P120" s="95"/>
      <c r="Z120" s="95"/>
      <c r="AB120" s="95"/>
      <c r="AD120" s="95"/>
    </row>
    <row r="121" spans="4:30" x14ac:dyDescent="0.45">
      <c r="D121" s="23"/>
      <c r="E121" s="95"/>
      <c r="F121" s="95"/>
      <c r="K121" s="95"/>
      <c r="M121" s="95"/>
      <c r="P121" s="95"/>
      <c r="Z121" s="95"/>
      <c r="AB121" s="95"/>
      <c r="AD121" s="95"/>
    </row>
    <row r="122" spans="4:30" x14ac:dyDescent="0.45">
      <c r="D122" s="23"/>
      <c r="E122" s="95"/>
      <c r="F122" s="95"/>
      <c r="K122" s="95"/>
      <c r="M122" s="95"/>
      <c r="P122" s="95"/>
      <c r="Z122" s="95"/>
      <c r="AB122" s="95"/>
      <c r="AD122" s="95"/>
    </row>
    <row r="123" spans="4:30" x14ac:dyDescent="0.45">
      <c r="D123" s="23"/>
      <c r="E123" s="95"/>
      <c r="F123" s="95"/>
      <c r="K123" s="95"/>
      <c r="M123" s="95"/>
      <c r="P123" s="95"/>
      <c r="Z123" s="95"/>
      <c r="AB123" s="95"/>
      <c r="AD123" s="95"/>
    </row>
    <row r="124" spans="4:30" x14ac:dyDescent="0.45">
      <c r="D124" s="23"/>
      <c r="E124" s="95"/>
      <c r="F124" s="95"/>
      <c r="K124" s="95"/>
      <c r="M124" s="95"/>
      <c r="P124" s="95"/>
      <c r="Z124" s="95"/>
      <c r="AB124" s="95"/>
      <c r="AD124" s="95"/>
    </row>
    <row r="125" spans="4:30" x14ac:dyDescent="0.45">
      <c r="D125" s="23"/>
      <c r="E125" s="95"/>
      <c r="F125" s="95"/>
      <c r="K125" s="95"/>
      <c r="M125" s="95"/>
      <c r="P125" s="95"/>
      <c r="Z125" s="95"/>
      <c r="AB125" s="95"/>
      <c r="AD125" s="95"/>
    </row>
    <row r="126" spans="4:30" x14ac:dyDescent="0.45">
      <c r="D126" s="23"/>
      <c r="E126" s="95"/>
      <c r="F126" s="95"/>
      <c r="K126" s="95"/>
      <c r="M126" s="95"/>
      <c r="P126" s="95"/>
      <c r="Z126" s="95"/>
      <c r="AB126" s="95"/>
      <c r="AD126" s="95"/>
    </row>
    <row r="127" spans="4:30" x14ac:dyDescent="0.45">
      <c r="D127" s="23"/>
      <c r="E127" s="95"/>
      <c r="F127" s="95"/>
      <c r="K127" s="95"/>
      <c r="M127" s="95"/>
      <c r="P127" s="95"/>
      <c r="Z127" s="95"/>
      <c r="AB127" s="95"/>
      <c r="AD127" s="95"/>
    </row>
    <row r="128" spans="4:30" x14ac:dyDescent="0.45">
      <c r="D128" s="23"/>
      <c r="E128" s="95"/>
      <c r="F128" s="95"/>
      <c r="K128" s="95"/>
      <c r="M128" s="95"/>
      <c r="P128" s="95"/>
      <c r="Z128" s="95"/>
      <c r="AB128" s="95"/>
      <c r="AD128" s="95"/>
    </row>
    <row r="129" spans="4:30" x14ac:dyDescent="0.45">
      <c r="D129" s="23"/>
      <c r="E129" s="95"/>
      <c r="F129" s="95"/>
      <c r="K129" s="95"/>
      <c r="M129" s="95"/>
      <c r="P129" s="95"/>
      <c r="Z129" s="95"/>
      <c r="AB129" s="95"/>
      <c r="AD129" s="95"/>
    </row>
    <row r="130" spans="4:30" x14ac:dyDescent="0.45">
      <c r="D130" s="23"/>
      <c r="E130" s="95"/>
      <c r="F130" s="95"/>
      <c r="K130" s="95"/>
      <c r="M130" s="95"/>
      <c r="P130" s="95"/>
      <c r="Z130" s="95"/>
      <c r="AB130" s="95"/>
      <c r="AD130" s="95"/>
    </row>
    <row r="131" spans="4:30" x14ac:dyDescent="0.45">
      <c r="D131" s="23"/>
      <c r="E131" s="95"/>
      <c r="F131" s="95"/>
      <c r="K131" s="95"/>
      <c r="M131" s="95"/>
      <c r="P131" s="95"/>
      <c r="Z131" s="95"/>
      <c r="AB131" s="95"/>
      <c r="AD131" s="95"/>
    </row>
    <row r="132" spans="4:30" x14ac:dyDescent="0.45">
      <c r="D132" s="23"/>
      <c r="E132" s="95"/>
      <c r="F132" s="95"/>
      <c r="K132" s="95"/>
      <c r="M132" s="95"/>
      <c r="P132" s="95"/>
      <c r="Z132" s="95"/>
      <c r="AB132" s="95"/>
      <c r="AD132" s="95"/>
    </row>
    <row r="133" spans="4:30" x14ac:dyDescent="0.45">
      <c r="D133" s="23"/>
      <c r="E133" s="95"/>
      <c r="F133" s="95"/>
      <c r="K133" s="95"/>
      <c r="M133" s="95"/>
      <c r="P133" s="95"/>
      <c r="Z133" s="95"/>
      <c r="AB133" s="95"/>
      <c r="AD133" s="95"/>
    </row>
    <row r="134" spans="4:30" x14ac:dyDescent="0.45">
      <c r="D134" s="23"/>
      <c r="E134" s="95"/>
      <c r="F134" s="95"/>
      <c r="K134" s="95"/>
      <c r="M134" s="95"/>
      <c r="P134" s="95"/>
      <c r="Z134" s="95"/>
      <c r="AB134" s="95"/>
      <c r="AD134" s="95"/>
    </row>
    <row r="135" spans="4:30" x14ac:dyDescent="0.45">
      <c r="D135" s="23"/>
      <c r="E135" s="95"/>
      <c r="F135" s="95"/>
      <c r="K135" s="95"/>
      <c r="M135" s="95"/>
      <c r="P135" s="95"/>
      <c r="Z135" s="95"/>
      <c r="AB135" s="95"/>
      <c r="AD135" s="95"/>
    </row>
    <row r="136" spans="4:30" x14ac:dyDescent="0.45">
      <c r="D136" s="23"/>
      <c r="E136" s="95"/>
      <c r="F136" s="95"/>
      <c r="K136" s="95"/>
      <c r="M136" s="95"/>
      <c r="P136" s="95"/>
      <c r="Z136" s="95"/>
      <c r="AB136" s="95"/>
      <c r="AD136" s="95"/>
    </row>
    <row r="137" spans="4:30" x14ac:dyDescent="0.45">
      <c r="D137" s="23"/>
      <c r="E137" s="95"/>
      <c r="F137" s="95"/>
      <c r="K137" s="95"/>
      <c r="M137" s="95"/>
      <c r="P137" s="95"/>
      <c r="Z137" s="95"/>
      <c r="AB137" s="95"/>
      <c r="AD137" s="95"/>
    </row>
    <row r="138" spans="4:30" x14ac:dyDescent="0.45">
      <c r="D138" s="23"/>
      <c r="E138" s="95"/>
      <c r="F138" s="95"/>
      <c r="K138" s="95"/>
      <c r="M138" s="95"/>
      <c r="P138" s="95"/>
      <c r="Z138" s="95"/>
      <c r="AB138" s="95"/>
      <c r="AD138" s="95"/>
    </row>
    <row r="139" spans="4:30" x14ac:dyDescent="0.45">
      <c r="D139" s="23"/>
      <c r="E139" s="95"/>
      <c r="F139" s="95"/>
      <c r="K139" s="95"/>
      <c r="M139" s="95"/>
      <c r="P139" s="95"/>
      <c r="Z139" s="95"/>
      <c r="AB139" s="95"/>
      <c r="AD139" s="95"/>
    </row>
    <row r="140" spans="4:30" x14ac:dyDescent="0.45">
      <c r="D140" s="23"/>
      <c r="E140" s="95"/>
      <c r="F140" s="95"/>
      <c r="K140" s="95"/>
      <c r="M140" s="95"/>
      <c r="P140" s="95"/>
      <c r="Z140" s="95"/>
      <c r="AB140" s="95"/>
      <c r="AD140" s="95"/>
    </row>
    <row r="141" spans="4:30" x14ac:dyDescent="0.45">
      <c r="D141" s="23"/>
      <c r="E141" s="95"/>
      <c r="F141" s="95"/>
      <c r="K141" s="95"/>
      <c r="M141" s="95"/>
      <c r="P141" s="95"/>
      <c r="Z141" s="95"/>
      <c r="AB141" s="95"/>
      <c r="AD141" s="95"/>
    </row>
    <row r="142" spans="4:30" x14ac:dyDescent="0.45">
      <c r="D142" s="23"/>
      <c r="E142" s="95"/>
      <c r="F142" s="95"/>
      <c r="K142" s="95"/>
      <c r="M142" s="95"/>
      <c r="P142" s="95"/>
      <c r="Z142" s="95"/>
      <c r="AB142" s="95"/>
      <c r="AD142" s="95"/>
    </row>
    <row r="143" spans="4:30" x14ac:dyDescent="0.45">
      <c r="D143" s="23"/>
      <c r="E143" s="95"/>
      <c r="F143" s="95"/>
      <c r="K143" s="95"/>
      <c r="M143" s="95"/>
      <c r="P143" s="95"/>
      <c r="Z143" s="95"/>
      <c r="AB143" s="95"/>
      <c r="AD143" s="95"/>
    </row>
    <row r="144" spans="4:30" x14ac:dyDescent="0.45">
      <c r="D144" s="23"/>
      <c r="E144" s="95"/>
      <c r="F144" s="95"/>
      <c r="K144" s="95"/>
      <c r="M144" s="95"/>
      <c r="P144" s="95"/>
      <c r="Z144" s="95"/>
      <c r="AB144" s="95"/>
      <c r="AD144" s="95"/>
    </row>
    <row r="145" spans="4:30" x14ac:dyDescent="0.45">
      <c r="D145" s="23"/>
      <c r="E145" s="95"/>
      <c r="F145" s="95"/>
      <c r="K145" s="95"/>
      <c r="M145" s="95"/>
      <c r="P145" s="95"/>
      <c r="Z145" s="95"/>
      <c r="AB145" s="95"/>
      <c r="AD145" s="95"/>
    </row>
    <row r="146" spans="4:30" x14ac:dyDescent="0.45">
      <c r="D146" s="23"/>
      <c r="E146" s="95"/>
      <c r="F146" s="95"/>
      <c r="K146" s="95"/>
      <c r="M146" s="95"/>
      <c r="P146" s="95"/>
      <c r="Z146" s="95"/>
      <c r="AB146" s="95"/>
      <c r="AD146" s="95"/>
    </row>
    <row r="147" spans="4:30" x14ac:dyDescent="0.45">
      <c r="D147" s="23"/>
      <c r="E147" s="95"/>
      <c r="F147" s="95"/>
      <c r="K147" s="95"/>
      <c r="M147" s="95"/>
      <c r="P147" s="95"/>
      <c r="Z147" s="95"/>
      <c r="AB147" s="95"/>
      <c r="AD147" s="95"/>
    </row>
    <row r="148" spans="4:30" x14ac:dyDescent="0.45">
      <c r="D148" s="23"/>
      <c r="E148" s="95"/>
      <c r="F148" s="95"/>
      <c r="K148" s="95"/>
      <c r="M148" s="95"/>
      <c r="P148" s="95"/>
      <c r="Z148" s="95"/>
      <c r="AB148" s="95"/>
      <c r="AD148" s="95"/>
    </row>
    <row r="149" spans="4:30" x14ac:dyDescent="0.45">
      <c r="D149" s="23"/>
      <c r="E149" s="95"/>
      <c r="F149" s="95"/>
      <c r="K149" s="95"/>
      <c r="M149" s="95"/>
      <c r="P149" s="95"/>
      <c r="Z149" s="95"/>
      <c r="AB149" s="95"/>
      <c r="AD149" s="95"/>
    </row>
    <row r="150" spans="4:30" x14ac:dyDescent="0.45">
      <c r="D150" s="23"/>
      <c r="E150" s="95"/>
      <c r="F150" s="95"/>
      <c r="K150" s="95"/>
      <c r="M150" s="95"/>
      <c r="P150" s="95"/>
      <c r="Z150" s="95"/>
      <c r="AB150" s="95"/>
      <c r="AD150" s="95"/>
    </row>
    <row r="151" spans="4:30" x14ac:dyDescent="0.45">
      <c r="D151" s="23"/>
      <c r="E151" s="95"/>
      <c r="F151" s="95"/>
      <c r="K151" s="95"/>
      <c r="M151" s="95"/>
      <c r="P151" s="95"/>
      <c r="Z151" s="95"/>
      <c r="AB151" s="95"/>
      <c r="AD151" s="95"/>
    </row>
    <row r="152" spans="4:30" x14ac:dyDescent="0.45">
      <c r="D152" s="23"/>
      <c r="E152" s="95"/>
      <c r="F152" s="95"/>
      <c r="K152" s="95"/>
      <c r="M152" s="95"/>
      <c r="P152" s="95"/>
      <c r="Z152" s="95"/>
      <c r="AB152" s="95"/>
      <c r="AD152" s="95"/>
    </row>
    <row r="153" spans="4:30" x14ac:dyDescent="0.45">
      <c r="D153" s="23"/>
      <c r="E153" s="95"/>
      <c r="F153" s="95"/>
      <c r="K153" s="95"/>
      <c r="M153" s="95"/>
      <c r="P153" s="95"/>
      <c r="Z153" s="95"/>
      <c r="AB153" s="95"/>
      <c r="AD153" s="95"/>
    </row>
    <row r="154" spans="4:30" x14ac:dyDescent="0.45">
      <c r="D154" s="23"/>
      <c r="E154" s="95"/>
      <c r="F154" s="95"/>
      <c r="K154" s="95"/>
      <c r="M154" s="95"/>
      <c r="P154" s="95"/>
      <c r="Z154" s="95"/>
      <c r="AB154" s="95"/>
      <c r="AD154" s="95"/>
    </row>
    <row r="155" spans="4:30" x14ac:dyDescent="0.45">
      <c r="D155" s="23"/>
      <c r="E155" s="95"/>
      <c r="F155" s="95"/>
      <c r="K155" s="95"/>
      <c r="M155" s="95"/>
      <c r="P155" s="95"/>
      <c r="Z155" s="95"/>
      <c r="AB155" s="95"/>
      <c r="AD155" s="95"/>
    </row>
    <row r="156" spans="4:30" x14ac:dyDescent="0.45">
      <c r="D156" s="23"/>
      <c r="E156" s="95"/>
      <c r="F156" s="95"/>
      <c r="K156" s="95"/>
      <c r="M156" s="95"/>
      <c r="P156" s="95"/>
      <c r="Z156" s="95"/>
      <c r="AB156" s="95"/>
      <c r="AD156" s="95"/>
    </row>
    <row r="157" spans="4:30" x14ac:dyDescent="0.45">
      <c r="D157" s="23"/>
      <c r="E157" s="95"/>
      <c r="F157" s="95"/>
      <c r="K157" s="95"/>
      <c r="M157" s="95"/>
      <c r="P157" s="95"/>
      <c r="Z157" s="95"/>
      <c r="AB157" s="95"/>
      <c r="AD157" s="95"/>
    </row>
    <row r="158" spans="4:30" x14ac:dyDescent="0.45">
      <c r="D158" s="23"/>
      <c r="E158" s="95"/>
      <c r="F158" s="95"/>
      <c r="K158" s="95"/>
      <c r="M158" s="95"/>
      <c r="P158" s="95"/>
      <c r="Z158" s="95"/>
      <c r="AB158" s="95"/>
      <c r="AD158" s="95"/>
    </row>
    <row r="159" spans="4:30" x14ac:dyDescent="0.45">
      <c r="D159" s="23"/>
      <c r="E159" s="95"/>
      <c r="F159" s="95"/>
      <c r="K159" s="95"/>
      <c r="M159" s="95"/>
      <c r="P159" s="95"/>
      <c r="Z159" s="95"/>
      <c r="AB159" s="95"/>
      <c r="AD159" s="95"/>
    </row>
    <row r="160" spans="4:30" x14ac:dyDescent="0.45">
      <c r="D160" s="23"/>
      <c r="E160" s="95"/>
      <c r="F160" s="95"/>
      <c r="K160" s="95"/>
      <c r="M160" s="95"/>
      <c r="P160" s="95"/>
      <c r="Z160" s="95"/>
      <c r="AB160" s="95"/>
      <c r="AD160" s="95"/>
    </row>
    <row r="161" spans="4:30" x14ac:dyDescent="0.45">
      <c r="D161" s="23"/>
      <c r="E161" s="95"/>
      <c r="F161" s="95"/>
      <c r="K161" s="95"/>
      <c r="M161" s="95"/>
      <c r="P161" s="95"/>
      <c r="Z161" s="95"/>
      <c r="AB161" s="95"/>
      <c r="AD161" s="95"/>
    </row>
    <row r="162" spans="4:30" x14ac:dyDescent="0.45">
      <c r="D162" s="23"/>
      <c r="E162" s="95"/>
      <c r="F162" s="95"/>
      <c r="K162" s="95"/>
      <c r="M162" s="95"/>
      <c r="P162" s="95"/>
      <c r="Z162" s="95"/>
      <c r="AB162" s="95"/>
      <c r="AD162" s="95"/>
    </row>
    <row r="163" spans="4:30" x14ac:dyDescent="0.45">
      <c r="D163" s="23"/>
      <c r="E163" s="95"/>
      <c r="F163" s="95"/>
      <c r="K163" s="95"/>
      <c r="M163" s="95"/>
      <c r="P163" s="95"/>
      <c r="Z163" s="95"/>
      <c r="AB163" s="95"/>
      <c r="AD163" s="95"/>
    </row>
    <row r="164" spans="4:30" x14ac:dyDescent="0.45">
      <c r="D164" s="23"/>
      <c r="E164" s="95"/>
      <c r="F164" s="95"/>
      <c r="K164" s="95"/>
      <c r="M164" s="95"/>
      <c r="P164" s="95"/>
      <c r="Z164" s="95"/>
      <c r="AB164" s="95"/>
      <c r="AD164" s="95"/>
    </row>
    <row r="165" spans="4:30" x14ac:dyDescent="0.45">
      <c r="D165" s="23"/>
      <c r="E165" s="95"/>
      <c r="F165" s="95"/>
      <c r="K165" s="95"/>
      <c r="M165" s="95"/>
      <c r="P165" s="95"/>
      <c r="Z165" s="95"/>
      <c r="AB165" s="95"/>
      <c r="AD165" s="95"/>
    </row>
    <row r="166" spans="4:30" x14ac:dyDescent="0.45">
      <c r="D166" s="23"/>
      <c r="E166" s="95"/>
      <c r="F166" s="95"/>
      <c r="K166" s="95"/>
      <c r="M166" s="95"/>
      <c r="P166" s="95"/>
      <c r="Z166" s="95"/>
      <c r="AB166" s="95"/>
      <c r="AD166" s="95"/>
    </row>
    <row r="167" spans="4:30" x14ac:dyDescent="0.45">
      <c r="D167" s="23"/>
      <c r="E167" s="95"/>
      <c r="F167" s="95"/>
      <c r="K167" s="95"/>
      <c r="M167" s="95"/>
      <c r="P167" s="95"/>
      <c r="Z167" s="95"/>
      <c r="AB167" s="95"/>
      <c r="AD167" s="95"/>
    </row>
    <row r="168" spans="4:30" x14ac:dyDescent="0.45">
      <c r="D168" s="23"/>
      <c r="E168" s="95"/>
      <c r="F168" s="95"/>
      <c r="K168" s="95"/>
      <c r="M168" s="95"/>
      <c r="P168" s="95"/>
      <c r="Z168" s="95"/>
      <c r="AB168" s="95"/>
      <c r="AD168" s="95"/>
    </row>
    <row r="169" spans="4:30" x14ac:dyDescent="0.45">
      <c r="D169" s="23"/>
      <c r="E169" s="95"/>
      <c r="F169" s="95"/>
      <c r="K169" s="95"/>
      <c r="M169" s="95"/>
      <c r="P169" s="95"/>
      <c r="Z169" s="95"/>
      <c r="AB169" s="95"/>
      <c r="AD169" s="95"/>
    </row>
    <row r="170" spans="4:30" x14ac:dyDescent="0.45">
      <c r="D170" s="23"/>
      <c r="E170" s="95"/>
      <c r="F170" s="95"/>
      <c r="K170" s="95"/>
      <c r="M170" s="95"/>
      <c r="P170" s="95"/>
      <c r="Z170" s="95"/>
      <c r="AB170" s="95"/>
      <c r="AD170" s="95"/>
    </row>
    <row r="171" spans="4:30" x14ac:dyDescent="0.45">
      <c r="D171" s="23"/>
      <c r="E171" s="95"/>
      <c r="F171" s="95"/>
      <c r="K171" s="95"/>
      <c r="M171" s="95"/>
      <c r="P171" s="95"/>
      <c r="Z171" s="95"/>
      <c r="AB171" s="95"/>
      <c r="AD171" s="95"/>
    </row>
    <row r="172" spans="4:30" x14ac:dyDescent="0.45">
      <c r="D172" s="23"/>
      <c r="E172" s="95"/>
      <c r="F172" s="95"/>
      <c r="K172" s="95"/>
      <c r="M172" s="95"/>
      <c r="P172" s="95"/>
      <c r="Z172" s="95"/>
      <c r="AB172" s="95"/>
      <c r="AD172" s="95"/>
    </row>
    <row r="173" spans="4:30" x14ac:dyDescent="0.45">
      <c r="D173" s="23"/>
      <c r="E173" s="95"/>
      <c r="F173" s="95"/>
      <c r="K173" s="95"/>
      <c r="M173" s="95"/>
      <c r="P173" s="95"/>
      <c r="Z173" s="95"/>
      <c r="AB173" s="95"/>
      <c r="AD173" s="95"/>
    </row>
    <row r="174" spans="4:30" x14ac:dyDescent="0.45">
      <c r="D174" s="23"/>
      <c r="E174" s="95"/>
      <c r="F174" s="95"/>
      <c r="K174" s="95"/>
      <c r="M174" s="95"/>
      <c r="P174" s="95"/>
      <c r="Z174" s="95"/>
      <c r="AB174" s="95"/>
      <c r="AD174" s="95"/>
    </row>
    <row r="175" spans="4:30" x14ac:dyDescent="0.45">
      <c r="D175" s="23"/>
      <c r="E175" s="95"/>
      <c r="F175" s="95"/>
      <c r="K175" s="95"/>
      <c r="M175" s="95"/>
      <c r="P175" s="95"/>
      <c r="Z175" s="95"/>
      <c r="AB175" s="95"/>
      <c r="AD175" s="95"/>
    </row>
    <row r="176" spans="4:30" x14ac:dyDescent="0.45">
      <c r="D176" s="23"/>
      <c r="E176" s="95"/>
      <c r="F176" s="95"/>
      <c r="K176" s="95"/>
      <c r="M176" s="95"/>
      <c r="P176" s="95"/>
      <c r="Z176" s="95"/>
      <c r="AB176" s="95"/>
      <c r="AD176" s="95"/>
    </row>
    <row r="177" spans="4:30" x14ac:dyDescent="0.45">
      <c r="D177" s="23"/>
      <c r="E177" s="95"/>
      <c r="F177" s="95"/>
      <c r="K177" s="95"/>
      <c r="M177" s="95"/>
      <c r="P177" s="95"/>
      <c r="Z177" s="95"/>
      <c r="AB177" s="95"/>
      <c r="AD177" s="95"/>
    </row>
    <row r="178" spans="4:30" x14ac:dyDescent="0.45">
      <c r="D178" s="23"/>
      <c r="E178" s="95"/>
      <c r="F178" s="95"/>
      <c r="K178" s="95"/>
      <c r="M178" s="95"/>
      <c r="P178" s="95"/>
      <c r="Z178" s="95"/>
      <c r="AB178" s="95"/>
      <c r="AD178" s="95"/>
    </row>
    <row r="179" spans="4:30" x14ac:dyDescent="0.45">
      <c r="D179" s="23"/>
      <c r="E179" s="95"/>
      <c r="F179" s="95"/>
      <c r="K179" s="95"/>
      <c r="M179" s="95"/>
      <c r="P179" s="95"/>
      <c r="Z179" s="95"/>
      <c r="AB179" s="95"/>
      <c r="AD179" s="95"/>
    </row>
    <row r="180" spans="4:30" x14ac:dyDescent="0.45">
      <c r="D180" s="23"/>
      <c r="E180" s="95"/>
      <c r="F180" s="95"/>
      <c r="K180" s="95"/>
      <c r="M180" s="95"/>
      <c r="P180" s="95"/>
      <c r="Z180" s="95"/>
      <c r="AB180" s="95"/>
      <c r="AD180" s="95"/>
    </row>
    <row r="181" spans="4:30" x14ac:dyDescent="0.45">
      <c r="D181" s="23"/>
      <c r="E181" s="95"/>
      <c r="F181" s="95"/>
      <c r="K181" s="95"/>
      <c r="M181" s="95"/>
      <c r="P181" s="95"/>
      <c r="Z181" s="95"/>
      <c r="AB181" s="95"/>
      <c r="AD181" s="95"/>
    </row>
    <row r="182" spans="4:30" x14ac:dyDescent="0.45">
      <c r="D182" s="23"/>
      <c r="E182" s="95"/>
      <c r="F182" s="95"/>
      <c r="K182" s="95"/>
      <c r="M182" s="95"/>
      <c r="P182" s="95"/>
      <c r="Z182" s="95"/>
      <c r="AB182" s="95"/>
      <c r="AD182" s="95"/>
    </row>
    <row r="183" spans="4:30" x14ac:dyDescent="0.45">
      <c r="D183" s="23"/>
      <c r="E183" s="95"/>
      <c r="F183" s="95"/>
      <c r="K183" s="95"/>
      <c r="M183" s="95"/>
      <c r="P183" s="95"/>
      <c r="Z183" s="95"/>
      <c r="AB183" s="95"/>
      <c r="AD183" s="95"/>
    </row>
    <row r="184" spans="4:30" x14ac:dyDescent="0.45">
      <c r="D184" s="23"/>
      <c r="E184" s="95"/>
      <c r="F184" s="95"/>
      <c r="K184" s="95"/>
      <c r="M184" s="95"/>
      <c r="P184" s="95"/>
      <c r="Z184" s="95"/>
      <c r="AB184" s="95"/>
      <c r="AD184" s="95"/>
    </row>
    <row r="185" spans="4:30" x14ac:dyDescent="0.45">
      <c r="D185" s="23"/>
      <c r="E185" s="95"/>
      <c r="F185" s="95"/>
      <c r="K185" s="95"/>
      <c r="M185" s="95"/>
      <c r="P185" s="95"/>
      <c r="Z185" s="95"/>
      <c r="AB185" s="95"/>
      <c r="AD185" s="95"/>
    </row>
    <row r="186" spans="4:30" x14ac:dyDescent="0.45">
      <c r="D186" s="23"/>
      <c r="E186" s="95"/>
      <c r="F186" s="95"/>
      <c r="K186" s="95"/>
      <c r="M186" s="95"/>
      <c r="P186" s="95"/>
      <c r="Z186" s="95"/>
      <c r="AB186" s="95"/>
      <c r="AD186" s="95"/>
    </row>
    <row r="187" spans="4:30" x14ac:dyDescent="0.45">
      <c r="D187" s="23"/>
      <c r="E187" s="95"/>
      <c r="F187" s="95"/>
      <c r="K187" s="95"/>
      <c r="M187" s="95"/>
      <c r="P187" s="95"/>
      <c r="Z187" s="95"/>
      <c r="AB187" s="95"/>
      <c r="AD187" s="95"/>
    </row>
    <row r="188" spans="4:30" x14ac:dyDescent="0.45">
      <c r="D188" s="23"/>
      <c r="E188" s="95"/>
      <c r="F188" s="95"/>
      <c r="K188" s="95"/>
      <c r="M188" s="95"/>
      <c r="P188" s="95"/>
      <c r="Z188" s="95"/>
      <c r="AB188" s="95"/>
      <c r="AD188" s="95"/>
    </row>
    <row r="189" spans="4:30" x14ac:dyDescent="0.45">
      <c r="D189" s="23"/>
      <c r="E189" s="95"/>
      <c r="F189" s="95"/>
      <c r="K189" s="95"/>
      <c r="M189" s="95"/>
      <c r="P189" s="95"/>
      <c r="Z189" s="95"/>
      <c r="AB189" s="95"/>
      <c r="AD189" s="95"/>
    </row>
    <row r="190" spans="4:30" x14ac:dyDescent="0.45">
      <c r="D190" s="23"/>
      <c r="E190" s="95"/>
      <c r="F190" s="95"/>
      <c r="K190" s="95"/>
      <c r="M190" s="95"/>
      <c r="P190" s="95"/>
      <c r="Z190" s="95"/>
      <c r="AB190" s="95"/>
      <c r="AD190" s="95"/>
    </row>
    <row r="191" spans="4:30" x14ac:dyDescent="0.45">
      <c r="D191" s="23"/>
      <c r="E191" s="95"/>
      <c r="F191" s="95"/>
      <c r="K191" s="95"/>
      <c r="M191" s="95"/>
      <c r="P191" s="95"/>
      <c r="Z191" s="95"/>
      <c r="AB191" s="95"/>
      <c r="AD191" s="95"/>
    </row>
    <row r="192" spans="4:30" x14ac:dyDescent="0.45">
      <c r="D192" s="23"/>
      <c r="E192" s="95"/>
      <c r="F192" s="95"/>
      <c r="K192" s="95"/>
      <c r="M192" s="95"/>
      <c r="P192" s="95"/>
      <c r="Z192" s="95"/>
      <c r="AB192" s="95"/>
      <c r="AD192" s="95"/>
    </row>
    <row r="193" spans="4:30" x14ac:dyDescent="0.45">
      <c r="D193" s="23"/>
      <c r="E193" s="95"/>
      <c r="F193" s="95"/>
      <c r="K193" s="95"/>
      <c r="M193" s="95"/>
      <c r="P193" s="95"/>
      <c r="Z193" s="95"/>
      <c r="AB193" s="95"/>
      <c r="AD193" s="95"/>
    </row>
    <row r="194" spans="4:30" x14ac:dyDescent="0.45">
      <c r="D194" s="23"/>
      <c r="E194" s="95"/>
      <c r="F194" s="95"/>
      <c r="K194" s="95"/>
      <c r="M194" s="95"/>
      <c r="P194" s="95"/>
      <c r="Z194" s="95"/>
      <c r="AB194" s="95"/>
      <c r="AD194" s="95"/>
    </row>
    <row r="195" spans="4:30" x14ac:dyDescent="0.45">
      <c r="D195" s="23"/>
      <c r="E195" s="95"/>
      <c r="F195" s="95"/>
      <c r="K195" s="95"/>
      <c r="M195" s="95"/>
      <c r="P195" s="95"/>
      <c r="Z195" s="95"/>
      <c r="AB195" s="95"/>
      <c r="AD195" s="95"/>
    </row>
    <row r="196" spans="4:30" x14ac:dyDescent="0.45">
      <c r="D196" s="23"/>
      <c r="E196" s="95"/>
      <c r="F196" s="95"/>
      <c r="K196" s="95"/>
      <c r="M196" s="95"/>
      <c r="P196" s="95"/>
      <c r="Z196" s="95"/>
      <c r="AB196" s="95"/>
      <c r="AD196" s="95"/>
    </row>
    <row r="197" spans="4:30" x14ac:dyDescent="0.45">
      <c r="D197" s="23"/>
      <c r="E197" s="95"/>
      <c r="F197" s="95"/>
      <c r="K197" s="95"/>
      <c r="M197" s="95"/>
      <c r="P197" s="95"/>
      <c r="Z197" s="95"/>
      <c r="AB197" s="95"/>
      <c r="AD197" s="95"/>
    </row>
    <row r="198" spans="4:30" x14ac:dyDescent="0.45">
      <c r="D198" s="23"/>
      <c r="E198" s="95"/>
      <c r="F198" s="95"/>
      <c r="K198" s="95"/>
      <c r="M198" s="95"/>
      <c r="P198" s="95"/>
      <c r="Z198" s="95"/>
      <c r="AB198" s="95"/>
      <c r="AD198" s="95"/>
    </row>
    <row r="199" spans="4:30" x14ac:dyDescent="0.45">
      <c r="D199" s="23"/>
      <c r="E199" s="95"/>
      <c r="F199" s="95"/>
      <c r="K199" s="95"/>
      <c r="M199" s="95"/>
      <c r="P199" s="95"/>
      <c r="Z199" s="95"/>
      <c r="AB199" s="95"/>
      <c r="AD199" s="95"/>
    </row>
    <row r="200" spans="4:30" x14ac:dyDescent="0.45">
      <c r="D200" s="23"/>
      <c r="E200" s="95"/>
      <c r="F200" s="95"/>
      <c r="K200" s="95"/>
      <c r="M200" s="95"/>
      <c r="P200" s="95"/>
      <c r="Z200" s="95"/>
      <c r="AB200" s="95"/>
      <c r="AD200" s="95"/>
    </row>
    <row r="201" spans="4:30" x14ac:dyDescent="0.45">
      <c r="D201" s="23"/>
      <c r="E201" s="95"/>
      <c r="F201" s="95"/>
      <c r="K201" s="95"/>
      <c r="M201" s="95"/>
      <c r="P201" s="95"/>
      <c r="Z201" s="95"/>
      <c r="AB201" s="95"/>
      <c r="AD201" s="95"/>
    </row>
    <row r="202" spans="4:30" x14ac:dyDescent="0.45">
      <c r="D202" s="23"/>
      <c r="E202" s="95"/>
      <c r="F202" s="95"/>
      <c r="K202" s="95"/>
      <c r="M202" s="95"/>
      <c r="P202" s="95"/>
      <c r="Z202" s="95"/>
      <c r="AB202" s="95"/>
      <c r="AD202" s="95"/>
    </row>
    <row r="203" spans="4:30" x14ac:dyDescent="0.45">
      <c r="D203" s="23"/>
      <c r="E203" s="95"/>
      <c r="F203" s="95"/>
      <c r="K203" s="95"/>
      <c r="M203" s="95"/>
      <c r="P203" s="95"/>
      <c r="Z203" s="95"/>
      <c r="AB203" s="95"/>
      <c r="AD203" s="95"/>
    </row>
    <row r="204" spans="4:30" x14ac:dyDescent="0.45">
      <c r="D204" s="23"/>
      <c r="E204" s="95"/>
      <c r="F204" s="95"/>
      <c r="K204" s="95"/>
      <c r="M204" s="95"/>
      <c r="P204" s="95"/>
      <c r="Z204" s="95"/>
      <c r="AB204" s="95"/>
      <c r="AD204" s="95"/>
    </row>
    <row r="205" spans="4:30" x14ac:dyDescent="0.45">
      <c r="D205" s="23"/>
      <c r="E205" s="95"/>
      <c r="F205" s="95"/>
      <c r="K205" s="95"/>
      <c r="M205" s="95"/>
      <c r="P205" s="95"/>
      <c r="Z205" s="95"/>
      <c r="AB205" s="95"/>
      <c r="AD205" s="95"/>
    </row>
    <row r="206" spans="4:30" x14ac:dyDescent="0.45">
      <c r="D206" s="23"/>
      <c r="E206" s="95"/>
      <c r="F206" s="95"/>
      <c r="K206" s="95"/>
      <c r="M206" s="95"/>
      <c r="P206" s="95"/>
      <c r="Z206" s="95"/>
      <c r="AB206" s="95"/>
      <c r="AD206" s="95"/>
    </row>
    <row r="207" spans="4:30" x14ac:dyDescent="0.45">
      <c r="D207" s="23"/>
      <c r="E207" s="95"/>
      <c r="F207" s="95"/>
      <c r="K207" s="95"/>
      <c r="M207" s="95"/>
      <c r="P207" s="95"/>
      <c r="Z207" s="95"/>
      <c r="AB207" s="95"/>
      <c r="AD207" s="95"/>
    </row>
    <row r="208" spans="4:30" x14ac:dyDescent="0.45">
      <c r="D208" s="23"/>
      <c r="E208" s="95"/>
      <c r="F208" s="95"/>
      <c r="K208" s="95"/>
      <c r="M208" s="95"/>
      <c r="P208" s="95"/>
      <c r="Z208" s="95"/>
      <c r="AB208" s="95"/>
      <c r="AD208" s="95"/>
    </row>
    <row r="209" spans="4:30" x14ac:dyDescent="0.45">
      <c r="D209" s="23"/>
      <c r="E209" s="95"/>
      <c r="F209" s="95"/>
      <c r="K209" s="95"/>
      <c r="M209" s="95"/>
      <c r="P209" s="95"/>
      <c r="Z209" s="95"/>
      <c r="AB209" s="95"/>
      <c r="AD209" s="95"/>
    </row>
    <row r="210" spans="4:30" x14ac:dyDescent="0.45">
      <c r="D210" s="23"/>
      <c r="E210" s="95"/>
      <c r="F210" s="95"/>
      <c r="K210" s="95"/>
      <c r="M210" s="95"/>
      <c r="P210" s="95"/>
      <c r="Z210" s="95"/>
      <c r="AB210" s="95"/>
      <c r="AD210" s="95"/>
    </row>
    <row r="211" spans="4:30" x14ac:dyDescent="0.45">
      <c r="D211" s="23"/>
      <c r="E211" s="95"/>
      <c r="F211" s="95"/>
      <c r="K211" s="95"/>
      <c r="M211" s="95"/>
      <c r="P211" s="95"/>
      <c r="Z211" s="95"/>
      <c r="AB211" s="95"/>
      <c r="AD211" s="95"/>
    </row>
    <row r="212" spans="4:30" x14ac:dyDescent="0.45">
      <c r="D212" s="23"/>
      <c r="E212" s="95"/>
      <c r="F212" s="95"/>
      <c r="K212" s="95"/>
      <c r="M212" s="95"/>
      <c r="P212" s="95"/>
      <c r="Z212" s="95"/>
      <c r="AB212" s="95"/>
      <c r="AD212" s="95"/>
    </row>
    <row r="213" spans="4:30" x14ac:dyDescent="0.45">
      <c r="D213" s="23"/>
      <c r="E213" s="95"/>
      <c r="F213" s="95"/>
      <c r="K213" s="95"/>
      <c r="M213" s="95"/>
      <c r="P213" s="95"/>
      <c r="Z213" s="95"/>
      <c r="AB213" s="95"/>
      <c r="AD213" s="95"/>
    </row>
    <row r="214" spans="4:30" x14ac:dyDescent="0.45">
      <c r="D214" s="23"/>
      <c r="E214" s="95"/>
      <c r="F214" s="95"/>
      <c r="K214" s="95"/>
      <c r="M214" s="95"/>
      <c r="P214" s="95"/>
      <c r="Z214" s="95"/>
      <c r="AB214" s="95"/>
      <c r="AD214" s="95"/>
    </row>
    <row r="215" spans="4:30" x14ac:dyDescent="0.45">
      <c r="D215" s="23"/>
      <c r="E215" s="95"/>
      <c r="F215" s="95"/>
      <c r="K215" s="95"/>
      <c r="M215" s="95"/>
      <c r="P215" s="95"/>
      <c r="Z215" s="95"/>
      <c r="AB215" s="95"/>
      <c r="AD215" s="95"/>
    </row>
    <row r="216" spans="4:30" x14ac:dyDescent="0.45">
      <c r="D216" s="23"/>
      <c r="E216" s="95"/>
      <c r="F216" s="95"/>
      <c r="K216" s="95"/>
      <c r="M216" s="95"/>
      <c r="P216" s="95"/>
      <c r="Z216" s="95"/>
      <c r="AB216" s="95"/>
      <c r="AD216" s="95"/>
    </row>
    <row r="217" spans="4:30" x14ac:dyDescent="0.45">
      <c r="D217" s="23"/>
      <c r="E217" s="95"/>
      <c r="F217" s="95"/>
      <c r="K217" s="95"/>
      <c r="M217" s="95"/>
      <c r="P217" s="95"/>
      <c r="Z217" s="95"/>
      <c r="AB217" s="95"/>
      <c r="AD217" s="95"/>
    </row>
    <row r="218" spans="4:30" x14ac:dyDescent="0.45">
      <c r="D218" s="23"/>
      <c r="E218" s="95"/>
      <c r="F218" s="95"/>
      <c r="K218" s="95"/>
      <c r="M218" s="95"/>
      <c r="P218" s="95"/>
      <c r="Z218" s="95"/>
      <c r="AB218" s="95"/>
      <c r="AD218" s="95"/>
    </row>
    <row r="219" spans="4:30" x14ac:dyDescent="0.45">
      <c r="D219" s="23"/>
      <c r="E219" s="95"/>
      <c r="F219" s="95"/>
      <c r="K219" s="95"/>
      <c r="M219" s="95"/>
      <c r="P219" s="95"/>
      <c r="Z219" s="95"/>
      <c r="AB219" s="95"/>
      <c r="AD219" s="95"/>
    </row>
    <row r="220" spans="4:30" x14ac:dyDescent="0.45">
      <c r="D220" s="23"/>
      <c r="E220" s="95"/>
      <c r="F220" s="95"/>
      <c r="K220" s="95"/>
      <c r="M220" s="95"/>
      <c r="P220" s="95"/>
      <c r="Z220" s="95"/>
      <c r="AB220" s="95"/>
      <c r="AD220" s="95"/>
    </row>
    <row r="221" spans="4:30" x14ac:dyDescent="0.45">
      <c r="D221" s="23"/>
      <c r="E221" s="95"/>
      <c r="F221" s="95"/>
      <c r="K221" s="95"/>
      <c r="M221" s="95"/>
      <c r="P221" s="95"/>
      <c r="Z221" s="95"/>
      <c r="AB221" s="95"/>
      <c r="AD221" s="95"/>
    </row>
    <row r="222" spans="4:30" x14ac:dyDescent="0.45">
      <c r="D222" s="23"/>
      <c r="E222" s="95"/>
      <c r="F222" s="95"/>
      <c r="K222" s="95"/>
      <c r="M222" s="95"/>
      <c r="P222" s="95"/>
      <c r="Z222" s="95"/>
      <c r="AB222" s="95"/>
      <c r="AD222" s="95"/>
    </row>
    <row r="223" spans="4:30" x14ac:dyDescent="0.45">
      <c r="D223" s="23"/>
      <c r="E223" s="95"/>
      <c r="F223" s="95"/>
      <c r="K223" s="95"/>
      <c r="M223" s="95"/>
      <c r="P223" s="95"/>
      <c r="Z223" s="95"/>
      <c r="AB223" s="95"/>
      <c r="AD223" s="95"/>
    </row>
    <row r="224" spans="4:30" x14ac:dyDescent="0.45">
      <c r="D224" s="23"/>
      <c r="E224" s="95"/>
      <c r="F224" s="95"/>
      <c r="K224" s="95"/>
      <c r="M224" s="95"/>
      <c r="P224" s="95"/>
      <c r="Z224" s="95"/>
      <c r="AB224" s="95"/>
      <c r="AD224" s="95"/>
    </row>
    <row r="225" spans="4:30" x14ac:dyDescent="0.45">
      <c r="D225" s="23"/>
      <c r="E225" s="95"/>
      <c r="F225" s="95"/>
      <c r="K225" s="95"/>
      <c r="M225" s="95"/>
      <c r="P225" s="95"/>
      <c r="Z225" s="95"/>
      <c r="AB225" s="95"/>
      <c r="AD225" s="95"/>
    </row>
    <row r="226" spans="4:30" x14ac:dyDescent="0.45">
      <c r="D226" s="23"/>
      <c r="E226" s="95"/>
      <c r="F226" s="95"/>
      <c r="K226" s="95"/>
      <c r="M226" s="95"/>
      <c r="P226" s="95"/>
      <c r="Z226" s="95"/>
      <c r="AB226" s="95"/>
      <c r="AD226" s="95"/>
    </row>
    <row r="227" spans="4:30" x14ac:dyDescent="0.45">
      <c r="D227" s="23"/>
      <c r="E227" s="95"/>
      <c r="F227" s="95"/>
      <c r="K227" s="95"/>
      <c r="M227" s="95"/>
      <c r="P227" s="95"/>
      <c r="Z227" s="95"/>
      <c r="AB227" s="95"/>
      <c r="AD227" s="95"/>
    </row>
    <row r="228" spans="4:30" x14ac:dyDescent="0.45">
      <c r="D228" s="23"/>
      <c r="E228" s="95"/>
      <c r="F228" s="95"/>
      <c r="K228" s="95"/>
      <c r="M228" s="95"/>
      <c r="P228" s="95"/>
      <c r="Z228" s="95"/>
      <c r="AB228" s="95"/>
      <c r="AD228" s="95"/>
    </row>
    <row r="229" spans="4:30" x14ac:dyDescent="0.45">
      <c r="D229" s="23"/>
      <c r="E229" s="95"/>
      <c r="F229" s="95"/>
      <c r="K229" s="95"/>
      <c r="M229" s="95"/>
      <c r="P229" s="95"/>
      <c r="Z229" s="95"/>
      <c r="AB229" s="95"/>
      <c r="AD229" s="95"/>
    </row>
    <row r="230" spans="4:30" x14ac:dyDescent="0.45">
      <c r="D230" s="23"/>
      <c r="E230" s="95"/>
      <c r="F230" s="95"/>
      <c r="K230" s="95"/>
      <c r="M230" s="95"/>
      <c r="P230" s="95"/>
      <c r="Z230" s="95"/>
      <c r="AB230" s="95"/>
      <c r="AD230" s="95"/>
    </row>
    <row r="231" spans="4:30" x14ac:dyDescent="0.45">
      <c r="D231" s="23"/>
      <c r="E231" s="95"/>
      <c r="F231" s="95"/>
      <c r="K231" s="95"/>
      <c r="M231" s="95"/>
      <c r="P231" s="95"/>
      <c r="Z231" s="95"/>
      <c r="AB231" s="95"/>
      <c r="AD231" s="95"/>
    </row>
    <row r="232" spans="4:30" x14ac:dyDescent="0.45">
      <c r="D232" s="23"/>
      <c r="E232" s="95"/>
      <c r="F232" s="95"/>
      <c r="K232" s="95"/>
      <c r="M232" s="95"/>
      <c r="P232" s="95"/>
      <c r="Z232" s="95"/>
      <c r="AB232" s="95"/>
      <c r="AD232" s="95"/>
    </row>
    <row r="233" spans="4:30" x14ac:dyDescent="0.45">
      <c r="D233" s="23"/>
      <c r="E233" s="95"/>
      <c r="F233" s="95"/>
      <c r="K233" s="95"/>
      <c r="M233" s="95"/>
      <c r="P233" s="95"/>
      <c r="Z233" s="95"/>
      <c r="AB233" s="95"/>
      <c r="AD233" s="95"/>
    </row>
    <row r="234" spans="4:30" x14ac:dyDescent="0.45">
      <c r="D234" s="23"/>
      <c r="E234" s="95"/>
      <c r="F234" s="95"/>
      <c r="K234" s="95"/>
      <c r="M234" s="95"/>
      <c r="P234" s="95"/>
      <c r="Z234" s="95"/>
      <c r="AB234" s="95"/>
      <c r="AD234" s="95"/>
    </row>
    <row r="235" spans="4:30" x14ac:dyDescent="0.45">
      <c r="D235" s="23"/>
      <c r="E235" s="95"/>
      <c r="F235" s="95"/>
      <c r="K235" s="95"/>
      <c r="M235" s="95"/>
      <c r="P235" s="95"/>
      <c r="Z235" s="95"/>
      <c r="AB235" s="95"/>
      <c r="AD235" s="95"/>
    </row>
    <row r="236" spans="4:30" x14ac:dyDescent="0.45">
      <c r="D236" s="23"/>
      <c r="E236" s="95"/>
      <c r="F236" s="95"/>
      <c r="K236" s="95"/>
      <c r="M236" s="95"/>
      <c r="P236" s="95"/>
      <c r="Z236" s="95"/>
      <c r="AB236" s="95"/>
      <c r="AD236" s="95"/>
    </row>
    <row r="237" spans="4:30" x14ac:dyDescent="0.45">
      <c r="D237" s="23"/>
      <c r="E237" s="95"/>
      <c r="F237" s="95"/>
      <c r="K237" s="95"/>
      <c r="M237" s="95"/>
      <c r="P237" s="95"/>
      <c r="Z237" s="95"/>
      <c r="AB237" s="95"/>
      <c r="AD237" s="95"/>
    </row>
    <row r="238" spans="4:30" x14ac:dyDescent="0.45">
      <c r="D238" s="23"/>
      <c r="E238" s="95"/>
      <c r="F238" s="95"/>
      <c r="K238" s="95"/>
      <c r="M238" s="95"/>
      <c r="P238" s="95"/>
      <c r="Z238" s="95"/>
      <c r="AB238" s="95"/>
      <c r="AD238" s="95"/>
    </row>
    <row r="239" spans="4:30" x14ac:dyDescent="0.45">
      <c r="D239" s="23"/>
      <c r="E239" s="95"/>
      <c r="F239" s="95"/>
      <c r="K239" s="95"/>
      <c r="M239" s="95"/>
      <c r="P239" s="95"/>
      <c r="Z239" s="95"/>
      <c r="AB239" s="95"/>
      <c r="AD239" s="95"/>
    </row>
    <row r="240" spans="4:30" x14ac:dyDescent="0.45">
      <c r="D240" s="23"/>
      <c r="E240" s="95"/>
      <c r="F240" s="95"/>
      <c r="K240" s="95"/>
      <c r="M240" s="95"/>
      <c r="P240" s="95"/>
      <c r="Z240" s="95"/>
      <c r="AB240" s="95"/>
      <c r="AD240" s="95"/>
    </row>
    <row r="241" spans="4:30" x14ac:dyDescent="0.45">
      <c r="D241" s="23"/>
      <c r="E241" s="95"/>
      <c r="F241" s="95"/>
      <c r="K241" s="95"/>
      <c r="M241" s="95"/>
      <c r="P241" s="95"/>
      <c r="Z241" s="95"/>
      <c r="AB241" s="95"/>
      <c r="AD241" s="95"/>
    </row>
    <row r="242" spans="4:30" x14ac:dyDescent="0.45">
      <c r="D242" s="23"/>
      <c r="E242" s="95"/>
      <c r="F242" s="95"/>
      <c r="K242" s="95"/>
      <c r="M242" s="95"/>
      <c r="P242" s="95"/>
      <c r="Z242" s="95"/>
      <c r="AB242" s="95"/>
      <c r="AD242" s="95"/>
    </row>
    <row r="243" spans="4:30" x14ac:dyDescent="0.45">
      <c r="D243" s="23"/>
      <c r="E243" s="95"/>
      <c r="F243" s="95"/>
      <c r="K243" s="95"/>
      <c r="M243" s="95"/>
      <c r="P243" s="95"/>
      <c r="Z243" s="95"/>
      <c r="AB243" s="95"/>
      <c r="AD243" s="95"/>
    </row>
    <row r="244" spans="4:30" x14ac:dyDescent="0.45">
      <c r="D244" s="23"/>
      <c r="E244" s="95"/>
      <c r="F244" s="95"/>
      <c r="K244" s="95"/>
      <c r="M244" s="95"/>
      <c r="P244" s="95"/>
      <c r="Z244" s="95"/>
      <c r="AB244" s="95"/>
      <c r="AD244" s="95"/>
    </row>
    <row r="245" spans="4:30" x14ac:dyDescent="0.45">
      <c r="D245" s="23"/>
      <c r="E245" s="95"/>
      <c r="F245" s="95"/>
      <c r="K245" s="95"/>
      <c r="M245" s="95"/>
      <c r="P245" s="95"/>
      <c r="Z245" s="95"/>
      <c r="AB245" s="95"/>
      <c r="AD245" s="95"/>
    </row>
    <row r="246" spans="4:30" x14ac:dyDescent="0.45">
      <c r="D246" s="23"/>
      <c r="E246" s="95"/>
      <c r="F246" s="95"/>
      <c r="K246" s="95"/>
      <c r="M246" s="95"/>
      <c r="P246" s="95"/>
      <c r="Z246" s="95"/>
      <c r="AB246" s="95"/>
      <c r="AD246" s="95"/>
    </row>
    <row r="247" spans="4:30" x14ac:dyDescent="0.45">
      <c r="D247" s="23"/>
      <c r="E247" s="95"/>
      <c r="F247" s="95"/>
      <c r="K247" s="95"/>
      <c r="M247" s="95"/>
      <c r="P247" s="95"/>
      <c r="Z247" s="95"/>
      <c r="AB247" s="95"/>
      <c r="AD247" s="95"/>
    </row>
    <row r="248" spans="4:30" x14ac:dyDescent="0.45">
      <c r="D248" s="23"/>
      <c r="E248" s="95"/>
      <c r="F248" s="95"/>
      <c r="K248" s="95"/>
      <c r="M248" s="95"/>
      <c r="P248" s="95"/>
      <c r="Z248" s="95"/>
      <c r="AB248" s="95"/>
      <c r="AD248" s="95"/>
    </row>
    <row r="249" spans="4:30" x14ac:dyDescent="0.45">
      <c r="D249" s="23"/>
      <c r="E249" s="95"/>
      <c r="F249" s="95"/>
      <c r="K249" s="95"/>
      <c r="M249" s="95"/>
      <c r="P249" s="95"/>
      <c r="Z249" s="95"/>
      <c r="AB249" s="95"/>
      <c r="AD249" s="95"/>
    </row>
    <row r="250" spans="4:30" x14ac:dyDescent="0.45">
      <c r="D250" s="23"/>
      <c r="E250" s="95"/>
      <c r="F250" s="95"/>
      <c r="K250" s="95"/>
      <c r="M250" s="95"/>
      <c r="P250" s="95"/>
      <c r="Z250" s="95"/>
      <c r="AB250" s="95"/>
      <c r="AD250" s="95"/>
    </row>
    <row r="251" spans="4:30" x14ac:dyDescent="0.45">
      <c r="D251" s="23"/>
      <c r="E251" s="95"/>
      <c r="F251" s="95"/>
      <c r="K251" s="95"/>
      <c r="M251" s="95"/>
      <c r="P251" s="95"/>
      <c r="Z251" s="95"/>
      <c r="AB251" s="95"/>
      <c r="AD251" s="95"/>
    </row>
    <row r="252" spans="4:30" x14ac:dyDescent="0.45">
      <c r="D252" s="23"/>
      <c r="E252" s="95"/>
      <c r="F252" s="95"/>
      <c r="K252" s="95"/>
      <c r="M252" s="95"/>
      <c r="P252" s="95"/>
      <c r="Z252" s="95"/>
      <c r="AB252" s="95"/>
      <c r="AD252" s="95"/>
    </row>
    <row r="253" spans="4:30" x14ac:dyDescent="0.45">
      <c r="D253" s="23"/>
      <c r="E253" s="95"/>
      <c r="F253" s="95"/>
      <c r="K253" s="95"/>
      <c r="M253" s="95"/>
      <c r="P253" s="95"/>
      <c r="Z253" s="95"/>
      <c r="AB253" s="95"/>
      <c r="AD253" s="95"/>
    </row>
    <row r="254" spans="4:30" x14ac:dyDescent="0.45">
      <c r="D254" s="23"/>
      <c r="E254" s="95"/>
      <c r="F254" s="95"/>
      <c r="K254" s="95"/>
      <c r="M254" s="95"/>
      <c r="P254" s="95"/>
      <c r="Z254" s="95"/>
      <c r="AB254" s="95"/>
      <c r="AD254" s="95"/>
    </row>
    <row r="255" spans="4:30" x14ac:dyDescent="0.45">
      <c r="D255" s="23"/>
      <c r="E255" s="95"/>
      <c r="F255" s="95"/>
      <c r="K255" s="95"/>
      <c r="M255" s="95"/>
      <c r="P255" s="95"/>
      <c r="Z255" s="95"/>
      <c r="AB255" s="95"/>
      <c r="AD255" s="95"/>
    </row>
    <row r="256" spans="4:30" x14ac:dyDescent="0.45">
      <c r="D256" s="23"/>
      <c r="E256" s="95"/>
      <c r="F256" s="95"/>
      <c r="K256" s="95"/>
      <c r="M256" s="95"/>
      <c r="P256" s="95"/>
      <c r="Z256" s="95"/>
      <c r="AB256" s="95"/>
      <c r="AD256" s="95"/>
    </row>
    <row r="257" spans="4:30" x14ac:dyDescent="0.45">
      <c r="D257" s="23"/>
      <c r="E257" s="95"/>
      <c r="F257" s="95"/>
      <c r="K257" s="95"/>
      <c r="M257" s="95"/>
      <c r="P257" s="95"/>
      <c r="Z257" s="95"/>
      <c r="AB257" s="95"/>
      <c r="AD257" s="95"/>
    </row>
    <row r="258" spans="4:30" x14ac:dyDescent="0.45">
      <c r="D258" s="23"/>
      <c r="E258" s="95"/>
      <c r="F258" s="95"/>
      <c r="K258" s="95"/>
      <c r="M258" s="95"/>
      <c r="P258" s="95"/>
      <c r="Z258" s="95"/>
      <c r="AB258" s="95"/>
      <c r="AD258" s="95"/>
    </row>
    <row r="259" spans="4:30" x14ac:dyDescent="0.45">
      <c r="D259" s="23"/>
      <c r="E259" s="95"/>
      <c r="F259" s="95"/>
      <c r="K259" s="95"/>
      <c r="M259" s="95"/>
      <c r="P259" s="95"/>
      <c r="Z259" s="95"/>
      <c r="AB259" s="95"/>
      <c r="AD259" s="95"/>
    </row>
    <row r="260" spans="4:30" x14ac:dyDescent="0.45">
      <c r="D260" s="23"/>
      <c r="E260" s="95"/>
      <c r="F260" s="95"/>
      <c r="K260" s="95"/>
      <c r="M260" s="95"/>
      <c r="P260" s="95"/>
      <c r="Z260" s="95"/>
      <c r="AB260" s="95"/>
      <c r="AD260" s="95"/>
    </row>
    <row r="261" spans="4:30" x14ac:dyDescent="0.45">
      <c r="D261" s="23"/>
      <c r="E261" s="95"/>
      <c r="F261" s="95"/>
      <c r="K261" s="95"/>
      <c r="M261" s="95"/>
      <c r="P261" s="95"/>
      <c r="Z261" s="95"/>
      <c r="AB261" s="95"/>
      <c r="AD261" s="95"/>
    </row>
    <row r="262" spans="4:30" x14ac:dyDescent="0.45">
      <c r="D262" s="23"/>
      <c r="E262" s="95"/>
      <c r="F262" s="95"/>
      <c r="K262" s="95"/>
      <c r="M262" s="95"/>
      <c r="P262" s="95"/>
      <c r="Z262" s="95"/>
      <c r="AB262" s="95"/>
      <c r="AD262" s="95"/>
    </row>
    <row r="263" spans="4:30" x14ac:dyDescent="0.45">
      <c r="D263" s="23"/>
      <c r="E263" s="95"/>
      <c r="F263" s="95"/>
      <c r="K263" s="95"/>
      <c r="M263" s="95"/>
      <c r="P263" s="95"/>
      <c r="Z263" s="95"/>
      <c r="AB263" s="95"/>
      <c r="AD263" s="95"/>
    </row>
    <row r="264" spans="4:30" x14ac:dyDescent="0.45">
      <c r="D264" s="23"/>
      <c r="E264" s="95"/>
      <c r="F264" s="95"/>
      <c r="K264" s="95"/>
      <c r="M264" s="95"/>
      <c r="P264" s="95"/>
      <c r="Z264" s="95"/>
      <c r="AB264" s="95"/>
      <c r="AD264" s="95"/>
    </row>
    <row r="265" spans="4:30" x14ac:dyDescent="0.45">
      <c r="D265" s="23"/>
      <c r="E265" s="95"/>
      <c r="F265" s="95"/>
      <c r="K265" s="95"/>
      <c r="M265" s="95"/>
      <c r="P265" s="95"/>
      <c r="Z265" s="95"/>
      <c r="AB265" s="95"/>
      <c r="AD265" s="95"/>
    </row>
    <row r="266" spans="4:30" x14ac:dyDescent="0.45">
      <c r="D266" s="23"/>
      <c r="E266" s="95"/>
      <c r="F266" s="95"/>
      <c r="K266" s="95"/>
      <c r="M266" s="95"/>
      <c r="P266" s="95"/>
      <c r="Z266" s="95"/>
      <c r="AB266" s="95"/>
      <c r="AD266" s="95"/>
    </row>
    <row r="267" spans="4:30" x14ac:dyDescent="0.45">
      <c r="D267" s="23"/>
      <c r="E267" s="95"/>
      <c r="F267" s="95"/>
      <c r="K267" s="95"/>
      <c r="M267" s="95"/>
      <c r="P267" s="95"/>
      <c r="Z267" s="95"/>
      <c r="AB267" s="95"/>
      <c r="AD267" s="95"/>
    </row>
    <row r="268" spans="4:30" x14ac:dyDescent="0.45">
      <c r="D268" s="23"/>
      <c r="E268" s="95"/>
      <c r="F268" s="95"/>
      <c r="K268" s="95"/>
      <c r="M268" s="95"/>
      <c r="P268" s="95"/>
      <c r="Z268" s="95"/>
      <c r="AB268" s="95"/>
      <c r="AD268" s="95"/>
    </row>
    <row r="269" spans="4:30" x14ac:dyDescent="0.45">
      <c r="D269" s="23"/>
      <c r="E269" s="95"/>
      <c r="F269" s="95"/>
      <c r="K269" s="95"/>
      <c r="M269" s="95"/>
      <c r="P269" s="95"/>
      <c r="Z269" s="95"/>
      <c r="AB269" s="95"/>
      <c r="AD269" s="95"/>
    </row>
    <row r="270" spans="4:30" x14ac:dyDescent="0.45">
      <c r="D270" s="23"/>
      <c r="E270" s="95"/>
      <c r="F270" s="95"/>
      <c r="K270" s="95"/>
      <c r="M270" s="95"/>
      <c r="P270" s="95"/>
      <c r="Z270" s="95"/>
      <c r="AB270" s="95"/>
      <c r="AD270" s="95"/>
    </row>
    <row r="271" spans="4:30" x14ac:dyDescent="0.45">
      <c r="D271" s="23"/>
      <c r="E271" s="95"/>
      <c r="F271" s="95"/>
      <c r="K271" s="95"/>
      <c r="M271" s="95"/>
      <c r="P271" s="95"/>
      <c r="Z271" s="95"/>
      <c r="AB271" s="95"/>
      <c r="AD271" s="95"/>
    </row>
    <row r="272" spans="4:30" x14ac:dyDescent="0.45">
      <c r="D272" s="23"/>
      <c r="E272" s="95"/>
      <c r="F272" s="95"/>
      <c r="K272" s="95"/>
      <c r="M272" s="95"/>
      <c r="P272" s="95"/>
      <c r="Z272" s="95"/>
      <c r="AB272" s="95"/>
      <c r="AD272" s="95"/>
    </row>
    <row r="273" spans="4:30" x14ac:dyDescent="0.45">
      <c r="D273" s="23"/>
      <c r="E273" s="95"/>
      <c r="F273" s="95"/>
      <c r="K273" s="95"/>
      <c r="M273" s="95"/>
      <c r="P273" s="95"/>
      <c r="Z273" s="95"/>
      <c r="AB273" s="95"/>
      <c r="AD273" s="95"/>
    </row>
    <row r="274" spans="4:30" x14ac:dyDescent="0.45">
      <c r="D274" s="23"/>
      <c r="E274" s="95"/>
      <c r="F274" s="95"/>
      <c r="K274" s="95"/>
      <c r="M274" s="95"/>
      <c r="P274" s="95"/>
      <c r="Z274" s="95"/>
      <c r="AB274" s="95"/>
      <c r="AD274" s="95"/>
    </row>
    <row r="275" spans="4:30" x14ac:dyDescent="0.45">
      <c r="D275" s="23"/>
      <c r="E275" s="95"/>
      <c r="F275" s="95"/>
      <c r="K275" s="95"/>
      <c r="M275" s="95"/>
      <c r="P275" s="95"/>
      <c r="Z275" s="95"/>
      <c r="AB275" s="95"/>
      <c r="AD275" s="95"/>
    </row>
    <row r="276" spans="4:30" x14ac:dyDescent="0.45">
      <c r="D276" s="23"/>
      <c r="E276" s="95"/>
      <c r="F276" s="95"/>
      <c r="K276" s="95"/>
      <c r="M276" s="95"/>
      <c r="P276" s="95"/>
      <c r="Z276" s="95"/>
      <c r="AB276" s="95"/>
      <c r="AD276" s="95"/>
    </row>
    <row r="277" spans="4:30" x14ac:dyDescent="0.45">
      <c r="D277" s="23"/>
      <c r="E277" s="95"/>
      <c r="F277" s="95"/>
      <c r="K277" s="95"/>
      <c r="M277" s="95"/>
      <c r="P277" s="95"/>
      <c r="Z277" s="95"/>
      <c r="AB277" s="95"/>
      <c r="AD277" s="95"/>
    </row>
    <row r="278" spans="4:30" x14ac:dyDescent="0.45">
      <c r="D278" s="23"/>
      <c r="E278" s="95"/>
      <c r="F278" s="95"/>
      <c r="K278" s="95"/>
      <c r="M278" s="95"/>
      <c r="P278" s="95"/>
      <c r="Z278" s="95"/>
      <c r="AB278" s="95"/>
      <c r="AD278" s="95"/>
    </row>
    <row r="279" spans="4:30" x14ac:dyDescent="0.45">
      <c r="D279" s="23"/>
      <c r="E279" s="95"/>
      <c r="F279" s="95"/>
      <c r="K279" s="95"/>
      <c r="M279" s="95"/>
      <c r="P279" s="95"/>
      <c r="Z279" s="95"/>
      <c r="AB279" s="95"/>
      <c r="AD279" s="95"/>
    </row>
    <row r="280" spans="4:30" x14ac:dyDescent="0.45">
      <c r="D280" s="23"/>
      <c r="E280" s="95"/>
      <c r="F280" s="95"/>
      <c r="K280" s="95"/>
      <c r="M280" s="95"/>
      <c r="P280" s="95"/>
      <c r="Z280" s="95"/>
      <c r="AB280" s="95"/>
      <c r="AD280" s="95"/>
    </row>
    <row r="281" spans="4:30" x14ac:dyDescent="0.45">
      <c r="D281" s="23"/>
      <c r="E281" s="95"/>
      <c r="F281" s="95"/>
      <c r="K281" s="95"/>
      <c r="M281" s="95"/>
      <c r="P281" s="95"/>
      <c r="Z281" s="95"/>
      <c r="AB281" s="95"/>
      <c r="AD281" s="95"/>
    </row>
    <row r="282" spans="4:30" x14ac:dyDescent="0.45">
      <c r="D282" s="23"/>
      <c r="E282" s="95"/>
      <c r="F282" s="95"/>
      <c r="K282" s="95"/>
      <c r="M282" s="95"/>
      <c r="P282" s="95"/>
      <c r="Z282" s="95"/>
      <c r="AB282" s="95"/>
      <c r="AD282" s="95"/>
    </row>
    <row r="283" spans="4:30" x14ac:dyDescent="0.45">
      <c r="D283" s="23"/>
      <c r="E283" s="95"/>
      <c r="F283" s="95"/>
      <c r="K283" s="95"/>
      <c r="M283" s="95"/>
      <c r="P283" s="95"/>
      <c r="Z283" s="95"/>
      <c r="AB283" s="95"/>
      <c r="AD283" s="95"/>
    </row>
    <row r="284" spans="4:30" x14ac:dyDescent="0.45">
      <c r="D284" s="23"/>
      <c r="E284" s="95"/>
      <c r="F284" s="95"/>
      <c r="K284" s="95"/>
      <c r="M284" s="95"/>
      <c r="P284" s="95"/>
      <c r="Z284" s="95"/>
      <c r="AB284" s="95"/>
      <c r="AD284" s="95"/>
    </row>
    <row r="285" spans="4:30" x14ac:dyDescent="0.45">
      <c r="D285" s="23"/>
      <c r="E285" s="95"/>
      <c r="F285" s="95"/>
      <c r="K285" s="95"/>
      <c r="M285" s="95"/>
      <c r="P285" s="95"/>
      <c r="Z285" s="95"/>
      <c r="AB285" s="95"/>
      <c r="AD285" s="95"/>
    </row>
    <row r="286" spans="4:30" x14ac:dyDescent="0.45">
      <c r="D286" s="23"/>
      <c r="E286" s="95"/>
      <c r="F286" s="95"/>
      <c r="K286" s="95"/>
      <c r="M286" s="95"/>
      <c r="P286" s="95"/>
      <c r="Z286" s="95"/>
      <c r="AB286" s="95"/>
      <c r="AD286" s="95"/>
    </row>
    <row r="287" spans="4:30" x14ac:dyDescent="0.45">
      <c r="D287" s="23"/>
      <c r="E287" s="95"/>
      <c r="F287" s="95"/>
      <c r="K287" s="95"/>
      <c r="M287" s="95"/>
      <c r="P287" s="95"/>
      <c r="Z287" s="95"/>
      <c r="AB287" s="95"/>
      <c r="AD287" s="95"/>
    </row>
    <row r="288" spans="4:30" x14ac:dyDescent="0.45">
      <c r="D288" s="23"/>
      <c r="E288" s="95"/>
      <c r="F288" s="95"/>
      <c r="K288" s="95"/>
      <c r="M288" s="95"/>
      <c r="P288" s="95"/>
      <c r="Z288" s="95"/>
      <c r="AB288" s="95"/>
      <c r="AD288" s="95"/>
    </row>
    <row r="289" spans="4:30" x14ac:dyDescent="0.45">
      <c r="D289" s="23"/>
      <c r="E289" s="95"/>
      <c r="F289" s="95"/>
      <c r="K289" s="95"/>
      <c r="M289" s="95"/>
      <c r="P289" s="95"/>
      <c r="Z289" s="95"/>
      <c r="AB289" s="95"/>
      <c r="AD289" s="95"/>
    </row>
    <row r="290" spans="4:30" x14ac:dyDescent="0.45">
      <c r="D290" s="23"/>
      <c r="E290" s="95"/>
      <c r="F290" s="95"/>
      <c r="K290" s="95"/>
      <c r="M290" s="95"/>
      <c r="P290" s="95"/>
      <c r="Z290" s="95"/>
      <c r="AB290" s="95"/>
      <c r="AD290" s="95"/>
    </row>
    <row r="291" spans="4:30" x14ac:dyDescent="0.45">
      <c r="D291" s="23"/>
      <c r="E291" s="95"/>
      <c r="F291" s="95"/>
      <c r="K291" s="95"/>
      <c r="M291" s="95"/>
      <c r="P291" s="95"/>
      <c r="Z291" s="95"/>
      <c r="AB291" s="95"/>
      <c r="AD291" s="95"/>
    </row>
    <row r="292" spans="4:30" x14ac:dyDescent="0.45">
      <c r="D292" s="23"/>
      <c r="E292" s="95"/>
      <c r="F292" s="95"/>
      <c r="K292" s="95"/>
      <c r="M292" s="95"/>
      <c r="P292" s="95"/>
      <c r="Z292" s="95"/>
      <c r="AB292" s="95"/>
      <c r="AD292" s="95"/>
    </row>
    <row r="293" spans="4:30" x14ac:dyDescent="0.45">
      <c r="D293" s="23"/>
      <c r="E293" s="95"/>
      <c r="F293" s="95"/>
      <c r="K293" s="95"/>
      <c r="M293" s="95"/>
      <c r="P293" s="95"/>
      <c r="Z293" s="95"/>
      <c r="AB293" s="95"/>
      <c r="AD293" s="95"/>
    </row>
    <row r="294" spans="4:30" x14ac:dyDescent="0.45">
      <c r="D294" s="23"/>
      <c r="E294" s="95"/>
      <c r="F294" s="95"/>
      <c r="K294" s="95"/>
      <c r="M294" s="95"/>
      <c r="P294" s="95"/>
      <c r="Z294" s="95"/>
      <c r="AB294" s="95"/>
      <c r="AD294" s="95"/>
    </row>
    <row r="295" spans="4:30" x14ac:dyDescent="0.45">
      <c r="D295" s="23"/>
      <c r="E295" s="95"/>
      <c r="F295" s="95"/>
      <c r="K295" s="95"/>
      <c r="M295" s="95"/>
      <c r="P295" s="95"/>
      <c r="Z295" s="95"/>
      <c r="AB295" s="95"/>
      <c r="AD295" s="95"/>
    </row>
    <row r="296" spans="4:30" x14ac:dyDescent="0.45">
      <c r="D296" s="23"/>
      <c r="E296" s="95"/>
      <c r="F296" s="95"/>
      <c r="K296" s="95"/>
      <c r="M296" s="95"/>
      <c r="P296" s="95"/>
      <c r="Z296" s="95"/>
      <c r="AB296" s="95"/>
      <c r="AD296" s="95"/>
    </row>
    <row r="297" spans="4:30" x14ac:dyDescent="0.45">
      <c r="D297" s="23"/>
      <c r="E297" s="95"/>
      <c r="F297" s="95"/>
      <c r="K297" s="95"/>
      <c r="M297" s="95"/>
      <c r="P297" s="95"/>
      <c r="Z297" s="95"/>
      <c r="AB297" s="95"/>
      <c r="AD297" s="95"/>
    </row>
    <row r="298" spans="4:30" x14ac:dyDescent="0.45">
      <c r="D298" s="23"/>
      <c r="E298" s="95"/>
      <c r="F298" s="95"/>
      <c r="K298" s="95"/>
      <c r="M298" s="95"/>
      <c r="P298" s="95"/>
      <c r="Z298" s="95"/>
      <c r="AB298" s="95"/>
      <c r="AD298" s="95"/>
    </row>
    <row r="299" spans="4:30" x14ac:dyDescent="0.45">
      <c r="D299" s="23"/>
      <c r="E299" s="95"/>
      <c r="F299" s="95"/>
      <c r="K299" s="95"/>
      <c r="M299" s="95"/>
      <c r="P299" s="95"/>
      <c r="Z299" s="95"/>
      <c r="AB299" s="95"/>
      <c r="AD299" s="95"/>
    </row>
    <row r="300" spans="4:30" x14ac:dyDescent="0.45">
      <c r="D300" s="23"/>
      <c r="E300" s="95"/>
      <c r="F300" s="95"/>
      <c r="K300" s="95"/>
      <c r="M300" s="95"/>
      <c r="P300" s="95"/>
      <c r="Z300" s="95"/>
      <c r="AB300" s="95"/>
      <c r="AD300" s="95"/>
    </row>
    <row r="301" spans="4:30" x14ac:dyDescent="0.45">
      <c r="D301" s="23"/>
      <c r="E301" s="95"/>
      <c r="F301" s="95"/>
      <c r="K301" s="95"/>
      <c r="M301" s="95"/>
      <c r="P301" s="95"/>
      <c r="Z301" s="95"/>
      <c r="AB301" s="95"/>
      <c r="AD301" s="95"/>
    </row>
    <row r="302" spans="4:30" x14ac:dyDescent="0.45">
      <c r="D302" s="23"/>
      <c r="E302" s="95"/>
      <c r="F302" s="95"/>
      <c r="K302" s="95"/>
      <c r="M302" s="95"/>
      <c r="P302" s="95"/>
      <c r="Z302" s="95"/>
      <c r="AB302" s="95"/>
      <c r="AD302" s="95"/>
    </row>
    <row r="303" spans="4:30" x14ac:dyDescent="0.45">
      <c r="D303" s="23"/>
      <c r="E303" s="95"/>
      <c r="F303" s="95"/>
      <c r="K303" s="95"/>
      <c r="M303" s="95"/>
      <c r="P303" s="95"/>
      <c r="Z303" s="95"/>
      <c r="AB303" s="95"/>
      <c r="AD303" s="95"/>
    </row>
    <row r="304" spans="4:30" x14ac:dyDescent="0.45">
      <c r="D304" s="23"/>
      <c r="E304" s="95"/>
      <c r="F304" s="95"/>
      <c r="K304" s="95"/>
      <c r="M304" s="95"/>
      <c r="P304" s="95"/>
      <c r="Z304" s="95"/>
      <c r="AB304" s="95"/>
      <c r="AD304" s="95"/>
    </row>
    <row r="305" spans="4:30" x14ac:dyDescent="0.45">
      <c r="D305" s="23"/>
      <c r="E305" s="95"/>
      <c r="F305" s="95"/>
      <c r="K305" s="95"/>
      <c r="M305" s="95"/>
      <c r="P305" s="95"/>
      <c r="Z305" s="95"/>
      <c r="AB305" s="95"/>
      <c r="AD305" s="95"/>
    </row>
    <row r="306" spans="4:30" x14ac:dyDescent="0.45">
      <c r="D306" s="23"/>
      <c r="E306" s="95"/>
      <c r="F306" s="95"/>
      <c r="K306" s="95"/>
      <c r="M306" s="95"/>
      <c r="P306" s="95"/>
      <c r="Z306" s="95"/>
      <c r="AB306" s="95"/>
      <c r="AD306" s="95"/>
    </row>
    <row r="307" spans="4:30" x14ac:dyDescent="0.45">
      <c r="D307" s="23"/>
      <c r="E307" s="95"/>
      <c r="F307" s="95"/>
      <c r="K307" s="95"/>
      <c r="M307" s="95"/>
      <c r="P307" s="95"/>
      <c r="Z307" s="95"/>
      <c r="AB307" s="95"/>
      <c r="AD307" s="95"/>
    </row>
    <row r="308" spans="4:30" x14ac:dyDescent="0.45">
      <c r="D308" s="23"/>
      <c r="E308" s="95"/>
      <c r="F308" s="95"/>
      <c r="K308" s="95"/>
      <c r="M308" s="95"/>
      <c r="P308" s="95"/>
      <c r="Z308" s="95"/>
      <c r="AB308" s="95"/>
      <c r="AD308" s="95"/>
    </row>
    <row r="309" spans="4:30" x14ac:dyDescent="0.45">
      <c r="D309" s="23"/>
      <c r="E309" s="95"/>
      <c r="F309" s="95"/>
      <c r="K309" s="95"/>
      <c r="M309" s="95"/>
      <c r="P309" s="95"/>
      <c r="Z309" s="95"/>
      <c r="AB309" s="95"/>
      <c r="AD309" s="95"/>
    </row>
    <row r="310" spans="4:30" x14ac:dyDescent="0.45">
      <c r="D310" s="23"/>
      <c r="E310" s="95"/>
      <c r="F310" s="95"/>
      <c r="K310" s="95"/>
      <c r="M310" s="95"/>
      <c r="P310" s="95"/>
      <c r="Z310" s="95"/>
      <c r="AB310" s="95"/>
      <c r="AD310" s="95"/>
    </row>
    <row r="311" spans="4:30" x14ac:dyDescent="0.45">
      <c r="D311" s="23"/>
      <c r="E311" s="95"/>
      <c r="F311" s="95"/>
      <c r="K311" s="95"/>
      <c r="M311" s="95"/>
      <c r="P311" s="95"/>
      <c r="Z311" s="95"/>
      <c r="AB311" s="95"/>
      <c r="AD311" s="95"/>
    </row>
    <row r="312" spans="4:30" x14ac:dyDescent="0.45">
      <c r="D312" s="23"/>
      <c r="E312" s="95"/>
      <c r="F312" s="95"/>
      <c r="K312" s="95"/>
      <c r="M312" s="95"/>
      <c r="P312" s="95"/>
      <c r="Z312" s="95"/>
      <c r="AB312" s="95"/>
      <c r="AD312" s="95"/>
    </row>
    <row r="313" spans="4:30" x14ac:dyDescent="0.45">
      <c r="D313" s="23"/>
      <c r="E313" s="95"/>
      <c r="F313" s="95"/>
      <c r="K313" s="95"/>
      <c r="M313" s="95"/>
      <c r="P313" s="95"/>
      <c r="Z313" s="95"/>
      <c r="AB313" s="95"/>
      <c r="AD313" s="95"/>
    </row>
    <row r="314" spans="4:30" x14ac:dyDescent="0.45">
      <c r="D314" s="23"/>
      <c r="E314" s="95"/>
      <c r="F314" s="95"/>
      <c r="K314" s="95"/>
      <c r="M314" s="95"/>
      <c r="P314" s="95"/>
      <c r="Z314" s="95"/>
      <c r="AB314" s="95"/>
      <c r="AD314" s="95"/>
    </row>
    <row r="315" spans="4:30" x14ac:dyDescent="0.45">
      <c r="D315" s="23"/>
      <c r="E315" s="95"/>
      <c r="F315" s="95"/>
      <c r="K315" s="95"/>
      <c r="M315" s="95"/>
      <c r="P315" s="95"/>
      <c r="Z315" s="95"/>
      <c r="AB315" s="95"/>
      <c r="AD315" s="95"/>
    </row>
    <row r="316" spans="4:30" x14ac:dyDescent="0.45">
      <c r="D316" s="23"/>
      <c r="E316" s="95"/>
      <c r="F316" s="95"/>
      <c r="K316" s="95"/>
      <c r="M316" s="95"/>
      <c r="P316" s="95"/>
      <c r="Z316" s="95"/>
      <c r="AB316" s="95"/>
      <c r="AD316" s="95"/>
    </row>
    <row r="317" spans="4:30" x14ac:dyDescent="0.45">
      <c r="D317" s="23"/>
      <c r="E317" s="95"/>
      <c r="F317" s="95"/>
      <c r="K317" s="95"/>
      <c r="M317" s="95"/>
      <c r="P317" s="95"/>
      <c r="Z317" s="95"/>
      <c r="AB317" s="95"/>
      <c r="AD317" s="95"/>
    </row>
    <row r="318" spans="4:30" x14ac:dyDescent="0.45">
      <c r="D318" s="23"/>
      <c r="E318" s="95"/>
      <c r="F318" s="95"/>
      <c r="K318" s="95"/>
      <c r="M318" s="95"/>
      <c r="P318" s="95"/>
      <c r="Z318" s="95"/>
      <c r="AB318" s="95"/>
      <c r="AD318" s="95"/>
    </row>
    <row r="319" spans="4:30" x14ac:dyDescent="0.45">
      <c r="D319" s="23"/>
      <c r="E319" s="95"/>
      <c r="F319" s="95"/>
      <c r="K319" s="95"/>
      <c r="M319" s="95"/>
      <c r="P319" s="95"/>
      <c r="Z319" s="95"/>
      <c r="AB319" s="95"/>
      <c r="AD319" s="95"/>
    </row>
    <row r="320" spans="4:30" x14ac:dyDescent="0.45">
      <c r="D320" s="23"/>
      <c r="E320" s="95"/>
      <c r="F320" s="95"/>
      <c r="K320" s="95"/>
      <c r="M320" s="95"/>
      <c r="P320" s="95"/>
      <c r="Z320" s="95"/>
      <c r="AB320" s="95"/>
      <c r="AD320" s="95"/>
    </row>
    <row r="321" spans="4:30" x14ac:dyDescent="0.45">
      <c r="D321" s="23"/>
      <c r="E321" s="95"/>
      <c r="F321" s="95"/>
      <c r="K321" s="95"/>
      <c r="M321" s="95"/>
      <c r="P321" s="95"/>
      <c r="Z321" s="95"/>
      <c r="AB321" s="95"/>
      <c r="AD321" s="95"/>
    </row>
    <row r="322" spans="4:30" x14ac:dyDescent="0.45">
      <c r="D322" s="23"/>
      <c r="E322" s="95"/>
      <c r="F322" s="95"/>
      <c r="K322" s="95"/>
      <c r="M322" s="95"/>
      <c r="P322" s="95"/>
      <c r="Z322" s="95"/>
      <c r="AB322" s="95"/>
      <c r="AD322" s="95"/>
    </row>
    <row r="323" spans="4:30" x14ac:dyDescent="0.45">
      <c r="D323" s="23"/>
      <c r="E323" s="95"/>
      <c r="F323" s="95"/>
      <c r="K323" s="95"/>
      <c r="M323" s="95"/>
      <c r="P323" s="95"/>
      <c r="Z323" s="95"/>
      <c r="AB323" s="95"/>
      <c r="AD323" s="95"/>
    </row>
    <row r="324" spans="4:30" x14ac:dyDescent="0.45">
      <c r="D324" s="23"/>
      <c r="E324" s="95"/>
      <c r="F324" s="95"/>
      <c r="K324" s="95"/>
      <c r="M324" s="95"/>
      <c r="P324" s="95"/>
      <c r="Z324" s="95"/>
      <c r="AB324" s="95"/>
      <c r="AD324" s="95"/>
    </row>
    <row r="325" spans="4:30" x14ac:dyDescent="0.45">
      <c r="D325" s="23"/>
      <c r="E325" s="95"/>
      <c r="F325" s="95"/>
      <c r="K325" s="95"/>
      <c r="M325" s="95"/>
      <c r="P325" s="95"/>
      <c r="Z325" s="95"/>
      <c r="AB325" s="95"/>
      <c r="AD325" s="95"/>
    </row>
    <row r="326" spans="4:30" x14ac:dyDescent="0.45">
      <c r="D326" s="23"/>
      <c r="E326" s="95"/>
      <c r="F326" s="95"/>
      <c r="K326" s="95"/>
      <c r="M326" s="95"/>
      <c r="P326" s="95"/>
      <c r="Z326" s="95"/>
      <c r="AB326" s="95"/>
      <c r="AD326" s="95"/>
    </row>
    <row r="327" spans="4:30" x14ac:dyDescent="0.45">
      <c r="D327" s="23"/>
      <c r="E327" s="95"/>
      <c r="F327" s="95"/>
      <c r="K327" s="95"/>
      <c r="M327" s="95"/>
      <c r="P327" s="95"/>
      <c r="Z327" s="95"/>
      <c r="AB327" s="95"/>
      <c r="AD327" s="95"/>
    </row>
    <row r="328" spans="4:30" x14ac:dyDescent="0.45">
      <c r="D328" s="23"/>
      <c r="E328" s="95"/>
      <c r="F328" s="95"/>
      <c r="K328" s="95"/>
      <c r="M328" s="95"/>
      <c r="P328" s="95"/>
      <c r="Z328" s="95"/>
      <c r="AB328" s="95"/>
      <c r="AD328" s="95"/>
    </row>
    <row r="329" spans="4:30" x14ac:dyDescent="0.45">
      <c r="D329" s="23"/>
      <c r="E329" s="95"/>
      <c r="F329" s="95"/>
      <c r="K329" s="95"/>
      <c r="M329" s="95"/>
      <c r="P329" s="95"/>
      <c r="Z329" s="95"/>
      <c r="AB329" s="95"/>
      <c r="AD329" s="95"/>
    </row>
    <row r="330" spans="4:30" x14ac:dyDescent="0.45">
      <c r="D330" s="23"/>
      <c r="E330" s="95"/>
      <c r="F330" s="95"/>
      <c r="K330" s="95"/>
      <c r="M330" s="95"/>
      <c r="P330" s="95"/>
      <c r="Z330" s="95"/>
      <c r="AB330" s="95"/>
      <c r="AD330" s="95"/>
    </row>
    <row r="331" spans="4:30" x14ac:dyDescent="0.45">
      <c r="D331" s="23"/>
      <c r="E331" s="95"/>
      <c r="F331" s="95"/>
      <c r="K331" s="95"/>
      <c r="M331" s="95"/>
      <c r="P331" s="95"/>
      <c r="Z331" s="95"/>
      <c r="AB331" s="95"/>
      <c r="AD331" s="95"/>
    </row>
    <row r="332" spans="4:30" x14ac:dyDescent="0.45">
      <c r="D332" s="23"/>
      <c r="E332" s="95"/>
      <c r="F332" s="95"/>
      <c r="K332" s="95"/>
      <c r="M332" s="95"/>
      <c r="P332" s="95"/>
      <c r="Z332" s="95"/>
      <c r="AB332" s="95"/>
      <c r="AD332" s="95"/>
    </row>
    <row r="333" spans="4:30" x14ac:dyDescent="0.45">
      <c r="D333" s="23"/>
      <c r="E333" s="95"/>
      <c r="F333" s="95"/>
      <c r="K333" s="95"/>
      <c r="M333" s="95"/>
      <c r="P333" s="95"/>
      <c r="Z333" s="95"/>
      <c r="AB333" s="95"/>
      <c r="AD333" s="95"/>
    </row>
    <row r="334" spans="4:30" x14ac:dyDescent="0.45">
      <c r="D334" s="23"/>
      <c r="E334" s="95"/>
      <c r="F334" s="95"/>
      <c r="K334" s="95"/>
      <c r="M334" s="95"/>
      <c r="P334" s="95"/>
      <c r="Z334" s="95"/>
      <c r="AB334" s="95"/>
      <c r="AD334" s="95"/>
    </row>
    <row r="335" spans="4:30" x14ac:dyDescent="0.45">
      <c r="D335" s="23"/>
      <c r="E335" s="95"/>
      <c r="F335" s="95"/>
      <c r="K335" s="95"/>
      <c r="M335" s="95"/>
      <c r="P335" s="95"/>
      <c r="Z335" s="95"/>
      <c r="AB335" s="95"/>
      <c r="AD335" s="95"/>
    </row>
    <row r="336" spans="4:30" x14ac:dyDescent="0.45">
      <c r="D336" s="23"/>
      <c r="E336" s="95"/>
      <c r="F336" s="95"/>
      <c r="K336" s="95"/>
      <c r="M336" s="95"/>
      <c r="P336" s="95"/>
      <c r="Z336" s="95"/>
      <c r="AB336" s="95"/>
      <c r="AD336" s="95"/>
    </row>
    <row r="337" spans="4:30" x14ac:dyDescent="0.45">
      <c r="D337" s="23"/>
      <c r="E337" s="95"/>
      <c r="F337" s="95"/>
      <c r="K337" s="95"/>
      <c r="M337" s="95"/>
      <c r="P337" s="95"/>
      <c r="Z337" s="95"/>
      <c r="AB337" s="95"/>
      <c r="AD337" s="95"/>
    </row>
    <row r="338" spans="4:30" x14ac:dyDescent="0.45">
      <c r="D338" s="23"/>
      <c r="E338" s="95"/>
      <c r="F338" s="95"/>
      <c r="K338" s="95"/>
      <c r="M338" s="95"/>
      <c r="P338" s="95"/>
      <c r="Z338" s="95"/>
      <c r="AB338" s="95"/>
      <c r="AD338" s="95"/>
    </row>
    <row r="339" spans="4:30" x14ac:dyDescent="0.45">
      <c r="D339" s="23"/>
      <c r="E339" s="95"/>
      <c r="F339" s="95"/>
      <c r="K339" s="95"/>
      <c r="M339" s="95"/>
      <c r="P339" s="95"/>
      <c r="Z339" s="95"/>
      <c r="AB339" s="95"/>
      <c r="AD339" s="95"/>
    </row>
    <row r="340" spans="4:30" x14ac:dyDescent="0.45">
      <c r="D340" s="23"/>
      <c r="E340" s="95"/>
      <c r="F340" s="95"/>
      <c r="K340" s="95"/>
      <c r="M340" s="95"/>
      <c r="P340" s="95"/>
      <c r="Z340" s="95"/>
      <c r="AB340" s="95"/>
      <c r="AD340" s="95"/>
    </row>
    <row r="341" spans="4:30" x14ac:dyDescent="0.45">
      <c r="D341" s="23"/>
      <c r="E341" s="95"/>
      <c r="F341" s="95"/>
      <c r="K341" s="95"/>
      <c r="M341" s="95"/>
      <c r="P341" s="95"/>
      <c r="Z341" s="95"/>
      <c r="AB341" s="95"/>
      <c r="AD341" s="95"/>
    </row>
    <row r="342" spans="4:30" x14ac:dyDescent="0.45">
      <c r="D342" s="23"/>
      <c r="E342" s="95"/>
      <c r="F342" s="95"/>
      <c r="K342" s="95"/>
      <c r="M342" s="95"/>
      <c r="P342" s="95"/>
      <c r="Z342" s="95"/>
      <c r="AB342" s="95"/>
      <c r="AD342" s="95"/>
    </row>
    <row r="343" spans="4:30" x14ac:dyDescent="0.45">
      <c r="D343" s="23"/>
      <c r="E343" s="95"/>
      <c r="F343" s="95"/>
      <c r="K343" s="95"/>
      <c r="M343" s="95"/>
      <c r="P343" s="95"/>
      <c r="Z343" s="95"/>
      <c r="AB343" s="95"/>
      <c r="AD343" s="95"/>
    </row>
    <row r="344" spans="4:30" x14ac:dyDescent="0.45">
      <c r="D344" s="23"/>
      <c r="E344" s="95"/>
      <c r="F344" s="95"/>
      <c r="K344" s="95"/>
      <c r="M344" s="95"/>
      <c r="P344" s="95"/>
      <c r="Z344" s="95"/>
      <c r="AB344" s="95"/>
      <c r="AD344" s="95"/>
    </row>
    <row r="345" spans="4:30" x14ac:dyDescent="0.45">
      <c r="D345" s="23"/>
      <c r="E345" s="95"/>
      <c r="F345" s="95"/>
      <c r="K345" s="95"/>
      <c r="M345" s="95"/>
      <c r="P345" s="95"/>
      <c r="Z345" s="95"/>
      <c r="AB345" s="95"/>
      <c r="AD345" s="95"/>
    </row>
    <row r="346" spans="4:30" x14ac:dyDescent="0.45">
      <c r="D346" s="23"/>
      <c r="E346" s="95"/>
      <c r="F346" s="95"/>
      <c r="K346" s="95"/>
      <c r="M346" s="95"/>
      <c r="P346" s="95"/>
      <c r="Z346" s="95"/>
      <c r="AB346" s="95"/>
      <c r="AD346" s="95"/>
    </row>
    <row r="347" spans="4:30" x14ac:dyDescent="0.45">
      <c r="D347" s="23"/>
      <c r="E347" s="95"/>
      <c r="F347" s="95"/>
      <c r="K347" s="95"/>
      <c r="M347" s="95"/>
      <c r="P347" s="95"/>
      <c r="Z347" s="95"/>
      <c r="AB347" s="95"/>
      <c r="AD347" s="95"/>
    </row>
    <row r="348" spans="4:30" x14ac:dyDescent="0.45">
      <c r="D348" s="23"/>
      <c r="E348" s="95"/>
      <c r="F348" s="95"/>
      <c r="K348" s="95"/>
      <c r="M348" s="95"/>
      <c r="P348" s="95"/>
      <c r="Z348" s="95"/>
      <c r="AB348" s="95"/>
      <c r="AD348" s="95"/>
    </row>
    <row r="349" spans="4:30" x14ac:dyDescent="0.45">
      <c r="D349" s="23"/>
      <c r="E349" s="95"/>
      <c r="F349" s="95"/>
      <c r="K349" s="95"/>
      <c r="M349" s="95"/>
      <c r="P349" s="95"/>
      <c r="Z349" s="95"/>
      <c r="AB349" s="95"/>
      <c r="AD349" s="95"/>
    </row>
    <row r="350" spans="4:30" x14ac:dyDescent="0.45">
      <c r="D350" s="23"/>
      <c r="E350" s="95"/>
      <c r="F350" s="95"/>
      <c r="K350" s="95"/>
      <c r="M350" s="95"/>
      <c r="P350" s="95"/>
      <c r="Z350" s="95"/>
      <c r="AB350" s="95"/>
      <c r="AD350" s="95"/>
    </row>
    <row r="351" spans="4:30" x14ac:dyDescent="0.45">
      <c r="D351" s="23"/>
      <c r="E351" s="95"/>
      <c r="F351" s="95"/>
      <c r="K351" s="95"/>
      <c r="M351" s="95"/>
      <c r="P351" s="95"/>
      <c r="Z351" s="95"/>
      <c r="AB351" s="95"/>
      <c r="AD351" s="95"/>
    </row>
    <row r="352" spans="4:30" x14ac:dyDescent="0.45">
      <c r="D352" s="23"/>
      <c r="E352" s="95"/>
      <c r="F352" s="95"/>
      <c r="K352" s="95"/>
      <c r="M352" s="95"/>
      <c r="P352" s="95"/>
      <c r="Z352" s="95"/>
      <c r="AB352" s="95"/>
      <c r="AD352" s="95"/>
    </row>
    <row r="353" spans="4:30" x14ac:dyDescent="0.45">
      <c r="D353" s="23"/>
      <c r="E353" s="95"/>
      <c r="F353" s="95"/>
      <c r="K353" s="95"/>
      <c r="M353" s="95"/>
      <c r="P353" s="95"/>
      <c r="Z353" s="95"/>
      <c r="AB353" s="95"/>
      <c r="AD353" s="95"/>
    </row>
    <row r="354" spans="4:30" x14ac:dyDescent="0.45">
      <c r="D354" s="23"/>
      <c r="E354" s="95"/>
      <c r="F354" s="95"/>
      <c r="K354" s="95"/>
      <c r="M354" s="95"/>
      <c r="P354" s="95"/>
      <c r="Z354" s="95"/>
      <c r="AB354" s="95"/>
      <c r="AD354" s="95"/>
    </row>
    <row r="355" spans="4:30" x14ac:dyDescent="0.45">
      <c r="D355" s="23"/>
      <c r="E355" s="95"/>
      <c r="F355" s="95"/>
      <c r="K355" s="95"/>
      <c r="M355" s="95"/>
      <c r="P355" s="95"/>
      <c r="Z355" s="95"/>
      <c r="AB355" s="95"/>
      <c r="AD355" s="95"/>
    </row>
    <row r="356" spans="4:30" x14ac:dyDescent="0.45">
      <c r="D356" s="23"/>
      <c r="E356" s="95"/>
      <c r="F356" s="95"/>
      <c r="K356" s="95"/>
      <c r="M356" s="95"/>
      <c r="P356" s="95"/>
      <c r="Z356" s="95"/>
      <c r="AB356" s="95"/>
      <c r="AD356" s="95"/>
    </row>
    <row r="357" spans="4:30" x14ac:dyDescent="0.45">
      <c r="D357" s="23"/>
      <c r="E357" s="95"/>
      <c r="F357" s="95"/>
      <c r="K357" s="95"/>
      <c r="M357" s="95"/>
      <c r="P357" s="95"/>
      <c r="Z357" s="95"/>
      <c r="AB357" s="95"/>
      <c r="AD357" s="95"/>
    </row>
    <row r="358" spans="4:30" x14ac:dyDescent="0.45">
      <c r="D358" s="23"/>
      <c r="E358" s="95"/>
      <c r="F358" s="95"/>
      <c r="K358" s="95"/>
      <c r="M358" s="95"/>
      <c r="P358" s="95"/>
      <c r="Z358" s="95"/>
      <c r="AB358" s="95"/>
      <c r="AD358" s="95"/>
    </row>
    <row r="359" spans="4:30" x14ac:dyDescent="0.45">
      <c r="D359" s="23"/>
      <c r="E359" s="95"/>
      <c r="F359" s="95"/>
      <c r="K359" s="95"/>
      <c r="M359" s="95"/>
      <c r="P359" s="95"/>
      <c r="Z359" s="95"/>
      <c r="AB359" s="95"/>
      <c r="AD359" s="95"/>
    </row>
    <row r="360" spans="4:30" x14ac:dyDescent="0.45">
      <c r="D360" s="23"/>
      <c r="E360" s="95"/>
      <c r="F360" s="95"/>
      <c r="K360" s="95"/>
      <c r="M360" s="95"/>
      <c r="P360" s="95"/>
      <c r="Z360" s="95"/>
      <c r="AB360" s="95"/>
      <c r="AD360" s="95"/>
    </row>
    <row r="361" spans="4:30" x14ac:dyDescent="0.45">
      <c r="D361" s="23"/>
      <c r="E361" s="95"/>
      <c r="F361" s="95"/>
      <c r="K361" s="95"/>
      <c r="M361" s="95"/>
      <c r="P361" s="95"/>
      <c r="Z361" s="95"/>
      <c r="AB361" s="95"/>
      <c r="AD361" s="95"/>
    </row>
    <row r="362" spans="4:30" x14ac:dyDescent="0.45">
      <c r="D362" s="23"/>
      <c r="E362" s="95"/>
      <c r="F362" s="95"/>
      <c r="K362" s="95"/>
      <c r="M362" s="95"/>
      <c r="P362" s="95"/>
      <c r="Z362" s="95"/>
      <c r="AB362" s="95"/>
      <c r="AD362" s="95"/>
    </row>
    <row r="363" spans="4:30" x14ac:dyDescent="0.45">
      <c r="D363" s="23"/>
      <c r="E363" s="95"/>
      <c r="F363" s="95"/>
      <c r="K363" s="95"/>
      <c r="M363" s="95"/>
      <c r="P363" s="95"/>
      <c r="Z363" s="95"/>
      <c r="AB363" s="95"/>
      <c r="AD363" s="95"/>
    </row>
    <row r="364" spans="4:30" x14ac:dyDescent="0.45">
      <c r="D364" s="23"/>
      <c r="E364" s="95"/>
      <c r="F364" s="95"/>
      <c r="K364" s="95"/>
      <c r="M364" s="95"/>
      <c r="P364" s="95"/>
      <c r="Z364" s="95"/>
      <c r="AB364" s="95"/>
      <c r="AD364" s="95"/>
    </row>
    <row r="365" spans="4:30" x14ac:dyDescent="0.45">
      <c r="D365" s="23"/>
      <c r="E365" s="95"/>
      <c r="F365" s="95"/>
      <c r="K365" s="95"/>
      <c r="M365" s="95"/>
      <c r="P365" s="95"/>
      <c r="Z365" s="95"/>
      <c r="AB365" s="95"/>
      <c r="AD365" s="95"/>
    </row>
    <row r="366" spans="4:30" x14ac:dyDescent="0.45">
      <c r="D366" s="23"/>
      <c r="E366" s="95"/>
      <c r="F366" s="95"/>
      <c r="K366" s="95"/>
      <c r="M366" s="95"/>
      <c r="P366" s="95"/>
      <c r="Z366" s="95"/>
      <c r="AB366" s="95"/>
      <c r="AD366" s="95"/>
    </row>
    <row r="367" spans="4:30" x14ac:dyDescent="0.45">
      <c r="D367" s="23"/>
      <c r="E367" s="95"/>
      <c r="F367" s="95"/>
      <c r="K367" s="95"/>
      <c r="M367" s="95"/>
      <c r="P367" s="95"/>
      <c r="Z367" s="95"/>
      <c r="AB367" s="95"/>
      <c r="AD367" s="95"/>
    </row>
    <row r="368" spans="4:30" x14ac:dyDescent="0.45">
      <c r="D368" s="23"/>
      <c r="E368" s="95"/>
      <c r="F368" s="95"/>
      <c r="K368" s="95"/>
      <c r="M368" s="95"/>
      <c r="P368" s="95"/>
      <c r="Z368" s="95"/>
      <c r="AB368" s="95"/>
      <c r="AD368" s="95"/>
    </row>
    <row r="369" spans="4:30" x14ac:dyDescent="0.45">
      <c r="D369" s="23"/>
      <c r="E369" s="95"/>
      <c r="F369" s="95"/>
      <c r="K369" s="95"/>
      <c r="M369" s="95"/>
      <c r="P369" s="95"/>
      <c r="Z369" s="95"/>
      <c r="AB369" s="95"/>
      <c r="AD369" s="95"/>
    </row>
    <row r="370" spans="4:30" x14ac:dyDescent="0.45">
      <c r="D370" s="23"/>
      <c r="E370" s="95"/>
      <c r="F370" s="95"/>
      <c r="K370" s="95"/>
      <c r="M370" s="95"/>
      <c r="P370" s="95"/>
      <c r="Z370" s="95"/>
      <c r="AB370" s="95"/>
      <c r="AD370" s="95"/>
    </row>
    <row r="371" spans="4:30" x14ac:dyDescent="0.45">
      <c r="D371" s="23"/>
      <c r="E371" s="95"/>
      <c r="F371" s="95"/>
      <c r="K371" s="95"/>
      <c r="M371" s="95"/>
      <c r="P371" s="95"/>
      <c r="Z371" s="95"/>
      <c r="AB371" s="95"/>
      <c r="AD371" s="95"/>
    </row>
    <row r="372" spans="4:30" x14ac:dyDescent="0.45">
      <c r="D372" s="23"/>
      <c r="E372" s="95"/>
      <c r="F372" s="95"/>
      <c r="K372" s="95"/>
      <c r="M372" s="95"/>
      <c r="P372" s="95"/>
      <c r="Z372" s="95"/>
      <c r="AB372" s="95"/>
      <c r="AD372" s="95"/>
    </row>
    <row r="373" spans="4:30" x14ac:dyDescent="0.45">
      <c r="D373" s="23"/>
      <c r="E373" s="95"/>
      <c r="F373" s="95"/>
      <c r="K373" s="95"/>
      <c r="M373" s="95"/>
      <c r="P373" s="95"/>
      <c r="Z373" s="95"/>
      <c r="AB373" s="95"/>
      <c r="AD373" s="95"/>
    </row>
    <row r="374" spans="4:30" x14ac:dyDescent="0.45">
      <c r="D374" s="23"/>
      <c r="E374" s="95"/>
      <c r="F374" s="95"/>
      <c r="K374" s="95"/>
      <c r="M374" s="95"/>
      <c r="P374" s="95"/>
      <c r="Z374" s="95"/>
      <c r="AB374" s="95"/>
      <c r="AD374" s="95"/>
    </row>
    <row r="375" spans="4:30" x14ac:dyDescent="0.45">
      <c r="D375" s="23"/>
      <c r="E375" s="95"/>
      <c r="F375" s="95"/>
      <c r="K375" s="95"/>
      <c r="M375" s="95"/>
      <c r="P375" s="95"/>
      <c r="Z375" s="95"/>
      <c r="AB375" s="95"/>
      <c r="AD375" s="95"/>
    </row>
    <row r="376" spans="4:30" x14ac:dyDescent="0.45">
      <c r="D376" s="23"/>
      <c r="E376" s="95"/>
      <c r="F376" s="95"/>
      <c r="K376" s="95"/>
      <c r="M376" s="95"/>
      <c r="P376" s="95"/>
      <c r="Z376" s="95"/>
      <c r="AB376" s="95"/>
      <c r="AD376" s="95"/>
    </row>
    <row r="377" spans="4:30" x14ac:dyDescent="0.45">
      <c r="D377" s="23"/>
      <c r="E377" s="95"/>
      <c r="F377" s="95"/>
      <c r="K377" s="95"/>
      <c r="M377" s="95"/>
      <c r="P377" s="95"/>
      <c r="Z377" s="95"/>
      <c r="AB377" s="95"/>
      <c r="AD377" s="95"/>
    </row>
    <row r="378" spans="4:30" x14ac:dyDescent="0.45">
      <c r="D378" s="23"/>
      <c r="E378" s="95"/>
      <c r="F378" s="95"/>
      <c r="K378" s="95"/>
      <c r="M378" s="95"/>
      <c r="P378" s="95"/>
      <c r="Z378" s="95"/>
      <c r="AB378" s="95"/>
      <c r="AD378" s="95"/>
    </row>
    <row r="379" spans="4:30" x14ac:dyDescent="0.45">
      <c r="D379" s="23"/>
      <c r="E379" s="95"/>
      <c r="F379" s="95"/>
      <c r="K379" s="95"/>
      <c r="M379" s="95"/>
      <c r="P379" s="95"/>
      <c r="Z379" s="95"/>
      <c r="AB379" s="95"/>
      <c r="AD379" s="95"/>
    </row>
    <row r="380" spans="4:30" x14ac:dyDescent="0.45">
      <c r="D380" s="23"/>
      <c r="E380" s="95"/>
      <c r="F380" s="95"/>
      <c r="K380" s="95"/>
      <c r="M380" s="95"/>
      <c r="P380" s="95"/>
      <c r="Z380" s="95"/>
      <c r="AB380" s="95"/>
      <c r="AD380" s="95"/>
    </row>
    <row r="381" spans="4:30" x14ac:dyDescent="0.45">
      <c r="D381" s="23"/>
      <c r="E381" s="95"/>
      <c r="F381" s="95"/>
      <c r="K381" s="95"/>
      <c r="M381" s="95"/>
      <c r="P381" s="95"/>
      <c r="Z381" s="95"/>
      <c r="AB381" s="95"/>
      <c r="AD381" s="95"/>
    </row>
    <row r="382" spans="4:30" x14ac:dyDescent="0.45">
      <c r="D382" s="23"/>
      <c r="E382" s="95"/>
      <c r="F382" s="95"/>
      <c r="K382" s="95"/>
      <c r="M382" s="95"/>
      <c r="P382" s="95"/>
      <c r="Z382" s="95"/>
      <c r="AB382" s="95"/>
      <c r="AD382" s="95"/>
    </row>
    <row r="383" spans="4:30" x14ac:dyDescent="0.45">
      <c r="D383" s="23"/>
      <c r="E383" s="95"/>
      <c r="F383" s="95"/>
      <c r="K383" s="95"/>
      <c r="M383" s="95"/>
      <c r="P383" s="95"/>
      <c r="Z383" s="95"/>
      <c r="AB383" s="95"/>
      <c r="AD383" s="95"/>
    </row>
    <row r="384" spans="4:30" x14ac:dyDescent="0.45">
      <c r="D384" s="23"/>
      <c r="E384" s="95"/>
      <c r="F384" s="95"/>
      <c r="K384" s="95"/>
      <c r="M384" s="95"/>
      <c r="P384" s="95"/>
      <c r="Z384" s="95"/>
      <c r="AB384" s="95"/>
      <c r="AD384" s="95"/>
    </row>
    <row r="385" spans="4:30" x14ac:dyDescent="0.45">
      <c r="D385" s="23"/>
      <c r="E385" s="95"/>
      <c r="F385" s="95"/>
      <c r="K385" s="95"/>
      <c r="M385" s="95"/>
      <c r="P385" s="95"/>
      <c r="Z385" s="95"/>
      <c r="AB385" s="95"/>
      <c r="AD385" s="95"/>
    </row>
    <row r="386" spans="4:30" x14ac:dyDescent="0.45">
      <c r="D386" s="23"/>
      <c r="E386" s="95"/>
      <c r="F386" s="95"/>
      <c r="K386" s="95"/>
      <c r="M386" s="95"/>
      <c r="P386" s="95"/>
      <c r="Z386" s="95"/>
      <c r="AB386" s="95"/>
      <c r="AD386" s="95"/>
    </row>
    <row r="387" spans="4:30" x14ac:dyDescent="0.45">
      <c r="D387" s="23"/>
      <c r="E387" s="95"/>
      <c r="F387" s="95"/>
      <c r="K387" s="95"/>
      <c r="M387" s="95"/>
      <c r="P387" s="95"/>
      <c r="Z387" s="95"/>
      <c r="AB387" s="95"/>
      <c r="AD387" s="95"/>
    </row>
    <row r="388" spans="4:30" x14ac:dyDescent="0.45">
      <c r="D388" s="23"/>
      <c r="E388" s="95"/>
      <c r="F388" s="95"/>
      <c r="K388" s="95"/>
      <c r="M388" s="95"/>
      <c r="P388" s="95"/>
      <c r="Z388" s="95"/>
      <c r="AB388" s="95"/>
      <c r="AD388" s="95"/>
    </row>
    <row r="389" spans="4:30" x14ac:dyDescent="0.45">
      <c r="D389" s="23"/>
      <c r="E389" s="95"/>
      <c r="F389" s="95"/>
      <c r="K389" s="95"/>
      <c r="M389" s="95"/>
      <c r="P389" s="95"/>
      <c r="Z389" s="95"/>
      <c r="AB389" s="95"/>
      <c r="AD389" s="95"/>
    </row>
    <row r="390" spans="4:30" x14ac:dyDescent="0.45">
      <c r="D390" s="23"/>
      <c r="E390" s="95"/>
      <c r="F390" s="95"/>
      <c r="K390" s="95"/>
      <c r="M390" s="95"/>
      <c r="P390" s="95"/>
      <c r="Z390" s="95"/>
      <c r="AB390" s="95"/>
      <c r="AD390" s="95"/>
    </row>
    <row r="391" spans="4:30" x14ac:dyDescent="0.45">
      <c r="D391" s="23"/>
      <c r="E391" s="95"/>
      <c r="F391" s="95"/>
      <c r="K391" s="95"/>
      <c r="M391" s="95"/>
      <c r="P391" s="95"/>
      <c r="Z391" s="95"/>
      <c r="AB391" s="95"/>
      <c r="AD391" s="95"/>
    </row>
    <row r="392" spans="4:30" x14ac:dyDescent="0.45">
      <c r="D392" s="23"/>
      <c r="E392" s="95"/>
      <c r="F392" s="95"/>
      <c r="K392" s="95"/>
      <c r="M392" s="95"/>
      <c r="P392" s="95"/>
      <c r="Z392" s="95"/>
      <c r="AB392" s="95"/>
      <c r="AD392" s="95"/>
    </row>
    <row r="393" spans="4:30" x14ac:dyDescent="0.45">
      <c r="D393" s="23"/>
      <c r="E393" s="95"/>
      <c r="F393" s="95"/>
      <c r="K393" s="95"/>
      <c r="M393" s="95"/>
      <c r="P393" s="95"/>
      <c r="Z393" s="95"/>
      <c r="AB393" s="95"/>
      <c r="AD393" s="95"/>
    </row>
    <row r="394" spans="4:30" x14ac:dyDescent="0.45">
      <c r="D394" s="23"/>
      <c r="E394" s="95"/>
      <c r="F394" s="95"/>
      <c r="K394" s="95"/>
      <c r="M394" s="95"/>
      <c r="P394" s="95"/>
      <c r="Z394" s="95"/>
      <c r="AB394" s="95"/>
      <c r="AD394" s="95"/>
    </row>
    <row r="395" spans="4:30" x14ac:dyDescent="0.45">
      <c r="D395" s="23"/>
      <c r="E395" s="95"/>
      <c r="F395" s="95"/>
      <c r="K395" s="95"/>
      <c r="M395" s="95"/>
      <c r="P395" s="95"/>
      <c r="Z395" s="95"/>
      <c r="AB395" s="95"/>
      <c r="AD395" s="95"/>
    </row>
    <row r="396" spans="4:30" x14ac:dyDescent="0.45">
      <c r="D396" s="23"/>
      <c r="E396" s="95"/>
      <c r="F396" s="95"/>
      <c r="K396" s="95"/>
      <c r="M396" s="95"/>
      <c r="P396" s="95"/>
      <c r="Z396" s="95"/>
      <c r="AB396" s="95"/>
      <c r="AD396" s="95"/>
    </row>
    <row r="397" spans="4:30" x14ac:dyDescent="0.45">
      <c r="D397" s="23"/>
      <c r="E397" s="95"/>
      <c r="F397" s="95"/>
      <c r="K397" s="95"/>
      <c r="M397" s="95"/>
      <c r="P397" s="95"/>
      <c r="Z397" s="95"/>
      <c r="AB397" s="95"/>
      <c r="AD397" s="95"/>
    </row>
    <row r="398" spans="4:30" x14ac:dyDescent="0.45">
      <c r="D398" s="23"/>
      <c r="E398" s="95"/>
      <c r="F398" s="95"/>
      <c r="K398" s="95"/>
      <c r="M398" s="95"/>
      <c r="P398" s="95"/>
      <c r="Z398" s="95"/>
      <c r="AB398" s="95"/>
      <c r="AD398" s="95"/>
    </row>
    <row r="399" spans="4:30" x14ac:dyDescent="0.45">
      <c r="D399" s="23"/>
      <c r="E399" s="95"/>
      <c r="F399" s="95"/>
      <c r="K399" s="95"/>
      <c r="M399" s="95"/>
      <c r="P399" s="95"/>
      <c r="Z399" s="95"/>
      <c r="AB399" s="95"/>
      <c r="AD399" s="95"/>
    </row>
    <row r="400" spans="4:30" x14ac:dyDescent="0.45">
      <c r="D400" s="23"/>
      <c r="E400" s="95"/>
      <c r="F400" s="95"/>
      <c r="K400" s="95"/>
      <c r="M400" s="95"/>
      <c r="P400" s="95"/>
      <c r="Z400" s="95"/>
      <c r="AB400" s="95"/>
      <c r="AD400" s="95"/>
    </row>
    <row r="401" spans="4:30" x14ac:dyDescent="0.45">
      <c r="D401" s="23"/>
      <c r="E401" s="95"/>
      <c r="F401" s="95"/>
      <c r="K401" s="95"/>
      <c r="M401" s="95"/>
      <c r="P401" s="95"/>
      <c r="Z401" s="95"/>
      <c r="AB401" s="95"/>
      <c r="AD401" s="95"/>
    </row>
    <row r="402" spans="4:30" x14ac:dyDescent="0.45">
      <c r="D402" s="23"/>
      <c r="E402" s="95"/>
      <c r="F402" s="95"/>
      <c r="K402" s="95"/>
      <c r="M402" s="95"/>
      <c r="P402" s="95"/>
      <c r="Z402" s="95"/>
      <c r="AB402" s="95"/>
      <c r="AD402" s="95"/>
    </row>
    <row r="403" spans="4:30" x14ac:dyDescent="0.45">
      <c r="D403" s="23"/>
      <c r="E403" s="95"/>
      <c r="F403" s="95"/>
      <c r="K403" s="95"/>
      <c r="M403" s="95"/>
      <c r="P403" s="95"/>
      <c r="Z403" s="95"/>
      <c r="AB403" s="95"/>
      <c r="AD403" s="95"/>
    </row>
    <row r="404" spans="4:30" x14ac:dyDescent="0.45">
      <c r="D404" s="23"/>
      <c r="E404" s="95"/>
      <c r="F404" s="95"/>
      <c r="K404" s="95"/>
      <c r="M404" s="95"/>
      <c r="P404" s="95"/>
      <c r="Z404" s="95"/>
      <c r="AB404" s="95"/>
      <c r="AD404" s="95"/>
    </row>
    <row r="405" spans="4:30" x14ac:dyDescent="0.45">
      <c r="D405" s="23"/>
      <c r="E405" s="95"/>
      <c r="F405" s="95"/>
      <c r="K405" s="95"/>
      <c r="M405" s="95"/>
      <c r="P405" s="95"/>
      <c r="Z405" s="95"/>
      <c r="AB405" s="95"/>
      <c r="AD405" s="95"/>
    </row>
    <row r="406" spans="4:30" x14ac:dyDescent="0.45">
      <c r="D406" s="23"/>
      <c r="E406" s="95"/>
      <c r="F406" s="95"/>
      <c r="K406" s="95"/>
      <c r="M406" s="95"/>
      <c r="P406" s="95"/>
      <c r="Z406" s="95"/>
      <c r="AB406" s="95"/>
      <c r="AD406" s="95"/>
    </row>
    <row r="407" spans="4:30" x14ac:dyDescent="0.45">
      <c r="D407" s="23"/>
      <c r="E407" s="95"/>
      <c r="F407" s="95"/>
      <c r="K407" s="95"/>
      <c r="M407" s="95"/>
      <c r="P407" s="95"/>
      <c r="Z407" s="95"/>
      <c r="AB407" s="95"/>
      <c r="AD407" s="95"/>
    </row>
    <row r="408" spans="4:30" x14ac:dyDescent="0.45">
      <c r="D408" s="23"/>
      <c r="E408" s="95"/>
      <c r="F408" s="95"/>
      <c r="K408" s="95"/>
      <c r="M408" s="95"/>
      <c r="P408" s="95"/>
      <c r="Z408" s="95"/>
      <c r="AB408" s="95"/>
      <c r="AD408" s="95"/>
    </row>
    <row r="409" spans="4:30" x14ac:dyDescent="0.45">
      <c r="D409" s="23"/>
      <c r="E409" s="95"/>
      <c r="F409" s="95"/>
      <c r="K409" s="95"/>
      <c r="M409" s="95"/>
      <c r="P409" s="95"/>
      <c r="Z409" s="95"/>
      <c r="AB409" s="95"/>
      <c r="AD409" s="95"/>
    </row>
    <row r="410" spans="4:30" x14ac:dyDescent="0.45">
      <c r="D410" s="23"/>
      <c r="E410" s="95"/>
      <c r="F410" s="95"/>
      <c r="K410" s="95"/>
      <c r="M410" s="95"/>
      <c r="P410" s="95"/>
      <c r="Z410" s="95"/>
      <c r="AB410" s="95"/>
      <c r="AD410" s="95"/>
    </row>
    <row r="411" spans="4:30" x14ac:dyDescent="0.45">
      <c r="D411" s="23"/>
      <c r="E411" s="95"/>
      <c r="F411" s="95"/>
      <c r="K411" s="95"/>
      <c r="M411" s="95"/>
      <c r="P411" s="95"/>
      <c r="Z411" s="95"/>
      <c r="AB411" s="95"/>
      <c r="AD411" s="95"/>
    </row>
    <row r="412" spans="4:30" x14ac:dyDescent="0.45">
      <c r="D412" s="23"/>
      <c r="E412" s="95"/>
      <c r="F412" s="95"/>
      <c r="K412" s="95"/>
      <c r="M412" s="95"/>
      <c r="P412" s="95"/>
      <c r="Z412" s="95"/>
      <c r="AB412" s="95"/>
      <c r="AD412" s="95"/>
    </row>
    <row r="413" spans="4:30" x14ac:dyDescent="0.45">
      <c r="D413" s="23"/>
      <c r="E413" s="95"/>
      <c r="F413" s="95"/>
      <c r="K413" s="95"/>
      <c r="M413" s="95"/>
      <c r="P413" s="95"/>
      <c r="Z413" s="95"/>
      <c r="AB413" s="95"/>
      <c r="AD413" s="95"/>
    </row>
    <row r="414" spans="4:30" x14ac:dyDescent="0.45">
      <c r="D414" s="23"/>
      <c r="E414" s="95"/>
      <c r="F414" s="95"/>
      <c r="K414" s="95"/>
      <c r="M414" s="95"/>
      <c r="P414" s="95"/>
      <c r="Z414" s="95"/>
      <c r="AB414" s="95"/>
      <c r="AD414" s="95"/>
    </row>
    <row r="415" spans="4:30" x14ac:dyDescent="0.45">
      <c r="D415" s="23"/>
      <c r="E415" s="95"/>
      <c r="F415" s="95"/>
      <c r="K415" s="95"/>
      <c r="M415" s="95"/>
      <c r="P415" s="95"/>
      <c r="Z415" s="95"/>
      <c r="AB415" s="95"/>
      <c r="AD415" s="95"/>
    </row>
    <row r="416" spans="4:30" x14ac:dyDescent="0.45">
      <c r="D416" s="23"/>
      <c r="E416" s="95"/>
      <c r="F416" s="95"/>
      <c r="K416" s="95"/>
      <c r="M416" s="95"/>
      <c r="P416" s="95"/>
      <c r="Z416" s="95"/>
      <c r="AB416" s="95"/>
      <c r="AD416" s="95"/>
    </row>
    <row r="417" spans="4:30" x14ac:dyDescent="0.45">
      <c r="D417" s="23"/>
      <c r="E417" s="95"/>
      <c r="F417" s="95"/>
      <c r="K417" s="95"/>
      <c r="M417" s="95"/>
      <c r="P417" s="95"/>
      <c r="Z417" s="95"/>
      <c r="AB417" s="95"/>
      <c r="AD417" s="95"/>
    </row>
    <row r="418" spans="4:30" x14ac:dyDescent="0.45">
      <c r="D418" s="23"/>
      <c r="E418" s="95"/>
      <c r="F418" s="95"/>
      <c r="K418" s="95"/>
      <c r="M418" s="95"/>
      <c r="P418" s="95"/>
      <c r="Z418" s="95"/>
      <c r="AB418" s="95"/>
      <c r="AD418" s="95"/>
    </row>
    <row r="419" spans="4:30" x14ac:dyDescent="0.45">
      <c r="D419" s="23"/>
      <c r="E419" s="95"/>
      <c r="F419" s="95"/>
      <c r="K419" s="95"/>
      <c r="M419" s="95"/>
      <c r="P419" s="95"/>
      <c r="Z419" s="95"/>
      <c r="AB419" s="95"/>
      <c r="AD419" s="95"/>
    </row>
    <row r="420" spans="4:30" x14ac:dyDescent="0.45">
      <c r="D420" s="23"/>
      <c r="E420" s="95"/>
      <c r="F420" s="95"/>
      <c r="K420" s="95"/>
      <c r="M420" s="95"/>
      <c r="P420" s="95"/>
      <c r="Z420" s="95"/>
      <c r="AB420" s="95"/>
      <c r="AD420" s="95"/>
    </row>
    <row r="421" spans="4:30" x14ac:dyDescent="0.45">
      <c r="D421" s="23"/>
      <c r="E421" s="95"/>
      <c r="F421" s="95"/>
      <c r="K421" s="95"/>
      <c r="M421" s="95"/>
      <c r="P421" s="95"/>
      <c r="Z421" s="95"/>
      <c r="AB421" s="95"/>
      <c r="AD421" s="95"/>
    </row>
    <row r="422" spans="4:30" x14ac:dyDescent="0.45">
      <c r="D422" s="23"/>
      <c r="E422" s="95"/>
      <c r="F422" s="95"/>
      <c r="K422" s="95"/>
      <c r="M422" s="95"/>
      <c r="P422" s="95"/>
      <c r="Z422" s="95"/>
      <c r="AB422" s="95"/>
      <c r="AD422" s="95"/>
    </row>
    <row r="423" spans="4:30" x14ac:dyDescent="0.45">
      <c r="D423" s="23"/>
      <c r="E423" s="95"/>
      <c r="F423" s="95"/>
      <c r="K423" s="95"/>
      <c r="M423" s="95"/>
      <c r="P423" s="95"/>
      <c r="Z423" s="95"/>
      <c r="AB423" s="95"/>
      <c r="AD423" s="95"/>
    </row>
    <row r="424" spans="4:30" x14ac:dyDescent="0.45">
      <c r="D424" s="23"/>
      <c r="E424" s="95"/>
      <c r="F424" s="95"/>
      <c r="K424" s="95"/>
      <c r="M424" s="95"/>
      <c r="P424" s="95"/>
      <c r="Z424" s="95"/>
      <c r="AB424" s="95"/>
      <c r="AD424" s="95"/>
    </row>
    <row r="425" spans="4:30" x14ac:dyDescent="0.45">
      <c r="D425" s="23"/>
      <c r="E425" s="95"/>
      <c r="F425" s="95"/>
      <c r="K425" s="95"/>
      <c r="M425" s="95"/>
      <c r="P425" s="95"/>
      <c r="Z425" s="95"/>
      <c r="AB425" s="95"/>
      <c r="AD425" s="95"/>
    </row>
    <row r="426" spans="4:30" x14ac:dyDescent="0.45">
      <c r="D426" s="23"/>
      <c r="E426" s="95"/>
      <c r="F426" s="95"/>
      <c r="K426" s="95"/>
      <c r="M426" s="95"/>
      <c r="P426" s="95"/>
      <c r="Z426" s="95"/>
      <c r="AB426" s="95"/>
      <c r="AD426" s="95"/>
    </row>
    <row r="427" spans="4:30" x14ac:dyDescent="0.45">
      <c r="D427" s="23"/>
      <c r="E427" s="95"/>
      <c r="F427" s="95"/>
      <c r="K427" s="95"/>
      <c r="M427" s="95"/>
      <c r="P427" s="95"/>
      <c r="Z427" s="95"/>
      <c r="AB427" s="95"/>
      <c r="AD427" s="95"/>
    </row>
    <row r="428" spans="4:30" x14ac:dyDescent="0.45">
      <c r="D428" s="23"/>
      <c r="E428" s="95"/>
      <c r="F428" s="95"/>
      <c r="K428" s="95"/>
      <c r="M428" s="95"/>
      <c r="P428" s="95"/>
      <c r="Z428" s="95"/>
      <c r="AB428" s="95"/>
      <c r="AD428" s="95"/>
    </row>
    <row r="429" spans="4:30" x14ac:dyDescent="0.45">
      <c r="D429" s="23"/>
      <c r="E429" s="95"/>
      <c r="F429" s="95"/>
      <c r="K429" s="95"/>
      <c r="M429" s="95"/>
      <c r="P429" s="95"/>
      <c r="Z429" s="95"/>
      <c r="AB429" s="95"/>
      <c r="AD429" s="95"/>
    </row>
    <row r="430" spans="4:30" x14ac:dyDescent="0.45">
      <c r="D430" s="23"/>
      <c r="E430" s="95"/>
      <c r="F430" s="95"/>
      <c r="K430" s="95"/>
      <c r="M430" s="95"/>
      <c r="P430" s="95"/>
      <c r="Z430" s="95"/>
      <c r="AB430" s="95"/>
      <c r="AD430" s="95"/>
    </row>
    <row r="431" spans="4:30" x14ac:dyDescent="0.45">
      <c r="D431" s="23"/>
      <c r="E431" s="95"/>
      <c r="F431" s="95"/>
      <c r="K431" s="95"/>
      <c r="M431" s="95"/>
      <c r="P431" s="95"/>
      <c r="Z431" s="95"/>
      <c r="AB431" s="95"/>
      <c r="AD431" s="95"/>
    </row>
    <row r="432" spans="4:30" x14ac:dyDescent="0.45">
      <c r="D432" s="23"/>
      <c r="E432" s="95"/>
      <c r="F432" s="95"/>
      <c r="K432" s="95"/>
      <c r="M432" s="95"/>
      <c r="P432" s="95"/>
      <c r="Z432" s="95"/>
      <c r="AB432" s="95"/>
      <c r="AD432" s="95"/>
    </row>
    <row r="433" spans="4:30" x14ac:dyDescent="0.45">
      <c r="D433" s="23"/>
      <c r="E433" s="95"/>
      <c r="F433" s="95"/>
      <c r="K433" s="95"/>
      <c r="M433" s="95"/>
      <c r="P433" s="95"/>
      <c r="Z433" s="95"/>
      <c r="AB433" s="95"/>
      <c r="AD433" s="95"/>
    </row>
    <row r="434" spans="4:30" x14ac:dyDescent="0.45">
      <c r="D434" s="23"/>
      <c r="E434" s="95"/>
      <c r="F434" s="95"/>
      <c r="K434" s="95"/>
      <c r="M434" s="95"/>
      <c r="P434" s="95"/>
      <c r="Z434" s="95"/>
      <c r="AB434" s="95"/>
      <c r="AD434" s="95"/>
    </row>
    <row r="435" spans="4:30" x14ac:dyDescent="0.45">
      <c r="D435" s="23"/>
      <c r="E435" s="95"/>
      <c r="F435" s="95"/>
      <c r="K435" s="95"/>
      <c r="M435" s="95"/>
      <c r="P435" s="95"/>
      <c r="Z435" s="95"/>
      <c r="AB435" s="95"/>
      <c r="AD435" s="95"/>
    </row>
    <row r="436" spans="4:30" x14ac:dyDescent="0.45">
      <c r="D436" s="23"/>
      <c r="E436" s="95"/>
      <c r="F436" s="95"/>
      <c r="K436" s="95"/>
      <c r="M436" s="95"/>
      <c r="P436" s="95"/>
      <c r="Z436" s="95"/>
      <c r="AB436" s="95"/>
      <c r="AD436" s="95"/>
    </row>
    <row r="437" spans="4:30" x14ac:dyDescent="0.45">
      <c r="D437" s="23"/>
      <c r="E437" s="95"/>
      <c r="F437" s="95"/>
      <c r="K437" s="95"/>
      <c r="M437" s="95"/>
      <c r="P437" s="95"/>
      <c r="Z437" s="95"/>
      <c r="AB437" s="95"/>
      <c r="AD437" s="95"/>
    </row>
    <row r="438" spans="4:30" x14ac:dyDescent="0.45">
      <c r="D438" s="23"/>
      <c r="E438" s="95"/>
      <c r="F438" s="95"/>
      <c r="K438" s="95"/>
      <c r="M438" s="95"/>
      <c r="P438" s="95"/>
      <c r="Z438" s="95"/>
      <c r="AB438" s="95"/>
      <c r="AD438" s="95"/>
    </row>
    <row r="439" spans="4:30" x14ac:dyDescent="0.45">
      <c r="D439" s="23"/>
      <c r="E439" s="95"/>
      <c r="F439" s="95"/>
      <c r="K439" s="95"/>
      <c r="M439" s="95"/>
      <c r="P439" s="95"/>
      <c r="Z439" s="95"/>
      <c r="AB439" s="95"/>
      <c r="AD439" s="95"/>
    </row>
    <row r="440" spans="4:30" x14ac:dyDescent="0.45">
      <c r="D440" s="23"/>
      <c r="E440" s="95"/>
      <c r="F440" s="95"/>
      <c r="K440" s="95"/>
      <c r="M440" s="95"/>
      <c r="P440" s="95"/>
      <c r="Z440" s="95"/>
      <c r="AB440" s="95"/>
      <c r="AD440" s="95"/>
    </row>
    <row r="441" spans="4:30" x14ac:dyDescent="0.45">
      <c r="D441" s="23"/>
      <c r="E441" s="95"/>
      <c r="F441" s="95"/>
      <c r="K441" s="95"/>
      <c r="M441" s="95"/>
      <c r="P441" s="95"/>
      <c r="Z441" s="95"/>
      <c r="AB441" s="95"/>
      <c r="AD441" s="95"/>
    </row>
    <row r="442" spans="4:30" x14ac:dyDescent="0.45">
      <c r="D442" s="23"/>
      <c r="E442" s="95"/>
      <c r="F442" s="95"/>
      <c r="K442" s="95"/>
      <c r="M442" s="95"/>
      <c r="P442" s="95"/>
      <c r="Z442" s="95"/>
      <c r="AB442" s="95"/>
      <c r="AD442" s="95"/>
    </row>
    <row r="443" spans="4:30" x14ac:dyDescent="0.45">
      <c r="D443" s="23"/>
      <c r="E443" s="95"/>
      <c r="F443" s="95"/>
      <c r="K443" s="95"/>
      <c r="M443" s="95"/>
      <c r="P443" s="95"/>
      <c r="Z443" s="95"/>
      <c r="AB443" s="95"/>
      <c r="AD443" s="95"/>
    </row>
    <row r="444" spans="4:30" x14ac:dyDescent="0.45">
      <c r="D444" s="23"/>
      <c r="E444" s="95"/>
      <c r="F444" s="95"/>
      <c r="K444" s="95"/>
      <c r="M444" s="95"/>
      <c r="P444" s="95"/>
      <c r="Z444" s="95"/>
      <c r="AB444" s="95"/>
      <c r="AD444" s="95"/>
    </row>
    <row r="445" spans="4:30" x14ac:dyDescent="0.45">
      <c r="D445" s="23"/>
      <c r="E445" s="95"/>
      <c r="F445" s="95"/>
      <c r="K445" s="95"/>
      <c r="M445" s="95"/>
      <c r="P445" s="95"/>
      <c r="Z445" s="95"/>
      <c r="AB445" s="95"/>
      <c r="AD445" s="95"/>
    </row>
    <row r="446" spans="4:30" x14ac:dyDescent="0.45">
      <c r="D446" s="23"/>
      <c r="E446" s="95"/>
      <c r="F446" s="95"/>
      <c r="K446" s="95"/>
      <c r="M446" s="95"/>
      <c r="P446" s="95"/>
      <c r="Z446" s="95"/>
      <c r="AB446" s="95"/>
      <c r="AD446" s="95"/>
    </row>
    <row r="447" spans="4:30" x14ac:dyDescent="0.45">
      <c r="D447" s="23"/>
      <c r="E447" s="95"/>
      <c r="F447" s="95"/>
      <c r="K447" s="95"/>
      <c r="M447" s="95"/>
      <c r="P447" s="95"/>
      <c r="Z447" s="95"/>
      <c r="AB447" s="95"/>
      <c r="AD447" s="95"/>
    </row>
    <row r="448" spans="4:30" x14ac:dyDescent="0.45">
      <c r="D448" s="23"/>
      <c r="E448" s="95"/>
      <c r="F448" s="95"/>
      <c r="K448" s="95"/>
      <c r="M448" s="95"/>
      <c r="P448" s="95"/>
      <c r="Z448" s="95"/>
      <c r="AB448" s="95"/>
      <c r="AD448" s="95"/>
    </row>
    <row r="449" spans="4:30" x14ac:dyDescent="0.45">
      <c r="D449" s="23"/>
      <c r="E449" s="95"/>
      <c r="F449" s="95"/>
      <c r="K449" s="95"/>
      <c r="M449" s="95"/>
      <c r="P449" s="95"/>
      <c r="Z449" s="95"/>
      <c r="AB449" s="95"/>
      <c r="AD449" s="95"/>
    </row>
    <row r="450" spans="4:30" x14ac:dyDescent="0.45">
      <c r="D450" s="23"/>
      <c r="E450" s="95"/>
      <c r="F450" s="95"/>
      <c r="K450" s="95"/>
      <c r="M450" s="95"/>
      <c r="P450" s="95"/>
      <c r="Z450" s="95"/>
      <c r="AB450" s="95"/>
      <c r="AD450" s="95"/>
    </row>
    <row r="451" spans="4:30" x14ac:dyDescent="0.45">
      <c r="D451" s="23"/>
      <c r="E451" s="95"/>
      <c r="F451" s="95"/>
      <c r="K451" s="95"/>
      <c r="M451" s="95"/>
      <c r="P451" s="95"/>
      <c r="Z451" s="95"/>
      <c r="AB451" s="95"/>
      <c r="AD451" s="95"/>
    </row>
    <row r="452" spans="4:30" x14ac:dyDescent="0.45">
      <c r="D452" s="23"/>
      <c r="E452" s="95"/>
      <c r="F452" s="95"/>
      <c r="K452" s="95"/>
      <c r="M452" s="95"/>
      <c r="P452" s="95"/>
      <c r="Z452" s="95"/>
      <c r="AB452" s="95"/>
      <c r="AD452" s="95"/>
    </row>
    <row r="453" spans="4:30" x14ac:dyDescent="0.45">
      <c r="D453" s="23"/>
      <c r="E453" s="95"/>
      <c r="F453" s="95"/>
      <c r="K453" s="95"/>
      <c r="M453" s="95"/>
      <c r="P453" s="95"/>
      <c r="Z453" s="95"/>
      <c r="AB453" s="95"/>
      <c r="AD453" s="95"/>
    </row>
    <row r="454" spans="4:30" x14ac:dyDescent="0.45">
      <c r="D454" s="23"/>
      <c r="E454" s="95"/>
      <c r="F454" s="95"/>
      <c r="K454" s="95"/>
      <c r="M454" s="95"/>
      <c r="P454" s="95"/>
      <c r="Z454" s="95"/>
      <c r="AB454" s="95"/>
      <c r="AD454" s="95"/>
    </row>
    <row r="455" spans="4:30" x14ac:dyDescent="0.45">
      <c r="D455" s="23"/>
      <c r="E455" s="95"/>
      <c r="F455" s="95"/>
      <c r="K455" s="95"/>
      <c r="M455" s="95"/>
      <c r="P455" s="95"/>
      <c r="Z455" s="95"/>
      <c r="AB455" s="95"/>
      <c r="AD455" s="95"/>
    </row>
    <row r="456" spans="4:30" x14ac:dyDescent="0.45">
      <c r="D456" s="23"/>
      <c r="E456" s="95"/>
      <c r="F456" s="95"/>
      <c r="K456" s="95"/>
      <c r="M456" s="95"/>
      <c r="P456" s="95"/>
      <c r="Z456" s="95"/>
      <c r="AB456" s="95"/>
      <c r="AD456" s="95"/>
    </row>
    <row r="457" spans="4:30" x14ac:dyDescent="0.45">
      <c r="D457" s="23"/>
      <c r="E457" s="95"/>
      <c r="F457" s="95"/>
      <c r="K457" s="95"/>
      <c r="M457" s="95"/>
      <c r="P457" s="95"/>
      <c r="Z457" s="95"/>
      <c r="AB457" s="95"/>
      <c r="AD457" s="95"/>
    </row>
    <row r="458" spans="4:30" x14ac:dyDescent="0.45">
      <c r="D458" s="23"/>
      <c r="E458" s="95"/>
      <c r="F458" s="95"/>
      <c r="K458" s="95"/>
      <c r="M458" s="95"/>
      <c r="P458" s="95"/>
      <c r="Z458" s="95"/>
      <c r="AB458" s="95"/>
      <c r="AD458" s="95"/>
    </row>
    <row r="459" spans="4:30" x14ac:dyDescent="0.45">
      <c r="D459" s="23"/>
      <c r="E459" s="95"/>
      <c r="F459" s="95"/>
      <c r="K459" s="95"/>
      <c r="M459" s="95"/>
      <c r="P459" s="95"/>
      <c r="Z459" s="95"/>
      <c r="AB459" s="95"/>
      <c r="AD459" s="95"/>
    </row>
    <row r="460" spans="4:30" x14ac:dyDescent="0.45">
      <c r="D460" s="23"/>
      <c r="E460" s="95"/>
      <c r="F460" s="95"/>
      <c r="K460" s="95"/>
      <c r="M460" s="95"/>
      <c r="P460" s="95"/>
      <c r="Z460" s="95"/>
      <c r="AB460" s="95"/>
      <c r="AD460" s="95"/>
    </row>
    <row r="461" spans="4:30" x14ac:dyDescent="0.45">
      <c r="D461" s="23"/>
      <c r="E461" s="95"/>
      <c r="F461" s="95"/>
      <c r="K461" s="95"/>
      <c r="M461" s="95"/>
      <c r="P461" s="95"/>
      <c r="Z461" s="95"/>
      <c r="AB461" s="95"/>
      <c r="AD461" s="95"/>
    </row>
    <row r="462" spans="4:30" x14ac:dyDescent="0.45">
      <c r="D462" s="23"/>
      <c r="E462" s="95"/>
      <c r="F462" s="95"/>
      <c r="K462" s="95"/>
      <c r="M462" s="95"/>
      <c r="P462" s="95"/>
      <c r="Z462" s="95"/>
      <c r="AB462" s="95"/>
      <c r="AD462" s="95"/>
    </row>
    <row r="463" spans="4:30" x14ac:dyDescent="0.45">
      <c r="D463" s="23"/>
      <c r="E463" s="95"/>
      <c r="F463" s="95"/>
      <c r="K463" s="95"/>
      <c r="M463" s="95"/>
      <c r="P463" s="95"/>
      <c r="Z463" s="95"/>
      <c r="AB463" s="95"/>
      <c r="AD463" s="95"/>
    </row>
    <row r="464" spans="4:30" x14ac:dyDescent="0.45">
      <c r="D464" s="23"/>
      <c r="E464" s="95"/>
      <c r="F464" s="95"/>
      <c r="K464" s="95"/>
      <c r="M464" s="95"/>
      <c r="P464" s="95"/>
      <c r="Z464" s="95"/>
      <c r="AB464" s="95"/>
      <c r="AD464" s="95"/>
    </row>
    <row r="465" spans="4:30" x14ac:dyDescent="0.45">
      <c r="D465" s="23"/>
      <c r="E465" s="95"/>
      <c r="F465" s="95"/>
      <c r="K465" s="95"/>
      <c r="M465" s="95"/>
      <c r="P465" s="95"/>
      <c r="Z465" s="95"/>
      <c r="AB465" s="95"/>
      <c r="AD465" s="95"/>
    </row>
    <row r="466" spans="4:30" x14ac:dyDescent="0.45">
      <c r="D466" s="23"/>
      <c r="E466" s="95"/>
      <c r="F466" s="95"/>
      <c r="K466" s="95"/>
      <c r="M466" s="95"/>
      <c r="P466" s="95"/>
      <c r="Z466" s="95"/>
      <c r="AB466" s="95"/>
      <c r="AD466" s="95"/>
    </row>
    <row r="467" spans="4:30" x14ac:dyDescent="0.45">
      <c r="D467" s="23"/>
      <c r="E467" s="95"/>
      <c r="F467" s="95"/>
      <c r="K467" s="95"/>
      <c r="M467" s="95"/>
      <c r="P467" s="95"/>
      <c r="Z467" s="95"/>
      <c r="AB467" s="95"/>
      <c r="AD467" s="95"/>
    </row>
    <row r="468" spans="4:30" x14ac:dyDescent="0.45">
      <c r="D468" s="23"/>
      <c r="E468" s="95"/>
      <c r="F468" s="95"/>
      <c r="K468" s="95"/>
      <c r="M468" s="95"/>
      <c r="P468" s="95"/>
      <c r="Z468" s="95"/>
      <c r="AB468" s="95"/>
      <c r="AD468" s="95"/>
    </row>
    <row r="469" spans="4:30" x14ac:dyDescent="0.45">
      <c r="D469" s="23"/>
      <c r="E469" s="95"/>
      <c r="F469" s="95"/>
      <c r="K469" s="95"/>
      <c r="M469" s="95"/>
      <c r="P469" s="95"/>
      <c r="Z469" s="95"/>
      <c r="AB469" s="95"/>
      <c r="AD469" s="95"/>
    </row>
    <row r="470" spans="4:30" x14ac:dyDescent="0.45">
      <c r="D470" s="23"/>
      <c r="E470" s="95"/>
      <c r="F470" s="95"/>
      <c r="K470" s="95"/>
      <c r="M470" s="95"/>
      <c r="P470" s="95"/>
      <c r="Z470" s="95"/>
      <c r="AB470" s="95"/>
      <c r="AD470" s="95"/>
    </row>
    <row r="471" spans="4:30" x14ac:dyDescent="0.45">
      <c r="D471" s="23"/>
      <c r="E471" s="95"/>
      <c r="F471" s="95"/>
      <c r="K471" s="95"/>
      <c r="M471" s="95"/>
      <c r="P471" s="95"/>
      <c r="Z471" s="95"/>
      <c r="AB471" s="95"/>
      <c r="AD471" s="95"/>
    </row>
    <row r="472" spans="4:30" x14ac:dyDescent="0.45">
      <c r="D472" s="23"/>
      <c r="E472" s="95"/>
      <c r="F472" s="95"/>
      <c r="K472" s="95"/>
      <c r="M472" s="95"/>
      <c r="P472" s="95"/>
      <c r="Z472" s="95"/>
      <c r="AB472" s="95"/>
      <c r="AD472" s="95"/>
    </row>
    <row r="473" spans="4:30" x14ac:dyDescent="0.45">
      <c r="D473" s="23"/>
      <c r="E473" s="95"/>
      <c r="F473" s="95"/>
      <c r="K473" s="95"/>
      <c r="M473" s="95"/>
      <c r="P473" s="95"/>
      <c r="Z473" s="95"/>
      <c r="AB473" s="95"/>
      <c r="AD473" s="95"/>
    </row>
    <row r="474" spans="4:30" x14ac:dyDescent="0.45">
      <c r="D474" s="23"/>
      <c r="E474" s="95"/>
      <c r="F474" s="95"/>
      <c r="K474" s="95"/>
      <c r="M474" s="95"/>
      <c r="P474" s="95"/>
      <c r="Z474" s="95"/>
      <c r="AB474" s="95"/>
      <c r="AD474" s="95"/>
    </row>
    <row r="475" spans="4:30" x14ac:dyDescent="0.45">
      <c r="D475" s="23"/>
      <c r="E475" s="95"/>
      <c r="F475" s="95"/>
      <c r="K475" s="95"/>
      <c r="M475" s="95"/>
      <c r="P475" s="95"/>
      <c r="Z475" s="95"/>
      <c r="AB475" s="95"/>
      <c r="AD475" s="95"/>
    </row>
    <row r="476" spans="4:30" x14ac:dyDescent="0.45">
      <c r="D476" s="23"/>
      <c r="E476" s="95"/>
      <c r="F476" s="95"/>
      <c r="K476" s="95"/>
      <c r="M476" s="95"/>
      <c r="P476" s="95"/>
      <c r="Z476" s="95"/>
      <c r="AB476" s="95"/>
      <c r="AD476" s="95"/>
    </row>
    <row r="477" spans="4:30" x14ac:dyDescent="0.45">
      <c r="D477" s="23"/>
      <c r="E477" s="95"/>
      <c r="F477" s="95"/>
      <c r="K477" s="95"/>
      <c r="M477" s="95"/>
      <c r="P477" s="95"/>
      <c r="Z477" s="95"/>
      <c r="AB477" s="95"/>
      <c r="AD477" s="95"/>
    </row>
    <row r="478" spans="4:30" x14ac:dyDescent="0.45">
      <c r="D478" s="23"/>
      <c r="E478" s="95"/>
      <c r="F478" s="95"/>
      <c r="K478" s="95"/>
      <c r="M478" s="95"/>
      <c r="P478" s="95"/>
      <c r="Z478" s="95"/>
      <c r="AB478" s="95"/>
      <c r="AD478" s="95"/>
    </row>
    <row r="479" spans="4:30" x14ac:dyDescent="0.45">
      <c r="D479" s="23"/>
      <c r="E479" s="95"/>
      <c r="F479" s="95"/>
      <c r="K479" s="95"/>
      <c r="M479" s="95"/>
      <c r="P479" s="95"/>
      <c r="Z479" s="95"/>
      <c r="AB479" s="95"/>
      <c r="AD479" s="95"/>
    </row>
    <row r="480" spans="4:30" x14ac:dyDescent="0.45">
      <c r="D480" s="23"/>
      <c r="E480" s="95"/>
      <c r="F480" s="95"/>
      <c r="K480" s="95"/>
      <c r="M480" s="95"/>
      <c r="P480" s="95"/>
      <c r="Z480" s="95"/>
      <c r="AB480" s="95"/>
      <c r="AD480" s="95"/>
    </row>
    <row r="481" spans="4:30" x14ac:dyDescent="0.45">
      <c r="D481" s="23"/>
      <c r="E481" s="95"/>
      <c r="F481" s="95"/>
      <c r="K481" s="95"/>
      <c r="M481" s="95"/>
      <c r="P481" s="95"/>
      <c r="Z481" s="95"/>
      <c r="AB481" s="95"/>
      <c r="AD481" s="95"/>
    </row>
    <row r="482" spans="4:30" x14ac:dyDescent="0.45">
      <c r="D482" s="23"/>
      <c r="E482" s="95"/>
      <c r="F482" s="95"/>
      <c r="K482" s="95"/>
      <c r="M482" s="95"/>
      <c r="P482" s="95"/>
      <c r="Z482" s="95"/>
      <c r="AB482" s="95"/>
      <c r="AD482" s="95"/>
    </row>
    <row r="483" spans="4:30" x14ac:dyDescent="0.45">
      <c r="D483" s="23"/>
      <c r="E483" s="95"/>
      <c r="F483" s="95"/>
      <c r="K483" s="95"/>
      <c r="M483" s="95"/>
      <c r="P483" s="95"/>
      <c r="Z483" s="95"/>
      <c r="AB483" s="95"/>
      <c r="AD483" s="95"/>
    </row>
    <row r="484" spans="4:30" x14ac:dyDescent="0.45">
      <c r="D484" s="23"/>
      <c r="E484" s="95"/>
      <c r="F484" s="95"/>
      <c r="K484" s="95"/>
      <c r="M484" s="95"/>
      <c r="P484" s="95"/>
      <c r="Z484" s="95"/>
      <c r="AB484" s="95"/>
      <c r="AD484" s="95"/>
    </row>
    <row r="485" spans="4:30" x14ac:dyDescent="0.45">
      <c r="D485" s="23"/>
      <c r="E485" s="95"/>
      <c r="F485" s="95"/>
      <c r="K485" s="95"/>
      <c r="M485" s="95"/>
      <c r="P485" s="95"/>
      <c r="Z485" s="95"/>
      <c r="AB485" s="95"/>
      <c r="AD485" s="95"/>
    </row>
    <row r="486" spans="4:30" x14ac:dyDescent="0.45">
      <c r="D486" s="23"/>
      <c r="E486" s="95"/>
      <c r="F486" s="95"/>
      <c r="K486" s="95"/>
      <c r="M486" s="95"/>
      <c r="P486" s="95"/>
      <c r="Z486" s="95"/>
      <c r="AB486" s="95"/>
      <c r="AD486" s="95"/>
    </row>
    <row r="487" spans="4:30" x14ac:dyDescent="0.45">
      <c r="D487" s="23"/>
      <c r="E487" s="95"/>
      <c r="F487" s="95"/>
      <c r="K487" s="95"/>
      <c r="M487" s="95"/>
      <c r="P487" s="95"/>
      <c r="Z487" s="95"/>
      <c r="AB487" s="95"/>
      <c r="AD487" s="95"/>
    </row>
    <row r="488" spans="4:30" x14ac:dyDescent="0.45">
      <c r="D488" s="23"/>
      <c r="E488" s="95"/>
      <c r="F488" s="95"/>
      <c r="K488" s="95"/>
      <c r="M488" s="95"/>
      <c r="P488" s="95"/>
      <c r="Z488" s="95"/>
      <c r="AB488" s="95"/>
      <c r="AD488" s="95"/>
    </row>
    <row r="489" spans="4:30" x14ac:dyDescent="0.45">
      <c r="D489" s="23"/>
      <c r="E489" s="95"/>
      <c r="F489" s="95"/>
      <c r="K489" s="95"/>
      <c r="M489" s="95"/>
      <c r="P489" s="95"/>
      <c r="Z489" s="95"/>
      <c r="AB489" s="95"/>
      <c r="AD489" s="95"/>
    </row>
    <row r="490" spans="4:30" x14ac:dyDescent="0.45">
      <c r="D490" s="23"/>
      <c r="E490" s="95"/>
      <c r="F490" s="95"/>
      <c r="K490" s="95"/>
      <c r="M490" s="95"/>
      <c r="P490" s="95"/>
      <c r="Z490" s="95"/>
      <c r="AB490" s="95"/>
      <c r="AD490" s="95"/>
    </row>
    <row r="491" spans="4:30" x14ac:dyDescent="0.45">
      <c r="D491" s="23"/>
      <c r="E491" s="95"/>
      <c r="F491" s="95"/>
      <c r="K491" s="95"/>
      <c r="M491" s="95"/>
      <c r="P491" s="95"/>
      <c r="Z491" s="95"/>
      <c r="AB491" s="95"/>
      <c r="AD491" s="95"/>
    </row>
    <row r="492" spans="4:30" x14ac:dyDescent="0.45">
      <c r="D492" s="23"/>
      <c r="E492" s="95"/>
      <c r="F492" s="95"/>
      <c r="K492" s="95"/>
      <c r="M492" s="95"/>
      <c r="P492" s="95"/>
      <c r="Z492" s="95"/>
      <c r="AB492" s="95"/>
      <c r="AD492" s="95"/>
    </row>
    <row r="493" spans="4:30" x14ac:dyDescent="0.45">
      <c r="D493" s="23"/>
      <c r="E493" s="95"/>
      <c r="F493" s="95"/>
      <c r="K493" s="95"/>
      <c r="M493" s="95"/>
      <c r="P493" s="95"/>
      <c r="Z493" s="95"/>
      <c r="AB493" s="95"/>
      <c r="AD493" s="95"/>
    </row>
    <row r="494" spans="4:30" x14ac:dyDescent="0.45">
      <c r="D494" s="23"/>
      <c r="E494" s="95"/>
      <c r="F494" s="95"/>
      <c r="K494" s="95"/>
      <c r="M494" s="95"/>
      <c r="P494" s="95"/>
      <c r="Z494" s="95"/>
      <c r="AB494" s="95"/>
      <c r="AD494" s="95"/>
    </row>
    <row r="495" spans="4:30" x14ac:dyDescent="0.45">
      <c r="D495" s="23"/>
      <c r="E495" s="95"/>
      <c r="F495" s="95"/>
      <c r="K495" s="95"/>
      <c r="M495" s="95"/>
      <c r="P495" s="95"/>
      <c r="Z495" s="95"/>
      <c r="AB495" s="95"/>
      <c r="AD495" s="95"/>
    </row>
    <row r="496" spans="4:30" x14ac:dyDescent="0.45">
      <c r="D496" s="23"/>
      <c r="E496" s="95"/>
      <c r="F496" s="95"/>
      <c r="K496" s="95"/>
      <c r="M496" s="95"/>
      <c r="P496" s="95"/>
      <c r="Z496" s="95"/>
      <c r="AB496" s="95"/>
      <c r="AD496" s="95"/>
    </row>
    <row r="497" spans="4:30" x14ac:dyDescent="0.45">
      <c r="D497" s="23"/>
      <c r="E497" s="95"/>
      <c r="F497" s="95"/>
      <c r="K497" s="95"/>
      <c r="M497" s="95"/>
      <c r="P497" s="95"/>
      <c r="Z497" s="95"/>
      <c r="AB497" s="95"/>
      <c r="AD497" s="95"/>
    </row>
    <row r="498" spans="4:30" x14ac:dyDescent="0.45">
      <c r="D498" s="23"/>
      <c r="E498" s="95"/>
      <c r="F498" s="95"/>
      <c r="K498" s="95"/>
      <c r="M498" s="95"/>
      <c r="P498" s="95"/>
      <c r="Z498" s="95"/>
      <c r="AB498" s="95"/>
      <c r="AD498" s="95"/>
    </row>
    <row r="499" spans="4:30" x14ac:dyDescent="0.45">
      <c r="D499" s="23"/>
      <c r="E499" s="95"/>
      <c r="F499" s="95"/>
      <c r="K499" s="95"/>
      <c r="M499" s="95"/>
      <c r="P499" s="95"/>
      <c r="Z499" s="95"/>
      <c r="AB499" s="95"/>
      <c r="AD499" s="95"/>
    </row>
    <row r="500" spans="4:30" x14ac:dyDescent="0.45">
      <c r="D500" s="23"/>
      <c r="E500" s="95"/>
      <c r="F500" s="95"/>
      <c r="K500" s="95"/>
      <c r="M500" s="95"/>
      <c r="P500" s="95"/>
      <c r="Z500" s="95"/>
      <c r="AB500" s="95"/>
      <c r="AD500" s="95"/>
    </row>
    <row r="501" spans="4:30" x14ac:dyDescent="0.45">
      <c r="D501" s="23"/>
      <c r="E501" s="95"/>
      <c r="F501" s="95"/>
      <c r="K501" s="95"/>
      <c r="M501" s="95"/>
      <c r="P501" s="95"/>
      <c r="Z501" s="95"/>
      <c r="AB501" s="95"/>
      <c r="AD501" s="95"/>
    </row>
    <row r="502" spans="4:30" x14ac:dyDescent="0.45">
      <c r="D502" s="23"/>
      <c r="E502" s="95"/>
      <c r="F502" s="95"/>
      <c r="K502" s="95"/>
      <c r="M502" s="95"/>
      <c r="P502" s="95"/>
      <c r="Z502" s="95"/>
      <c r="AB502" s="95"/>
      <c r="AD502" s="95"/>
    </row>
    <row r="503" spans="4:30" x14ac:dyDescent="0.45">
      <c r="D503" s="23"/>
      <c r="E503" s="95"/>
      <c r="F503" s="95"/>
      <c r="K503" s="95"/>
      <c r="M503" s="95"/>
      <c r="P503" s="95"/>
      <c r="Z503" s="95"/>
      <c r="AB503" s="95"/>
      <c r="AD503" s="95"/>
    </row>
    <row r="504" spans="4:30" x14ac:dyDescent="0.45">
      <c r="D504" s="23"/>
      <c r="E504" s="95"/>
      <c r="F504" s="95"/>
      <c r="K504" s="95"/>
      <c r="M504" s="95"/>
      <c r="P504" s="95"/>
      <c r="Z504" s="95"/>
      <c r="AB504" s="95"/>
      <c r="AD504" s="95"/>
    </row>
    <row r="505" spans="4:30" x14ac:dyDescent="0.45">
      <c r="D505" s="23"/>
      <c r="E505" s="95"/>
      <c r="F505" s="95"/>
      <c r="K505" s="95"/>
      <c r="M505" s="95"/>
      <c r="P505" s="95"/>
      <c r="Z505" s="95"/>
      <c r="AB505" s="95"/>
      <c r="AD505" s="95"/>
    </row>
    <row r="506" spans="4:30" x14ac:dyDescent="0.45">
      <c r="D506" s="23"/>
      <c r="E506" s="95"/>
      <c r="F506" s="95"/>
      <c r="K506" s="95"/>
      <c r="M506" s="95"/>
      <c r="P506" s="95"/>
      <c r="Z506" s="95"/>
      <c r="AB506" s="95"/>
      <c r="AD506" s="95"/>
    </row>
    <row r="507" spans="4:30" x14ac:dyDescent="0.45">
      <c r="D507" s="23"/>
      <c r="E507" s="95"/>
      <c r="F507" s="95"/>
      <c r="K507" s="95"/>
      <c r="M507" s="95"/>
      <c r="P507" s="95"/>
      <c r="Z507" s="95"/>
      <c r="AB507" s="95"/>
      <c r="AD507" s="95"/>
    </row>
    <row r="508" spans="4:30" x14ac:dyDescent="0.45">
      <c r="D508" s="23"/>
      <c r="E508" s="95"/>
      <c r="F508" s="95"/>
      <c r="K508" s="95"/>
      <c r="M508" s="95"/>
      <c r="P508" s="95"/>
      <c r="Z508" s="95"/>
      <c r="AB508" s="95"/>
      <c r="AD508" s="95"/>
    </row>
    <row r="509" spans="4:30" x14ac:dyDescent="0.45">
      <c r="D509" s="23"/>
      <c r="E509" s="95"/>
      <c r="F509" s="95"/>
      <c r="K509" s="95"/>
      <c r="M509" s="95"/>
      <c r="P509" s="95"/>
      <c r="Z509" s="95"/>
      <c r="AB509" s="95"/>
      <c r="AD509" s="95"/>
    </row>
    <row r="510" spans="4:30" x14ac:dyDescent="0.45">
      <c r="D510" s="23"/>
      <c r="E510" s="95"/>
      <c r="F510" s="95"/>
      <c r="K510" s="95"/>
      <c r="M510" s="95"/>
      <c r="P510" s="95"/>
      <c r="Z510" s="95"/>
      <c r="AB510" s="95"/>
      <c r="AD510" s="95"/>
    </row>
    <row r="511" spans="4:30" x14ac:dyDescent="0.45">
      <c r="D511" s="23"/>
      <c r="E511" s="95"/>
      <c r="F511" s="95"/>
      <c r="K511" s="95"/>
      <c r="M511" s="95"/>
      <c r="P511" s="95"/>
      <c r="Z511" s="95"/>
      <c r="AB511" s="95"/>
      <c r="AD511" s="95"/>
    </row>
    <row r="512" spans="4:30" x14ac:dyDescent="0.45">
      <c r="D512" s="23"/>
      <c r="E512" s="95"/>
      <c r="F512" s="95"/>
      <c r="K512" s="95"/>
      <c r="M512" s="95"/>
      <c r="P512" s="95"/>
      <c r="Z512" s="95"/>
      <c r="AB512" s="95"/>
      <c r="AD512" s="95"/>
    </row>
    <row r="513" spans="4:30" x14ac:dyDescent="0.45">
      <c r="D513" s="23"/>
      <c r="E513" s="95"/>
      <c r="F513" s="95"/>
      <c r="K513" s="95"/>
      <c r="M513" s="95"/>
      <c r="P513" s="95"/>
      <c r="Z513" s="95"/>
      <c r="AB513" s="95"/>
      <c r="AD513" s="95"/>
    </row>
    <row r="514" spans="4:30" x14ac:dyDescent="0.45">
      <c r="D514" s="23"/>
      <c r="E514" s="95"/>
      <c r="F514" s="95"/>
      <c r="K514" s="95"/>
      <c r="M514" s="95"/>
      <c r="P514" s="95"/>
      <c r="Z514" s="95"/>
      <c r="AB514" s="95"/>
      <c r="AD514" s="95"/>
    </row>
    <row r="515" spans="4:30" x14ac:dyDescent="0.45">
      <c r="D515" s="23"/>
      <c r="E515" s="95"/>
      <c r="F515" s="95"/>
      <c r="K515" s="95"/>
      <c r="M515" s="95"/>
      <c r="P515" s="95"/>
      <c r="Z515" s="95"/>
      <c r="AB515" s="95"/>
      <c r="AD515" s="95"/>
    </row>
    <row r="516" spans="4:30" x14ac:dyDescent="0.45">
      <c r="D516" s="23"/>
      <c r="E516" s="95"/>
      <c r="F516" s="95"/>
      <c r="K516" s="95"/>
      <c r="M516" s="95"/>
      <c r="P516" s="95"/>
      <c r="Z516" s="95"/>
      <c r="AB516" s="95"/>
      <c r="AD516" s="95"/>
    </row>
    <row r="517" spans="4:30" x14ac:dyDescent="0.45">
      <c r="D517" s="23"/>
      <c r="E517" s="95"/>
      <c r="F517" s="95"/>
      <c r="K517" s="95"/>
      <c r="M517" s="95"/>
      <c r="P517" s="95"/>
      <c r="Z517" s="95"/>
      <c r="AB517" s="95"/>
      <c r="AD517" s="95"/>
    </row>
    <row r="518" spans="4:30" x14ac:dyDescent="0.45">
      <c r="D518" s="23"/>
      <c r="E518" s="95"/>
      <c r="F518" s="95"/>
      <c r="K518" s="95"/>
      <c r="M518" s="95"/>
      <c r="P518" s="95"/>
      <c r="Z518" s="95"/>
      <c r="AB518" s="95"/>
      <c r="AD518" s="95"/>
    </row>
    <row r="519" spans="4:30" x14ac:dyDescent="0.45">
      <c r="D519" s="23"/>
      <c r="E519" s="95"/>
      <c r="F519" s="95"/>
      <c r="K519" s="95"/>
      <c r="M519" s="95"/>
      <c r="P519" s="95"/>
      <c r="Z519" s="95"/>
      <c r="AB519" s="95"/>
      <c r="AD519" s="95"/>
    </row>
    <row r="520" spans="4:30" x14ac:dyDescent="0.45">
      <c r="D520" s="23"/>
      <c r="E520" s="95"/>
      <c r="F520" s="95"/>
      <c r="K520" s="95"/>
      <c r="M520" s="95"/>
      <c r="P520" s="95"/>
      <c r="Z520" s="95"/>
      <c r="AB520" s="95"/>
      <c r="AD520" s="95"/>
    </row>
    <row r="521" spans="4:30" x14ac:dyDescent="0.45">
      <c r="D521" s="23"/>
      <c r="E521" s="95"/>
      <c r="F521" s="95"/>
      <c r="K521" s="95"/>
      <c r="M521" s="95"/>
      <c r="P521" s="95"/>
      <c r="Z521" s="95"/>
      <c r="AB521" s="95"/>
      <c r="AD521" s="95"/>
    </row>
    <row r="522" spans="4:30" x14ac:dyDescent="0.45">
      <c r="D522" s="23"/>
      <c r="E522" s="95"/>
      <c r="F522" s="95"/>
      <c r="K522" s="95"/>
      <c r="M522" s="95"/>
      <c r="P522" s="95"/>
      <c r="Z522" s="95"/>
      <c r="AB522" s="95"/>
      <c r="AD522" s="95"/>
    </row>
    <row r="523" spans="4:30" x14ac:dyDescent="0.45">
      <c r="D523" s="23"/>
      <c r="E523" s="95"/>
      <c r="F523" s="95"/>
      <c r="K523" s="95"/>
      <c r="M523" s="95"/>
      <c r="P523" s="95"/>
      <c r="Z523" s="95"/>
      <c r="AB523" s="95"/>
      <c r="AD523" s="95"/>
    </row>
    <row r="524" spans="4:30" x14ac:dyDescent="0.45">
      <c r="D524" s="23"/>
      <c r="E524" s="95"/>
      <c r="F524" s="95"/>
      <c r="K524" s="95"/>
      <c r="M524" s="95"/>
      <c r="P524" s="95"/>
      <c r="Z524" s="95"/>
      <c r="AB524" s="95"/>
      <c r="AD524" s="95"/>
    </row>
    <row r="525" spans="4:30" x14ac:dyDescent="0.45">
      <c r="D525" s="23"/>
      <c r="E525" s="95"/>
      <c r="F525" s="95"/>
      <c r="K525" s="95"/>
      <c r="M525" s="95"/>
      <c r="P525" s="95"/>
      <c r="Z525" s="95"/>
      <c r="AB525" s="95"/>
      <c r="AD525" s="95"/>
    </row>
    <row r="526" spans="4:30" x14ac:dyDescent="0.45">
      <c r="D526" s="23"/>
      <c r="E526" s="95"/>
      <c r="F526" s="95"/>
      <c r="K526" s="95"/>
      <c r="M526" s="95"/>
      <c r="P526" s="95"/>
      <c r="Z526" s="95"/>
      <c r="AB526" s="95"/>
      <c r="AD526" s="95"/>
    </row>
    <row r="527" spans="4:30" x14ac:dyDescent="0.45">
      <c r="D527" s="23"/>
      <c r="E527" s="95"/>
      <c r="F527" s="95"/>
      <c r="K527" s="95"/>
      <c r="M527" s="95"/>
      <c r="P527" s="95"/>
      <c r="Z527" s="95"/>
      <c r="AB527" s="95"/>
      <c r="AD527" s="95"/>
    </row>
    <row r="528" spans="4:30" x14ac:dyDescent="0.45">
      <c r="D528" s="23"/>
      <c r="E528" s="95"/>
      <c r="F528" s="95"/>
      <c r="K528" s="95"/>
      <c r="M528" s="95"/>
      <c r="P528" s="95"/>
      <c r="Z528" s="95"/>
      <c r="AB528" s="95"/>
      <c r="AD528" s="95"/>
    </row>
    <row r="529" spans="4:30" x14ac:dyDescent="0.45">
      <c r="D529" s="23"/>
      <c r="E529" s="95"/>
      <c r="F529" s="95"/>
      <c r="K529" s="95"/>
      <c r="M529" s="95"/>
      <c r="P529" s="95"/>
      <c r="Z529" s="95"/>
      <c r="AB529" s="95"/>
      <c r="AD529" s="95"/>
    </row>
    <row r="530" spans="4:30" x14ac:dyDescent="0.45">
      <c r="D530" s="23"/>
      <c r="E530" s="95"/>
      <c r="F530" s="95"/>
      <c r="K530" s="95"/>
      <c r="M530" s="95"/>
      <c r="P530" s="95"/>
      <c r="Z530" s="95"/>
      <c r="AB530" s="95"/>
      <c r="AD530" s="95"/>
    </row>
    <row r="531" spans="4:30" x14ac:dyDescent="0.45">
      <c r="D531" s="23"/>
      <c r="E531" s="95"/>
      <c r="F531" s="95"/>
      <c r="K531" s="95"/>
      <c r="M531" s="95"/>
      <c r="P531" s="95"/>
      <c r="Z531" s="95"/>
      <c r="AB531" s="95"/>
      <c r="AD531" s="95"/>
    </row>
    <row r="532" spans="4:30" x14ac:dyDescent="0.45">
      <c r="D532" s="23"/>
      <c r="E532" s="95"/>
      <c r="F532" s="95"/>
      <c r="K532" s="95"/>
      <c r="M532" s="95"/>
      <c r="P532" s="95"/>
      <c r="Z532" s="95"/>
      <c r="AB532" s="95"/>
      <c r="AD532" s="95"/>
    </row>
    <row r="533" spans="4:30" x14ac:dyDescent="0.45">
      <c r="D533" s="23"/>
      <c r="E533" s="95"/>
      <c r="F533" s="95"/>
      <c r="K533" s="95"/>
      <c r="M533" s="95"/>
      <c r="P533" s="95"/>
      <c r="Z533" s="95"/>
      <c r="AB533" s="95"/>
      <c r="AD533" s="95"/>
    </row>
    <row r="534" spans="4:30" x14ac:dyDescent="0.45">
      <c r="D534" s="23"/>
      <c r="E534" s="95"/>
      <c r="F534" s="95"/>
      <c r="K534" s="95"/>
      <c r="M534" s="95"/>
      <c r="P534" s="95"/>
      <c r="Z534" s="95"/>
      <c r="AB534" s="95"/>
      <c r="AD534" s="95"/>
    </row>
    <row r="535" spans="4:30" x14ac:dyDescent="0.45">
      <c r="D535" s="23"/>
      <c r="E535" s="95"/>
      <c r="F535" s="95"/>
      <c r="K535" s="95"/>
      <c r="M535" s="95"/>
      <c r="P535" s="95"/>
      <c r="Z535" s="95"/>
      <c r="AB535" s="95"/>
      <c r="AD535" s="95"/>
    </row>
    <row r="536" spans="4:30" x14ac:dyDescent="0.45">
      <c r="D536" s="23"/>
      <c r="E536" s="95"/>
      <c r="F536" s="95"/>
      <c r="K536" s="95"/>
      <c r="M536" s="95"/>
      <c r="P536" s="95"/>
      <c r="Z536" s="95"/>
      <c r="AB536" s="95"/>
      <c r="AD536" s="95"/>
    </row>
    <row r="537" spans="4:30" x14ac:dyDescent="0.45">
      <c r="D537" s="23"/>
      <c r="E537" s="95"/>
      <c r="F537" s="95"/>
      <c r="K537" s="95"/>
      <c r="M537" s="95"/>
      <c r="P537" s="95"/>
      <c r="Z537" s="95"/>
      <c r="AB537" s="95"/>
      <c r="AD537" s="95"/>
    </row>
    <row r="538" spans="4:30" x14ac:dyDescent="0.45">
      <c r="D538" s="23"/>
      <c r="E538" s="95"/>
      <c r="F538" s="95"/>
      <c r="K538" s="95"/>
      <c r="M538" s="95"/>
      <c r="P538" s="95"/>
      <c r="Z538" s="95"/>
      <c r="AB538" s="95"/>
      <c r="AD538" s="95"/>
    </row>
    <row r="539" spans="4:30" x14ac:dyDescent="0.45">
      <c r="D539" s="23"/>
      <c r="E539" s="95"/>
      <c r="F539" s="95"/>
      <c r="K539" s="95"/>
      <c r="M539" s="95"/>
      <c r="P539" s="95"/>
      <c r="Z539" s="95"/>
      <c r="AB539" s="95"/>
      <c r="AD539" s="95"/>
    </row>
    <row r="540" spans="4:30" x14ac:dyDescent="0.45">
      <c r="D540" s="23"/>
      <c r="E540" s="95"/>
      <c r="F540" s="95"/>
      <c r="K540" s="95"/>
      <c r="M540" s="95"/>
      <c r="P540" s="95"/>
      <c r="Z540" s="95"/>
      <c r="AB540" s="95"/>
      <c r="AD540" s="95"/>
    </row>
    <row r="541" spans="4:30" x14ac:dyDescent="0.45">
      <c r="D541" s="23"/>
      <c r="E541" s="95"/>
      <c r="F541" s="95"/>
      <c r="K541" s="95"/>
      <c r="M541" s="95"/>
      <c r="P541" s="95"/>
      <c r="Z541" s="95"/>
      <c r="AB541" s="95"/>
      <c r="AD541" s="95"/>
    </row>
    <row r="542" spans="4:30" x14ac:dyDescent="0.45">
      <c r="D542" s="23"/>
      <c r="E542" s="95"/>
      <c r="F542" s="95"/>
      <c r="K542" s="95"/>
      <c r="M542" s="95"/>
      <c r="P542" s="95"/>
      <c r="Z542" s="95"/>
      <c r="AB542" s="95"/>
      <c r="AD542" s="95"/>
    </row>
    <row r="543" spans="4:30" x14ac:dyDescent="0.45">
      <c r="D543" s="23"/>
      <c r="E543" s="95"/>
      <c r="F543" s="95"/>
      <c r="K543" s="95"/>
      <c r="M543" s="95"/>
      <c r="P543" s="95"/>
      <c r="Z543" s="95"/>
      <c r="AB543" s="95"/>
      <c r="AD543" s="95"/>
    </row>
    <row r="544" spans="4:30" x14ac:dyDescent="0.45">
      <c r="D544" s="23"/>
      <c r="E544" s="95"/>
      <c r="F544" s="95"/>
      <c r="K544" s="95"/>
      <c r="M544" s="95"/>
      <c r="P544" s="95"/>
      <c r="Z544" s="95"/>
      <c r="AB544" s="95"/>
      <c r="AD544" s="95"/>
    </row>
    <row r="545" spans="4:30" x14ac:dyDescent="0.45">
      <c r="D545" s="23"/>
      <c r="E545" s="95"/>
      <c r="F545" s="95"/>
      <c r="K545" s="95"/>
      <c r="M545" s="95"/>
      <c r="P545" s="95"/>
      <c r="Z545" s="95"/>
      <c r="AB545" s="95"/>
      <c r="AD545" s="95"/>
    </row>
    <row r="546" spans="4:30" x14ac:dyDescent="0.45">
      <c r="D546" s="23"/>
      <c r="E546" s="95"/>
      <c r="F546" s="95"/>
      <c r="K546" s="95"/>
      <c r="M546" s="95"/>
      <c r="P546" s="95"/>
      <c r="Z546" s="95"/>
      <c r="AB546" s="95"/>
      <c r="AD546" s="95"/>
    </row>
    <row r="547" spans="4:30" x14ac:dyDescent="0.45">
      <c r="D547" s="23"/>
      <c r="E547" s="95"/>
      <c r="F547" s="95"/>
      <c r="K547" s="95"/>
      <c r="M547" s="95"/>
      <c r="P547" s="95"/>
      <c r="Z547" s="95"/>
      <c r="AB547" s="95"/>
      <c r="AD547" s="95"/>
    </row>
    <row r="548" spans="4:30" x14ac:dyDescent="0.45">
      <c r="D548" s="23"/>
      <c r="E548" s="95"/>
      <c r="F548" s="95"/>
      <c r="K548" s="95"/>
      <c r="M548" s="95"/>
      <c r="P548" s="95"/>
      <c r="Z548" s="95"/>
      <c r="AB548" s="95"/>
      <c r="AD548" s="95"/>
    </row>
    <row r="549" spans="4:30" x14ac:dyDescent="0.45">
      <c r="D549" s="23"/>
      <c r="E549" s="95"/>
      <c r="F549" s="95"/>
      <c r="K549" s="95"/>
      <c r="M549" s="95"/>
      <c r="P549" s="95"/>
      <c r="Z549" s="95"/>
      <c r="AB549" s="95"/>
      <c r="AD549" s="95"/>
    </row>
    <row r="550" spans="4:30" x14ac:dyDescent="0.45">
      <c r="D550" s="23"/>
      <c r="E550" s="95"/>
      <c r="F550" s="95"/>
      <c r="K550" s="95"/>
      <c r="M550" s="95"/>
      <c r="P550" s="95"/>
      <c r="Z550" s="95"/>
      <c r="AB550" s="95"/>
      <c r="AD550" s="95"/>
    </row>
    <row r="551" spans="4:30" x14ac:dyDescent="0.45">
      <c r="D551" s="23"/>
      <c r="E551" s="95"/>
      <c r="F551" s="95"/>
      <c r="K551" s="95"/>
      <c r="M551" s="95"/>
      <c r="P551" s="95"/>
      <c r="Z551" s="95"/>
      <c r="AB551" s="95"/>
      <c r="AD551" s="95"/>
    </row>
    <row r="552" spans="4:30" x14ac:dyDescent="0.45">
      <c r="D552" s="23"/>
      <c r="E552" s="95"/>
      <c r="F552" s="95"/>
      <c r="K552" s="95"/>
      <c r="M552" s="95"/>
      <c r="P552" s="95"/>
      <c r="Z552" s="95"/>
      <c r="AB552" s="95"/>
      <c r="AD552" s="95"/>
    </row>
    <row r="553" spans="4:30" x14ac:dyDescent="0.45">
      <c r="D553" s="23"/>
      <c r="E553" s="95"/>
      <c r="F553" s="95"/>
      <c r="K553" s="95"/>
      <c r="M553" s="95"/>
      <c r="P553" s="95"/>
      <c r="Z553" s="95"/>
      <c r="AB553" s="95"/>
      <c r="AD553" s="95"/>
    </row>
    <row r="554" spans="4:30" x14ac:dyDescent="0.45">
      <c r="D554" s="23"/>
      <c r="E554" s="95"/>
      <c r="F554" s="95"/>
      <c r="K554" s="95"/>
      <c r="M554" s="95"/>
      <c r="P554" s="95"/>
      <c r="Z554" s="95"/>
      <c r="AB554" s="95"/>
      <c r="AD554" s="95"/>
    </row>
    <row r="555" spans="4:30" x14ac:dyDescent="0.45">
      <c r="D555" s="23"/>
      <c r="E555" s="95"/>
      <c r="F555" s="95"/>
      <c r="K555" s="95"/>
      <c r="M555" s="95"/>
      <c r="P555" s="95"/>
      <c r="Z555" s="95"/>
      <c r="AB555" s="95"/>
      <c r="AD555" s="95"/>
    </row>
    <row r="556" spans="4:30" x14ac:dyDescent="0.45">
      <c r="D556" s="23"/>
      <c r="E556" s="95"/>
      <c r="F556" s="95"/>
      <c r="K556" s="95"/>
      <c r="M556" s="95"/>
      <c r="P556" s="95"/>
      <c r="Z556" s="95"/>
      <c r="AB556" s="95"/>
      <c r="AD556" s="95"/>
    </row>
    <row r="557" spans="4:30" x14ac:dyDescent="0.45">
      <c r="D557" s="23"/>
      <c r="E557" s="95"/>
      <c r="F557" s="95"/>
      <c r="K557" s="95"/>
      <c r="M557" s="95"/>
      <c r="P557" s="95"/>
      <c r="Z557" s="95"/>
      <c r="AB557" s="95"/>
      <c r="AD557" s="95"/>
    </row>
    <row r="558" spans="4:30" x14ac:dyDescent="0.45">
      <c r="D558" s="23"/>
      <c r="E558" s="95"/>
      <c r="F558" s="95"/>
      <c r="K558" s="95"/>
      <c r="M558" s="95"/>
      <c r="P558" s="95"/>
      <c r="Z558" s="95"/>
      <c r="AB558" s="95"/>
      <c r="AD558" s="95"/>
    </row>
    <row r="559" spans="4:30" x14ac:dyDescent="0.45">
      <c r="D559" s="23"/>
      <c r="E559" s="95"/>
      <c r="F559" s="95"/>
      <c r="K559" s="95"/>
      <c r="M559" s="95"/>
      <c r="P559" s="95"/>
      <c r="Z559" s="95"/>
      <c r="AB559" s="95"/>
      <c r="AD559" s="95"/>
    </row>
    <row r="560" spans="4:30" x14ac:dyDescent="0.45">
      <c r="D560" s="23"/>
      <c r="E560" s="95"/>
      <c r="F560" s="95"/>
      <c r="K560" s="95"/>
      <c r="M560" s="95"/>
      <c r="P560" s="95"/>
      <c r="Z560" s="95"/>
      <c r="AB560" s="95"/>
      <c r="AD560" s="95"/>
    </row>
    <row r="561" spans="4:30" x14ac:dyDescent="0.45">
      <c r="D561" s="23"/>
      <c r="E561" s="95"/>
      <c r="F561" s="95"/>
      <c r="K561" s="95"/>
      <c r="M561" s="95"/>
      <c r="P561" s="95"/>
      <c r="Z561" s="95"/>
      <c r="AB561" s="95"/>
      <c r="AD561" s="95"/>
    </row>
    <row r="562" spans="4:30" x14ac:dyDescent="0.45">
      <c r="D562" s="23"/>
      <c r="E562" s="95"/>
      <c r="F562" s="95"/>
      <c r="K562" s="95"/>
      <c r="M562" s="95"/>
      <c r="P562" s="95"/>
      <c r="Z562" s="95"/>
      <c r="AB562" s="95"/>
      <c r="AD562" s="95"/>
    </row>
    <row r="563" spans="4:30" x14ac:dyDescent="0.45">
      <c r="D563" s="23"/>
      <c r="E563" s="95"/>
      <c r="F563" s="95"/>
      <c r="K563" s="95"/>
      <c r="M563" s="95"/>
      <c r="P563" s="95"/>
      <c r="Z563" s="95"/>
      <c r="AB563" s="95"/>
      <c r="AD563" s="95"/>
    </row>
    <row r="564" spans="4:30" x14ac:dyDescent="0.45">
      <c r="D564" s="23"/>
      <c r="E564" s="95"/>
      <c r="F564" s="95"/>
      <c r="K564" s="95"/>
      <c r="M564" s="95"/>
      <c r="P564" s="95"/>
      <c r="Z564" s="95"/>
      <c r="AB564" s="95"/>
      <c r="AD564" s="95"/>
    </row>
    <row r="565" spans="4:30" x14ac:dyDescent="0.45">
      <c r="D565" s="23"/>
      <c r="E565" s="95"/>
      <c r="F565" s="95"/>
      <c r="K565" s="95"/>
      <c r="M565" s="95"/>
      <c r="P565" s="95"/>
      <c r="Z565" s="95"/>
      <c r="AB565" s="95"/>
      <c r="AD565" s="95"/>
    </row>
    <row r="566" spans="4:30" x14ac:dyDescent="0.45">
      <c r="D566" s="23"/>
      <c r="E566" s="95"/>
      <c r="F566" s="95"/>
      <c r="K566" s="95"/>
      <c r="M566" s="95"/>
      <c r="P566" s="95"/>
      <c r="Z566" s="95"/>
      <c r="AB566" s="95"/>
      <c r="AD566" s="95"/>
    </row>
    <row r="567" spans="4:30" x14ac:dyDescent="0.45">
      <c r="D567" s="23"/>
      <c r="E567" s="95"/>
      <c r="F567" s="95"/>
      <c r="K567" s="95"/>
      <c r="M567" s="95"/>
      <c r="P567" s="95"/>
      <c r="Z567" s="95"/>
      <c r="AB567" s="95"/>
      <c r="AD567" s="95"/>
    </row>
    <row r="568" spans="4:30" x14ac:dyDescent="0.45">
      <c r="D568" s="23"/>
      <c r="E568" s="95"/>
      <c r="F568" s="95"/>
      <c r="K568" s="95"/>
      <c r="M568" s="95"/>
      <c r="P568" s="95"/>
      <c r="Z568" s="95"/>
      <c r="AB568" s="95"/>
      <c r="AD568" s="95"/>
    </row>
    <row r="569" spans="4:30" x14ac:dyDescent="0.45">
      <c r="D569" s="23"/>
      <c r="E569" s="95"/>
      <c r="F569" s="95"/>
      <c r="K569" s="95"/>
      <c r="M569" s="95"/>
      <c r="P569" s="95"/>
      <c r="Z569" s="95"/>
      <c r="AB569" s="95"/>
      <c r="AD569" s="95"/>
    </row>
    <row r="570" spans="4:30" x14ac:dyDescent="0.45">
      <c r="D570" s="23"/>
      <c r="E570" s="95"/>
      <c r="F570" s="95"/>
      <c r="K570" s="95"/>
      <c r="M570" s="95"/>
      <c r="P570" s="95"/>
      <c r="Z570" s="95"/>
      <c r="AB570" s="95"/>
      <c r="AD570" s="95"/>
    </row>
    <row r="571" spans="4:30" x14ac:dyDescent="0.45">
      <c r="D571" s="23"/>
      <c r="E571" s="95"/>
      <c r="F571" s="95"/>
      <c r="K571" s="95"/>
      <c r="M571" s="95"/>
      <c r="P571" s="95"/>
      <c r="Z571" s="95"/>
      <c r="AB571" s="95"/>
      <c r="AD571" s="95"/>
    </row>
    <row r="572" spans="4:30" x14ac:dyDescent="0.45">
      <c r="D572" s="23"/>
      <c r="E572" s="95"/>
      <c r="F572" s="95"/>
      <c r="K572" s="95"/>
      <c r="M572" s="95"/>
      <c r="P572" s="95"/>
      <c r="Z572" s="95"/>
      <c r="AB572" s="95"/>
      <c r="AD572" s="95"/>
    </row>
    <row r="573" spans="4:30" x14ac:dyDescent="0.45">
      <c r="D573" s="23"/>
      <c r="E573" s="95"/>
      <c r="F573" s="95"/>
      <c r="K573" s="95"/>
      <c r="M573" s="95"/>
      <c r="P573" s="95"/>
      <c r="Z573" s="95"/>
      <c r="AB573" s="95"/>
      <c r="AD573" s="95"/>
    </row>
    <row r="574" spans="4:30" x14ac:dyDescent="0.45">
      <c r="D574" s="23"/>
      <c r="E574" s="95"/>
      <c r="F574" s="95"/>
      <c r="K574" s="95"/>
      <c r="M574" s="95"/>
      <c r="P574" s="95"/>
      <c r="Z574" s="95"/>
      <c r="AB574" s="95"/>
      <c r="AD574" s="95"/>
    </row>
    <row r="575" spans="4:30" x14ac:dyDescent="0.45">
      <c r="D575" s="23"/>
      <c r="E575" s="95"/>
      <c r="F575" s="95"/>
      <c r="K575" s="95"/>
      <c r="M575" s="95"/>
      <c r="P575" s="95"/>
      <c r="Z575" s="95"/>
      <c r="AB575" s="95"/>
      <c r="AD575" s="95"/>
    </row>
    <row r="576" spans="4:30" x14ac:dyDescent="0.45">
      <c r="D576" s="23"/>
      <c r="E576" s="95"/>
      <c r="F576" s="95"/>
      <c r="K576" s="95"/>
      <c r="M576" s="95"/>
      <c r="P576" s="95"/>
      <c r="Z576" s="95"/>
      <c r="AB576" s="95"/>
      <c r="AD576" s="95"/>
    </row>
    <row r="577" spans="4:30" x14ac:dyDescent="0.45">
      <c r="D577" s="23"/>
      <c r="E577" s="95"/>
      <c r="F577" s="95"/>
      <c r="K577" s="95"/>
      <c r="M577" s="95"/>
      <c r="P577" s="95"/>
      <c r="Z577" s="95"/>
      <c r="AB577" s="95"/>
      <c r="AD577" s="95"/>
    </row>
    <row r="578" spans="4:30" x14ac:dyDescent="0.45">
      <c r="D578" s="23"/>
      <c r="E578" s="95"/>
      <c r="F578" s="95"/>
      <c r="K578" s="95"/>
      <c r="M578" s="95"/>
      <c r="P578" s="95"/>
      <c r="Z578" s="95"/>
      <c r="AB578" s="95"/>
      <c r="AD578" s="95"/>
    </row>
    <row r="579" spans="4:30" x14ac:dyDescent="0.45">
      <c r="D579" s="23"/>
      <c r="E579" s="95"/>
      <c r="F579" s="95"/>
      <c r="K579" s="95"/>
      <c r="M579" s="95"/>
      <c r="P579" s="95"/>
      <c r="Z579" s="95"/>
      <c r="AB579" s="95"/>
      <c r="AD579" s="95"/>
    </row>
    <row r="580" spans="4:30" x14ac:dyDescent="0.45">
      <c r="D580" s="23"/>
      <c r="E580" s="95"/>
      <c r="F580" s="95"/>
      <c r="K580" s="95"/>
      <c r="M580" s="95"/>
      <c r="P580" s="95"/>
      <c r="Z580" s="95"/>
      <c r="AB580" s="95"/>
      <c r="AD580" s="95"/>
    </row>
    <row r="581" spans="4:30" x14ac:dyDescent="0.45">
      <c r="D581" s="23"/>
      <c r="E581" s="95"/>
      <c r="F581" s="95"/>
      <c r="K581" s="95"/>
      <c r="M581" s="95"/>
      <c r="P581" s="95"/>
      <c r="Z581" s="95"/>
      <c r="AB581" s="95"/>
      <c r="AD581" s="95"/>
    </row>
    <row r="582" spans="4:30" x14ac:dyDescent="0.45">
      <c r="D582" s="23"/>
      <c r="E582" s="95"/>
      <c r="F582" s="95"/>
      <c r="K582" s="95"/>
      <c r="M582" s="95"/>
      <c r="P582" s="95"/>
      <c r="Z582" s="95"/>
      <c r="AB582" s="95"/>
      <c r="AD582" s="95"/>
    </row>
    <row r="583" spans="4:30" x14ac:dyDescent="0.45">
      <c r="D583" s="23"/>
      <c r="E583" s="95"/>
      <c r="F583" s="95"/>
      <c r="K583" s="95"/>
      <c r="M583" s="95"/>
      <c r="P583" s="95"/>
      <c r="Z583" s="95"/>
      <c r="AB583" s="95"/>
      <c r="AD583" s="95"/>
    </row>
    <row r="584" spans="4:30" x14ac:dyDescent="0.45">
      <c r="D584" s="23"/>
      <c r="E584" s="95"/>
      <c r="F584" s="95"/>
      <c r="K584" s="95"/>
      <c r="M584" s="95"/>
      <c r="P584" s="95"/>
      <c r="Z584" s="95"/>
      <c r="AB584" s="95"/>
      <c r="AD584" s="95"/>
    </row>
    <row r="585" spans="4:30" x14ac:dyDescent="0.45">
      <c r="D585" s="23"/>
      <c r="E585" s="95"/>
      <c r="F585" s="95"/>
      <c r="K585" s="95"/>
      <c r="M585" s="95"/>
      <c r="P585" s="95"/>
      <c r="Z585" s="95"/>
      <c r="AB585" s="95"/>
      <c r="AD585" s="95"/>
    </row>
    <row r="586" spans="4:30" x14ac:dyDescent="0.45">
      <c r="D586" s="23"/>
      <c r="E586" s="95"/>
      <c r="F586" s="95"/>
      <c r="K586" s="95"/>
      <c r="M586" s="95"/>
      <c r="P586" s="95"/>
      <c r="Z586" s="95"/>
      <c r="AB586" s="95"/>
      <c r="AD586" s="95"/>
    </row>
    <row r="587" spans="4:30" x14ac:dyDescent="0.45">
      <c r="D587" s="23"/>
      <c r="E587" s="95"/>
      <c r="F587" s="95"/>
      <c r="K587" s="95"/>
      <c r="M587" s="95"/>
      <c r="P587" s="95"/>
      <c r="Z587" s="95"/>
      <c r="AB587" s="95"/>
      <c r="AD587" s="95"/>
    </row>
    <row r="588" spans="4:30" x14ac:dyDescent="0.45">
      <c r="D588" s="23"/>
      <c r="E588" s="95"/>
      <c r="F588" s="95"/>
      <c r="K588" s="95"/>
      <c r="M588" s="95"/>
      <c r="P588" s="95"/>
      <c r="Z588" s="95"/>
      <c r="AB588" s="95"/>
      <c r="AD588" s="95"/>
    </row>
    <row r="589" spans="4:30" x14ac:dyDescent="0.45">
      <c r="D589" s="23"/>
      <c r="E589" s="95"/>
      <c r="F589" s="95"/>
      <c r="K589" s="95"/>
      <c r="M589" s="95"/>
      <c r="P589" s="95"/>
      <c r="Z589" s="95"/>
      <c r="AB589" s="95"/>
      <c r="AD589" s="95"/>
    </row>
    <row r="590" spans="4:30" x14ac:dyDescent="0.45">
      <c r="D590" s="23"/>
      <c r="E590" s="95"/>
      <c r="F590" s="95"/>
      <c r="K590" s="95"/>
      <c r="M590" s="95"/>
      <c r="P590" s="95"/>
      <c r="Z590" s="95"/>
      <c r="AB590" s="95"/>
      <c r="AD590" s="95"/>
    </row>
    <row r="591" spans="4:30" x14ac:dyDescent="0.45">
      <c r="D591" s="23"/>
      <c r="E591" s="95"/>
      <c r="F591" s="95"/>
      <c r="K591" s="95"/>
      <c r="M591" s="95"/>
      <c r="P591" s="95"/>
      <c r="Z591" s="95"/>
      <c r="AB591" s="95"/>
      <c r="AD591" s="95"/>
    </row>
    <row r="592" spans="4:30" x14ac:dyDescent="0.45">
      <c r="D592" s="23"/>
      <c r="E592" s="95"/>
      <c r="F592" s="95"/>
      <c r="K592" s="95"/>
      <c r="M592" s="95"/>
      <c r="P592" s="95"/>
      <c r="Z592" s="95"/>
      <c r="AB592" s="95"/>
      <c r="AD592" s="95"/>
    </row>
    <row r="593" spans="4:30" x14ac:dyDescent="0.45">
      <c r="D593" s="23"/>
      <c r="E593" s="95"/>
      <c r="F593" s="95"/>
      <c r="K593" s="95"/>
      <c r="M593" s="95"/>
      <c r="P593" s="95"/>
      <c r="Z593" s="95"/>
      <c r="AB593" s="95"/>
      <c r="AD593" s="95"/>
    </row>
    <row r="594" spans="4:30" x14ac:dyDescent="0.45">
      <c r="D594" s="23"/>
      <c r="E594" s="95"/>
      <c r="F594" s="95"/>
      <c r="K594" s="95"/>
      <c r="M594" s="95"/>
      <c r="P594" s="95"/>
      <c r="Z594" s="95"/>
      <c r="AB594" s="95"/>
      <c r="AD594" s="95"/>
    </row>
    <row r="595" spans="4:30" x14ac:dyDescent="0.45">
      <c r="D595" s="23"/>
      <c r="E595" s="95"/>
      <c r="F595" s="95"/>
      <c r="K595" s="95"/>
      <c r="M595" s="95"/>
      <c r="P595" s="95"/>
      <c r="Z595" s="95"/>
      <c r="AB595" s="95"/>
      <c r="AD595" s="95"/>
    </row>
    <row r="596" spans="4:30" x14ac:dyDescent="0.45">
      <c r="D596" s="23"/>
      <c r="E596" s="95"/>
      <c r="F596" s="95"/>
      <c r="K596" s="95"/>
      <c r="M596" s="95"/>
      <c r="P596" s="95"/>
      <c r="Z596" s="95"/>
      <c r="AB596" s="95"/>
      <c r="AD596" s="95"/>
    </row>
    <row r="597" spans="4:30" x14ac:dyDescent="0.45">
      <c r="D597" s="23"/>
      <c r="E597" s="95"/>
      <c r="F597" s="95"/>
      <c r="K597" s="95"/>
      <c r="M597" s="95"/>
      <c r="P597" s="95"/>
      <c r="Z597" s="95"/>
      <c r="AB597" s="95"/>
      <c r="AD597" s="95"/>
    </row>
    <row r="598" spans="4:30" x14ac:dyDescent="0.45">
      <c r="D598" s="23"/>
      <c r="E598" s="95"/>
      <c r="F598" s="95"/>
      <c r="K598" s="95"/>
      <c r="M598" s="95"/>
      <c r="P598" s="95"/>
      <c r="Z598" s="95"/>
      <c r="AB598" s="95"/>
      <c r="AD598" s="95"/>
    </row>
    <row r="599" spans="4:30" x14ac:dyDescent="0.45">
      <c r="D599" s="23"/>
      <c r="E599" s="95"/>
      <c r="F599" s="95"/>
      <c r="K599" s="95"/>
      <c r="M599" s="95"/>
      <c r="P599" s="95"/>
      <c r="Z599" s="95"/>
      <c r="AB599" s="95"/>
      <c r="AD599" s="95"/>
    </row>
    <row r="600" spans="4:30" x14ac:dyDescent="0.45">
      <c r="D600" s="23"/>
      <c r="E600" s="95"/>
      <c r="F600" s="95"/>
      <c r="K600" s="95"/>
      <c r="M600" s="95"/>
      <c r="P600" s="95"/>
      <c r="Z600" s="95"/>
      <c r="AB600" s="95"/>
      <c r="AD600" s="95"/>
    </row>
    <row r="601" spans="4:30" x14ac:dyDescent="0.45">
      <c r="D601" s="23"/>
      <c r="E601" s="95"/>
      <c r="F601" s="95"/>
      <c r="K601" s="95"/>
      <c r="M601" s="95"/>
      <c r="P601" s="95"/>
      <c r="Z601" s="95"/>
      <c r="AB601" s="95"/>
      <c r="AD601" s="95"/>
    </row>
    <row r="602" spans="4:30" x14ac:dyDescent="0.45">
      <c r="D602" s="23"/>
      <c r="E602" s="95"/>
      <c r="F602" s="95"/>
      <c r="K602" s="95"/>
      <c r="M602" s="95"/>
      <c r="P602" s="95"/>
      <c r="Z602" s="95"/>
      <c r="AB602" s="95"/>
      <c r="AD602" s="95"/>
    </row>
    <row r="603" spans="4:30" x14ac:dyDescent="0.45">
      <c r="D603" s="23"/>
      <c r="E603" s="95"/>
      <c r="F603" s="95"/>
      <c r="K603" s="95"/>
      <c r="M603" s="95"/>
      <c r="P603" s="95"/>
      <c r="Z603" s="95"/>
      <c r="AB603" s="95"/>
      <c r="AD603" s="95"/>
    </row>
    <row r="604" spans="4:30" x14ac:dyDescent="0.45">
      <c r="D604" s="23"/>
      <c r="E604" s="95"/>
      <c r="F604" s="95"/>
      <c r="K604" s="95"/>
      <c r="M604" s="95"/>
      <c r="P604" s="95"/>
      <c r="Z604" s="95"/>
      <c r="AB604" s="95"/>
      <c r="AD604" s="95"/>
    </row>
    <row r="605" spans="4:30" x14ac:dyDescent="0.45">
      <c r="D605" s="23"/>
      <c r="E605" s="95"/>
      <c r="F605" s="95"/>
      <c r="K605" s="95"/>
      <c r="M605" s="95"/>
      <c r="P605" s="95"/>
      <c r="Z605" s="95"/>
      <c r="AB605" s="95"/>
      <c r="AD605" s="95"/>
    </row>
    <row r="606" spans="4:30" x14ac:dyDescent="0.45">
      <c r="D606" s="23"/>
      <c r="E606" s="95"/>
      <c r="F606" s="95"/>
      <c r="K606" s="95"/>
      <c r="M606" s="95"/>
      <c r="P606" s="95"/>
      <c r="Z606" s="95"/>
      <c r="AB606" s="95"/>
      <c r="AD606" s="95"/>
    </row>
    <row r="607" spans="4:30" x14ac:dyDescent="0.45">
      <c r="D607" s="23"/>
      <c r="E607" s="95"/>
      <c r="F607" s="95"/>
      <c r="K607" s="95"/>
      <c r="M607" s="95"/>
      <c r="P607" s="95"/>
      <c r="Z607" s="95"/>
      <c r="AB607" s="95"/>
      <c r="AD607" s="95"/>
    </row>
    <row r="608" spans="4:30" x14ac:dyDescent="0.45">
      <c r="D608" s="23"/>
      <c r="E608" s="95"/>
      <c r="F608" s="95"/>
      <c r="K608" s="95"/>
      <c r="M608" s="95"/>
      <c r="P608" s="95"/>
      <c r="Z608" s="95"/>
      <c r="AB608" s="95"/>
      <c r="AD608" s="95"/>
    </row>
    <row r="609" spans="4:30" x14ac:dyDescent="0.45">
      <c r="D609" s="23"/>
      <c r="E609" s="95"/>
      <c r="F609" s="95"/>
      <c r="K609" s="95"/>
      <c r="M609" s="95"/>
      <c r="P609" s="95"/>
      <c r="Z609" s="95"/>
      <c r="AB609" s="95"/>
      <c r="AD609" s="95"/>
    </row>
    <row r="610" spans="4:30" x14ac:dyDescent="0.45">
      <c r="D610" s="23"/>
      <c r="E610" s="95"/>
      <c r="F610" s="95"/>
      <c r="K610" s="95"/>
      <c r="M610" s="95"/>
      <c r="P610" s="95"/>
      <c r="Z610" s="95"/>
      <c r="AB610" s="95"/>
      <c r="AD610" s="95"/>
    </row>
    <row r="611" spans="4:30" x14ac:dyDescent="0.45">
      <c r="D611" s="23"/>
      <c r="E611" s="95"/>
      <c r="F611" s="95"/>
      <c r="K611" s="95"/>
      <c r="M611" s="95"/>
      <c r="P611" s="95"/>
      <c r="Z611" s="95"/>
      <c r="AB611" s="95"/>
      <c r="AD611" s="95"/>
    </row>
    <row r="612" spans="4:30" x14ac:dyDescent="0.45">
      <c r="D612" s="23"/>
      <c r="E612" s="95"/>
      <c r="F612" s="95"/>
      <c r="K612" s="95"/>
      <c r="M612" s="95"/>
      <c r="P612" s="95"/>
      <c r="Z612" s="95"/>
      <c r="AB612" s="95"/>
      <c r="AD612" s="95"/>
    </row>
    <row r="613" spans="4:30" x14ac:dyDescent="0.45">
      <c r="D613" s="23"/>
      <c r="E613" s="95"/>
      <c r="F613" s="95"/>
      <c r="K613" s="95"/>
      <c r="M613" s="95"/>
      <c r="P613" s="95"/>
      <c r="Z613" s="95"/>
      <c r="AB613" s="95"/>
      <c r="AD613" s="95"/>
    </row>
    <row r="614" spans="4:30" x14ac:dyDescent="0.45">
      <c r="D614" s="23"/>
      <c r="E614" s="95"/>
      <c r="F614" s="95"/>
      <c r="K614" s="95"/>
      <c r="M614" s="95"/>
      <c r="P614" s="95"/>
      <c r="Z614" s="95"/>
      <c r="AB614" s="95"/>
      <c r="AD614" s="95"/>
    </row>
    <row r="615" spans="4:30" x14ac:dyDescent="0.45">
      <c r="D615" s="23"/>
      <c r="E615" s="95"/>
      <c r="F615" s="95"/>
      <c r="K615" s="95"/>
      <c r="M615" s="95"/>
      <c r="P615" s="95"/>
      <c r="Z615" s="95"/>
      <c r="AB615" s="95"/>
      <c r="AD615" s="95"/>
    </row>
    <row r="616" spans="4:30" x14ac:dyDescent="0.45">
      <c r="D616" s="23"/>
      <c r="E616" s="95"/>
      <c r="F616" s="95"/>
      <c r="K616" s="95"/>
      <c r="M616" s="95"/>
      <c r="P616" s="95"/>
      <c r="Z616" s="95"/>
      <c r="AB616" s="95"/>
      <c r="AD616" s="95"/>
    </row>
    <row r="617" spans="4:30" x14ac:dyDescent="0.45">
      <c r="D617" s="23"/>
      <c r="E617" s="95"/>
      <c r="F617" s="95"/>
      <c r="K617" s="95"/>
      <c r="M617" s="95"/>
      <c r="P617" s="95"/>
      <c r="Z617" s="95"/>
      <c r="AB617" s="95"/>
      <c r="AD617" s="95"/>
    </row>
    <row r="618" spans="4:30" x14ac:dyDescent="0.45">
      <c r="D618" s="23"/>
      <c r="E618" s="95"/>
      <c r="F618" s="95"/>
      <c r="K618" s="95"/>
      <c r="M618" s="95"/>
      <c r="P618" s="95"/>
      <c r="Z618" s="95"/>
      <c r="AB618" s="95"/>
      <c r="AD618" s="95"/>
    </row>
    <row r="619" spans="4:30" x14ac:dyDescent="0.45">
      <c r="D619" s="23"/>
      <c r="E619" s="95"/>
      <c r="F619" s="95"/>
      <c r="K619" s="95"/>
      <c r="M619" s="95"/>
      <c r="P619" s="95"/>
      <c r="Z619" s="95"/>
      <c r="AB619" s="95"/>
      <c r="AD619" s="95"/>
    </row>
    <row r="620" spans="4:30" x14ac:dyDescent="0.45">
      <c r="D620" s="23"/>
      <c r="E620" s="95"/>
      <c r="F620" s="95"/>
      <c r="K620" s="95"/>
      <c r="M620" s="95"/>
      <c r="P620" s="95"/>
      <c r="Z620" s="95"/>
      <c r="AB620" s="95"/>
      <c r="AD620" s="95"/>
    </row>
    <row r="621" spans="4:30" x14ac:dyDescent="0.45">
      <c r="D621" s="23"/>
      <c r="E621" s="95"/>
      <c r="F621" s="95"/>
      <c r="K621" s="95"/>
      <c r="M621" s="95"/>
      <c r="P621" s="95"/>
      <c r="Z621" s="95"/>
      <c r="AB621" s="95"/>
      <c r="AD621" s="95"/>
    </row>
    <row r="622" spans="4:30" x14ac:dyDescent="0.45">
      <c r="D622" s="23"/>
      <c r="E622" s="95"/>
      <c r="F622" s="95"/>
      <c r="K622" s="95"/>
      <c r="M622" s="95"/>
      <c r="P622" s="95"/>
      <c r="Z622" s="95"/>
      <c r="AB622" s="95"/>
      <c r="AD622" s="95"/>
    </row>
    <row r="623" spans="4:30" x14ac:dyDescent="0.45">
      <c r="D623" s="23"/>
      <c r="E623" s="95"/>
      <c r="F623" s="95"/>
      <c r="K623" s="95"/>
      <c r="M623" s="95"/>
      <c r="P623" s="95"/>
      <c r="Z623" s="95"/>
      <c r="AB623" s="95"/>
      <c r="AD623" s="95"/>
    </row>
    <row r="624" spans="4:30" x14ac:dyDescent="0.45">
      <c r="D624" s="23"/>
      <c r="E624" s="95"/>
      <c r="F624" s="95"/>
      <c r="K624" s="95"/>
      <c r="M624" s="95"/>
      <c r="P624" s="95"/>
      <c r="Z624" s="95"/>
      <c r="AB624" s="95"/>
      <c r="AD624" s="95"/>
    </row>
    <row r="625" spans="4:30" x14ac:dyDescent="0.45">
      <c r="D625" s="23"/>
      <c r="E625" s="95"/>
      <c r="F625" s="95"/>
      <c r="K625" s="95"/>
      <c r="M625" s="95"/>
      <c r="P625" s="95"/>
      <c r="Z625" s="95"/>
      <c r="AB625" s="95"/>
      <c r="AD625" s="95"/>
    </row>
    <row r="626" spans="4:30" x14ac:dyDescent="0.45">
      <c r="D626" s="23"/>
      <c r="E626" s="95"/>
      <c r="F626" s="95"/>
      <c r="K626" s="95"/>
      <c r="M626" s="95"/>
      <c r="P626" s="95"/>
      <c r="Z626" s="95"/>
      <c r="AB626" s="95"/>
      <c r="AD626" s="95"/>
    </row>
    <row r="627" spans="4:30" x14ac:dyDescent="0.45">
      <c r="D627" s="23"/>
      <c r="E627" s="95"/>
      <c r="F627" s="95"/>
      <c r="K627" s="95"/>
      <c r="M627" s="95"/>
      <c r="P627" s="95"/>
      <c r="Z627" s="95"/>
      <c r="AB627" s="95"/>
      <c r="AD627" s="95"/>
    </row>
    <row r="628" spans="4:30" x14ac:dyDescent="0.45">
      <c r="D628" s="23"/>
      <c r="E628" s="95"/>
      <c r="F628" s="95"/>
      <c r="K628" s="95"/>
      <c r="M628" s="95"/>
      <c r="P628" s="95"/>
      <c r="Z628" s="95"/>
      <c r="AB628" s="95"/>
      <c r="AD628" s="95"/>
    </row>
    <row r="629" spans="4:30" x14ac:dyDescent="0.45">
      <c r="D629" s="23"/>
      <c r="E629" s="95"/>
      <c r="F629" s="95"/>
      <c r="K629" s="95"/>
      <c r="M629" s="95"/>
      <c r="P629" s="95"/>
      <c r="Z629" s="95"/>
      <c r="AB629" s="95"/>
      <c r="AD629" s="95"/>
    </row>
    <row r="630" spans="4:30" x14ac:dyDescent="0.45">
      <c r="D630" s="23"/>
      <c r="E630" s="95"/>
      <c r="F630" s="95"/>
      <c r="K630" s="95"/>
      <c r="M630" s="95"/>
      <c r="P630" s="95"/>
      <c r="Z630" s="95"/>
      <c r="AB630" s="95"/>
      <c r="AD630" s="95"/>
    </row>
    <row r="631" spans="4:30" x14ac:dyDescent="0.45">
      <c r="D631" s="23"/>
      <c r="E631" s="95"/>
      <c r="F631" s="95"/>
      <c r="K631" s="95"/>
      <c r="M631" s="95"/>
      <c r="P631" s="95"/>
      <c r="Z631" s="95"/>
      <c r="AB631" s="95"/>
      <c r="AD631" s="95"/>
    </row>
    <row r="632" spans="4:30" x14ac:dyDescent="0.45">
      <c r="D632" s="23"/>
      <c r="E632" s="95"/>
      <c r="F632" s="95"/>
      <c r="K632" s="95"/>
      <c r="M632" s="95"/>
      <c r="P632" s="95"/>
      <c r="Z632" s="95"/>
      <c r="AB632" s="95"/>
      <c r="AD632" s="95"/>
    </row>
    <row r="633" spans="4:30" x14ac:dyDescent="0.45">
      <c r="D633" s="23"/>
      <c r="E633" s="95"/>
      <c r="F633" s="95"/>
      <c r="K633" s="95"/>
      <c r="M633" s="95"/>
      <c r="P633" s="95"/>
      <c r="Z633" s="95"/>
      <c r="AB633" s="95"/>
      <c r="AD633" s="95"/>
    </row>
    <row r="634" spans="4:30" x14ac:dyDescent="0.45">
      <c r="D634" s="23"/>
      <c r="E634" s="95"/>
      <c r="F634" s="95"/>
      <c r="K634" s="95"/>
      <c r="M634" s="95"/>
      <c r="P634" s="95"/>
      <c r="Z634" s="95"/>
      <c r="AB634" s="95"/>
      <c r="AD634" s="95"/>
    </row>
    <row r="635" spans="4:30" x14ac:dyDescent="0.45">
      <c r="D635" s="23"/>
      <c r="E635" s="95"/>
      <c r="F635" s="95"/>
      <c r="K635" s="95"/>
      <c r="M635" s="95"/>
      <c r="P635" s="95"/>
      <c r="Z635" s="95"/>
      <c r="AB635" s="95"/>
      <c r="AD635" s="95"/>
    </row>
    <row r="636" spans="4:30" x14ac:dyDescent="0.45">
      <c r="D636" s="23"/>
      <c r="E636" s="95"/>
      <c r="F636" s="95"/>
      <c r="K636" s="95"/>
      <c r="M636" s="95"/>
      <c r="P636" s="95"/>
      <c r="Z636" s="95"/>
      <c r="AB636" s="95"/>
      <c r="AD636" s="95"/>
    </row>
    <row r="637" spans="4:30" x14ac:dyDescent="0.45">
      <c r="D637" s="23"/>
      <c r="E637" s="95"/>
      <c r="F637" s="95"/>
      <c r="K637" s="95"/>
      <c r="M637" s="95"/>
      <c r="P637" s="95"/>
      <c r="Z637" s="95"/>
      <c r="AB637" s="95"/>
      <c r="AD637" s="95"/>
    </row>
    <row r="638" spans="4:30" x14ac:dyDescent="0.45">
      <c r="D638" s="23"/>
      <c r="E638" s="95"/>
      <c r="F638" s="95"/>
      <c r="K638" s="95"/>
      <c r="M638" s="95"/>
      <c r="P638" s="95"/>
      <c r="Z638" s="95"/>
      <c r="AB638" s="95"/>
      <c r="AD638" s="95"/>
    </row>
    <row r="639" spans="4:30" x14ac:dyDescent="0.45">
      <c r="D639" s="23"/>
      <c r="E639" s="95"/>
      <c r="F639" s="95"/>
      <c r="K639" s="95"/>
      <c r="M639" s="95"/>
      <c r="P639" s="95"/>
      <c r="Z639" s="95"/>
      <c r="AB639" s="95"/>
      <c r="AD639" s="95"/>
    </row>
    <row r="640" spans="4:30" x14ac:dyDescent="0.45">
      <c r="D640" s="23"/>
      <c r="E640" s="95"/>
      <c r="F640" s="95"/>
      <c r="K640" s="95"/>
      <c r="M640" s="95"/>
      <c r="P640" s="95"/>
      <c r="Z640" s="95"/>
      <c r="AB640" s="95"/>
      <c r="AD640" s="95"/>
    </row>
    <row r="641" spans="4:30" x14ac:dyDescent="0.45">
      <c r="D641" s="23"/>
      <c r="E641" s="95"/>
      <c r="F641" s="95"/>
      <c r="K641" s="95"/>
      <c r="M641" s="95"/>
      <c r="P641" s="95"/>
      <c r="Z641" s="95"/>
      <c r="AB641" s="95"/>
      <c r="AD641" s="95"/>
    </row>
    <row r="642" spans="4:30" x14ac:dyDescent="0.45">
      <c r="D642" s="23"/>
      <c r="E642" s="95"/>
      <c r="F642" s="95"/>
      <c r="K642" s="95"/>
      <c r="M642" s="95"/>
      <c r="P642" s="95"/>
      <c r="Z642" s="95"/>
      <c r="AB642" s="95"/>
      <c r="AD642" s="95"/>
    </row>
    <row r="643" spans="4:30" x14ac:dyDescent="0.45">
      <c r="D643" s="23"/>
      <c r="E643" s="95"/>
      <c r="F643" s="95"/>
      <c r="K643" s="95"/>
      <c r="M643" s="95"/>
      <c r="P643" s="95"/>
      <c r="Z643" s="95"/>
      <c r="AB643" s="95"/>
      <c r="AD643" s="95"/>
    </row>
    <row r="644" spans="4:30" x14ac:dyDescent="0.45">
      <c r="D644" s="23"/>
      <c r="E644" s="95"/>
      <c r="F644" s="95"/>
      <c r="K644" s="95"/>
      <c r="M644" s="95"/>
      <c r="P644" s="95"/>
      <c r="Z644" s="95"/>
      <c r="AB644" s="95"/>
      <c r="AD644" s="95"/>
    </row>
    <row r="645" spans="4:30" x14ac:dyDescent="0.45">
      <c r="D645" s="23"/>
      <c r="E645" s="95"/>
      <c r="F645" s="95"/>
      <c r="K645" s="95"/>
      <c r="M645" s="95"/>
      <c r="P645" s="95"/>
      <c r="Z645" s="95"/>
      <c r="AB645" s="95"/>
      <c r="AD645" s="95"/>
    </row>
    <row r="646" spans="4:30" x14ac:dyDescent="0.45">
      <c r="D646" s="23"/>
      <c r="E646" s="95"/>
      <c r="F646" s="95"/>
      <c r="K646" s="95"/>
      <c r="M646" s="95"/>
      <c r="P646" s="95"/>
      <c r="Z646" s="95"/>
      <c r="AB646" s="95"/>
      <c r="AD646" s="95"/>
    </row>
    <row r="647" spans="4:30" x14ac:dyDescent="0.45">
      <c r="D647" s="23"/>
      <c r="E647" s="95"/>
      <c r="F647" s="95"/>
      <c r="K647" s="95"/>
      <c r="M647" s="95"/>
      <c r="P647" s="95"/>
      <c r="Z647" s="95"/>
      <c r="AB647" s="95"/>
      <c r="AD647" s="95"/>
    </row>
    <row r="648" spans="4:30" x14ac:dyDescent="0.45">
      <c r="D648" s="23"/>
      <c r="E648" s="95"/>
      <c r="F648" s="95"/>
      <c r="K648" s="95"/>
      <c r="M648" s="95"/>
      <c r="P648" s="95"/>
      <c r="Z648" s="95"/>
      <c r="AB648" s="95"/>
      <c r="AD648" s="95"/>
    </row>
    <row r="649" spans="4:30" x14ac:dyDescent="0.45">
      <c r="D649" s="23"/>
      <c r="E649" s="95"/>
      <c r="F649" s="95"/>
      <c r="K649" s="95"/>
      <c r="M649" s="95"/>
      <c r="P649" s="95"/>
      <c r="Z649" s="95"/>
      <c r="AB649" s="95"/>
      <c r="AD649" s="95"/>
    </row>
    <row r="650" spans="4:30" x14ac:dyDescent="0.45">
      <c r="D650" s="23"/>
      <c r="E650" s="95"/>
      <c r="F650" s="95"/>
      <c r="K650" s="95"/>
      <c r="M650" s="95"/>
      <c r="P650" s="95"/>
      <c r="Z650" s="95"/>
      <c r="AB650" s="95"/>
      <c r="AD650" s="95"/>
    </row>
    <row r="651" spans="4:30" x14ac:dyDescent="0.45">
      <c r="D651" s="23"/>
      <c r="E651" s="95"/>
      <c r="F651" s="95"/>
      <c r="K651" s="95"/>
      <c r="M651" s="95"/>
      <c r="P651" s="95"/>
      <c r="Z651" s="95"/>
      <c r="AB651" s="95"/>
      <c r="AD651" s="95"/>
    </row>
    <row r="652" spans="4:30" x14ac:dyDescent="0.45">
      <c r="D652" s="23"/>
      <c r="E652" s="95"/>
      <c r="F652" s="95"/>
      <c r="K652" s="95"/>
      <c r="M652" s="95"/>
      <c r="P652" s="95"/>
      <c r="Z652" s="95"/>
      <c r="AB652" s="95"/>
      <c r="AD652" s="95"/>
    </row>
    <row r="653" spans="4:30" x14ac:dyDescent="0.45">
      <c r="D653" s="23"/>
      <c r="E653" s="95"/>
      <c r="F653" s="95"/>
      <c r="K653" s="95"/>
      <c r="M653" s="95"/>
      <c r="P653" s="95"/>
      <c r="Z653" s="95"/>
      <c r="AB653" s="95"/>
      <c r="AD653" s="95"/>
    </row>
    <row r="654" spans="4:30" x14ac:dyDescent="0.45">
      <c r="D654" s="23"/>
      <c r="E654" s="95"/>
      <c r="F654" s="95"/>
      <c r="K654" s="95"/>
      <c r="M654" s="95"/>
      <c r="P654" s="95"/>
      <c r="Z654" s="95"/>
      <c r="AB654" s="95"/>
      <c r="AD654" s="95"/>
    </row>
    <row r="655" spans="4:30" x14ac:dyDescent="0.45">
      <c r="D655" s="23"/>
      <c r="E655" s="95"/>
      <c r="F655" s="95"/>
      <c r="K655" s="95"/>
      <c r="M655" s="95"/>
      <c r="P655" s="95"/>
      <c r="Z655" s="95"/>
      <c r="AB655" s="95"/>
      <c r="AD655" s="95"/>
    </row>
    <row r="656" spans="4:30" x14ac:dyDescent="0.45">
      <c r="D656" s="23"/>
      <c r="E656" s="95"/>
      <c r="F656" s="95"/>
      <c r="K656" s="95"/>
      <c r="M656" s="95"/>
      <c r="P656" s="95"/>
      <c r="Z656" s="95"/>
      <c r="AB656" s="95"/>
      <c r="AD656" s="95"/>
    </row>
    <row r="657" spans="4:30" x14ac:dyDescent="0.45">
      <c r="D657" s="23"/>
      <c r="E657" s="95"/>
      <c r="F657" s="95"/>
      <c r="K657" s="95"/>
      <c r="M657" s="95"/>
      <c r="P657" s="95"/>
      <c r="Z657" s="95"/>
      <c r="AB657" s="95"/>
      <c r="AD657" s="95"/>
    </row>
    <row r="658" spans="4:30" x14ac:dyDescent="0.45">
      <c r="D658" s="23"/>
      <c r="E658" s="95"/>
      <c r="F658" s="95"/>
      <c r="K658" s="95"/>
      <c r="M658" s="95"/>
      <c r="P658" s="95"/>
      <c r="Z658" s="95"/>
      <c r="AB658" s="95"/>
      <c r="AD658" s="95"/>
    </row>
    <row r="659" spans="4:30" x14ac:dyDescent="0.45">
      <c r="D659" s="23"/>
      <c r="E659" s="95"/>
      <c r="F659" s="95"/>
      <c r="K659" s="95"/>
      <c r="M659" s="95"/>
      <c r="P659" s="95"/>
      <c r="Z659" s="95"/>
      <c r="AB659" s="95"/>
      <c r="AD659" s="95"/>
    </row>
    <row r="660" spans="4:30" x14ac:dyDescent="0.45">
      <c r="D660" s="23"/>
      <c r="E660" s="95"/>
      <c r="F660" s="95"/>
      <c r="K660" s="95"/>
      <c r="M660" s="95"/>
      <c r="P660" s="95"/>
      <c r="Z660" s="95"/>
      <c r="AB660" s="95"/>
      <c r="AD660" s="95"/>
    </row>
    <row r="661" spans="4:30" x14ac:dyDescent="0.45">
      <c r="D661" s="23"/>
      <c r="E661" s="95"/>
      <c r="F661" s="95"/>
      <c r="K661" s="95"/>
      <c r="M661" s="95"/>
      <c r="P661" s="95"/>
      <c r="Z661" s="95"/>
      <c r="AB661" s="95"/>
      <c r="AD661" s="95"/>
    </row>
    <row r="662" spans="4:30" x14ac:dyDescent="0.45">
      <c r="D662" s="23"/>
      <c r="E662" s="95"/>
      <c r="F662" s="95"/>
      <c r="K662" s="95"/>
      <c r="M662" s="95"/>
      <c r="P662" s="95"/>
      <c r="Z662" s="95"/>
      <c r="AB662" s="95"/>
      <c r="AD662" s="95"/>
    </row>
    <row r="663" spans="4:30" x14ac:dyDescent="0.45">
      <c r="D663" s="23"/>
      <c r="E663" s="95"/>
      <c r="F663" s="95"/>
      <c r="K663" s="95"/>
      <c r="M663" s="95"/>
      <c r="P663" s="95"/>
      <c r="Z663" s="95"/>
      <c r="AB663" s="95"/>
      <c r="AD663" s="95"/>
    </row>
    <row r="664" spans="4:30" x14ac:dyDescent="0.45">
      <c r="D664" s="23"/>
      <c r="E664" s="95"/>
      <c r="F664" s="95"/>
      <c r="K664" s="95"/>
      <c r="M664" s="95"/>
      <c r="P664" s="95"/>
      <c r="Z664" s="95"/>
      <c r="AB664" s="95"/>
      <c r="AD664" s="95"/>
    </row>
    <row r="665" spans="4:30" x14ac:dyDescent="0.45">
      <c r="D665" s="23"/>
      <c r="E665" s="95"/>
      <c r="F665" s="95"/>
      <c r="K665" s="95"/>
      <c r="M665" s="95"/>
      <c r="P665" s="95"/>
      <c r="Z665" s="95"/>
      <c r="AB665" s="95"/>
      <c r="AD665" s="95"/>
    </row>
    <row r="666" spans="4:30" x14ac:dyDescent="0.45">
      <c r="D666" s="23"/>
      <c r="E666" s="95"/>
      <c r="F666" s="95"/>
      <c r="K666" s="95"/>
      <c r="M666" s="95"/>
      <c r="P666" s="95"/>
      <c r="Z666" s="95"/>
      <c r="AB666" s="95"/>
      <c r="AD666" s="95"/>
    </row>
    <row r="667" spans="4:30" x14ac:dyDescent="0.45">
      <c r="D667" s="23"/>
      <c r="E667" s="95"/>
      <c r="F667" s="95"/>
      <c r="K667" s="95"/>
      <c r="M667" s="95"/>
      <c r="P667" s="95"/>
      <c r="Z667" s="95"/>
      <c r="AB667" s="95"/>
      <c r="AD667" s="95"/>
    </row>
    <row r="668" spans="4:30" x14ac:dyDescent="0.45">
      <c r="D668" s="23"/>
      <c r="E668" s="95"/>
      <c r="F668" s="95"/>
      <c r="K668" s="95"/>
      <c r="M668" s="95"/>
      <c r="P668" s="95"/>
      <c r="Z668" s="95"/>
      <c r="AB668" s="95"/>
      <c r="AD668" s="95"/>
    </row>
    <row r="669" spans="4:30" x14ac:dyDescent="0.45">
      <c r="D669" s="23"/>
      <c r="E669" s="95"/>
      <c r="F669" s="95"/>
      <c r="K669" s="95"/>
      <c r="M669" s="95"/>
      <c r="P669" s="95"/>
      <c r="Z669" s="95"/>
      <c r="AB669" s="95"/>
      <c r="AD669" s="95"/>
    </row>
    <row r="670" spans="4:30" x14ac:dyDescent="0.45">
      <c r="D670" s="23"/>
      <c r="E670" s="95"/>
      <c r="F670" s="95"/>
      <c r="K670" s="95"/>
      <c r="M670" s="95"/>
      <c r="P670" s="95"/>
      <c r="Z670" s="95"/>
      <c r="AB670" s="95"/>
      <c r="AD670" s="95"/>
    </row>
    <row r="671" spans="4:30" x14ac:dyDescent="0.45">
      <c r="D671" s="23"/>
      <c r="E671" s="95"/>
      <c r="F671" s="95"/>
      <c r="K671" s="95"/>
      <c r="M671" s="95"/>
      <c r="P671" s="95"/>
      <c r="Z671" s="95"/>
      <c r="AB671" s="95"/>
      <c r="AD671" s="95"/>
    </row>
    <row r="672" spans="4:30" x14ac:dyDescent="0.45">
      <c r="D672" s="23"/>
      <c r="E672" s="95"/>
      <c r="F672" s="95"/>
      <c r="K672" s="95"/>
      <c r="M672" s="95"/>
      <c r="P672" s="95"/>
      <c r="Z672" s="95"/>
      <c r="AB672" s="95"/>
      <c r="AD672" s="95"/>
    </row>
    <row r="673" spans="4:30" x14ac:dyDescent="0.45">
      <c r="D673" s="23"/>
      <c r="E673" s="95"/>
      <c r="F673" s="95"/>
      <c r="K673" s="95"/>
      <c r="M673" s="95"/>
      <c r="P673" s="95"/>
      <c r="Z673" s="95"/>
      <c r="AB673" s="95"/>
      <c r="AD673" s="95"/>
    </row>
    <row r="674" spans="4:30" x14ac:dyDescent="0.45">
      <c r="D674" s="23"/>
      <c r="E674" s="95"/>
      <c r="F674" s="95"/>
      <c r="K674" s="95"/>
      <c r="M674" s="95"/>
      <c r="P674" s="95"/>
      <c r="Z674" s="95"/>
      <c r="AB674" s="95"/>
      <c r="AD674" s="95"/>
    </row>
    <row r="675" spans="4:30" x14ac:dyDescent="0.45">
      <c r="D675" s="23"/>
      <c r="E675" s="95"/>
      <c r="F675" s="95"/>
      <c r="K675" s="95"/>
      <c r="M675" s="95"/>
      <c r="P675" s="95"/>
      <c r="Z675" s="95"/>
      <c r="AB675" s="95"/>
      <c r="AD675" s="95"/>
    </row>
    <row r="676" spans="4:30" x14ac:dyDescent="0.45">
      <c r="D676" s="23"/>
      <c r="E676" s="95"/>
      <c r="F676" s="95"/>
      <c r="K676" s="95"/>
      <c r="M676" s="95"/>
      <c r="P676" s="95"/>
      <c r="Z676" s="95"/>
      <c r="AB676" s="95"/>
      <c r="AD676" s="95"/>
    </row>
    <row r="677" spans="4:30" x14ac:dyDescent="0.45">
      <c r="D677" s="23"/>
      <c r="E677" s="95"/>
      <c r="F677" s="95"/>
      <c r="K677" s="95"/>
      <c r="M677" s="95"/>
      <c r="P677" s="95"/>
      <c r="Z677" s="95"/>
      <c r="AB677" s="95"/>
      <c r="AD677" s="95"/>
    </row>
    <row r="678" spans="4:30" x14ac:dyDescent="0.45">
      <c r="D678" s="23"/>
      <c r="E678" s="95"/>
      <c r="F678" s="95"/>
      <c r="K678" s="95"/>
      <c r="M678" s="95"/>
      <c r="P678" s="95"/>
      <c r="Z678" s="95"/>
      <c r="AB678" s="95"/>
      <c r="AD678" s="95"/>
    </row>
    <row r="679" spans="4:30" x14ac:dyDescent="0.45">
      <c r="D679" s="23"/>
      <c r="E679" s="95"/>
      <c r="F679" s="95"/>
      <c r="K679" s="95"/>
      <c r="M679" s="95"/>
      <c r="P679" s="95"/>
      <c r="Z679" s="95"/>
      <c r="AB679" s="95"/>
      <c r="AD679" s="95"/>
    </row>
    <row r="680" spans="4:30" x14ac:dyDescent="0.45">
      <c r="D680" s="23"/>
      <c r="E680" s="95"/>
      <c r="F680" s="95"/>
      <c r="K680" s="95"/>
      <c r="M680" s="95"/>
      <c r="P680" s="95"/>
      <c r="Z680" s="95"/>
      <c r="AB680" s="95"/>
      <c r="AD680" s="95"/>
    </row>
    <row r="681" spans="4:30" x14ac:dyDescent="0.45">
      <c r="D681" s="23"/>
      <c r="E681" s="95"/>
      <c r="F681" s="95"/>
      <c r="K681" s="95"/>
      <c r="M681" s="95"/>
      <c r="P681" s="95"/>
      <c r="Z681" s="95"/>
      <c r="AB681" s="95"/>
      <c r="AD681" s="95"/>
    </row>
    <row r="682" spans="4:30" x14ac:dyDescent="0.45">
      <c r="D682" s="23"/>
      <c r="E682" s="95"/>
      <c r="F682" s="95"/>
      <c r="K682" s="95"/>
      <c r="M682" s="95"/>
      <c r="P682" s="95"/>
      <c r="Z682" s="95"/>
      <c r="AB682" s="95"/>
      <c r="AD682" s="95"/>
    </row>
    <row r="683" spans="4:30" x14ac:dyDescent="0.45">
      <c r="D683" s="23"/>
      <c r="E683" s="95"/>
      <c r="F683" s="95"/>
      <c r="K683" s="95"/>
      <c r="M683" s="95"/>
      <c r="P683" s="95"/>
      <c r="Z683" s="95"/>
      <c r="AB683" s="95"/>
      <c r="AD683" s="95"/>
    </row>
    <row r="684" spans="4:30" x14ac:dyDescent="0.45">
      <c r="D684" s="23"/>
      <c r="E684" s="95"/>
      <c r="F684" s="95"/>
      <c r="K684" s="95"/>
      <c r="M684" s="95"/>
      <c r="P684" s="95"/>
      <c r="Z684" s="95"/>
      <c r="AB684" s="95"/>
      <c r="AD684" s="95"/>
    </row>
    <row r="685" spans="4:30" x14ac:dyDescent="0.45">
      <c r="D685" s="23"/>
      <c r="E685" s="95"/>
      <c r="F685" s="95"/>
      <c r="K685" s="95"/>
      <c r="M685" s="95"/>
      <c r="P685" s="95"/>
      <c r="Z685" s="95"/>
      <c r="AB685" s="95"/>
      <c r="AD685" s="95"/>
    </row>
    <row r="686" spans="4:30" x14ac:dyDescent="0.45">
      <c r="D686" s="23"/>
      <c r="E686" s="95"/>
      <c r="F686" s="95"/>
      <c r="K686" s="95"/>
      <c r="M686" s="95"/>
      <c r="P686" s="95"/>
      <c r="Z686" s="95"/>
      <c r="AB686" s="95"/>
      <c r="AD686" s="95"/>
    </row>
    <row r="687" spans="4:30" x14ac:dyDescent="0.45">
      <c r="D687" s="23"/>
      <c r="E687" s="95"/>
      <c r="F687" s="95"/>
      <c r="K687" s="95"/>
      <c r="M687" s="95"/>
      <c r="P687" s="95"/>
      <c r="Z687" s="95"/>
      <c r="AB687" s="95"/>
      <c r="AD687" s="95"/>
    </row>
    <row r="688" spans="4:30" x14ac:dyDescent="0.45">
      <c r="D688" s="23"/>
      <c r="E688" s="95"/>
      <c r="F688" s="95"/>
      <c r="K688" s="95"/>
      <c r="M688" s="95"/>
      <c r="P688" s="95"/>
      <c r="Z688" s="95"/>
      <c r="AB688" s="95"/>
      <c r="AD688" s="95"/>
    </row>
    <row r="689" spans="4:30" x14ac:dyDescent="0.45">
      <c r="D689" s="23"/>
      <c r="E689" s="95"/>
      <c r="F689" s="95"/>
      <c r="K689" s="95"/>
      <c r="M689" s="95"/>
      <c r="P689" s="95"/>
      <c r="Z689" s="95"/>
      <c r="AB689" s="95"/>
      <c r="AD689" s="95"/>
    </row>
    <row r="690" spans="4:30" x14ac:dyDescent="0.45">
      <c r="D690" s="23"/>
      <c r="E690" s="95"/>
      <c r="F690" s="95"/>
      <c r="K690" s="95"/>
      <c r="M690" s="95"/>
      <c r="P690" s="95"/>
      <c r="Z690" s="95"/>
      <c r="AB690" s="95"/>
      <c r="AD690" s="95"/>
    </row>
    <row r="691" spans="4:30" x14ac:dyDescent="0.45">
      <c r="D691" s="23"/>
      <c r="E691" s="95"/>
      <c r="F691" s="95"/>
      <c r="K691" s="95"/>
      <c r="M691" s="95"/>
      <c r="P691" s="95"/>
      <c r="Z691" s="95"/>
      <c r="AB691" s="95"/>
      <c r="AD691" s="95"/>
    </row>
    <row r="692" spans="4:30" x14ac:dyDescent="0.45">
      <c r="D692" s="23"/>
      <c r="E692" s="95"/>
      <c r="F692" s="95"/>
      <c r="K692" s="95"/>
      <c r="M692" s="95"/>
      <c r="P692" s="95"/>
      <c r="Z692" s="95"/>
      <c r="AB692" s="95"/>
      <c r="AD692" s="95"/>
    </row>
    <row r="693" spans="4:30" x14ac:dyDescent="0.45">
      <c r="D693" s="23"/>
      <c r="E693" s="95"/>
      <c r="F693" s="95"/>
      <c r="K693" s="95"/>
      <c r="M693" s="95"/>
      <c r="P693" s="95"/>
      <c r="Z693" s="95"/>
      <c r="AB693" s="95"/>
      <c r="AD693" s="95"/>
    </row>
    <row r="694" spans="4:30" x14ac:dyDescent="0.45">
      <c r="D694" s="23"/>
      <c r="E694" s="95"/>
      <c r="F694" s="95"/>
      <c r="K694" s="95"/>
      <c r="M694" s="95"/>
      <c r="P694" s="95"/>
      <c r="Z694" s="95"/>
      <c r="AB694" s="95"/>
      <c r="AD694" s="95"/>
    </row>
    <row r="695" spans="4:30" x14ac:dyDescent="0.45">
      <c r="D695" s="23"/>
      <c r="E695" s="95"/>
      <c r="F695" s="95"/>
      <c r="K695" s="95"/>
      <c r="M695" s="95"/>
      <c r="P695" s="95"/>
      <c r="Z695" s="95"/>
      <c r="AB695" s="95"/>
      <c r="AD695" s="95"/>
    </row>
    <row r="696" spans="4:30" x14ac:dyDescent="0.45">
      <c r="D696" s="23"/>
      <c r="E696" s="95"/>
      <c r="F696" s="95"/>
      <c r="K696" s="95"/>
      <c r="M696" s="95"/>
      <c r="P696" s="95"/>
      <c r="Z696" s="95"/>
      <c r="AB696" s="95"/>
      <c r="AD696" s="95"/>
    </row>
    <row r="697" spans="4:30" x14ac:dyDescent="0.45">
      <c r="D697" s="23"/>
      <c r="E697" s="95"/>
      <c r="F697" s="95"/>
      <c r="K697" s="95"/>
      <c r="M697" s="95"/>
      <c r="P697" s="95"/>
      <c r="Z697" s="95"/>
      <c r="AB697" s="95"/>
      <c r="AD697" s="95"/>
    </row>
    <row r="698" spans="4:30" x14ac:dyDescent="0.45">
      <c r="D698" s="23"/>
      <c r="E698" s="95"/>
      <c r="F698" s="95"/>
      <c r="K698" s="95"/>
      <c r="M698" s="95"/>
      <c r="P698" s="95"/>
      <c r="Z698" s="95"/>
      <c r="AB698" s="95"/>
      <c r="AD698" s="95"/>
    </row>
    <row r="699" spans="4:30" x14ac:dyDescent="0.45">
      <c r="D699" s="23"/>
      <c r="E699" s="95"/>
      <c r="F699" s="95"/>
      <c r="K699" s="95"/>
      <c r="M699" s="95"/>
      <c r="P699" s="95"/>
      <c r="Z699" s="95"/>
      <c r="AB699" s="95"/>
      <c r="AD699" s="95"/>
    </row>
    <row r="700" spans="4:30" x14ac:dyDescent="0.45">
      <c r="D700" s="23"/>
      <c r="E700" s="95"/>
      <c r="F700" s="95"/>
      <c r="K700" s="95"/>
      <c r="M700" s="95"/>
      <c r="P700" s="95"/>
      <c r="Z700" s="95"/>
      <c r="AB700" s="95"/>
      <c r="AD700" s="95"/>
    </row>
    <row r="701" spans="4:30" x14ac:dyDescent="0.45">
      <c r="D701" s="23"/>
      <c r="E701" s="95"/>
      <c r="F701" s="95"/>
      <c r="K701" s="95"/>
      <c r="M701" s="95"/>
      <c r="P701" s="95"/>
      <c r="Z701" s="95"/>
      <c r="AB701" s="95"/>
      <c r="AD701" s="95"/>
    </row>
    <row r="702" spans="4:30" x14ac:dyDescent="0.45">
      <c r="D702" s="23"/>
      <c r="E702" s="95"/>
      <c r="F702" s="95"/>
      <c r="K702" s="95"/>
      <c r="M702" s="95"/>
      <c r="P702" s="95"/>
      <c r="Z702" s="95"/>
      <c r="AB702" s="95"/>
      <c r="AD702" s="95"/>
    </row>
    <row r="703" spans="4:30" x14ac:dyDescent="0.45">
      <c r="D703" s="23"/>
      <c r="E703" s="95"/>
      <c r="F703" s="95"/>
      <c r="K703" s="95"/>
      <c r="M703" s="95"/>
      <c r="P703" s="95"/>
      <c r="Z703" s="95"/>
      <c r="AB703" s="95"/>
      <c r="AD703" s="95"/>
    </row>
    <row r="704" spans="4:30" x14ac:dyDescent="0.45">
      <c r="D704" s="23"/>
      <c r="E704" s="95"/>
      <c r="F704" s="95"/>
      <c r="K704" s="95"/>
      <c r="M704" s="95"/>
      <c r="P704" s="95"/>
      <c r="Z704" s="95"/>
      <c r="AB704" s="95"/>
      <c r="AD704" s="95"/>
    </row>
    <row r="705" spans="4:30" x14ac:dyDescent="0.45">
      <c r="D705" s="23"/>
      <c r="E705" s="95"/>
      <c r="F705" s="95"/>
      <c r="K705" s="95"/>
      <c r="M705" s="95"/>
      <c r="P705" s="95"/>
      <c r="Z705" s="95"/>
      <c r="AB705" s="95"/>
      <c r="AD705" s="95"/>
    </row>
    <row r="706" spans="4:30" x14ac:dyDescent="0.45">
      <c r="D706" s="23"/>
      <c r="E706" s="95"/>
      <c r="F706" s="95"/>
      <c r="K706" s="95"/>
      <c r="M706" s="95"/>
      <c r="P706" s="95"/>
      <c r="Z706" s="95"/>
      <c r="AB706" s="95"/>
      <c r="AD706" s="95"/>
    </row>
    <row r="707" spans="4:30" x14ac:dyDescent="0.45">
      <c r="D707" s="23"/>
      <c r="E707" s="95"/>
      <c r="F707" s="95"/>
      <c r="K707" s="95"/>
      <c r="M707" s="95"/>
      <c r="P707" s="95"/>
      <c r="Z707" s="95"/>
      <c r="AB707" s="95"/>
      <c r="AD707" s="95"/>
    </row>
    <row r="708" spans="4:30" x14ac:dyDescent="0.45">
      <c r="D708" s="23"/>
      <c r="E708" s="95"/>
      <c r="F708" s="95"/>
      <c r="K708" s="95"/>
      <c r="M708" s="95"/>
      <c r="P708" s="95"/>
      <c r="Z708" s="95"/>
      <c r="AB708" s="95"/>
      <c r="AD708" s="95"/>
    </row>
    <row r="709" spans="4:30" x14ac:dyDescent="0.45">
      <c r="D709" s="23"/>
      <c r="E709" s="95"/>
      <c r="F709" s="95"/>
      <c r="K709" s="95"/>
      <c r="M709" s="95"/>
      <c r="P709" s="95"/>
      <c r="Z709" s="95"/>
      <c r="AB709" s="95"/>
      <c r="AD709" s="95"/>
    </row>
    <row r="710" spans="4:30" x14ac:dyDescent="0.45">
      <c r="D710" s="23"/>
      <c r="E710" s="95"/>
      <c r="F710" s="95"/>
      <c r="K710" s="95"/>
      <c r="M710" s="95"/>
      <c r="P710" s="95"/>
      <c r="Z710" s="95"/>
      <c r="AB710" s="95"/>
      <c r="AD710" s="95"/>
    </row>
    <row r="711" spans="4:30" x14ac:dyDescent="0.45">
      <c r="D711" s="23"/>
      <c r="E711" s="95"/>
      <c r="F711" s="95"/>
      <c r="K711" s="95"/>
      <c r="M711" s="95"/>
      <c r="P711" s="95"/>
      <c r="Z711" s="95"/>
      <c r="AB711" s="95"/>
      <c r="AD711" s="95"/>
    </row>
    <row r="712" spans="4:30" x14ac:dyDescent="0.45">
      <c r="D712" s="23"/>
      <c r="E712" s="95"/>
      <c r="F712" s="95"/>
      <c r="K712" s="95"/>
      <c r="M712" s="95"/>
      <c r="P712" s="95"/>
      <c r="Z712" s="95"/>
      <c r="AB712" s="95"/>
      <c r="AD712" s="95"/>
    </row>
    <row r="713" spans="4:30" x14ac:dyDescent="0.45">
      <c r="D713" s="23"/>
      <c r="E713" s="95"/>
      <c r="F713" s="95"/>
      <c r="K713" s="95"/>
      <c r="M713" s="95"/>
      <c r="P713" s="95"/>
      <c r="Z713" s="95"/>
      <c r="AB713" s="95"/>
      <c r="AD713" s="95"/>
    </row>
    <row r="714" spans="4:30" x14ac:dyDescent="0.45">
      <c r="D714" s="23"/>
      <c r="E714" s="95"/>
      <c r="F714" s="95"/>
      <c r="K714" s="95"/>
      <c r="M714" s="95"/>
      <c r="P714" s="95"/>
      <c r="Z714" s="95"/>
      <c r="AB714" s="95"/>
      <c r="AD714" s="95"/>
    </row>
    <row r="715" spans="4:30" x14ac:dyDescent="0.45">
      <c r="D715" s="23"/>
      <c r="E715" s="95"/>
      <c r="F715" s="95"/>
      <c r="K715" s="95"/>
      <c r="M715" s="95"/>
      <c r="P715" s="95"/>
      <c r="Z715" s="95"/>
      <c r="AB715" s="95"/>
      <c r="AD715" s="95"/>
    </row>
    <row r="716" spans="4:30" x14ac:dyDescent="0.45">
      <c r="D716" s="23"/>
      <c r="E716" s="95"/>
      <c r="F716" s="95"/>
      <c r="K716" s="95"/>
      <c r="M716" s="95"/>
      <c r="P716" s="95"/>
      <c r="Z716" s="95"/>
      <c r="AB716" s="95"/>
      <c r="AD716" s="95"/>
    </row>
    <row r="717" spans="4:30" x14ac:dyDescent="0.45">
      <c r="D717" s="23"/>
      <c r="E717" s="95"/>
      <c r="F717" s="95"/>
      <c r="K717" s="95"/>
      <c r="M717" s="95"/>
      <c r="P717" s="95"/>
      <c r="Z717" s="95"/>
      <c r="AB717" s="95"/>
      <c r="AD717" s="95"/>
    </row>
    <row r="718" spans="4:30" x14ac:dyDescent="0.45">
      <c r="D718" s="23"/>
      <c r="E718" s="95"/>
      <c r="F718" s="95"/>
      <c r="K718" s="95"/>
      <c r="M718" s="95"/>
      <c r="P718" s="95"/>
      <c r="Z718" s="95"/>
      <c r="AB718" s="95"/>
      <c r="AD718" s="95"/>
    </row>
    <row r="719" spans="4:30" x14ac:dyDescent="0.45">
      <c r="D719" s="23"/>
      <c r="E719" s="95"/>
      <c r="F719" s="95"/>
      <c r="K719" s="95"/>
      <c r="M719" s="95"/>
      <c r="P719" s="95"/>
      <c r="Z719" s="95"/>
      <c r="AB719" s="95"/>
      <c r="AD719" s="95"/>
    </row>
    <row r="720" spans="4:30" x14ac:dyDescent="0.45">
      <c r="D720" s="23"/>
      <c r="E720" s="95"/>
      <c r="F720" s="95"/>
      <c r="K720" s="95"/>
      <c r="M720" s="95"/>
      <c r="P720" s="95"/>
      <c r="Z720" s="95"/>
      <c r="AB720" s="95"/>
      <c r="AD720" s="95"/>
    </row>
    <row r="721" spans="4:30" x14ac:dyDescent="0.45">
      <c r="D721" s="23"/>
      <c r="E721" s="95"/>
      <c r="F721" s="95"/>
      <c r="K721" s="95"/>
      <c r="M721" s="95"/>
      <c r="P721" s="95"/>
      <c r="Z721" s="95"/>
      <c r="AB721" s="95"/>
      <c r="AD721" s="95"/>
    </row>
    <row r="722" spans="4:30" x14ac:dyDescent="0.45">
      <c r="D722" s="23"/>
      <c r="E722" s="95"/>
      <c r="F722" s="95"/>
      <c r="K722" s="95"/>
      <c r="M722" s="95"/>
      <c r="P722" s="95"/>
      <c r="Z722" s="95"/>
      <c r="AB722" s="95"/>
      <c r="AD722" s="95"/>
    </row>
    <row r="723" spans="4:30" x14ac:dyDescent="0.45">
      <c r="D723" s="23"/>
      <c r="E723" s="95"/>
      <c r="F723" s="95"/>
      <c r="K723" s="95"/>
      <c r="M723" s="95"/>
      <c r="P723" s="95"/>
      <c r="Z723" s="95"/>
      <c r="AB723" s="95"/>
      <c r="AD723" s="95"/>
    </row>
    <row r="724" spans="4:30" x14ac:dyDescent="0.45">
      <c r="D724" s="23"/>
      <c r="E724" s="95"/>
      <c r="F724" s="95"/>
      <c r="K724" s="95"/>
      <c r="M724" s="95"/>
      <c r="P724" s="95"/>
      <c r="Z724" s="95"/>
      <c r="AB724" s="95"/>
      <c r="AD724" s="95"/>
    </row>
    <row r="725" spans="4:30" x14ac:dyDescent="0.45">
      <c r="D725" s="23"/>
      <c r="E725" s="95"/>
      <c r="F725" s="95"/>
      <c r="K725" s="95"/>
      <c r="M725" s="95"/>
      <c r="P725" s="95"/>
      <c r="Z725" s="95"/>
      <c r="AB725" s="95"/>
      <c r="AD725" s="95"/>
    </row>
    <row r="726" spans="4:30" x14ac:dyDescent="0.45">
      <c r="D726" s="23"/>
      <c r="E726" s="95"/>
      <c r="F726" s="95"/>
      <c r="K726" s="95"/>
      <c r="M726" s="95"/>
      <c r="P726" s="95"/>
      <c r="Z726" s="95"/>
      <c r="AB726" s="95"/>
      <c r="AD726" s="95"/>
    </row>
    <row r="727" spans="4:30" x14ac:dyDescent="0.45">
      <c r="D727" s="23"/>
      <c r="E727" s="95"/>
      <c r="F727" s="95"/>
      <c r="K727" s="95"/>
      <c r="M727" s="95"/>
      <c r="P727" s="95"/>
      <c r="Z727" s="95"/>
      <c r="AB727" s="95"/>
      <c r="AD727" s="95"/>
    </row>
    <row r="728" spans="4:30" x14ac:dyDescent="0.45">
      <c r="D728" s="23"/>
      <c r="E728" s="95"/>
      <c r="F728" s="95"/>
      <c r="K728" s="95"/>
      <c r="M728" s="95"/>
      <c r="P728" s="95"/>
      <c r="Z728" s="95"/>
      <c r="AB728" s="95"/>
      <c r="AD728" s="95"/>
    </row>
    <row r="729" spans="4:30" x14ac:dyDescent="0.45">
      <c r="D729" s="23"/>
      <c r="E729" s="95"/>
      <c r="F729" s="95"/>
      <c r="K729" s="95"/>
      <c r="M729" s="95"/>
      <c r="P729" s="95"/>
      <c r="Z729" s="95"/>
      <c r="AB729" s="95"/>
      <c r="AD729" s="95"/>
    </row>
    <row r="730" spans="4:30" x14ac:dyDescent="0.45">
      <c r="D730" s="23"/>
      <c r="E730" s="95"/>
      <c r="F730" s="95"/>
      <c r="K730" s="95"/>
      <c r="M730" s="95"/>
      <c r="P730" s="95"/>
      <c r="Z730" s="95"/>
      <c r="AB730" s="95"/>
      <c r="AD730" s="95"/>
    </row>
    <row r="731" spans="4:30" x14ac:dyDescent="0.45">
      <c r="D731" s="23"/>
      <c r="E731" s="95"/>
      <c r="F731" s="95"/>
      <c r="K731" s="95"/>
      <c r="M731" s="95"/>
      <c r="P731" s="95"/>
      <c r="Z731" s="95"/>
      <c r="AB731" s="95"/>
      <c r="AD731" s="95"/>
    </row>
    <row r="732" spans="4:30" x14ac:dyDescent="0.45">
      <c r="D732" s="23"/>
      <c r="E732" s="95"/>
      <c r="F732" s="95"/>
      <c r="K732" s="95"/>
      <c r="M732" s="95"/>
      <c r="P732" s="95"/>
      <c r="Z732" s="95"/>
      <c r="AB732" s="95"/>
      <c r="AD732" s="95"/>
    </row>
    <row r="733" spans="4:30" x14ac:dyDescent="0.45">
      <c r="D733" s="23"/>
      <c r="E733" s="95"/>
      <c r="F733" s="95"/>
      <c r="K733" s="95"/>
      <c r="M733" s="95"/>
      <c r="P733" s="95"/>
      <c r="Z733" s="95"/>
      <c r="AB733" s="95"/>
      <c r="AD733" s="95"/>
    </row>
    <row r="734" spans="4:30" x14ac:dyDescent="0.45">
      <c r="D734" s="23"/>
      <c r="E734" s="95"/>
      <c r="F734" s="95"/>
      <c r="K734" s="95"/>
      <c r="M734" s="95"/>
      <c r="P734" s="95"/>
      <c r="Z734" s="95"/>
      <c r="AB734" s="95"/>
      <c r="AD734" s="95"/>
    </row>
    <row r="735" spans="4:30" x14ac:dyDescent="0.45">
      <c r="D735" s="23"/>
      <c r="E735" s="95"/>
      <c r="F735" s="95"/>
      <c r="K735" s="95"/>
      <c r="M735" s="95"/>
      <c r="P735" s="95"/>
      <c r="Z735" s="95"/>
      <c r="AB735" s="95"/>
      <c r="AD735" s="95"/>
    </row>
    <row r="736" spans="4:30" x14ac:dyDescent="0.45">
      <c r="D736" s="23"/>
      <c r="E736" s="95"/>
      <c r="F736" s="95"/>
      <c r="K736" s="95"/>
      <c r="M736" s="95"/>
      <c r="P736" s="95"/>
      <c r="Z736" s="95"/>
      <c r="AB736" s="95"/>
      <c r="AD736" s="95"/>
    </row>
    <row r="737" spans="4:30" x14ac:dyDescent="0.45">
      <c r="D737" s="23"/>
      <c r="E737" s="95"/>
      <c r="F737" s="95"/>
      <c r="K737" s="95"/>
      <c r="M737" s="95"/>
      <c r="P737" s="95"/>
      <c r="Z737" s="95"/>
      <c r="AB737" s="95"/>
      <c r="AD737" s="95"/>
    </row>
    <row r="738" spans="4:30" x14ac:dyDescent="0.45">
      <c r="D738" s="23"/>
      <c r="E738" s="95"/>
      <c r="F738" s="95"/>
      <c r="K738" s="95"/>
      <c r="M738" s="95"/>
      <c r="P738" s="95"/>
      <c r="Z738" s="95"/>
      <c r="AB738" s="95"/>
      <c r="AD738" s="95"/>
    </row>
    <row r="739" spans="4:30" x14ac:dyDescent="0.45">
      <c r="D739" s="23"/>
      <c r="E739" s="95"/>
      <c r="F739" s="95"/>
      <c r="K739" s="95"/>
      <c r="M739" s="95"/>
      <c r="P739" s="95"/>
      <c r="Z739" s="95"/>
      <c r="AB739" s="95"/>
      <c r="AD739" s="95"/>
    </row>
    <row r="740" spans="4:30" x14ac:dyDescent="0.45">
      <c r="D740" s="23"/>
      <c r="E740" s="95"/>
      <c r="F740" s="95"/>
      <c r="K740" s="95"/>
      <c r="M740" s="95"/>
      <c r="P740" s="95"/>
      <c r="Z740" s="95"/>
      <c r="AB740" s="95"/>
      <c r="AD740" s="95"/>
    </row>
    <row r="741" spans="4:30" x14ac:dyDescent="0.45">
      <c r="D741" s="23"/>
      <c r="E741" s="95"/>
      <c r="F741" s="95"/>
      <c r="K741" s="95"/>
      <c r="M741" s="95"/>
      <c r="P741" s="95"/>
      <c r="Z741" s="95"/>
      <c r="AB741" s="95"/>
      <c r="AD741" s="95"/>
    </row>
    <row r="742" spans="4:30" x14ac:dyDescent="0.45">
      <c r="D742" s="23"/>
      <c r="E742" s="95"/>
      <c r="F742" s="95"/>
      <c r="K742" s="95"/>
      <c r="M742" s="95"/>
      <c r="P742" s="95"/>
      <c r="Z742" s="95"/>
      <c r="AB742" s="95"/>
      <c r="AD742" s="95"/>
    </row>
    <row r="743" spans="4:30" x14ac:dyDescent="0.45">
      <c r="D743" s="23"/>
      <c r="E743" s="95"/>
      <c r="F743" s="95"/>
      <c r="K743" s="95"/>
      <c r="M743" s="95"/>
      <c r="P743" s="95"/>
      <c r="Z743" s="95"/>
      <c r="AB743" s="95"/>
      <c r="AD743" s="95"/>
    </row>
    <row r="744" spans="4:30" x14ac:dyDescent="0.45">
      <c r="D744" s="23"/>
      <c r="E744" s="95"/>
      <c r="F744" s="95"/>
      <c r="K744" s="95"/>
      <c r="M744" s="95"/>
      <c r="P744" s="95"/>
      <c r="Z744" s="95"/>
      <c r="AB744" s="95"/>
      <c r="AD744" s="95"/>
    </row>
    <row r="745" spans="4:30" x14ac:dyDescent="0.45">
      <c r="D745" s="23"/>
      <c r="E745" s="95"/>
      <c r="F745" s="95"/>
      <c r="K745" s="95"/>
      <c r="M745" s="95"/>
      <c r="P745" s="95"/>
      <c r="Z745" s="95"/>
      <c r="AB745" s="95"/>
      <c r="AD745" s="95"/>
    </row>
    <row r="746" spans="4:30" x14ac:dyDescent="0.45">
      <c r="D746" s="23"/>
      <c r="E746" s="95"/>
      <c r="F746" s="95"/>
      <c r="K746" s="95"/>
      <c r="M746" s="95"/>
      <c r="P746" s="95"/>
      <c r="Z746" s="95"/>
      <c r="AB746" s="95"/>
      <c r="AD746" s="95"/>
    </row>
    <row r="747" spans="4:30" x14ac:dyDescent="0.45">
      <c r="D747" s="23"/>
      <c r="E747" s="95"/>
      <c r="F747" s="95"/>
      <c r="K747" s="95"/>
      <c r="M747" s="95"/>
      <c r="P747" s="95"/>
      <c r="Z747" s="95"/>
      <c r="AB747" s="95"/>
      <c r="AD747" s="95"/>
    </row>
    <row r="748" spans="4:30" x14ac:dyDescent="0.45">
      <c r="D748" s="23"/>
      <c r="E748" s="95"/>
      <c r="F748" s="95"/>
      <c r="K748" s="95"/>
      <c r="M748" s="95"/>
      <c r="P748" s="95"/>
      <c r="Z748" s="95"/>
      <c r="AB748" s="95"/>
      <c r="AD748" s="95"/>
    </row>
    <row r="749" spans="4:30" x14ac:dyDescent="0.45">
      <c r="D749" s="23"/>
      <c r="E749" s="95"/>
      <c r="F749" s="95"/>
      <c r="K749" s="95"/>
      <c r="M749" s="95"/>
      <c r="P749" s="95"/>
      <c r="Z749" s="95"/>
      <c r="AB749" s="95"/>
      <c r="AD749" s="95"/>
    </row>
    <row r="750" spans="4:30" x14ac:dyDescent="0.45">
      <c r="D750" s="23"/>
      <c r="E750" s="95"/>
      <c r="F750" s="95"/>
      <c r="K750" s="95"/>
      <c r="M750" s="95"/>
      <c r="P750" s="95"/>
      <c r="Z750" s="95"/>
      <c r="AB750" s="95"/>
      <c r="AD750" s="95"/>
    </row>
    <row r="751" spans="4:30" x14ac:dyDescent="0.45">
      <c r="D751" s="23"/>
      <c r="E751" s="95"/>
      <c r="F751" s="95"/>
      <c r="K751" s="95"/>
      <c r="M751" s="95"/>
      <c r="P751" s="95"/>
      <c r="Z751" s="95"/>
      <c r="AB751" s="95"/>
      <c r="AD751" s="95"/>
    </row>
    <row r="752" spans="4:30" x14ac:dyDescent="0.45">
      <c r="D752" s="23"/>
      <c r="E752" s="95"/>
      <c r="F752" s="95"/>
      <c r="K752" s="95"/>
      <c r="M752" s="95"/>
      <c r="P752" s="95"/>
      <c r="Z752" s="95"/>
      <c r="AB752" s="95"/>
      <c r="AD752" s="95"/>
    </row>
    <row r="753" spans="4:30" x14ac:dyDescent="0.45">
      <c r="D753" s="23"/>
      <c r="E753" s="95"/>
      <c r="F753" s="95"/>
      <c r="K753" s="95"/>
      <c r="M753" s="95"/>
      <c r="P753" s="95"/>
      <c r="Z753" s="95"/>
      <c r="AB753" s="95"/>
      <c r="AD753" s="95"/>
    </row>
    <row r="754" spans="4:30" x14ac:dyDescent="0.45">
      <c r="D754" s="23"/>
      <c r="E754" s="95"/>
      <c r="F754" s="95"/>
      <c r="K754" s="95"/>
      <c r="M754" s="95"/>
      <c r="P754" s="95"/>
      <c r="Z754" s="95"/>
      <c r="AB754" s="95"/>
      <c r="AD754" s="95"/>
    </row>
    <row r="755" spans="4:30" x14ac:dyDescent="0.45">
      <c r="D755" s="23"/>
      <c r="E755" s="95"/>
      <c r="F755" s="95"/>
      <c r="K755" s="95"/>
      <c r="M755" s="95"/>
      <c r="P755" s="95"/>
      <c r="Z755" s="95"/>
      <c r="AB755" s="95"/>
      <c r="AD755" s="95"/>
    </row>
    <row r="756" spans="4:30" x14ac:dyDescent="0.45">
      <c r="D756" s="23"/>
      <c r="E756" s="95"/>
      <c r="F756" s="95"/>
      <c r="K756" s="95"/>
      <c r="M756" s="95"/>
      <c r="P756" s="95"/>
      <c r="Z756" s="95"/>
      <c r="AB756" s="95"/>
      <c r="AD756" s="95"/>
    </row>
    <row r="757" spans="4:30" x14ac:dyDescent="0.45">
      <c r="D757" s="23"/>
      <c r="E757" s="95"/>
      <c r="F757" s="95"/>
      <c r="K757" s="95"/>
      <c r="M757" s="95"/>
      <c r="P757" s="95"/>
      <c r="Z757" s="95"/>
      <c r="AB757" s="95"/>
      <c r="AD757" s="95"/>
    </row>
    <row r="758" spans="4:30" x14ac:dyDescent="0.45">
      <c r="D758" s="23"/>
      <c r="E758" s="95"/>
      <c r="F758" s="95"/>
      <c r="K758" s="95"/>
      <c r="M758" s="95"/>
      <c r="P758" s="95"/>
      <c r="Z758" s="95"/>
      <c r="AB758" s="95"/>
      <c r="AD758" s="95"/>
    </row>
    <row r="759" spans="4:30" x14ac:dyDescent="0.45">
      <c r="D759" s="23"/>
      <c r="E759" s="95"/>
      <c r="F759" s="95"/>
      <c r="K759" s="95"/>
      <c r="M759" s="95"/>
      <c r="P759" s="95"/>
      <c r="Z759" s="95"/>
      <c r="AB759" s="95"/>
      <c r="AD759" s="95"/>
    </row>
    <row r="760" spans="4:30" x14ac:dyDescent="0.45">
      <c r="D760" s="23"/>
      <c r="E760" s="95"/>
      <c r="F760" s="95"/>
      <c r="K760" s="95"/>
      <c r="M760" s="95"/>
      <c r="P760" s="95"/>
      <c r="Z760" s="95"/>
      <c r="AB760" s="95"/>
      <c r="AD760" s="95"/>
    </row>
    <row r="761" spans="4:30" x14ac:dyDescent="0.45">
      <c r="D761" s="23"/>
      <c r="E761" s="95"/>
      <c r="F761" s="95"/>
      <c r="K761" s="95"/>
      <c r="M761" s="95"/>
      <c r="P761" s="95"/>
      <c r="Z761" s="95"/>
      <c r="AB761" s="95"/>
      <c r="AD761" s="95"/>
    </row>
    <row r="762" spans="4:30" x14ac:dyDescent="0.45">
      <c r="D762" s="23"/>
      <c r="E762" s="95"/>
      <c r="F762" s="95"/>
      <c r="K762" s="95"/>
      <c r="M762" s="95"/>
      <c r="P762" s="95"/>
      <c r="Z762" s="95"/>
      <c r="AB762" s="95"/>
      <c r="AD762" s="95"/>
    </row>
    <row r="763" spans="4:30" x14ac:dyDescent="0.45">
      <c r="D763" s="23"/>
      <c r="E763" s="95"/>
      <c r="F763" s="95"/>
      <c r="K763" s="95"/>
      <c r="M763" s="95"/>
      <c r="P763" s="95"/>
      <c r="Z763" s="95"/>
      <c r="AB763" s="95"/>
      <c r="AD763" s="95"/>
    </row>
    <row r="764" spans="4:30" x14ac:dyDescent="0.45">
      <c r="D764" s="23"/>
      <c r="E764" s="95"/>
      <c r="F764" s="95"/>
      <c r="K764" s="95"/>
      <c r="M764" s="95"/>
      <c r="P764" s="95"/>
      <c r="Z764" s="95"/>
      <c r="AB764" s="95"/>
      <c r="AD764" s="95"/>
    </row>
    <row r="765" spans="4:30" x14ac:dyDescent="0.45">
      <c r="D765" s="23"/>
      <c r="E765" s="95"/>
      <c r="F765" s="95"/>
      <c r="K765" s="95"/>
      <c r="M765" s="95"/>
      <c r="P765" s="95"/>
      <c r="Z765" s="95"/>
      <c r="AB765" s="95"/>
      <c r="AD765" s="95"/>
    </row>
    <row r="766" spans="4:30" x14ac:dyDescent="0.45">
      <c r="D766" s="23"/>
      <c r="E766" s="95"/>
      <c r="F766" s="95"/>
      <c r="K766" s="95"/>
      <c r="M766" s="95"/>
      <c r="P766" s="95"/>
      <c r="Z766" s="95"/>
      <c r="AB766" s="95"/>
      <c r="AD766" s="95"/>
    </row>
    <row r="767" spans="4:30" x14ac:dyDescent="0.45">
      <c r="D767" s="23"/>
      <c r="E767" s="95"/>
      <c r="F767" s="95"/>
      <c r="K767" s="95"/>
      <c r="M767" s="95"/>
      <c r="P767" s="95"/>
      <c r="Z767" s="95"/>
      <c r="AB767" s="95"/>
      <c r="AD767" s="95"/>
    </row>
    <row r="768" spans="4:30" x14ac:dyDescent="0.45">
      <c r="D768" s="23"/>
      <c r="E768" s="95"/>
      <c r="F768" s="95"/>
      <c r="K768" s="95"/>
      <c r="M768" s="95"/>
      <c r="P768" s="95"/>
      <c r="Z768" s="95"/>
      <c r="AB768" s="95"/>
      <c r="AD768" s="95"/>
    </row>
    <row r="769" spans="4:30" x14ac:dyDescent="0.45">
      <c r="D769" s="23"/>
      <c r="E769" s="95"/>
      <c r="F769" s="95"/>
      <c r="K769" s="95"/>
      <c r="M769" s="95"/>
      <c r="P769" s="95"/>
      <c r="Z769" s="95"/>
      <c r="AB769" s="95"/>
      <c r="AD769" s="95"/>
    </row>
    <row r="770" spans="4:30" x14ac:dyDescent="0.45">
      <c r="D770" s="23"/>
      <c r="E770" s="95"/>
      <c r="F770" s="95"/>
      <c r="K770" s="95"/>
      <c r="M770" s="95"/>
      <c r="P770" s="95"/>
      <c r="Z770" s="95"/>
      <c r="AB770" s="95"/>
      <c r="AD770" s="95"/>
    </row>
    <row r="771" spans="4:30" x14ac:dyDescent="0.45">
      <c r="D771" s="23"/>
      <c r="E771" s="95"/>
      <c r="F771" s="95"/>
      <c r="K771" s="95"/>
      <c r="M771" s="95"/>
      <c r="P771" s="95"/>
      <c r="Z771" s="95"/>
      <c r="AB771" s="95"/>
      <c r="AD771" s="95"/>
    </row>
    <row r="772" spans="4:30" x14ac:dyDescent="0.45">
      <c r="D772" s="23"/>
      <c r="E772" s="95"/>
      <c r="F772" s="95"/>
      <c r="K772" s="95"/>
      <c r="M772" s="95"/>
      <c r="P772" s="95"/>
      <c r="Z772" s="95"/>
      <c r="AB772" s="95"/>
      <c r="AD772" s="95"/>
    </row>
    <row r="773" spans="4:30" x14ac:dyDescent="0.45">
      <c r="D773" s="23"/>
      <c r="E773" s="95"/>
      <c r="F773" s="95"/>
      <c r="K773" s="95"/>
      <c r="M773" s="95"/>
      <c r="P773" s="95"/>
      <c r="Z773" s="95"/>
      <c r="AB773" s="95"/>
      <c r="AD773" s="95"/>
    </row>
    <row r="774" spans="4:30" x14ac:dyDescent="0.45">
      <c r="D774" s="23"/>
      <c r="E774" s="95"/>
      <c r="F774" s="95"/>
      <c r="K774" s="95"/>
      <c r="M774" s="95"/>
      <c r="P774" s="95"/>
      <c r="Z774" s="95"/>
      <c r="AB774" s="95"/>
      <c r="AD774" s="95"/>
    </row>
    <row r="775" spans="4:30" x14ac:dyDescent="0.45">
      <c r="D775" s="23"/>
      <c r="E775" s="95"/>
      <c r="F775" s="95"/>
      <c r="K775" s="95"/>
      <c r="M775" s="95"/>
      <c r="P775" s="95"/>
      <c r="Z775" s="95"/>
      <c r="AB775" s="95"/>
      <c r="AD775" s="95"/>
    </row>
    <row r="776" spans="4:30" x14ac:dyDescent="0.45">
      <c r="D776" s="23"/>
      <c r="E776" s="95"/>
      <c r="F776" s="95"/>
      <c r="K776" s="95"/>
      <c r="M776" s="95"/>
      <c r="P776" s="95"/>
      <c r="Z776" s="95"/>
      <c r="AB776" s="95"/>
      <c r="AD776" s="95"/>
    </row>
    <row r="777" spans="4:30" x14ac:dyDescent="0.45">
      <c r="D777" s="23"/>
      <c r="E777" s="95"/>
      <c r="F777" s="95"/>
      <c r="K777" s="95"/>
      <c r="M777" s="95"/>
      <c r="P777" s="95"/>
      <c r="Z777" s="95"/>
      <c r="AB777" s="95"/>
      <c r="AD777" s="95"/>
    </row>
    <row r="778" spans="4:30" x14ac:dyDescent="0.45">
      <c r="D778" s="23"/>
      <c r="E778" s="95"/>
      <c r="F778" s="95"/>
      <c r="K778" s="95"/>
      <c r="M778" s="95"/>
      <c r="P778" s="95"/>
      <c r="Z778" s="95"/>
      <c r="AB778" s="95"/>
      <c r="AD778" s="95"/>
    </row>
    <row r="779" spans="4:30" x14ac:dyDescent="0.45">
      <c r="D779" s="23"/>
      <c r="E779" s="95"/>
      <c r="F779" s="95"/>
      <c r="K779" s="95"/>
      <c r="M779" s="95"/>
      <c r="P779" s="95"/>
      <c r="Z779" s="95"/>
      <c r="AB779" s="95"/>
      <c r="AD779" s="95"/>
    </row>
    <row r="780" spans="4:30" x14ac:dyDescent="0.45">
      <c r="D780" s="23"/>
      <c r="E780" s="95"/>
      <c r="F780" s="95"/>
      <c r="K780" s="95"/>
      <c r="M780" s="95"/>
      <c r="P780" s="95"/>
      <c r="Z780" s="95"/>
      <c r="AB780" s="95"/>
      <c r="AD780" s="95"/>
    </row>
    <row r="781" spans="4:30" x14ac:dyDescent="0.45">
      <c r="D781" s="23"/>
      <c r="E781" s="95"/>
      <c r="F781" s="95"/>
      <c r="K781" s="95"/>
      <c r="M781" s="95"/>
      <c r="P781" s="95"/>
      <c r="Z781" s="95"/>
      <c r="AB781" s="95"/>
      <c r="AD781" s="95"/>
    </row>
    <row r="782" spans="4:30" x14ac:dyDescent="0.45">
      <c r="D782" s="23"/>
      <c r="E782" s="95"/>
      <c r="F782" s="95"/>
      <c r="K782" s="95"/>
      <c r="M782" s="95"/>
      <c r="P782" s="95"/>
      <c r="Z782" s="95"/>
      <c r="AB782" s="95"/>
      <c r="AD782" s="95"/>
    </row>
    <row r="783" spans="4:30" x14ac:dyDescent="0.45">
      <c r="D783" s="23"/>
      <c r="E783" s="95"/>
      <c r="F783" s="95"/>
      <c r="K783" s="95"/>
      <c r="M783" s="95"/>
      <c r="P783" s="95"/>
      <c r="Z783" s="95"/>
      <c r="AB783" s="95"/>
      <c r="AD783" s="95"/>
    </row>
    <row r="784" spans="4:30" x14ac:dyDescent="0.45">
      <c r="D784" s="23"/>
      <c r="E784" s="95"/>
      <c r="F784" s="95"/>
      <c r="K784" s="95"/>
      <c r="M784" s="95"/>
      <c r="P784" s="95"/>
      <c r="Z784" s="95"/>
      <c r="AB784" s="95"/>
      <c r="AD784" s="95"/>
    </row>
    <row r="785" spans="4:30" x14ac:dyDescent="0.45">
      <c r="D785" s="23"/>
      <c r="E785" s="95"/>
      <c r="F785" s="95"/>
      <c r="K785" s="95"/>
      <c r="M785" s="95"/>
      <c r="P785" s="95"/>
      <c r="Z785" s="95"/>
      <c r="AB785" s="95"/>
      <c r="AD785" s="95"/>
    </row>
    <row r="786" spans="4:30" x14ac:dyDescent="0.45">
      <c r="D786" s="23"/>
      <c r="E786" s="95"/>
      <c r="F786" s="95"/>
      <c r="K786" s="95"/>
      <c r="M786" s="95"/>
      <c r="P786" s="95"/>
      <c r="Z786" s="95"/>
      <c r="AB786" s="95"/>
      <c r="AD786" s="95"/>
    </row>
    <row r="787" spans="4:30" x14ac:dyDescent="0.45">
      <c r="D787" s="23"/>
      <c r="E787" s="95"/>
      <c r="F787" s="95"/>
      <c r="K787" s="95"/>
      <c r="M787" s="95"/>
      <c r="P787" s="95"/>
      <c r="Z787" s="95"/>
      <c r="AB787" s="95"/>
      <c r="AD787" s="95"/>
    </row>
    <row r="788" spans="4:30" x14ac:dyDescent="0.45">
      <c r="D788" s="23"/>
      <c r="E788" s="95"/>
      <c r="F788" s="95"/>
      <c r="K788" s="95"/>
      <c r="M788" s="95"/>
      <c r="P788" s="95"/>
      <c r="Z788" s="95"/>
      <c r="AB788" s="95"/>
      <c r="AD788" s="95"/>
    </row>
    <row r="789" spans="4:30" x14ac:dyDescent="0.45">
      <c r="D789" s="23"/>
      <c r="E789" s="95"/>
      <c r="F789" s="95"/>
      <c r="K789" s="95"/>
      <c r="M789" s="95"/>
      <c r="P789" s="95"/>
      <c r="Z789" s="95"/>
      <c r="AB789" s="95"/>
      <c r="AD789" s="95"/>
    </row>
    <row r="790" spans="4:30" x14ac:dyDescent="0.45">
      <c r="D790" s="23"/>
      <c r="E790" s="95"/>
      <c r="F790" s="95"/>
      <c r="K790" s="95"/>
      <c r="M790" s="95"/>
      <c r="P790" s="95"/>
      <c r="Z790" s="95"/>
      <c r="AB790" s="95"/>
      <c r="AD790" s="95"/>
    </row>
    <row r="791" spans="4:30" x14ac:dyDescent="0.45">
      <c r="D791" s="23"/>
      <c r="E791" s="95"/>
      <c r="F791" s="95"/>
      <c r="K791" s="95"/>
      <c r="M791" s="95"/>
      <c r="P791" s="95"/>
      <c r="Z791" s="95"/>
      <c r="AB791" s="95"/>
      <c r="AD791" s="95"/>
    </row>
    <row r="792" spans="4:30" x14ac:dyDescent="0.45">
      <c r="D792" s="23"/>
      <c r="E792" s="95"/>
      <c r="F792" s="95"/>
      <c r="K792" s="95"/>
      <c r="M792" s="95"/>
      <c r="P792" s="95"/>
      <c r="Z792" s="95"/>
      <c r="AB792" s="95"/>
      <c r="AD792" s="95"/>
    </row>
    <row r="793" spans="4:30" x14ac:dyDescent="0.45">
      <c r="D793" s="23"/>
      <c r="E793" s="95"/>
      <c r="F793" s="95"/>
      <c r="K793" s="95"/>
      <c r="M793" s="95"/>
      <c r="P793" s="95"/>
      <c r="Z793" s="95"/>
      <c r="AB793" s="95"/>
      <c r="AD793" s="95"/>
    </row>
    <row r="794" spans="4:30" x14ac:dyDescent="0.45">
      <c r="D794" s="23"/>
      <c r="E794" s="95"/>
      <c r="F794" s="95"/>
      <c r="K794" s="95"/>
      <c r="M794" s="95"/>
      <c r="P794" s="95"/>
      <c r="Z794" s="95"/>
      <c r="AB794" s="95"/>
      <c r="AD794" s="95"/>
    </row>
    <row r="795" spans="4:30" x14ac:dyDescent="0.45">
      <c r="D795" s="23"/>
      <c r="E795" s="95"/>
      <c r="F795" s="95"/>
      <c r="K795" s="95"/>
      <c r="M795" s="95"/>
      <c r="P795" s="95"/>
      <c r="Z795" s="95"/>
      <c r="AB795" s="95"/>
      <c r="AD795" s="95"/>
    </row>
    <row r="796" spans="4:30" x14ac:dyDescent="0.45">
      <c r="D796" s="23"/>
      <c r="E796" s="95"/>
      <c r="F796" s="95"/>
      <c r="K796" s="95"/>
      <c r="M796" s="95"/>
      <c r="P796" s="95"/>
      <c r="Z796" s="95"/>
      <c r="AB796" s="95"/>
      <c r="AD796" s="95"/>
    </row>
    <row r="797" spans="4:30" x14ac:dyDescent="0.45">
      <c r="D797" s="23"/>
      <c r="E797" s="95"/>
      <c r="F797" s="95"/>
      <c r="K797" s="95"/>
      <c r="M797" s="95"/>
      <c r="P797" s="95"/>
      <c r="Z797" s="95"/>
      <c r="AB797" s="95"/>
      <c r="AD797" s="95"/>
    </row>
    <row r="798" spans="4:30" x14ac:dyDescent="0.45">
      <c r="D798" s="23"/>
      <c r="E798" s="95"/>
      <c r="F798" s="95"/>
      <c r="K798" s="95"/>
      <c r="M798" s="95"/>
      <c r="P798" s="95"/>
      <c r="Z798" s="95"/>
      <c r="AB798" s="95"/>
      <c r="AD798" s="95"/>
    </row>
    <row r="799" spans="4:30" x14ac:dyDescent="0.45">
      <c r="D799" s="23"/>
      <c r="E799" s="95"/>
      <c r="F799" s="95"/>
      <c r="K799" s="95"/>
      <c r="M799" s="95"/>
      <c r="P799" s="95"/>
      <c r="Z799" s="95"/>
      <c r="AB799" s="95"/>
      <c r="AD799" s="95"/>
    </row>
    <row r="800" spans="4:30" x14ac:dyDescent="0.45">
      <c r="D800" s="23"/>
      <c r="E800" s="95"/>
      <c r="F800" s="95"/>
      <c r="K800" s="95"/>
      <c r="M800" s="95"/>
      <c r="P800" s="95"/>
      <c r="Z800" s="95"/>
      <c r="AB800" s="95"/>
      <c r="AD800" s="95"/>
    </row>
    <row r="801" spans="4:30" x14ac:dyDescent="0.45">
      <c r="D801" s="23"/>
      <c r="E801" s="95"/>
      <c r="F801" s="95"/>
      <c r="K801" s="95"/>
      <c r="M801" s="95"/>
      <c r="P801" s="95"/>
      <c r="Z801" s="95"/>
      <c r="AB801" s="95"/>
      <c r="AD801" s="95"/>
    </row>
    <row r="802" spans="4:30" x14ac:dyDescent="0.45">
      <c r="D802" s="23"/>
      <c r="E802" s="95"/>
      <c r="F802" s="95"/>
      <c r="K802" s="95"/>
      <c r="M802" s="95"/>
      <c r="P802" s="95"/>
      <c r="Z802" s="95"/>
      <c r="AB802" s="95"/>
      <c r="AD802" s="95"/>
    </row>
    <row r="803" spans="4:30" x14ac:dyDescent="0.45">
      <c r="D803" s="23"/>
      <c r="E803" s="95"/>
      <c r="F803" s="95"/>
      <c r="K803" s="95"/>
      <c r="M803" s="95"/>
      <c r="P803" s="95"/>
      <c r="Z803" s="95"/>
      <c r="AB803" s="95"/>
      <c r="AD803" s="95"/>
    </row>
    <row r="804" spans="4:30" x14ac:dyDescent="0.45">
      <c r="D804" s="23"/>
      <c r="E804" s="95"/>
      <c r="F804" s="95"/>
      <c r="K804" s="95"/>
      <c r="M804" s="95"/>
      <c r="P804" s="95"/>
      <c r="Z804" s="95"/>
      <c r="AB804" s="95"/>
      <c r="AD804" s="95"/>
    </row>
    <row r="805" spans="4:30" x14ac:dyDescent="0.45">
      <c r="D805" s="23"/>
      <c r="E805" s="95"/>
      <c r="F805" s="95"/>
      <c r="K805" s="95"/>
      <c r="M805" s="95"/>
      <c r="P805" s="95"/>
      <c r="Z805" s="95"/>
      <c r="AB805" s="95"/>
      <c r="AD805" s="95"/>
    </row>
    <row r="806" spans="4:30" x14ac:dyDescent="0.45">
      <c r="D806" s="23"/>
      <c r="E806" s="95"/>
      <c r="F806" s="95"/>
      <c r="K806" s="95"/>
      <c r="M806" s="95"/>
      <c r="P806" s="95"/>
      <c r="Z806" s="95"/>
      <c r="AB806" s="95"/>
      <c r="AD806" s="95"/>
    </row>
    <row r="807" spans="4:30" x14ac:dyDescent="0.45">
      <c r="D807" s="23"/>
      <c r="E807" s="95"/>
      <c r="F807" s="95"/>
      <c r="K807" s="95"/>
      <c r="M807" s="95"/>
      <c r="P807" s="95"/>
      <c r="Z807" s="95"/>
      <c r="AB807" s="95"/>
      <c r="AD807" s="95"/>
    </row>
    <row r="808" spans="4:30" x14ac:dyDescent="0.45">
      <c r="D808" s="23"/>
      <c r="E808" s="95"/>
      <c r="F808" s="95"/>
      <c r="K808" s="95"/>
      <c r="M808" s="95"/>
      <c r="P808" s="95"/>
      <c r="Z808" s="95"/>
      <c r="AB808" s="95"/>
      <c r="AD808" s="95"/>
    </row>
    <row r="809" spans="4:30" x14ac:dyDescent="0.45">
      <c r="D809" s="23"/>
      <c r="E809" s="95"/>
      <c r="F809" s="95"/>
      <c r="K809" s="95"/>
      <c r="M809" s="95"/>
      <c r="P809" s="95"/>
      <c r="Z809" s="95"/>
      <c r="AB809" s="95"/>
      <c r="AD809" s="95"/>
    </row>
    <row r="810" spans="4:30" x14ac:dyDescent="0.45">
      <c r="D810" s="23"/>
      <c r="E810" s="95"/>
      <c r="F810" s="95"/>
      <c r="K810" s="95"/>
      <c r="M810" s="95"/>
      <c r="P810" s="95"/>
      <c r="Z810" s="95"/>
      <c r="AB810" s="95"/>
      <c r="AD810" s="95"/>
    </row>
    <row r="811" spans="4:30" x14ac:dyDescent="0.45">
      <c r="D811" s="23"/>
      <c r="E811" s="95"/>
      <c r="F811" s="95"/>
      <c r="K811" s="95"/>
      <c r="M811" s="95"/>
      <c r="P811" s="95"/>
      <c r="Z811" s="95"/>
      <c r="AB811" s="95"/>
      <c r="AD811" s="95"/>
    </row>
    <row r="812" spans="4:30" x14ac:dyDescent="0.45">
      <c r="D812" s="23"/>
      <c r="E812" s="95"/>
      <c r="F812" s="95"/>
      <c r="K812" s="95"/>
      <c r="M812" s="95"/>
      <c r="P812" s="95"/>
      <c r="Z812" s="95"/>
      <c r="AB812" s="95"/>
      <c r="AD812" s="95"/>
    </row>
    <row r="813" spans="4:30" x14ac:dyDescent="0.45">
      <c r="D813" s="23"/>
      <c r="E813" s="95"/>
      <c r="F813" s="95"/>
      <c r="K813" s="95"/>
      <c r="M813" s="95"/>
      <c r="P813" s="95"/>
      <c r="Z813" s="95"/>
      <c r="AB813" s="95"/>
      <c r="AD813" s="95"/>
    </row>
    <row r="814" spans="4:30" x14ac:dyDescent="0.45">
      <c r="D814" s="23"/>
      <c r="E814" s="95"/>
      <c r="F814" s="95"/>
      <c r="K814" s="95"/>
      <c r="M814" s="95"/>
      <c r="P814" s="95"/>
      <c r="Z814" s="95"/>
      <c r="AB814" s="95"/>
      <c r="AD814" s="95"/>
    </row>
    <row r="815" spans="4:30" x14ac:dyDescent="0.45">
      <c r="D815" s="23"/>
      <c r="E815" s="95"/>
      <c r="F815" s="95"/>
      <c r="K815" s="95"/>
      <c r="M815" s="95"/>
      <c r="P815" s="95"/>
      <c r="Z815" s="95"/>
      <c r="AB815" s="95"/>
      <c r="AD815" s="95"/>
    </row>
    <row r="816" spans="4:30" x14ac:dyDescent="0.45">
      <c r="D816" s="23"/>
      <c r="E816" s="95"/>
      <c r="F816" s="95"/>
      <c r="K816" s="95"/>
      <c r="M816" s="95"/>
      <c r="P816" s="95"/>
      <c r="Z816" s="95"/>
      <c r="AB816" s="95"/>
      <c r="AD816" s="95"/>
    </row>
    <row r="817" spans="4:30" x14ac:dyDescent="0.45">
      <c r="D817" s="23"/>
      <c r="E817" s="95"/>
      <c r="F817" s="95"/>
      <c r="K817" s="95"/>
      <c r="M817" s="95"/>
      <c r="P817" s="95"/>
      <c r="Z817" s="95"/>
      <c r="AB817" s="95"/>
      <c r="AD817" s="95"/>
    </row>
    <row r="818" spans="4:30" x14ac:dyDescent="0.45">
      <c r="D818" s="23"/>
      <c r="E818" s="95"/>
      <c r="F818" s="95"/>
      <c r="K818" s="95"/>
      <c r="M818" s="95"/>
      <c r="P818" s="95"/>
      <c r="Z818" s="95"/>
      <c r="AB818" s="95"/>
      <c r="AD818" s="95"/>
    </row>
    <row r="819" spans="4:30" x14ac:dyDescent="0.45">
      <c r="D819" s="23"/>
      <c r="E819" s="95"/>
      <c r="F819" s="95"/>
      <c r="K819" s="95"/>
      <c r="M819" s="95"/>
      <c r="P819" s="95"/>
      <c r="Z819" s="95"/>
      <c r="AB819" s="95"/>
      <c r="AD819" s="95"/>
    </row>
    <row r="820" spans="4:30" x14ac:dyDescent="0.45">
      <c r="D820" s="23"/>
      <c r="E820" s="95"/>
      <c r="F820" s="95"/>
      <c r="K820" s="95"/>
      <c r="M820" s="95"/>
      <c r="P820" s="95"/>
      <c r="Z820" s="95"/>
      <c r="AB820" s="95"/>
      <c r="AD820" s="95"/>
    </row>
    <row r="821" spans="4:30" x14ac:dyDescent="0.45">
      <c r="D821" s="23"/>
      <c r="E821" s="95"/>
      <c r="F821" s="95"/>
      <c r="K821" s="95"/>
      <c r="M821" s="95"/>
      <c r="P821" s="95"/>
      <c r="Z821" s="95"/>
      <c r="AB821" s="95"/>
      <c r="AD821" s="95"/>
    </row>
    <row r="822" spans="4:30" x14ac:dyDescent="0.45">
      <c r="D822" s="23"/>
      <c r="E822" s="95"/>
      <c r="F822" s="95"/>
      <c r="K822" s="95"/>
      <c r="M822" s="95"/>
      <c r="P822" s="95"/>
      <c r="Z822" s="95"/>
      <c r="AB822" s="95"/>
      <c r="AD822" s="95"/>
    </row>
    <row r="823" spans="4:30" x14ac:dyDescent="0.45">
      <c r="D823" s="23"/>
      <c r="E823" s="95"/>
      <c r="F823" s="95"/>
      <c r="K823" s="95"/>
      <c r="M823" s="95"/>
      <c r="P823" s="95"/>
      <c r="Z823" s="95"/>
      <c r="AB823" s="95"/>
      <c r="AD823" s="95"/>
    </row>
    <row r="824" spans="4:30" x14ac:dyDescent="0.45">
      <c r="D824" s="23"/>
      <c r="E824" s="95"/>
      <c r="F824" s="95"/>
      <c r="K824" s="95"/>
      <c r="M824" s="95"/>
      <c r="P824" s="95"/>
      <c r="Z824" s="95"/>
      <c r="AB824" s="95"/>
      <c r="AD824" s="95"/>
    </row>
    <row r="825" spans="4:30" x14ac:dyDescent="0.45">
      <c r="D825" s="23"/>
      <c r="E825" s="95"/>
      <c r="F825" s="95"/>
      <c r="K825" s="95"/>
      <c r="M825" s="95"/>
      <c r="P825" s="95"/>
      <c r="Z825" s="95"/>
      <c r="AB825" s="95"/>
      <c r="AD825" s="95"/>
    </row>
    <row r="826" spans="4:30" x14ac:dyDescent="0.45">
      <c r="D826" s="23"/>
      <c r="E826" s="95"/>
      <c r="F826" s="95"/>
      <c r="K826" s="95"/>
      <c r="M826" s="95"/>
      <c r="P826" s="95"/>
      <c r="Z826" s="95"/>
      <c r="AB826" s="95"/>
      <c r="AD826" s="95"/>
    </row>
    <row r="827" spans="4:30" x14ac:dyDescent="0.45">
      <c r="D827" s="23"/>
      <c r="E827" s="95"/>
      <c r="F827" s="95"/>
      <c r="K827" s="95"/>
      <c r="M827" s="95"/>
      <c r="P827" s="95"/>
      <c r="Z827" s="95"/>
      <c r="AB827" s="95"/>
      <c r="AD827" s="95"/>
    </row>
    <row r="828" spans="4:30" x14ac:dyDescent="0.45">
      <c r="D828" s="23"/>
      <c r="E828" s="95"/>
      <c r="F828" s="95"/>
      <c r="K828" s="95"/>
      <c r="M828" s="95"/>
      <c r="P828" s="95"/>
      <c r="Z828" s="95"/>
      <c r="AB828" s="95"/>
      <c r="AD828" s="95"/>
    </row>
    <row r="829" spans="4:30" x14ac:dyDescent="0.45">
      <c r="D829" s="23"/>
      <c r="E829" s="95"/>
      <c r="F829" s="95"/>
      <c r="K829" s="95"/>
      <c r="M829" s="95"/>
      <c r="P829" s="95"/>
      <c r="Z829" s="95"/>
      <c r="AB829" s="95"/>
      <c r="AD829" s="95"/>
    </row>
    <row r="830" spans="4:30" x14ac:dyDescent="0.45">
      <c r="D830" s="23"/>
      <c r="E830" s="95"/>
      <c r="F830" s="95"/>
      <c r="K830" s="95"/>
      <c r="M830" s="95"/>
      <c r="P830" s="95"/>
      <c r="Z830" s="95"/>
      <c r="AB830" s="95"/>
      <c r="AD830" s="95"/>
    </row>
    <row r="831" spans="4:30" x14ac:dyDescent="0.45">
      <c r="D831" s="23"/>
      <c r="E831" s="95"/>
      <c r="F831" s="95"/>
      <c r="K831" s="95"/>
      <c r="M831" s="95"/>
      <c r="P831" s="95"/>
      <c r="Z831" s="95"/>
      <c r="AB831" s="95"/>
      <c r="AD831" s="95"/>
    </row>
    <row r="832" spans="4:30" x14ac:dyDescent="0.45">
      <c r="D832" s="23"/>
      <c r="E832" s="95"/>
      <c r="F832" s="95"/>
      <c r="K832" s="95"/>
      <c r="M832" s="95"/>
      <c r="P832" s="95"/>
      <c r="Z832" s="95"/>
      <c r="AB832" s="95"/>
      <c r="AD832" s="95"/>
    </row>
    <row r="833" spans="4:30" x14ac:dyDescent="0.45">
      <c r="D833" s="23"/>
      <c r="E833" s="95"/>
      <c r="F833" s="95"/>
      <c r="K833" s="95"/>
      <c r="M833" s="95"/>
      <c r="P833" s="95"/>
      <c r="Z833" s="95"/>
      <c r="AB833" s="95"/>
      <c r="AD833" s="95"/>
    </row>
    <row r="834" spans="4:30" x14ac:dyDescent="0.45">
      <c r="D834" s="23"/>
      <c r="E834" s="95"/>
      <c r="F834" s="95"/>
      <c r="K834" s="95"/>
      <c r="M834" s="95"/>
      <c r="P834" s="95"/>
      <c r="Z834" s="95"/>
      <c r="AB834" s="95"/>
      <c r="AD834" s="95"/>
    </row>
    <row r="835" spans="4:30" x14ac:dyDescent="0.45">
      <c r="D835" s="23"/>
      <c r="E835" s="95"/>
      <c r="F835" s="95"/>
      <c r="K835" s="95"/>
      <c r="M835" s="95"/>
      <c r="P835" s="95"/>
      <c r="Z835" s="95"/>
      <c r="AB835" s="95"/>
      <c r="AD835" s="95"/>
    </row>
    <row r="836" spans="4:30" x14ac:dyDescent="0.45">
      <c r="D836" s="23"/>
      <c r="E836" s="95"/>
      <c r="F836" s="95"/>
      <c r="K836" s="95"/>
      <c r="M836" s="95"/>
      <c r="P836" s="95"/>
      <c r="Z836" s="95"/>
      <c r="AB836" s="95"/>
      <c r="AD836" s="95"/>
    </row>
    <row r="837" spans="4:30" x14ac:dyDescent="0.45">
      <c r="D837" s="23"/>
      <c r="E837" s="95"/>
      <c r="F837" s="95"/>
      <c r="K837" s="95"/>
      <c r="M837" s="95"/>
      <c r="P837" s="95"/>
      <c r="Z837" s="95"/>
      <c r="AB837" s="95"/>
      <c r="AD837" s="95"/>
    </row>
    <row r="838" spans="4:30" x14ac:dyDescent="0.45">
      <c r="D838" s="23"/>
      <c r="E838" s="95"/>
      <c r="F838" s="95"/>
      <c r="K838" s="95"/>
      <c r="M838" s="95"/>
      <c r="P838" s="95"/>
      <c r="Z838" s="95"/>
      <c r="AB838" s="95"/>
      <c r="AD838" s="95"/>
    </row>
    <row r="839" spans="4:30" x14ac:dyDescent="0.45">
      <c r="D839" s="23"/>
      <c r="E839" s="95"/>
      <c r="F839" s="95"/>
      <c r="K839" s="95"/>
      <c r="M839" s="95"/>
      <c r="P839" s="95"/>
      <c r="Z839" s="95"/>
      <c r="AB839" s="95"/>
      <c r="AD839" s="95"/>
    </row>
    <row r="840" spans="4:30" x14ac:dyDescent="0.45">
      <c r="D840" s="23"/>
      <c r="E840" s="95"/>
      <c r="F840" s="95"/>
      <c r="K840" s="95"/>
      <c r="M840" s="95"/>
      <c r="P840" s="95"/>
      <c r="Z840" s="95"/>
      <c r="AB840" s="95"/>
      <c r="AD840" s="95"/>
    </row>
    <row r="841" spans="4:30" x14ac:dyDescent="0.45">
      <c r="D841" s="23"/>
      <c r="E841" s="95"/>
      <c r="F841" s="95"/>
      <c r="K841" s="95"/>
      <c r="M841" s="95"/>
      <c r="P841" s="95"/>
      <c r="Z841" s="95"/>
      <c r="AB841" s="95"/>
      <c r="AD841" s="95"/>
    </row>
    <row r="842" spans="4:30" x14ac:dyDescent="0.45">
      <c r="D842" s="23"/>
      <c r="E842" s="95"/>
      <c r="F842" s="95"/>
      <c r="K842" s="95"/>
      <c r="M842" s="95"/>
      <c r="P842" s="95"/>
      <c r="Z842" s="95"/>
      <c r="AB842" s="95"/>
      <c r="AD842" s="95"/>
    </row>
    <row r="843" spans="4:30" x14ac:dyDescent="0.45">
      <c r="D843" s="23"/>
      <c r="E843" s="95"/>
      <c r="F843" s="95"/>
      <c r="K843" s="95"/>
      <c r="M843" s="95"/>
      <c r="P843" s="95"/>
      <c r="Z843" s="95"/>
      <c r="AB843" s="95"/>
      <c r="AD843" s="95"/>
    </row>
    <row r="844" spans="4:30" x14ac:dyDescent="0.45">
      <c r="D844" s="23"/>
      <c r="E844" s="95"/>
      <c r="F844" s="95"/>
      <c r="K844" s="95"/>
      <c r="M844" s="95"/>
      <c r="P844" s="95"/>
      <c r="Z844" s="95"/>
      <c r="AB844" s="95"/>
      <c r="AD844" s="95"/>
    </row>
    <row r="845" spans="4:30" x14ac:dyDescent="0.45">
      <c r="D845" s="23"/>
      <c r="E845" s="95"/>
      <c r="F845" s="95"/>
      <c r="K845" s="95"/>
      <c r="M845" s="95"/>
      <c r="P845" s="95"/>
      <c r="Z845" s="95"/>
      <c r="AB845" s="95"/>
      <c r="AD845" s="95"/>
    </row>
    <row r="846" spans="4:30" x14ac:dyDescent="0.45">
      <c r="D846" s="23"/>
      <c r="E846" s="95"/>
      <c r="F846" s="95"/>
      <c r="K846" s="95"/>
      <c r="M846" s="95"/>
      <c r="P846" s="95"/>
      <c r="Z846" s="95"/>
      <c r="AB846" s="95"/>
      <c r="AD846" s="95"/>
    </row>
    <row r="847" spans="4:30" x14ac:dyDescent="0.45">
      <c r="D847" s="23"/>
      <c r="E847" s="95"/>
      <c r="F847" s="95"/>
      <c r="K847" s="95"/>
      <c r="M847" s="95"/>
      <c r="P847" s="95"/>
      <c r="Z847" s="95"/>
      <c r="AB847" s="95"/>
      <c r="AD847" s="95"/>
    </row>
    <row r="848" spans="4:30" x14ac:dyDescent="0.45">
      <c r="D848" s="23"/>
      <c r="E848" s="95"/>
      <c r="F848" s="95"/>
      <c r="K848" s="95"/>
      <c r="M848" s="95"/>
      <c r="P848" s="95"/>
      <c r="Z848" s="95"/>
      <c r="AB848" s="95"/>
      <c r="AD848" s="95"/>
    </row>
    <row r="849" spans="4:30" x14ac:dyDescent="0.45">
      <c r="D849" s="23"/>
      <c r="E849" s="95"/>
      <c r="F849" s="95"/>
      <c r="K849" s="95"/>
      <c r="M849" s="95"/>
      <c r="P849" s="95"/>
      <c r="Z849" s="95"/>
      <c r="AB849" s="95"/>
      <c r="AD849" s="95"/>
    </row>
    <row r="850" spans="4:30" x14ac:dyDescent="0.45">
      <c r="D850" s="23"/>
      <c r="E850" s="95"/>
      <c r="F850" s="95"/>
      <c r="K850" s="95"/>
      <c r="M850" s="95"/>
      <c r="P850" s="95"/>
      <c r="Z850" s="95"/>
      <c r="AB850" s="95"/>
      <c r="AD850" s="95"/>
    </row>
    <row r="851" spans="4:30" x14ac:dyDescent="0.45">
      <c r="D851" s="23"/>
      <c r="E851" s="95"/>
      <c r="F851" s="95"/>
      <c r="K851" s="95"/>
      <c r="M851" s="95"/>
      <c r="P851" s="95"/>
      <c r="Z851" s="95"/>
      <c r="AB851" s="95"/>
      <c r="AD851" s="95"/>
    </row>
    <row r="852" spans="4:30" x14ac:dyDescent="0.45">
      <c r="D852" s="23"/>
      <c r="E852" s="95"/>
      <c r="F852" s="95"/>
      <c r="K852" s="95"/>
      <c r="M852" s="95"/>
      <c r="P852" s="95"/>
      <c r="Z852" s="95"/>
      <c r="AB852" s="95"/>
      <c r="AD852" s="95"/>
    </row>
    <row r="853" spans="4:30" x14ac:dyDescent="0.45">
      <c r="D853" s="23"/>
      <c r="E853" s="95"/>
      <c r="F853" s="95"/>
      <c r="K853" s="95"/>
      <c r="M853" s="95"/>
      <c r="P853" s="95"/>
      <c r="Z853" s="95"/>
      <c r="AB853" s="95"/>
      <c r="AD853" s="95"/>
    </row>
    <row r="854" spans="4:30" x14ac:dyDescent="0.45">
      <c r="D854" s="23"/>
      <c r="E854" s="95"/>
      <c r="F854" s="95"/>
      <c r="K854" s="95"/>
      <c r="M854" s="95"/>
      <c r="P854" s="95"/>
      <c r="Z854" s="95"/>
      <c r="AB854" s="95"/>
      <c r="AD854" s="95"/>
    </row>
    <row r="855" spans="4:30" x14ac:dyDescent="0.45">
      <c r="D855" s="23"/>
      <c r="E855" s="95"/>
      <c r="F855" s="95"/>
      <c r="K855" s="95"/>
      <c r="M855" s="95"/>
      <c r="P855" s="95"/>
      <c r="Z855" s="95"/>
      <c r="AB855" s="95"/>
      <c r="AD855" s="95"/>
    </row>
    <row r="856" spans="4:30" x14ac:dyDescent="0.45">
      <c r="D856" s="23"/>
      <c r="E856" s="95"/>
      <c r="F856" s="95"/>
      <c r="K856" s="95"/>
      <c r="M856" s="95"/>
      <c r="P856" s="95"/>
      <c r="Z856" s="95"/>
      <c r="AB856" s="95"/>
      <c r="AD856" s="95"/>
    </row>
    <row r="857" spans="4:30" x14ac:dyDescent="0.45">
      <c r="D857" s="23"/>
      <c r="E857" s="95"/>
      <c r="F857" s="95"/>
      <c r="K857" s="95"/>
      <c r="M857" s="95"/>
      <c r="P857" s="95"/>
      <c r="Z857" s="95"/>
      <c r="AB857" s="95"/>
      <c r="AD857" s="95"/>
    </row>
    <row r="858" spans="4:30" x14ac:dyDescent="0.45">
      <c r="D858" s="23"/>
      <c r="E858" s="95"/>
      <c r="F858" s="95"/>
      <c r="K858" s="95"/>
      <c r="M858" s="95"/>
      <c r="P858" s="95"/>
      <c r="Z858" s="95"/>
      <c r="AB858" s="95"/>
      <c r="AD858" s="95"/>
    </row>
    <row r="859" spans="4:30" x14ac:dyDescent="0.45">
      <c r="D859" s="23"/>
      <c r="E859" s="95"/>
      <c r="F859" s="95"/>
      <c r="K859" s="95"/>
      <c r="M859" s="95"/>
      <c r="P859" s="95"/>
      <c r="Z859" s="95"/>
      <c r="AB859" s="95"/>
      <c r="AD859" s="95"/>
    </row>
    <row r="860" spans="4:30" x14ac:dyDescent="0.45">
      <c r="D860" s="23"/>
      <c r="E860" s="95"/>
      <c r="F860" s="95"/>
      <c r="K860" s="95"/>
      <c r="M860" s="95"/>
      <c r="P860" s="95"/>
      <c r="Z860" s="95"/>
      <c r="AB860" s="95"/>
      <c r="AD860" s="95"/>
    </row>
    <row r="861" spans="4:30" x14ac:dyDescent="0.45">
      <c r="D861" s="23"/>
      <c r="E861" s="95"/>
      <c r="F861" s="95"/>
      <c r="K861" s="95"/>
      <c r="M861" s="95"/>
      <c r="P861" s="95"/>
      <c r="Z861" s="95"/>
      <c r="AB861" s="95"/>
      <c r="AD861" s="95"/>
    </row>
    <row r="862" spans="4:30" x14ac:dyDescent="0.45">
      <c r="D862" s="23"/>
      <c r="E862" s="95"/>
      <c r="F862" s="95"/>
      <c r="K862" s="95"/>
      <c r="M862" s="95"/>
      <c r="P862" s="95"/>
      <c r="Z862" s="95"/>
      <c r="AB862" s="95"/>
      <c r="AD862" s="95"/>
    </row>
    <row r="863" spans="4:30" x14ac:dyDescent="0.45">
      <c r="D863" s="23"/>
      <c r="E863" s="95"/>
      <c r="F863" s="95"/>
      <c r="K863" s="95"/>
      <c r="M863" s="95"/>
      <c r="P863" s="95"/>
      <c r="Z863" s="95"/>
      <c r="AB863" s="95"/>
      <c r="AD863" s="95"/>
    </row>
    <row r="864" spans="4:30" x14ac:dyDescent="0.45">
      <c r="D864" s="23"/>
      <c r="E864" s="95"/>
      <c r="F864" s="95"/>
      <c r="K864" s="95"/>
      <c r="M864" s="95"/>
      <c r="P864" s="95"/>
      <c r="Z864" s="95"/>
      <c r="AB864" s="95"/>
      <c r="AD864" s="95"/>
    </row>
    <row r="865" spans="4:30" x14ac:dyDescent="0.45">
      <c r="D865" s="23"/>
      <c r="E865" s="95"/>
      <c r="F865" s="95"/>
      <c r="K865" s="95"/>
      <c r="M865" s="95"/>
      <c r="P865" s="95"/>
      <c r="Z865" s="95"/>
      <c r="AB865" s="95"/>
      <c r="AD865" s="95"/>
    </row>
    <row r="866" spans="4:30" x14ac:dyDescent="0.45">
      <c r="D866" s="23"/>
      <c r="E866" s="95"/>
      <c r="F866" s="95"/>
      <c r="K866" s="95"/>
      <c r="M866" s="95"/>
      <c r="P866" s="95"/>
      <c r="Z866" s="95"/>
      <c r="AB866" s="95"/>
      <c r="AD866" s="95"/>
    </row>
    <row r="867" spans="4:30" x14ac:dyDescent="0.45">
      <c r="D867" s="23"/>
      <c r="E867" s="95"/>
      <c r="F867" s="95"/>
      <c r="K867" s="95"/>
      <c r="M867" s="95"/>
      <c r="P867" s="95"/>
      <c r="Z867" s="95"/>
      <c r="AB867" s="95"/>
      <c r="AD867" s="95"/>
    </row>
    <row r="868" spans="4:30" x14ac:dyDescent="0.45">
      <c r="D868" s="23"/>
      <c r="E868" s="95"/>
      <c r="F868" s="95"/>
      <c r="K868" s="95"/>
      <c r="M868" s="95"/>
      <c r="P868" s="95"/>
      <c r="Z868" s="95"/>
      <c r="AB868" s="95"/>
      <c r="AD868" s="95"/>
    </row>
    <row r="869" spans="4:30" x14ac:dyDescent="0.45">
      <c r="D869" s="23"/>
      <c r="E869" s="95"/>
      <c r="F869" s="95"/>
      <c r="K869" s="95"/>
      <c r="M869" s="95"/>
      <c r="P869" s="95"/>
      <c r="Z869" s="95"/>
      <c r="AB869" s="95"/>
      <c r="AD869" s="95"/>
    </row>
    <row r="870" spans="4:30" x14ac:dyDescent="0.45">
      <c r="D870" s="23"/>
      <c r="E870" s="95"/>
      <c r="F870" s="95"/>
      <c r="K870" s="95"/>
      <c r="M870" s="95"/>
      <c r="P870" s="95"/>
      <c r="Z870" s="95"/>
      <c r="AB870" s="95"/>
      <c r="AD870" s="95"/>
    </row>
    <row r="871" spans="4:30" x14ac:dyDescent="0.45">
      <c r="D871" s="23"/>
      <c r="E871" s="95"/>
      <c r="F871" s="95"/>
      <c r="K871" s="95"/>
      <c r="M871" s="95"/>
      <c r="P871" s="95"/>
      <c r="Z871" s="95"/>
      <c r="AB871" s="95"/>
      <c r="AD871" s="95"/>
    </row>
    <row r="872" spans="4:30" x14ac:dyDescent="0.45">
      <c r="D872" s="23"/>
      <c r="E872" s="95"/>
      <c r="F872" s="95"/>
      <c r="K872" s="95"/>
      <c r="M872" s="95"/>
      <c r="P872" s="95"/>
      <c r="Z872" s="95"/>
      <c r="AB872" s="95"/>
      <c r="AD872" s="95"/>
    </row>
    <row r="873" spans="4:30" x14ac:dyDescent="0.45">
      <c r="D873" s="23"/>
      <c r="E873" s="95"/>
      <c r="F873" s="95"/>
      <c r="K873" s="95"/>
      <c r="M873" s="95"/>
      <c r="P873" s="95"/>
      <c r="Z873" s="95"/>
      <c r="AB873" s="95"/>
      <c r="AD873" s="95"/>
    </row>
    <row r="874" spans="4:30" x14ac:dyDescent="0.45">
      <c r="D874" s="23"/>
      <c r="E874" s="95"/>
      <c r="F874" s="95"/>
      <c r="K874" s="95"/>
      <c r="M874" s="95"/>
      <c r="P874" s="95"/>
      <c r="Z874" s="95"/>
      <c r="AB874" s="95"/>
      <c r="AD874" s="95"/>
    </row>
    <row r="875" spans="4:30" x14ac:dyDescent="0.45">
      <c r="D875" s="23"/>
      <c r="E875" s="95"/>
      <c r="F875" s="95"/>
      <c r="K875" s="95"/>
      <c r="M875" s="95"/>
      <c r="P875" s="95"/>
      <c r="Z875" s="95"/>
      <c r="AB875" s="95"/>
      <c r="AD875" s="95"/>
    </row>
    <row r="876" spans="4:30" x14ac:dyDescent="0.45">
      <c r="D876" s="23"/>
      <c r="E876" s="95"/>
      <c r="F876" s="95"/>
      <c r="K876" s="95"/>
      <c r="M876" s="95"/>
      <c r="P876" s="95"/>
      <c r="Z876" s="95"/>
      <c r="AB876" s="95"/>
      <c r="AD876" s="95"/>
    </row>
    <row r="877" spans="4:30" x14ac:dyDescent="0.45">
      <c r="D877" s="23"/>
      <c r="E877" s="95"/>
      <c r="F877" s="95"/>
      <c r="K877" s="95"/>
      <c r="M877" s="95"/>
      <c r="P877" s="95"/>
      <c r="Z877" s="95"/>
      <c r="AB877" s="95"/>
      <c r="AD877" s="95"/>
    </row>
    <row r="878" spans="4:30" x14ac:dyDescent="0.45">
      <c r="D878" s="23"/>
      <c r="E878" s="95"/>
      <c r="F878" s="95"/>
      <c r="K878" s="95"/>
      <c r="M878" s="95"/>
      <c r="P878" s="95"/>
      <c r="Z878" s="95"/>
      <c r="AB878" s="95"/>
      <c r="AD878" s="95"/>
    </row>
    <row r="879" spans="4:30" x14ac:dyDescent="0.45">
      <c r="D879" s="23"/>
      <c r="E879" s="95"/>
      <c r="F879" s="95"/>
      <c r="K879" s="95"/>
      <c r="M879" s="95"/>
      <c r="P879" s="95"/>
      <c r="Z879" s="95"/>
      <c r="AB879" s="95"/>
      <c r="AD879" s="95"/>
    </row>
    <row r="880" spans="4:30" x14ac:dyDescent="0.45">
      <c r="D880" s="23"/>
      <c r="E880" s="95"/>
      <c r="F880" s="95"/>
      <c r="K880" s="95"/>
      <c r="M880" s="95"/>
      <c r="P880" s="95"/>
      <c r="Z880" s="95"/>
      <c r="AB880" s="95"/>
      <c r="AD880" s="95"/>
    </row>
    <row r="881" spans="4:30" x14ac:dyDescent="0.45">
      <c r="D881" s="23"/>
      <c r="E881" s="95"/>
      <c r="F881" s="95"/>
      <c r="K881" s="95"/>
      <c r="M881" s="95"/>
      <c r="P881" s="95"/>
      <c r="Z881" s="95"/>
      <c r="AB881" s="95"/>
      <c r="AD881" s="95"/>
    </row>
    <row r="882" spans="4:30" x14ac:dyDescent="0.45">
      <c r="D882" s="23"/>
      <c r="E882" s="95"/>
      <c r="F882" s="95"/>
      <c r="K882" s="95"/>
      <c r="M882" s="95"/>
      <c r="P882" s="95"/>
      <c r="Z882" s="95"/>
      <c r="AB882" s="95"/>
      <c r="AD882" s="95"/>
    </row>
    <row r="883" spans="4:30" x14ac:dyDescent="0.45">
      <c r="D883" s="23"/>
      <c r="E883" s="95"/>
      <c r="F883" s="95"/>
      <c r="K883" s="95"/>
      <c r="M883" s="95"/>
      <c r="P883" s="95"/>
      <c r="Z883" s="95"/>
      <c r="AB883" s="95"/>
      <c r="AD883" s="95"/>
    </row>
    <row r="884" spans="4:30" x14ac:dyDescent="0.45">
      <c r="D884" s="23"/>
      <c r="E884" s="95"/>
      <c r="F884" s="95"/>
      <c r="K884" s="95"/>
      <c r="M884" s="95"/>
      <c r="P884" s="95"/>
      <c r="Z884" s="95"/>
      <c r="AB884" s="95"/>
      <c r="AD884" s="95"/>
    </row>
    <row r="885" spans="4:30" x14ac:dyDescent="0.45">
      <c r="D885" s="23"/>
      <c r="E885" s="95"/>
      <c r="F885" s="95"/>
      <c r="K885" s="95"/>
      <c r="M885" s="95"/>
      <c r="P885" s="95"/>
      <c r="Z885" s="95"/>
      <c r="AB885" s="95"/>
      <c r="AD885" s="95"/>
    </row>
    <row r="886" spans="4:30" x14ac:dyDescent="0.45">
      <c r="D886" s="23"/>
      <c r="E886" s="95"/>
      <c r="F886" s="95"/>
      <c r="K886" s="95"/>
      <c r="M886" s="95"/>
      <c r="P886" s="95"/>
      <c r="Z886" s="95"/>
      <c r="AB886" s="95"/>
      <c r="AD886" s="95"/>
    </row>
    <row r="887" spans="4:30" x14ac:dyDescent="0.45">
      <c r="D887" s="23"/>
      <c r="E887" s="95"/>
      <c r="F887" s="95"/>
      <c r="K887" s="95"/>
      <c r="M887" s="95"/>
      <c r="P887" s="95"/>
      <c r="Z887" s="95"/>
      <c r="AB887" s="95"/>
      <c r="AD887" s="95"/>
    </row>
    <row r="888" spans="4:30" x14ac:dyDescent="0.45">
      <c r="D888" s="23"/>
      <c r="E888" s="95"/>
      <c r="F888" s="95"/>
      <c r="K888" s="95"/>
      <c r="M888" s="95"/>
      <c r="P888" s="95"/>
      <c r="Z888" s="95"/>
      <c r="AB888" s="95"/>
      <c r="AD888" s="95"/>
    </row>
    <row r="889" spans="4:30" x14ac:dyDescent="0.45">
      <c r="D889" s="23"/>
      <c r="E889" s="95"/>
      <c r="F889" s="95"/>
      <c r="K889" s="95"/>
      <c r="M889" s="95"/>
      <c r="P889" s="95"/>
      <c r="Z889" s="95"/>
      <c r="AB889" s="95"/>
      <c r="AD889" s="95"/>
    </row>
    <row r="890" spans="4:30" x14ac:dyDescent="0.45">
      <c r="D890" s="23"/>
      <c r="E890" s="95"/>
      <c r="F890" s="95"/>
      <c r="K890" s="95"/>
      <c r="M890" s="95"/>
      <c r="P890" s="95"/>
      <c r="Z890" s="95"/>
      <c r="AB890" s="95"/>
      <c r="AD890" s="95"/>
    </row>
    <row r="891" spans="4:30" x14ac:dyDescent="0.45">
      <c r="D891" s="23"/>
      <c r="E891" s="95"/>
      <c r="F891" s="95"/>
      <c r="K891" s="95"/>
      <c r="M891" s="95"/>
      <c r="P891" s="95"/>
      <c r="Z891" s="95"/>
      <c r="AB891" s="95"/>
      <c r="AD891" s="95"/>
    </row>
    <row r="892" spans="4:30" x14ac:dyDescent="0.45">
      <c r="D892" s="23"/>
      <c r="E892" s="95"/>
      <c r="F892" s="95"/>
      <c r="K892" s="95"/>
      <c r="M892" s="95"/>
      <c r="P892" s="95"/>
      <c r="Z892" s="95"/>
      <c r="AB892" s="95"/>
      <c r="AD892" s="95"/>
    </row>
    <row r="893" spans="4:30" x14ac:dyDescent="0.45">
      <c r="D893" s="23"/>
      <c r="E893" s="95"/>
      <c r="F893" s="95"/>
      <c r="K893" s="95"/>
      <c r="M893" s="95"/>
      <c r="P893" s="95"/>
      <c r="Z893" s="95"/>
      <c r="AB893" s="95"/>
      <c r="AD893" s="95"/>
    </row>
    <row r="894" spans="4:30" x14ac:dyDescent="0.45">
      <c r="D894" s="23"/>
      <c r="E894" s="95"/>
      <c r="F894" s="95"/>
      <c r="K894" s="95"/>
      <c r="M894" s="95"/>
      <c r="P894" s="95"/>
      <c r="Z894" s="95"/>
      <c r="AB894" s="95"/>
      <c r="AD894" s="95"/>
    </row>
    <row r="895" spans="4:30" x14ac:dyDescent="0.45">
      <c r="D895" s="23"/>
      <c r="E895" s="95"/>
      <c r="F895" s="95"/>
      <c r="K895" s="95"/>
      <c r="M895" s="95"/>
      <c r="P895" s="95"/>
      <c r="Z895" s="95"/>
      <c r="AB895" s="95"/>
      <c r="AD895" s="95"/>
    </row>
    <row r="896" spans="4:30" x14ac:dyDescent="0.45">
      <c r="D896" s="23"/>
      <c r="E896" s="95"/>
      <c r="F896" s="95"/>
      <c r="K896" s="95"/>
      <c r="M896" s="95"/>
      <c r="P896" s="95"/>
      <c r="Z896" s="95"/>
      <c r="AB896" s="95"/>
      <c r="AD896" s="95"/>
    </row>
    <row r="897" spans="4:30" x14ac:dyDescent="0.45">
      <c r="D897" s="23"/>
      <c r="E897" s="95"/>
      <c r="F897" s="95"/>
      <c r="K897" s="95"/>
      <c r="M897" s="95"/>
      <c r="P897" s="95"/>
      <c r="Z897" s="95"/>
      <c r="AB897" s="95"/>
      <c r="AD897" s="95"/>
    </row>
    <row r="898" spans="4:30" x14ac:dyDescent="0.45">
      <c r="D898" s="23"/>
      <c r="E898" s="95"/>
      <c r="F898" s="95"/>
      <c r="K898" s="95"/>
      <c r="M898" s="95"/>
      <c r="P898" s="95"/>
      <c r="Z898" s="95"/>
      <c r="AB898" s="95"/>
      <c r="AD898" s="95"/>
    </row>
    <row r="899" spans="4:30" x14ac:dyDescent="0.45">
      <c r="D899" s="23"/>
      <c r="E899" s="95"/>
      <c r="F899" s="95"/>
      <c r="K899" s="95"/>
      <c r="M899" s="95"/>
      <c r="P899" s="95"/>
      <c r="Z899" s="95"/>
      <c r="AB899" s="95"/>
      <c r="AD899" s="95"/>
    </row>
    <row r="900" spans="4:30" x14ac:dyDescent="0.45">
      <c r="D900" s="23"/>
      <c r="E900" s="95"/>
      <c r="F900" s="95"/>
      <c r="K900" s="95"/>
      <c r="M900" s="95"/>
      <c r="P900" s="95"/>
      <c r="Z900" s="95"/>
      <c r="AB900" s="95"/>
      <c r="AD900" s="95"/>
    </row>
    <row r="901" spans="4:30" x14ac:dyDescent="0.45">
      <c r="D901" s="23"/>
      <c r="E901" s="95"/>
      <c r="F901" s="95"/>
      <c r="K901" s="95"/>
      <c r="M901" s="95"/>
      <c r="P901" s="95"/>
      <c r="Z901" s="95"/>
      <c r="AB901" s="95"/>
      <c r="AD901" s="95"/>
    </row>
    <row r="902" spans="4:30" x14ac:dyDescent="0.45">
      <c r="D902" s="23"/>
      <c r="E902" s="95"/>
      <c r="F902" s="95"/>
      <c r="K902" s="95"/>
      <c r="M902" s="95"/>
      <c r="P902" s="95"/>
      <c r="Z902" s="95"/>
      <c r="AB902" s="95"/>
      <c r="AD902" s="95"/>
    </row>
    <row r="903" spans="4:30" x14ac:dyDescent="0.45">
      <c r="D903" s="23"/>
      <c r="E903" s="95"/>
      <c r="F903" s="95"/>
      <c r="K903" s="95"/>
      <c r="M903" s="95"/>
      <c r="P903" s="95"/>
      <c r="Z903" s="95"/>
      <c r="AB903" s="95"/>
      <c r="AD903" s="95"/>
    </row>
    <row r="904" spans="4:30" x14ac:dyDescent="0.45">
      <c r="D904" s="23"/>
      <c r="E904" s="95"/>
      <c r="F904" s="95"/>
      <c r="K904" s="95"/>
      <c r="M904" s="95"/>
      <c r="P904" s="95"/>
      <c r="Z904" s="95"/>
      <c r="AB904" s="95"/>
      <c r="AD904" s="95"/>
    </row>
    <row r="905" spans="4:30" x14ac:dyDescent="0.45">
      <c r="D905" s="23"/>
      <c r="E905" s="95"/>
      <c r="F905" s="95"/>
      <c r="K905" s="95"/>
      <c r="M905" s="95"/>
      <c r="P905" s="95"/>
      <c r="Z905" s="95"/>
      <c r="AB905" s="95"/>
      <c r="AD905" s="95"/>
    </row>
    <row r="906" spans="4:30" x14ac:dyDescent="0.45">
      <c r="D906" s="23"/>
      <c r="E906" s="95"/>
      <c r="F906" s="95"/>
      <c r="K906" s="95"/>
      <c r="M906" s="95"/>
      <c r="P906" s="95"/>
      <c r="Z906" s="95"/>
      <c r="AB906" s="95"/>
      <c r="AD906" s="95"/>
    </row>
    <row r="907" spans="4:30" x14ac:dyDescent="0.45">
      <c r="D907" s="23"/>
      <c r="E907" s="95"/>
      <c r="F907" s="95"/>
      <c r="K907" s="95"/>
      <c r="M907" s="95"/>
      <c r="P907" s="95"/>
      <c r="Z907" s="95"/>
      <c r="AB907" s="95"/>
      <c r="AD907" s="95"/>
    </row>
    <row r="908" spans="4:30" x14ac:dyDescent="0.45">
      <c r="D908" s="23"/>
      <c r="E908" s="95"/>
      <c r="F908" s="95"/>
      <c r="K908" s="95"/>
      <c r="M908" s="95"/>
      <c r="P908" s="95"/>
      <c r="Z908" s="95"/>
      <c r="AB908" s="95"/>
      <c r="AD908" s="95"/>
    </row>
    <row r="909" spans="4:30" x14ac:dyDescent="0.45">
      <c r="D909" s="23"/>
      <c r="E909" s="95"/>
      <c r="F909" s="95"/>
      <c r="K909" s="95"/>
      <c r="M909" s="95"/>
      <c r="P909" s="95"/>
      <c r="Z909" s="95"/>
      <c r="AB909" s="95"/>
      <c r="AD909" s="95"/>
    </row>
    <row r="910" spans="4:30" x14ac:dyDescent="0.45">
      <c r="D910" s="23"/>
      <c r="E910" s="95"/>
      <c r="F910" s="95"/>
      <c r="K910" s="95"/>
      <c r="M910" s="95"/>
      <c r="P910" s="95"/>
      <c r="Z910" s="95"/>
      <c r="AB910" s="95"/>
      <c r="AD910" s="95"/>
    </row>
    <row r="911" spans="4:30" x14ac:dyDescent="0.45">
      <c r="D911" s="23"/>
      <c r="E911" s="95"/>
      <c r="F911" s="95"/>
      <c r="K911" s="95"/>
      <c r="M911" s="95"/>
      <c r="P911" s="95"/>
      <c r="Z911" s="95"/>
      <c r="AB911" s="95"/>
      <c r="AD911" s="95"/>
    </row>
    <row r="912" spans="4:30" x14ac:dyDescent="0.45">
      <c r="D912" s="23"/>
      <c r="E912" s="95"/>
      <c r="F912" s="95"/>
      <c r="K912" s="95"/>
      <c r="M912" s="95"/>
      <c r="P912" s="95"/>
      <c r="Z912" s="95"/>
      <c r="AB912" s="95"/>
      <c r="AD912" s="95"/>
    </row>
    <row r="913" spans="4:30" x14ac:dyDescent="0.45">
      <c r="D913" s="23"/>
      <c r="E913" s="95"/>
      <c r="F913" s="95"/>
      <c r="K913" s="95"/>
      <c r="M913" s="95"/>
      <c r="P913" s="95"/>
      <c r="Z913" s="95"/>
      <c r="AB913" s="95"/>
      <c r="AD913" s="95"/>
    </row>
    <row r="914" spans="4:30" x14ac:dyDescent="0.45">
      <c r="D914" s="23"/>
      <c r="E914" s="95"/>
      <c r="F914" s="95"/>
      <c r="K914" s="95"/>
      <c r="M914" s="95"/>
      <c r="P914" s="95"/>
      <c r="Z914" s="95"/>
      <c r="AB914" s="95"/>
      <c r="AD914" s="95"/>
    </row>
    <row r="915" spans="4:30" x14ac:dyDescent="0.45">
      <c r="D915" s="23"/>
      <c r="E915" s="95"/>
      <c r="F915" s="95"/>
      <c r="K915" s="95"/>
      <c r="M915" s="95"/>
      <c r="P915" s="95"/>
      <c r="Z915" s="95"/>
      <c r="AB915" s="95"/>
      <c r="AD915" s="95"/>
    </row>
    <row r="916" spans="4:30" x14ac:dyDescent="0.45">
      <c r="D916" s="23"/>
      <c r="E916" s="95"/>
      <c r="F916" s="95"/>
      <c r="K916" s="95"/>
      <c r="M916" s="95"/>
      <c r="P916" s="95"/>
      <c r="Z916" s="95"/>
      <c r="AB916" s="95"/>
      <c r="AD916" s="95"/>
    </row>
    <row r="917" spans="4:30" x14ac:dyDescent="0.45">
      <c r="D917" s="23"/>
      <c r="E917" s="95"/>
      <c r="F917" s="95"/>
      <c r="K917" s="95"/>
      <c r="M917" s="95"/>
      <c r="P917" s="95"/>
      <c r="Z917" s="95"/>
      <c r="AB917" s="95"/>
      <c r="AD917" s="95"/>
    </row>
    <row r="918" spans="4:30" x14ac:dyDescent="0.45">
      <c r="D918" s="23"/>
      <c r="E918" s="95"/>
      <c r="F918" s="95"/>
      <c r="K918" s="95"/>
      <c r="M918" s="95"/>
      <c r="P918" s="95"/>
      <c r="Z918" s="95"/>
      <c r="AB918" s="95"/>
      <c r="AD918" s="95"/>
    </row>
    <row r="919" spans="4:30" x14ac:dyDescent="0.45">
      <c r="D919" s="23"/>
      <c r="E919" s="95"/>
      <c r="F919" s="95"/>
      <c r="K919" s="95"/>
      <c r="M919" s="95"/>
      <c r="P919" s="95"/>
      <c r="Z919" s="95"/>
      <c r="AB919" s="95"/>
      <c r="AD919" s="95"/>
    </row>
    <row r="920" spans="4:30" x14ac:dyDescent="0.45">
      <c r="D920" s="23"/>
      <c r="E920" s="95"/>
      <c r="F920" s="95"/>
      <c r="K920" s="95"/>
      <c r="M920" s="95"/>
      <c r="P920" s="95"/>
      <c r="Z920" s="95"/>
      <c r="AB920" s="95"/>
      <c r="AD920" s="95"/>
    </row>
    <row r="921" spans="4:30" x14ac:dyDescent="0.45">
      <c r="D921" s="23"/>
      <c r="E921" s="95"/>
      <c r="F921" s="95"/>
      <c r="K921" s="95"/>
      <c r="M921" s="95"/>
      <c r="P921" s="95"/>
      <c r="Z921" s="95"/>
      <c r="AB921" s="95"/>
      <c r="AD921" s="95"/>
    </row>
    <row r="922" spans="4:30" x14ac:dyDescent="0.45">
      <c r="D922" s="23"/>
      <c r="E922" s="95"/>
      <c r="F922" s="95"/>
      <c r="K922" s="95"/>
      <c r="M922" s="95"/>
      <c r="P922" s="95"/>
      <c r="Z922" s="95"/>
      <c r="AB922" s="95"/>
      <c r="AD922" s="95"/>
    </row>
    <row r="923" spans="4:30" x14ac:dyDescent="0.45">
      <c r="D923" s="23"/>
      <c r="E923" s="95"/>
      <c r="F923" s="95"/>
      <c r="K923" s="95"/>
      <c r="M923" s="95"/>
      <c r="P923" s="95"/>
      <c r="Z923" s="95"/>
      <c r="AB923" s="95"/>
      <c r="AD923" s="95"/>
    </row>
    <row r="924" spans="4:30" x14ac:dyDescent="0.45">
      <c r="D924" s="23"/>
      <c r="E924" s="95"/>
      <c r="F924" s="95"/>
      <c r="K924" s="95"/>
      <c r="M924" s="95"/>
      <c r="P924" s="95"/>
      <c r="Z924" s="95"/>
      <c r="AB924" s="95"/>
      <c r="AD924" s="95"/>
    </row>
    <row r="925" spans="4:30" x14ac:dyDescent="0.45">
      <c r="D925" s="23"/>
      <c r="E925" s="95"/>
      <c r="F925" s="95"/>
      <c r="K925" s="95"/>
      <c r="M925" s="95"/>
      <c r="P925" s="95"/>
      <c r="Z925" s="95"/>
      <c r="AB925" s="95"/>
      <c r="AD925" s="95"/>
    </row>
    <row r="926" spans="4:30" x14ac:dyDescent="0.45">
      <c r="D926" s="23"/>
      <c r="E926" s="95"/>
      <c r="F926" s="95"/>
      <c r="K926" s="95"/>
      <c r="M926" s="95"/>
      <c r="P926" s="95"/>
      <c r="Z926" s="95"/>
      <c r="AB926" s="95"/>
      <c r="AD926" s="95"/>
    </row>
    <row r="927" spans="4:30" x14ac:dyDescent="0.45">
      <c r="D927" s="23"/>
      <c r="E927" s="95"/>
      <c r="F927" s="95"/>
      <c r="K927" s="95"/>
      <c r="M927" s="95"/>
      <c r="P927" s="95"/>
      <c r="Z927" s="95"/>
      <c r="AB927" s="95"/>
      <c r="AD927" s="95"/>
    </row>
    <row r="928" spans="4:30" x14ac:dyDescent="0.45">
      <c r="D928" s="23"/>
      <c r="E928" s="95"/>
      <c r="F928" s="95"/>
      <c r="K928" s="95"/>
      <c r="M928" s="95"/>
      <c r="P928" s="95"/>
      <c r="Z928" s="95"/>
      <c r="AB928" s="95"/>
      <c r="AD928" s="95"/>
    </row>
    <row r="929" spans="4:30" x14ac:dyDescent="0.45">
      <c r="D929" s="23"/>
      <c r="E929" s="95"/>
      <c r="F929" s="95"/>
      <c r="K929" s="95"/>
      <c r="M929" s="95"/>
      <c r="P929" s="95"/>
      <c r="Z929" s="95"/>
      <c r="AB929" s="95"/>
      <c r="AD929" s="95"/>
    </row>
    <row r="930" spans="4:30" x14ac:dyDescent="0.45">
      <c r="D930" s="23"/>
      <c r="E930" s="95"/>
      <c r="F930" s="95"/>
      <c r="K930" s="95"/>
      <c r="M930" s="95"/>
      <c r="P930" s="95"/>
      <c r="Z930" s="95"/>
      <c r="AB930" s="95"/>
      <c r="AD930" s="95"/>
    </row>
    <row r="931" spans="4:30" x14ac:dyDescent="0.45">
      <c r="D931" s="23"/>
      <c r="E931" s="95"/>
      <c r="F931" s="95"/>
      <c r="K931" s="95"/>
      <c r="M931" s="95"/>
      <c r="P931" s="95"/>
      <c r="Z931" s="95"/>
      <c r="AB931" s="95"/>
      <c r="AD931" s="95"/>
    </row>
    <row r="932" spans="4:30" x14ac:dyDescent="0.45">
      <c r="D932" s="23"/>
      <c r="E932" s="95"/>
      <c r="F932" s="95"/>
      <c r="K932" s="95"/>
      <c r="M932" s="95"/>
      <c r="P932" s="95"/>
      <c r="Z932" s="95"/>
      <c r="AB932" s="95"/>
      <c r="AD932" s="95"/>
    </row>
    <row r="933" spans="4:30" x14ac:dyDescent="0.45">
      <c r="D933" s="23"/>
      <c r="E933" s="95"/>
      <c r="F933" s="95"/>
      <c r="K933" s="95"/>
      <c r="M933" s="95"/>
      <c r="P933" s="95"/>
      <c r="Z933" s="95"/>
      <c r="AB933" s="95"/>
      <c r="AD933" s="95"/>
    </row>
    <row r="934" spans="4:30" x14ac:dyDescent="0.45">
      <c r="D934" s="23"/>
      <c r="E934" s="95"/>
      <c r="F934" s="95"/>
      <c r="K934" s="95"/>
      <c r="M934" s="95"/>
      <c r="P934" s="95"/>
      <c r="Z934" s="95"/>
      <c r="AB934" s="95"/>
      <c r="AD934" s="95"/>
    </row>
    <row r="935" spans="4:30" x14ac:dyDescent="0.45">
      <c r="D935" s="23"/>
      <c r="E935" s="95"/>
      <c r="F935" s="95"/>
      <c r="K935" s="95"/>
      <c r="M935" s="95"/>
      <c r="P935" s="95"/>
      <c r="Z935" s="95"/>
      <c r="AB935" s="95"/>
      <c r="AD935" s="95"/>
    </row>
    <row r="936" spans="4:30" x14ac:dyDescent="0.45">
      <c r="D936" s="23"/>
      <c r="E936" s="95"/>
      <c r="F936" s="95"/>
      <c r="K936" s="95"/>
      <c r="M936" s="95"/>
      <c r="P936" s="95"/>
      <c r="Z936" s="95"/>
      <c r="AB936" s="95"/>
      <c r="AD936" s="95"/>
    </row>
    <row r="937" spans="4:30" x14ac:dyDescent="0.45">
      <c r="D937" s="23"/>
      <c r="E937" s="95"/>
      <c r="F937" s="95"/>
      <c r="K937" s="95"/>
      <c r="M937" s="95"/>
      <c r="P937" s="95"/>
      <c r="Z937" s="95"/>
      <c r="AB937" s="95"/>
      <c r="AD937" s="95"/>
    </row>
    <row r="938" spans="4:30" x14ac:dyDescent="0.45">
      <c r="D938" s="23"/>
      <c r="E938" s="95"/>
      <c r="F938" s="95"/>
      <c r="K938" s="95"/>
      <c r="M938" s="95"/>
      <c r="P938" s="95"/>
      <c r="Z938" s="95"/>
      <c r="AB938" s="95"/>
      <c r="AD938" s="95"/>
    </row>
    <row r="939" spans="4:30" x14ac:dyDescent="0.45">
      <c r="D939" s="23"/>
      <c r="E939" s="95"/>
      <c r="F939" s="95"/>
      <c r="K939" s="95"/>
      <c r="M939" s="95"/>
      <c r="P939" s="95"/>
      <c r="Z939" s="95"/>
      <c r="AB939" s="95"/>
      <c r="AD939" s="95"/>
    </row>
    <row r="940" spans="4:30" x14ac:dyDescent="0.45">
      <c r="D940" s="23"/>
      <c r="E940" s="95"/>
      <c r="F940" s="95"/>
      <c r="K940" s="95"/>
      <c r="M940" s="95"/>
      <c r="P940" s="95"/>
      <c r="Z940" s="95"/>
      <c r="AB940" s="95"/>
      <c r="AD940" s="95"/>
    </row>
    <row r="941" spans="4:30" x14ac:dyDescent="0.45">
      <c r="D941" s="23"/>
      <c r="E941" s="95"/>
      <c r="F941" s="95"/>
      <c r="K941" s="95"/>
      <c r="M941" s="95"/>
      <c r="P941" s="95"/>
      <c r="Z941" s="95"/>
      <c r="AB941" s="95"/>
      <c r="AD941" s="95"/>
    </row>
    <row r="942" spans="4:30" x14ac:dyDescent="0.45">
      <c r="D942" s="23"/>
      <c r="E942" s="95"/>
      <c r="F942" s="95"/>
      <c r="K942" s="95"/>
      <c r="M942" s="95"/>
      <c r="P942" s="95"/>
      <c r="Z942" s="95"/>
      <c r="AB942" s="95"/>
      <c r="AD942" s="95"/>
    </row>
    <row r="943" spans="4:30" x14ac:dyDescent="0.45">
      <c r="D943" s="23"/>
      <c r="E943" s="95"/>
      <c r="F943" s="95"/>
      <c r="K943" s="95"/>
      <c r="M943" s="95"/>
      <c r="P943" s="95"/>
      <c r="Z943" s="95"/>
      <c r="AB943" s="95"/>
      <c r="AD943" s="95"/>
    </row>
    <row r="944" spans="4:30" x14ac:dyDescent="0.45">
      <c r="D944" s="23"/>
      <c r="E944" s="95"/>
      <c r="F944" s="95"/>
      <c r="K944" s="95"/>
      <c r="M944" s="95"/>
      <c r="P944" s="95"/>
      <c r="Z944" s="95"/>
      <c r="AB944" s="95"/>
      <c r="AD944" s="95"/>
    </row>
    <row r="945" spans="4:30" x14ac:dyDescent="0.45">
      <c r="D945" s="23"/>
      <c r="E945" s="95"/>
      <c r="F945" s="95"/>
      <c r="K945" s="95"/>
      <c r="M945" s="95"/>
      <c r="P945" s="95"/>
      <c r="Z945" s="95"/>
      <c r="AB945" s="95"/>
      <c r="AD945" s="95"/>
    </row>
    <row r="946" spans="4:30" x14ac:dyDescent="0.45">
      <c r="D946" s="23"/>
      <c r="E946" s="95"/>
      <c r="F946" s="95"/>
      <c r="K946" s="95"/>
      <c r="M946" s="95"/>
      <c r="P946" s="95"/>
      <c r="Z946" s="95"/>
      <c r="AB946" s="95"/>
      <c r="AD946" s="95"/>
    </row>
    <row r="947" spans="4:30" x14ac:dyDescent="0.45">
      <c r="D947" s="23"/>
      <c r="E947" s="95"/>
      <c r="F947" s="95"/>
      <c r="K947" s="95"/>
      <c r="M947" s="95"/>
      <c r="P947" s="95"/>
      <c r="Z947" s="95"/>
      <c r="AB947" s="95"/>
      <c r="AD947" s="95"/>
    </row>
    <row r="948" spans="4:30" x14ac:dyDescent="0.45">
      <c r="D948" s="23"/>
      <c r="E948" s="95"/>
      <c r="F948" s="95"/>
      <c r="K948" s="95"/>
      <c r="M948" s="95"/>
      <c r="P948" s="95"/>
      <c r="Z948" s="95"/>
      <c r="AB948" s="95"/>
      <c r="AD948" s="95"/>
    </row>
    <row r="949" spans="4:30" x14ac:dyDescent="0.45">
      <c r="D949" s="23"/>
      <c r="E949" s="95"/>
      <c r="F949" s="95"/>
      <c r="K949" s="95"/>
      <c r="M949" s="95"/>
      <c r="P949" s="95"/>
      <c r="Z949" s="95"/>
      <c r="AB949" s="95"/>
      <c r="AD949" s="95"/>
    </row>
    <row r="950" spans="4:30" x14ac:dyDescent="0.45">
      <c r="D950" s="23"/>
      <c r="E950" s="95"/>
      <c r="F950" s="95"/>
      <c r="K950" s="95"/>
      <c r="M950" s="95"/>
      <c r="P950" s="95"/>
      <c r="Z950" s="95"/>
      <c r="AB950" s="95"/>
      <c r="AD950" s="95"/>
    </row>
    <row r="951" spans="4:30" x14ac:dyDescent="0.45">
      <c r="D951" s="23"/>
      <c r="E951" s="95"/>
      <c r="F951" s="95"/>
      <c r="K951" s="95"/>
      <c r="M951" s="95"/>
      <c r="P951" s="95"/>
      <c r="Z951" s="95"/>
      <c r="AB951" s="95"/>
      <c r="AD951" s="95"/>
    </row>
    <row r="952" spans="4:30" x14ac:dyDescent="0.45">
      <c r="D952" s="23"/>
      <c r="E952" s="95"/>
      <c r="F952" s="95"/>
      <c r="K952" s="95"/>
      <c r="M952" s="95"/>
      <c r="P952" s="95"/>
      <c r="Z952" s="95"/>
      <c r="AB952" s="95"/>
      <c r="AD952" s="95"/>
    </row>
    <row r="953" spans="4:30" x14ac:dyDescent="0.45">
      <c r="D953" s="23"/>
      <c r="E953" s="95"/>
      <c r="F953" s="95"/>
      <c r="K953" s="95"/>
      <c r="M953" s="95"/>
      <c r="P953" s="95"/>
      <c r="Z953" s="95"/>
      <c r="AB953" s="95"/>
      <c r="AD953" s="95"/>
    </row>
    <row r="954" spans="4:30" x14ac:dyDescent="0.45">
      <c r="D954" s="23"/>
      <c r="E954" s="95"/>
      <c r="F954" s="95"/>
      <c r="K954" s="95"/>
      <c r="M954" s="95"/>
      <c r="P954" s="95"/>
      <c r="Z954" s="95"/>
      <c r="AB954" s="95"/>
      <c r="AD954" s="95"/>
    </row>
    <row r="955" spans="4:30" x14ac:dyDescent="0.45">
      <c r="D955" s="23"/>
      <c r="E955" s="95"/>
      <c r="F955" s="95"/>
      <c r="K955" s="95"/>
      <c r="M955" s="95"/>
      <c r="P955" s="95"/>
      <c r="Z955" s="95"/>
      <c r="AB955" s="95"/>
      <c r="AD955" s="95"/>
    </row>
    <row r="956" spans="4:30" x14ac:dyDescent="0.45">
      <c r="D956" s="23"/>
      <c r="E956" s="95"/>
      <c r="F956" s="95"/>
      <c r="K956" s="95"/>
      <c r="M956" s="95"/>
      <c r="P956" s="95"/>
      <c r="Z956" s="95"/>
      <c r="AB956" s="95"/>
      <c r="AD956" s="95"/>
    </row>
    <row r="957" spans="4:30" x14ac:dyDescent="0.45">
      <c r="D957" s="23"/>
      <c r="E957" s="95"/>
      <c r="F957" s="95"/>
      <c r="K957" s="95"/>
      <c r="M957" s="95"/>
      <c r="P957" s="95"/>
      <c r="Z957" s="95"/>
      <c r="AB957" s="95"/>
      <c r="AD957" s="95"/>
    </row>
    <row r="958" spans="4:30" x14ac:dyDescent="0.45">
      <c r="D958" s="23"/>
      <c r="E958" s="95"/>
      <c r="F958" s="95"/>
      <c r="K958" s="95"/>
      <c r="M958" s="95"/>
      <c r="P958" s="95"/>
      <c r="Z958" s="95"/>
      <c r="AB958" s="95"/>
      <c r="AD958" s="95"/>
    </row>
    <row r="959" spans="4:30" x14ac:dyDescent="0.45">
      <c r="D959" s="23"/>
      <c r="E959" s="95"/>
      <c r="F959" s="95"/>
      <c r="K959" s="95"/>
      <c r="M959" s="95"/>
      <c r="P959" s="95"/>
      <c r="Z959" s="95"/>
      <c r="AB959" s="95"/>
      <c r="AD959" s="95"/>
    </row>
    <row r="960" spans="4:30" x14ac:dyDescent="0.45">
      <c r="D960" s="23"/>
      <c r="E960" s="95"/>
      <c r="F960" s="95"/>
      <c r="K960" s="95"/>
      <c r="M960" s="95"/>
      <c r="P960" s="95"/>
      <c r="Z960" s="95"/>
      <c r="AB960" s="95"/>
      <c r="AD960" s="95"/>
    </row>
    <row r="961" spans="4:30" x14ac:dyDescent="0.45">
      <c r="D961" s="23"/>
      <c r="E961" s="95"/>
      <c r="F961" s="95"/>
      <c r="K961" s="95"/>
      <c r="M961" s="95"/>
      <c r="P961" s="95"/>
      <c r="Z961" s="95"/>
      <c r="AB961" s="95"/>
      <c r="AD961" s="95"/>
    </row>
    <row r="962" spans="4:30" x14ac:dyDescent="0.45">
      <c r="D962" s="23"/>
      <c r="E962" s="95"/>
      <c r="F962" s="95"/>
      <c r="K962" s="95"/>
      <c r="M962" s="95"/>
      <c r="P962" s="95"/>
      <c r="Z962" s="95"/>
      <c r="AB962" s="95"/>
      <c r="AD962" s="95"/>
    </row>
    <row r="963" spans="4:30" x14ac:dyDescent="0.45">
      <c r="D963" s="23"/>
      <c r="E963" s="95"/>
      <c r="F963" s="95"/>
      <c r="K963" s="95"/>
      <c r="M963" s="95"/>
      <c r="P963" s="95"/>
      <c r="Z963" s="95"/>
      <c r="AB963" s="95"/>
      <c r="AD963" s="95"/>
    </row>
    <row r="964" spans="4:30" x14ac:dyDescent="0.45">
      <c r="D964" s="23"/>
      <c r="E964" s="95"/>
      <c r="F964" s="95"/>
      <c r="K964" s="95"/>
      <c r="M964" s="95"/>
      <c r="P964" s="95"/>
      <c r="Z964" s="95"/>
      <c r="AB964" s="95"/>
      <c r="AD964" s="95"/>
    </row>
    <row r="965" spans="4:30" x14ac:dyDescent="0.45">
      <c r="D965" s="23"/>
      <c r="E965" s="95"/>
      <c r="F965" s="95"/>
      <c r="K965" s="95"/>
      <c r="M965" s="95"/>
      <c r="P965" s="95"/>
      <c r="Z965" s="95"/>
      <c r="AB965" s="95"/>
      <c r="AD965" s="95"/>
    </row>
    <row r="966" spans="4:30" x14ac:dyDescent="0.45">
      <c r="D966" s="23"/>
      <c r="E966" s="95"/>
      <c r="F966" s="95"/>
      <c r="K966" s="95"/>
      <c r="M966" s="95"/>
      <c r="P966" s="95"/>
      <c r="Z966" s="95"/>
      <c r="AB966" s="95"/>
      <c r="AD966" s="95"/>
    </row>
    <row r="967" spans="4:30" x14ac:dyDescent="0.45">
      <c r="D967" s="23"/>
      <c r="E967" s="95"/>
      <c r="F967" s="95"/>
      <c r="K967" s="95"/>
      <c r="M967" s="95"/>
      <c r="P967" s="95"/>
      <c r="Z967" s="95"/>
      <c r="AB967" s="95"/>
      <c r="AD967" s="95"/>
    </row>
    <row r="968" spans="4:30" x14ac:dyDescent="0.45">
      <c r="D968" s="23"/>
      <c r="E968" s="95"/>
      <c r="F968" s="95"/>
      <c r="K968" s="95"/>
      <c r="M968" s="95"/>
      <c r="P968" s="95"/>
      <c r="Z968" s="95"/>
      <c r="AB968" s="95"/>
      <c r="AD968" s="95"/>
    </row>
    <row r="969" spans="4:30" x14ac:dyDescent="0.45">
      <c r="D969" s="23"/>
      <c r="E969" s="95"/>
      <c r="F969" s="95"/>
      <c r="K969" s="95"/>
      <c r="M969" s="95"/>
      <c r="P969" s="95"/>
      <c r="Z969" s="95"/>
      <c r="AB969" s="95"/>
      <c r="AD969" s="95"/>
    </row>
    <row r="970" spans="4:30" x14ac:dyDescent="0.45">
      <c r="D970" s="23"/>
      <c r="E970" s="95"/>
      <c r="F970" s="95"/>
      <c r="K970" s="95"/>
      <c r="M970" s="95"/>
      <c r="P970" s="95"/>
      <c r="Z970" s="95"/>
      <c r="AB970" s="95"/>
      <c r="AD970" s="95"/>
    </row>
    <row r="971" spans="4:30" x14ac:dyDescent="0.45">
      <c r="D971" s="23"/>
      <c r="E971" s="95"/>
      <c r="F971" s="95"/>
      <c r="K971" s="95"/>
      <c r="M971" s="95"/>
      <c r="P971" s="95"/>
      <c r="Z971" s="95"/>
      <c r="AB971" s="95"/>
      <c r="AD971" s="95"/>
    </row>
    <row r="972" spans="4:30" x14ac:dyDescent="0.45">
      <c r="D972" s="23"/>
      <c r="E972" s="95"/>
      <c r="F972" s="95"/>
      <c r="K972" s="95"/>
      <c r="M972" s="95"/>
      <c r="P972" s="95"/>
      <c r="Z972" s="95"/>
      <c r="AB972" s="95"/>
      <c r="AD972" s="95"/>
    </row>
    <row r="973" spans="4:30" x14ac:dyDescent="0.45">
      <c r="D973" s="23"/>
      <c r="E973" s="95"/>
      <c r="F973" s="95"/>
      <c r="K973" s="95"/>
      <c r="M973" s="95"/>
      <c r="P973" s="95"/>
      <c r="Z973" s="95"/>
      <c r="AB973" s="95"/>
      <c r="AD973" s="95"/>
    </row>
    <row r="974" spans="4:30" x14ac:dyDescent="0.45">
      <c r="D974" s="23"/>
      <c r="E974" s="95"/>
      <c r="F974" s="95"/>
      <c r="K974" s="95"/>
      <c r="M974" s="95"/>
      <c r="P974" s="95"/>
      <c r="Z974" s="95"/>
      <c r="AB974" s="95"/>
      <c r="AD974" s="95"/>
    </row>
    <row r="975" spans="4:30" x14ac:dyDescent="0.45">
      <c r="D975" s="23"/>
      <c r="E975" s="95"/>
      <c r="F975" s="95"/>
      <c r="K975" s="95"/>
      <c r="M975" s="95"/>
      <c r="P975" s="95"/>
      <c r="Z975" s="95"/>
      <c r="AB975" s="95"/>
      <c r="AD975" s="95"/>
    </row>
    <row r="976" spans="4:30" x14ac:dyDescent="0.45">
      <c r="D976" s="23"/>
      <c r="E976" s="95"/>
      <c r="F976" s="95"/>
      <c r="K976" s="95"/>
      <c r="M976" s="95"/>
      <c r="P976" s="95"/>
      <c r="Z976" s="95"/>
      <c r="AB976" s="95"/>
      <c r="AD976" s="95"/>
    </row>
    <row r="977" spans="4:30" x14ac:dyDescent="0.45">
      <c r="D977" s="23"/>
      <c r="E977" s="95"/>
      <c r="F977" s="95"/>
      <c r="K977" s="95"/>
      <c r="M977" s="95"/>
      <c r="P977" s="95"/>
      <c r="Z977" s="95"/>
      <c r="AB977" s="95"/>
      <c r="AD977" s="95"/>
    </row>
    <row r="978" spans="4:30" x14ac:dyDescent="0.45">
      <c r="D978" s="23"/>
      <c r="E978" s="95"/>
      <c r="F978" s="95"/>
      <c r="K978" s="95"/>
      <c r="M978" s="95"/>
      <c r="P978" s="95"/>
      <c r="Z978" s="95"/>
      <c r="AB978" s="95"/>
      <c r="AD978" s="95"/>
    </row>
    <row r="979" spans="4:30" x14ac:dyDescent="0.45">
      <c r="D979" s="23"/>
      <c r="E979" s="95"/>
      <c r="F979" s="95"/>
      <c r="K979" s="95"/>
      <c r="M979" s="95"/>
      <c r="P979" s="95"/>
      <c r="Z979" s="95"/>
      <c r="AB979" s="95"/>
      <c r="AD979" s="95"/>
    </row>
    <row r="980" spans="4:30" x14ac:dyDescent="0.45">
      <c r="D980" s="23"/>
      <c r="E980" s="95"/>
      <c r="F980" s="95"/>
      <c r="K980" s="95"/>
      <c r="M980" s="95"/>
      <c r="P980" s="95"/>
      <c r="Z980" s="95"/>
      <c r="AB980" s="95"/>
      <c r="AD980" s="95"/>
    </row>
    <row r="981" spans="4:30" x14ac:dyDescent="0.45">
      <c r="D981" s="23"/>
      <c r="E981" s="95"/>
      <c r="F981" s="95"/>
      <c r="K981" s="95"/>
      <c r="M981" s="95"/>
      <c r="P981" s="95"/>
      <c r="Z981" s="95"/>
      <c r="AB981" s="95"/>
      <c r="AD981" s="95"/>
    </row>
    <row r="982" spans="4:30" x14ac:dyDescent="0.45">
      <c r="D982" s="23"/>
      <c r="E982" s="95"/>
      <c r="F982" s="95"/>
      <c r="K982" s="95"/>
      <c r="M982" s="95"/>
      <c r="P982" s="95"/>
      <c r="Z982" s="95"/>
      <c r="AB982" s="95"/>
      <c r="AD982" s="95"/>
    </row>
    <row r="983" spans="4:30" x14ac:dyDescent="0.45">
      <c r="D983" s="23"/>
      <c r="E983" s="95"/>
      <c r="F983" s="95"/>
      <c r="K983" s="95"/>
      <c r="M983" s="95"/>
      <c r="P983" s="95"/>
      <c r="Z983" s="95"/>
      <c r="AB983" s="95"/>
      <c r="AD983" s="95"/>
    </row>
    <row r="984" spans="4:30" x14ac:dyDescent="0.45">
      <c r="D984" s="23"/>
      <c r="E984" s="95"/>
      <c r="F984" s="95"/>
      <c r="K984" s="95"/>
      <c r="M984" s="95"/>
      <c r="P984" s="95"/>
      <c r="Z984" s="95"/>
      <c r="AB984" s="95"/>
      <c r="AD984" s="95"/>
    </row>
    <row r="985" spans="4:30" x14ac:dyDescent="0.45">
      <c r="D985" s="23"/>
      <c r="E985" s="95"/>
      <c r="F985" s="95"/>
      <c r="K985" s="95"/>
      <c r="M985" s="95"/>
      <c r="P985" s="95"/>
      <c r="Z985" s="95"/>
      <c r="AB985" s="95"/>
      <c r="AD985" s="95"/>
    </row>
    <row r="986" spans="4:30" x14ac:dyDescent="0.45">
      <c r="D986" s="23"/>
      <c r="E986" s="95"/>
      <c r="F986" s="95"/>
      <c r="K986" s="95"/>
      <c r="M986" s="95"/>
      <c r="P986" s="95"/>
      <c r="Z986" s="95"/>
      <c r="AB986" s="95"/>
      <c r="AD986" s="95"/>
    </row>
    <row r="987" spans="4:30" x14ac:dyDescent="0.45">
      <c r="D987" s="23"/>
      <c r="E987" s="95"/>
      <c r="F987" s="95"/>
      <c r="K987" s="95"/>
      <c r="M987" s="95"/>
      <c r="P987" s="95"/>
      <c r="Z987" s="95"/>
      <c r="AB987" s="95"/>
      <c r="AD987" s="95"/>
    </row>
    <row r="988" spans="4:30" x14ac:dyDescent="0.45">
      <c r="D988" s="23"/>
      <c r="E988" s="95"/>
      <c r="F988" s="95"/>
      <c r="K988" s="95"/>
      <c r="M988" s="95"/>
      <c r="P988" s="95"/>
      <c r="Z988" s="95"/>
      <c r="AB988" s="95"/>
      <c r="AD988" s="95"/>
    </row>
    <row r="989" spans="4:30" x14ac:dyDescent="0.45">
      <c r="D989" s="23"/>
      <c r="E989" s="95"/>
      <c r="F989" s="95"/>
      <c r="K989" s="95"/>
      <c r="M989" s="95"/>
      <c r="P989" s="95"/>
      <c r="Z989" s="95"/>
      <c r="AB989" s="95"/>
      <c r="AD989" s="95"/>
    </row>
    <row r="990" spans="4:30" x14ac:dyDescent="0.45">
      <c r="D990" s="23"/>
      <c r="E990" s="95"/>
      <c r="F990" s="95"/>
      <c r="K990" s="95"/>
      <c r="M990" s="95"/>
      <c r="P990" s="95"/>
      <c r="Z990" s="95"/>
      <c r="AB990" s="95"/>
      <c r="AD990" s="95"/>
    </row>
    <row r="991" spans="4:30" x14ac:dyDescent="0.45">
      <c r="D991" s="23"/>
      <c r="E991" s="95"/>
      <c r="F991" s="95"/>
      <c r="K991" s="95"/>
      <c r="M991" s="95"/>
      <c r="P991" s="95"/>
      <c r="Z991" s="95"/>
      <c r="AB991" s="95"/>
      <c r="AD991" s="95"/>
    </row>
    <row r="992" spans="4:30" x14ac:dyDescent="0.45">
      <c r="D992" s="23"/>
      <c r="E992" s="95"/>
      <c r="F992" s="95"/>
      <c r="K992" s="95"/>
      <c r="M992" s="95"/>
      <c r="P992" s="95"/>
      <c r="Z992" s="95"/>
      <c r="AB992" s="95"/>
      <c r="AD992" s="95"/>
    </row>
    <row r="993" spans="4:30" x14ac:dyDescent="0.45">
      <c r="D993" s="23"/>
      <c r="E993" s="95"/>
      <c r="F993" s="95"/>
      <c r="K993" s="95"/>
      <c r="M993" s="95"/>
      <c r="P993" s="95"/>
      <c r="Z993" s="95"/>
      <c r="AB993" s="95"/>
      <c r="AD993" s="95"/>
    </row>
    <row r="994" spans="4:30" x14ac:dyDescent="0.45">
      <c r="D994" s="23"/>
      <c r="E994" s="95"/>
      <c r="F994" s="95"/>
      <c r="K994" s="95"/>
      <c r="M994" s="95"/>
      <c r="P994" s="95"/>
      <c r="Z994" s="95"/>
      <c r="AB994" s="95"/>
      <c r="AD994" s="95"/>
    </row>
    <row r="995" spans="4:30" x14ac:dyDescent="0.45">
      <c r="D995" s="23"/>
      <c r="E995" s="95"/>
      <c r="F995" s="95"/>
      <c r="K995" s="95"/>
      <c r="M995" s="95"/>
      <c r="P995" s="95"/>
      <c r="Z995" s="95"/>
      <c r="AB995" s="95"/>
      <c r="AD995" s="95"/>
    </row>
    <row r="996" spans="4:30" x14ac:dyDescent="0.45">
      <c r="D996" s="23"/>
      <c r="E996" s="95"/>
      <c r="F996" s="95"/>
      <c r="K996" s="95"/>
      <c r="M996" s="95"/>
      <c r="P996" s="95"/>
      <c r="Z996" s="95"/>
      <c r="AB996" s="95"/>
      <c r="AD996" s="95"/>
    </row>
    <row r="997" spans="4:30" x14ac:dyDescent="0.45">
      <c r="D997" s="23"/>
      <c r="E997" s="95"/>
      <c r="F997" s="95"/>
      <c r="K997" s="95"/>
      <c r="M997" s="95"/>
      <c r="P997" s="95"/>
      <c r="Z997" s="95"/>
      <c r="AB997" s="95"/>
      <c r="AD997" s="95"/>
    </row>
    <row r="998" spans="4:30" x14ac:dyDescent="0.45">
      <c r="D998" s="23"/>
      <c r="E998" s="95"/>
      <c r="F998" s="95"/>
      <c r="K998" s="95"/>
      <c r="M998" s="95"/>
      <c r="P998" s="95"/>
      <c r="Z998" s="95"/>
      <c r="AB998" s="95"/>
      <c r="AD998" s="95"/>
    </row>
    <row r="999" spans="4:30" x14ac:dyDescent="0.45">
      <c r="D999" s="23"/>
      <c r="E999" s="95"/>
      <c r="F999" s="95"/>
      <c r="K999" s="95"/>
      <c r="M999" s="95"/>
      <c r="P999" s="95"/>
      <c r="Z999" s="95"/>
      <c r="AB999" s="95"/>
      <c r="AD999" s="95"/>
    </row>
    <row r="1000" spans="4:30" x14ac:dyDescent="0.45">
      <c r="D1000" s="23"/>
      <c r="E1000" s="95"/>
      <c r="F1000" s="95"/>
      <c r="K1000" s="95"/>
      <c r="M1000" s="95"/>
      <c r="P1000" s="95"/>
      <c r="Z1000" s="95"/>
      <c r="AB1000" s="95"/>
      <c r="AD1000" s="95"/>
    </row>
    <row r="1001" spans="4:30" x14ac:dyDescent="0.45">
      <c r="D1001" s="23"/>
      <c r="E1001" s="95"/>
      <c r="F1001" s="95"/>
      <c r="K1001" s="95"/>
      <c r="M1001" s="95"/>
      <c r="P1001" s="95"/>
      <c r="Z1001" s="95"/>
      <c r="AB1001" s="95"/>
      <c r="AD1001" s="95"/>
    </row>
    <row r="1002" spans="4:30" x14ac:dyDescent="0.45">
      <c r="D1002" s="23"/>
      <c r="E1002" s="95"/>
      <c r="F1002" s="95"/>
      <c r="K1002" s="95"/>
      <c r="M1002" s="95"/>
      <c r="P1002" s="95"/>
      <c r="Z1002" s="95"/>
      <c r="AB1002" s="95"/>
      <c r="AD1002" s="95"/>
    </row>
    <row r="1003" spans="4:30" x14ac:dyDescent="0.45">
      <c r="D1003" s="23"/>
      <c r="E1003" s="95"/>
      <c r="F1003" s="95"/>
      <c r="K1003" s="95"/>
      <c r="M1003" s="95"/>
      <c r="P1003" s="95"/>
      <c r="Z1003" s="95"/>
      <c r="AB1003" s="95"/>
      <c r="AD1003" s="95"/>
    </row>
    <row r="1004" spans="4:30" x14ac:dyDescent="0.45">
      <c r="D1004" s="23"/>
      <c r="E1004" s="95"/>
      <c r="F1004" s="95"/>
      <c r="K1004" s="95"/>
      <c r="M1004" s="95"/>
      <c r="P1004" s="95"/>
      <c r="Z1004" s="95"/>
      <c r="AB1004" s="95"/>
      <c r="AD1004" s="95"/>
    </row>
    <row r="1005" spans="4:30" x14ac:dyDescent="0.45">
      <c r="D1005" s="23"/>
      <c r="E1005" s="95"/>
      <c r="F1005" s="95"/>
      <c r="K1005" s="95"/>
      <c r="M1005" s="95"/>
      <c r="P1005" s="95"/>
      <c r="Z1005" s="95"/>
      <c r="AB1005" s="95"/>
      <c r="AD1005" s="95"/>
    </row>
    <row r="1006" spans="4:30" x14ac:dyDescent="0.45">
      <c r="D1006" s="23"/>
      <c r="E1006" s="95"/>
      <c r="F1006" s="95"/>
      <c r="K1006" s="95"/>
      <c r="M1006" s="95"/>
      <c r="P1006" s="95"/>
      <c r="Z1006" s="95"/>
      <c r="AB1006" s="95"/>
      <c r="AD1006" s="95"/>
    </row>
    <row r="1007" spans="4:30" x14ac:dyDescent="0.45">
      <c r="D1007" s="23"/>
      <c r="E1007" s="95"/>
      <c r="F1007" s="95"/>
      <c r="K1007" s="95"/>
      <c r="M1007" s="95"/>
      <c r="P1007" s="95"/>
      <c r="Z1007" s="95"/>
      <c r="AB1007" s="95"/>
      <c r="AD1007" s="95"/>
    </row>
    <row r="1008" spans="4:30" x14ac:dyDescent="0.45">
      <c r="D1008" s="23"/>
      <c r="E1008" s="95"/>
      <c r="F1008" s="95"/>
      <c r="K1008" s="95"/>
      <c r="M1008" s="95"/>
      <c r="P1008" s="95"/>
      <c r="Z1008" s="95"/>
      <c r="AB1008" s="95"/>
      <c r="AD1008" s="95"/>
    </row>
    <row r="1009" spans="4:30" x14ac:dyDescent="0.45">
      <c r="D1009" s="23"/>
      <c r="E1009" s="95"/>
      <c r="F1009" s="95"/>
      <c r="K1009" s="95"/>
      <c r="M1009" s="95"/>
      <c r="P1009" s="95"/>
      <c r="Z1009" s="95"/>
      <c r="AB1009" s="95"/>
      <c r="AD1009" s="95"/>
    </row>
    <row r="1010" spans="4:30" x14ac:dyDescent="0.45">
      <c r="D1010" s="23"/>
      <c r="E1010" s="95"/>
      <c r="F1010" s="95"/>
      <c r="K1010" s="95"/>
      <c r="M1010" s="95"/>
      <c r="P1010" s="95"/>
      <c r="Z1010" s="95"/>
      <c r="AB1010" s="95"/>
      <c r="AD1010" s="95"/>
    </row>
    <row r="1011" spans="4:30" x14ac:dyDescent="0.45">
      <c r="D1011" s="23"/>
      <c r="E1011" s="95"/>
      <c r="F1011" s="95"/>
      <c r="K1011" s="95"/>
      <c r="M1011" s="95"/>
      <c r="P1011" s="95"/>
      <c r="Z1011" s="95"/>
      <c r="AB1011" s="95"/>
      <c r="AD1011" s="95"/>
    </row>
    <row r="1012" spans="4:30" x14ac:dyDescent="0.45">
      <c r="D1012" s="23"/>
      <c r="E1012" s="95"/>
      <c r="F1012" s="95"/>
      <c r="K1012" s="95"/>
      <c r="M1012" s="95"/>
      <c r="P1012" s="95"/>
      <c r="Z1012" s="95"/>
      <c r="AB1012" s="95"/>
      <c r="AD1012" s="95"/>
    </row>
    <row r="1013" spans="4:30" x14ac:dyDescent="0.45">
      <c r="D1013" s="23"/>
      <c r="E1013" s="95"/>
      <c r="F1013" s="95"/>
      <c r="K1013" s="95"/>
      <c r="M1013" s="95"/>
      <c r="P1013" s="95"/>
      <c r="Z1013" s="95"/>
      <c r="AB1013" s="95"/>
      <c r="AD1013" s="95"/>
    </row>
    <row r="1014" spans="4:30" x14ac:dyDescent="0.45">
      <c r="D1014" s="23"/>
      <c r="E1014" s="95"/>
      <c r="F1014" s="95"/>
      <c r="K1014" s="95"/>
      <c r="M1014" s="95"/>
      <c r="P1014" s="95"/>
      <c r="Z1014" s="95"/>
      <c r="AB1014" s="95"/>
      <c r="AD1014" s="95"/>
    </row>
    <row r="1015" spans="4:30" x14ac:dyDescent="0.45">
      <c r="D1015" s="23"/>
      <c r="E1015" s="95"/>
      <c r="F1015" s="95"/>
      <c r="K1015" s="95"/>
      <c r="M1015" s="95"/>
      <c r="P1015" s="95"/>
      <c r="Z1015" s="95"/>
      <c r="AB1015" s="95"/>
      <c r="AD1015" s="95"/>
    </row>
    <row r="1016" spans="4:30" x14ac:dyDescent="0.45">
      <c r="D1016" s="23"/>
      <c r="E1016" s="95"/>
      <c r="F1016" s="95"/>
      <c r="K1016" s="95"/>
      <c r="M1016" s="95"/>
      <c r="P1016" s="95"/>
      <c r="Z1016" s="95"/>
      <c r="AB1016" s="95"/>
      <c r="AD1016" s="95"/>
    </row>
    <row r="1017" spans="4:30" x14ac:dyDescent="0.45">
      <c r="D1017" s="23"/>
      <c r="E1017" s="95"/>
      <c r="F1017" s="95"/>
      <c r="K1017" s="95"/>
      <c r="M1017" s="95"/>
      <c r="P1017" s="95"/>
      <c r="Z1017" s="95"/>
      <c r="AB1017" s="95"/>
      <c r="AD1017" s="95"/>
    </row>
    <row r="1018" spans="4:30" x14ac:dyDescent="0.45">
      <c r="D1018" s="23"/>
      <c r="E1018" s="95"/>
      <c r="F1018" s="95"/>
      <c r="K1018" s="95"/>
      <c r="M1018" s="95"/>
      <c r="P1018" s="95"/>
      <c r="Z1018" s="95"/>
      <c r="AB1018" s="95"/>
      <c r="AD1018" s="95"/>
    </row>
    <row r="1019" spans="4:30" x14ac:dyDescent="0.45">
      <c r="D1019" s="23"/>
      <c r="E1019" s="95"/>
      <c r="F1019" s="95"/>
      <c r="K1019" s="95"/>
      <c r="M1019" s="95"/>
      <c r="P1019" s="95"/>
      <c r="Z1019" s="95"/>
      <c r="AB1019" s="95"/>
      <c r="AD1019" s="95"/>
    </row>
    <row r="1020" spans="4:30" x14ac:dyDescent="0.45">
      <c r="D1020" s="23"/>
      <c r="E1020" s="95"/>
      <c r="F1020" s="95"/>
      <c r="K1020" s="95"/>
      <c r="M1020" s="95"/>
      <c r="P1020" s="95"/>
      <c r="Z1020" s="95"/>
      <c r="AB1020" s="95"/>
      <c r="AD1020" s="95"/>
    </row>
    <row r="1021" spans="4:30" x14ac:dyDescent="0.45">
      <c r="D1021" s="23"/>
      <c r="E1021" s="95"/>
      <c r="F1021" s="95"/>
      <c r="K1021" s="95"/>
      <c r="M1021" s="95"/>
      <c r="P1021" s="95"/>
      <c r="Z1021" s="95"/>
      <c r="AB1021" s="95"/>
      <c r="AD1021" s="95"/>
    </row>
    <row r="1022" spans="4:30" x14ac:dyDescent="0.45">
      <c r="D1022" s="23"/>
      <c r="E1022" s="95"/>
      <c r="F1022" s="95"/>
      <c r="K1022" s="95"/>
      <c r="M1022" s="95"/>
      <c r="P1022" s="95"/>
      <c r="Z1022" s="95"/>
      <c r="AB1022" s="95"/>
      <c r="AD1022" s="95"/>
    </row>
    <row r="1023" spans="4:30" x14ac:dyDescent="0.45">
      <c r="D1023" s="23"/>
      <c r="E1023" s="95"/>
      <c r="F1023" s="95"/>
      <c r="K1023" s="95"/>
      <c r="M1023" s="95"/>
      <c r="P1023" s="95"/>
      <c r="Z1023" s="95"/>
      <c r="AB1023" s="95"/>
      <c r="AD1023" s="95"/>
    </row>
    <row r="1024" spans="4:30" x14ac:dyDescent="0.45">
      <c r="D1024" s="23"/>
      <c r="E1024" s="95"/>
      <c r="F1024" s="95"/>
      <c r="K1024" s="95"/>
      <c r="M1024" s="95"/>
      <c r="P1024" s="95"/>
      <c r="Z1024" s="95"/>
      <c r="AB1024" s="95"/>
      <c r="AD1024" s="95"/>
    </row>
    <row r="1025" spans="4:30" x14ac:dyDescent="0.45">
      <c r="D1025" s="23"/>
      <c r="E1025" s="95"/>
      <c r="F1025" s="95"/>
      <c r="K1025" s="95"/>
      <c r="M1025" s="95"/>
      <c r="P1025" s="95"/>
      <c r="Z1025" s="95"/>
      <c r="AB1025" s="95"/>
      <c r="AD1025" s="95"/>
    </row>
    <row r="1026" spans="4:30" x14ac:dyDescent="0.45">
      <c r="D1026" s="23"/>
      <c r="E1026" s="95"/>
      <c r="F1026" s="95"/>
      <c r="K1026" s="95"/>
      <c r="M1026" s="95"/>
      <c r="P1026" s="95"/>
      <c r="Z1026" s="95"/>
      <c r="AB1026" s="95"/>
      <c r="AD1026" s="95"/>
    </row>
    <row r="1027" spans="4:30" x14ac:dyDescent="0.45">
      <c r="D1027" s="23"/>
      <c r="E1027" s="95"/>
      <c r="F1027" s="95"/>
      <c r="K1027" s="95"/>
      <c r="M1027" s="95"/>
      <c r="P1027" s="95"/>
      <c r="Z1027" s="95"/>
      <c r="AB1027" s="95"/>
      <c r="AD1027" s="95"/>
    </row>
    <row r="1028" spans="4:30" x14ac:dyDescent="0.45">
      <c r="D1028" s="23"/>
      <c r="E1028" s="95"/>
      <c r="F1028" s="95"/>
      <c r="K1028" s="95"/>
      <c r="M1028" s="95"/>
      <c r="P1028" s="95"/>
      <c r="Z1028" s="95"/>
      <c r="AB1028" s="95"/>
      <c r="AD1028" s="95"/>
    </row>
    <row r="1029" spans="4:30" x14ac:dyDescent="0.45">
      <c r="D1029" s="23"/>
      <c r="E1029" s="95"/>
      <c r="F1029" s="95"/>
      <c r="K1029" s="95"/>
      <c r="M1029" s="95"/>
      <c r="P1029" s="95"/>
      <c r="Z1029" s="95"/>
      <c r="AB1029" s="95"/>
      <c r="AD1029" s="95"/>
    </row>
    <row r="1030" spans="4:30" x14ac:dyDescent="0.45">
      <c r="D1030" s="23"/>
      <c r="E1030" s="95"/>
      <c r="F1030" s="95"/>
      <c r="K1030" s="95"/>
      <c r="M1030" s="95"/>
      <c r="P1030" s="95"/>
      <c r="Z1030" s="95"/>
      <c r="AB1030" s="95"/>
      <c r="AD1030" s="95"/>
    </row>
    <row r="1031" spans="4:30" x14ac:dyDescent="0.45">
      <c r="D1031" s="23"/>
      <c r="E1031" s="95"/>
      <c r="F1031" s="95"/>
      <c r="K1031" s="95"/>
      <c r="M1031" s="95"/>
      <c r="P1031" s="95"/>
      <c r="Z1031" s="95"/>
      <c r="AB1031" s="95"/>
      <c r="AD1031" s="95"/>
    </row>
    <row r="1032" spans="4:30" x14ac:dyDescent="0.45">
      <c r="D1032" s="23"/>
      <c r="E1032" s="95"/>
      <c r="F1032" s="95"/>
      <c r="K1032" s="95"/>
      <c r="M1032" s="95"/>
      <c r="P1032" s="95"/>
      <c r="Z1032" s="95"/>
      <c r="AB1032" s="95"/>
      <c r="AD1032" s="95"/>
    </row>
    <row r="1033" spans="4:30" x14ac:dyDescent="0.45">
      <c r="D1033" s="23"/>
      <c r="E1033" s="95"/>
      <c r="F1033" s="95"/>
      <c r="K1033" s="95"/>
      <c r="M1033" s="95"/>
      <c r="P1033" s="95"/>
      <c r="Z1033" s="95"/>
      <c r="AB1033" s="95"/>
      <c r="AD1033" s="95"/>
    </row>
    <row r="1034" spans="4:30" x14ac:dyDescent="0.45">
      <c r="D1034" s="23"/>
      <c r="E1034" s="95"/>
      <c r="F1034" s="95"/>
      <c r="K1034" s="95"/>
      <c r="M1034" s="95"/>
      <c r="P1034" s="95"/>
      <c r="Z1034" s="95"/>
      <c r="AB1034" s="95"/>
      <c r="AD1034" s="95"/>
    </row>
    <row r="1035" spans="4:30" x14ac:dyDescent="0.45">
      <c r="D1035" s="23"/>
      <c r="E1035" s="95"/>
      <c r="F1035" s="95"/>
      <c r="K1035" s="95"/>
      <c r="M1035" s="95"/>
      <c r="P1035" s="95"/>
      <c r="Z1035" s="95"/>
      <c r="AB1035" s="95"/>
      <c r="AD1035" s="95"/>
    </row>
    <row r="1036" spans="4:30" x14ac:dyDescent="0.45">
      <c r="D1036" s="23"/>
      <c r="E1036" s="95"/>
      <c r="F1036" s="95"/>
      <c r="K1036" s="95"/>
      <c r="M1036" s="95"/>
      <c r="P1036" s="95"/>
      <c r="Z1036" s="95"/>
      <c r="AB1036" s="95"/>
      <c r="AD1036" s="95"/>
    </row>
    <row r="1037" spans="4:30" x14ac:dyDescent="0.45">
      <c r="D1037" s="23"/>
      <c r="E1037" s="95"/>
      <c r="F1037" s="95"/>
      <c r="K1037" s="95"/>
      <c r="M1037" s="95"/>
      <c r="P1037" s="95"/>
      <c r="Z1037" s="95"/>
      <c r="AB1037" s="95"/>
      <c r="AD1037" s="95"/>
    </row>
    <row r="1038" spans="4:30" x14ac:dyDescent="0.45">
      <c r="D1038" s="23"/>
      <c r="E1038" s="95"/>
      <c r="F1038" s="95"/>
      <c r="K1038" s="95"/>
      <c r="M1038" s="95"/>
      <c r="P1038" s="95"/>
      <c r="Z1038" s="95"/>
      <c r="AB1038" s="95"/>
      <c r="AD1038" s="95"/>
    </row>
    <row r="1039" spans="4:30" x14ac:dyDescent="0.45">
      <c r="D1039" s="23"/>
      <c r="E1039" s="95"/>
      <c r="F1039" s="95"/>
      <c r="K1039" s="95"/>
      <c r="M1039" s="95"/>
      <c r="P1039" s="95"/>
      <c r="Z1039" s="95"/>
      <c r="AB1039" s="95"/>
      <c r="AD1039" s="95"/>
    </row>
    <row r="1040" spans="4:30" x14ac:dyDescent="0.45">
      <c r="D1040" s="23"/>
      <c r="E1040" s="95"/>
      <c r="F1040" s="95"/>
      <c r="K1040" s="95"/>
      <c r="M1040" s="95"/>
      <c r="P1040" s="95"/>
      <c r="Z1040" s="95"/>
      <c r="AB1040" s="95"/>
      <c r="AD1040" s="95"/>
    </row>
    <row r="1041" spans="4:30" x14ac:dyDescent="0.45">
      <c r="D1041" s="23"/>
      <c r="E1041" s="95"/>
      <c r="F1041" s="95"/>
      <c r="K1041" s="95"/>
      <c r="M1041" s="95"/>
      <c r="P1041" s="95"/>
      <c r="Z1041" s="95"/>
      <c r="AB1041" s="95"/>
      <c r="AD1041" s="95"/>
    </row>
    <row r="1042" spans="4:30" x14ac:dyDescent="0.45">
      <c r="D1042" s="23"/>
      <c r="E1042" s="95"/>
      <c r="F1042" s="95"/>
      <c r="K1042" s="95"/>
      <c r="M1042" s="95"/>
      <c r="P1042" s="95"/>
      <c r="Z1042" s="95"/>
      <c r="AB1042" s="95"/>
      <c r="AD1042" s="95"/>
    </row>
    <row r="1043" spans="4:30" x14ac:dyDescent="0.45">
      <c r="D1043" s="23"/>
      <c r="E1043" s="95"/>
      <c r="F1043" s="95"/>
      <c r="K1043" s="95"/>
      <c r="M1043" s="95"/>
      <c r="P1043" s="95"/>
      <c r="Z1043" s="95"/>
      <c r="AB1043" s="95"/>
      <c r="AD1043" s="95"/>
    </row>
    <row r="1044" spans="4:30" x14ac:dyDescent="0.45">
      <c r="D1044" s="23"/>
      <c r="E1044" s="95"/>
      <c r="F1044" s="95"/>
      <c r="K1044" s="95"/>
      <c r="M1044" s="95"/>
      <c r="P1044" s="95"/>
      <c r="Z1044" s="95"/>
      <c r="AB1044" s="95"/>
      <c r="AD1044" s="95"/>
    </row>
    <row r="1045" spans="4:30" x14ac:dyDescent="0.45">
      <c r="D1045" s="23"/>
      <c r="E1045" s="95"/>
      <c r="F1045" s="95"/>
      <c r="K1045" s="95"/>
      <c r="M1045" s="95"/>
      <c r="P1045" s="95"/>
      <c r="Z1045" s="95"/>
      <c r="AB1045" s="95"/>
      <c r="AD1045" s="95"/>
    </row>
    <row r="1046" spans="4:30" x14ac:dyDescent="0.45">
      <c r="D1046" s="23"/>
      <c r="E1046" s="95"/>
      <c r="F1046" s="95"/>
      <c r="K1046" s="95"/>
      <c r="M1046" s="95"/>
      <c r="P1046" s="95"/>
      <c r="Z1046" s="95"/>
      <c r="AB1046" s="95"/>
      <c r="AD1046" s="95"/>
    </row>
    <row r="1047" spans="4:30" x14ac:dyDescent="0.45">
      <c r="D1047" s="23"/>
      <c r="E1047" s="95"/>
      <c r="F1047" s="95"/>
      <c r="K1047" s="95"/>
      <c r="M1047" s="95"/>
      <c r="P1047" s="95"/>
      <c r="Z1047" s="95"/>
      <c r="AB1047" s="95"/>
      <c r="AD1047" s="95"/>
    </row>
    <row r="1048" spans="4:30" x14ac:dyDescent="0.45">
      <c r="D1048" s="23"/>
      <c r="E1048" s="95"/>
      <c r="F1048" s="95"/>
      <c r="K1048" s="95"/>
      <c r="M1048" s="95"/>
      <c r="P1048" s="95"/>
      <c r="Z1048" s="95"/>
      <c r="AB1048" s="95"/>
      <c r="AD1048" s="95"/>
    </row>
    <row r="1049" spans="4:30" x14ac:dyDescent="0.45">
      <c r="D1049" s="23"/>
      <c r="E1049" s="95"/>
      <c r="F1049" s="95"/>
      <c r="K1049" s="95"/>
      <c r="M1049" s="95"/>
      <c r="P1049" s="95"/>
      <c r="Z1049" s="95"/>
      <c r="AB1049" s="95"/>
      <c r="AD1049" s="95"/>
    </row>
    <row r="1050" spans="4:30" x14ac:dyDescent="0.45">
      <c r="D1050" s="23"/>
      <c r="E1050" s="95"/>
      <c r="F1050" s="95"/>
      <c r="K1050" s="95"/>
      <c r="M1050" s="95"/>
      <c r="P1050" s="95"/>
      <c r="Z1050" s="95"/>
      <c r="AB1050" s="95"/>
      <c r="AD1050" s="95"/>
    </row>
    <row r="1051" spans="4:30" x14ac:dyDescent="0.45">
      <c r="D1051" s="23"/>
      <c r="E1051" s="95"/>
      <c r="F1051" s="95"/>
      <c r="K1051" s="95"/>
      <c r="M1051" s="95"/>
      <c r="P1051" s="95"/>
      <c r="Z1051" s="95"/>
      <c r="AB1051" s="95"/>
      <c r="AD1051" s="95"/>
    </row>
    <row r="1052" spans="4:30" x14ac:dyDescent="0.45">
      <c r="D1052" s="23"/>
      <c r="E1052" s="95"/>
      <c r="F1052" s="95"/>
      <c r="K1052" s="95"/>
      <c r="M1052" s="95"/>
      <c r="P1052" s="95"/>
      <c r="Z1052" s="95"/>
      <c r="AB1052" s="95"/>
      <c r="AD1052" s="95"/>
    </row>
    <row r="1053" spans="4:30" x14ac:dyDescent="0.45">
      <c r="D1053" s="23"/>
      <c r="E1053" s="95"/>
      <c r="F1053" s="95"/>
      <c r="K1053" s="95"/>
      <c r="M1053" s="95"/>
      <c r="P1053" s="95"/>
      <c r="Z1053" s="95"/>
      <c r="AB1053" s="95"/>
      <c r="AD1053" s="95"/>
    </row>
    <row r="1054" spans="4:30" x14ac:dyDescent="0.45">
      <c r="D1054" s="23"/>
      <c r="E1054" s="95"/>
      <c r="F1054" s="95"/>
      <c r="K1054" s="95"/>
      <c r="M1054" s="95"/>
      <c r="P1054" s="95"/>
      <c r="Z1054" s="95"/>
      <c r="AB1054" s="95"/>
      <c r="AD1054" s="95"/>
    </row>
    <row r="1055" spans="4:30" x14ac:dyDescent="0.45">
      <c r="D1055" s="23"/>
      <c r="E1055" s="95"/>
      <c r="F1055" s="95"/>
      <c r="K1055" s="95"/>
      <c r="M1055" s="95"/>
      <c r="P1055" s="95"/>
      <c r="Z1055" s="95"/>
      <c r="AB1055" s="95"/>
      <c r="AD1055" s="95"/>
    </row>
    <row r="1056" spans="4:30" x14ac:dyDescent="0.45">
      <c r="D1056" s="23"/>
      <c r="E1056" s="95"/>
      <c r="F1056" s="95"/>
      <c r="K1056" s="95"/>
      <c r="M1056" s="95"/>
      <c r="P1056" s="95"/>
      <c r="Z1056" s="95"/>
      <c r="AB1056" s="95"/>
      <c r="AD1056" s="95"/>
    </row>
    <row r="1057" spans="4:30" x14ac:dyDescent="0.45">
      <c r="D1057" s="23"/>
      <c r="E1057" s="95"/>
      <c r="F1057" s="95"/>
      <c r="K1057" s="95"/>
      <c r="M1057" s="95"/>
      <c r="P1057" s="95"/>
      <c r="Z1057" s="95"/>
      <c r="AB1057" s="95"/>
      <c r="AD1057" s="95"/>
    </row>
    <row r="1058" spans="4:30" x14ac:dyDescent="0.45">
      <c r="D1058" s="23"/>
      <c r="E1058" s="95"/>
      <c r="F1058" s="95"/>
      <c r="K1058" s="95"/>
      <c r="M1058" s="95"/>
      <c r="P1058" s="95"/>
      <c r="Z1058" s="95"/>
      <c r="AB1058" s="95"/>
      <c r="AD1058" s="95"/>
    </row>
    <row r="1059" spans="4:30" x14ac:dyDescent="0.45">
      <c r="D1059" s="23"/>
      <c r="E1059" s="95"/>
      <c r="F1059" s="95"/>
      <c r="K1059" s="95"/>
      <c r="M1059" s="95"/>
      <c r="P1059" s="95"/>
      <c r="Z1059" s="95"/>
      <c r="AB1059" s="95"/>
      <c r="AD1059" s="95"/>
    </row>
    <row r="1060" spans="4:30" x14ac:dyDescent="0.45">
      <c r="D1060" s="23"/>
      <c r="E1060" s="95"/>
      <c r="F1060" s="95"/>
      <c r="K1060" s="95"/>
      <c r="M1060" s="95"/>
      <c r="P1060" s="95"/>
      <c r="Z1060" s="95"/>
      <c r="AB1060" s="95"/>
      <c r="AD1060" s="95"/>
    </row>
    <row r="1061" spans="4:30" x14ac:dyDescent="0.45">
      <c r="D1061" s="23"/>
      <c r="E1061" s="95"/>
      <c r="F1061" s="95"/>
      <c r="K1061" s="95"/>
      <c r="M1061" s="95"/>
      <c r="P1061" s="95"/>
      <c r="Z1061" s="95"/>
      <c r="AB1061" s="95"/>
      <c r="AD1061" s="95"/>
    </row>
    <row r="1062" spans="4:30" x14ac:dyDescent="0.45">
      <c r="D1062" s="23"/>
      <c r="E1062" s="95"/>
      <c r="F1062" s="95"/>
      <c r="K1062" s="95"/>
      <c r="M1062" s="95"/>
      <c r="P1062" s="95"/>
      <c r="Z1062" s="95"/>
      <c r="AB1062" s="95"/>
      <c r="AD1062" s="95"/>
    </row>
    <row r="1063" spans="4:30" x14ac:dyDescent="0.45">
      <c r="D1063" s="23"/>
      <c r="E1063" s="95"/>
      <c r="F1063" s="95"/>
      <c r="K1063" s="95"/>
      <c r="M1063" s="95"/>
      <c r="P1063" s="95"/>
      <c r="Z1063" s="95"/>
      <c r="AB1063" s="95"/>
      <c r="AD1063" s="95"/>
    </row>
    <row r="1064" spans="4:30" x14ac:dyDescent="0.45">
      <c r="D1064" s="23"/>
      <c r="E1064" s="95"/>
      <c r="F1064" s="95"/>
      <c r="K1064" s="95"/>
      <c r="M1064" s="95"/>
      <c r="P1064" s="95"/>
      <c r="Z1064" s="95"/>
      <c r="AB1064" s="95"/>
      <c r="AD1064" s="95"/>
    </row>
    <row r="1065" spans="4:30" x14ac:dyDescent="0.45">
      <c r="D1065" s="23"/>
      <c r="E1065" s="95"/>
      <c r="F1065" s="95"/>
      <c r="K1065" s="95"/>
      <c r="M1065" s="95"/>
      <c r="P1065" s="95"/>
      <c r="Z1065" s="95"/>
      <c r="AB1065" s="95"/>
      <c r="AD1065" s="95"/>
    </row>
    <row r="1066" spans="4:30" x14ac:dyDescent="0.45">
      <c r="D1066" s="23"/>
      <c r="E1066" s="95"/>
      <c r="F1066" s="95"/>
      <c r="K1066" s="95"/>
      <c r="M1066" s="95"/>
      <c r="P1066" s="95"/>
      <c r="Z1066" s="95"/>
      <c r="AB1066" s="95"/>
      <c r="AD1066" s="95"/>
    </row>
    <row r="1067" spans="4:30" x14ac:dyDescent="0.45">
      <c r="D1067" s="23"/>
      <c r="E1067" s="95"/>
      <c r="F1067" s="95"/>
      <c r="K1067" s="95"/>
      <c r="M1067" s="95"/>
      <c r="P1067" s="95"/>
      <c r="Z1067" s="95"/>
      <c r="AB1067" s="95"/>
      <c r="AD1067" s="95"/>
    </row>
    <row r="1068" spans="4:30" x14ac:dyDescent="0.45">
      <c r="D1068" s="23"/>
      <c r="E1068" s="95"/>
      <c r="F1068" s="95"/>
      <c r="K1068" s="95"/>
      <c r="M1068" s="95"/>
      <c r="P1068" s="95"/>
      <c r="Z1068" s="95"/>
      <c r="AB1068" s="95"/>
      <c r="AD1068" s="95"/>
    </row>
    <row r="1069" spans="4:30" x14ac:dyDescent="0.45">
      <c r="D1069" s="23"/>
      <c r="E1069" s="95"/>
      <c r="F1069" s="95"/>
      <c r="K1069" s="95"/>
      <c r="M1069" s="95"/>
      <c r="P1069" s="95"/>
      <c r="Z1069" s="95"/>
      <c r="AB1069" s="95"/>
      <c r="AD1069" s="95"/>
    </row>
    <row r="1070" spans="4:30" x14ac:dyDescent="0.45">
      <c r="D1070" s="23"/>
      <c r="E1070" s="95"/>
      <c r="F1070" s="95"/>
      <c r="K1070" s="95"/>
      <c r="M1070" s="95"/>
      <c r="P1070" s="95"/>
      <c r="Z1070" s="95"/>
      <c r="AB1070" s="95"/>
      <c r="AD1070" s="95"/>
    </row>
    <row r="1071" spans="4:30" x14ac:dyDescent="0.45">
      <c r="D1071" s="23"/>
      <c r="E1071" s="95"/>
      <c r="F1071" s="95"/>
      <c r="K1071" s="95"/>
      <c r="M1071" s="95"/>
      <c r="P1071" s="95"/>
      <c r="Z1071" s="95"/>
      <c r="AB1071" s="95"/>
      <c r="AD1071" s="95"/>
    </row>
    <row r="1072" spans="4:30" x14ac:dyDescent="0.45">
      <c r="D1072" s="23"/>
      <c r="E1072" s="95"/>
      <c r="F1072" s="95"/>
      <c r="K1072" s="95"/>
      <c r="M1072" s="95"/>
      <c r="P1072" s="95"/>
      <c r="Z1072" s="95"/>
      <c r="AB1072" s="95"/>
      <c r="AD1072" s="95"/>
    </row>
    <row r="1073" spans="4:30" x14ac:dyDescent="0.45">
      <c r="D1073" s="23"/>
      <c r="E1073" s="95"/>
      <c r="F1073" s="95"/>
      <c r="K1073" s="95"/>
      <c r="M1073" s="95"/>
      <c r="P1073" s="95"/>
      <c r="Z1073" s="95"/>
      <c r="AB1073" s="95"/>
      <c r="AD1073" s="95"/>
    </row>
    <row r="1074" spans="4:30" x14ac:dyDescent="0.45">
      <c r="D1074" s="23"/>
      <c r="E1074" s="95"/>
      <c r="F1074" s="95"/>
      <c r="K1074" s="95"/>
      <c r="M1074" s="95"/>
      <c r="P1074" s="95"/>
      <c r="Z1074" s="95"/>
      <c r="AB1074" s="95"/>
      <c r="AD1074" s="95"/>
    </row>
    <row r="1075" spans="4:30" x14ac:dyDescent="0.45">
      <c r="D1075" s="23"/>
      <c r="E1075" s="95"/>
      <c r="F1075" s="95"/>
      <c r="K1075" s="95"/>
      <c r="M1075" s="95"/>
      <c r="P1075" s="95"/>
      <c r="Z1075" s="95"/>
      <c r="AB1075" s="95"/>
      <c r="AD1075" s="95"/>
    </row>
    <row r="1076" spans="4:30" x14ac:dyDescent="0.45">
      <c r="D1076" s="23"/>
      <c r="E1076" s="95"/>
      <c r="F1076" s="95"/>
      <c r="K1076" s="95"/>
      <c r="M1076" s="95"/>
      <c r="P1076" s="95"/>
      <c r="Z1076" s="95"/>
      <c r="AB1076" s="95"/>
      <c r="AD1076" s="95"/>
    </row>
    <row r="1077" spans="4:30" x14ac:dyDescent="0.45">
      <c r="D1077" s="23"/>
      <c r="E1077" s="95"/>
      <c r="F1077" s="95"/>
      <c r="K1077" s="95"/>
      <c r="M1077" s="95"/>
      <c r="P1077" s="95"/>
      <c r="Z1077" s="95"/>
      <c r="AB1077" s="95"/>
      <c r="AD1077" s="95"/>
    </row>
    <row r="1078" spans="4:30" x14ac:dyDescent="0.45">
      <c r="D1078" s="23"/>
      <c r="E1078" s="95"/>
      <c r="F1078" s="95"/>
      <c r="K1078" s="95"/>
      <c r="M1078" s="95"/>
      <c r="P1078" s="95"/>
      <c r="Z1078" s="95"/>
      <c r="AB1078" s="95"/>
      <c r="AD1078" s="95"/>
    </row>
    <row r="1079" spans="4:30" x14ac:dyDescent="0.45">
      <c r="D1079" s="23"/>
      <c r="E1079" s="95"/>
      <c r="F1079" s="95"/>
      <c r="K1079" s="95"/>
      <c r="M1079" s="95"/>
      <c r="P1079" s="95"/>
      <c r="Z1079" s="95"/>
      <c r="AB1079" s="95"/>
      <c r="AD1079" s="95"/>
    </row>
    <row r="1080" spans="4:30" x14ac:dyDescent="0.45">
      <c r="D1080" s="23"/>
      <c r="E1080" s="95"/>
      <c r="F1080" s="95"/>
      <c r="K1080" s="95"/>
      <c r="M1080" s="95"/>
      <c r="P1080" s="95"/>
      <c r="Z1080" s="95"/>
      <c r="AB1080" s="95"/>
      <c r="AD1080" s="95"/>
    </row>
    <row r="1081" spans="4:30" x14ac:dyDescent="0.45">
      <c r="D1081" s="23"/>
      <c r="E1081" s="95"/>
      <c r="F1081" s="95"/>
      <c r="K1081" s="95"/>
      <c r="M1081" s="95"/>
      <c r="P1081" s="95"/>
      <c r="Z1081" s="95"/>
      <c r="AB1081" s="95"/>
      <c r="AD1081" s="95"/>
    </row>
    <row r="1082" spans="4:30" x14ac:dyDescent="0.45">
      <c r="D1082" s="23"/>
      <c r="E1082" s="95"/>
      <c r="F1082" s="95"/>
      <c r="K1082" s="95"/>
      <c r="M1082" s="95"/>
      <c r="P1082" s="95"/>
      <c r="Z1082" s="95"/>
      <c r="AB1082" s="95"/>
      <c r="AD1082" s="95"/>
    </row>
    <row r="1083" spans="4:30" x14ac:dyDescent="0.45">
      <c r="D1083" s="23"/>
      <c r="E1083" s="95"/>
      <c r="F1083" s="95"/>
      <c r="K1083" s="95"/>
      <c r="M1083" s="95"/>
      <c r="P1083" s="95"/>
      <c r="Z1083" s="95"/>
      <c r="AB1083" s="95"/>
      <c r="AD1083" s="95"/>
    </row>
    <row r="1084" spans="4:30" x14ac:dyDescent="0.45">
      <c r="D1084" s="23"/>
      <c r="E1084" s="95"/>
      <c r="F1084" s="95"/>
      <c r="K1084" s="95"/>
      <c r="M1084" s="95"/>
      <c r="P1084" s="95"/>
      <c r="Z1084" s="95"/>
      <c r="AB1084" s="95"/>
      <c r="AD1084" s="95"/>
    </row>
    <row r="1085" spans="4:30" x14ac:dyDescent="0.45">
      <c r="D1085" s="23"/>
      <c r="E1085" s="95"/>
      <c r="F1085" s="95"/>
      <c r="K1085" s="95"/>
      <c r="M1085" s="95"/>
      <c r="P1085" s="95"/>
      <c r="Z1085" s="95"/>
      <c r="AB1085" s="95"/>
      <c r="AD1085" s="95"/>
    </row>
    <row r="1086" spans="4:30" x14ac:dyDescent="0.45">
      <c r="D1086" s="23"/>
      <c r="E1086" s="95"/>
      <c r="F1086" s="95"/>
      <c r="K1086" s="95"/>
      <c r="M1086" s="95"/>
      <c r="P1086" s="95"/>
      <c r="Z1086" s="95"/>
      <c r="AB1086" s="95"/>
      <c r="AD1086" s="95"/>
    </row>
    <row r="1087" spans="4:30" x14ac:dyDescent="0.45">
      <c r="D1087" s="23"/>
      <c r="E1087" s="95"/>
      <c r="F1087" s="95"/>
      <c r="K1087" s="95"/>
      <c r="M1087" s="95"/>
      <c r="P1087" s="95"/>
      <c r="Z1087" s="95"/>
      <c r="AB1087" s="95"/>
      <c r="AD1087" s="95"/>
    </row>
    <row r="1088" spans="4:30" x14ac:dyDescent="0.45">
      <c r="D1088" s="23"/>
      <c r="E1088" s="95"/>
      <c r="F1088" s="95"/>
      <c r="K1088" s="95"/>
      <c r="M1088" s="95"/>
      <c r="P1088" s="95"/>
      <c r="Z1088" s="95"/>
      <c r="AB1088" s="95"/>
      <c r="AD1088" s="95"/>
    </row>
    <row r="1089" spans="4:30" x14ac:dyDescent="0.45">
      <c r="D1089" s="23"/>
      <c r="E1089" s="95"/>
      <c r="F1089" s="95"/>
      <c r="K1089" s="95"/>
      <c r="M1089" s="95"/>
      <c r="P1089" s="95"/>
      <c r="Z1089" s="95"/>
      <c r="AB1089" s="95"/>
      <c r="AD1089" s="95"/>
    </row>
    <row r="1090" spans="4:30" x14ac:dyDescent="0.45">
      <c r="D1090" s="23"/>
      <c r="E1090" s="95"/>
      <c r="F1090" s="95"/>
      <c r="K1090" s="95"/>
      <c r="M1090" s="95"/>
      <c r="P1090" s="95"/>
      <c r="Z1090" s="95"/>
      <c r="AB1090" s="95"/>
      <c r="AD1090" s="95"/>
    </row>
    <row r="1091" spans="4:30" x14ac:dyDescent="0.45">
      <c r="D1091" s="23"/>
      <c r="E1091" s="95"/>
      <c r="F1091" s="95"/>
      <c r="K1091" s="95"/>
      <c r="M1091" s="95"/>
      <c r="P1091" s="95"/>
      <c r="Z1091" s="95"/>
      <c r="AB1091" s="95"/>
      <c r="AD1091" s="95"/>
    </row>
    <row r="1092" spans="4:30" x14ac:dyDescent="0.45">
      <c r="D1092" s="23"/>
      <c r="E1092" s="95"/>
      <c r="F1092" s="95"/>
      <c r="K1092" s="95"/>
      <c r="M1092" s="95"/>
      <c r="P1092" s="95"/>
      <c r="Z1092" s="95"/>
      <c r="AB1092" s="95"/>
      <c r="AD1092" s="95"/>
    </row>
    <row r="1093" spans="4:30" x14ac:dyDescent="0.45">
      <c r="D1093" s="23"/>
      <c r="E1093" s="95"/>
      <c r="F1093" s="95"/>
      <c r="K1093" s="95"/>
      <c r="M1093" s="95"/>
      <c r="P1093" s="95"/>
      <c r="Z1093" s="95"/>
      <c r="AB1093" s="95"/>
      <c r="AD1093" s="95"/>
    </row>
    <row r="1094" spans="4:30" x14ac:dyDescent="0.45">
      <c r="D1094" s="23"/>
      <c r="E1094" s="95"/>
      <c r="F1094" s="95"/>
      <c r="K1094" s="95"/>
      <c r="M1094" s="95"/>
      <c r="P1094" s="95"/>
      <c r="Z1094" s="95"/>
      <c r="AB1094" s="95"/>
      <c r="AD1094" s="95"/>
    </row>
    <row r="1095" spans="4:30" x14ac:dyDescent="0.45">
      <c r="D1095" s="23"/>
      <c r="E1095" s="95"/>
      <c r="F1095" s="95"/>
      <c r="K1095" s="95"/>
      <c r="M1095" s="95"/>
      <c r="P1095" s="95"/>
      <c r="Z1095" s="95"/>
      <c r="AB1095" s="95"/>
      <c r="AD1095" s="95"/>
    </row>
    <row r="1096" spans="4:30" x14ac:dyDescent="0.45">
      <c r="D1096" s="23"/>
      <c r="E1096" s="95"/>
      <c r="F1096" s="95"/>
      <c r="K1096" s="95"/>
      <c r="M1096" s="95"/>
      <c r="P1096" s="95"/>
      <c r="Z1096" s="95"/>
      <c r="AB1096" s="95"/>
      <c r="AD1096" s="95"/>
    </row>
    <row r="1097" spans="4:30" x14ac:dyDescent="0.45">
      <c r="D1097" s="23"/>
      <c r="E1097" s="95"/>
      <c r="F1097" s="95"/>
      <c r="K1097" s="95"/>
      <c r="M1097" s="95"/>
      <c r="P1097" s="95"/>
      <c r="Z1097" s="95"/>
      <c r="AB1097" s="95"/>
      <c r="AD1097" s="95"/>
    </row>
    <row r="1098" spans="4:30" x14ac:dyDescent="0.45">
      <c r="D1098" s="23"/>
      <c r="E1098" s="95"/>
      <c r="F1098" s="95"/>
      <c r="K1098" s="95"/>
      <c r="M1098" s="95"/>
      <c r="P1098" s="95"/>
      <c r="Z1098" s="95"/>
      <c r="AB1098" s="95"/>
      <c r="AD1098" s="95"/>
    </row>
    <row r="1099" spans="4:30" x14ac:dyDescent="0.45">
      <c r="D1099" s="23"/>
      <c r="E1099" s="95"/>
      <c r="F1099" s="95"/>
      <c r="K1099" s="95"/>
      <c r="M1099" s="95"/>
      <c r="P1099" s="95"/>
      <c r="Z1099" s="95"/>
      <c r="AB1099" s="95"/>
      <c r="AD1099" s="95"/>
    </row>
    <row r="1100" spans="4:30" x14ac:dyDescent="0.45">
      <c r="D1100" s="23"/>
      <c r="E1100" s="95"/>
      <c r="F1100" s="95"/>
      <c r="K1100" s="95"/>
      <c r="M1100" s="95"/>
      <c r="P1100" s="95"/>
      <c r="Z1100" s="95"/>
      <c r="AB1100" s="95"/>
      <c r="AD1100" s="95"/>
    </row>
    <row r="1101" spans="4:30" x14ac:dyDescent="0.45">
      <c r="D1101" s="23"/>
      <c r="E1101" s="95"/>
      <c r="F1101" s="95"/>
      <c r="K1101" s="95"/>
      <c r="M1101" s="95"/>
      <c r="P1101" s="95"/>
      <c r="Z1101" s="95"/>
      <c r="AB1101" s="95"/>
      <c r="AD1101" s="95"/>
    </row>
    <row r="1102" spans="4:30" x14ac:dyDescent="0.45">
      <c r="D1102" s="23"/>
      <c r="E1102" s="95"/>
      <c r="F1102" s="95"/>
      <c r="K1102" s="95"/>
      <c r="M1102" s="95"/>
      <c r="P1102" s="95"/>
      <c r="Z1102" s="95"/>
      <c r="AB1102" s="95"/>
      <c r="AD1102" s="95"/>
    </row>
    <row r="1103" spans="4:30" x14ac:dyDescent="0.45">
      <c r="D1103" s="23"/>
      <c r="E1103" s="95"/>
      <c r="F1103" s="95"/>
      <c r="K1103" s="95"/>
      <c r="M1103" s="95"/>
      <c r="P1103" s="95"/>
      <c r="Z1103" s="95"/>
      <c r="AB1103" s="95"/>
      <c r="AD1103" s="95"/>
    </row>
    <row r="1104" spans="4:30" x14ac:dyDescent="0.45">
      <c r="D1104" s="23"/>
      <c r="E1104" s="95"/>
      <c r="F1104" s="95"/>
      <c r="K1104" s="95"/>
      <c r="M1104" s="95"/>
      <c r="P1104" s="95"/>
      <c r="Z1104" s="95"/>
      <c r="AB1104" s="95"/>
      <c r="AD1104" s="95"/>
    </row>
    <row r="1105" spans="4:30" x14ac:dyDescent="0.45">
      <c r="D1105" s="23"/>
      <c r="E1105" s="95"/>
      <c r="F1105" s="95"/>
      <c r="K1105" s="95"/>
      <c r="M1105" s="95"/>
      <c r="P1105" s="95"/>
      <c r="Z1105" s="95"/>
      <c r="AB1105" s="95"/>
      <c r="AD1105" s="95"/>
    </row>
    <row r="1106" spans="4:30" x14ac:dyDescent="0.45">
      <c r="D1106" s="23"/>
      <c r="E1106" s="95"/>
      <c r="F1106" s="95"/>
      <c r="K1106" s="95"/>
      <c r="M1106" s="95"/>
      <c r="P1106" s="95"/>
      <c r="Z1106" s="95"/>
      <c r="AB1106" s="95"/>
      <c r="AD1106" s="95"/>
    </row>
    <row r="1107" spans="4:30" x14ac:dyDescent="0.45">
      <c r="D1107" s="23"/>
      <c r="E1107" s="95"/>
      <c r="F1107" s="95"/>
      <c r="K1107" s="95"/>
      <c r="M1107" s="95"/>
      <c r="P1107" s="95"/>
      <c r="Z1107" s="95"/>
      <c r="AB1107" s="95"/>
      <c r="AD1107" s="95"/>
    </row>
    <row r="1108" spans="4:30" x14ac:dyDescent="0.45">
      <c r="D1108" s="23"/>
      <c r="E1108" s="95"/>
      <c r="F1108" s="95"/>
      <c r="K1108" s="95"/>
      <c r="M1108" s="95"/>
      <c r="P1108" s="95"/>
      <c r="Z1108" s="95"/>
      <c r="AB1108" s="95"/>
      <c r="AD1108" s="95"/>
    </row>
    <row r="1109" spans="4:30" x14ac:dyDescent="0.45">
      <c r="D1109" s="23"/>
      <c r="E1109" s="95"/>
      <c r="F1109" s="95"/>
      <c r="K1109" s="95"/>
      <c r="M1109" s="95"/>
      <c r="P1109" s="95"/>
      <c r="Z1109" s="95"/>
      <c r="AB1109" s="95"/>
      <c r="AD1109" s="95"/>
    </row>
    <row r="1110" spans="4:30" x14ac:dyDescent="0.45">
      <c r="D1110" s="23"/>
      <c r="E1110" s="95"/>
      <c r="F1110" s="95"/>
      <c r="K1110" s="95"/>
      <c r="M1110" s="95"/>
      <c r="P1110" s="95"/>
      <c r="Z1110" s="95"/>
      <c r="AB1110" s="95"/>
      <c r="AD1110" s="95"/>
    </row>
    <row r="1111" spans="4:30" x14ac:dyDescent="0.45">
      <c r="D1111" s="23"/>
      <c r="E1111" s="95"/>
      <c r="F1111" s="95"/>
      <c r="K1111" s="95"/>
      <c r="M1111" s="95"/>
      <c r="P1111" s="95"/>
      <c r="Z1111" s="95"/>
      <c r="AB1111" s="95"/>
      <c r="AD1111" s="95"/>
    </row>
    <row r="1112" spans="4:30" x14ac:dyDescent="0.45">
      <c r="D1112" s="23"/>
      <c r="E1112" s="95"/>
      <c r="F1112" s="95"/>
      <c r="K1112" s="95"/>
      <c r="M1112" s="95"/>
      <c r="P1112" s="95"/>
      <c r="Z1112" s="95"/>
      <c r="AB1112" s="95"/>
      <c r="AD1112" s="95"/>
    </row>
    <row r="1113" spans="4:30" x14ac:dyDescent="0.45">
      <c r="D1113" s="23"/>
      <c r="E1113" s="95"/>
      <c r="F1113" s="95"/>
      <c r="K1113" s="95"/>
      <c r="M1113" s="95"/>
      <c r="P1113" s="95"/>
      <c r="Z1113" s="95"/>
      <c r="AB1113" s="95"/>
      <c r="AD1113" s="95"/>
    </row>
    <row r="1114" spans="4:30" x14ac:dyDescent="0.45">
      <c r="D1114" s="23"/>
      <c r="E1114" s="95"/>
      <c r="F1114" s="95"/>
      <c r="K1114" s="95"/>
      <c r="M1114" s="95"/>
      <c r="P1114" s="95"/>
      <c r="Z1114" s="95"/>
      <c r="AB1114" s="95"/>
      <c r="AD1114" s="95"/>
    </row>
    <row r="1115" spans="4:30" x14ac:dyDescent="0.45">
      <c r="D1115" s="23"/>
      <c r="E1115" s="95"/>
      <c r="F1115" s="95"/>
      <c r="K1115" s="95"/>
      <c r="M1115" s="95"/>
      <c r="P1115" s="95"/>
      <c r="Z1115" s="95"/>
      <c r="AB1115" s="95"/>
      <c r="AD1115" s="95"/>
    </row>
    <row r="1116" spans="4:30" x14ac:dyDescent="0.45">
      <c r="D1116" s="23"/>
      <c r="E1116" s="95"/>
      <c r="F1116" s="95"/>
      <c r="K1116" s="95"/>
      <c r="M1116" s="95"/>
      <c r="P1116" s="95"/>
      <c r="Z1116" s="95"/>
      <c r="AB1116" s="95"/>
      <c r="AD1116" s="95"/>
    </row>
    <row r="1117" spans="4:30" x14ac:dyDescent="0.45">
      <c r="D1117" s="23"/>
      <c r="E1117" s="95"/>
      <c r="F1117" s="95"/>
      <c r="K1117" s="95"/>
      <c r="M1117" s="95"/>
      <c r="P1117" s="95"/>
      <c r="Z1117" s="95"/>
      <c r="AB1117" s="95"/>
      <c r="AD1117" s="95"/>
    </row>
    <row r="1118" spans="4:30" x14ac:dyDescent="0.45">
      <c r="D1118" s="23"/>
      <c r="E1118" s="95"/>
      <c r="F1118" s="95"/>
      <c r="K1118" s="95"/>
      <c r="M1118" s="95"/>
      <c r="P1118" s="95"/>
      <c r="Z1118" s="95"/>
      <c r="AB1118" s="95"/>
      <c r="AD1118" s="95"/>
    </row>
    <row r="1119" spans="4:30" x14ac:dyDescent="0.45">
      <c r="D1119" s="23"/>
      <c r="E1119" s="95"/>
      <c r="F1119" s="95"/>
      <c r="K1119" s="95"/>
      <c r="M1119" s="95"/>
      <c r="P1119" s="95"/>
      <c r="Z1119" s="95"/>
      <c r="AB1119" s="95"/>
      <c r="AD1119" s="95"/>
    </row>
    <row r="1120" spans="4:30" x14ac:dyDescent="0.45">
      <c r="D1120" s="23"/>
      <c r="E1120" s="95"/>
      <c r="F1120" s="95"/>
      <c r="K1120" s="95"/>
      <c r="M1120" s="95"/>
      <c r="P1120" s="95"/>
      <c r="Z1120" s="95"/>
      <c r="AB1120" s="95"/>
      <c r="AD1120" s="95"/>
    </row>
    <row r="1121" spans="4:30" x14ac:dyDescent="0.45">
      <c r="D1121" s="23"/>
      <c r="E1121" s="95"/>
      <c r="F1121" s="95"/>
      <c r="K1121" s="95"/>
      <c r="M1121" s="95"/>
      <c r="P1121" s="95"/>
      <c r="Z1121" s="95"/>
      <c r="AB1121" s="95"/>
      <c r="AD1121" s="95"/>
    </row>
    <row r="1122" spans="4:30" x14ac:dyDescent="0.45">
      <c r="D1122" s="23"/>
      <c r="E1122" s="95"/>
      <c r="F1122" s="95"/>
      <c r="K1122" s="95"/>
      <c r="M1122" s="95"/>
      <c r="P1122" s="95"/>
      <c r="Z1122" s="95"/>
      <c r="AB1122" s="95"/>
      <c r="AD1122" s="95"/>
    </row>
    <row r="1123" spans="4:30" x14ac:dyDescent="0.45">
      <c r="D1123" s="23"/>
      <c r="E1123" s="95"/>
      <c r="F1123" s="95"/>
      <c r="K1123" s="95"/>
      <c r="M1123" s="95"/>
      <c r="P1123" s="95"/>
      <c r="Z1123" s="95"/>
      <c r="AB1123" s="95"/>
      <c r="AD1123" s="95"/>
    </row>
    <row r="1124" spans="4:30" x14ac:dyDescent="0.45">
      <c r="D1124" s="23"/>
      <c r="E1124" s="95"/>
      <c r="F1124" s="95"/>
      <c r="K1124" s="95"/>
      <c r="M1124" s="95"/>
      <c r="P1124" s="95"/>
      <c r="Z1124" s="95"/>
      <c r="AB1124" s="95"/>
      <c r="AD1124" s="95"/>
    </row>
    <row r="1125" spans="4:30" x14ac:dyDescent="0.45">
      <c r="D1125" s="23"/>
      <c r="E1125" s="95"/>
      <c r="F1125" s="95"/>
      <c r="K1125" s="95"/>
      <c r="M1125" s="95"/>
      <c r="P1125" s="95"/>
      <c r="Z1125" s="95"/>
      <c r="AB1125" s="95"/>
      <c r="AD1125" s="95"/>
    </row>
    <row r="1126" spans="4:30" x14ac:dyDescent="0.45">
      <c r="D1126" s="23"/>
      <c r="E1126" s="95"/>
      <c r="F1126" s="95"/>
      <c r="K1126" s="95"/>
      <c r="M1126" s="95"/>
      <c r="P1126" s="95"/>
      <c r="Z1126" s="95"/>
      <c r="AB1126" s="95"/>
      <c r="AD1126" s="95"/>
    </row>
    <row r="1127" spans="4:30" x14ac:dyDescent="0.45">
      <c r="D1127" s="23"/>
      <c r="E1127" s="95"/>
      <c r="F1127" s="95"/>
      <c r="K1127" s="95"/>
      <c r="M1127" s="95"/>
      <c r="P1127" s="95"/>
      <c r="Z1127" s="95"/>
      <c r="AB1127" s="95"/>
      <c r="AD1127" s="95"/>
    </row>
    <row r="1128" spans="4:30" x14ac:dyDescent="0.45">
      <c r="D1128" s="23"/>
      <c r="E1128" s="95"/>
      <c r="F1128" s="95"/>
      <c r="K1128" s="95"/>
      <c r="M1128" s="95"/>
      <c r="P1128" s="95"/>
      <c r="Z1128" s="95"/>
      <c r="AB1128" s="95"/>
      <c r="AD1128" s="95"/>
    </row>
    <row r="1129" spans="4:30" x14ac:dyDescent="0.45">
      <c r="D1129" s="23"/>
      <c r="E1129" s="95"/>
      <c r="F1129" s="95"/>
      <c r="K1129" s="95"/>
      <c r="M1129" s="95"/>
      <c r="P1129" s="95"/>
      <c r="Z1129" s="95"/>
      <c r="AB1129" s="95"/>
      <c r="AD1129" s="95"/>
    </row>
    <row r="1130" spans="4:30" x14ac:dyDescent="0.45">
      <c r="D1130" s="23"/>
      <c r="E1130" s="95"/>
      <c r="F1130" s="95"/>
      <c r="K1130" s="95"/>
      <c r="M1130" s="95"/>
      <c r="P1130" s="95"/>
      <c r="Z1130" s="95"/>
      <c r="AB1130" s="95"/>
      <c r="AD1130" s="95"/>
    </row>
    <row r="1131" spans="4:30" x14ac:dyDescent="0.45">
      <c r="D1131" s="23"/>
      <c r="E1131" s="95"/>
      <c r="F1131" s="95"/>
      <c r="K1131" s="95"/>
      <c r="M1131" s="95"/>
      <c r="P1131" s="95"/>
      <c r="Z1131" s="95"/>
      <c r="AB1131" s="95"/>
      <c r="AD1131" s="95"/>
    </row>
    <row r="1132" spans="4:30" x14ac:dyDescent="0.45">
      <c r="D1132" s="23"/>
      <c r="E1132" s="95"/>
      <c r="F1132" s="95"/>
      <c r="K1132" s="95"/>
      <c r="M1132" s="95"/>
      <c r="P1132" s="95"/>
      <c r="Z1132" s="95"/>
      <c r="AB1132" s="95"/>
      <c r="AD1132" s="95"/>
    </row>
    <row r="1133" spans="4:30" x14ac:dyDescent="0.45">
      <c r="D1133" s="23"/>
      <c r="E1133" s="95"/>
      <c r="F1133" s="95"/>
      <c r="K1133" s="95"/>
      <c r="M1133" s="95"/>
      <c r="P1133" s="95"/>
      <c r="Z1133" s="95"/>
      <c r="AB1133" s="95"/>
      <c r="AD1133" s="95"/>
    </row>
    <row r="1134" spans="4:30" x14ac:dyDescent="0.45">
      <c r="D1134" s="23"/>
      <c r="E1134" s="95"/>
      <c r="F1134" s="95"/>
      <c r="K1134" s="95"/>
      <c r="M1134" s="95"/>
      <c r="P1134" s="95"/>
      <c r="Z1134" s="95"/>
      <c r="AB1134" s="95"/>
      <c r="AD1134" s="95"/>
    </row>
    <row r="1135" spans="4:30" x14ac:dyDescent="0.45">
      <c r="D1135" s="23"/>
      <c r="E1135" s="95"/>
      <c r="F1135" s="95"/>
      <c r="K1135" s="95"/>
      <c r="M1135" s="95"/>
      <c r="P1135" s="95"/>
      <c r="Z1135" s="95"/>
      <c r="AB1135" s="95"/>
      <c r="AD1135" s="95"/>
    </row>
    <row r="1136" spans="4:30" x14ac:dyDescent="0.45">
      <c r="D1136" s="23"/>
      <c r="E1136" s="95"/>
      <c r="F1136" s="95"/>
      <c r="K1136" s="95"/>
      <c r="M1136" s="95"/>
      <c r="P1136" s="95"/>
      <c r="Z1136" s="95"/>
      <c r="AB1136" s="95"/>
      <c r="AD1136" s="95"/>
    </row>
    <row r="1137" spans="4:30" x14ac:dyDescent="0.45">
      <c r="D1137" s="23"/>
      <c r="E1137" s="95"/>
      <c r="F1137" s="95"/>
      <c r="K1137" s="95"/>
      <c r="M1137" s="95"/>
      <c r="P1137" s="95"/>
      <c r="Z1137" s="95"/>
      <c r="AB1137" s="95"/>
      <c r="AD1137" s="95"/>
    </row>
    <row r="1138" spans="4:30" x14ac:dyDescent="0.45">
      <c r="D1138" s="23"/>
      <c r="E1138" s="95"/>
      <c r="F1138" s="95"/>
      <c r="K1138" s="95"/>
      <c r="M1138" s="95"/>
      <c r="P1138" s="95"/>
      <c r="Z1138" s="95"/>
      <c r="AB1138" s="95"/>
      <c r="AD1138" s="95"/>
    </row>
    <row r="1139" spans="4:30" x14ac:dyDescent="0.45">
      <c r="D1139" s="23"/>
      <c r="E1139" s="95"/>
      <c r="F1139" s="95"/>
      <c r="K1139" s="95"/>
      <c r="M1139" s="95"/>
      <c r="P1139" s="95"/>
      <c r="Z1139" s="95"/>
      <c r="AB1139" s="95"/>
      <c r="AD1139" s="95"/>
    </row>
    <row r="1140" spans="4:30" x14ac:dyDescent="0.45">
      <c r="D1140" s="23"/>
      <c r="E1140" s="95"/>
      <c r="F1140" s="95"/>
      <c r="K1140" s="95"/>
      <c r="M1140" s="95"/>
      <c r="P1140" s="95"/>
      <c r="Z1140" s="95"/>
      <c r="AB1140" s="95"/>
      <c r="AD1140" s="95"/>
    </row>
    <row r="1141" spans="4:30" x14ac:dyDescent="0.45">
      <c r="D1141" s="23"/>
      <c r="E1141" s="95"/>
      <c r="F1141" s="95"/>
      <c r="K1141" s="95"/>
      <c r="M1141" s="95"/>
      <c r="P1141" s="95"/>
      <c r="Z1141" s="95"/>
      <c r="AB1141" s="95"/>
      <c r="AD1141" s="95"/>
    </row>
    <row r="1142" spans="4:30" x14ac:dyDescent="0.45">
      <c r="D1142" s="23"/>
      <c r="E1142" s="95"/>
      <c r="F1142" s="95"/>
      <c r="K1142" s="95"/>
      <c r="M1142" s="95"/>
      <c r="P1142" s="95"/>
      <c r="Z1142" s="95"/>
      <c r="AB1142" s="95"/>
      <c r="AD1142" s="95"/>
    </row>
    <row r="1143" spans="4:30" x14ac:dyDescent="0.45">
      <c r="D1143" s="23"/>
      <c r="E1143" s="95"/>
      <c r="F1143" s="95"/>
      <c r="K1143" s="95"/>
      <c r="M1143" s="95"/>
      <c r="P1143" s="95"/>
      <c r="Z1143" s="95"/>
      <c r="AB1143" s="95"/>
      <c r="AD1143" s="95"/>
    </row>
    <row r="1144" spans="4:30" x14ac:dyDescent="0.45">
      <c r="D1144" s="23"/>
      <c r="E1144" s="95"/>
      <c r="F1144" s="95"/>
      <c r="K1144" s="95"/>
      <c r="M1144" s="95"/>
      <c r="P1144" s="95"/>
      <c r="Z1144" s="95"/>
      <c r="AB1144" s="95"/>
      <c r="AD1144" s="95"/>
    </row>
    <row r="1145" spans="4:30" x14ac:dyDescent="0.45">
      <c r="D1145" s="23"/>
      <c r="E1145" s="95"/>
      <c r="F1145" s="95"/>
      <c r="K1145" s="95"/>
      <c r="M1145" s="95"/>
      <c r="P1145" s="95"/>
      <c r="Z1145" s="95"/>
      <c r="AB1145" s="95"/>
      <c r="AD1145" s="95"/>
    </row>
    <row r="1146" spans="4:30" x14ac:dyDescent="0.45">
      <c r="D1146" s="23"/>
      <c r="E1146" s="95"/>
      <c r="F1146" s="95"/>
      <c r="K1146" s="95"/>
      <c r="M1146" s="95"/>
      <c r="P1146" s="95"/>
      <c r="Z1146" s="95"/>
      <c r="AB1146" s="95"/>
      <c r="AD1146" s="95"/>
    </row>
    <row r="1147" spans="4:30" x14ac:dyDescent="0.45">
      <c r="D1147" s="23"/>
      <c r="E1147" s="95"/>
      <c r="F1147" s="95"/>
      <c r="K1147" s="95"/>
      <c r="M1147" s="95"/>
      <c r="P1147" s="95"/>
      <c r="Z1147" s="95"/>
      <c r="AB1147" s="95"/>
      <c r="AD1147" s="95"/>
    </row>
    <row r="1148" spans="4:30" x14ac:dyDescent="0.45">
      <c r="D1148" s="23"/>
      <c r="E1148" s="95"/>
      <c r="F1148" s="95"/>
      <c r="K1148" s="95"/>
      <c r="M1148" s="95"/>
      <c r="P1148" s="95"/>
      <c r="Z1148" s="95"/>
      <c r="AB1148" s="95"/>
      <c r="AD1148" s="95"/>
    </row>
    <row r="1149" spans="4:30" x14ac:dyDescent="0.45">
      <c r="D1149" s="23"/>
      <c r="E1149" s="95"/>
      <c r="F1149" s="95"/>
      <c r="K1149" s="95"/>
      <c r="M1149" s="95"/>
      <c r="P1149" s="95"/>
      <c r="Z1149" s="95"/>
      <c r="AB1149" s="95"/>
      <c r="AD1149" s="95"/>
    </row>
    <row r="1150" spans="4:30" x14ac:dyDescent="0.45">
      <c r="D1150" s="23"/>
      <c r="E1150" s="95"/>
      <c r="F1150" s="95"/>
      <c r="K1150" s="95"/>
      <c r="M1150" s="95"/>
      <c r="P1150" s="95"/>
      <c r="Z1150" s="95"/>
      <c r="AB1150" s="95"/>
      <c r="AD1150" s="95"/>
    </row>
    <row r="1151" spans="4:30" x14ac:dyDescent="0.45">
      <c r="D1151" s="23"/>
      <c r="E1151" s="95"/>
      <c r="F1151" s="95"/>
      <c r="K1151" s="95"/>
      <c r="M1151" s="95"/>
      <c r="P1151" s="95"/>
      <c r="Z1151" s="95"/>
      <c r="AB1151" s="95"/>
      <c r="AD1151" s="95"/>
    </row>
    <row r="1152" spans="4:30" x14ac:dyDescent="0.45">
      <c r="D1152" s="23"/>
      <c r="E1152" s="95"/>
      <c r="F1152" s="95"/>
      <c r="K1152" s="95"/>
      <c r="M1152" s="95"/>
      <c r="P1152" s="95"/>
      <c r="Z1152" s="95"/>
      <c r="AB1152" s="95"/>
      <c r="AD1152" s="95"/>
    </row>
    <row r="1153" spans="4:30" x14ac:dyDescent="0.45">
      <c r="D1153" s="23"/>
      <c r="E1153" s="95"/>
      <c r="F1153" s="95"/>
      <c r="K1153" s="95"/>
      <c r="M1153" s="95"/>
      <c r="P1153" s="95"/>
      <c r="Z1153" s="95"/>
      <c r="AB1153" s="95"/>
      <c r="AD1153" s="95"/>
    </row>
    <row r="1154" spans="4:30" x14ac:dyDescent="0.45">
      <c r="D1154" s="23"/>
      <c r="E1154" s="95"/>
      <c r="F1154" s="95"/>
      <c r="K1154" s="95"/>
      <c r="M1154" s="95"/>
      <c r="P1154" s="95"/>
      <c r="Z1154" s="95"/>
      <c r="AB1154" s="95"/>
      <c r="AD1154" s="95"/>
    </row>
    <row r="1155" spans="4:30" x14ac:dyDescent="0.45">
      <c r="D1155" s="23"/>
      <c r="E1155" s="95"/>
      <c r="F1155" s="95"/>
      <c r="K1155" s="95"/>
      <c r="M1155" s="95"/>
      <c r="P1155" s="95"/>
      <c r="Z1155" s="95"/>
      <c r="AB1155" s="95"/>
      <c r="AD1155" s="95"/>
    </row>
    <row r="1156" spans="4:30" x14ac:dyDescent="0.45">
      <c r="D1156" s="23"/>
      <c r="E1156" s="95"/>
      <c r="F1156" s="95"/>
      <c r="K1156" s="95"/>
      <c r="M1156" s="95"/>
      <c r="P1156" s="95"/>
      <c r="Z1156" s="95"/>
      <c r="AB1156" s="95"/>
      <c r="AD1156" s="95"/>
    </row>
    <row r="1157" spans="4:30" x14ac:dyDescent="0.45">
      <c r="D1157" s="23"/>
      <c r="E1157" s="95"/>
      <c r="F1157" s="95"/>
      <c r="K1157" s="95"/>
      <c r="M1157" s="95"/>
      <c r="P1157" s="95"/>
      <c r="Z1157" s="95"/>
      <c r="AB1157" s="95"/>
      <c r="AD1157" s="95"/>
    </row>
    <row r="1158" spans="4:30" x14ac:dyDescent="0.45">
      <c r="D1158" s="23"/>
      <c r="E1158" s="95"/>
      <c r="F1158" s="95"/>
      <c r="K1158" s="95"/>
      <c r="M1158" s="95"/>
      <c r="P1158" s="95"/>
      <c r="Z1158" s="95"/>
      <c r="AB1158" s="95"/>
      <c r="AD1158" s="95"/>
    </row>
    <row r="1159" spans="4:30" x14ac:dyDescent="0.45">
      <c r="D1159" s="23"/>
      <c r="E1159" s="95"/>
      <c r="F1159" s="95"/>
      <c r="K1159" s="95"/>
      <c r="M1159" s="95"/>
      <c r="P1159" s="95"/>
      <c r="Z1159" s="95"/>
      <c r="AB1159" s="95"/>
      <c r="AD1159" s="95"/>
    </row>
    <row r="1160" spans="4:30" x14ac:dyDescent="0.45">
      <c r="D1160" s="23"/>
      <c r="E1160" s="95"/>
      <c r="F1160" s="95"/>
      <c r="K1160" s="95"/>
      <c r="M1160" s="95"/>
      <c r="P1160" s="95"/>
      <c r="Z1160" s="95"/>
      <c r="AB1160" s="95"/>
      <c r="AD1160" s="95"/>
    </row>
    <row r="1161" spans="4:30" x14ac:dyDescent="0.45">
      <c r="D1161" s="23"/>
      <c r="E1161" s="95"/>
      <c r="F1161" s="95"/>
      <c r="K1161" s="95"/>
      <c r="M1161" s="95"/>
      <c r="P1161" s="95"/>
      <c r="Z1161" s="95"/>
      <c r="AB1161" s="95"/>
      <c r="AD1161" s="95"/>
    </row>
    <row r="1162" spans="4:30" x14ac:dyDescent="0.45">
      <c r="D1162" s="23"/>
      <c r="E1162" s="95"/>
      <c r="F1162" s="95"/>
      <c r="K1162" s="95"/>
      <c r="M1162" s="95"/>
      <c r="P1162" s="95"/>
      <c r="Z1162" s="95"/>
      <c r="AB1162" s="95"/>
      <c r="AD1162" s="95"/>
    </row>
    <row r="1163" spans="4:30" x14ac:dyDescent="0.45">
      <c r="D1163" s="23"/>
      <c r="E1163" s="95"/>
      <c r="F1163" s="95"/>
      <c r="K1163" s="95"/>
      <c r="M1163" s="95"/>
      <c r="P1163" s="95"/>
      <c r="Z1163" s="95"/>
      <c r="AB1163" s="95"/>
      <c r="AD1163" s="95"/>
    </row>
    <row r="1164" spans="4:30" x14ac:dyDescent="0.45">
      <c r="D1164" s="23"/>
      <c r="E1164" s="95"/>
      <c r="F1164" s="95"/>
      <c r="K1164" s="95"/>
      <c r="M1164" s="95"/>
      <c r="P1164" s="95"/>
      <c r="Z1164" s="95"/>
      <c r="AB1164" s="95"/>
      <c r="AD1164" s="95"/>
    </row>
    <row r="1165" spans="4:30" x14ac:dyDescent="0.45">
      <c r="D1165" s="23"/>
      <c r="E1165" s="95"/>
      <c r="F1165" s="95"/>
      <c r="K1165" s="95"/>
      <c r="M1165" s="95"/>
      <c r="P1165" s="95"/>
      <c r="Z1165" s="95"/>
      <c r="AB1165" s="95"/>
      <c r="AD1165" s="95"/>
    </row>
    <row r="1166" spans="4:30" x14ac:dyDescent="0.45">
      <c r="D1166" s="23"/>
      <c r="E1166" s="95"/>
      <c r="F1166" s="95"/>
      <c r="K1166" s="95"/>
      <c r="M1166" s="95"/>
      <c r="P1166" s="95"/>
      <c r="Z1166" s="95"/>
      <c r="AB1166" s="95"/>
      <c r="AD1166" s="95"/>
    </row>
    <row r="1167" spans="4:30" x14ac:dyDescent="0.45">
      <c r="D1167" s="23"/>
      <c r="E1167" s="95"/>
      <c r="F1167" s="95"/>
      <c r="K1167" s="95"/>
      <c r="M1167" s="95"/>
      <c r="P1167" s="95"/>
      <c r="Z1167" s="95"/>
      <c r="AB1167" s="95"/>
      <c r="AD1167" s="95"/>
    </row>
    <row r="1168" spans="4:30" x14ac:dyDescent="0.45">
      <c r="D1168" s="23"/>
      <c r="E1168" s="95"/>
      <c r="F1168" s="95"/>
      <c r="K1168" s="95"/>
      <c r="M1168" s="95"/>
      <c r="P1168" s="95"/>
      <c r="Z1168" s="95"/>
      <c r="AB1168" s="95"/>
      <c r="AD1168" s="95"/>
    </row>
    <row r="1169" spans="4:30" x14ac:dyDescent="0.45">
      <c r="D1169" s="23"/>
      <c r="E1169" s="95"/>
      <c r="F1169" s="95"/>
      <c r="K1169" s="95"/>
      <c r="M1169" s="95"/>
      <c r="P1169" s="95"/>
      <c r="Z1169" s="95"/>
      <c r="AB1169" s="95"/>
      <c r="AD1169" s="95"/>
    </row>
    <row r="1170" spans="4:30" x14ac:dyDescent="0.45">
      <c r="D1170" s="23"/>
      <c r="E1170" s="95"/>
      <c r="F1170" s="95"/>
      <c r="K1170" s="95"/>
      <c r="M1170" s="95"/>
      <c r="P1170" s="95"/>
      <c r="Z1170" s="95"/>
      <c r="AB1170" s="95"/>
      <c r="AD1170" s="95"/>
    </row>
    <row r="1171" spans="4:30" x14ac:dyDescent="0.45">
      <c r="D1171" s="23"/>
      <c r="E1171" s="95"/>
      <c r="F1171" s="95"/>
      <c r="K1171" s="95"/>
      <c r="M1171" s="95"/>
      <c r="P1171" s="95"/>
      <c r="Z1171" s="95"/>
      <c r="AB1171" s="95"/>
      <c r="AD1171" s="95"/>
    </row>
    <row r="1172" spans="4:30" x14ac:dyDescent="0.45">
      <c r="D1172" s="23"/>
      <c r="E1172" s="95"/>
      <c r="F1172" s="95"/>
      <c r="K1172" s="95"/>
      <c r="M1172" s="95"/>
      <c r="P1172" s="95"/>
      <c r="Z1172" s="95"/>
      <c r="AB1172" s="95"/>
      <c r="AD1172" s="95"/>
    </row>
    <row r="1173" spans="4:30" x14ac:dyDescent="0.45">
      <c r="D1173" s="23"/>
      <c r="E1173" s="95"/>
      <c r="F1173" s="95"/>
      <c r="K1173" s="95"/>
      <c r="M1173" s="95"/>
      <c r="P1173" s="95"/>
      <c r="Z1173" s="95"/>
      <c r="AB1173" s="95"/>
      <c r="AD1173" s="95"/>
    </row>
    <row r="1174" spans="4:30" x14ac:dyDescent="0.45">
      <c r="D1174" s="23"/>
      <c r="E1174" s="95"/>
      <c r="F1174" s="95"/>
      <c r="K1174" s="95"/>
      <c r="M1174" s="95"/>
      <c r="P1174" s="95"/>
      <c r="Z1174" s="95"/>
      <c r="AB1174" s="95"/>
      <c r="AD1174" s="95"/>
    </row>
    <row r="1175" spans="4:30" x14ac:dyDescent="0.45">
      <c r="D1175" s="23"/>
      <c r="E1175" s="95"/>
      <c r="F1175" s="95"/>
      <c r="K1175" s="95"/>
      <c r="M1175" s="95"/>
      <c r="P1175" s="95"/>
      <c r="Z1175" s="95"/>
      <c r="AB1175" s="95"/>
      <c r="AD1175" s="95"/>
    </row>
    <row r="1176" spans="4:30" x14ac:dyDescent="0.45">
      <c r="D1176" s="23"/>
      <c r="E1176" s="95"/>
      <c r="F1176" s="95"/>
      <c r="K1176" s="95"/>
      <c r="M1176" s="95"/>
      <c r="P1176" s="95"/>
      <c r="Z1176" s="95"/>
      <c r="AB1176" s="95"/>
      <c r="AD1176" s="95"/>
    </row>
    <row r="1177" spans="4:30" x14ac:dyDescent="0.45">
      <c r="D1177" s="23"/>
      <c r="E1177" s="95"/>
      <c r="F1177" s="95"/>
      <c r="K1177" s="95"/>
      <c r="M1177" s="95"/>
      <c r="P1177" s="95"/>
      <c r="Z1177" s="95"/>
      <c r="AB1177" s="95"/>
      <c r="AD1177" s="95"/>
    </row>
    <row r="1178" spans="4:30" x14ac:dyDescent="0.45">
      <c r="D1178" s="23"/>
      <c r="E1178" s="95"/>
      <c r="F1178" s="95"/>
      <c r="K1178" s="95"/>
      <c r="M1178" s="95"/>
      <c r="P1178" s="95"/>
      <c r="Z1178" s="95"/>
      <c r="AB1178" s="95"/>
      <c r="AD1178" s="95"/>
    </row>
    <row r="1179" spans="4:30" x14ac:dyDescent="0.45">
      <c r="D1179" s="23"/>
      <c r="E1179" s="95"/>
      <c r="F1179" s="95"/>
      <c r="K1179" s="95"/>
      <c r="M1179" s="95"/>
      <c r="P1179" s="95"/>
      <c r="Z1179" s="95"/>
      <c r="AB1179" s="95"/>
      <c r="AD1179" s="95"/>
    </row>
    <row r="1180" spans="4:30" x14ac:dyDescent="0.45">
      <c r="D1180" s="23"/>
      <c r="E1180" s="95"/>
      <c r="F1180" s="95"/>
      <c r="K1180" s="95"/>
      <c r="M1180" s="95"/>
      <c r="P1180" s="95"/>
      <c r="Z1180" s="95"/>
      <c r="AB1180" s="95"/>
      <c r="AD1180" s="95"/>
    </row>
    <row r="1181" spans="4:30" x14ac:dyDescent="0.45">
      <c r="D1181" s="23"/>
      <c r="E1181" s="95"/>
      <c r="F1181" s="95"/>
      <c r="K1181" s="95"/>
      <c r="M1181" s="95"/>
      <c r="P1181" s="95"/>
      <c r="Z1181" s="95"/>
      <c r="AB1181" s="95"/>
      <c r="AD1181" s="95"/>
    </row>
    <row r="1182" spans="4:30" x14ac:dyDescent="0.45">
      <c r="D1182" s="23"/>
      <c r="E1182" s="95"/>
      <c r="F1182" s="95"/>
      <c r="K1182" s="95"/>
      <c r="M1182" s="95"/>
      <c r="P1182" s="95"/>
      <c r="Z1182" s="95"/>
      <c r="AB1182" s="95"/>
      <c r="AD1182" s="95"/>
    </row>
    <row r="1183" spans="4:30" x14ac:dyDescent="0.45">
      <c r="D1183" s="23"/>
      <c r="E1183" s="95"/>
      <c r="F1183" s="95"/>
      <c r="K1183" s="95"/>
      <c r="M1183" s="95"/>
      <c r="P1183" s="95"/>
      <c r="Z1183" s="95"/>
      <c r="AB1183" s="95"/>
      <c r="AD1183" s="95"/>
    </row>
    <row r="1184" spans="4:30" x14ac:dyDescent="0.45">
      <c r="D1184" s="23"/>
      <c r="E1184" s="95"/>
      <c r="F1184" s="95"/>
      <c r="K1184" s="95"/>
      <c r="M1184" s="95"/>
      <c r="P1184" s="95"/>
      <c r="Z1184" s="95"/>
      <c r="AB1184" s="95"/>
      <c r="AD1184" s="95"/>
    </row>
    <row r="1185" spans="4:30" x14ac:dyDescent="0.45">
      <c r="D1185" s="23"/>
      <c r="E1185" s="95"/>
      <c r="F1185" s="95"/>
      <c r="K1185" s="95"/>
      <c r="M1185" s="95"/>
      <c r="P1185" s="95"/>
      <c r="Z1185" s="95"/>
      <c r="AB1185" s="95"/>
      <c r="AD1185" s="95"/>
    </row>
    <row r="1186" spans="4:30" x14ac:dyDescent="0.45">
      <c r="D1186" s="23"/>
      <c r="E1186" s="95"/>
      <c r="F1186" s="95"/>
      <c r="K1186" s="95"/>
      <c r="M1186" s="95"/>
      <c r="P1186" s="95"/>
      <c r="Z1186" s="95"/>
      <c r="AB1186" s="95"/>
      <c r="AD1186" s="95"/>
    </row>
    <row r="1187" spans="4:30" x14ac:dyDescent="0.45">
      <c r="D1187" s="23"/>
      <c r="E1187" s="95"/>
      <c r="F1187" s="95"/>
      <c r="K1187" s="95"/>
      <c r="M1187" s="95"/>
      <c r="P1187" s="95"/>
      <c r="Z1187" s="95"/>
      <c r="AB1187" s="95"/>
      <c r="AD1187" s="95"/>
    </row>
    <row r="1188" spans="4:30" x14ac:dyDescent="0.45">
      <c r="D1188" s="23"/>
      <c r="E1188" s="95"/>
      <c r="F1188" s="95"/>
      <c r="K1188" s="95"/>
      <c r="M1188" s="95"/>
      <c r="P1188" s="95"/>
      <c r="Z1188" s="95"/>
      <c r="AB1188" s="95"/>
      <c r="AD1188" s="95"/>
    </row>
    <row r="1189" spans="4:30" x14ac:dyDescent="0.45">
      <c r="D1189" s="23"/>
      <c r="E1189" s="95"/>
      <c r="F1189" s="95"/>
      <c r="K1189" s="95"/>
      <c r="M1189" s="95"/>
      <c r="P1189" s="95"/>
      <c r="Z1189" s="95"/>
      <c r="AB1189" s="95"/>
      <c r="AD1189" s="95"/>
    </row>
    <row r="1190" spans="4:30" x14ac:dyDescent="0.45">
      <c r="D1190" s="23"/>
      <c r="E1190" s="95"/>
      <c r="F1190" s="95"/>
      <c r="K1190" s="95"/>
      <c r="M1190" s="95"/>
      <c r="P1190" s="95"/>
      <c r="Z1190" s="95"/>
      <c r="AB1190" s="95"/>
      <c r="AD1190" s="95"/>
    </row>
    <row r="1191" spans="4:30" x14ac:dyDescent="0.45">
      <c r="D1191" s="23"/>
      <c r="E1191" s="95"/>
      <c r="F1191" s="95"/>
      <c r="K1191" s="95"/>
      <c r="M1191" s="95"/>
      <c r="P1191" s="95"/>
      <c r="Z1191" s="95"/>
      <c r="AB1191" s="95"/>
      <c r="AD1191" s="95"/>
    </row>
    <row r="1192" spans="4:30" x14ac:dyDescent="0.45">
      <c r="D1192" s="23"/>
      <c r="E1192" s="95"/>
      <c r="F1192" s="95"/>
      <c r="K1192" s="95"/>
      <c r="M1192" s="95"/>
      <c r="P1192" s="95"/>
      <c r="Z1192" s="95"/>
      <c r="AB1192" s="95"/>
      <c r="AD1192" s="95"/>
    </row>
    <row r="1193" spans="4:30" x14ac:dyDescent="0.45">
      <c r="D1193" s="23"/>
      <c r="E1193" s="95"/>
      <c r="F1193" s="95"/>
      <c r="K1193" s="95"/>
      <c r="M1193" s="95"/>
      <c r="P1193" s="95"/>
      <c r="Z1193" s="95"/>
      <c r="AB1193" s="95"/>
      <c r="AD1193" s="95"/>
    </row>
    <row r="1194" spans="4:30" x14ac:dyDescent="0.45">
      <c r="D1194" s="23"/>
      <c r="E1194" s="95"/>
      <c r="F1194" s="95"/>
      <c r="K1194" s="95"/>
      <c r="M1194" s="95"/>
      <c r="P1194" s="95"/>
      <c r="Z1194" s="95"/>
      <c r="AB1194" s="95"/>
      <c r="AD1194" s="95"/>
    </row>
    <row r="1195" spans="4:30" x14ac:dyDescent="0.45">
      <c r="D1195" s="23"/>
      <c r="E1195" s="95"/>
      <c r="F1195" s="95"/>
      <c r="K1195" s="95"/>
      <c r="M1195" s="95"/>
      <c r="P1195" s="95"/>
      <c r="Z1195" s="95"/>
      <c r="AB1195" s="95"/>
      <c r="AD1195" s="95"/>
    </row>
    <row r="1196" spans="4:30" x14ac:dyDescent="0.45">
      <c r="D1196" s="23"/>
      <c r="E1196" s="95"/>
      <c r="F1196" s="95"/>
      <c r="K1196" s="95"/>
      <c r="M1196" s="95"/>
      <c r="P1196" s="95"/>
      <c r="Z1196" s="95"/>
      <c r="AB1196" s="95"/>
      <c r="AD1196" s="95"/>
    </row>
    <row r="1197" spans="4:30" x14ac:dyDescent="0.45">
      <c r="D1197" s="23"/>
      <c r="E1197" s="95"/>
      <c r="F1197" s="95"/>
      <c r="K1197" s="95"/>
      <c r="M1197" s="95"/>
      <c r="P1197" s="95"/>
      <c r="Z1197" s="95"/>
      <c r="AB1197" s="95"/>
      <c r="AD1197" s="95"/>
    </row>
    <row r="1198" spans="4:30" x14ac:dyDescent="0.45">
      <c r="D1198" s="23"/>
      <c r="E1198" s="95"/>
      <c r="F1198" s="95"/>
      <c r="K1198" s="95"/>
      <c r="M1198" s="95"/>
      <c r="P1198" s="95"/>
      <c r="Z1198" s="95"/>
      <c r="AB1198" s="95"/>
      <c r="AD1198" s="95"/>
    </row>
    <row r="1199" spans="4:30" x14ac:dyDescent="0.45">
      <c r="D1199" s="23"/>
      <c r="E1199" s="95"/>
      <c r="F1199" s="95"/>
      <c r="K1199" s="95"/>
      <c r="M1199" s="95"/>
      <c r="P1199" s="95"/>
      <c r="Z1199" s="95"/>
      <c r="AB1199" s="95"/>
      <c r="AD1199" s="95"/>
    </row>
    <row r="1200" spans="4:30" x14ac:dyDescent="0.45">
      <c r="D1200" s="23"/>
      <c r="E1200" s="95"/>
      <c r="F1200" s="95"/>
      <c r="K1200" s="95"/>
      <c r="M1200" s="95"/>
      <c r="P1200" s="95"/>
      <c r="Z1200" s="95"/>
      <c r="AB1200" s="95"/>
      <c r="AD1200" s="95"/>
    </row>
    <row r="1201" spans="4:30" x14ac:dyDescent="0.45">
      <c r="D1201" s="23"/>
      <c r="E1201" s="95"/>
      <c r="F1201" s="95"/>
      <c r="K1201" s="95"/>
      <c r="M1201" s="95"/>
      <c r="P1201" s="95"/>
      <c r="Z1201" s="95"/>
      <c r="AB1201" s="95"/>
      <c r="AD1201" s="95"/>
    </row>
    <row r="1202" spans="4:30" x14ac:dyDescent="0.45">
      <c r="D1202" s="23"/>
      <c r="E1202" s="95"/>
      <c r="F1202" s="95"/>
      <c r="K1202" s="95"/>
      <c r="M1202" s="95"/>
      <c r="P1202" s="95"/>
      <c r="Z1202" s="95"/>
      <c r="AB1202" s="95"/>
      <c r="AD1202" s="95"/>
    </row>
    <row r="1203" spans="4:30" x14ac:dyDescent="0.45">
      <c r="D1203" s="23"/>
      <c r="E1203" s="95"/>
      <c r="F1203" s="95"/>
      <c r="K1203" s="95"/>
      <c r="M1203" s="95"/>
      <c r="P1203" s="95"/>
      <c r="Z1203" s="95"/>
      <c r="AB1203" s="95"/>
      <c r="AD1203" s="95"/>
    </row>
    <row r="1204" spans="4:30" x14ac:dyDescent="0.45">
      <c r="D1204" s="23"/>
      <c r="E1204" s="95"/>
      <c r="F1204" s="95"/>
      <c r="K1204" s="95"/>
      <c r="M1204" s="95"/>
      <c r="P1204" s="95"/>
      <c r="Z1204" s="95"/>
      <c r="AB1204" s="95"/>
      <c r="AD1204" s="95"/>
    </row>
    <row r="1205" spans="4:30" x14ac:dyDescent="0.45">
      <c r="D1205" s="23"/>
      <c r="E1205" s="95"/>
      <c r="F1205" s="95"/>
      <c r="K1205" s="95"/>
      <c r="M1205" s="95"/>
      <c r="P1205" s="95"/>
      <c r="Z1205" s="95"/>
      <c r="AB1205" s="95"/>
      <c r="AD1205" s="95"/>
    </row>
    <row r="1206" spans="4:30" x14ac:dyDescent="0.45">
      <c r="D1206" s="23"/>
      <c r="E1206" s="95"/>
      <c r="F1206" s="95"/>
      <c r="K1206" s="95"/>
      <c r="M1206" s="95"/>
      <c r="P1206" s="95"/>
      <c r="Z1206" s="95"/>
      <c r="AB1206" s="95"/>
      <c r="AD1206" s="95"/>
    </row>
    <row r="1207" spans="4:30" x14ac:dyDescent="0.45">
      <c r="D1207" s="23"/>
      <c r="E1207" s="95"/>
      <c r="F1207" s="95"/>
      <c r="K1207" s="95"/>
      <c r="M1207" s="95"/>
      <c r="P1207" s="95"/>
      <c r="Z1207" s="95"/>
      <c r="AB1207" s="95"/>
      <c r="AD1207" s="95"/>
    </row>
    <row r="1208" spans="4:30" x14ac:dyDescent="0.45">
      <c r="D1208" s="23"/>
      <c r="E1208" s="95"/>
      <c r="F1208" s="95"/>
      <c r="K1208" s="95"/>
      <c r="M1208" s="95"/>
      <c r="P1208" s="95"/>
      <c r="Z1208" s="95"/>
      <c r="AB1208" s="95"/>
      <c r="AD1208" s="95"/>
    </row>
    <row r="1209" spans="4:30" x14ac:dyDescent="0.45">
      <c r="D1209" s="23"/>
      <c r="E1209" s="95"/>
      <c r="F1209" s="95"/>
      <c r="K1209" s="95"/>
      <c r="M1209" s="95"/>
      <c r="P1209" s="95"/>
      <c r="Z1209" s="95"/>
      <c r="AB1209" s="95"/>
      <c r="AD1209" s="95"/>
    </row>
    <row r="1210" spans="4:30" x14ac:dyDescent="0.45">
      <c r="D1210" s="23"/>
      <c r="E1210" s="95"/>
      <c r="F1210" s="95"/>
      <c r="K1210" s="95"/>
      <c r="M1210" s="95"/>
      <c r="P1210" s="95"/>
      <c r="Z1210" s="95"/>
      <c r="AB1210" s="95"/>
      <c r="AD1210" s="95"/>
    </row>
    <row r="1211" spans="4:30" x14ac:dyDescent="0.45">
      <c r="D1211" s="23"/>
      <c r="E1211" s="95"/>
      <c r="F1211" s="95"/>
      <c r="K1211" s="95"/>
      <c r="M1211" s="95"/>
      <c r="P1211" s="95"/>
      <c r="Z1211" s="95"/>
      <c r="AB1211" s="95"/>
      <c r="AD1211" s="95"/>
    </row>
    <row r="1212" spans="4:30" x14ac:dyDescent="0.45">
      <c r="D1212" s="23"/>
      <c r="E1212" s="95"/>
      <c r="F1212" s="95"/>
      <c r="K1212" s="95"/>
      <c r="M1212" s="95"/>
      <c r="P1212" s="95"/>
      <c r="Z1212" s="95"/>
      <c r="AB1212" s="95"/>
      <c r="AD1212" s="95"/>
    </row>
    <row r="1213" spans="4:30" x14ac:dyDescent="0.45">
      <c r="D1213" s="23"/>
      <c r="E1213" s="95"/>
      <c r="F1213" s="95"/>
      <c r="K1213" s="95"/>
      <c r="M1213" s="95"/>
      <c r="P1213" s="95"/>
      <c r="Z1213" s="95"/>
      <c r="AB1213" s="95"/>
      <c r="AD1213" s="95"/>
    </row>
    <row r="1214" spans="4:30" x14ac:dyDescent="0.45">
      <c r="D1214" s="23"/>
      <c r="E1214" s="95"/>
      <c r="F1214" s="95"/>
      <c r="K1214" s="95"/>
      <c r="M1214" s="95"/>
      <c r="P1214" s="95"/>
      <c r="Z1214" s="95"/>
      <c r="AB1214" s="95"/>
      <c r="AD1214" s="95"/>
    </row>
    <row r="1215" spans="4:30" x14ac:dyDescent="0.45">
      <c r="D1215" s="23"/>
      <c r="E1215" s="95"/>
      <c r="F1215" s="95"/>
      <c r="K1215" s="95"/>
      <c r="M1215" s="95"/>
      <c r="P1215" s="95"/>
      <c r="Z1215" s="95"/>
      <c r="AB1215" s="95"/>
      <c r="AD1215" s="95"/>
    </row>
    <row r="1216" spans="4:30" x14ac:dyDescent="0.45">
      <c r="D1216" s="23"/>
      <c r="E1216" s="95"/>
      <c r="F1216" s="95"/>
      <c r="K1216" s="95"/>
      <c r="M1216" s="95"/>
      <c r="P1216" s="95"/>
      <c r="Z1216" s="95"/>
      <c r="AB1216" s="95"/>
      <c r="AD1216" s="95"/>
    </row>
    <row r="1217" spans="4:30" x14ac:dyDescent="0.45">
      <c r="D1217" s="23"/>
      <c r="E1217" s="95"/>
      <c r="F1217" s="95"/>
      <c r="K1217" s="95"/>
      <c r="M1217" s="95"/>
      <c r="P1217" s="95"/>
      <c r="Z1217" s="95"/>
      <c r="AB1217" s="95"/>
      <c r="AD1217" s="95"/>
    </row>
    <row r="1218" spans="4:30" x14ac:dyDescent="0.45">
      <c r="D1218" s="23"/>
      <c r="E1218" s="95"/>
      <c r="F1218" s="95"/>
      <c r="K1218" s="95"/>
      <c r="M1218" s="95"/>
      <c r="P1218" s="95"/>
      <c r="Z1218" s="95"/>
      <c r="AB1218" s="95"/>
      <c r="AD1218" s="95"/>
    </row>
    <row r="1219" spans="4:30" x14ac:dyDescent="0.45">
      <c r="D1219" s="23"/>
      <c r="E1219" s="95"/>
      <c r="F1219" s="95"/>
      <c r="K1219" s="95"/>
      <c r="M1219" s="95"/>
      <c r="P1219" s="95"/>
      <c r="Z1219" s="95"/>
      <c r="AB1219" s="95"/>
      <c r="AD1219" s="95"/>
    </row>
    <row r="1220" spans="4:30" x14ac:dyDescent="0.45">
      <c r="D1220" s="23"/>
      <c r="E1220" s="95"/>
      <c r="F1220" s="95"/>
      <c r="K1220" s="95"/>
      <c r="M1220" s="95"/>
      <c r="P1220" s="95"/>
      <c r="Z1220" s="95"/>
      <c r="AB1220" s="95"/>
      <c r="AD1220" s="95"/>
    </row>
    <row r="1221" spans="4:30" x14ac:dyDescent="0.45">
      <c r="D1221" s="23"/>
      <c r="E1221" s="95"/>
      <c r="F1221" s="95"/>
      <c r="K1221" s="95"/>
      <c r="M1221" s="95"/>
      <c r="P1221" s="95"/>
      <c r="Z1221" s="95"/>
      <c r="AB1221" s="95"/>
      <c r="AD1221" s="95"/>
    </row>
    <row r="1222" spans="4:30" x14ac:dyDescent="0.45">
      <c r="D1222" s="23"/>
      <c r="E1222" s="95"/>
      <c r="F1222" s="95"/>
      <c r="K1222" s="95"/>
      <c r="M1222" s="95"/>
      <c r="P1222" s="95"/>
      <c r="Z1222" s="95"/>
      <c r="AB1222" s="95"/>
      <c r="AD1222" s="95"/>
    </row>
    <row r="1223" spans="4:30" x14ac:dyDescent="0.45">
      <c r="D1223" s="23"/>
      <c r="E1223" s="95"/>
      <c r="F1223" s="95"/>
      <c r="K1223" s="95"/>
      <c r="M1223" s="95"/>
      <c r="P1223" s="95"/>
      <c r="Z1223" s="95"/>
      <c r="AB1223" s="95"/>
      <c r="AD1223" s="95"/>
    </row>
    <row r="1224" spans="4:30" x14ac:dyDescent="0.45">
      <c r="D1224" s="23"/>
      <c r="E1224" s="95"/>
      <c r="F1224" s="95"/>
      <c r="K1224" s="95"/>
      <c r="M1224" s="95"/>
      <c r="P1224" s="95"/>
      <c r="Z1224" s="95"/>
      <c r="AB1224" s="95"/>
      <c r="AD1224" s="95"/>
    </row>
    <row r="1225" spans="4:30" x14ac:dyDescent="0.45">
      <c r="D1225" s="23"/>
      <c r="E1225" s="95"/>
      <c r="F1225" s="95"/>
      <c r="K1225" s="95"/>
      <c r="M1225" s="95"/>
      <c r="P1225" s="95"/>
      <c r="Z1225" s="95"/>
      <c r="AB1225" s="95"/>
      <c r="AD1225" s="95"/>
    </row>
    <row r="1226" spans="4:30" x14ac:dyDescent="0.45">
      <c r="D1226" s="23"/>
      <c r="E1226" s="95"/>
      <c r="F1226" s="95"/>
      <c r="K1226" s="95"/>
      <c r="M1226" s="95"/>
      <c r="P1226" s="95"/>
      <c r="Z1226" s="95"/>
      <c r="AB1226" s="95"/>
      <c r="AD1226" s="95"/>
    </row>
    <row r="1227" spans="4:30" x14ac:dyDescent="0.45">
      <c r="D1227" s="23"/>
      <c r="E1227" s="95"/>
      <c r="F1227" s="95"/>
      <c r="K1227" s="95"/>
      <c r="M1227" s="95"/>
      <c r="P1227" s="95"/>
      <c r="Z1227" s="95"/>
      <c r="AB1227" s="95"/>
      <c r="AD1227" s="95"/>
    </row>
    <row r="1228" spans="4:30" x14ac:dyDescent="0.45">
      <c r="D1228" s="23"/>
      <c r="E1228" s="95"/>
      <c r="F1228" s="95"/>
      <c r="K1228" s="95"/>
      <c r="M1228" s="95"/>
      <c r="P1228" s="95"/>
      <c r="Z1228" s="95"/>
      <c r="AB1228" s="95"/>
      <c r="AD1228" s="95"/>
    </row>
    <row r="1229" spans="4:30" x14ac:dyDescent="0.45">
      <c r="D1229" s="23"/>
      <c r="E1229" s="95"/>
      <c r="F1229" s="95"/>
      <c r="K1229" s="95"/>
      <c r="M1229" s="95"/>
      <c r="P1229" s="95"/>
      <c r="Z1229" s="95"/>
      <c r="AB1229" s="95"/>
      <c r="AD1229" s="95"/>
    </row>
    <row r="1230" spans="4:30" x14ac:dyDescent="0.45">
      <c r="D1230" s="23"/>
      <c r="E1230" s="95"/>
      <c r="F1230" s="95"/>
      <c r="K1230" s="95"/>
      <c r="M1230" s="95"/>
      <c r="P1230" s="95"/>
      <c r="Z1230" s="95"/>
      <c r="AB1230" s="95"/>
      <c r="AD1230" s="95"/>
    </row>
    <row r="1231" spans="4:30" x14ac:dyDescent="0.45">
      <c r="D1231" s="23"/>
      <c r="E1231" s="95"/>
      <c r="F1231" s="95"/>
      <c r="K1231" s="95"/>
      <c r="M1231" s="95"/>
      <c r="P1231" s="95"/>
      <c r="Z1231" s="95"/>
      <c r="AB1231" s="95"/>
      <c r="AD1231" s="95"/>
    </row>
    <row r="1232" spans="4:30" x14ac:dyDescent="0.45">
      <c r="D1232" s="23"/>
      <c r="E1232" s="95"/>
      <c r="F1232" s="95"/>
      <c r="K1232" s="95"/>
      <c r="M1232" s="95"/>
      <c r="P1232" s="95"/>
      <c r="Z1232" s="95"/>
      <c r="AB1232" s="95"/>
      <c r="AD1232" s="95"/>
    </row>
    <row r="1233" spans="4:30" x14ac:dyDescent="0.45">
      <c r="D1233" s="23"/>
      <c r="E1233" s="95"/>
      <c r="F1233" s="95"/>
      <c r="K1233" s="95"/>
      <c r="M1233" s="95"/>
      <c r="P1233" s="95"/>
      <c r="Z1233" s="95"/>
      <c r="AB1233" s="95"/>
      <c r="AD1233" s="95"/>
    </row>
    <row r="1234" spans="4:30" x14ac:dyDescent="0.45">
      <c r="D1234" s="23"/>
      <c r="E1234" s="95"/>
      <c r="F1234" s="95"/>
      <c r="K1234" s="95"/>
      <c r="M1234" s="95"/>
      <c r="P1234" s="95"/>
      <c r="Z1234" s="95"/>
      <c r="AB1234" s="95"/>
      <c r="AD1234" s="95"/>
    </row>
    <row r="1235" spans="4:30" x14ac:dyDescent="0.45">
      <c r="D1235" s="23"/>
      <c r="E1235" s="95"/>
      <c r="F1235" s="95"/>
      <c r="K1235" s="95"/>
      <c r="M1235" s="95"/>
      <c r="P1235" s="95"/>
      <c r="Z1235" s="95"/>
      <c r="AB1235" s="95"/>
      <c r="AD1235" s="95"/>
    </row>
    <row r="1236" spans="4:30" x14ac:dyDescent="0.45">
      <c r="D1236" s="23"/>
      <c r="E1236" s="95"/>
      <c r="F1236" s="95"/>
      <c r="K1236" s="95"/>
      <c r="M1236" s="95"/>
      <c r="P1236" s="95"/>
      <c r="Z1236" s="95"/>
      <c r="AB1236" s="95"/>
      <c r="AD1236" s="95"/>
    </row>
    <row r="1237" spans="4:30" x14ac:dyDescent="0.45">
      <c r="D1237" s="23"/>
      <c r="E1237" s="95"/>
      <c r="F1237" s="95"/>
      <c r="K1237" s="95"/>
      <c r="M1237" s="95"/>
      <c r="P1237" s="95"/>
      <c r="Z1237" s="95"/>
      <c r="AB1237" s="95"/>
      <c r="AD1237" s="95"/>
    </row>
    <row r="1238" spans="4:30" x14ac:dyDescent="0.45">
      <c r="D1238" s="23"/>
      <c r="E1238" s="95"/>
      <c r="F1238" s="95"/>
      <c r="K1238" s="95"/>
      <c r="M1238" s="95"/>
      <c r="P1238" s="95"/>
      <c r="Z1238" s="95"/>
      <c r="AB1238" s="95"/>
      <c r="AD1238" s="95"/>
    </row>
    <row r="1239" spans="4:30" x14ac:dyDescent="0.45">
      <c r="D1239" s="23"/>
      <c r="E1239" s="95"/>
      <c r="F1239" s="95"/>
      <c r="K1239" s="95"/>
      <c r="M1239" s="95"/>
      <c r="P1239" s="95"/>
      <c r="Z1239" s="95"/>
      <c r="AB1239" s="95"/>
      <c r="AD1239" s="95"/>
    </row>
    <row r="1240" spans="4:30" x14ac:dyDescent="0.45">
      <c r="D1240" s="23"/>
      <c r="E1240" s="95"/>
      <c r="F1240" s="95"/>
      <c r="K1240" s="95"/>
      <c r="M1240" s="95"/>
      <c r="P1240" s="95"/>
      <c r="Z1240" s="95"/>
      <c r="AB1240" s="95"/>
      <c r="AD1240" s="95"/>
    </row>
    <row r="1241" spans="4:30" x14ac:dyDescent="0.45">
      <c r="D1241" s="23"/>
      <c r="E1241" s="95"/>
      <c r="F1241" s="95"/>
      <c r="K1241" s="95"/>
      <c r="M1241" s="95"/>
      <c r="P1241" s="95"/>
      <c r="Z1241" s="95"/>
      <c r="AB1241" s="95"/>
      <c r="AD1241" s="95"/>
    </row>
    <row r="1242" spans="4:30" x14ac:dyDescent="0.45">
      <c r="D1242" s="23"/>
      <c r="E1242" s="95"/>
      <c r="F1242" s="95"/>
      <c r="K1242" s="95"/>
      <c r="M1242" s="95"/>
      <c r="P1242" s="95"/>
      <c r="Z1242" s="95"/>
      <c r="AB1242" s="95"/>
      <c r="AD1242" s="95"/>
    </row>
    <row r="1243" spans="4:30" x14ac:dyDescent="0.45">
      <c r="D1243" s="23"/>
      <c r="E1243" s="95"/>
      <c r="F1243" s="95"/>
      <c r="K1243" s="95"/>
      <c r="M1243" s="95"/>
      <c r="P1243" s="95"/>
      <c r="Z1243" s="95"/>
      <c r="AB1243" s="95"/>
      <c r="AD1243" s="95"/>
    </row>
    <row r="1244" spans="4:30" x14ac:dyDescent="0.45">
      <c r="D1244" s="23"/>
      <c r="E1244" s="95"/>
      <c r="F1244" s="95"/>
      <c r="K1244" s="95"/>
      <c r="M1244" s="95"/>
      <c r="P1244" s="95"/>
      <c r="Z1244" s="95"/>
      <c r="AB1244" s="95"/>
      <c r="AD1244" s="95"/>
    </row>
    <row r="1245" spans="4:30" x14ac:dyDescent="0.45">
      <c r="D1245" s="23"/>
      <c r="E1245" s="95"/>
      <c r="F1245" s="95"/>
      <c r="K1245" s="95"/>
      <c r="M1245" s="95"/>
      <c r="P1245" s="95"/>
      <c r="Z1245" s="95"/>
      <c r="AB1245" s="95"/>
      <c r="AD1245" s="95"/>
    </row>
    <row r="1246" spans="4:30" x14ac:dyDescent="0.45">
      <c r="D1246" s="23"/>
      <c r="E1246" s="95"/>
      <c r="F1246" s="95"/>
      <c r="K1246" s="95"/>
      <c r="M1246" s="95"/>
      <c r="P1246" s="95"/>
      <c r="Z1246" s="95"/>
      <c r="AB1246" s="95"/>
      <c r="AD1246" s="95"/>
    </row>
    <row r="1247" spans="4:30" x14ac:dyDescent="0.45">
      <c r="D1247" s="23"/>
      <c r="E1247" s="95"/>
      <c r="F1247" s="95"/>
      <c r="K1247" s="95"/>
      <c r="M1247" s="95"/>
      <c r="P1247" s="95"/>
      <c r="Z1247" s="95"/>
      <c r="AB1247" s="95"/>
      <c r="AD1247" s="95"/>
    </row>
    <row r="1248" spans="4:30" x14ac:dyDescent="0.45">
      <c r="D1248" s="23"/>
      <c r="E1248" s="95"/>
      <c r="F1248" s="95"/>
      <c r="K1248" s="95"/>
      <c r="M1248" s="95"/>
      <c r="P1248" s="95"/>
      <c r="Z1248" s="95"/>
      <c r="AB1248" s="95"/>
      <c r="AD1248" s="95"/>
    </row>
    <row r="1249" spans="4:30" x14ac:dyDescent="0.45">
      <c r="D1249" s="23"/>
      <c r="E1249" s="95"/>
      <c r="F1249" s="95"/>
      <c r="K1249" s="95"/>
      <c r="M1249" s="95"/>
      <c r="P1249" s="95"/>
      <c r="Z1249" s="95"/>
      <c r="AB1249" s="95"/>
      <c r="AD1249" s="95"/>
    </row>
    <row r="1250" spans="4:30" x14ac:dyDescent="0.45">
      <c r="D1250" s="23"/>
      <c r="E1250" s="95"/>
      <c r="F1250" s="95"/>
      <c r="K1250" s="95"/>
      <c r="M1250" s="95"/>
      <c r="P1250" s="95"/>
      <c r="Z1250" s="95"/>
      <c r="AB1250" s="95"/>
      <c r="AD1250" s="95"/>
    </row>
    <row r="1251" spans="4:30" x14ac:dyDescent="0.45">
      <c r="D1251" s="23"/>
      <c r="E1251" s="95"/>
      <c r="F1251" s="95"/>
      <c r="K1251" s="95"/>
      <c r="M1251" s="95"/>
      <c r="P1251" s="95"/>
      <c r="Z1251" s="95"/>
      <c r="AB1251" s="95"/>
      <c r="AD1251" s="95"/>
    </row>
    <row r="1252" spans="4:30" x14ac:dyDescent="0.45">
      <c r="D1252" s="23"/>
      <c r="E1252" s="95"/>
      <c r="F1252" s="95"/>
      <c r="K1252" s="95"/>
      <c r="M1252" s="95"/>
      <c r="P1252" s="95"/>
      <c r="Z1252" s="95"/>
      <c r="AB1252" s="95"/>
      <c r="AD1252" s="95"/>
    </row>
    <row r="1253" spans="4:30" x14ac:dyDescent="0.45">
      <c r="D1253" s="23"/>
      <c r="E1253" s="95"/>
      <c r="F1253" s="95"/>
      <c r="K1253" s="95"/>
      <c r="M1253" s="95"/>
      <c r="P1253" s="95"/>
      <c r="Z1253" s="95"/>
      <c r="AB1253" s="95"/>
      <c r="AD1253" s="95"/>
    </row>
    <row r="1254" spans="4:30" x14ac:dyDescent="0.45">
      <c r="D1254" s="23"/>
      <c r="E1254" s="95"/>
      <c r="F1254" s="95"/>
      <c r="K1254" s="95"/>
      <c r="M1254" s="95"/>
      <c r="P1254" s="95"/>
      <c r="Z1254" s="95"/>
      <c r="AB1254" s="95"/>
      <c r="AD1254" s="95"/>
    </row>
    <row r="1255" spans="4:30" x14ac:dyDescent="0.45">
      <c r="D1255" s="23"/>
      <c r="E1255" s="95"/>
      <c r="F1255" s="95"/>
      <c r="K1255" s="95"/>
      <c r="M1255" s="95"/>
      <c r="P1255" s="95"/>
      <c r="Z1255" s="95"/>
      <c r="AB1255" s="95"/>
      <c r="AD1255" s="95"/>
    </row>
    <row r="1256" spans="4:30" x14ac:dyDescent="0.45">
      <c r="D1256" s="23"/>
      <c r="E1256" s="95"/>
      <c r="F1256" s="95"/>
      <c r="K1256" s="95"/>
      <c r="M1256" s="95"/>
      <c r="P1256" s="95"/>
      <c r="Z1256" s="95"/>
      <c r="AB1256" s="95"/>
      <c r="AD1256" s="95"/>
    </row>
    <row r="1257" spans="4:30" x14ac:dyDescent="0.45">
      <c r="D1257" s="23"/>
      <c r="E1257" s="95"/>
      <c r="F1257" s="95"/>
      <c r="K1257" s="95"/>
      <c r="M1257" s="95"/>
      <c r="P1257" s="95"/>
      <c r="Z1257" s="95"/>
      <c r="AB1257" s="95"/>
      <c r="AD1257" s="95"/>
    </row>
    <row r="1258" spans="4:30" x14ac:dyDescent="0.45">
      <c r="D1258" s="23"/>
      <c r="E1258" s="95"/>
      <c r="F1258" s="95"/>
      <c r="K1258" s="95"/>
      <c r="M1258" s="95"/>
      <c r="P1258" s="95"/>
      <c r="Z1258" s="95"/>
      <c r="AB1258" s="95"/>
      <c r="AD1258" s="95"/>
    </row>
    <row r="1259" spans="4:30" x14ac:dyDescent="0.45">
      <c r="D1259" s="23"/>
      <c r="E1259" s="95"/>
      <c r="F1259" s="95"/>
      <c r="K1259" s="95"/>
      <c r="M1259" s="95"/>
      <c r="P1259" s="95"/>
      <c r="Z1259" s="95"/>
      <c r="AB1259" s="95"/>
      <c r="AD1259" s="95"/>
    </row>
    <row r="1260" spans="4:30" x14ac:dyDescent="0.45">
      <c r="D1260" s="23"/>
      <c r="E1260" s="95"/>
      <c r="F1260" s="95"/>
      <c r="K1260" s="95"/>
      <c r="M1260" s="95"/>
      <c r="P1260" s="95"/>
      <c r="Z1260" s="95"/>
      <c r="AB1260" s="95"/>
      <c r="AD1260" s="95"/>
    </row>
    <row r="1261" spans="4:30" x14ac:dyDescent="0.45">
      <c r="D1261" s="23"/>
      <c r="E1261" s="95"/>
      <c r="F1261" s="95"/>
      <c r="K1261" s="95"/>
      <c r="M1261" s="95"/>
      <c r="P1261" s="95"/>
      <c r="Z1261" s="95"/>
      <c r="AB1261" s="95"/>
      <c r="AD1261" s="95"/>
    </row>
    <row r="1262" spans="4:30" x14ac:dyDescent="0.45">
      <c r="D1262" s="23"/>
      <c r="E1262" s="95"/>
      <c r="F1262" s="95"/>
      <c r="K1262" s="95"/>
      <c r="M1262" s="95"/>
      <c r="P1262" s="95"/>
      <c r="Z1262" s="95"/>
      <c r="AB1262" s="95"/>
      <c r="AD1262" s="95"/>
    </row>
    <row r="1263" spans="4:30" x14ac:dyDescent="0.45">
      <c r="D1263" s="23"/>
      <c r="E1263" s="95"/>
      <c r="F1263" s="95"/>
      <c r="K1263" s="95"/>
      <c r="M1263" s="95"/>
      <c r="P1263" s="95"/>
      <c r="Z1263" s="95"/>
      <c r="AB1263" s="95"/>
      <c r="AD1263" s="95"/>
    </row>
    <row r="1264" spans="4:30" x14ac:dyDescent="0.45">
      <c r="D1264" s="23"/>
      <c r="E1264" s="95"/>
      <c r="F1264" s="95"/>
      <c r="K1264" s="95"/>
      <c r="M1264" s="95"/>
      <c r="P1264" s="95"/>
      <c r="Z1264" s="95"/>
      <c r="AB1264" s="95"/>
      <c r="AD1264" s="95"/>
    </row>
    <row r="1265" spans="4:30" x14ac:dyDescent="0.45">
      <c r="D1265" s="23"/>
      <c r="E1265" s="95"/>
      <c r="F1265" s="95"/>
      <c r="K1265" s="95"/>
      <c r="M1265" s="95"/>
      <c r="P1265" s="95"/>
      <c r="Z1265" s="95"/>
      <c r="AB1265" s="95"/>
      <c r="AD1265" s="95"/>
    </row>
    <row r="1266" spans="4:30" x14ac:dyDescent="0.45">
      <c r="D1266" s="23"/>
      <c r="E1266" s="95"/>
      <c r="F1266" s="95"/>
      <c r="K1266" s="95"/>
      <c r="M1266" s="95"/>
      <c r="P1266" s="95"/>
      <c r="Z1266" s="95"/>
      <c r="AB1266" s="95"/>
      <c r="AD1266" s="95"/>
    </row>
    <row r="1267" spans="4:30" x14ac:dyDescent="0.45">
      <c r="D1267" s="23"/>
      <c r="E1267" s="95"/>
      <c r="F1267" s="95"/>
      <c r="K1267" s="95"/>
      <c r="M1267" s="95"/>
      <c r="P1267" s="95"/>
      <c r="Z1267" s="95"/>
      <c r="AB1267" s="95"/>
      <c r="AD1267" s="95"/>
    </row>
    <row r="1268" spans="4:30" x14ac:dyDescent="0.45">
      <c r="D1268" s="23"/>
      <c r="E1268" s="95"/>
      <c r="F1268" s="95"/>
      <c r="K1268" s="95"/>
      <c r="M1268" s="95"/>
      <c r="P1268" s="95"/>
      <c r="Z1268" s="95"/>
      <c r="AB1268" s="95"/>
      <c r="AD1268" s="95"/>
    </row>
    <row r="1269" spans="4:30" x14ac:dyDescent="0.45">
      <c r="D1269" s="23"/>
      <c r="E1269" s="95"/>
      <c r="F1269" s="95"/>
      <c r="K1269" s="95"/>
      <c r="M1269" s="95"/>
      <c r="P1269" s="95"/>
      <c r="Z1269" s="95"/>
      <c r="AB1269" s="95"/>
      <c r="AD1269" s="95"/>
    </row>
    <row r="1270" spans="4:30" x14ac:dyDescent="0.45">
      <c r="D1270" s="23"/>
      <c r="E1270" s="95"/>
      <c r="F1270" s="95"/>
      <c r="K1270" s="95"/>
      <c r="M1270" s="95"/>
      <c r="P1270" s="95"/>
      <c r="Z1270" s="95"/>
      <c r="AB1270" s="95"/>
      <c r="AD1270" s="95"/>
    </row>
    <row r="1271" spans="4:30" x14ac:dyDescent="0.45">
      <c r="D1271" s="23"/>
      <c r="E1271" s="95"/>
      <c r="F1271" s="95"/>
      <c r="K1271" s="95"/>
      <c r="M1271" s="95"/>
      <c r="P1271" s="95"/>
      <c r="Z1271" s="95"/>
      <c r="AB1271" s="95"/>
      <c r="AD1271" s="95"/>
    </row>
    <row r="1272" spans="4:30" x14ac:dyDescent="0.45">
      <c r="D1272" s="23"/>
      <c r="E1272" s="95"/>
      <c r="F1272" s="95"/>
      <c r="K1272" s="95"/>
      <c r="M1272" s="95"/>
      <c r="P1272" s="95"/>
      <c r="Z1272" s="95"/>
      <c r="AB1272" s="95"/>
      <c r="AD1272" s="95"/>
    </row>
    <row r="1273" spans="4:30" x14ac:dyDescent="0.45">
      <c r="D1273" s="23"/>
      <c r="E1273" s="95"/>
      <c r="F1273" s="95"/>
      <c r="K1273" s="95"/>
      <c r="M1273" s="95"/>
      <c r="P1273" s="95"/>
      <c r="Z1273" s="95"/>
      <c r="AB1273" s="95"/>
      <c r="AD1273" s="95"/>
    </row>
    <row r="1274" spans="4:30" x14ac:dyDescent="0.45">
      <c r="D1274" s="23"/>
      <c r="E1274" s="95"/>
      <c r="F1274" s="95"/>
      <c r="K1274" s="95"/>
      <c r="M1274" s="95"/>
      <c r="P1274" s="95"/>
      <c r="Z1274" s="95"/>
      <c r="AB1274" s="95"/>
      <c r="AD1274" s="95"/>
    </row>
    <row r="1275" spans="4:30" x14ac:dyDescent="0.45">
      <c r="D1275" s="23"/>
      <c r="E1275" s="95"/>
      <c r="F1275" s="95"/>
      <c r="K1275" s="95"/>
      <c r="M1275" s="95"/>
      <c r="P1275" s="95"/>
      <c r="Z1275" s="95"/>
      <c r="AB1275" s="95"/>
      <c r="AD1275" s="95"/>
    </row>
    <row r="1276" spans="4:30" x14ac:dyDescent="0.45">
      <c r="D1276" s="23"/>
      <c r="E1276" s="95"/>
      <c r="F1276" s="95"/>
      <c r="K1276" s="95"/>
      <c r="M1276" s="95"/>
      <c r="P1276" s="95"/>
      <c r="Z1276" s="95"/>
      <c r="AB1276" s="95"/>
      <c r="AD1276" s="95"/>
    </row>
    <row r="1277" spans="4:30" x14ac:dyDescent="0.45">
      <c r="D1277" s="23"/>
      <c r="E1277" s="95"/>
      <c r="F1277" s="95"/>
      <c r="K1277" s="95"/>
      <c r="M1277" s="95"/>
      <c r="P1277" s="95"/>
      <c r="Z1277" s="95"/>
      <c r="AB1277" s="95"/>
      <c r="AD1277" s="95"/>
    </row>
    <row r="1278" spans="4:30" x14ac:dyDescent="0.45">
      <c r="D1278" s="23"/>
      <c r="E1278" s="95"/>
      <c r="F1278" s="95"/>
      <c r="K1278" s="95"/>
      <c r="M1278" s="95"/>
      <c r="P1278" s="95"/>
      <c r="Z1278" s="95"/>
      <c r="AB1278" s="95"/>
      <c r="AD1278" s="95"/>
    </row>
    <row r="1279" spans="4:30" x14ac:dyDescent="0.45">
      <c r="D1279" s="23"/>
      <c r="E1279" s="95"/>
      <c r="F1279" s="95"/>
      <c r="K1279" s="95"/>
      <c r="M1279" s="95"/>
      <c r="P1279" s="95"/>
      <c r="Z1279" s="95"/>
      <c r="AB1279" s="95"/>
      <c r="AD1279" s="95"/>
    </row>
    <row r="1280" spans="4:30" x14ac:dyDescent="0.45">
      <c r="D1280" s="23"/>
      <c r="E1280" s="95"/>
      <c r="F1280" s="95"/>
      <c r="K1280" s="95"/>
      <c r="M1280" s="95"/>
      <c r="P1280" s="95"/>
      <c r="Z1280" s="95"/>
      <c r="AB1280" s="95"/>
      <c r="AD1280" s="95"/>
    </row>
    <row r="1281" spans="4:30" x14ac:dyDescent="0.45">
      <c r="D1281" s="23"/>
      <c r="E1281" s="95"/>
      <c r="F1281" s="95"/>
      <c r="K1281" s="95"/>
      <c r="M1281" s="95"/>
      <c r="P1281" s="95"/>
      <c r="Z1281" s="95"/>
      <c r="AB1281" s="95"/>
      <c r="AD1281" s="95"/>
    </row>
    <row r="1282" spans="4:30" x14ac:dyDescent="0.45">
      <c r="D1282" s="23"/>
      <c r="E1282" s="95"/>
      <c r="F1282" s="95"/>
      <c r="K1282" s="95"/>
      <c r="M1282" s="95"/>
      <c r="P1282" s="95"/>
      <c r="Z1282" s="95"/>
      <c r="AB1282" s="95"/>
      <c r="AD1282" s="95"/>
    </row>
    <row r="1283" spans="4:30" x14ac:dyDescent="0.45">
      <c r="D1283" s="23"/>
      <c r="E1283" s="95"/>
      <c r="F1283" s="95"/>
      <c r="K1283" s="95"/>
      <c r="M1283" s="95"/>
      <c r="P1283" s="95"/>
      <c r="Z1283" s="95"/>
      <c r="AB1283" s="95"/>
      <c r="AD1283" s="95"/>
    </row>
    <row r="1284" spans="4:30" x14ac:dyDescent="0.45">
      <c r="D1284" s="23"/>
      <c r="E1284" s="95"/>
      <c r="F1284" s="95"/>
      <c r="K1284" s="95"/>
      <c r="M1284" s="95"/>
      <c r="P1284" s="95"/>
      <c r="Z1284" s="95"/>
      <c r="AB1284" s="95"/>
      <c r="AD1284" s="95"/>
    </row>
    <row r="1285" spans="4:30" x14ac:dyDescent="0.45">
      <c r="D1285" s="23"/>
      <c r="E1285" s="95"/>
      <c r="F1285" s="95"/>
      <c r="K1285" s="95"/>
      <c r="M1285" s="95"/>
      <c r="P1285" s="95"/>
      <c r="Z1285" s="95"/>
      <c r="AB1285" s="95"/>
      <c r="AD1285" s="95"/>
    </row>
    <row r="1286" spans="4:30" x14ac:dyDescent="0.45">
      <c r="D1286" s="23"/>
      <c r="E1286" s="95"/>
      <c r="F1286" s="95"/>
      <c r="K1286" s="95"/>
      <c r="M1286" s="95"/>
      <c r="P1286" s="95"/>
      <c r="Z1286" s="95"/>
      <c r="AB1286" s="95"/>
      <c r="AD1286" s="95"/>
    </row>
    <row r="1287" spans="4:30" x14ac:dyDescent="0.45">
      <c r="D1287" s="23"/>
      <c r="E1287" s="95"/>
      <c r="F1287" s="95"/>
      <c r="K1287" s="95"/>
      <c r="M1287" s="95"/>
      <c r="P1287" s="95"/>
      <c r="Z1287" s="95"/>
      <c r="AB1287" s="95"/>
      <c r="AD1287" s="95"/>
    </row>
    <row r="1288" spans="4:30" x14ac:dyDescent="0.45">
      <c r="D1288" s="23"/>
      <c r="E1288" s="95"/>
      <c r="F1288" s="95"/>
      <c r="K1288" s="95"/>
      <c r="M1288" s="95"/>
      <c r="P1288" s="95"/>
      <c r="Z1288" s="95"/>
      <c r="AB1288" s="95"/>
      <c r="AD1288" s="95"/>
    </row>
    <row r="1289" spans="4:30" x14ac:dyDescent="0.45">
      <c r="D1289" s="23"/>
      <c r="E1289" s="95"/>
      <c r="F1289" s="95"/>
      <c r="K1289" s="95"/>
      <c r="M1289" s="95"/>
      <c r="P1289" s="95"/>
      <c r="Z1289" s="95"/>
      <c r="AB1289" s="95"/>
      <c r="AD1289" s="95"/>
    </row>
    <row r="1290" spans="4:30" x14ac:dyDescent="0.45">
      <c r="D1290" s="23"/>
      <c r="E1290" s="95"/>
      <c r="F1290" s="95"/>
      <c r="K1290" s="95"/>
      <c r="M1290" s="95"/>
      <c r="P1290" s="95"/>
      <c r="Z1290" s="95"/>
      <c r="AB1290" s="95"/>
      <c r="AD1290" s="95"/>
    </row>
    <row r="1291" spans="4:30" x14ac:dyDescent="0.45">
      <c r="D1291" s="23"/>
      <c r="E1291" s="95"/>
      <c r="F1291" s="95"/>
      <c r="K1291" s="95"/>
      <c r="M1291" s="95"/>
      <c r="P1291" s="95"/>
      <c r="Z1291" s="95"/>
      <c r="AB1291" s="95"/>
      <c r="AD1291" s="95"/>
    </row>
    <row r="1292" spans="4:30" x14ac:dyDescent="0.45">
      <c r="D1292" s="23"/>
      <c r="E1292" s="95"/>
      <c r="F1292" s="95"/>
      <c r="K1292" s="95"/>
      <c r="M1292" s="95"/>
      <c r="P1292" s="95"/>
      <c r="Z1292" s="95"/>
      <c r="AB1292" s="95"/>
      <c r="AD1292" s="95"/>
    </row>
    <row r="1293" spans="4:30" x14ac:dyDescent="0.45">
      <c r="D1293" s="23"/>
      <c r="E1293" s="95"/>
      <c r="F1293" s="95"/>
      <c r="K1293" s="95"/>
      <c r="M1293" s="95"/>
      <c r="P1293" s="95"/>
      <c r="Z1293" s="95"/>
      <c r="AB1293" s="95"/>
      <c r="AD1293" s="95"/>
    </row>
    <row r="1294" spans="4:30" x14ac:dyDescent="0.45">
      <c r="D1294" s="23"/>
      <c r="E1294" s="95"/>
      <c r="F1294" s="95"/>
      <c r="K1294" s="95"/>
      <c r="M1294" s="95"/>
      <c r="P1294" s="95"/>
      <c r="Z1294" s="95"/>
      <c r="AB1294" s="95"/>
      <c r="AD1294" s="95"/>
    </row>
    <row r="1295" spans="4:30" x14ac:dyDescent="0.45">
      <c r="D1295" s="23"/>
      <c r="E1295" s="95"/>
      <c r="F1295" s="95"/>
      <c r="K1295" s="95"/>
      <c r="M1295" s="95"/>
      <c r="P1295" s="95"/>
      <c r="Z1295" s="95"/>
      <c r="AB1295" s="95"/>
      <c r="AD1295" s="95"/>
    </row>
    <row r="1296" spans="4:30" x14ac:dyDescent="0.45">
      <c r="D1296" s="23"/>
      <c r="E1296" s="95"/>
      <c r="F1296" s="95"/>
      <c r="K1296" s="95"/>
      <c r="M1296" s="95"/>
      <c r="P1296" s="95"/>
      <c r="Z1296" s="95"/>
      <c r="AB1296" s="95"/>
      <c r="AD1296" s="95"/>
    </row>
    <row r="1297" spans="4:30" x14ac:dyDescent="0.45">
      <c r="D1297" s="23"/>
      <c r="E1297" s="95"/>
      <c r="F1297" s="95"/>
      <c r="K1297" s="95"/>
      <c r="M1297" s="95"/>
      <c r="P1297" s="95"/>
      <c r="Z1297" s="95"/>
      <c r="AB1297" s="95"/>
      <c r="AD1297" s="95"/>
    </row>
    <row r="1298" spans="4:30" x14ac:dyDescent="0.45">
      <c r="D1298" s="23"/>
      <c r="E1298" s="95"/>
      <c r="F1298" s="95"/>
      <c r="K1298" s="95"/>
      <c r="M1298" s="95"/>
      <c r="P1298" s="95"/>
      <c r="Z1298" s="95"/>
      <c r="AB1298" s="95"/>
      <c r="AD1298" s="95"/>
    </row>
    <row r="1299" spans="4:30" x14ac:dyDescent="0.45">
      <c r="D1299" s="23"/>
      <c r="E1299" s="95"/>
      <c r="F1299" s="95"/>
      <c r="K1299" s="95"/>
      <c r="M1299" s="95"/>
      <c r="P1299" s="95"/>
      <c r="Z1299" s="95"/>
      <c r="AB1299" s="95"/>
      <c r="AD1299" s="95"/>
    </row>
    <row r="1300" spans="4:30" x14ac:dyDescent="0.45">
      <c r="D1300" s="23"/>
      <c r="E1300" s="95"/>
      <c r="F1300" s="95"/>
      <c r="K1300" s="95"/>
      <c r="M1300" s="95"/>
      <c r="P1300" s="95"/>
      <c r="Z1300" s="95"/>
      <c r="AB1300" s="95"/>
      <c r="AD1300" s="95"/>
    </row>
    <row r="1301" spans="4:30" x14ac:dyDescent="0.45">
      <c r="D1301" s="23"/>
      <c r="E1301" s="95"/>
      <c r="F1301" s="95"/>
      <c r="K1301" s="95"/>
      <c r="M1301" s="95"/>
      <c r="P1301" s="95"/>
      <c r="Z1301" s="95"/>
      <c r="AB1301" s="95"/>
      <c r="AD1301" s="95"/>
    </row>
    <row r="1302" spans="4:30" x14ac:dyDescent="0.45">
      <c r="D1302" s="23"/>
      <c r="E1302" s="95"/>
      <c r="F1302" s="95"/>
      <c r="K1302" s="95"/>
      <c r="M1302" s="95"/>
      <c r="P1302" s="95"/>
      <c r="Z1302" s="95"/>
      <c r="AB1302" s="95"/>
      <c r="AD1302" s="95"/>
    </row>
    <row r="1303" spans="4:30" x14ac:dyDescent="0.45">
      <c r="D1303" s="23"/>
      <c r="E1303" s="95"/>
      <c r="F1303" s="95"/>
      <c r="K1303" s="95"/>
      <c r="M1303" s="95"/>
      <c r="P1303" s="95"/>
      <c r="Z1303" s="95"/>
      <c r="AB1303" s="95"/>
      <c r="AD1303" s="95"/>
    </row>
    <row r="1304" spans="4:30" x14ac:dyDescent="0.45">
      <c r="D1304" s="23"/>
      <c r="E1304" s="95"/>
      <c r="F1304" s="95"/>
      <c r="K1304" s="95"/>
      <c r="M1304" s="95"/>
      <c r="P1304" s="95"/>
      <c r="Z1304" s="95"/>
      <c r="AB1304" s="95"/>
      <c r="AD1304" s="95"/>
    </row>
    <row r="1305" spans="4:30" x14ac:dyDescent="0.45">
      <c r="D1305" s="23"/>
      <c r="E1305" s="95"/>
      <c r="F1305" s="95"/>
      <c r="K1305" s="95"/>
      <c r="M1305" s="95"/>
      <c r="P1305" s="95"/>
      <c r="Z1305" s="95"/>
      <c r="AB1305" s="95"/>
      <c r="AD1305" s="95"/>
    </row>
    <row r="1306" spans="4:30" x14ac:dyDescent="0.45">
      <c r="D1306" s="23"/>
      <c r="E1306" s="95"/>
      <c r="F1306" s="95"/>
      <c r="K1306" s="95"/>
      <c r="M1306" s="95"/>
      <c r="P1306" s="95"/>
      <c r="Z1306" s="95"/>
      <c r="AB1306" s="95"/>
      <c r="AD1306" s="95"/>
    </row>
    <row r="1307" spans="4:30" x14ac:dyDescent="0.45">
      <c r="D1307" s="23"/>
      <c r="E1307" s="95"/>
      <c r="F1307" s="95"/>
      <c r="K1307" s="95"/>
      <c r="M1307" s="95"/>
      <c r="P1307" s="95"/>
      <c r="Z1307" s="95"/>
      <c r="AB1307" s="95"/>
      <c r="AD1307" s="95"/>
    </row>
    <row r="1308" spans="4:30" x14ac:dyDescent="0.45">
      <c r="D1308" s="23"/>
      <c r="E1308" s="95"/>
      <c r="F1308" s="95"/>
      <c r="K1308" s="95"/>
      <c r="M1308" s="95"/>
      <c r="P1308" s="95"/>
      <c r="Z1308" s="95"/>
      <c r="AB1308" s="95"/>
      <c r="AD1308" s="95"/>
    </row>
    <row r="1309" spans="4:30" x14ac:dyDescent="0.45">
      <c r="D1309" s="23"/>
      <c r="E1309" s="95"/>
      <c r="F1309" s="95"/>
      <c r="K1309" s="95"/>
      <c r="M1309" s="95"/>
      <c r="P1309" s="95"/>
      <c r="Z1309" s="95"/>
      <c r="AB1309" s="95"/>
      <c r="AD1309" s="95"/>
    </row>
    <row r="1310" spans="4:30" x14ac:dyDescent="0.45">
      <c r="D1310" s="23"/>
      <c r="E1310" s="95"/>
      <c r="F1310" s="95"/>
      <c r="K1310" s="95"/>
      <c r="M1310" s="95"/>
      <c r="P1310" s="95"/>
      <c r="Z1310" s="95"/>
      <c r="AB1310" s="95"/>
      <c r="AD1310" s="95"/>
    </row>
    <row r="1311" spans="4:30" x14ac:dyDescent="0.45">
      <c r="D1311" s="23"/>
      <c r="E1311" s="95"/>
      <c r="F1311" s="95"/>
      <c r="K1311" s="95"/>
      <c r="M1311" s="95"/>
      <c r="P1311" s="95"/>
      <c r="Z1311" s="95"/>
      <c r="AB1311" s="95"/>
      <c r="AD1311" s="95"/>
    </row>
    <row r="1312" spans="4:30" x14ac:dyDescent="0.45">
      <c r="D1312" s="23"/>
      <c r="E1312" s="95"/>
      <c r="F1312" s="95"/>
      <c r="K1312" s="95"/>
      <c r="M1312" s="95"/>
      <c r="P1312" s="95"/>
      <c r="Z1312" s="95"/>
      <c r="AB1312" s="95"/>
      <c r="AD1312" s="95"/>
    </row>
    <row r="1313" spans="4:30" x14ac:dyDescent="0.45">
      <c r="D1313" s="23"/>
      <c r="E1313" s="95"/>
      <c r="F1313" s="95"/>
      <c r="K1313" s="95"/>
      <c r="M1313" s="95"/>
      <c r="P1313" s="95"/>
      <c r="Z1313" s="95"/>
      <c r="AB1313" s="95"/>
      <c r="AD1313" s="95"/>
    </row>
    <row r="1314" spans="4:30" x14ac:dyDescent="0.45">
      <c r="D1314" s="23"/>
      <c r="E1314" s="95"/>
      <c r="F1314" s="95"/>
      <c r="K1314" s="95"/>
      <c r="M1314" s="95"/>
      <c r="P1314" s="95"/>
      <c r="Z1314" s="95"/>
      <c r="AB1314" s="95"/>
      <c r="AD1314" s="95"/>
    </row>
    <row r="1315" spans="4:30" x14ac:dyDescent="0.45">
      <c r="D1315" s="23"/>
      <c r="E1315" s="95"/>
      <c r="F1315" s="95"/>
      <c r="K1315" s="95"/>
      <c r="M1315" s="95"/>
      <c r="P1315" s="95"/>
      <c r="Z1315" s="95"/>
      <c r="AB1315" s="95"/>
      <c r="AD1315" s="95"/>
    </row>
    <row r="1316" spans="4:30" x14ac:dyDescent="0.45">
      <c r="D1316" s="23"/>
      <c r="E1316" s="95"/>
      <c r="F1316" s="95"/>
      <c r="K1316" s="95"/>
      <c r="M1316" s="95"/>
      <c r="P1316" s="95"/>
      <c r="Z1316" s="95"/>
      <c r="AB1316" s="95"/>
      <c r="AD1316" s="95"/>
    </row>
    <row r="1317" spans="4:30" x14ac:dyDescent="0.45">
      <c r="D1317" s="23"/>
      <c r="E1317" s="95"/>
      <c r="F1317" s="95"/>
      <c r="K1317" s="95"/>
      <c r="M1317" s="95"/>
      <c r="P1317" s="95"/>
      <c r="Z1317" s="95"/>
      <c r="AB1317" s="95"/>
      <c r="AD1317" s="95"/>
    </row>
    <row r="1318" spans="4:30" x14ac:dyDescent="0.45">
      <c r="D1318" s="23"/>
      <c r="E1318" s="95"/>
      <c r="F1318" s="95"/>
      <c r="K1318" s="95"/>
      <c r="M1318" s="95"/>
      <c r="P1318" s="95"/>
      <c r="Z1318" s="95"/>
      <c r="AB1318" s="95"/>
      <c r="AD1318" s="95"/>
    </row>
    <row r="1319" spans="4:30" x14ac:dyDescent="0.45">
      <c r="D1319" s="23"/>
      <c r="E1319" s="95"/>
      <c r="F1319" s="95"/>
      <c r="K1319" s="95"/>
      <c r="M1319" s="95"/>
      <c r="P1319" s="95"/>
      <c r="Z1319" s="95"/>
      <c r="AB1319" s="95"/>
      <c r="AD1319" s="95"/>
    </row>
    <row r="1320" spans="4:30" x14ac:dyDescent="0.45">
      <c r="D1320" s="23"/>
      <c r="E1320" s="95"/>
      <c r="F1320" s="95"/>
      <c r="K1320" s="95"/>
      <c r="M1320" s="95"/>
      <c r="P1320" s="95"/>
      <c r="Z1320" s="95"/>
      <c r="AB1320" s="95"/>
      <c r="AD1320" s="95"/>
    </row>
    <row r="1321" spans="4:30" x14ac:dyDescent="0.45">
      <c r="D1321" s="23"/>
      <c r="E1321" s="95"/>
      <c r="F1321" s="95"/>
      <c r="K1321" s="95"/>
      <c r="M1321" s="95"/>
      <c r="P1321" s="95"/>
      <c r="Z1321" s="95"/>
      <c r="AB1321" s="95"/>
      <c r="AD1321" s="95"/>
    </row>
    <row r="1322" spans="4:30" x14ac:dyDescent="0.45">
      <c r="D1322" s="23"/>
      <c r="E1322" s="95"/>
      <c r="F1322" s="95"/>
      <c r="K1322" s="95"/>
      <c r="M1322" s="95"/>
      <c r="P1322" s="95"/>
      <c r="Z1322" s="95"/>
      <c r="AB1322" s="95"/>
      <c r="AD1322" s="95"/>
    </row>
    <row r="1323" spans="4:30" x14ac:dyDescent="0.45">
      <c r="D1323" s="23"/>
      <c r="E1323" s="95"/>
      <c r="F1323" s="95"/>
      <c r="K1323" s="95"/>
      <c r="M1323" s="95"/>
      <c r="P1323" s="95"/>
      <c r="Z1323" s="95"/>
      <c r="AB1323" s="95"/>
      <c r="AD1323" s="95"/>
    </row>
    <row r="1324" spans="4:30" x14ac:dyDescent="0.45">
      <c r="D1324" s="23"/>
      <c r="E1324" s="95"/>
      <c r="F1324" s="95"/>
      <c r="K1324" s="95"/>
      <c r="M1324" s="95"/>
      <c r="P1324" s="95"/>
      <c r="Z1324" s="95"/>
      <c r="AB1324" s="95"/>
      <c r="AD1324" s="95"/>
    </row>
    <row r="1325" spans="4:30" x14ac:dyDescent="0.45">
      <c r="D1325" s="23"/>
      <c r="E1325" s="95"/>
      <c r="F1325" s="95"/>
      <c r="K1325" s="95"/>
      <c r="M1325" s="95"/>
      <c r="P1325" s="95"/>
      <c r="Z1325" s="95"/>
      <c r="AB1325" s="95"/>
      <c r="AD1325" s="95"/>
    </row>
    <row r="1326" spans="4:30" x14ac:dyDescent="0.45">
      <c r="D1326" s="23"/>
      <c r="E1326" s="95"/>
      <c r="F1326" s="95"/>
      <c r="K1326" s="95"/>
      <c r="M1326" s="95"/>
      <c r="P1326" s="95"/>
      <c r="Z1326" s="95"/>
      <c r="AB1326" s="95"/>
      <c r="AD1326" s="95"/>
    </row>
    <row r="1327" spans="4:30" x14ac:dyDescent="0.45">
      <c r="D1327" s="23"/>
      <c r="E1327" s="95"/>
      <c r="F1327" s="95"/>
      <c r="K1327" s="95"/>
      <c r="M1327" s="95"/>
      <c r="P1327" s="95"/>
      <c r="Z1327" s="95"/>
      <c r="AB1327" s="95"/>
      <c r="AD1327" s="95"/>
    </row>
    <row r="1328" spans="4:30" x14ac:dyDescent="0.45">
      <c r="D1328" s="23"/>
      <c r="E1328" s="95"/>
      <c r="F1328" s="95"/>
      <c r="K1328" s="95"/>
      <c r="M1328" s="95"/>
      <c r="P1328" s="95"/>
      <c r="Z1328" s="95"/>
      <c r="AB1328" s="95"/>
      <c r="AD1328" s="95"/>
    </row>
    <row r="1329" spans="4:30" x14ac:dyDescent="0.45">
      <c r="D1329" s="23"/>
      <c r="E1329" s="95"/>
      <c r="F1329" s="95"/>
      <c r="K1329" s="95"/>
      <c r="M1329" s="95"/>
      <c r="P1329" s="95"/>
      <c r="Z1329" s="95"/>
      <c r="AB1329" s="95"/>
      <c r="AD1329" s="95"/>
    </row>
    <row r="1330" spans="4:30" x14ac:dyDescent="0.45">
      <c r="D1330" s="23"/>
      <c r="E1330" s="95"/>
      <c r="F1330" s="95"/>
      <c r="K1330" s="95"/>
      <c r="M1330" s="95"/>
      <c r="P1330" s="95"/>
      <c r="Z1330" s="95"/>
      <c r="AB1330" s="95"/>
      <c r="AD1330" s="95"/>
    </row>
    <row r="1331" spans="4:30" x14ac:dyDescent="0.45">
      <c r="D1331" s="23"/>
      <c r="E1331" s="95"/>
      <c r="F1331" s="95"/>
      <c r="K1331" s="95"/>
      <c r="M1331" s="95"/>
      <c r="P1331" s="95"/>
      <c r="Z1331" s="95"/>
      <c r="AB1331" s="95"/>
      <c r="AD1331" s="95"/>
    </row>
    <row r="1332" spans="4:30" x14ac:dyDescent="0.45">
      <c r="D1332" s="23"/>
      <c r="E1332" s="95"/>
      <c r="F1332" s="95"/>
      <c r="K1332" s="95"/>
      <c r="M1332" s="95"/>
      <c r="P1332" s="95"/>
      <c r="Z1332" s="95"/>
      <c r="AB1332" s="95"/>
      <c r="AD1332" s="95"/>
    </row>
    <row r="1333" spans="4:30" x14ac:dyDescent="0.45">
      <c r="D1333" s="23"/>
      <c r="E1333" s="95"/>
      <c r="F1333" s="95"/>
      <c r="K1333" s="95"/>
      <c r="M1333" s="95"/>
      <c r="P1333" s="95"/>
      <c r="Z1333" s="95"/>
      <c r="AB1333" s="95"/>
      <c r="AD1333" s="95"/>
    </row>
    <row r="1334" spans="4:30" x14ac:dyDescent="0.45">
      <c r="D1334" s="23"/>
      <c r="E1334" s="95"/>
      <c r="F1334" s="95"/>
      <c r="K1334" s="95"/>
      <c r="M1334" s="95"/>
      <c r="P1334" s="95"/>
      <c r="Z1334" s="95"/>
      <c r="AB1334" s="95"/>
      <c r="AD1334" s="95"/>
    </row>
    <row r="1335" spans="4:30" x14ac:dyDescent="0.45">
      <c r="D1335" s="23"/>
      <c r="E1335" s="95"/>
      <c r="F1335" s="95"/>
      <c r="K1335" s="95"/>
      <c r="M1335" s="95"/>
      <c r="P1335" s="95"/>
      <c r="Z1335" s="95"/>
      <c r="AB1335" s="95"/>
      <c r="AD1335" s="95"/>
    </row>
    <row r="1336" spans="4:30" x14ac:dyDescent="0.45">
      <c r="D1336" s="23"/>
      <c r="E1336" s="95"/>
      <c r="F1336" s="95"/>
      <c r="K1336" s="95"/>
      <c r="M1336" s="95"/>
      <c r="P1336" s="95"/>
      <c r="Z1336" s="95"/>
      <c r="AB1336" s="95"/>
      <c r="AD1336" s="95"/>
    </row>
    <row r="1337" spans="4:30" x14ac:dyDescent="0.45">
      <c r="D1337" s="23"/>
      <c r="E1337" s="95"/>
      <c r="F1337" s="95"/>
      <c r="K1337" s="95"/>
      <c r="M1337" s="95"/>
      <c r="P1337" s="95"/>
      <c r="Z1337" s="95"/>
      <c r="AB1337" s="95"/>
      <c r="AD1337" s="95"/>
    </row>
    <row r="1338" spans="4:30" x14ac:dyDescent="0.45">
      <c r="D1338" s="23"/>
      <c r="E1338" s="95"/>
      <c r="F1338" s="95"/>
      <c r="K1338" s="95"/>
      <c r="M1338" s="95"/>
      <c r="P1338" s="95"/>
      <c r="Z1338" s="95"/>
      <c r="AB1338" s="95"/>
      <c r="AD1338" s="95"/>
    </row>
    <row r="1339" spans="4:30" x14ac:dyDescent="0.45">
      <c r="D1339" s="23"/>
      <c r="E1339" s="95"/>
      <c r="F1339" s="95"/>
      <c r="K1339" s="95"/>
      <c r="M1339" s="95"/>
      <c r="P1339" s="95"/>
      <c r="Z1339" s="95"/>
      <c r="AB1339" s="95"/>
      <c r="AD1339" s="95"/>
    </row>
    <row r="1340" spans="4:30" x14ac:dyDescent="0.45">
      <c r="D1340" s="23"/>
      <c r="E1340" s="95"/>
      <c r="F1340" s="95"/>
      <c r="K1340" s="95"/>
      <c r="M1340" s="95"/>
      <c r="P1340" s="95"/>
      <c r="Z1340" s="95"/>
      <c r="AB1340" s="95"/>
      <c r="AD1340" s="95"/>
    </row>
    <row r="1341" spans="4:30" x14ac:dyDescent="0.45">
      <c r="D1341" s="23"/>
      <c r="E1341" s="95"/>
      <c r="F1341" s="95"/>
      <c r="K1341" s="95"/>
      <c r="M1341" s="95"/>
      <c r="P1341" s="95"/>
      <c r="Z1341" s="95"/>
      <c r="AB1341" s="95"/>
      <c r="AD1341" s="95"/>
    </row>
    <row r="1342" spans="4:30" x14ac:dyDescent="0.45">
      <c r="D1342" s="23"/>
      <c r="E1342" s="95"/>
      <c r="F1342" s="95"/>
      <c r="K1342" s="95"/>
      <c r="M1342" s="95"/>
      <c r="P1342" s="95"/>
      <c r="Z1342" s="95"/>
      <c r="AB1342" s="95"/>
      <c r="AD1342" s="95"/>
    </row>
    <row r="1343" spans="4:30" x14ac:dyDescent="0.45">
      <c r="D1343" s="23"/>
      <c r="E1343" s="95"/>
      <c r="F1343" s="95"/>
      <c r="K1343" s="95"/>
      <c r="M1343" s="95"/>
      <c r="P1343" s="95"/>
      <c r="Z1343" s="95"/>
      <c r="AB1343" s="95"/>
      <c r="AD1343" s="95"/>
    </row>
    <row r="1344" spans="4:30" x14ac:dyDescent="0.45">
      <c r="D1344" s="23"/>
      <c r="E1344" s="95"/>
      <c r="F1344" s="95"/>
      <c r="K1344" s="95"/>
      <c r="M1344" s="95"/>
      <c r="P1344" s="95"/>
      <c r="Z1344" s="95"/>
      <c r="AB1344" s="95"/>
      <c r="AD1344" s="95"/>
    </row>
    <row r="1345" spans="4:30" x14ac:dyDescent="0.45">
      <c r="D1345" s="23"/>
      <c r="E1345" s="95"/>
      <c r="F1345" s="95"/>
      <c r="K1345" s="95"/>
      <c r="M1345" s="95"/>
      <c r="P1345" s="95"/>
      <c r="Z1345" s="95"/>
      <c r="AB1345" s="95"/>
      <c r="AD1345" s="95"/>
    </row>
    <row r="1346" spans="4:30" x14ac:dyDescent="0.45">
      <c r="D1346" s="23"/>
      <c r="E1346" s="95"/>
      <c r="F1346" s="95"/>
      <c r="K1346" s="95"/>
      <c r="M1346" s="95"/>
      <c r="P1346" s="95"/>
      <c r="Z1346" s="95"/>
      <c r="AB1346" s="95"/>
      <c r="AD1346" s="95"/>
    </row>
    <row r="1347" spans="4:30" x14ac:dyDescent="0.45">
      <c r="D1347" s="23"/>
      <c r="E1347" s="95"/>
      <c r="F1347" s="95"/>
      <c r="K1347" s="95"/>
      <c r="M1347" s="95"/>
      <c r="P1347" s="95"/>
      <c r="Z1347" s="95"/>
      <c r="AB1347" s="95"/>
      <c r="AD1347" s="95"/>
    </row>
    <row r="1348" spans="4:30" x14ac:dyDescent="0.45">
      <c r="D1348" s="23"/>
      <c r="E1348" s="95"/>
      <c r="F1348" s="95"/>
      <c r="K1348" s="95"/>
      <c r="M1348" s="95"/>
      <c r="P1348" s="95"/>
      <c r="Z1348" s="95"/>
      <c r="AB1348" s="95"/>
      <c r="AD1348" s="95"/>
    </row>
    <row r="1349" spans="4:30" x14ac:dyDescent="0.45">
      <c r="D1349" s="23"/>
      <c r="E1349" s="95"/>
      <c r="F1349" s="95"/>
      <c r="K1349" s="95"/>
      <c r="M1349" s="95"/>
      <c r="P1349" s="95"/>
      <c r="Z1349" s="95"/>
      <c r="AB1349" s="95"/>
      <c r="AD1349" s="95"/>
    </row>
    <row r="1350" spans="4:30" x14ac:dyDescent="0.45">
      <c r="D1350" s="23"/>
      <c r="E1350" s="95"/>
      <c r="F1350" s="95"/>
      <c r="K1350" s="95"/>
      <c r="M1350" s="95"/>
      <c r="P1350" s="95"/>
      <c r="Z1350" s="95"/>
      <c r="AB1350" s="95"/>
      <c r="AD1350" s="95"/>
    </row>
    <row r="1351" spans="4:30" x14ac:dyDescent="0.45">
      <c r="D1351" s="23"/>
      <c r="E1351" s="95"/>
      <c r="F1351" s="95"/>
      <c r="K1351" s="95"/>
      <c r="M1351" s="95"/>
      <c r="P1351" s="95"/>
      <c r="Z1351" s="95"/>
      <c r="AB1351" s="95"/>
      <c r="AD1351" s="95"/>
    </row>
    <row r="1352" spans="4:30" x14ac:dyDescent="0.45">
      <c r="D1352" s="23"/>
      <c r="E1352" s="95"/>
      <c r="F1352" s="95"/>
      <c r="K1352" s="95"/>
      <c r="M1352" s="95"/>
      <c r="P1352" s="95"/>
      <c r="Z1352" s="95"/>
      <c r="AB1352" s="95"/>
      <c r="AD1352" s="95"/>
    </row>
    <row r="1353" spans="4:30" x14ac:dyDescent="0.45">
      <c r="D1353" s="23"/>
      <c r="E1353" s="95"/>
      <c r="F1353" s="95"/>
      <c r="K1353" s="95"/>
      <c r="M1353" s="95"/>
      <c r="P1353" s="95"/>
      <c r="Z1353" s="95"/>
      <c r="AB1353" s="95"/>
      <c r="AD1353" s="95"/>
    </row>
    <row r="1354" spans="4:30" x14ac:dyDescent="0.45">
      <c r="D1354" s="23"/>
      <c r="E1354" s="95"/>
      <c r="F1354" s="95"/>
      <c r="K1354" s="95"/>
      <c r="M1354" s="95"/>
      <c r="P1354" s="95"/>
      <c r="Z1354" s="95"/>
      <c r="AB1354" s="95"/>
      <c r="AD1354" s="95"/>
    </row>
    <row r="1355" spans="4:30" x14ac:dyDescent="0.45">
      <c r="D1355" s="23"/>
      <c r="E1355" s="95"/>
      <c r="F1355" s="95"/>
      <c r="K1355" s="95"/>
      <c r="M1355" s="95"/>
      <c r="P1355" s="95"/>
      <c r="Z1355" s="95"/>
      <c r="AB1355" s="95"/>
      <c r="AD1355" s="95"/>
    </row>
    <row r="1356" spans="4:30" x14ac:dyDescent="0.45">
      <c r="D1356" s="23"/>
      <c r="E1356" s="95"/>
      <c r="F1356" s="95"/>
      <c r="K1356" s="95"/>
      <c r="M1356" s="95"/>
      <c r="P1356" s="95"/>
      <c r="Z1356" s="95"/>
      <c r="AB1356" s="95"/>
      <c r="AD1356" s="95"/>
    </row>
    <row r="1357" spans="4:30" x14ac:dyDescent="0.45">
      <c r="D1357" s="23"/>
      <c r="E1357" s="95"/>
      <c r="F1357" s="95"/>
      <c r="K1357" s="95"/>
      <c r="M1357" s="95"/>
      <c r="P1357" s="95"/>
      <c r="Z1357" s="95"/>
      <c r="AB1357" s="95"/>
      <c r="AD1357" s="95"/>
    </row>
    <row r="1358" spans="4:30" x14ac:dyDescent="0.45">
      <c r="D1358" s="23"/>
      <c r="E1358" s="95"/>
      <c r="F1358" s="95"/>
      <c r="K1358" s="95"/>
      <c r="M1358" s="95"/>
      <c r="P1358" s="95"/>
      <c r="Z1358" s="95"/>
      <c r="AB1358" s="95"/>
      <c r="AD1358" s="95"/>
    </row>
    <row r="1359" spans="4:30" x14ac:dyDescent="0.45">
      <c r="D1359" s="23"/>
      <c r="E1359" s="95"/>
      <c r="F1359" s="95"/>
      <c r="K1359" s="95"/>
      <c r="M1359" s="95"/>
      <c r="P1359" s="95"/>
      <c r="Z1359" s="95"/>
      <c r="AB1359" s="95"/>
      <c r="AD1359" s="95"/>
    </row>
    <row r="1360" spans="4:30" x14ac:dyDescent="0.45">
      <c r="D1360" s="23"/>
      <c r="E1360" s="95"/>
      <c r="F1360" s="95"/>
      <c r="K1360" s="95"/>
      <c r="M1360" s="95"/>
      <c r="P1360" s="95"/>
      <c r="Z1360" s="95"/>
      <c r="AB1360" s="95"/>
      <c r="AD1360" s="95"/>
    </row>
    <row r="1361" spans="4:30" x14ac:dyDescent="0.45">
      <c r="D1361" s="23"/>
      <c r="E1361" s="95"/>
      <c r="F1361" s="95"/>
      <c r="K1361" s="95"/>
      <c r="M1361" s="95"/>
      <c r="P1361" s="95"/>
      <c r="Z1361" s="95"/>
      <c r="AB1361" s="95"/>
      <c r="AD1361" s="95"/>
    </row>
    <row r="1362" spans="4:30" x14ac:dyDescent="0.45">
      <c r="D1362" s="23"/>
      <c r="E1362" s="95"/>
      <c r="F1362" s="95"/>
      <c r="K1362" s="95"/>
      <c r="M1362" s="95"/>
      <c r="P1362" s="95"/>
      <c r="Z1362" s="95"/>
      <c r="AB1362" s="95"/>
      <c r="AD1362" s="95"/>
    </row>
    <row r="1363" spans="4:30" x14ac:dyDescent="0.45">
      <c r="D1363" s="23"/>
      <c r="E1363" s="95"/>
      <c r="F1363" s="95"/>
      <c r="K1363" s="95"/>
      <c r="M1363" s="95"/>
      <c r="P1363" s="95"/>
      <c r="Z1363" s="95"/>
      <c r="AB1363" s="95"/>
      <c r="AD1363" s="95"/>
    </row>
    <row r="1364" spans="4:30" x14ac:dyDescent="0.45">
      <c r="D1364" s="23"/>
      <c r="E1364" s="95"/>
      <c r="F1364" s="95"/>
      <c r="K1364" s="95"/>
      <c r="M1364" s="95"/>
      <c r="P1364" s="95"/>
      <c r="Z1364" s="95"/>
      <c r="AB1364" s="95"/>
      <c r="AD1364" s="95"/>
    </row>
    <row r="1365" spans="4:30" x14ac:dyDescent="0.45">
      <c r="D1365" s="23"/>
      <c r="E1365" s="95"/>
      <c r="F1365" s="95"/>
      <c r="K1365" s="95"/>
      <c r="M1365" s="95"/>
      <c r="P1365" s="95"/>
      <c r="Z1365" s="95"/>
      <c r="AB1365" s="95"/>
      <c r="AD1365" s="95"/>
    </row>
    <row r="1366" spans="4:30" x14ac:dyDescent="0.45">
      <c r="D1366" s="23"/>
      <c r="E1366" s="95"/>
      <c r="F1366" s="95"/>
      <c r="K1366" s="95"/>
      <c r="M1366" s="95"/>
      <c r="P1366" s="95"/>
      <c r="Z1366" s="95"/>
      <c r="AB1366" s="95"/>
      <c r="AD1366" s="95"/>
    </row>
    <row r="1367" spans="4:30" x14ac:dyDescent="0.45">
      <c r="D1367" s="23"/>
      <c r="E1367" s="95"/>
      <c r="F1367" s="95"/>
      <c r="K1367" s="95"/>
      <c r="M1367" s="95"/>
      <c r="P1367" s="95"/>
      <c r="Z1367" s="95"/>
      <c r="AB1367" s="95"/>
      <c r="AD1367" s="95"/>
    </row>
    <row r="1368" spans="4:30" x14ac:dyDescent="0.45">
      <c r="D1368" s="23"/>
      <c r="E1368" s="95"/>
      <c r="F1368" s="95"/>
      <c r="K1368" s="95"/>
      <c r="M1368" s="95"/>
      <c r="P1368" s="95"/>
      <c r="Z1368" s="95"/>
      <c r="AB1368" s="95"/>
      <c r="AD1368" s="95"/>
    </row>
    <row r="1369" spans="4:30" x14ac:dyDescent="0.45">
      <c r="D1369" s="23"/>
      <c r="E1369" s="95"/>
      <c r="F1369" s="95"/>
      <c r="K1369" s="95"/>
      <c r="M1369" s="95"/>
      <c r="P1369" s="95"/>
      <c r="Z1369" s="95"/>
      <c r="AB1369" s="95"/>
      <c r="AD1369" s="95"/>
    </row>
    <row r="1370" spans="4:30" x14ac:dyDescent="0.45">
      <c r="D1370" s="23"/>
      <c r="E1370" s="95"/>
      <c r="F1370" s="95"/>
      <c r="K1370" s="95"/>
      <c r="M1370" s="95"/>
      <c r="P1370" s="95"/>
      <c r="Z1370" s="95"/>
      <c r="AB1370" s="95"/>
      <c r="AD1370" s="95"/>
    </row>
    <row r="1371" spans="4:30" x14ac:dyDescent="0.45">
      <c r="D1371" s="23"/>
      <c r="E1371" s="95"/>
      <c r="F1371" s="95"/>
      <c r="K1371" s="95"/>
      <c r="M1371" s="95"/>
      <c r="P1371" s="95"/>
      <c r="Z1371" s="95"/>
      <c r="AB1371" s="95"/>
      <c r="AD1371" s="95"/>
    </row>
    <row r="1372" spans="4:30" x14ac:dyDescent="0.45">
      <c r="D1372" s="23"/>
      <c r="E1372" s="95"/>
      <c r="F1372" s="95"/>
      <c r="K1372" s="95"/>
      <c r="M1372" s="95"/>
      <c r="P1372" s="95"/>
      <c r="Z1372" s="95"/>
      <c r="AB1372" s="95"/>
      <c r="AD1372" s="95"/>
    </row>
    <row r="1373" spans="4:30" x14ac:dyDescent="0.45">
      <c r="D1373" s="23"/>
      <c r="E1373" s="95"/>
      <c r="F1373" s="95"/>
      <c r="K1373" s="95"/>
      <c r="M1373" s="95"/>
      <c r="P1373" s="95"/>
      <c r="Z1373" s="95"/>
      <c r="AB1373" s="95"/>
      <c r="AD1373" s="95"/>
    </row>
    <row r="1374" spans="4:30" x14ac:dyDescent="0.45">
      <c r="D1374" s="23"/>
      <c r="E1374" s="95"/>
      <c r="F1374" s="95"/>
      <c r="K1374" s="95"/>
      <c r="M1374" s="95"/>
      <c r="P1374" s="95"/>
      <c r="Z1374" s="95"/>
      <c r="AB1374" s="95"/>
      <c r="AD1374" s="95"/>
    </row>
    <row r="1375" spans="4:30" x14ac:dyDescent="0.45">
      <c r="D1375" s="23"/>
      <c r="E1375" s="95"/>
      <c r="F1375" s="95"/>
      <c r="K1375" s="95"/>
      <c r="M1375" s="95"/>
      <c r="P1375" s="95"/>
      <c r="Z1375" s="95"/>
      <c r="AB1375" s="95"/>
      <c r="AD1375" s="95"/>
    </row>
    <row r="1376" spans="4:30" x14ac:dyDescent="0.45">
      <c r="D1376" s="23"/>
      <c r="E1376" s="95"/>
      <c r="F1376" s="95"/>
      <c r="K1376" s="95"/>
      <c r="M1376" s="95"/>
      <c r="P1376" s="95"/>
      <c r="Z1376" s="95"/>
      <c r="AB1376" s="95"/>
      <c r="AD1376" s="95"/>
    </row>
    <row r="1377" spans="4:30" x14ac:dyDescent="0.45">
      <c r="D1377" s="23"/>
      <c r="E1377" s="95"/>
      <c r="F1377" s="95"/>
      <c r="K1377" s="95"/>
      <c r="M1377" s="95"/>
      <c r="P1377" s="95"/>
      <c r="Z1377" s="95"/>
      <c r="AB1377" s="95"/>
      <c r="AD1377" s="95"/>
    </row>
    <row r="1378" spans="4:30" x14ac:dyDescent="0.45">
      <c r="D1378" s="23"/>
      <c r="E1378" s="95"/>
      <c r="F1378" s="95"/>
      <c r="K1378" s="95"/>
      <c r="M1378" s="95"/>
      <c r="P1378" s="95"/>
      <c r="Z1378" s="95"/>
      <c r="AB1378" s="95"/>
      <c r="AD1378" s="95"/>
    </row>
    <row r="1379" spans="4:30" x14ac:dyDescent="0.45">
      <c r="D1379" s="23"/>
      <c r="E1379" s="95"/>
      <c r="F1379" s="95"/>
      <c r="K1379" s="95"/>
      <c r="M1379" s="95"/>
      <c r="P1379" s="95"/>
      <c r="Z1379" s="95"/>
      <c r="AB1379" s="95"/>
      <c r="AD1379" s="95"/>
    </row>
    <row r="1380" spans="4:30" x14ac:dyDescent="0.45">
      <c r="D1380" s="23"/>
      <c r="E1380" s="95"/>
      <c r="F1380" s="95"/>
      <c r="K1380" s="95"/>
      <c r="M1380" s="95"/>
      <c r="P1380" s="95"/>
      <c r="Z1380" s="95"/>
      <c r="AB1380" s="95"/>
      <c r="AD1380" s="95"/>
    </row>
    <row r="1381" spans="4:30" x14ac:dyDescent="0.45">
      <c r="D1381" s="23"/>
      <c r="E1381" s="95"/>
      <c r="F1381" s="95"/>
      <c r="K1381" s="95"/>
      <c r="M1381" s="95"/>
      <c r="P1381" s="95"/>
      <c r="Z1381" s="95"/>
      <c r="AB1381" s="95"/>
      <c r="AD1381" s="95"/>
    </row>
    <row r="1382" spans="4:30" x14ac:dyDescent="0.45">
      <c r="D1382" s="23"/>
      <c r="E1382" s="95"/>
      <c r="F1382" s="95"/>
      <c r="K1382" s="95"/>
      <c r="M1382" s="95"/>
      <c r="P1382" s="95"/>
      <c r="Z1382" s="95"/>
      <c r="AB1382" s="95"/>
      <c r="AD1382" s="95"/>
    </row>
    <row r="1383" spans="4:30" x14ac:dyDescent="0.45">
      <c r="D1383" s="23"/>
      <c r="E1383" s="95"/>
      <c r="F1383" s="95"/>
      <c r="K1383" s="95"/>
      <c r="M1383" s="95"/>
      <c r="P1383" s="95"/>
      <c r="Z1383" s="95"/>
      <c r="AB1383" s="95"/>
      <c r="AD1383" s="95"/>
    </row>
    <row r="1384" spans="4:30" x14ac:dyDescent="0.45">
      <c r="D1384" s="23"/>
      <c r="E1384" s="95"/>
      <c r="F1384" s="95"/>
      <c r="K1384" s="95"/>
      <c r="M1384" s="95"/>
      <c r="P1384" s="95"/>
      <c r="Z1384" s="95"/>
      <c r="AB1384" s="95"/>
      <c r="AD1384" s="95"/>
    </row>
    <row r="1385" spans="4:30" x14ac:dyDescent="0.45">
      <c r="D1385" s="23"/>
      <c r="E1385" s="95"/>
      <c r="F1385" s="95"/>
      <c r="K1385" s="95"/>
      <c r="M1385" s="95"/>
      <c r="P1385" s="95"/>
      <c r="Z1385" s="95"/>
      <c r="AB1385" s="95"/>
      <c r="AD1385" s="95"/>
    </row>
    <row r="1386" spans="4:30" x14ac:dyDescent="0.45">
      <c r="D1386" s="23"/>
      <c r="E1386" s="95"/>
      <c r="F1386" s="95"/>
      <c r="K1386" s="95"/>
      <c r="M1386" s="95"/>
      <c r="P1386" s="95"/>
      <c r="Z1386" s="95"/>
      <c r="AB1386" s="95"/>
      <c r="AD1386" s="95"/>
    </row>
    <row r="1387" spans="4:30" x14ac:dyDescent="0.45">
      <c r="D1387" s="23"/>
      <c r="E1387" s="95"/>
      <c r="F1387" s="95"/>
      <c r="K1387" s="95"/>
      <c r="M1387" s="95"/>
      <c r="P1387" s="95"/>
      <c r="Z1387" s="95"/>
      <c r="AB1387" s="95"/>
      <c r="AD1387" s="95"/>
    </row>
    <row r="1388" spans="4:30" x14ac:dyDescent="0.45">
      <c r="D1388" s="23"/>
      <c r="E1388" s="95"/>
      <c r="F1388" s="95"/>
      <c r="K1388" s="95"/>
      <c r="M1388" s="95"/>
      <c r="P1388" s="95"/>
      <c r="Z1388" s="95"/>
      <c r="AB1388" s="95"/>
      <c r="AD1388" s="95"/>
    </row>
    <row r="1389" spans="4:30" x14ac:dyDescent="0.45">
      <c r="D1389" s="23"/>
      <c r="E1389" s="95"/>
      <c r="F1389" s="95"/>
      <c r="K1389" s="95"/>
      <c r="M1389" s="95"/>
      <c r="P1389" s="95"/>
      <c r="Z1389" s="95"/>
      <c r="AB1389" s="95"/>
      <c r="AD1389" s="95"/>
    </row>
    <row r="1390" spans="4:30" x14ac:dyDescent="0.45">
      <c r="D1390" s="23"/>
      <c r="E1390" s="95"/>
      <c r="F1390" s="95"/>
      <c r="K1390" s="95"/>
      <c r="M1390" s="95"/>
      <c r="P1390" s="95"/>
      <c r="Z1390" s="95"/>
      <c r="AB1390" s="95"/>
      <c r="AD1390" s="95"/>
    </row>
    <row r="1391" spans="4:30" x14ac:dyDescent="0.45">
      <c r="D1391" s="23"/>
      <c r="E1391" s="95"/>
      <c r="F1391" s="95"/>
      <c r="K1391" s="95"/>
      <c r="M1391" s="95"/>
      <c r="P1391" s="95"/>
      <c r="Z1391" s="95"/>
      <c r="AB1391" s="95"/>
      <c r="AD1391" s="95"/>
    </row>
    <row r="1392" spans="4:30" x14ac:dyDescent="0.45">
      <c r="D1392" s="23"/>
      <c r="E1392" s="95"/>
      <c r="F1392" s="95"/>
      <c r="K1392" s="95"/>
      <c r="M1392" s="95"/>
      <c r="P1392" s="95"/>
      <c r="Z1392" s="95"/>
      <c r="AB1392" s="95"/>
      <c r="AD1392" s="95"/>
    </row>
    <row r="1393" spans="4:30" x14ac:dyDescent="0.45">
      <c r="D1393" s="23"/>
      <c r="E1393" s="95"/>
      <c r="F1393" s="95"/>
      <c r="K1393" s="95"/>
      <c r="M1393" s="95"/>
      <c r="P1393" s="95"/>
      <c r="Z1393" s="95"/>
      <c r="AB1393" s="95"/>
      <c r="AD1393" s="95"/>
    </row>
    <row r="1394" spans="4:30" x14ac:dyDescent="0.45">
      <c r="D1394" s="23"/>
      <c r="E1394" s="95"/>
      <c r="F1394" s="95"/>
      <c r="K1394" s="95"/>
      <c r="M1394" s="95"/>
      <c r="P1394" s="95"/>
      <c r="Z1394" s="95"/>
      <c r="AB1394" s="95"/>
      <c r="AD1394" s="95"/>
    </row>
    <row r="1395" spans="4:30" x14ac:dyDescent="0.45">
      <c r="D1395" s="23"/>
      <c r="E1395" s="95"/>
      <c r="F1395" s="95"/>
      <c r="K1395" s="95"/>
      <c r="M1395" s="95"/>
      <c r="P1395" s="95"/>
      <c r="Z1395" s="95"/>
      <c r="AB1395" s="95"/>
      <c r="AD1395" s="95"/>
    </row>
    <row r="1396" spans="4:30" x14ac:dyDescent="0.45">
      <c r="D1396" s="23"/>
      <c r="E1396" s="95"/>
      <c r="F1396" s="95"/>
      <c r="K1396" s="95"/>
      <c r="M1396" s="95"/>
      <c r="P1396" s="95"/>
      <c r="Z1396" s="95"/>
      <c r="AB1396" s="95"/>
      <c r="AD1396" s="95"/>
    </row>
    <row r="1397" spans="4:30" x14ac:dyDescent="0.45">
      <c r="D1397" s="23"/>
      <c r="E1397" s="95"/>
      <c r="F1397" s="95"/>
      <c r="K1397" s="95"/>
      <c r="M1397" s="95"/>
      <c r="P1397" s="95"/>
      <c r="Z1397" s="95"/>
      <c r="AB1397" s="95"/>
      <c r="AD1397" s="95"/>
    </row>
    <row r="1398" spans="4:30" x14ac:dyDescent="0.45">
      <c r="D1398" s="23"/>
      <c r="E1398" s="95"/>
      <c r="F1398" s="95"/>
      <c r="K1398" s="95"/>
      <c r="M1398" s="95"/>
      <c r="P1398" s="95"/>
      <c r="Z1398" s="95"/>
      <c r="AB1398" s="95"/>
      <c r="AD1398" s="95"/>
    </row>
    <row r="1399" spans="4:30" x14ac:dyDescent="0.45">
      <c r="D1399" s="23"/>
      <c r="E1399" s="95"/>
      <c r="F1399" s="95"/>
      <c r="K1399" s="95"/>
      <c r="M1399" s="95"/>
      <c r="P1399" s="95"/>
      <c r="Z1399" s="95"/>
      <c r="AB1399" s="95"/>
      <c r="AD1399" s="95"/>
    </row>
    <row r="1400" spans="4:30" x14ac:dyDescent="0.45">
      <c r="D1400" s="23"/>
      <c r="E1400" s="95"/>
      <c r="F1400" s="95"/>
      <c r="K1400" s="95"/>
      <c r="M1400" s="95"/>
      <c r="P1400" s="95"/>
      <c r="Z1400" s="95"/>
      <c r="AB1400" s="95"/>
      <c r="AD1400" s="95"/>
    </row>
    <row r="1401" spans="4:30" x14ac:dyDescent="0.45">
      <c r="D1401" s="23"/>
      <c r="E1401" s="95"/>
      <c r="F1401" s="95"/>
      <c r="K1401" s="95"/>
      <c r="M1401" s="95"/>
      <c r="P1401" s="95"/>
      <c r="Z1401" s="95"/>
      <c r="AB1401" s="95"/>
      <c r="AD1401" s="95"/>
    </row>
    <row r="1402" spans="4:30" x14ac:dyDescent="0.45">
      <c r="D1402" s="23"/>
      <c r="E1402" s="95"/>
      <c r="F1402" s="95"/>
      <c r="K1402" s="95"/>
      <c r="M1402" s="95"/>
      <c r="P1402" s="95"/>
      <c r="Z1402" s="95"/>
      <c r="AB1402" s="95"/>
      <c r="AD1402" s="95"/>
    </row>
    <row r="1403" spans="4:30" x14ac:dyDescent="0.45">
      <c r="D1403" s="23"/>
      <c r="E1403" s="95"/>
      <c r="F1403" s="95"/>
      <c r="K1403" s="95"/>
      <c r="M1403" s="95"/>
      <c r="P1403" s="95"/>
      <c r="Z1403" s="95"/>
      <c r="AB1403" s="95"/>
      <c r="AD1403" s="95"/>
    </row>
    <row r="1404" spans="4:30" x14ac:dyDescent="0.45">
      <c r="D1404" s="23"/>
      <c r="E1404" s="95"/>
      <c r="F1404" s="95"/>
      <c r="K1404" s="95"/>
      <c r="M1404" s="95"/>
      <c r="P1404" s="95"/>
      <c r="Z1404" s="95"/>
      <c r="AB1404" s="95"/>
      <c r="AD1404" s="95"/>
    </row>
    <row r="1405" spans="4:30" x14ac:dyDescent="0.45">
      <c r="D1405" s="23"/>
      <c r="E1405" s="95"/>
      <c r="F1405" s="95"/>
      <c r="K1405" s="95"/>
      <c r="M1405" s="95"/>
      <c r="P1405" s="95"/>
      <c r="Z1405" s="95"/>
      <c r="AB1405" s="95"/>
      <c r="AD1405" s="95"/>
    </row>
    <row r="1406" spans="4:30" x14ac:dyDescent="0.45">
      <c r="D1406" s="23"/>
      <c r="E1406" s="95"/>
      <c r="F1406" s="95"/>
      <c r="K1406" s="95"/>
      <c r="M1406" s="95"/>
      <c r="P1406" s="95"/>
      <c r="Z1406" s="95"/>
      <c r="AB1406" s="95"/>
      <c r="AD1406" s="95"/>
    </row>
    <row r="1407" spans="4:30" x14ac:dyDescent="0.45">
      <c r="D1407" s="23"/>
      <c r="E1407" s="95"/>
      <c r="F1407" s="95"/>
      <c r="K1407" s="95"/>
      <c r="M1407" s="95"/>
      <c r="P1407" s="95"/>
      <c r="Z1407" s="95"/>
      <c r="AB1407" s="95"/>
      <c r="AD1407" s="95"/>
    </row>
    <row r="1408" spans="4:30" x14ac:dyDescent="0.45">
      <c r="D1408" s="23"/>
      <c r="E1408" s="95"/>
      <c r="F1408" s="95"/>
      <c r="K1408" s="95"/>
      <c r="M1408" s="95"/>
      <c r="P1408" s="95"/>
      <c r="Z1408" s="95"/>
      <c r="AB1408" s="95"/>
      <c r="AD1408" s="95"/>
    </row>
    <row r="1409" spans="4:30" x14ac:dyDescent="0.45">
      <c r="D1409" s="23"/>
      <c r="E1409" s="95"/>
      <c r="F1409" s="95"/>
      <c r="K1409" s="95"/>
      <c r="M1409" s="95"/>
      <c r="P1409" s="95"/>
      <c r="Z1409" s="95"/>
      <c r="AB1409" s="95"/>
      <c r="AD1409" s="95"/>
    </row>
    <row r="1410" spans="4:30" x14ac:dyDescent="0.45">
      <c r="D1410" s="23"/>
      <c r="E1410" s="95"/>
      <c r="F1410" s="95"/>
      <c r="K1410" s="95"/>
      <c r="M1410" s="95"/>
      <c r="P1410" s="95"/>
      <c r="Z1410" s="95"/>
      <c r="AB1410" s="95"/>
      <c r="AD1410" s="95"/>
    </row>
    <row r="1411" spans="4:30" x14ac:dyDescent="0.45">
      <c r="D1411" s="23"/>
      <c r="E1411" s="95"/>
      <c r="F1411" s="95"/>
      <c r="K1411" s="95"/>
      <c r="M1411" s="95"/>
      <c r="P1411" s="95"/>
      <c r="Z1411" s="95"/>
      <c r="AB1411" s="95"/>
      <c r="AD1411" s="95"/>
    </row>
    <row r="1412" spans="4:30" x14ac:dyDescent="0.45">
      <c r="D1412" s="23"/>
      <c r="E1412" s="95"/>
      <c r="F1412" s="95"/>
      <c r="K1412" s="95"/>
      <c r="M1412" s="95"/>
      <c r="P1412" s="95"/>
      <c r="Z1412" s="95"/>
      <c r="AB1412" s="95"/>
      <c r="AD1412" s="95"/>
    </row>
    <row r="1413" spans="4:30" x14ac:dyDescent="0.45">
      <c r="D1413" s="23"/>
      <c r="E1413" s="95"/>
      <c r="F1413" s="95"/>
      <c r="K1413" s="95"/>
      <c r="M1413" s="95"/>
      <c r="P1413" s="95"/>
      <c r="Z1413" s="95"/>
      <c r="AB1413" s="95"/>
      <c r="AD1413" s="95"/>
    </row>
    <row r="1414" spans="4:30" x14ac:dyDescent="0.45">
      <c r="D1414" s="23"/>
      <c r="E1414" s="95"/>
      <c r="F1414" s="95"/>
      <c r="K1414" s="95"/>
      <c r="M1414" s="95"/>
      <c r="P1414" s="95"/>
      <c r="Z1414" s="95"/>
      <c r="AB1414" s="95"/>
      <c r="AD1414" s="95"/>
    </row>
    <row r="1415" spans="4:30" x14ac:dyDescent="0.45">
      <c r="D1415" s="23"/>
      <c r="E1415" s="95"/>
      <c r="F1415" s="95"/>
      <c r="K1415" s="95"/>
      <c r="M1415" s="95"/>
      <c r="P1415" s="95"/>
      <c r="Z1415" s="95"/>
      <c r="AB1415" s="95"/>
      <c r="AD1415" s="95"/>
    </row>
    <row r="1416" spans="4:30" x14ac:dyDescent="0.45">
      <c r="D1416" s="23"/>
      <c r="E1416" s="95"/>
      <c r="F1416" s="95"/>
      <c r="K1416" s="95"/>
      <c r="M1416" s="95"/>
      <c r="P1416" s="95"/>
      <c r="Z1416" s="95"/>
      <c r="AB1416" s="95"/>
      <c r="AD1416" s="95"/>
    </row>
    <row r="1417" spans="4:30" x14ac:dyDescent="0.45">
      <c r="D1417" s="23"/>
      <c r="E1417" s="95"/>
      <c r="F1417" s="95"/>
      <c r="K1417" s="95"/>
      <c r="M1417" s="95"/>
      <c r="P1417" s="95"/>
      <c r="Z1417" s="95"/>
      <c r="AB1417" s="95"/>
      <c r="AD1417" s="95"/>
    </row>
    <row r="1418" spans="4:30" x14ac:dyDescent="0.45">
      <c r="D1418" s="23"/>
      <c r="E1418" s="95"/>
      <c r="F1418" s="95"/>
      <c r="K1418" s="95"/>
      <c r="M1418" s="95"/>
      <c r="P1418" s="95"/>
      <c r="Z1418" s="95"/>
      <c r="AB1418" s="95"/>
      <c r="AD1418" s="95"/>
    </row>
    <row r="1419" spans="4:30" x14ac:dyDescent="0.45">
      <c r="D1419" s="23"/>
      <c r="E1419" s="95"/>
      <c r="F1419" s="95"/>
      <c r="K1419" s="95"/>
      <c r="M1419" s="95"/>
      <c r="P1419" s="95"/>
      <c r="Z1419" s="95"/>
      <c r="AB1419" s="95"/>
      <c r="AD1419" s="95"/>
    </row>
    <row r="1420" spans="4:30" x14ac:dyDescent="0.45">
      <c r="D1420" s="23"/>
      <c r="E1420" s="95"/>
      <c r="F1420" s="95"/>
      <c r="K1420" s="95"/>
      <c r="M1420" s="95"/>
      <c r="P1420" s="95"/>
      <c r="Z1420" s="95"/>
      <c r="AB1420" s="95"/>
      <c r="AD1420" s="95"/>
    </row>
    <row r="1421" spans="4:30" x14ac:dyDescent="0.45">
      <c r="D1421" s="23"/>
      <c r="E1421" s="95"/>
      <c r="F1421" s="95"/>
      <c r="K1421" s="95"/>
      <c r="M1421" s="95"/>
      <c r="P1421" s="95"/>
      <c r="Z1421" s="95"/>
      <c r="AB1421" s="95"/>
      <c r="AD1421" s="95"/>
    </row>
    <row r="1422" spans="4:30" x14ac:dyDescent="0.45">
      <c r="D1422" s="23"/>
      <c r="E1422" s="95"/>
      <c r="F1422" s="95"/>
      <c r="K1422" s="95"/>
      <c r="M1422" s="95"/>
      <c r="P1422" s="95"/>
      <c r="Z1422" s="95"/>
      <c r="AB1422" s="95"/>
      <c r="AD1422" s="95"/>
    </row>
    <row r="1423" spans="4:30" x14ac:dyDescent="0.45">
      <c r="D1423" s="23"/>
      <c r="E1423" s="95"/>
      <c r="F1423" s="95"/>
      <c r="K1423" s="95"/>
      <c r="M1423" s="95"/>
      <c r="P1423" s="95"/>
      <c r="Z1423" s="95"/>
      <c r="AB1423" s="95"/>
      <c r="AD1423" s="95"/>
    </row>
    <row r="1424" spans="4:30" x14ac:dyDescent="0.45">
      <c r="D1424" s="23"/>
      <c r="E1424" s="95"/>
      <c r="F1424" s="95"/>
      <c r="K1424" s="95"/>
      <c r="M1424" s="95"/>
      <c r="P1424" s="95"/>
      <c r="Z1424" s="95"/>
      <c r="AB1424" s="95"/>
      <c r="AD1424" s="95"/>
    </row>
    <row r="1425" spans="4:30" x14ac:dyDescent="0.45">
      <c r="D1425" s="23"/>
      <c r="E1425" s="95"/>
      <c r="F1425" s="95"/>
      <c r="K1425" s="95"/>
      <c r="M1425" s="95"/>
      <c r="P1425" s="95"/>
      <c r="Z1425" s="95"/>
      <c r="AB1425" s="95"/>
      <c r="AD1425" s="95"/>
    </row>
    <row r="1426" spans="4:30" x14ac:dyDescent="0.45">
      <c r="D1426" s="23"/>
      <c r="E1426" s="95"/>
      <c r="F1426" s="95"/>
      <c r="K1426" s="95"/>
      <c r="M1426" s="95"/>
      <c r="P1426" s="95"/>
      <c r="Z1426" s="95"/>
      <c r="AB1426" s="95"/>
      <c r="AD1426" s="95"/>
    </row>
    <row r="1427" spans="4:30" x14ac:dyDescent="0.45">
      <c r="D1427" s="23"/>
      <c r="E1427" s="95"/>
      <c r="F1427" s="95"/>
      <c r="K1427" s="95"/>
      <c r="M1427" s="95"/>
      <c r="P1427" s="95"/>
      <c r="Z1427" s="95"/>
      <c r="AB1427" s="95"/>
      <c r="AD1427" s="95"/>
    </row>
    <row r="1428" spans="4:30" x14ac:dyDescent="0.45">
      <c r="D1428" s="23"/>
      <c r="E1428" s="95"/>
      <c r="F1428" s="95"/>
      <c r="K1428" s="95"/>
      <c r="M1428" s="95"/>
      <c r="P1428" s="95"/>
      <c r="Z1428" s="95"/>
      <c r="AB1428" s="95"/>
      <c r="AD1428" s="95"/>
    </row>
    <row r="1429" spans="4:30" x14ac:dyDescent="0.45">
      <c r="D1429" s="23"/>
      <c r="E1429" s="95"/>
      <c r="F1429" s="95"/>
      <c r="K1429" s="95"/>
      <c r="M1429" s="95"/>
      <c r="P1429" s="95"/>
      <c r="Z1429" s="95"/>
      <c r="AB1429" s="95"/>
      <c r="AD1429" s="95"/>
    </row>
    <row r="1430" spans="4:30" x14ac:dyDescent="0.45">
      <c r="D1430" s="23"/>
      <c r="E1430" s="95"/>
      <c r="F1430" s="95"/>
      <c r="K1430" s="95"/>
      <c r="M1430" s="95"/>
      <c r="P1430" s="95"/>
      <c r="Z1430" s="95"/>
      <c r="AB1430" s="95"/>
      <c r="AD1430" s="95"/>
    </row>
    <row r="1431" spans="4:30" x14ac:dyDescent="0.45">
      <c r="D1431" s="23"/>
      <c r="E1431" s="95"/>
      <c r="F1431" s="95"/>
      <c r="K1431" s="95"/>
      <c r="M1431" s="95"/>
      <c r="P1431" s="95"/>
      <c r="Z1431" s="95"/>
      <c r="AB1431" s="95"/>
      <c r="AD1431" s="95"/>
    </row>
    <row r="1432" spans="4:30" x14ac:dyDescent="0.45">
      <c r="D1432" s="23"/>
      <c r="E1432" s="95"/>
      <c r="F1432" s="95"/>
      <c r="K1432" s="95"/>
      <c r="M1432" s="95"/>
      <c r="P1432" s="95"/>
      <c r="Z1432" s="95"/>
      <c r="AB1432" s="95"/>
      <c r="AD1432" s="95"/>
    </row>
    <row r="1433" spans="4:30" x14ac:dyDescent="0.45">
      <c r="D1433" s="23"/>
      <c r="E1433" s="95"/>
      <c r="F1433" s="95"/>
      <c r="K1433" s="95"/>
      <c r="M1433" s="95"/>
      <c r="P1433" s="95"/>
      <c r="Z1433" s="95"/>
      <c r="AB1433" s="95"/>
      <c r="AD1433" s="95"/>
    </row>
    <row r="1434" spans="4:30" x14ac:dyDescent="0.45">
      <c r="D1434" s="23"/>
      <c r="E1434" s="95"/>
      <c r="F1434" s="95"/>
      <c r="K1434" s="95"/>
      <c r="M1434" s="95"/>
      <c r="P1434" s="95"/>
      <c r="Z1434" s="95"/>
      <c r="AB1434" s="95"/>
      <c r="AD1434" s="95"/>
    </row>
    <row r="1435" spans="4:30" x14ac:dyDescent="0.45">
      <c r="D1435" s="23"/>
      <c r="E1435" s="95"/>
      <c r="F1435" s="95"/>
      <c r="K1435" s="95"/>
      <c r="M1435" s="95"/>
      <c r="P1435" s="95"/>
      <c r="Z1435" s="95"/>
      <c r="AB1435" s="95"/>
      <c r="AD1435" s="95"/>
    </row>
    <row r="1436" spans="4:30" x14ac:dyDescent="0.45">
      <c r="D1436" s="23"/>
      <c r="E1436" s="95"/>
      <c r="F1436" s="95"/>
      <c r="K1436" s="95"/>
      <c r="M1436" s="95"/>
      <c r="P1436" s="95"/>
      <c r="Z1436" s="95"/>
      <c r="AB1436" s="95"/>
      <c r="AD1436" s="95"/>
    </row>
    <row r="1437" spans="4:30" x14ac:dyDescent="0.45">
      <c r="D1437" s="23"/>
      <c r="E1437" s="95"/>
      <c r="F1437" s="95"/>
      <c r="K1437" s="95"/>
      <c r="M1437" s="95"/>
      <c r="P1437" s="95"/>
      <c r="Z1437" s="95"/>
      <c r="AB1437" s="95"/>
      <c r="AD1437" s="95"/>
    </row>
    <row r="1438" spans="4:30" x14ac:dyDescent="0.45">
      <c r="D1438" s="23"/>
      <c r="E1438" s="95"/>
      <c r="F1438" s="95"/>
      <c r="K1438" s="95"/>
      <c r="M1438" s="95"/>
      <c r="P1438" s="95"/>
      <c r="Z1438" s="95"/>
      <c r="AB1438" s="95"/>
      <c r="AD1438" s="95"/>
    </row>
    <row r="1439" spans="4:30" x14ac:dyDescent="0.45">
      <c r="D1439" s="23"/>
      <c r="E1439" s="95"/>
      <c r="F1439" s="95"/>
      <c r="K1439" s="95"/>
      <c r="M1439" s="95"/>
      <c r="P1439" s="95"/>
      <c r="Z1439" s="95"/>
      <c r="AB1439" s="95"/>
      <c r="AD1439" s="95"/>
    </row>
    <row r="1440" spans="4:30" x14ac:dyDescent="0.45">
      <c r="D1440" s="23"/>
      <c r="E1440" s="95"/>
      <c r="F1440" s="95"/>
      <c r="K1440" s="95"/>
      <c r="M1440" s="95"/>
      <c r="P1440" s="95"/>
      <c r="Z1440" s="95"/>
      <c r="AB1440" s="95"/>
      <c r="AD1440" s="95"/>
    </row>
    <row r="1441" spans="4:30" x14ac:dyDescent="0.45">
      <c r="D1441" s="23"/>
      <c r="E1441" s="95"/>
      <c r="F1441" s="95"/>
      <c r="K1441" s="95"/>
      <c r="M1441" s="95"/>
      <c r="P1441" s="95"/>
      <c r="Z1441" s="95"/>
      <c r="AB1441" s="95"/>
      <c r="AD1441" s="95"/>
    </row>
    <row r="1442" spans="4:30" x14ac:dyDescent="0.45">
      <c r="D1442" s="23"/>
      <c r="E1442" s="95"/>
      <c r="F1442" s="95"/>
      <c r="K1442" s="95"/>
      <c r="M1442" s="95"/>
      <c r="P1442" s="95"/>
      <c r="Z1442" s="95"/>
      <c r="AB1442" s="95"/>
      <c r="AD1442" s="95"/>
    </row>
    <row r="1443" spans="4:30" x14ac:dyDescent="0.45">
      <c r="D1443" s="23"/>
      <c r="E1443" s="95"/>
      <c r="F1443" s="95"/>
      <c r="K1443" s="95"/>
      <c r="M1443" s="95"/>
      <c r="P1443" s="95"/>
      <c r="Z1443" s="95"/>
      <c r="AB1443" s="95"/>
      <c r="AD1443" s="95"/>
    </row>
    <row r="1444" spans="4:30" x14ac:dyDescent="0.45">
      <c r="D1444" s="23"/>
      <c r="E1444" s="95"/>
      <c r="F1444" s="95"/>
      <c r="K1444" s="95"/>
      <c r="M1444" s="95"/>
      <c r="P1444" s="95"/>
      <c r="Z1444" s="95"/>
      <c r="AB1444" s="95"/>
      <c r="AD1444" s="95"/>
    </row>
    <row r="1445" spans="4:30" x14ac:dyDescent="0.45">
      <c r="D1445" s="23"/>
      <c r="E1445" s="95"/>
      <c r="F1445" s="95"/>
      <c r="K1445" s="95"/>
      <c r="M1445" s="95"/>
      <c r="P1445" s="95"/>
      <c r="Z1445" s="95"/>
      <c r="AB1445" s="95"/>
      <c r="AD1445" s="95"/>
    </row>
    <row r="1446" spans="4:30" x14ac:dyDescent="0.45">
      <c r="D1446" s="23"/>
      <c r="E1446" s="95"/>
      <c r="F1446" s="95"/>
      <c r="K1446" s="95"/>
      <c r="M1446" s="95"/>
      <c r="P1446" s="95"/>
      <c r="Z1446" s="95"/>
      <c r="AB1446" s="95"/>
      <c r="AD1446" s="95"/>
    </row>
    <row r="1447" spans="4:30" x14ac:dyDescent="0.45">
      <c r="D1447" s="23"/>
      <c r="E1447" s="95"/>
      <c r="F1447" s="95"/>
      <c r="K1447" s="95"/>
      <c r="M1447" s="95"/>
      <c r="P1447" s="95"/>
      <c r="Z1447" s="95"/>
      <c r="AB1447" s="95"/>
      <c r="AD1447" s="95"/>
    </row>
    <row r="1448" spans="4:30" x14ac:dyDescent="0.45">
      <c r="D1448" s="23"/>
      <c r="E1448" s="95"/>
      <c r="F1448" s="95"/>
      <c r="K1448" s="95"/>
      <c r="M1448" s="95"/>
      <c r="P1448" s="95"/>
      <c r="Z1448" s="95"/>
      <c r="AB1448" s="95"/>
      <c r="AD1448" s="95"/>
    </row>
    <row r="1449" spans="4:30" x14ac:dyDescent="0.45">
      <c r="D1449" s="23"/>
      <c r="E1449" s="95"/>
      <c r="F1449" s="95"/>
      <c r="K1449" s="95"/>
      <c r="M1449" s="95"/>
      <c r="P1449" s="95"/>
      <c r="Z1449" s="95"/>
      <c r="AB1449" s="95"/>
      <c r="AD1449" s="95"/>
    </row>
    <row r="1450" spans="4:30" x14ac:dyDescent="0.45">
      <c r="D1450" s="23"/>
      <c r="E1450" s="95"/>
      <c r="F1450" s="95"/>
      <c r="K1450" s="95"/>
      <c r="M1450" s="95"/>
      <c r="P1450" s="95"/>
      <c r="Z1450" s="95"/>
      <c r="AB1450" s="95"/>
      <c r="AD1450" s="95"/>
    </row>
    <row r="1451" spans="4:30" x14ac:dyDescent="0.45">
      <c r="D1451" s="23"/>
      <c r="E1451" s="95"/>
      <c r="F1451" s="95"/>
      <c r="K1451" s="95"/>
      <c r="M1451" s="95"/>
      <c r="P1451" s="95"/>
      <c r="Z1451" s="95"/>
      <c r="AB1451" s="95"/>
      <c r="AD1451" s="95"/>
    </row>
    <row r="1452" spans="4:30" x14ac:dyDescent="0.45">
      <c r="D1452" s="23"/>
      <c r="E1452" s="95"/>
      <c r="F1452" s="95"/>
      <c r="K1452" s="95"/>
      <c r="M1452" s="95"/>
      <c r="P1452" s="95"/>
      <c r="Z1452" s="95"/>
      <c r="AB1452" s="95"/>
      <c r="AD1452" s="95"/>
    </row>
    <row r="1453" spans="4:30" x14ac:dyDescent="0.45">
      <c r="D1453" s="23"/>
      <c r="E1453" s="95"/>
      <c r="F1453" s="95"/>
      <c r="K1453" s="95"/>
      <c r="M1453" s="95"/>
      <c r="P1453" s="95"/>
      <c r="Z1453" s="95"/>
      <c r="AB1453" s="95"/>
      <c r="AD1453" s="95"/>
    </row>
    <row r="1454" spans="4:30" x14ac:dyDescent="0.45">
      <c r="D1454" s="23"/>
      <c r="E1454" s="95"/>
      <c r="F1454" s="95"/>
      <c r="K1454" s="95"/>
      <c r="M1454" s="95"/>
      <c r="P1454" s="95"/>
      <c r="Z1454" s="95"/>
      <c r="AB1454" s="95"/>
      <c r="AD1454" s="95"/>
    </row>
    <row r="1455" spans="4:30" x14ac:dyDescent="0.45">
      <c r="D1455" s="23"/>
      <c r="E1455" s="95"/>
      <c r="F1455" s="95"/>
      <c r="K1455" s="95"/>
      <c r="M1455" s="95"/>
      <c r="P1455" s="95"/>
      <c r="Z1455" s="95"/>
      <c r="AB1455" s="95"/>
      <c r="AD1455" s="95"/>
    </row>
    <row r="1456" spans="4:30" x14ac:dyDescent="0.45">
      <c r="D1456" s="23"/>
      <c r="E1456" s="95"/>
      <c r="F1456" s="95"/>
      <c r="K1456" s="95"/>
      <c r="M1456" s="95"/>
      <c r="P1456" s="95"/>
      <c r="Z1456" s="95"/>
      <c r="AB1456" s="95"/>
      <c r="AD1456" s="95"/>
    </row>
    <row r="1457" spans="4:30" x14ac:dyDescent="0.45">
      <c r="D1457" s="23"/>
      <c r="E1457" s="95"/>
      <c r="F1457" s="95"/>
      <c r="K1457" s="95"/>
      <c r="M1457" s="95"/>
      <c r="P1457" s="95"/>
      <c r="Z1457" s="95"/>
      <c r="AB1457" s="95"/>
      <c r="AD1457" s="95"/>
    </row>
    <row r="1458" spans="4:30" x14ac:dyDescent="0.45">
      <c r="D1458" s="23"/>
      <c r="E1458" s="95"/>
      <c r="F1458" s="95"/>
      <c r="K1458" s="95"/>
      <c r="M1458" s="95"/>
      <c r="P1458" s="95"/>
      <c r="Z1458" s="95"/>
      <c r="AB1458" s="95"/>
      <c r="AD1458" s="95"/>
    </row>
    <row r="1459" spans="4:30" x14ac:dyDescent="0.45">
      <c r="D1459" s="23"/>
      <c r="E1459" s="95"/>
      <c r="F1459" s="95"/>
      <c r="K1459" s="95"/>
      <c r="M1459" s="95"/>
      <c r="P1459" s="95"/>
      <c r="Z1459" s="95"/>
      <c r="AB1459" s="95"/>
      <c r="AD1459" s="95"/>
    </row>
    <row r="1460" spans="4:30" x14ac:dyDescent="0.45">
      <c r="D1460" s="23"/>
      <c r="E1460" s="95"/>
      <c r="F1460" s="95"/>
      <c r="K1460" s="95"/>
      <c r="M1460" s="95"/>
      <c r="P1460" s="95"/>
      <c r="Z1460" s="95"/>
      <c r="AB1460" s="95"/>
      <c r="AD1460" s="95"/>
    </row>
    <row r="1461" spans="4:30" x14ac:dyDescent="0.45">
      <c r="D1461" s="23"/>
      <c r="E1461" s="95"/>
      <c r="F1461" s="95"/>
      <c r="K1461" s="95"/>
      <c r="M1461" s="95"/>
      <c r="P1461" s="95"/>
      <c r="Z1461" s="95"/>
      <c r="AB1461" s="95"/>
      <c r="AD1461" s="95"/>
    </row>
    <row r="1462" spans="4:30" x14ac:dyDescent="0.45">
      <c r="D1462" s="23"/>
      <c r="E1462" s="95"/>
      <c r="F1462" s="95"/>
      <c r="K1462" s="95"/>
      <c r="M1462" s="95"/>
      <c r="P1462" s="95"/>
      <c r="Z1462" s="95"/>
      <c r="AB1462" s="95"/>
      <c r="AD1462" s="95"/>
    </row>
    <row r="1463" spans="4:30" x14ac:dyDescent="0.45">
      <c r="D1463" s="23"/>
      <c r="E1463" s="95"/>
      <c r="F1463" s="95"/>
      <c r="K1463" s="95"/>
      <c r="M1463" s="95"/>
      <c r="P1463" s="95"/>
      <c r="Z1463" s="95"/>
      <c r="AB1463" s="95"/>
      <c r="AD1463" s="95"/>
    </row>
    <row r="1464" spans="4:30" x14ac:dyDescent="0.45">
      <c r="D1464" s="23"/>
      <c r="E1464" s="95"/>
      <c r="F1464" s="95"/>
      <c r="K1464" s="95"/>
      <c r="M1464" s="95"/>
      <c r="P1464" s="95"/>
      <c r="Z1464" s="95"/>
      <c r="AB1464" s="95"/>
      <c r="AD1464" s="95"/>
    </row>
    <row r="1465" spans="4:30" x14ac:dyDescent="0.45">
      <c r="D1465" s="23"/>
      <c r="E1465" s="95"/>
      <c r="F1465" s="95"/>
      <c r="K1465" s="95"/>
      <c r="M1465" s="95"/>
      <c r="P1465" s="95"/>
      <c r="Z1465" s="95"/>
      <c r="AB1465" s="95"/>
      <c r="AD1465" s="95"/>
    </row>
    <row r="1466" spans="4:30" x14ac:dyDescent="0.45">
      <c r="D1466" s="23"/>
      <c r="E1466" s="95"/>
      <c r="F1466" s="95"/>
      <c r="K1466" s="95"/>
      <c r="M1466" s="95"/>
      <c r="P1466" s="95"/>
      <c r="Z1466" s="95"/>
      <c r="AB1466" s="95"/>
      <c r="AD1466" s="95"/>
    </row>
    <row r="1467" spans="4:30" x14ac:dyDescent="0.45">
      <c r="D1467" s="23"/>
      <c r="E1467" s="95"/>
      <c r="F1467" s="95"/>
      <c r="K1467" s="95"/>
      <c r="M1467" s="95"/>
      <c r="P1467" s="95"/>
      <c r="Z1467" s="95"/>
      <c r="AB1467" s="95"/>
      <c r="AD1467" s="95"/>
    </row>
    <row r="1468" spans="4:30" x14ac:dyDescent="0.45">
      <c r="D1468" s="23"/>
      <c r="E1468" s="95"/>
      <c r="F1468" s="95"/>
      <c r="K1468" s="95"/>
      <c r="M1468" s="95"/>
      <c r="P1468" s="95"/>
      <c r="Z1468" s="95"/>
      <c r="AB1468" s="95"/>
      <c r="AD1468" s="95"/>
    </row>
    <row r="1469" spans="4:30" x14ac:dyDescent="0.45">
      <c r="D1469" s="23"/>
      <c r="E1469" s="95"/>
      <c r="F1469" s="95"/>
      <c r="K1469" s="95"/>
      <c r="M1469" s="95"/>
      <c r="P1469" s="95"/>
      <c r="Z1469" s="95"/>
      <c r="AB1469" s="95"/>
      <c r="AD1469" s="95"/>
    </row>
    <row r="1470" spans="4:30" x14ac:dyDescent="0.45">
      <c r="D1470" s="23"/>
      <c r="E1470" s="95"/>
      <c r="F1470" s="95"/>
      <c r="K1470" s="95"/>
      <c r="M1470" s="95"/>
      <c r="P1470" s="95"/>
      <c r="Z1470" s="95"/>
      <c r="AB1470" s="95"/>
      <c r="AD1470" s="95"/>
    </row>
    <row r="1471" spans="4:30" x14ac:dyDescent="0.45">
      <c r="D1471" s="23"/>
      <c r="E1471" s="95"/>
      <c r="F1471" s="95"/>
      <c r="K1471" s="95"/>
      <c r="M1471" s="95"/>
      <c r="P1471" s="95"/>
      <c r="Z1471" s="95"/>
      <c r="AB1471" s="95"/>
      <c r="AD1471" s="95"/>
    </row>
    <row r="1472" spans="4:30" x14ac:dyDescent="0.45">
      <c r="D1472" s="23"/>
      <c r="E1472" s="95"/>
      <c r="F1472" s="95"/>
      <c r="K1472" s="95"/>
      <c r="M1472" s="95"/>
      <c r="P1472" s="95"/>
      <c r="Z1472" s="95"/>
      <c r="AB1472" s="95"/>
      <c r="AD1472" s="95"/>
    </row>
    <row r="1473" spans="4:30" x14ac:dyDescent="0.45">
      <c r="D1473" s="23"/>
      <c r="E1473" s="95"/>
      <c r="F1473" s="95"/>
      <c r="K1473" s="95"/>
      <c r="M1473" s="95"/>
      <c r="P1473" s="95"/>
      <c r="Z1473" s="95"/>
      <c r="AB1473" s="95"/>
      <c r="AD1473" s="95"/>
    </row>
    <row r="1474" spans="4:30" x14ac:dyDescent="0.45">
      <c r="D1474" s="23"/>
      <c r="E1474" s="95"/>
      <c r="F1474" s="95"/>
      <c r="K1474" s="95"/>
      <c r="M1474" s="95"/>
      <c r="P1474" s="95"/>
      <c r="Z1474" s="95"/>
      <c r="AB1474" s="95"/>
      <c r="AD1474" s="95"/>
    </row>
    <row r="1475" spans="4:30" x14ac:dyDescent="0.45">
      <c r="D1475" s="23"/>
      <c r="E1475" s="95"/>
      <c r="F1475" s="95"/>
      <c r="K1475" s="95"/>
      <c r="M1475" s="95"/>
      <c r="P1475" s="95"/>
      <c r="Z1475" s="95"/>
      <c r="AB1475" s="95"/>
      <c r="AD1475" s="95"/>
    </row>
    <row r="1476" spans="4:30" x14ac:dyDescent="0.45">
      <c r="D1476" s="23"/>
      <c r="E1476" s="95"/>
      <c r="F1476" s="95"/>
      <c r="K1476" s="95"/>
      <c r="M1476" s="95"/>
      <c r="P1476" s="95"/>
      <c r="Z1476" s="95"/>
      <c r="AB1476" s="95"/>
      <c r="AD1476" s="95"/>
    </row>
    <row r="1477" spans="4:30" x14ac:dyDescent="0.45">
      <c r="D1477" s="23"/>
      <c r="E1477" s="95"/>
      <c r="F1477" s="95"/>
      <c r="K1477" s="95"/>
      <c r="M1477" s="95"/>
      <c r="P1477" s="95"/>
      <c r="Z1477" s="95"/>
      <c r="AB1477" s="95"/>
      <c r="AD1477" s="95"/>
    </row>
    <row r="1478" spans="4:30" x14ac:dyDescent="0.45">
      <c r="D1478" s="23"/>
      <c r="E1478" s="95"/>
      <c r="F1478" s="95"/>
      <c r="K1478" s="95"/>
      <c r="M1478" s="95"/>
      <c r="P1478" s="95"/>
      <c r="Z1478" s="95"/>
      <c r="AB1478" s="95"/>
      <c r="AD1478" s="95"/>
    </row>
    <row r="1479" spans="4:30" x14ac:dyDescent="0.45">
      <c r="D1479" s="23"/>
      <c r="E1479" s="95"/>
      <c r="F1479" s="95"/>
      <c r="K1479" s="95"/>
      <c r="M1479" s="95"/>
      <c r="P1479" s="95"/>
      <c r="Z1479" s="95"/>
      <c r="AB1479" s="95"/>
      <c r="AD1479" s="95"/>
    </row>
    <row r="1480" spans="4:30" x14ac:dyDescent="0.45">
      <c r="D1480" s="23"/>
      <c r="E1480" s="95"/>
      <c r="F1480" s="95"/>
      <c r="K1480" s="95"/>
      <c r="M1480" s="95"/>
      <c r="P1480" s="95"/>
      <c r="Z1480" s="95"/>
      <c r="AB1480" s="95"/>
      <c r="AD1480" s="95"/>
    </row>
    <row r="1481" spans="4:30" x14ac:dyDescent="0.45">
      <c r="D1481" s="23"/>
      <c r="E1481" s="95"/>
      <c r="F1481" s="95"/>
      <c r="K1481" s="95"/>
      <c r="M1481" s="95"/>
      <c r="P1481" s="95"/>
      <c r="Z1481" s="95"/>
      <c r="AB1481" s="95"/>
      <c r="AD1481" s="95"/>
    </row>
    <row r="1482" spans="4:30" x14ac:dyDescent="0.45">
      <c r="D1482" s="23"/>
      <c r="E1482" s="95"/>
      <c r="F1482" s="95"/>
      <c r="K1482" s="95"/>
      <c r="M1482" s="95"/>
      <c r="P1482" s="95"/>
      <c r="Z1482" s="95"/>
      <c r="AB1482" s="95"/>
      <c r="AD1482" s="95"/>
    </row>
    <row r="1483" spans="4:30" x14ac:dyDescent="0.45">
      <c r="D1483" s="23"/>
      <c r="E1483" s="95"/>
      <c r="F1483" s="95"/>
      <c r="K1483" s="95"/>
      <c r="M1483" s="95"/>
      <c r="P1483" s="95"/>
      <c r="Z1483" s="95"/>
      <c r="AB1483" s="95"/>
      <c r="AD1483" s="95"/>
    </row>
    <row r="1484" spans="4:30" x14ac:dyDescent="0.45">
      <c r="D1484" s="23"/>
      <c r="E1484" s="95"/>
      <c r="F1484" s="95"/>
      <c r="K1484" s="95"/>
      <c r="M1484" s="95"/>
      <c r="P1484" s="95"/>
      <c r="Z1484" s="95"/>
      <c r="AB1484" s="95"/>
      <c r="AD1484" s="95"/>
    </row>
    <row r="1485" spans="4:30" x14ac:dyDescent="0.45">
      <c r="D1485" s="23"/>
      <c r="E1485" s="95"/>
      <c r="F1485" s="95"/>
      <c r="K1485" s="95"/>
      <c r="M1485" s="95"/>
      <c r="P1485" s="95"/>
      <c r="Z1485" s="95"/>
      <c r="AB1485" s="95"/>
      <c r="AD1485" s="95"/>
    </row>
    <row r="1486" spans="4:30" x14ac:dyDescent="0.45">
      <c r="D1486" s="23"/>
      <c r="E1486" s="95"/>
      <c r="F1486" s="95"/>
      <c r="K1486" s="95"/>
      <c r="M1486" s="95"/>
      <c r="P1486" s="95"/>
      <c r="Z1486" s="95"/>
      <c r="AB1486" s="95"/>
      <c r="AD1486" s="95"/>
    </row>
    <row r="1487" spans="4:30" x14ac:dyDescent="0.45">
      <c r="D1487" s="23"/>
      <c r="E1487" s="95"/>
      <c r="F1487" s="95"/>
      <c r="K1487" s="95"/>
      <c r="M1487" s="95"/>
      <c r="P1487" s="95"/>
      <c r="Z1487" s="95"/>
      <c r="AB1487" s="95"/>
      <c r="AD1487" s="95"/>
    </row>
    <row r="1488" spans="4:30" x14ac:dyDescent="0.45">
      <c r="D1488" s="23"/>
      <c r="E1488" s="95"/>
      <c r="F1488" s="95"/>
      <c r="K1488" s="95"/>
      <c r="M1488" s="95"/>
      <c r="P1488" s="95"/>
      <c r="Z1488" s="95"/>
      <c r="AB1488" s="95"/>
      <c r="AD1488" s="95"/>
    </row>
    <row r="1489" spans="4:30" x14ac:dyDescent="0.45">
      <c r="D1489" s="23"/>
      <c r="E1489" s="95"/>
      <c r="F1489" s="95"/>
      <c r="K1489" s="95"/>
      <c r="M1489" s="95"/>
      <c r="P1489" s="95"/>
      <c r="Z1489" s="95"/>
      <c r="AB1489" s="95"/>
      <c r="AD1489" s="95"/>
    </row>
    <row r="1490" spans="4:30" x14ac:dyDescent="0.45">
      <c r="D1490" s="23"/>
      <c r="E1490" s="95"/>
      <c r="F1490" s="95"/>
      <c r="K1490" s="95"/>
      <c r="M1490" s="95"/>
      <c r="P1490" s="95"/>
      <c r="Z1490" s="95"/>
      <c r="AB1490" s="95"/>
      <c r="AD1490" s="95"/>
    </row>
    <row r="1491" spans="4:30" x14ac:dyDescent="0.45">
      <c r="D1491" s="23"/>
      <c r="E1491" s="95"/>
      <c r="F1491" s="95"/>
      <c r="K1491" s="95"/>
      <c r="M1491" s="95"/>
      <c r="P1491" s="95"/>
      <c r="Z1491" s="95"/>
      <c r="AB1491" s="95"/>
      <c r="AD1491" s="95"/>
    </row>
    <row r="1492" spans="4:30" x14ac:dyDescent="0.45">
      <c r="D1492" s="23"/>
      <c r="E1492" s="95"/>
      <c r="F1492" s="95"/>
      <c r="K1492" s="95"/>
      <c r="M1492" s="95"/>
      <c r="P1492" s="95"/>
      <c r="Z1492" s="95"/>
      <c r="AB1492" s="95"/>
      <c r="AD1492" s="95"/>
    </row>
    <row r="1493" spans="4:30" x14ac:dyDescent="0.45">
      <c r="D1493" s="23"/>
      <c r="E1493" s="95"/>
      <c r="F1493" s="95"/>
      <c r="K1493" s="95"/>
      <c r="M1493" s="95"/>
      <c r="P1493" s="95"/>
      <c r="Z1493" s="95"/>
      <c r="AB1493" s="95"/>
      <c r="AD1493" s="95"/>
    </row>
    <row r="1494" spans="4:30" x14ac:dyDescent="0.45">
      <c r="D1494" s="23"/>
      <c r="E1494" s="95"/>
      <c r="F1494" s="95"/>
      <c r="K1494" s="95"/>
      <c r="M1494" s="95"/>
      <c r="P1494" s="95"/>
      <c r="Z1494" s="95"/>
      <c r="AB1494" s="95"/>
      <c r="AD1494" s="95"/>
    </row>
    <row r="1495" spans="4:30" x14ac:dyDescent="0.45">
      <c r="D1495" s="23"/>
      <c r="E1495" s="95"/>
      <c r="F1495" s="95"/>
      <c r="K1495" s="95"/>
      <c r="M1495" s="95"/>
      <c r="P1495" s="95"/>
      <c r="Z1495" s="95"/>
      <c r="AB1495" s="95"/>
      <c r="AD1495" s="95"/>
    </row>
    <row r="1496" spans="4:30" x14ac:dyDescent="0.45">
      <c r="D1496" s="23"/>
      <c r="E1496" s="95"/>
      <c r="F1496" s="95"/>
      <c r="K1496" s="95"/>
      <c r="M1496" s="95"/>
      <c r="P1496" s="95"/>
      <c r="Z1496" s="95"/>
      <c r="AB1496" s="95"/>
      <c r="AD1496" s="95"/>
    </row>
    <row r="1497" spans="4:30" x14ac:dyDescent="0.45">
      <c r="D1497" s="23"/>
      <c r="E1497" s="95"/>
      <c r="F1497" s="95"/>
      <c r="K1497" s="95"/>
      <c r="M1497" s="95"/>
      <c r="P1497" s="95"/>
      <c r="Z1497" s="95"/>
      <c r="AB1497" s="95"/>
      <c r="AD1497" s="95"/>
    </row>
    <row r="1498" spans="4:30" x14ac:dyDescent="0.45">
      <c r="D1498" s="23"/>
      <c r="E1498" s="95"/>
      <c r="F1498" s="95"/>
      <c r="K1498" s="95"/>
      <c r="M1498" s="95"/>
      <c r="P1498" s="95"/>
      <c r="Z1498" s="95"/>
      <c r="AB1498" s="95"/>
      <c r="AD1498" s="95"/>
    </row>
    <row r="1499" spans="4:30" x14ac:dyDescent="0.45">
      <c r="D1499" s="23"/>
      <c r="E1499" s="95"/>
      <c r="F1499" s="95"/>
      <c r="K1499" s="95"/>
      <c r="M1499" s="95"/>
      <c r="P1499" s="95"/>
      <c r="Z1499" s="95"/>
      <c r="AB1499" s="95"/>
      <c r="AD1499" s="95"/>
    </row>
    <row r="1500" spans="4:30" x14ac:dyDescent="0.45">
      <c r="D1500" s="23"/>
      <c r="E1500" s="95"/>
      <c r="F1500" s="95"/>
      <c r="K1500" s="95"/>
      <c r="M1500" s="95"/>
      <c r="P1500" s="95"/>
      <c r="Z1500" s="95"/>
      <c r="AB1500" s="95"/>
      <c r="AD1500" s="95"/>
    </row>
    <row r="1501" spans="4:30" x14ac:dyDescent="0.45">
      <c r="D1501" s="23"/>
      <c r="E1501" s="95"/>
      <c r="F1501" s="95"/>
      <c r="K1501" s="95"/>
      <c r="M1501" s="95"/>
      <c r="P1501" s="95"/>
      <c r="Z1501" s="95"/>
      <c r="AB1501" s="95"/>
      <c r="AD1501" s="95"/>
    </row>
    <row r="1502" spans="4:30" x14ac:dyDescent="0.45">
      <c r="D1502" s="23"/>
      <c r="E1502" s="95"/>
      <c r="F1502" s="95"/>
      <c r="K1502" s="95"/>
      <c r="M1502" s="95"/>
      <c r="P1502" s="95"/>
      <c r="Z1502" s="95"/>
      <c r="AB1502" s="95"/>
      <c r="AD1502" s="95"/>
    </row>
    <row r="1503" spans="4:30" x14ac:dyDescent="0.45">
      <c r="D1503" s="23"/>
      <c r="E1503" s="95"/>
      <c r="F1503" s="95"/>
      <c r="K1503" s="95"/>
      <c r="M1503" s="95"/>
      <c r="P1503" s="95"/>
      <c r="Z1503" s="95"/>
      <c r="AB1503" s="95"/>
      <c r="AD1503" s="95"/>
    </row>
    <row r="1504" spans="4:30" x14ac:dyDescent="0.45">
      <c r="D1504" s="23"/>
      <c r="E1504" s="95"/>
      <c r="F1504" s="95"/>
      <c r="K1504" s="95"/>
      <c r="M1504" s="95"/>
      <c r="P1504" s="95"/>
      <c r="Z1504" s="95"/>
      <c r="AB1504" s="95"/>
      <c r="AD1504" s="95"/>
    </row>
    <row r="1505" spans="4:30" x14ac:dyDescent="0.45">
      <c r="D1505" s="23"/>
      <c r="E1505" s="95"/>
      <c r="F1505" s="95"/>
      <c r="K1505" s="95"/>
      <c r="M1505" s="95"/>
      <c r="P1505" s="95"/>
      <c r="Z1505" s="95"/>
      <c r="AB1505" s="95"/>
      <c r="AD1505" s="95"/>
    </row>
    <row r="1506" spans="4:30" x14ac:dyDescent="0.45">
      <c r="D1506" s="23"/>
      <c r="E1506" s="95"/>
      <c r="F1506" s="95"/>
      <c r="K1506" s="95"/>
      <c r="M1506" s="95"/>
      <c r="P1506" s="95"/>
      <c r="Z1506" s="95"/>
      <c r="AB1506" s="95"/>
      <c r="AD1506" s="95"/>
    </row>
    <row r="1507" spans="4:30" x14ac:dyDescent="0.45">
      <c r="D1507" s="23"/>
      <c r="E1507" s="95"/>
      <c r="F1507" s="95"/>
      <c r="K1507" s="95"/>
      <c r="M1507" s="95"/>
      <c r="P1507" s="95"/>
      <c r="Z1507" s="95"/>
      <c r="AB1507" s="95"/>
      <c r="AD1507" s="95"/>
    </row>
    <row r="1508" spans="4:30" x14ac:dyDescent="0.45">
      <c r="D1508" s="23"/>
      <c r="E1508" s="95"/>
      <c r="F1508" s="95"/>
      <c r="K1508" s="95"/>
      <c r="M1508" s="95"/>
      <c r="P1508" s="95"/>
      <c r="Z1508" s="95"/>
      <c r="AB1508" s="95"/>
      <c r="AD1508" s="95"/>
    </row>
    <row r="1509" spans="4:30" x14ac:dyDescent="0.45">
      <c r="D1509" s="23"/>
      <c r="E1509" s="95"/>
      <c r="F1509" s="95"/>
      <c r="K1509" s="95"/>
      <c r="M1509" s="95"/>
      <c r="P1509" s="95"/>
      <c r="Z1509" s="95"/>
      <c r="AB1509" s="95"/>
      <c r="AD1509" s="95"/>
    </row>
    <row r="1510" spans="4:30" x14ac:dyDescent="0.45">
      <c r="D1510" s="23"/>
      <c r="E1510" s="95"/>
      <c r="F1510" s="95"/>
      <c r="K1510" s="95"/>
      <c r="M1510" s="95"/>
      <c r="P1510" s="95"/>
      <c r="Z1510" s="95"/>
      <c r="AB1510" s="95"/>
      <c r="AD1510" s="95"/>
    </row>
    <row r="1511" spans="4:30" x14ac:dyDescent="0.45">
      <c r="D1511" s="23"/>
      <c r="E1511" s="95"/>
      <c r="F1511" s="95"/>
      <c r="K1511" s="95"/>
      <c r="M1511" s="95"/>
      <c r="P1511" s="95"/>
      <c r="Z1511" s="95"/>
      <c r="AB1511" s="95"/>
      <c r="AD1511" s="95"/>
    </row>
    <row r="1512" spans="4:30" x14ac:dyDescent="0.45">
      <c r="D1512" s="23"/>
      <c r="E1512" s="95"/>
      <c r="F1512" s="95"/>
      <c r="K1512" s="95"/>
      <c r="M1512" s="95"/>
      <c r="P1512" s="95"/>
      <c r="Z1512" s="95"/>
      <c r="AB1512" s="95"/>
      <c r="AD1512" s="95"/>
    </row>
    <row r="1513" spans="4:30" x14ac:dyDescent="0.45">
      <c r="D1513" s="23"/>
      <c r="E1513" s="95"/>
      <c r="F1513" s="95"/>
      <c r="K1513" s="95"/>
      <c r="M1513" s="95"/>
      <c r="P1513" s="95"/>
      <c r="Z1513" s="95"/>
      <c r="AB1513" s="95"/>
      <c r="AD1513" s="95"/>
    </row>
    <row r="1514" spans="4:30" x14ac:dyDescent="0.45">
      <c r="D1514" s="23"/>
      <c r="E1514" s="95"/>
      <c r="F1514" s="95"/>
      <c r="K1514" s="95"/>
      <c r="M1514" s="95"/>
      <c r="P1514" s="95"/>
      <c r="Z1514" s="95"/>
      <c r="AB1514" s="95"/>
      <c r="AD1514" s="95"/>
    </row>
    <row r="1515" spans="4:30" x14ac:dyDescent="0.45">
      <c r="D1515" s="23"/>
      <c r="E1515" s="95"/>
      <c r="F1515" s="95"/>
      <c r="K1515" s="95"/>
      <c r="M1515" s="95"/>
      <c r="P1515" s="95"/>
      <c r="Z1515" s="95"/>
      <c r="AB1515" s="95"/>
      <c r="AD1515" s="95"/>
    </row>
    <row r="1516" spans="4:30" x14ac:dyDescent="0.45">
      <c r="D1516" s="23"/>
      <c r="E1516" s="95"/>
      <c r="F1516" s="95"/>
      <c r="K1516" s="95"/>
      <c r="M1516" s="95"/>
      <c r="P1516" s="95"/>
      <c r="Z1516" s="95"/>
      <c r="AB1516" s="95"/>
      <c r="AD1516" s="95"/>
    </row>
    <row r="1517" spans="4:30" x14ac:dyDescent="0.45">
      <c r="D1517" s="23"/>
      <c r="E1517" s="95"/>
      <c r="F1517" s="95"/>
      <c r="K1517" s="95"/>
      <c r="M1517" s="95"/>
      <c r="P1517" s="95"/>
      <c r="Z1517" s="95"/>
      <c r="AB1517" s="95"/>
      <c r="AD1517" s="95"/>
    </row>
    <row r="1518" spans="4:30" x14ac:dyDescent="0.45">
      <c r="D1518" s="23"/>
      <c r="E1518" s="95"/>
      <c r="F1518" s="95"/>
      <c r="K1518" s="95"/>
      <c r="M1518" s="95"/>
      <c r="P1518" s="95"/>
      <c r="Z1518" s="95"/>
      <c r="AB1518" s="95"/>
      <c r="AD1518" s="95"/>
    </row>
    <row r="1519" spans="4:30" x14ac:dyDescent="0.45">
      <c r="D1519" s="23"/>
      <c r="E1519" s="95"/>
      <c r="F1519" s="95"/>
      <c r="K1519" s="95"/>
      <c r="M1519" s="95"/>
      <c r="P1519" s="95"/>
      <c r="Z1519" s="95"/>
      <c r="AB1519" s="95"/>
      <c r="AD1519" s="95"/>
    </row>
    <row r="1520" spans="4:30" x14ac:dyDescent="0.45">
      <c r="D1520" s="23"/>
      <c r="E1520" s="95"/>
      <c r="F1520" s="95"/>
      <c r="K1520" s="95"/>
      <c r="M1520" s="95"/>
      <c r="P1520" s="95"/>
      <c r="Z1520" s="95"/>
      <c r="AB1520" s="95"/>
      <c r="AD1520" s="95"/>
    </row>
    <row r="1521" spans="4:30" x14ac:dyDescent="0.45">
      <c r="D1521" s="23"/>
      <c r="E1521" s="95"/>
      <c r="F1521" s="95"/>
      <c r="K1521" s="95"/>
      <c r="M1521" s="95"/>
      <c r="P1521" s="95"/>
      <c r="Z1521" s="95"/>
      <c r="AB1521" s="95"/>
      <c r="AD1521" s="95"/>
    </row>
    <row r="1522" spans="4:30" x14ac:dyDescent="0.45">
      <c r="D1522" s="23"/>
      <c r="E1522" s="95"/>
      <c r="F1522" s="95"/>
      <c r="K1522" s="95"/>
      <c r="M1522" s="95"/>
      <c r="P1522" s="95"/>
      <c r="Z1522" s="95"/>
      <c r="AB1522" s="95"/>
      <c r="AD1522" s="95"/>
    </row>
    <row r="1523" spans="4:30" x14ac:dyDescent="0.45">
      <c r="D1523" s="23"/>
      <c r="E1523" s="95"/>
      <c r="F1523" s="95"/>
      <c r="K1523" s="95"/>
      <c r="M1523" s="95"/>
      <c r="P1523" s="95"/>
      <c r="Z1523" s="95"/>
      <c r="AB1523" s="95"/>
      <c r="AD1523" s="95"/>
    </row>
    <row r="1524" spans="4:30" x14ac:dyDescent="0.45">
      <c r="D1524" s="23"/>
      <c r="E1524" s="95"/>
      <c r="F1524" s="95"/>
      <c r="K1524" s="95"/>
      <c r="M1524" s="95"/>
      <c r="P1524" s="95"/>
      <c r="Z1524" s="95"/>
      <c r="AB1524" s="95"/>
      <c r="AD1524" s="95"/>
    </row>
    <row r="1525" spans="4:30" x14ac:dyDescent="0.45">
      <c r="D1525" s="23"/>
      <c r="E1525" s="95"/>
      <c r="F1525" s="95"/>
      <c r="K1525" s="95"/>
      <c r="M1525" s="95"/>
      <c r="P1525" s="95"/>
      <c r="Z1525" s="95"/>
      <c r="AB1525" s="95"/>
      <c r="AD1525" s="95"/>
    </row>
    <row r="1526" spans="4:30" x14ac:dyDescent="0.45">
      <c r="D1526" s="23"/>
      <c r="E1526" s="95"/>
      <c r="F1526" s="95"/>
      <c r="K1526" s="95"/>
      <c r="M1526" s="95"/>
      <c r="P1526" s="95"/>
      <c r="Z1526" s="95"/>
      <c r="AB1526" s="95"/>
      <c r="AD1526" s="95"/>
    </row>
    <row r="1527" spans="4:30" x14ac:dyDescent="0.45">
      <c r="D1527" s="23"/>
      <c r="E1527" s="95"/>
      <c r="F1527" s="95"/>
      <c r="K1527" s="95"/>
      <c r="M1527" s="95"/>
      <c r="P1527" s="95"/>
      <c r="Z1527" s="95"/>
      <c r="AB1527" s="95"/>
      <c r="AD1527" s="95"/>
    </row>
    <row r="1528" spans="4:30" x14ac:dyDescent="0.45">
      <c r="D1528" s="23"/>
      <c r="E1528" s="95"/>
      <c r="F1528" s="95"/>
      <c r="K1528" s="95"/>
      <c r="M1528" s="95"/>
      <c r="P1528" s="95"/>
      <c r="Z1528" s="95"/>
      <c r="AB1528" s="95"/>
      <c r="AD1528" s="95"/>
    </row>
    <row r="1529" spans="4:30" x14ac:dyDescent="0.45">
      <c r="D1529" s="23"/>
      <c r="E1529" s="95"/>
      <c r="F1529" s="95"/>
      <c r="K1529" s="95"/>
      <c r="M1529" s="95"/>
      <c r="P1529" s="95"/>
      <c r="Z1529" s="95"/>
      <c r="AB1529" s="95"/>
      <c r="AD1529" s="95"/>
    </row>
    <row r="1530" spans="4:30" x14ac:dyDescent="0.45">
      <c r="D1530" s="23"/>
      <c r="E1530" s="95"/>
      <c r="F1530" s="95"/>
      <c r="K1530" s="95"/>
      <c r="M1530" s="95"/>
      <c r="P1530" s="95"/>
      <c r="Z1530" s="95"/>
      <c r="AB1530" s="95"/>
      <c r="AD1530" s="95"/>
    </row>
    <row r="1531" spans="4:30" x14ac:dyDescent="0.45">
      <c r="D1531" s="23"/>
      <c r="E1531" s="95"/>
      <c r="F1531" s="95"/>
      <c r="K1531" s="95"/>
      <c r="M1531" s="95"/>
      <c r="P1531" s="95"/>
      <c r="Z1531" s="95"/>
      <c r="AB1531" s="95"/>
      <c r="AD1531" s="95"/>
    </row>
    <row r="1532" spans="4:30" x14ac:dyDescent="0.45">
      <c r="D1532" s="23"/>
      <c r="E1532" s="95"/>
      <c r="F1532" s="95"/>
      <c r="K1532" s="95"/>
      <c r="M1532" s="95"/>
      <c r="P1532" s="95"/>
      <c r="Z1532" s="95"/>
      <c r="AB1532" s="95"/>
      <c r="AD1532" s="95"/>
    </row>
    <row r="1533" spans="4:30" x14ac:dyDescent="0.45">
      <c r="D1533" s="23"/>
      <c r="E1533" s="95"/>
      <c r="F1533" s="95"/>
      <c r="K1533" s="95"/>
      <c r="M1533" s="95"/>
      <c r="P1533" s="95"/>
      <c r="Z1533" s="95"/>
      <c r="AB1533" s="95"/>
      <c r="AD1533" s="95"/>
    </row>
    <row r="1534" spans="4:30" x14ac:dyDescent="0.45">
      <c r="D1534" s="23"/>
      <c r="E1534" s="95"/>
      <c r="F1534" s="95"/>
      <c r="K1534" s="95"/>
      <c r="M1534" s="95"/>
      <c r="P1534" s="95"/>
      <c r="Z1534" s="95"/>
      <c r="AB1534" s="95"/>
      <c r="AD1534" s="95"/>
    </row>
    <row r="1535" spans="4:30" x14ac:dyDescent="0.45">
      <c r="D1535" s="23"/>
      <c r="E1535" s="95"/>
      <c r="F1535" s="95"/>
      <c r="K1535" s="95"/>
      <c r="M1535" s="95"/>
      <c r="P1535" s="95"/>
      <c r="Z1535" s="95"/>
      <c r="AB1535" s="95"/>
      <c r="AD1535" s="95"/>
    </row>
    <row r="1536" spans="4:30" x14ac:dyDescent="0.45">
      <c r="D1536" s="23"/>
      <c r="E1536" s="95"/>
      <c r="F1536" s="95"/>
      <c r="K1536" s="95"/>
      <c r="M1536" s="95"/>
      <c r="P1536" s="95"/>
      <c r="Z1536" s="95"/>
      <c r="AB1536" s="95"/>
      <c r="AD1536" s="95"/>
    </row>
    <row r="1537" spans="4:30" x14ac:dyDescent="0.45">
      <c r="D1537" s="23"/>
      <c r="E1537" s="95"/>
      <c r="F1537" s="95"/>
      <c r="K1537" s="95"/>
      <c r="M1537" s="95"/>
      <c r="P1537" s="95"/>
      <c r="Z1537" s="95"/>
      <c r="AB1537" s="95"/>
      <c r="AD1537" s="95"/>
    </row>
    <row r="1538" spans="4:30" x14ac:dyDescent="0.45">
      <c r="D1538" s="23"/>
      <c r="E1538" s="95"/>
      <c r="F1538" s="95"/>
      <c r="K1538" s="95"/>
      <c r="M1538" s="95"/>
      <c r="P1538" s="95"/>
      <c r="Z1538" s="95"/>
      <c r="AB1538" s="95"/>
      <c r="AD1538" s="95"/>
    </row>
    <row r="1539" spans="4:30" x14ac:dyDescent="0.45">
      <c r="D1539" s="23"/>
      <c r="E1539" s="95"/>
      <c r="F1539" s="95"/>
      <c r="K1539" s="95"/>
      <c r="M1539" s="95"/>
      <c r="P1539" s="95"/>
      <c r="Z1539" s="95"/>
      <c r="AB1539" s="95"/>
      <c r="AD1539" s="95"/>
    </row>
    <row r="1540" spans="4:30" x14ac:dyDescent="0.45">
      <c r="D1540" s="23"/>
      <c r="E1540" s="95"/>
      <c r="F1540" s="95"/>
      <c r="K1540" s="95"/>
      <c r="M1540" s="95"/>
      <c r="P1540" s="95"/>
      <c r="Z1540" s="95"/>
      <c r="AB1540" s="95"/>
      <c r="AD1540" s="95"/>
    </row>
    <row r="1541" spans="4:30" x14ac:dyDescent="0.45">
      <c r="D1541" s="23"/>
      <c r="E1541" s="95"/>
      <c r="F1541" s="95"/>
      <c r="K1541" s="95"/>
      <c r="M1541" s="95"/>
      <c r="P1541" s="95"/>
      <c r="Z1541" s="95"/>
      <c r="AB1541" s="95"/>
      <c r="AD1541" s="95"/>
    </row>
    <row r="1542" spans="4:30" x14ac:dyDescent="0.45">
      <c r="D1542" s="23"/>
      <c r="E1542" s="95"/>
      <c r="F1542" s="95"/>
      <c r="K1542" s="95"/>
      <c r="M1542" s="95"/>
      <c r="P1542" s="95"/>
      <c r="Z1542" s="95"/>
      <c r="AB1542" s="95"/>
      <c r="AD1542" s="95"/>
    </row>
    <row r="1543" spans="4:30" x14ac:dyDescent="0.45">
      <c r="D1543" s="23"/>
      <c r="E1543" s="95"/>
      <c r="F1543" s="95"/>
      <c r="K1543" s="95"/>
      <c r="M1543" s="95"/>
      <c r="P1543" s="95"/>
      <c r="Z1543" s="95"/>
      <c r="AB1543" s="95"/>
      <c r="AD1543" s="95"/>
    </row>
    <row r="1544" spans="4:30" x14ac:dyDescent="0.45">
      <c r="D1544" s="23"/>
      <c r="E1544" s="95"/>
      <c r="F1544" s="95"/>
      <c r="K1544" s="95"/>
      <c r="M1544" s="95"/>
      <c r="P1544" s="95"/>
      <c r="Z1544" s="95"/>
      <c r="AB1544" s="95"/>
      <c r="AD1544" s="95"/>
    </row>
    <row r="1545" spans="4:30" x14ac:dyDescent="0.45">
      <c r="D1545" s="23"/>
      <c r="E1545" s="95"/>
      <c r="F1545" s="95"/>
      <c r="K1545" s="95"/>
      <c r="M1545" s="95"/>
      <c r="P1545" s="95"/>
      <c r="Z1545" s="95"/>
      <c r="AB1545" s="95"/>
      <c r="AD1545" s="95"/>
    </row>
    <row r="1546" spans="4:30" x14ac:dyDescent="0.45">
      <c r="D1546" s="23"/>
      <c r="E1546" s="95"/>
      <c r="F1546" s="95"/>
      <c r="K1546" s="95"/>
      <c r="M1546" s="95"/>
      <c r="P1546" s="95"/>
      <c r="Z1546" s="95"/>
      <c r="AB1546" s="95"/>
      <c r="AD1546" s="95"/>
    </row>
    <row r="1547" spans="4:30" x14ac:dyDescent="0.45">
      <c r="D1547" s="23"/>
      <c r="E1547" s="95"/>
      <c r="F1547" s="95"/>
      <c r="K1547" s="95"/>
      <c r="M1547" s="95"/>
      <c r="P1547" s="95"/>
      <c r="Z1547" s="95"/>
      <c r="AB1547" s="95"/>
      <c r="AD1547" s="95"/>
    </row>
    <row r="1548" spans="4:30" x14ac:dyDescent="0.45">
      <c r="D1548" s="23"/>
      <c r="E1548" s="95"/>
      <c r="F1548" s="95"/>
      <c r="K1548" s="95"/>
      <c r="M1548" s="95"/>
      <c r="P1548" s="95"/>
      <c r="Z1548" s="95"/>
      <c r="AB1548" s="95"/>
      <c r="AD1548" s="95"/>
    </row>
    <row r="1549" spans="4:30" x14ac:dyDescent="0.45">
      <c r="D1549" s="23"/>
      <c r="E1549" s="95"/>
      <c r="F1549" s="95"/>
      <c r="K1549" s="95"/>
      <c r="M1549" s="95"/>
      <c r="P1549" s="95"/>
      <c r="Z1549" s="95"/>
      <c r="AB1549" s="95"/>
      <c r="AD1549" s="95"/>
    </row>
    <row r="1550" spans="4:30" x14ac:dyDescent="0.45">
      <c r="D1550" s="23"/>
      <c r="E1550" s="95"/>
      <c r="F1550" s="95"/>
      <c r="K1550" s="95"/>
      <c r="M1550" s="95"/>
      <c r="P1550" s="95"/>
      <c r="Z1550" s="95"/>
      <c r="AB1550" s="95"/>
      <c r="AD1550" s="95"/>
    </row>
    <row r="1551" spans="4:30" x14ac:dyDescent="0.45">
      <c r="D1551" s="23"/>
      <c r="E1551" s="95"/>
      <c r="F1551" s="95"/>
      <c r="K1551" s="95"/>
      <c r="M1551" s="95"/>
      <c r="P1551" s="95"/>
      <c r="Z1551" s="95"/>
      <c r="AB1551" s="95"/>
      <c r="AD1551" s="95"/>
    </row>
    <row r="1552" spans="4:30" x14ac:dyDescent="0.45">
      <c r="D1552" s="23"/>
      <c r="E1552" s="95"/>
      <c r="F1552" s="95"/>
      <c r="K1552" s="95"/>
      <c r="M1552" s="95"/>
      <c r="P1552" s="95"/>
      <c r="Z1552" s="95"/>
      <c r="AB1552" s="95"/>
      <c r="AD1552" s="95"/>
    </row>
    <row r="1553" spans="4:30" x14ac:dyDescent="0.45">
      <c r="D1553" s="23"/>
      <c r="E1553" s="95"/>
      <c r="F1553" s="95"/>
      <c r="K1553" s="95"/>
      <c r="M1553" s="95"/>
      <c r="P1553" s="95"/>
      <c r="Z1553" s="95"/>
      <c r="AB1553" s="95"/>
      <c r="AD1553" s="95"/>
    </row>
    <row r="1554" spans="4:30" x14ac:dyDescent="0.45">
      <c r="D1554" s="23"/>
      <c r="E1554" s="95"/>
      <c r="F1554" s="95"/>
      <c r="K1554" s="95"/>
      <c r="M1554" s="95"/>
      <c r="P1554" s="95"/>
      <c r="Z1554" s="95"/>
      <c r="AB1554" s="95"/>
      <c r="AD1554" s="95"/>
    </row>
    <row r="1555" spans="4:30" x14ac:dyDescent="0.45">
      <c r="D1555" s="23"/>
      <c r="E1555" s="95"/>
      <c r="F1555" s="95"/>
      <c r="K1555" s="95"/>
      <c r="M1555" s="95"/>
      <c r="P1555" s="95"/>
      <c r="Z1555" s="95"/>
      <c r="AB1555" s="95"/>
      <c r="AD1555" s="95"/>
    </row>
    <row r="1556" spans="4:30" x14ac:dyDescent="0.45">
      <c r="D1556" s="23"/>
      <c r="E1556" s="95"/>
      <c r="F1556" s="95"/>
      <c r="K1556" s="95"/>
      <c r="M1556" s="95"/>
      <c r="P1556" s="95"/>
      <c r="Z1556" s="95"/>
      <c r="AB1556" s="95"/>
      <c r="AD1556" s="95"/>
    </row>
    <row r="1557" spans="4:30" x14ac:dyDescent="0.45">
      <c r="D1557" s="23"/>
      <c r="E1557" s="95"/>
      <c r="F1557" s="95"/>
      <c r="K1557" s="95"/>
      <c r="M1557" s="95"/>
      <c r="P1557" s="95"/>
      <c r="Z1557" s="95"/>
      <c r="AB1557" s="95"/>
      <c r="AD1557" s="95"/>
    </row>
    <row r="1558" spans="4:30" x14ac:dyDescent="0.45">
      <c r="D1558" s="23"/>
      <c r="E1558" s="95"/>
      <c r="F1558" s="95"/>
      <c r="K1558" s="95"/>
      <c r="M1558" s="95"/>
      <c r="P1558" s="95"/>
      <c r="Z1558" s="95"/>
      <c r="AB1558" s="95"/>
      <c r="AD1558" s="95"/>
    </row>
    <row r="1559" spans="4:30" x14ac:dyDescent="0.45">
      <c r="D1559" s="23"/>
      <c r="E1559" s="95"/>
      <c r="F1559" s="95"/>
      <c r="K1559" s="95"/>
      <c r="M1559" s="95"/>
      <c r="P1559" s="95"/>
      <c r="Z1559" s="95"/>
      <c r="AB1559" s="95"/>
      <c r="AD1559" s="95"/>
    </row>
    <row r="1560" spans="4:30" x14ac:dyDescent="0.45">
      <c r="D1560" s="23"/>
      <c r="E1560" s="95"/>
      <c r="F1560" s="95"/>
      <c r="K1560" s="95"/>
      <c r="M1560" s="95"/>
      <c r="P1560" s="95"/>
      <c r="Z1560" s="95"/>
      <c r="AB1560" s="95"/>
      <c r="AD1560" s="95"/>
    </row>
    <row r="1561" spans="4:30" x14ac:dyDescent="0.45">
      <c r="D1561" s="23"/>
      <c r="E1561" s="95"/>
      <c r="F1561" s="95"/>
      <c r="K1561" s="95"/>
      <c r="M1561" s="95"/>
      <c r="P1561" s="95"/>
      <c r="Z1561" s="95"/>
      <c r="AB1561" s="95"/>
      <c r="AD1561" s="95"/>
    </row>
    <row r="1562" spans="4:30" x14ac:dyDescent="0.45">
      <c r="D1562" s="23"/>
      <c r="E1562" s="95"/>
      <c r="F1562" s="95"/>
      <c r="K1562" s="95"/>
      <c r="M1562" s="95"/>
      <c r="P1562" s="95"/>
      <c r="Z1562" s="95"/>
      <c r="AB1562" s="95"/>
      <c r="AD1562" s="95"/>
    </row>
    <row r="1563" spans="4:30" x14ac:dyDescent="0.45">
      <c r="D1563" s="23"/>
      <c r="E1563" s="95"/>
      <c r="F1563" s="95"/>
      <c r="K1563" s="95"/>
      <c r="M1563" s="95"/>
      <c r="P1563" s="95"/>
      <c r="Z1563" s="95"/>
      <c r="AB1563" s="95"/>
      <c r="AD1563" s="95"/>
    </row>
    <row r="1564" spans="4:30" x14ac:dyDescent="0.45">
      <c r="D1564" s="23"/>
      <c r="E1564" s="95"/>
      <c r="F1564" s="95"/>
      <c r="K1564" s="95"/>
      <c r="M1564" s="95"/>
      <c r="P1564" s="95"/>
      <c r="Z1564" s="95"/>
      <c r="AB1564" s="95"/>
      <c r="AD1564" s="95"/>
    </row>
    <row r="1565" spans="4:30" x14ac:dyDescent="0.45">
      <c r="D1565" s="23"/>
      <c r="E1565" s="95"/>
      <c r="F1565" s="95"/>
      <c r="K1565" s="95"/>
      <c r="M1565" s="95"/>
      <c r="P1565" s="95"/>
      <c r="Z1565" s="95"/>
      <c r="AB1565" s="95"/>
      <c r="AD1565" s="95"/>
    </row>
    <row r="1566" spans="4:30" x14ac:dyDescent="0.45">
      <c r="D1566" s="23"/>
      <c r="E1566" s="95"/>
      <c r="F1566" s="95"/>
      <c r="K1566" s="95"/>
      <c r="M1566" s="95"/>
      <c r="P1566" s="95"/>
      <c r="Z1566" s="95"/>
      <c r="AB1566" s="95"/>
      <c r="AD1566" s="95"/>
    </row>
    <row r="1567" spans="4:30" x14ac:dyDescent="0.45">
      <c r="D1567" s="23"/>
      <c r="E1567" s="95"/>
      <c r="F1567" s="95"/>
      <c r="K1567" s="95"/>
      <c r="M1567" s="95"/>
      <c r="P1567" s="95"/>
      <c r="Z1567" s="95"/>
      <c r="AB1567" s="95"/>
      <c r="AD1567" s="95"/>
    </row>
    <row r="1568" spans="4:30" x14ac:dyDescent="0.45">
      <c r="D1568" s="23"/>
      <c r="E1568" s="95"/>
      <c r="F1568" s="95"/>
      <c r="K1568" s="95"/>
      <c r="M1568" s="95"/>
      <c r="P1568" s="95"/>
      <c r="Z1568" s="95"/>
      <c r="AB1568" s="95"/>
      <c r="AD1568" s="95"/>
    </row>
    <row r="1569" spans="4:30" x14ac:dyDescent="0.45">
      <c r="D1569" s="23"/>
      <c r="E1569" s="95"/>
      <c r="F1569" s="95"/>
      <c r="K1569" s="95"/>
      <c r="M1569" s="95"/>
      <c r="P1569" s="95"/>
      <c r="Z1569" s="95"/>
      <c r="AB1569" s="95"/>
      <c r="AD1569" s="95"/>
    </row>
    <row r="1570" spans="4:30" x14ac:dyDescent="0.45">
      <c r="D1570" s="23"/>
      <c r="E1570" s="95"/>
      <c r="F1570" s="95"/>
      <c r="K1570" s="95"/>
      <c r="M1570" s="95"/>
      <c r="P1570" s="95"/>
      <c r="Z1570" s="95"/>
      <c r="AB1570" s="95"/>
      <c r="AD1570" s="95"/>
    </row>
    <row r="1571" spans="4:30" x14ac:dyDescent="0.45">
      <c r="D1571" s="23"/>
      <c r="E1571" s="95"/>
      <c r="F1571" s="95"/>
      <c r="K1571" s="95"/>
      <c r="M1571" s="95"/>
      <c r="P1571" s="95"/>
      <c r="Z1571" s="95"/>
      <c r="AB1571" s="95"/>
      <c r="AD1571" s="95"/>
    </row>
    <row r="1572" spans="4:30" x14ac:dyDescent="0.45">
      <c r="D1572" s="23"/>
      <c r="E1572" s="95"/>
      <c r="F1572" s="95"/>
      <c r="K1572" s="95"/>
      <c r="M1572" s="95"/>
      <c r="P1572" s="95"/>
      <c r="Z1572" s="95"/>
      <c r="AB1572" s="95"/>
      <c r="AD1572" s="95"/>
    </row>
    <row r="1573" spans="4:30" x14ac:dyDescent="0.45">
      <c r="D1573" s="23"/>
      <c r="E1573" s="95"/>
      <c r="F1573" s="95"/>
      <c r="K1573" s="95"/>
      <c r="M1573" s="95"/>
      <c r="P1573" s="95"/>
      <c r="Z1573" s="95"/>
      <c r="AB1573" s="95"/>
      <c r="AD1573" s="95"/>
    </row>
    <row r="1574" spans="4:30" x14ac:dyDescent="0.45">
      <c r="D1574" s="23"/>
      <c r="E1574" s="95"/>
      <c r="F1574" s="95"/>
      <c r="K1574" s="95"/>
      <c r="M1574" s="95"/>
      <c r="P1574" s="95"/>
      <c r="Z1574" s="95"/>
      <c r="AB1574" s="95"/>
      <c r="AD1574" s="95"/>
    </row>
    <row r="1575" spans="4:30" x14ac:dyDescent="0.45">
      <c r="D1575" s="23"/>
      <c r="E1575" s="95"/>
      <c r="F1575" s="95"/>
      <c r="K1575" s="95"/>
      <c r="M1575" s="95"/>
      <c r="P1575" s="95"/>
      <c r="Z1575" s="95"/>
      <c r="AB1575" s="95"/>
      <c r="AD1575" s="95"/>
    </row>
    <row r="1576" spans="4:30" x14ac:dyDescent="0.45">
      <c r="D1576" s="23"/>
      <c r="E1576" s="95"/>
      <c r="F1576" s="95"/>
      <c r="K1576" s="95"/>
      <c r="M1576" s="95"/>
      <c r="P1576" s="95"/>
      <c r="Z1576" s="95"/>
      <c r="AB1576" s="95"/>
      <c r="AD1576" s="95"/>
    </row>
    <row r="1577" spans="4:30" x14ac:dyDescent="0.45">
      <c r="D1577" s="23"/>
      <c r="E1577" s="95"/>
      <c r="F1577" s="95"/>
      <c r="K1577" s="95"/>
      <c r="M1577" s="95"/>
      <c r="P1577" s="95"/>
      <c r="Z1577" s="95"/>
      <c r="AB1577" s="95"/>
      <c r="AD1577" s="95"/>
    </row>
    <row r="1578" spans="4:30" x14ac:dyDescent="0.45">
      <c r="D1578" s="23"/>
      <c r="E1578" s="95"/>
      <c r="F1578" s="95"/>
      <c r="K1578" s="95"/>
      <c r="M1578" s="95"/>
      <c r="P1578" s="95"/>
      <c r="Z1578" s="95"/>
      <c r="AB1578" s="95"/>
      <c r="AD1578" s="95"/>
    </row>
    <row r="1579" spans="4:30" x14ac:dyDescent="0.45">
      <c r="D1579" s="23"/>
      <c r="E1579" s="95"/>
      <c r="F1579" s="95"/>
      <c r="K1579" s="95"/>
      <c r="M1579" s="95"/>
      <c r="P1579" s="95"/>
      <c r="Z1579" s="95"/>
      <c r="AB1579" s="95"/>
      <c r="AD1579" s="95"/>
    </row>
    <row r="1580" spans="4:30" x14ac:dyDescent="0.45">
      <c r="D1580" s="23"/>
      <c r="E1580" s="95"/>
      <c r="F1580" s="95"/>
      <c r="K1580" s="95"/>
      <c r="M1580" s="95"/>
      <c r="P1580" s="95"/>
      <c r="Z1580" s="95"/>
      <c r="AB1580" s="95"/>
      <c r="AD1580" s="95"/>
    </row>
    <row r="1581" spans="4:30" x14ac:dyDescent="0.45">
      <c r="D1581" s="23"/>
      <c r="E1581" s="95"/>
      <c r="F1581" s="95"/>
      <c r="K1581" s="95"/>
      <c r="M1581" s="95"/>
      <c r="P1581" s="95"/>
      <c r="Z1581" s="95"/>
      <c r="AB1581" s="95"/>
      <c r="AD1581" s="95"/>
    </row>
    <row r="1582" spans="4:30" x14ac:dyDescent="0.45">
      <c r="D1582" s="23"/>
      <c r="E1582" s="95"/>
      <c r="F1582" s="95"/>
      <c r="K1582" s="95"/>
      <c r="M1582" s="95"/>
      <c r="P1582" s="95"/>
      <c r="Z1582" s="95"/>
      <c r="AB1582" s="95"/>
      <c r="AD1582" s="95"/>
    </row>
    <row r="1583" spans="4:30" x14ac:dyDescent="0.45">
      <c r="D1583" s="23"/>
      <c r="E1583" s="95"/>
      <c r="F1583" s="95"/>
      <c r="K1583" s="95"/>
      <c r="M1583" s="95"/>
      <c r="P1583" s="95"/>
      <c r="Z1583" s="95"/>
      <c r="AB1583" s="95"/>
      <c r="AD1583" s="95"/>
    </row>
    <row r="1584" spans="4:30" x14ac:dyDescent="0.45">
      <c r="D1584" s="23"/>
      <c r="E1584" s="95"/>
      <c r="F1584" s="95"/>
      <c r="K1584" s="95"/>
      <c r="M1584" s="95"/>
      <c r="P1584" s="95"/>
      <c r="Z1584" s="95"/>
      <c r="AB1584" s="95"/>
      <c r="AD1584" s="95"/>
    </row>
    <row r="1585" spans="4:30" x14ac:dyDescent="0.45">
      <c r="D1585" s="23"/>
      <c r="E1585" s="95"/>
      <c r="F1585" s="95"/>
      <c r="K1585" s="95"/>
      <c r="M1585" s="95"/>
      <c r="P1585" s="95"/>
      <c r="Z1585" s="95"/>
      <c r="AB1585" s="95"/>
      <c r="AD1585" s="95"/>
    </row>
    <row r="1586" spans="4:30" x14ac:dyDescent="0.45">
      <c r="D1586" s="23"/>
      <c r="E1586" s="95"/>
      <c r="F1586" s="95"/>
      <c r="K1586" s="95"/>
      <c r="M1586" s="95"/>
      <c r="P1586" s="95"/>
      <c r="Z1586" s="95"/>
      <c r="AB1586" s="95"/>
      <c r="AD1586" s="95"/>
    </row>
    <row r="1587" spans="4:30" x14ac:dyDescent="0.45">
      <c r="D1587" s="23"/>
      <c r="E1587" s="95"/>
      <c r="F1587" s="95"/>
      <c r="K1587" s="95"/>
      <c r="M1587" s="95"/>
      <c r="P1587" s="95"/>
      <c r="Z1587" s="95"/>
      <c r="AB1587" s="95"/>
      <c r="AD1587" s="95"/>
    </row>
    <row r="1588" spans="4:30" x14ac:dyDescent="0.45">
      <c r="D1588" s="23"/>
      <c r="E1588" s="95"/>
      <c r="F1588" s="95"/>
      <c r="K1588" s="95"/>
      <c r="M1588" s="95"/>
      <c r="P1588" s="95"/>
      <c r="Z1588" s="95"/>
      <c r="AB1588" s="95"/>
      <c r="AD1588" s="95"/>
    </row>
    <row r="1589" spans="4:30" x14ac:dyDescent="0.45">
      <c r="D1589" s="23"/>
      <c r="E1589" s="95"/>
      <c r="F1589" s="95"/>
      <c r="K1589" s="95"/>
      <c r="M1589" s="95"/>
      <c r="P1589" s="95"/>
      <c r="Z1589" s="95"/>
      <c r="AB1589" s="95"/>
      <c r="AD1589" s="95"/>
    </row>
    <row r="1590" spans="4:30" x14ac:dyDescent="0.45">
      <c r="D1590" s="23"/>
      <c r="E1590" s="95"/>
      <c r="F1590" s="95"/>
      <c r="K1590" s="95"/>
      <c r="M1590" s="95"/>
      <c r="P1590" s="95"/>
      <c r="Z1590" s="95"/>
      <c r="AB1590" s="95"/>
      <c r="AD1590" s="95"/>
    </row>
    <row r="1591" spans="4:30" x14ac:dyDescent="0.45">
      <c r="D1591" s="23"/>
      <c r="E1591" s="95"/>
      <c r="F1591" s="95"/>
      <c r="K1591" s="95"/>
      <c r="M1591" s="95"/>
      <c r="P1591" s="95"/>
      <c r="Z1591" s="95"/>
      <c r="AB1591" s="95"/>
      <c r="AD1591" s="95"/>
    </row>
    <row r="1592" spans="4:30" x14ac:dyDescent="0.45">
      <c r="D1592" s="23"/>
      <c r="E1592" s="95"/>
      <c r="F1592" s="95"/>
      <c r="K1592" s="95"/>
      <c r="M1592" s="95"/>
      <c r="P1592" s="95"/>
      <c r="Z1592" s="95"/>
      <c r="AB1592" s="95"/>
      <c r="AD1592" s="95"/>
    </row>
    <row r="1593" spans="4:30" x14ac:dyDescent="0.45">
      <c r="D1593" s="23"/>
      <c r="E1593" s="95"/>
      <c r="F1593" s="95"/>
      <c r="K1593" s="95"/>
      <c r="M1593" s="95"/>
      <c r="P1593" s="95"/>
      <c r="Z1593" s="95"/>
      <c r="AB1593" s="95"/>
      <c r="AD1593" s="95"/>
    </row>
    <row r="1594" spans="4:30" x14ac:dyDescent="0.45">
      <c r="D1594" s="23"/>
      <c r="E1594" s="95"/>
      <c r="F1594" s="95"/>
      <c r="K1594" s="95"/>
      <c r="M1594" s="95"/>
      <c r="P1594" s="95"/>
      <c r="Z1594" s="95"/>
      <c r="AB1594" s="95"/>
      <c r="AD1594" s="95"/>
    </row>
    <row r="1595" spans="4:30" x14ac:dyDescent="0.45">
      <c r="D1595" s="23"/>
      <c r="E1595" s="95"/>
      <c r="F1595" s="95"/>
      <c r="K1595" s="95"/>
      <c r="M1595" s="95"/>
      <c r="P1595" s="95"/>
      <c r="Z1595" s="95"/>
      <c r="AB1595" s="95"/>
      <c r="AD1595" s="95"/>
    </row>
    <row r="1596" spans="4:30" x14ac:dyDescent="0.45">
      <c r="D1596" s="23"/>
      <c r="E1596" s="95"/>
      <c r="F1596" s="95"/>
      <c r="K1596" s="95"/>
      <c r="M1596" s="95"/>
      <c r="P1596" s="95"/>
      <c r="Z1596" s="95"/>
      <c r="AB1596" s="95"/>
      <c r="AD1596" s="95"/>
    </row>
    <row r="1597" spans="4:30" x14ac:dyDescent="0.45">
      <c r="D1597" s="23"/>
      <c r="E1597" s="95"/>
      <c r="F1597" s="95"/>
      <c r="K1597" s="95"/>
      <c r="M1597" s="95"/>
      <c r="P1597" s="95"/>
      <c r="Z1597" s="95"/>
      <c r="AB1597" s="95"/>
      <c r="AD1597" s="95"/>
    </row>
    <row r="1598" spans="4:30" x14ac:dyDescent="0.45">
      <c r="D1598" s="23"/>
      <c r="E1598" s="95"/>
      <c r="F1598" s="95"/>
      <c r="K1598" s="95"/>
      <c r="M1598" s="95"/>
      <c r="P1598" s="95"/>
      <c r="Z1598" s="95"/>
      <c r="AB1598" s="95"/>
      <c r="AD1598" s="95"/>
    </row>
    <row r="1599" spans="4:30" x14ac:dyDescent="0.45">
      <c r="D1599" s="23"/>
      <c r="E1599" s="95"/>
      <c r="F1599" s="95"/>
      <c r="K1599" s="95"/>
      <c r="M1599" s="95"/>
      <c r="P1599" s="95"/>
      <c r="Z1599" s="95"/>
      <c r="AB1599" s="95"/>
      <c r="AD1599" s="95"/>
    </row>
    <row r="1600" spans="4:30" x14ac:dyDescent="0.45">
      <c r="D1600" s="23"/>
      <c r="E1600" s="95"/>
      <c r="F1600" s="95"/>
      <c r="K1600" s="95"/>
      <c r="M1600" s="95"/>
      <c r="P1600" s="95"/>
      <c r="Z1600" s="95"/>
      <c r="AB1600" s="95"/>
      <c r="AD1600" s="95"/>
    </row>
    <row r="1601" spans="4:30" x14ac:dyDescent="0.45">
      <c r="D1601" s="23"/>
      <c r="E1601" s="95"/>
      <c r="F1601" s="95"/>
      <c r="K1601" s="95"/>
      <c r="M1601" s="95"/>
      <c r="P1601" s="95"/>
      <c r="Z1601" s="95"/>
      <c r="AB1601" s="95"/>
      <c r="AD1601" s="95"/>
    </row>
    <row r="1602" spans="4:30" x14ac:dyDescent="0.45">
      <c r="D1602" s="23"/>
      <c r="E1602" s="95"/>
      <c r="F1602" s="95"/>
      <c r="K1602" s="95"/>
      <c r="M1602" s="95"/>
      <c r="P1602" s="95"/>
      <c r="Z1602" s="95"/>
      <c r="AB1602" s="95"/>
      <c r="AD1602" s="95"/>
    </row>
    <row r="1603" spans="4:30" x14ac:dyDescent="0.45">
      <c r="D1603" s="23"/>
      <c r="E1603" s="95"/>
      <c r="F1603" s="95"/>
      <c r="K1603" s="95"/>
      <c r="M1603" s="95"/>
      <c r="P1603" s="95"/>
      <c r="Z1603" s="95"/>
      <c r="AB1603" s="95"/>
      <c r="AD1603" s="95"/>
    </row>
    <row r="1604" spans="4:30" x14ac:dyDescent="0.45">
      <c r="D1604" s="23"/>
      <c r="E1604" s="95"/>
      <c r="F1604" s="95"/>
      <c r="K1604" s="95"/>
      <c r="M1604" s="95"/>
      <c r="P1604" s="95"/>
      <c r="Z1604" s="95"/>
      <c r="AB1604" s="95"/>
      <c r="AD1604" s="95"/>
    </row>
    <row r="1605" spans="4:30" x14ac:dyDescent="0.45">
      <c r="D1605" s="23"/>
      <c r="E1605" s="95"/>
      <c r="F1605" s="95"/>
      <c r="K1605" s="95"/>
      <c r="M1605" s="95"/>
      <c r="P1605" s="95"/>
      <c r="Z1605" s="95"/>
      <c r="AB1605" s="95"/>
      <c r="AD1605" s="95"/>
    </row>
    <row r="1606" spans="4:30" x14ac:dyDescent="0.45">
      <c r="D1606" s="23"/>
      <c r="E1606" s="95"/>
      <c r="F1606" s="95"/>
      <c r="K1606" s="95"/>
      <c r="M1606" s="95"/>
      <c r="P1606" s="95"/>
      <c r="Z1606" s="95"/>
      <c r="AB1606" s="95"/>
      <c r="AD1606" s="95"/>
    </row>
    <row r="1607" spans="4:30" x14ac:dyDescent="0.45">
      <c r="D1607" s="23"/>
      <c r="E1607" s="95"/>
      <c r="F1607" s="95"/>
      <c r="K1607" s="95"/>
      <c r="M1607" s="95"/>
      <c r="P1607" s="95"/>
      <c r="Z1607" s="95"/>
      <c r="AB1607" s="95"/>
      <c r="AD1607" s="95"/>
    </row>
    <row r="1608" spans="4:30" x14ac:dyDescent="0.45">
      <c r="D1608" s="23"/>
      <c r="E1608" s="95"/>
      <c r="F1608" s="95"/>
      <c r="K1608" s="95"/>
      <c r="M1608" s="95"/>
      <c r="P1608" s="95"/>
      <c r="Z1608" s="95"/>
      <c r="AB1608" s="95"/>
      <c r="AD1608" s="95"/>
    </row>
    <row r="1609" spans="4:30" x14ac:dyDescent="0.45">
      <c r="D1609" s="23"/>
      <c r="E1609" s="95"/>
      <c r="F1609" s="95"/>
      <c r="K1609" s="95"/>
      <c r="M1609" s="95"/>
      <c r="P1609" s="95"/>
      <c r="Z1609" s="95"/>
      <c r="AB1609" s="95"/>
      <c r="AD1609" s="95"/>
    </row>
    <row r="1610" spans="4:30" x14ac:dyDescent="0.45">
      <c r="D1610" s="23"/>
      <c r="E1610" s="95"/>
      <c r="F1610" s="95"/>
      <c r="K1610" s="95"/>
      <c r="M1610" s="95"/>
      <c r="P1610" s="95"/>
      <c r="Z1610" s="95"/>
      <c r="AB1610" s="95"/>
      <c r="AD1610" s="95"/>
    </row>
    <row r="1611" spans="4:30" x14ac:dyDescent="0.45">
      <c r="D1611" s="23"/>
      <c r="E1611" s="95"/>
      <c r="F1611" s="95"/>
      <c r="K1611" s="95"/>
      <c r="M1611" s="95"/>
      <c r="P1611" s="95"/>
      <c r="Z1611" s="95"/>
      <c r="AB1611" s="95"/>
      <c r="AD1611" s="95"/>
    </row>
    <row r="1612" spans="4:30" x14ac:dyDescent="0.45">
      <c r="D1612" s="23"/>
      <c r="E1612" s="95"/>
      <c r="F1612" s="95"/>
      <c r="K1612" s="95"/>
      <c r="M1612" s="95"/>
      <c r="P1612" s="95"/>
      <c r="Z1612" s="95"/>
      <c r="AB1612" s="95"/>
      <c r="AD1612" s="95"/>
    </row>
    <row r="1613" spans="4:30" x14ac:dyDescent="0.45">
      <c r="D1613" s="23"/>
      <c r="E1613" s="95"/>
      <c r="F1613" s="95"/>
      <c r="K1613" s="95"/>
      <c r="M1613" s="95"/>
      <c r="P1613" s="95"/>
      <c r="Z1613" s="95"/>
      <c r="AB1613" s="95"/>
      <c r="AD1613" s="95"/>
    </row>
    <row r="1614" spans="4:30" x14ac:dyDescent="0.45">
      <c r="D1614" s="23"/>
      <c r="E1614" s="95"/>
      <c r="F1614" s="95"/>
      <c r="K1614" s="95"/>
      <c r="M1614" s="95"/>
      <c r="P1614" s="95"/>
      <c r="Z1614" s="95"/>
      <c r="AB1614" s="95"/>
      <c r="AD1614" s="95"/>
    </row>
    <row r="1615" spans="4:30" x14ac:dyDescent="0.45">
      <c r="D1615" s="23"/>
      <c r="E1615" s="95"/>
      <c r="F1615" s="95"/>
      <c r="K1615" s="95"/>
      <c r="M1615" s="95"/>
      <c r="P1615" s="95"/>
      <c r="Z1615" s="95"/>
      <c r="AB1615" s="95"/>
      <c r="AD1615" s="95"/>
    </row>
    <row r="1616" spans="4:30" x14ac:dyDescent="0.45">
      <c r="D1616" s="23"/>
      <c r="E1616" s="95"/>
      <c r="F1616" s="95"/>
      <c r="K1616" s="95"/>
      <c r="M1616" s="95"/>
      <c r="P1616" s="95"/>
      <c r="Z1616" s="95"/>
      <c r="AB1616" s="95"/>
      <c r="AD1616" s="95"/>
    </row>
    <row r="1617" spans="4:30" x14ac:dyDescent="0.45">
      <c r="D1617" s="23"/>
      <c r="E1617" s="95"/>
      <c r="F1617" s="95"/>
      <c r="K1617" s="95"/>
      <c r="M1617" s="95"/>
      <c r="P1617" s="95"/>
      <c r="Z1617" s="95"/>
      <c r="AB1617" s="95"/>
      <c r="AD1617" s="95"/>
    </row>
    <row r="1618" spans="4:30" x14ac:dyDescent="0.45">
      <c r="D1618" s="23"/>
      <c r="E1618" s="95"/>
      <c r="F1618" s="95"/>
      <c r="K1618" s="95"/>
      <c r="M1618" s="95"/>
      <c r="P1618" s="95"/>
      <c r="Z1618" s="95"/>
      <c r="AB1618" s="95"/>
      <c r="AD1618" s="95"/>
    </row>
    <row r="1619" spans="4:30" x14ac:dyDescent="0.45">
      <c r="D1619" s="23"/>
      <c r="E1619" s="95"/>
      <c r="F1619" s="95"/>
      <c r="K1619" s="95"/>
      <c r="M1619" s="95"/>
      <c r="P1619" s="95"/>
      <c r="Z1619" s="95"/>
      <c r="AB1619" s="95"/>
      <c r="AD1619" s="95"/>
    </row>
    <row r="1620" spans="4:30" x14ac:dyDescent="0.45">
      <c r="D1620" s="23"/>
      <c r="E1620" s="95"/>
      <c r="F1620" s="95"/>
      <c r="K1620" s="95"/>
      <c r="M1620" s="95"/>
      <c r="P1620" s="95"/>
      <c r="Z1620" s="95"/>
      <c r="AB1620" s="95"/>
      <c r="AD1620" s="95"/>
    </row>
    <row r="1621" spans="4:30" x14ac:dyDescent="0.45">
      <c r="D1621" s="23"/>
      <c r="E1621" s="95"/>
      <c r="F1621" s="95"/>
      <c r="K1621" s="95"/>
      <c r="M1621" s="95"/>
      <c r="P1621" s="95"/>
      <c r="Z1621" s="95"/>
      <c r="AB1621" s="95"/>
      <c r="AD1621" s="95"/>
    </row>
    <row r="1622" spans="4:30" x14ac:dyDescent="0.45">
      <c r="D1622" s="23"/>
      <c r="E1622" s="95"/>
      <c r="F1622" s="95"/>
      <c r="K1622" s="95"/>
      <c r="M1622" s="95"/>
      <c r="P1622" s="95"/>
      <c r="Z1622" s="95"/>
      <c r="AB1622" s="95"/>
      <c r="AD1622" s="95"/>
    </row>
    <row r="1623" spans="4:30" x14ac:dyDescent="0.45">
      <c r="D1623" s="23"/>
      <c r="E1623" s="95"/>
      <c r="F1623" s="95"/>
      <c r="K1623" s="95"/>
      <c r="M1623" s="95"/>
      <c r="P1623" s="95"/>
      <c r="Z1623" s="95"/>
      <c r="AB1623" s="95"/>
      <c r="AD1623" s="95"/>
    </row>
    <row r="1624" spans="4:30" x14ac:dyDescent="0.45">
      <c r="D1624" s="23"/>
      <c r="E1624" s="95"/>
      <c r="F1624" s="95"/>
      <c r="K1624" s="95"/>
      <c r="M1624" s="95"/>
      <c r="P1624" s="95"/>
      <c r="Z1624" s="95"/>
      <c r="AB1624" s="95"/>
      <c r="AD1624" s="95"/>
    </row>
    <row r="1625" spans="4:30" x14ac:dyDescent="0.45">
      <c r="D1625" s="23"/>
      <c r="E1625" s="95"/>
      <c r="F1625" s="95"/>
      <c r="K1625" s="95"/>
      <c r="M1625" s="95"/>
      <c r="P1625" s="95"/>
      <c r="Z1625" s="95"/>
      <c r="AB1625" s="95"/>
      <c r="AD1625" s="95"/>
    </row>
    <row r="1626" spans="4:30" x14ac:dyDescent="0.45">
      <c r="D1626" s="23"/>
      <c r="E1626" s="95"/>
      <c r="F1626" s="95"/>
      <c r="K1626" s="95"/>
      <c r="M1626" s="95"/>
      <c r="P1626" s="95"/>
      <c r="Z1626" s="95"/>
      <c r="AB1626" s="95"/>
      <c r="AD1626" s="95"/>
    </row>
    <row r="1627" spans="4:30" x14ac:dyDescent="0.45">
      <c r="D1627" s="23"/>
      <c r="E1627" s="95"/>
      <c r="F1627" s="95"/>
      <c r="K1627" s="95"/>
      <c r="M1627" s="95"/>
      <c r="P1627" s="95"/>
      <c r="Z1627" s="95"/>
      <c r="AB1627" s="95"/>
      <c r="AD1627" s="95"/>
    </row>
    <row r="1628" spans="4:30" x14ac:dyDescent="0.45">
      <c r="D1628" s="23"/>
      <c r="E1628" s="95"/>
      <c r="F1628" s="95"/>
      <c r="K1628" s="95"/>
      <c r="M1628" s="95"/>
      <c r="P1628" s="95"/>
      <c r="Z1628" s="95"/>
      <c r="AB1628" s="95"/>
      <c r="AD1628" s="95"/>
    </row>
    <row r="1629" spans="4:30" x14ac:dyDescent="0.45">
      <c r="D1629" s="23"/>
      <c r="E1629" s="95"/>
      <c r="F1629" s="95"/>
      <c r="K1629" s="95"/>
      <c r="M1629" s="95"/>
      <c r="P1629" s="95"/>
      <c r="Z1629" s="95"/>
      <c r="AB1629" s="95"/>
      <c r="AD1629" s="95"/>
    </row>
    <row r="1630" spans="4:30" x14ac:dyDescent="0.45">
      <c r="D1630" s="23"/>
      <c r="E1630" s="95"/>
      <c r="F1630" s="95"/>
      <c r="K1630" s="95"/>
      <c r="M1630" s="95"/>
      <c r="P1630" s="95"/>
      <c r="Z1630" s="95"/>
      <c r="AB1630" s="95"/>
      <c r="AD1630" s="95"/>
    </row>
    <row r="1631" spans="4:30" x14ac:dyDescent="0.45">
      <c r="D1631" s="23"/>
      <c r="E1631" s="95"/>
      <c r="F1631" s="95"/>
      <c r="K1631" s="95"/>
      <c r="M1631" s="95"/>
      <c r="P1631" s="95"/>
      <c r="Z1631" s="95"/>
      <c r="AB1631" s="95"/>
      <c r="AD1631" s="95"/>
    </row>
    <row r="1632" spans="4:30" x14ac:dyDescent="0.45">
      <c r="D1632" s="23"/>
      <c r="E1632" s="95"/>
      <c r="F1632" s="95"/>
      <c r="K1632" s="95"/>
      <c r="M1632" s="95"/>
      <c r="P1632" s="95"/>
      <c r="Z1632" s="95"/>
      <c r="AB1632" s="95"/>
      <c r="AD1632" s="95"/>
    </row>
    <row r="1633" spans="4:30" x14ac:dyDescent="0.45">
      <c r="D1633" s="23"/>
      <c r="E1633" s="95"/>
      <c r="F1633" s="95"/>
      <c r="K1633" s="95"/>
      <c r="M1633" s="95"/>
      <c r="P1633" s="95"/>
      <c r="Z1633" s="95"/>
      <c r="AB1633" s="95"/>
      <c r="AD1633" s="95"/>
    </row>
    <row r="1634" spans="4:30" x14ac:dyDescent="0.45">
      <c r="D1634" s="23"/>
      <c r="E1634" s="95"/>
      <c r="F1634" s="95"/>
      <c r="K1634" s="95"/>
      <c r="M1634" s="95"/>
      <c r="P1634" s="95"/>
      <c r="Z1634" s="95"/>
      <c r="AB1634" s="95"/>
      <c r="AD1634" s="95"/>
    </row>
    <row r="1635" spans="4:30" x14ac:dyDescent="0.45">
      <c r="D1635" s="23"/>
      <c r="E1635" s="95"/>
      <c r="F1635" s="95"/>
      <c r="K1635" s="95"/>
      <c r="M1635" s="95"/>
      <c r="P1635" s="95"/>
      <c r="Z1635" s="95"/>
      <c r="AB1635" s="95"/>
      <c r="AD1635" s="95"/>
    </row>
    <row r="1636" spans="4:30" x14ac:dyDescent="0.45">
      <c r="D1636" s="23"/>
      <c r="E1636" s="95"/>
      <c r="F1636" s="95"/>
      <c r="K1636" s="95"/>
      <c r="M1636" s="95"/>
      <c r="P1636" s="95"/>
      <c r="Z1636" s="95"/>
      <c r="AB1636" s="95"/>
      <c r="AD1636" s="95"/>
    </row>
    <row r="1637" spans="4:30" x14ac:dyDescent="0.45">
      <c r="D1637" s="23"/>
      <c r="E1637" s="95"/>
      <c r="F1637" s="95"/>
      <c r="K1637" s="95"/>
      <c r="M1637" s="95"/>
      <c r="P1637" s="95"/>
      <c r="Z1637" s="95"/>
      <c r="AB1637" s="95"/>
      <c r="AD1637" s="95"/>
    </row>
    <row r="1638" spans="4:30" x14ac:dyDescent="0.45">
      <c r="D1638" s="23"/>
      <c r="E1638" s="95"/>
      <c r="F1638" s="95"/>
      <c r="K1638" s="95"/>
      <c r="M1638" s="95"/>
      <c r="P1638" s="95"/>
      <c r="Z1638" s="95"/>
      <c r="AB1638" s="95"/>
      <c r="AD1638" s="95"/>
    </row>
    <row r="1639" spans="4:30" x14ac:dyDescent="0.45">
      <c r="D1639" s="23"/>
      <c r="E1639" s="95"/>
      <c r="F1639" s="95"/>
      <c r="K1639" s="95"/>
      <c r="M1639" s="95"/>
      <c r="P1639" s="95"/>
      <c r="Z1639" s="95"/>
      <c r="AB1639" s="95"/>
      <c r="AD1639" s="95"/>
    </row>
    <row r="1640" spans="4:30" x14ac:dyDescent="0.45">
      <c r="D1640" s="23"/>
      <c r="E1640" s="95"/>
      <c r="F1640" s="95"/>
      <c r="K1640" s="95"/>
      <c r="M1640" s="95"/>
      <c r="P1640" s="95"/>
      <c r="Z1640" s="95"/>
      <c r="AB1640" s="95"/>
      <c r="AD1640" s="95"/>
    </row>
    <row r="1641" spans="4:30" x14ac:dyDescent="0.45">
      <c r="D1641" s="23"/>
      <c r="E1641" s="95"/>
      <c r="F1641" s="95"/>
      <c r="K1641" s="95"/>
      <c r="M1641" s="95"/>
      <c r="P1641" s="95"/>
      <c r="Z1641" s="95"/>
      <c r="AB1641" s="95"/>
      <c r="AD1641" s="95"/>
    </row>
    <row r="1642" spans="4:30" x14ac:dyDescent="0.45">
      <c r="D1642" s="23"/>
      <c r="E1642" s="95"/>
      <c r="F1642" s="95"/>
      <c r="K1642" s="95"/>
      <c r="M1642" s="95"/>
      <c r="P1642" s="95"/>
      <c r="Z1642" s="95"/>
      <c r="AB1642" s="95"/>
      <c r="AD1642" s="95"/>
    </row>
    <row r="1643" spans="4:30" x14ac:dyDescent="0.45">
      <c r="D1643" s="23"/>
      <c r="E1643" s="95"/>
      <c r="F1643" s="95"/>
      <c r="K1643" s="95"/>
      <c r="M1643" s="95"/>
      <c r="P1643" s="95"/>
      <c r="Z1643" s="95"/>
      <c r="AB1643" s="95"/>
      <c r="AD1643" s="95"/>
    </row>
    <row r="1644" spans="4:30" x14ac:dyDescent="0.45">
      <c r="D1644" s="23"/>
      <c r="E1644" s="95"/>
      <c r="F1644" s="95"/>
      <c r="K1644" s="95"/>
      <c r="M1644" s="95"/>
      <c r="P1644" s="95"/>
      <c r="Z1644" s="95"/>
      <c r="AB1644" s="95"/>
      <c r="AD1644" s="95"/>
    </row>
    <row r="1645" spans="4:30" x14ac:dyDescent="0.45">
      <c r="D1645" s="23"/>
      <c r="E1645" s="95"/>
      <c r="F1645" s="95"/>
      <c r="K1645" s="95"/>
      <c r="M1645" s="95"/>
      <c r="P1645" s="95"/>
      <c r="Z1645" s="95"/>
      <c r="AB1645" s="95"/>
      <c r="AD1645" s="95"/>
    </row>
    <row r="1646" spans="4:30" x14ac:dyDescent="0.45">
      <c r="D1646" s="23"/>
      <c r="E1646" s="95"/>
      <c r="F1646" s="95"/>
      <c r="K1646" s="95"/>
      <c r="M1646" s="95"/>
      <c r="P1646" s="95"/>
      <c r="Z1646" s="95"/>
      <c r="AB1646" s="95"/>
      <c r="AD1646" s="95"/>
    </row>
    <row r="1647" spans="4:30" x14ac:dyDescent="0.45">
      <c r="D1647" s="23"/>
      <c r="E1647" s="95"/>
      <c r="F1647" s="95"/>
      <c r="K1647" s="95"/>
      <c r="M1647" s="95"/>
      <c r="P1647" s="95"/>
      <c r="Z1647" s="95"/>
      <c r="AB1647" s="95"/>
      <c r="AD1647" s="95"/>
    </row>
    <row r="1648" spans="4:30" x14ac:dyDescent="0.45">
      <c r="D1648" s="23"/>
      <c r="E1648" s="95"/>
      <c r="F1648" s="95"/>
      <c r="K1648" s="95"/>
      <c r="M1648" s="95"/>
      <c r="P1648" s="95"/>
      <c r="Z1648" s="95"/>
      <c r="AB1648" s="95"/>
      <c r="AD1648" s="95"/>
    </row>
    <row r="1649" spans="4:30" x14ac:dyDescent="0.45">
      <c r="D1649" s="23"/>
      <c r="E1649" s="95"/>
      <c r="F1649" s="95"/>
      <c r="K1649" s="95"/>
      <c r="M1649" s="95"/>
      <c r="P1649" s="95"/>
      <c r="Z1649" s="95"/>
      <c r="AB1649" s="95"/>
      <c r="AD1649" s="95"/>
    </row>
    <row r="1650" spans="4:30" x14ac:dyDescent="0.45">
      <c r="D1650" s="23"/>
      <c r="E1650" s="95"/>
      <c r="F1650" s="95"/>
      <c r="K1650" s="95"/>
      <c r="M1650" s="95"/>
      <c r="P1650" s="95"/>
      <c r="Z1650" s="95"/>
      <c r="AB1650" s="95"/>
      <c r="AD1650" s="95"/>
    </row>
    <row r="1651" spans="4:30" x14ac:dyDescent="0.45">
      <c r="D1651" s="23"/>
      <c r="E1651" s="95"/>
      <c r="F1651" s="95"/>
      <c r="K1651" s="95"/>
      <c r="M1651" s="95"/>
      <c r="P1651" s="95"/>
      <c r="Z1651" s="95"/>
      <c r="AB1651" s="95"/>
      <c r="AD1651" s="95"/>
    </row>
    <row r="1652" spans="4:30" x14ac:dyDescent="0.45">
      <c r="D1652" s="23"/>
      <c r="E1652" s="95"/>
      <c r="F1652" s="95"/>
      <c r="K1652" s="95"/>
      <c r="M1652" s="95"/>
      <c r="P1652" s="95"/>
      <c r="Z1652" s="95"/>
      <c r="AB1652" s="95"/>
      <c r="AD1652" s="95"/>
    </row>
    <row r="1653" spans="4:30" x14ac:dyDescent="0.45">
      <c r="D1653" s="23"/>
      <c r="E1653" s="95"/>
      <c r="F1653" s="95"/>
      <c r="K1653" s="95"/>
      <c r="M1653" s="95"/>
      <c r="P1653" s="95"/>
      <c r="Z1653" s="95"/>
      <c r="AB1653" s="95"/>
      <c r="AD1653" s="95"/>
    </row>
    <row r="1654" spans="4:30" x14ac:dyDescent="0.45">
      <c r="D1654" s="23"/>
      <c r="E1654" s="95"/>
      <c r="F1654" s="95"/>
      <c r="K1654" s="95"/>
      <c r="M1654" s="95"/>
      <c r="P1654" s="95"/>
      <c r="Z1654" s="95"/>
      <c r="AB1654" s="95"/>
      <c r="AD1654" s="95"/>
    </row>
    <row r="1655" spans="4:30" x14ac:dyDescent="0.45">
      <c r="D1655" s="23"/>
      <c r="E1655" s="95"/>
      <c r="F1655" s="95"/>
      <c r="K1655" s="95"/>
      <c r="M1655" s="95"/>
      <c r="P1655" s="95"/>
      <c r="Z1655" s="95"/>
      <c r="AB1655" s="95"/>
      <c r="AD1655" s="95"/>
    </row>
    <row r="1656" spans="4:30" x14ac:dyDescent="0.45">
      <c r="D1656" s="23"/>
      <c r="E1656" s="95"/>
      <c r="F1656" s="95"/>
      <c r="K1656" s="95"/>
      <c r="M1656" s="95"/>
      <c r="P1656" s="95"/>
      <c r="Z1656" s="95"/>
      <c r="AB1656" s="95"/>
      <c r="AD1656" s="95"/>
    </row>
    <row r="1657" spans="4:30" x14ac:dyDescent="0.45">
      <c r="D1657" s="23"/>
      <c r="E1657" s="95"/>
      <c r="F1657" s="95"/>
      <c r="K1657" s="95"/>
      <c r="M1657" s="95"/>
      <c r="P1657" s="95"/>
      <c r="Z1657" s="95"/>
      <c r="AB1657" s="95"/>
      <c r="AD1657" s="95"/>
    </row>
    <row r="1658" spans="4:30" x14ac:dyDescent="0.45">
      <c r="D1658" s="23"/>
      <c r="E1658" s="95"/>
      <c r="F1658" s="95"/>
      <c r="K1658" s="95"/>
      <c r="M1658" s="95"/>
      <c r="P1658" s="95"/>
      <c r="Z1658" s="95"/>
      <c r="AB1658" s="95"/>
      <c r="AD1658" s="95"/>
    </row>
    <row r="1659" spans="4:30" x14ac:dyDescent="0.45">
      <c r="D1659" s="23"/>
      <c r="E1659" s="95"/>
      <c r="F1659" s="95"/>
      <c r="K1659" s="95"/>
      <c r="M1659" s="95"/>
      <c r="P1659" s="95"/>
      <c r="Z1659" s="95"/>
      <c r="AB1659" s="95"/>
      <c r="AD1659" s="95"/>
    </row>
    <row r="1660" spans="4:30" x14ac:dyDescent="0.45">
      <c r="D1660" s="23"/>
      <c r="E1660" s="95"/>
      <c r="F1660" s="95"/>
      <c r="K1660" s="95"/>
      <c r="M1660" s="95"/>
      <c r="P1660" s="95"/>
      <c r="Z1660" s="95"/>
      <c r="AB1660" s="95"/>
      <c r="AD1660" s="95"/>
    </row>
    <row r="1661" spans="4:30" x14ac:dyDescent="0.45">
      <c r="D1661" s="23"/>
      <c r="E1661" s="95"/>
      <c r="F1661" s="95"/>
      <c r="K1661" s="95"/>
      <c r="M1661" s="95"/>
      <c r="P1661" s="95"/>
      <c r="Z1661" s="95"/>
      <c r="AB1661" s="95"/>
      <c r="AD1661" s="95"/>
    </row>
    <row r="1662" spans="4:30" x14ac:dyDescent="0.45">
      <c r="D1662" s="23"/>
      <c r="E1662" s="95"/>
      <c r="F1662" s="95"/>
      <c r="K1662" s="95"/>
      <c r="M1662" s="95"/>
      <c r="P1662" s="95"/>
      <c r="Z1662" s="95"/>
      <c r="AB1662" s="95"/>
      <c r="AD1662" s="95"/>
    </row>
    <row r="1663" spans="4:30" x14ac:dyDescent="0.45">
      <c r="D1663" s="23"/>
      <c r="E1663" s="95"/>
      <c r="F1663" s="95"/>
      <c r="K1663" s="95"/>
      <c r="M1663" s="95"/>
      <c r="P1663" s="95"/>
      <c r="Z1663" s="95"/>
      <c r="AB1663" s="95"/>
      <c r="AD1663" s="95"/>
    </row>
    <row r="1664" spans="4:30" x14ac:dyDescent="0.45">
      <c r="D1664" s="23"/>
      <c r="E1664" s="95"/>
      <c r="F1664" s="95"/>
      <c r="K1664" s="95"/>
      <c r="M1664" s="95"/>
      <c r="P1664" s="95"/>
      <c r="Z1664" s="95"/>
      <c r="AB1664" s="95"/>
      <c r="AD1664" s="95"/>
    </row>
    <row r="1665" spans="4:30" x14ac:dyDescent="0.45">
      <c r="D1665" s="23"/>
      <c r="E1665" s="95"/>
      <c r="F1665" s="95"/>
      <c r="K1665" s="95"/>
      <c r="M1665" s="95"/>
      <c r="P1665" s="95"/>
      <c r="Z1665" s="95"/>
      <c r="AB1665" s="95"/>
      <c r="AD1665" s="95"/>
    </row>
    <row r="1666" spans="4:30" x14ac:dyDescent="0.45">
      <c r="D1666" s="23"/>
      <c r="E1666" s="95"/>
      <c r="F1666" s="95"/>
      <c r="K1666" s="95"/>
      <c r="M1666" s="95"/>
      <c r="P1666" s="95"/>
      <c r="Z1666" s="95"/>
      <c r="AB1666" s="95"/>
      <c r="AD1666" s="95"/>
    </row>
    <row r="1667" spans="4:30" x14ac:dyDescent="0.45">
      <c r="D1667" s="23"/>
      <c r="E1667" s="95"/>
      <c r="F1667" s="95"/>
      <c r="K1667" s="95"/>
      <c r="M1667" s="95"/>
      <c r="P1667" s="95"/>
      <c r="Z1667" s="95"/>
      <c r="AB1667" s="95"/>
      <c r="AD1667" s="95"/>
    </row>
    <row r="1668" spans="4:30" x14ac:dyDescent="0.45">
      <c r="D1668" s="23"/>
      <c r="E1668" s="95"/>
      <c r="F1668" s="95"/>
      <c r="K1668" s="95"/>
      <c r="M1668" s="95"/>
      <c r="P1668" s="95"/>
      <c r="Z1668" s="95"/>
      <c r="AB1668" s="95"/>
      <c r="AD1668" s="95"/>
    </row>
    <row r="1669" spans="4:30" x14ac:dyDescent="0.45">
      <c r="D1669" s="23"/>
      <c r="E1669" s="95"/>
      <c r="F1669" s="95"/>
      <c r="K1669" s="95"/>
      <c r="M1669" s="95"/>
      <c r="P1669" s="95"/>
      <c r="Z1669" s="95"/>
      <c r="AB1669" s="95"/>
      <c r="AD1669" s="95"/>
    </row>
    <row r="1670" spans="4:30" x14ac:dyDescent="0.45">
      <c r="D1670" s="23"/>
      <c r="E1670" s="95"/>
      <c r="F1670" s="95"/>
      <c r="K1670" s="95"/>
      <c r="M1670" s="95"/>
      <c r="P1670" s="95"/>
      <c r="Z1670" s="95"/>
      <c r="AB1670" s="95"/>
      <c r="AD1670" s="95"/>
    </row>
    <row r="1671" spans="4:30" x14ac:dyDescent="0.45">
      <c r="D1671" s="23"/>
      <c r="E1671" s="95"/>
      <c r="F1671" s="95"/>
      <c r="K1671" s="95"/>
      <c r="M1671" s="95"/>
      <c r="P1671" s="95"/>
      <c r="Z1671" s="95"/>
      <c r="AB1671" s="95"/>
      <c r="AD1671" s="95"/>
    </row>
    <row r="1672" spans="4:30" x14ac:dyDescent="0.45">
      <c r="D1672" s="23"/>
      <c r="E1672" s="95"/>
      <c r="F1672" s="95"/>
      <c r="K1672" s="95"/>
      <c r="M1672" s="95"/>
      <c r="P1672" s="95"/>
      <c r="Z1672" s="95"/>
      <c r="AB1672" s="95"/>
      <c r="AD1672" s="95"/>
    </row>
    <row r="1673" spans="4:30" x14ac:dyDescent="0.45">
      <c r="D1673" s="23"/>
      <c r="E1673" s="95"/>
      <c r="F1673" s="95"/>
      <c r="K1673" s="95"/>
      <c r="M1673" s="95"/>
      <c r="P1673" s="95"/>
      <c r="Z1673" s="95"/>
      <c r="AB1673" s="95"/>
      <c r="AD1673" s="95"/>
    </row>
    <row r="1674" spans="4:30" x14ac:dyDescent="0.45">
      <c r="D1674" s="23"/>
      <c r="E1674" s="95"/>
      <c r="F1674" s="95"/>
      <c r="K1674" s="95"/>
      <c r="M1674" s="95"/>
      <c r="P1674" s="95"/>
      <c r="Z1674" s="95"/>
      <c r="AB1674" s="95"/>
      <c r="AD1674" s="95"/>
    </row>
    <row r="1675" spans="4:30" x14ac:dyDescent="0.45">
      <c r="D1675" s="23"/>
      <c r="E1675" s="95"/>
      <c r="F1675" s="95"/>
      <c r="K1675" s="95"/>
      <c r="M1675" s="95"/>
      <c r="P1675" s="95"/>
      <c r="Z1675" s="95"/>
      <c r="AB1675" s="95"/>
      <c r="AD1675" s="95"/>
    </row>
    <row r="1676" spans="4:30" x14ac:dyDescent="0.45">
      <c r="D1676" s="23"/>
      <c r="E1676" s="95"/>
      <c r="F1676" s="95"/>
      <c r="K1676" s="95"/>
      <c r="M1676" s="95"/>
      <c r="P1676" s="95"/>
      <c r="Z1676" s="95"/>
      <c r="AB1676" s="95"/>
      <c r="AD1676" s="95"/>
    </row>
    <row r="1677" spans="4:30" x14ac:dyDescent="0.45">
      <c r="D1677" s="23"/>
      <c r="E1677" s="95"/>
      <c r="F1677" s="95"/>
      <c r="K1677" s="95"/>
      <c r="M1677" s="95"/>
      <c r="P1677" s="95"/>
      <c r="Z1677" s="95"/>
      <c r="AB1677" s="95"/>
      <c r="AD1677" s="95"/>
    </row>
    <row r="1678" spans="4:30" x14ac:dyDescent="0.45">
      <c r="D1678" s="23"/>
      <c r="E1678" s="95"/>
      <c r="F1678" s="95"/>
      <c r="K1678" s="95"/>
      <c r="M1678" s="95"/>
      <c r="P1678" s="95"/>
      <c r="Z1678" s="95"/>
      <c r="AB1678" s="95"/>
      <c r="AD1678" s="95"/>
    </row>
    <row r="1679" spans="4:30" x14ac:dyDescent="0.45">
      <c r="D1679" s="23"/>
      <c r="E1679" s="95"/>
      <c r="F1679" s="95"/>
      <c r="K1679" s="95"/>
      <c r="M1679" s="95"/>
      <c r="P1679" s="95"/>
      <c r="Z1679" s="95"/>
      <c r="AB1679" s="95"/>
      <c r="AD1679" s="95"/>
    </row>
    <row r="1680" spans="4:30" x14ac:dyDescent="0.45">
      <c r="D1680" s="23"/>
      <c r="E1680" s="95"/>
      <c r="F1680" s="95"/>
      <c r="K1680" s="95"/>
      <c r="M1680" s="95"/>
      <c r="P1680" s="95"/>
      <c r="Z1680" s="95"/>
      <c r="AB1680" s="95"/>
      <c r="AD1680" s="95"/>
    </row>
    <row r="1681" spans="4:30" x14ac:dyDescent="0.45">
      <c r="D1681" s="23"/>
      <c r="E1681" s="95"/>
      <c r="F1681" s="95"/>
      <c r="K1681" s="95"/>
      <c r="M1681" s="95"/>
      <c r="P1681" s="95"/>
      <c r="Z1681" s="95"/>
      <c r="AB1681" s="95"/>
      <c r="AD1681" s="95"/>
    </row>
    <row r="1682" spans="4:30" x14ac:dyDescent="0.45">
      <c r="D1682" s="23"/>
      <c r="E1682" s="95"/>
      <c r="F1682" s="95"/>
      <c r="K1682" s="95"/>
      <c r="M1682" s="95"/>
      <c r="P1682" s="95"/>
      <c r="Z1682" s="95"/>
      <c r="AB1682" s="95"/>
      <c r="AD1682" s="95"/>
    </row>
    <row r="1683" spans="4:30" x14ac:dyDescent="0.45">
      <c r="D1683" s="23"/>
      <c r="E1683" s="95"/>
      <c r="F1683" s="95"/>
      <c r="K1683" s="95"/>
      <c r="M1683" s="95"/>
      <c r="P1683" s="95"/>
      <c r="Z1683" s="95"/>
      <c r="AB1683" s="95"/>
      <c r="AD1683" s="95"/>
    </row>
    <row r="1684" spans="4:30" x14ac:dyDescent="0.45">
      <c r="D1684" s="23"/>
      <c r="E1684" s="95"/>
      <c r="F1684" s="95"/>
      <c r="K1684" s="95"/>
      <c r="M1684" s="95"/>
      <c r="P1684" s="95"/>
      <c r="Z1684" s="95"/>
      <c r="AB1684" s="95"/>
      <c r="AD1684" s="95"/>
    </row>
    <row r="1685" spans="4:30" x14ac:dyDescent="0.45">
      <c r="D1685" s="23"/>
      <c r="E1685" s="95"/>
      <c r="F1685" s="95"/>
      <c r="K1685" s="95"/>
      <c r="M1685" s="95"/>
      <c r="P1685" s="95"/>
      <c r="Z1685" s="95"/>
      <c r="AB1685" s="95"/>
      <c r="AD1685" s="95"/>
    </row>
    <row r="1686" spans="4:30" x14ac:dyDescent="0.45">
      <c r="D1686" s="23"/>
      <c r="E1686" s="95"/>
      <c r="F1686" s="95"/>
      <c r="K1686" s="95"/>
      <c r="M1686" s="95"/>
      <c r="P1686" s="95"/>
      <c r="Z1686" s="95"/>
      <c r="AB1686" s="95"/>
      <c r="AD1686" s="95"/>
    </row>
    <row r="1687" spans="4:30" x14ac:dyDescent="0.45">
      <c r="D1687" s="23"/>
      <c r="E1687" s="95"/>
      <c r="F1687" s="95"/>
      <c r="K1687" s="95"/>
      <c r="M1687" s="95"/>
      <c r="P1687" s="95"/>
      <c r="Z1687" s="95"/>
      <c r="AB1687" s="95"/>
      <c r="AD1687" s="95"/>
    </row>
    <row r="1688" spans="4:30" x14ac:dyDescent="0.45">
      <c r="D1688" s="23"/>
      <c r="E1688" s="95"/>
      <c r="F1688" s="95"/>
      <c r="K1688" s="95"/>
      <c r="M1688" s="95"/>
      <c r="P1688" s="95"/>
      <c r="Z1688" s="95"/>
      <c r="AB1688" s="95"/>
      <c r="AD1688" s="95"/>
    </row>
    <row r="1689" spans="4:30" x14ac:dyDescent="0.45">
      <c r="D1689" s="23"/>
      <c r="E1689" s="95"/>
      <c r="F1689" s="95"/>
      <c r="K1689" s="95"/>
      <c r="M1689" s="95"/>
      <c r="P1689" s="95"/>
      <c r="Z1689" s="95"/>
      <c r="AB1689" s="95"/>
      <c r="AD1689" s="95"/>
    </row>
    <row r="1690" spans="4:30" x14ac:dyDescent="0.45">
      <c r="D1690" s="23"/>
      <c r="E1690" s="95"/>
      <c r="F1690" s="95"/>
      <c r="K1690" s="95"/>
      <c r="M1690" s="95"/>
      <c r="P1690" s="95"/>
      <c r="Z1690" s="95"/>
      <c r="AB1690" s="95"/>
      <c r="AD1690" s="95"/>
    </row>
    <row r="1691" spans="4:30" x14ac:dyDescent="0.45">
      <c r="D1691" s="23"/>
      <c r="E1691" s="95"/>
      <c r="F1691" s="95"/>
      <c r="K1691" s="95"/>
      <c r="M1691" s="95"/>
      <c r="P1691" s="95"/>
      <c r="Z1691" s="95"/>
      <c r="AB1691" s="95"/>
      <c r="AD1691" s="95"/>
    </row>
    <row r="1692" spans="4:30" x14ac:dyDescent="0.45">
      <c r="D1692" s="23"/>
      <c r="E1692" s="95"/>
      <c r="F1692" s="95"/>
      <c r="K1692" s="95"/>
      <c r="M1692" s="95"/>
      <c r="P1692" s="95"/>
      <c r="Z1692" s="95"/>
      <c r="AB1692" s="95"/>
      <c r="AD1692" s="95"/>
    </row>
    <row r="1693" spans="4:30" x14ac:dyDescent="0.45">
      <c r="D1693" s="23"/>
      <c r="E1693" s="95"/>
      <c r="F1693" s="95"/>
      <c r="K1693" s="95"/>
      <c r="M1693" s="95"/>
      <c r="P1693" s="95"/>
      <c r="Z1693" s="95"/>
      <c r="AB1693" s="95"/>
      <c r="AD1693" s="95"/>
    </row>
    <row r="1694" spans="4:30" x14ac:dyDescent="0.45">
      <c r="D1694" s="23"/>
      <c r="E1694" s="95"/>
      <c r="F1694" s="95"/>
      <c r="K1694" s="95"/>
      <c r="M1694" s="95"/>
      <c r="P1694" s="95"/>
      <c r="Z1694" s="95"/>
      <c r="AB1694" s="95"/>
      <c r="AD1694" s="95"/>
    </row>
    <row r="1695" spans="4:30" x14ac:dyDescent="0.45">
      <c r="D1695" s="23"/>
      <c r="E1695" s="95"/>
      <c r="F1695" s="95"/>
      <c r="K1695" s="95"/>
      <c r="M1695" s="95"/>
      <c r="P1695" s="95"/>
      <c r="Z1695" s="95"/>
      <c r="AB1695" s="95"/>
      <c r="AD1695" s="95"/>
    </row>
    <row r="1696" spans="4:30" x14ac:dyDescent="0.45">
      <c r="D1696" s="23"/>
      <c r="E1696" s="95"/>
      <c r="F1696" s="95"/>
      <c r="K1696" s="95"/>
      <c r="M1696" s="95"/>
      <c r="P1696" s="95"/>
      <c r="Z1696" s="95"/>
      <c r="AB1696" s="95"/>
      <c r="AD1696" s="95"/>
    </row>
    <row r="1697" spans="4:30" x14ac:dyDescent="0.45">
      <c r="D1697" s="23"/>
      <c r="E1697" s="95"/>
      <c r="F1697" s="95"/>
      <c r="K1697" s="95"/>
      <c r="M1697" s="95"/>
      <c r="P1697" s="95"/>
      <c r="Z1697" s="95"/>
      <c r="AB1697" s="95"/>
      <c r="AD1697" s="95"/>
    </row>
    <row r="1698" spans="4:30" x14ac:dyDescent="0.45">
      <c r="D1698" s="23"/>
      <c r="E1698" s="95"/>
      <c r="F1698" s="95"/>
      <c r="K1698" s="95"/>
      <c r="M1698" s="95"/>
      <c r="P1698" s="95"/>
      <c r="Z1698" s="95"/>
      <c r="AB1698" s="95"/>
      <c r="AD1698" s="95"/>
    </row>
    <row r="1699" spans="4:30" x14ac:dyDescent="0.45">
      <c r="D1699" s="23"/>
      <c r="E1699" s="95"/>
      <c r="F1699" s="95"/>
      <c r="K1699" s="95"/>
      <c r="M1699" s="95"/>
      <c r="P1699" s="95"/>
      <c r="Z1699" s="95"/>
      <c r="AB1699" s="95"/>
      <c r="AD1699" s="95"/>
    </row>
    <row r="1700" spans="4:30" x14ac:dyDescent="0.45">
      <c r="D1700" s="23"/>
      <c r="E1700" s="95"/>
      <c r="F1700" s="95"/>
      <c r="K1700" s="95"/>
      <c r="M1700" s="95"/>
      <c r="P1700" s="95"/>
      <c r="Z1700" s="95"/>
      <c r="AB1700" s="95"/>
      <c r="AD1700" s="95"/>
    </row>
    <row r="1701" spans="4:30" x14ac:dyDescent="0.45">
      <c r="D1701" s="23"/>
      <c r="E1701" s="95"/>
      <c r="F1701" s="95"/>
      <c r="K1701" s="95"/>
      <c r="M1701" s="95"/>
      <c r="P1701" s="95"/>
      <c r="Z1701" s="95"/>
      <c r="AB1701" s="95"/>
      <c r="AD1701" s="95"/>
    </row>
    <row r="1702" spans="4:30" x14ac:dyDescent="0.45">
      <c r="D1702" s="23"/>
      <c r="E1702" s="95"/>
      <c r="F1702" s="95"/>
      <c r="K1702" s="95"/>
      <c r="M1702" s="95"/>
      <c r="P1702" s="95"/>
      <c r="Z1702" s="95"/>
      <c r="AB1702" s="95"/>
      <c r="AD1702" s="95"/>
    </row>
    <row r="1703" spans="4:30" x14ac:dyDescent="0.45">
      <c r="D1703" s="23"/>
      <c r="E1703" s="95"/>
      <c r="F1703" s="95"/>
      <c r="K1703" s="95"/>
      <c r="M1703" s="95"/>
      <c r="P1703" s="95"/>
      <c r="Z1703" s="95"/>
      <c r="AB1703" s="95"/>
      <c r="AD1703" s="95"/>
    </row>
    <row r="1704" spans="4:30" x14ac:dyDescent="0.45">
      <c r="D1704" s="23"/>
      <c r="E1704" s="95"/>
      <c r="F1704" s="95"/>
      <c r="K1704" s="95"/>
      <c r="M1704" s="95"/>
      <c r="P1704" s="95"/>
      <c r="Z1704" s="95"/>
      <c r="AB1704" s="95"/>
      <c r="AD1704" s="95"/>
    </row>
    <row r="1705" spans="4:30" x14ac:dyDescent="0.45">
      <c r="D1705" s="23"/>
      <c r="E1705" s="95"/>
      <c r="F1705" s="95"/>
      <c r="K1705" s="95"/>
      <c r="M1705" s="95"/>
      <c r="P1705" s="95"/>
      <c r="Z1705" s="95"/>
      <c r="AB1705" s="95"/>
      <c r="AD1705" s="95"/>
    </row>
    <row r="1706" spans="4:30" x14ac:dyDescent="0.45">
      <c r="D1706" s="23"/>
      <c r="E1706" s="95"/>
      <c r="F1706" s="95"/>
      <c r="K1706" s="95"/>
      <c r="M1706" s="95"/>
      <c r="P1706" s="95"/>
      <c r="Z1706" s="95"/>
      <c r="AB1706" s="95"/>
      <c r="AD1706" s="95"/>
    </row>
    <row r="1707" spans="4:30" x14ac:dyDescent="0.45">
      <c r="D1707" s="23"/>
      <c r="E1707" s="95"/>
      <c r="F1707" s="95"/>
      <c r="K1707" s="95"/>
      <c r="M1707" s="95"/>
      <c r="P1707" s="95"/>
      <c r="Z1707" s="95"/>
      <c r="AB1707" s="95"/>
      <c r="AD1707" s="95"/>
    </row>
    <row r="1708" spans="4:30" x14ac:dyDescent="0.45">
      <c r="D1708" s="23"/>
      <c r="E1708" s="95"/>
      <c r="F1708" s="95"/>
      <c r="K1708" s="95"/>
      <c r="M1708" s="95"/>
      <c r="P1708" s="95"/>
      <c r="Z1708" s="95"/>
      <c r="AB1708" s="95"/>
      <c r="AD1708" s="95"/>
    </row>
    <row r="1709" spans="4:30" x14ac:dyDescent="0.45">
      <c r="D1709" s="23"/>
      <c r="E1709" s="95"/>
      <c r="F1709" s="95"/>
      <c r="K1709" s="95"/>
      <c r="M1709" s="95"/>
      <c r="P1709" s="95"/>
      <c r="Z1709" s="95"/>
      <c r="AB1709" s="95"/>
      <c r="AD1709" s="95"/>
    </row>
    <row r="1710" spans="4:30" x14ac:dyDescent="0.45">
      <c r="D1710" s="23"/>
      <c r="E1710" s="95"/>
      <c r="F1710" s="95"/>
      <c r="K1710" s="95"/>
      <c r="M1710" s="95"/>
      <c r="P1710" s="95"/>
      <c r="Z1710" s="95"/>
      <c r="AB1710" s="95"/>
      <c r="AD1710" s="95"/>
    </row>
    <row r="1711" spans="4:30" x14ac:dyDescent="0.45">
      <c r="D1711" s="23"/>
      <c r="E1711" s="95"/>
      <c r="F1711" s="95"/>
      <c r="K1711" s="95"/>
      <c r="M1711" s="95"/>
      <c r="P1711" s="95"/>
      <c r="Z1711" s="95"/>
      <c r="AB1711" s="95"/>
      <c r="AD1711" s="95"/>
    </row>
    <row r="1712" spans="4:30" x14ac:dyDescent="0.45">
      <c r="D1712" s="23"/>
      <c r="E1712" s="95"/>
      <c r="F1712" s="95"/>
      <c r="K1712" s="95"/>
      <c r="M1712" s="95"/>
      <c r="P1712" s="95"/>
      <c r="Z1712" s="95"/>
      <c r="AB1712" s="95"/>
      <c r="AD1712" s="95"/>
    </row>
    <row r="1713" spans="4:30" x14ac:dyDescent="0.45">
      <c r="D1713" s="23"/>
      <c r="E1713" s="95"/>
      <c r="F1713" s="95"/>
      <c r="K1713" s="95"/>
      <c r="M1713" s="95"/>
      <c r="P1713" s="95"/>
      <c r="Z1713" s="95"/>
      <c r="AB1713" s="95"/>
      <c r="AD1713" s="95"/>
    </row>
    <row r="1714" spans="4:30" x14ac:dyDescent="0.45">
      <c r="D1714" s="23"/>
      <c r="E1714" s="95"/>
      <c r="F1714" s="95"/>
      <c r="K1714" s="95"/>
      <c r="M1714" s="95"/>
      <c r="P1714" s="95"/>
      <c r="Z1714" s="95"/>
      <c r="AB1714" s="95"/>
      <c r="AD1714" s="95"/>
    </row>
    <row r="1715" spans="4:30" x14ac:dyDescent="0.45">
      <c r="D1715" s="23"/>
      <c r="E1715" s="95"/>
      <c r="F1715" s="95"/>
      <c r="K1715" s="95"/>
      <c r="M1715" s="95"/>
      <c r="P1715" s="95"/>
      <c r="Z1715" s="95"/>
      <c r="AB1715" s="95"/>
      <c r="AD1715" s="95"/>
    </row>
    <row r="1716" spans="4:30" x14ac:dyDescent="0.45">
      <c r="D1716" s="23"/>
      <c r="E1716" s="95"/>
      <c r="F1716" s="95"/>
      <c r="K1716" s="95"/>
      <c r="M1716" s="95"/>
      <c r="P1716" s="95"/>
      <c r="Z1716" s="95"/>
      <c r="AB1716" s="95"/>
      <c r="AD1716" s="95"/>
    </row>
    <row r="1717" spans="4:30" x14ac:dyDescent="0.45">
      <c r="D1717" s="23"/>
      <c r="E1717" s="95"/>
      <c r="F1717" s="95"/>
      <c r="K1717" s="95"/>
      <c r="M1717" s="95"/>
      <c r="P1717" s="95"/>
      <c r="Z1717" s="95"/>
      <c r="AB1717" s="95"/>
      <c r="AD1717" s="95"/>
    </row>
    <row r="1718" spans="4:30" x14ac:dyDescent="0.45">
      <c r="D1718" s="23"/>
      <c r="E1718" s="95"/>
      <c r="F1718" s="95"/>
      <c r="K1718" s="95"/>
      <c r="M1718" s="95"/>
      <c r="P1718" s="95"/>
      <c r="Z1718" s="95"/>
      <c r="AB1718" s="95"/>
      <c r="AD1718" s="95"/>
    </row>
    <row r="1719" spans="4:30" x14ac:dyDescent="0.45">
      <c r="D1719" s="23"/>
      <c r="E1719" s="95"/>
      <c r="F1719" s="95"/>
      <c r="K1719" s="95"/>
      <c r="M1719" s="95"/>
      <c r="P1719" s="95"/>
      <c r="Z1719" s="95"/>
      <c r="AB1719" s="95"/>
      <c r="AD1719" s="95"/>
    </row>
    <row r="1720" spans="4:30" x14ac:dyDescent="0.45">
      <c r="D1720" s="23"/>
      <c r="E1720" s="95"/>
      <c r="F1720" s="95"/>
      <c r="K1720" s="95"/>
      <c r="M1720" s="95"/>
      <c r="P1720" s="95"/>
      <c r="Z1720" s="95"/>
      <c r="AB1720" s="95"/>
      <c r="AD1720" s="95"/>
    </row>
    <row r="1721" spans="4:30" x14ac:dyDescent="0.45">
      <c r="D1721" s="23"/>
      <c r="E1721" s="95"/>
      <c r="F1721" s="95"/>
      <c r="K1721" s="95"/>
      <c r="M1721" s="95"/>
      <c r="P1721" s="95"/>
      <c r="Z1721" s="95"/>
      <c r="AB1721" s="95"/>
      <c r="AD1721" s="95"/>
    </row>
    <row r="1722" spans="4:30" x14ac:dyDescent="0.45">
      <c r="D1722" s="23"/>
      <c r="E1722" s="95"/>
      <c r="F1722" s="95"/>
      <c r="K1722" s="95"/>
      <c r="M1722" s="95"/>
      <c r="P1722" s="95"/>
      <c r="Z1722" s="95"/>
      <c r="AB1722" s="95"/>
      <c r="AD1722" s="95"/>
    </row>
    <row r="1723" spans="4:30" x14ac:dyDescent="0.45">
      <c r="D1723" s="23"/>
      <c r="E1723" s="95"/>
      <c r="F1723" s="95"/>
      <c r="K1723" s="95"/>
      <c r="M1723" s="95"/>
      <c r="P1723" s="95"/>
      <c r="Z1723" s="95"/>
      <c r="AB1723" s="95"/>
      <c r="AD1723" s="95"/>
    </row>
    <row r="1724" spans="4:30" x14ac:dyDescent="0.45">
      <c r="D1724" s="23"/>
      <c r="E1724" s="95"/>
      <c r="F1724" s="95"/>
      <c r="K1724" s="95"/>
      <c r="M1724" s="95"/>
      <c r="P1724" s="95"/>
      <c r="Z1724" s="95"/>
      <c r="AB1724" s="95"/>
      <c r="AD1724" s="95"/>
    </row>
    <row r="1725" spans="4:30" x14ac:dyDescent="0.45">
      <c r="D1725" s="23"/>
      <c r="E1725" s="95"/>
      <c r="F1725" s="95"/>
      <c r="K1725" s="95"/>
      <c r="M1725" s="95"/>
      <c r="P1725" s="95"/>
      <c r="Z1725" s="95"/>
      <c r="AB1725" s="95"/>
      <c r="AD1725" s="95"/>
    </row>
    <row r="1726" spans="4:30" x14ac:dyDescent="0.45">
      <c r="D1726" s="23"/>
      <c r="E1726" s="95"/>
      <c r="F1726" s="95"/>
      <c r="K1726" s="95"/>
      <c r="M1726" s="95"/>
      <c r="P1726" s="95"/>
      <c r="Z1726" s="95"/>
      <c r="AB1726" s="95"/>
      <c r="AD1726" s="95"/>
    </row>
    <row r="1727" spans="4:30" x14ac:dyDescent="0.45">
      <c r="D1727" s="23"/>
      <c r="E1727" s="95"/>
      <c r="F1727" s="95"/>
      <c r="K1727" s="95"/>
      <c r="M1727" s="95"/>
      <c r="P1727" s="95"/>
      <c r="Z1727" s="95"/>
      <c r="AB1727" s="95"/>
      <c r="AD1727" s="95"/>
    </row>
    <row r="1728" spans="4:30" x14ac:dyDescent="0.45">
      <c r="D1728" s="23"/>
      <c r="E1728" s="95"/>
      <c r="F1728" s="95"/>
      <c r="K1728" s="95"/>
      <c r="M1728" s="95"/>
      <c r="P1728" s="95"/>
      <c r="Z1728" s="95"/>
      <c r="AB1728" s="95"/>
      <c r="AD1728" s="95"/>
    </row>
    <row r="1729" spans="4:30" x14ac:dyDescent="0.45">
      <c r="D1729" s="23"/>
      <c r="E1729" s="95"/>
      <c r="F1729" s="95"/>
      <c r="K1729" s="95"/>
      <c r="M1729" s="95"/>
      <c r="P1729" s="95"/>
      <c r="Z1729" s="95"/>
      <c r="AB1729" s="95"/>
      <c r="AD1729" s="95"/>
    </row>
    <row r="1730" spans="4:30" x14ac:dyDescent="0.45">
      <c r="D1730" s="23"/>
      <c r="E1730" s="95"/>
      <c r="F1730" s="95"/>
      <c r="K1730" s="95"/>
      <c r="M1730" s="95"/>
      <c r="P1730" s="95"/>
      <c r="Z1730" s="95"/>
      <c r="AB1730" s="95"/>
      <c r="AD1730" s="95"/>
    </row>
    <row r="1731" spans="4:30" x14ac:dyDescent="0.45">
      <c r="D1731" s="23"/>
      <c r="E1731" s="95"/>
      <c r="F1731" s="95"/>
      <c r="K1731" s="95"/>
      <c r="M1731" s="95"/>
      <c r="P1731" s="95"/>
      <c r="Z1731" s="95"/>
      <c r="AB1731" s="95"/>
      <c r="AD1731" s="95"/>
    </row>
    <row r="1732" spans="4:30" x14ac:dyDescent="0.45">
      <c r="D1732" s="23"/>
      <c r="E1732" s="95"/>
      <c r="F1732" s="95"/>
      <c r="K1732" s="95"/>
      <c r="M1732" s="95"/>
      <c r="P1732" s="95"/>
      <c r="Z1732" s="95"/>
      <c r="AB1732" s="95"/>
      <c r="AD1732" s="95"/>
    </row>
    <row r="1733" spans="4:30" x14ac:dyDescent="0.45">
      <c r="D1733" s="23"/>
      <c r="E1733" s="95"/>
      <c r="F1733" s="95"/>
      <c r="K1733" s="95"/>
      <c r="M1733" s="95"/>
      <c r="P1733" s="95"/>
      <c r="Z1733" s="95"/>
      <c r="AB1733" s="95"/>
      <c r="AD1733" s="95"/>
    </row>
    <row r="1734" spans="4:30" x14ac:dyDescent="0.45">
      <c r="D1734" s="23"/>
      <c r="E1734" s="95"/>
      <c r="F1734" s="95"/>
      <c r="K1734" s="95"/>
      <c r="M1734" s="95"/>
      <c r="P1734" s="95"/>
      <c r="Z1734" s="95"/>
      <c r="AB1734" s="95"/>
      <c r="AD1734" s="95"/>
    </row>
    <row r="1735" spans="4:30" x14ac:dyDescent="0.45">
      <c r="D1735" s="23"/>
      <c r="E1735" s="95"/>
      <c r="F1735" s="95"/>
      <c r="K1735" s="95"/>
      <c r="M1735" s="95"/>
      <c r="P1735" s="95"/>
      <c r="Z1735" s="95"/>
      <c r="AB1735" s="95"/>
      <c r="AD1735" s="95"/>
    </row>
    <row r="1736" spans="4:30" x14ac:dyDescent="0.45">
      <c r="D1736" s="23"/>
      <c r="E1736" s="95"/>
      <c r="F1736" s="95"/>
      <c r="K1736" s="95"/>
      <c r="M1736" s="95"/>
      <c r="P1736" s="95"/>
      <c r="Z1736" s="95"/>
      <c r="AB1736" s="95"/>
      <c r="AD1736" s="95"/>
    </row>
    <row r="1737" spans="4:30" x14ac:dyDescent="0.45">
      <c r="D1737" s="23"/>
      <c r="E1737" s="95"/>
      <c r="F1737" s="95"/>
      <c r="K1737" s="95"/>
      <c r="M1737" s="95"/>
      <c r="P1737" s="95"/>
      <c r="Z1737" s="95"/>
      <c r="AB1737" s="95"/>
      <c r="AD1737" s="95"/>
    </row>
    <row r="1738" spans="4:30" x14ac:dyDescent="0.45">
      <c r="D1738" s="23"/>
      <c r="E1738" s="95"/>
      <c r="F1738" s="95"/>
      <c r="K1738" s="95"/>
      <c r="M1738" s="95"/>
      <c r="P1738" s="95"/>
      <c r="Z1738" s="95"/>
      <c r="AB1738" s="95"/>
      <c r="AD1738" s="95"/>
    </row>
    <row r="1739" spans="4:30" x14ac:dyDescent="0.45">
      <c r="D1739" s="23"/>
      <c r="E1739" s="95"/>
      <c r="F1739" s="95"/>
      <c r="K1739" s="95"/>
      <c r="M1739" s="95"/>
      <c r="P1739" s="95"/>
      <c r="Z1739" s="95"/>
      <c r="AB1739" s="95"/>
      <c r="AD1739" s="95"/>
    </row>
    <row r="1740" spans="4:30" x14ac:dyDescent="0.45">
      <c r="D1740" s="23"/>
      <c r="E1740" s="95"/>
      <c r="F1740" s="95"/>
      <c r="K1740" s="95"/>
      <c r="M1740" s="95"/>
      <c r="P1740" s="95"/>
      <c r="Z1740" s="95"/>
      <c r="AB1740" s="95"/>
      <c r="AD1740" s="95"/>
    </row>
    <row r="1741" spans="4:30" x14ac:dyDescent="0.45">
      <c r="D1741" s="23"/>
      <c r="E1741" s="95"/>
      <c r="F1741" s="95"/>
      <c r="K1741" s="95"/>
      <c r="M1741" s="95"/>
      <c r="P1741" s="95"/>
      <c r="Z1741" s="95"/>
      <c r="AB1741" s="95"/>
      <c r="AD1741" s="95"/>
    </row>
    <row r="1742" spans="4:30" x14ac:dyDescent="0.45">
      <c r="D1742" s="23"/>
      <c r="E1742" s="95"/>
      <c r="F1742" s="95"/>
      <c r="K1742" s="95"/>
      <c r="M1742" s="95"/>
      <c r="P1742" s="95"/>
      <c r="Z1742" s="95"/>
      <c r="AB1742" s="95"/>
      <c r="AD1742" s="95"/>
    </row>
    <row r="1743" spans="4:30" x14ac:dyDescent="0.45">
      <c r="D1743" s="23"/>
      <c r="E1743" s="95"/>
      <c r="F1743" s="95"/>
      <c r="K1743" s="95"/>
      <c r="M1743" s="95"/>
      <c r="P1743" s="95"/>
      <c r="Z1743" s="95"/>
      <c r="AB1743" s="95"/>
      <c r="AD1743" s="95"/>
    </row>
    <row r="1744" spans="4:30" x14ac:dyDescent="0.45">
      <c r="D1744" s="23"/>
      <c r="E1744" s="95"/>
      <c r="F1744" s="95"/>
      <c r="K1744" s="95"/>
      <c r="M1744" s="95"/>
      <c r="P1744" s="95"/>
      <c r="Z1744" s="95"/>
      <c r="AB1744" s="95"/>
      <c r="AD1744" s="95"/>
    </row>
    <row r="1745" spans="4:30" x14ac:dyDescent="0.45">
      <c r="D1745" s="23"/>
      <c r="E1745" s="95"/>
      <c r="F1745" s="95"/>
      <c r="K1745" s="95"/>
      <c r="M1745" s="95"/>
      <c r="P1745" s="95"/>
      <c r="Z1745" s="95"/>
      <c r="AB1745" s="95"/>
      <c r="AD1745" s="95"/>
    </row>
    <row r="1746" spans="4:30" x14ac:dyDescent="0.45">
      <c r="D1746" s="23"/>
      <c r="E1746" s="95"/>
      <c r="F1746" s="95"/>
      <c r="K1746" s="95"/>
      <c r="M1746" s="95"/>
      <c r="P1746" s="95"/>
      <c r="Z1746" s="95"/>
      <c r="AB1746" s="95"/>
      <c r="AD1746" s="95"/>
    </row>
    <row r="1747" spans="4:30" x14ac:dyDescent="0.45">
      <c r="D1747" s="23"/>
      <c r="E1747" s="95"/>
      <c r="F1747" s="95"/>
      <c r="K1747" s="95"/>
      <c r="M1747" s="95"/>
      <c r="P1747" s="95"/>
      <c r="Z1747" s="95"/>
      <c r="AB1747" s="95"/>
      <c r="AD1747" s="95"/>
    </row>
    <row r="1748" spans="4:30" x14ac:dyDescent="0.45">
      <c r="D1748" s="23"/>
      <c r="E1748" s="95"/>
      <c r="F1748" s="95"/>
      <c r="K1748" s="95"/>
      <c r="M1748" s="95"/>
      <c r="P1748" s="95"/>
      <c r="Z1748" s="95"/>
      <c r="AB1748" s="95"/>
      <c r="AD1748" s="95"/>
    </row>
    <row r="1749" spans="4:30" x14ac:dyDescent="0.45">
      <c r="D1749" s="23"/>
      <c r="E1749" s="95"/>
      <c r="F1749" s="95"/>
      <c r="K1749" s="95"/>
      <c r="M1749" s="95"/>
      <c r="P1749" s="95"/>
      <c r="Z1749" s="95"/>
      <c r="AB1749" s="95"/>
      <c r="AD1749" s="95"/>
    </row>
    <row r="1750" spans="4:30" x14ac:dyDescent="0.45">
      <c r="D1750" s="23"/>
      <c r="E1750" s="95"/>
      <c r="F1750" s="95"/>
      <c r="K1750" s="95"/>
      <c r="M1750" s="95"/>
      <c r="P1750" s="95"/>
      <c r="Z1750" s="95"/>
      <c r="AB1750" s="95"/>
      <c r="AD1750" s="95"/>
    </row>
    <row r="1751" spans="4:30" x14ac:dyDescent="0.45">
      <c r="D1751" s="23"/>
      <c r="E1751" s="95"/>
      <c r="F1751" s="95"/>
      <c r="K1751" s="95"/>
      <c r="M1751" s="95"/>
      <c r="P1751" s="95"/>
      <c r="Z1751" s="95"/>
      <c r="AB1751" s="95"/>
      <c r="AD1751" s="95"/>
    </row>
    <row r="1752" spans="4:30" x14ac:dyDescent="0.45">
      <c r="D1752" s="23"/>
      <c r="E1752" s="95"/>
      <c r="F1752" s="95"/>
      <c r="K1752" s="95"/>
      <c r="M1752" s="95"/>
      <c r="P1752" s="95"/>
      <c r="Z1752" s="95"/>
      <c r="AB1752" s="95"/>
      <c r="AD1752" s="95"/>
    </row>
    <row r="1753" spans="4:30" x14ac:dyDescent="0.45">
      <c r="D1753" s="23"/>
      <c r="E1753" s="95"/>
      <c r="F1753" s="95"/>
      <c r="K1753" s="95"/>
      <c r="M1753" s="95"/>
      <c r="P1753" s="95"/>
      <c r="Z1753" s="95"/>
      <c r="AB1753" s="95"/>
      <c r="AD1753" s="95"/>
    </row>
    <row r="1754" spans="4:30" x14ac:dyDescent="0.45">
      <c r="D1754" s="23"/>
      <c r="E1754" s="95"/>
      <c r="F1754" s="95"/>
      <c r="K1754" s="95"/>
      <c r="M1754" s="95"/>
      <c r="P1754" s="95"/>
      <c r="Z1754" s="95"/>
      <c r="AB1754" s="95"/>
      <c r="AD1754" s="95"/>
    </row>
    <row r="1755" spans="4:30" x14ac:dyDescent="0.45">
      <c r="D1755" s="23"/>
      <c r="E1755" s="95"/>
      <c r="F1755" s="95"/>
      <c r="K1755" s="95"/>
      <c r="M1755" s="95"/>
      <c r="P1755" s="95"/>
      <c r="Z1755" s="95"/>
      <c r="AB1755" s="95"/>
      <c r="AD1755" s="95"/>
    </row>
    <row r="1756" spans="4:30" x14ac:dyDescent="0.45">
      <c r="D1756" s="23"/>
      <c r="E1756" s="95"/>
      <c r="F1756" s="95"/>
      <c r="K1756" s="95"/>
      <c r="M1756" s="95"/>
      <c r="P1756" s="95"/>
      <c r="Z1756" s="95"/>
      <c r="AB1756" s="95"/>
      <c r="AD1756" s="95"/>
    </row>
    <row r="1757" spans="4:30" x14ac:dyDescent="0.45">
      <c r="D1757" s="23"/>
      <c r="E1757" s="95"/>
      <c r="F1757" s="95"/>
      <c r="K1757" s="95"/>
      <c r="M1757" s="95"/>
      <c r="P1757" s="95"/>
      <c r="Z1757" s="95"/>
      <c r="AB1757" s="95"/>
      <c r="AD1757" s="95"/>
    </row>
    <row r="1758" spans="4:30" x14ac:dyDescent="0.45">
      <c r="D1758" s="23"/>
      <c r="E1758" s="95"/>
      <c r="F1758" s="95"/>
      <c r="K1758" s="95"/>
      <c r="M1758" s="95"/>
      <c r="P1758" s="95"/>
      <c r="Z1758" s="95"/>
      <c r="AB1758" s="95"/>
      <c r="AD1758" s="95"/>
    </row>
    <row r="1759" spans="4:30" x14ac:dyDescent="0.45">
      <c r="D1759" s="23"/>
      <c r="E1759" s="95"/>
      <c r="F1759" s="95"/>
      <c r="K1759" s="95"/>
      <c r="M1759" s="95"/>
      <c r="P1759" s="95"/>
      <c r="Z1759" s="95"/>
      <c r="AB1759" s="95"/>
      <c r="AD1759" s="95"/>
    </row>
    <row r="1760" spans="4:30" x14ac:dyDescent="0.45">
      <c r="D1760" s="23"/>
      <c r="E1760" s="95"/>
      <c r="F1760" s="95"/>
      <c r="K1760" s="95"/>
      <c r="M1760" s="95"/>
      <c r="P1760" s="95"/>
      <c r="Z1760" s="95"/>
      <c r="AB1760" s="95"/>
      <c r="AD1760" s="95"/>
    </row>
    <row r="1761" spans="4:30" x14ac:dyDescent="0.45">
      <c r="D1761" s="23"/>
      <c r="E1761" s="95"/>
      <c r="F1761" s="95"/>
      <c r="K1761" s="95"/>
      <c r="M1761" s="95"/>
      <c r="P1761" s="95"/>
      <c r="Z1761" s="95"/>
      <c r="AB1761" s="95"/>
      <c r="AD1761" s="95"/>
    </row>
    <row r="1762" spans="4:30" x14ac:dyDescent="0.45">
      <c r="D1762" s="23"/>
      <c r="E1762" s="95"/>
      <c r="F1762" s="95"/>
      <c r="K1762" s="95"/>
      <c r="M1762" s="95"/>
      <c r="P1762" s="95"/>
      <c r="Z1762" s="95"/>
      <c r="AB1762" s="95"/>
      <c r="AD1762" s="95"/>
    </row>
    <row r="1763" spans="4:30" x14ac:dyDescent="0.45">
      <c r="D1763" s="23"/>
      <c r="E1763" s="95"/>
      <c r="F1763" s="95"/>
      <c r="K1763" s="95"/>
      <c r="M1763" s="95"/>
      <c r="P1763" s="95"/>
      <c r="Z1763" s="95"/>
      <c r="AB1763" s="95"/>
      <c r="AD1763" s="95"/>
    </row>
    <row r="1764" spans="4:30" x14ac:dyDescent="0.45">
      <c r="D1764" s="23"/>
      <c r="E1764" s="95"/>
      <c r="F1764" s="95"/>
      <c r="K1764" s="95"/>
      <c r="M1764" s="95"/>
      <c r="P1764" s="95"/>
      <c r="Z1764" s="95"/>
      <c r="AB1764" s="95"/>
      <c r="AD1764" s="95"/>
    </row>
    <row r="1765" spans="4:30" x14ac:dyDescent="0.45">
      <c r="D1765" s="23"/>
      <c r="E1765" s="95"/>
      <c r="F1765" s="95"/>
      <c r="K1765" s="95"/>
      <c r="M1765" s="95"/>
      <c r="P1765" s="95"/>
      <c r="Z1765" s="95"/>
      <c r="AB1765" s="95"/>
      <c r="AD1765" s="95"/>
    </row>
    <row r="1766" spans="4:30" x14ac:dyDescent="0.45">
      <c r="D1766" s="23"/>
      <c r="E1766" s="95"/>
      <c r="F1766" s="95"/>
      <c r="K1766" s="95"/>
      <c r="M1766" s="95"/>
      <c r="P1766" s="95"/>
      <c r="Z1766" s="95"/>
      <c r="AB1766" s="95"/>
      <c r="AD1766" s="95"/>
    </row>
    <row r="1767" spans="4:30" x14ac:dyDescent="0.45">
      <c r="D1767" s="23"/>
      <c r="E1767" s="95"/>
      <c r="F1767" s="95"/>
      <c r="K1767" s="95"/>
      <c r="M1767" s="95"/>
      <c r="P1767" s="95"/>
      <c r="Z1767" s="95"/>
      <c r="AB1767" s="95"/>
      <c r="AD1767" s="95"/>
    </row>
    <row r="1768" spans="4:30" x14ac:dyDescent="0.45">
      <c r="D1768" s="23"/>
      <c r="E1768" s="95"/>
      <c r="F1768" s="95"/>
      <c r="K1768" s="95"/>
      <c r="M1768" s="95"/>
      <c r="P1768" s="95"/>
      <c r="Z1768" s="95"/>
      <c r="AB1768" s="95"/>
      <c r="AD1768" s="95"/>
    </row>
    <row r="1769" spans="4:30" x14ac:dyDescent="0.45">
      <c r="D1769" s="23"/>
      <c r="E1769" s="95"/>
      <c r="F1769" s="95"/>
      <c r="K1769" s="95"/>
      <c r="M1769" s="95"/>
      <c r="P1769" s="95"/>
      <c r="Z1769" s="95"/>
      <c r="AB1769" s="95"/>
      <c r="AD1769" s="95"/>
    </row>
    <row r="1770" spans="4:30" x14ac:dyDescent="0.45">
      <c r="D1770" s="23"/>
      <c r="E1770" s="95"/>
      <c r="F1770" s="95"/>
      <c r="K1770" s="95"/>
      <c r="M1770" s="95"/>
      <c r="P1770" s="95"/>
      <c r="Z1770" s="95"/>
      <c r="AB1770" s="95"/>
      <c r="AD1770" s="95"/>
    </row>
    <row r="1771" spans="4:30" x14ac:dyDescent="0.45">
      <c r="D1771" s="23"/>
      <c r="E1771" s="95"/>
      <c r="F1771" s="95"/>
      <c r="K1771" s="95"/>
      <c r="M1771" s="95"/>
      <c r="P1771" s="95"/>
      <c r="Z1771" s="95"/>
      <c r="AB1771" s="95"/>
      <c r="AD1771" s="95"/>
    </row>
    <row r="1772" spans="4:30" x14ac:dyDescent="0.45">
      <c r="D1772" s="23"/>
      <c r="E1772" s="95"/>
      <c r="F1772" s="95"/>
      <c r="K1772" s="95"/>
      <c r="M1772" s="95"/>
      <c r="P1772" s="95"/>
      <c r="Z1772" s="95"/>
      <c r="AB1772" s="95"/>
      <c r="AD1772" s="95"/>
    </row>
    <row r="1773" spans="4:30" x14ac:dyDescent="0.45">
      <c r="D1773" s="23"/>
      <c r="E1773" s="95"/>
      <c r="F1773" s="95"/>
      <c r="K1773" s="95"/>
      <c r="M1773" s="95"/>
      <c r="P1773" s="95"/>
      <c r="Z1773" s="95"/>
      <c r="AB1773" s="95"/>
      <c r="AD1773" s="95"/>
    </row>
    <row r="1774" spans="4:30" x14ac:dyDescent="0.45">
      <c r="D1774" s="23"/>
      <c r="E1774" s="95"/>
      <c r="F1774" s="95"/>
      <c r="K1774" s="95"/>
      <c r="M1774" s="95"/>
      <c r="P1774" s="95"/>
      <c r="Z1774" s="95"/>
      <c r="AB1774" s="95"/>
      <c r="AD1774" s="95"/>
    </row>
    <row r="1775" spans="4:30" x14ac:dyDescent="0.45">
      <c r="D1775" s="23"/>
      <c r="E1775" s="95"/>
      <c r="F1775" s="95"/>
      <c r="K1775" s="95"/>
      <c r="M1775" s="95"/>
      <c r="P1775" s="95"/>
      <c r="Z1775" s="95"/>
      <c r="AB1775" s="95"/>
      <c r="AD1775" s="95"/>
    </row>
    <row r="1776" spans="4:30" x14ac:dyDescent="0.45">
      <c r="D1776" s="23"/>
      <c r="E1776" s="95"/>
      <c r="F1776" s="95"/>
      <c r="K1776" s="95"/>
      <c r="M1776" s="95"/>
      <c r="P1776" s="95"/>
      <c r="Z1776" s="95"/>
      <c r="AB1776" s="95"/>
      <c r="AD1776" s="95"/>
    </row>
    <row r="1777" spans="4:30" x14ac:dyDescent="0.45">
      <c r="D1777" s="23"/>
      <c r="E1777" s="95"/>
      <c r="F1777" s="95"/>
      <c r="K1777" s="95"/>
      <c r="M1777" s="95"/>
      <c r="P1777" s="95"/>
      <c r="Z1777" s="95"/>
      <c r="AB1777" s="95"/>
      <c r="AD1777" s="95"/>
    </row>
    <row r="1778" spans="4:30" x14ac:dyDescent="0.45">
      <c r="D1778" s="23"/>
      <c r="E1778" s="95"/>
      <c r="F1778" s="95"/>
      <c r="K1778" s="95"/>
      <c r="M1778" s="95"/>
      <c r="P1778" s="95"/>
      <c r="Z1778" s="95"/>
      <c r="AB1778" s="95"/>
      <c r="AD1778" s="95"/>
    </row>
    <row r="1779" spans="4:30" x14ac:dyDescent="0.45">
      <c r="D1779" s="23"/>
      <c r="E1779" s="95"/>
      <c r="F1779" s="95"/>
      <c r="K1779" s="95"/>
      <c r="M1779" s="95"/>
      <c r="P1779" s="95"/>
      <c r="Z1779" s="95"/>
      <c r="AB1779" s="95"/>
      <c r="AD1779" s="95"/>
    </row>
    <row r="1780" spans="4:30" x14ac:dyDescent="0.45">
      <c r="D1780" s="23"/>
      <c r="E1780" s="95"/>
      <c r="F1780" s="95"/>
      <c r="K1780" s="95"/>
      <c r="M1780" s="95"/>
      <c r="P1780" s="95"/>
      <c r="Z1780" s="95"/>
      <c r="AB1780" s="95"/>
      <c r="AD1780" s="95"/>
    </row>
    <row r="1781" spans="4:30" x14ac:dyDescent="0.45">
      <c r="D1781" s="23"/>
      <c r="E1781" s="95"/>
      <c r="F1781" s="95"/>
      <c r="K1781" s="95"/>
      <c r="M1781" s="95"/>
      <c r="P1781" s="95"/>
      <c r="Z1781" s="95"/>
      <c r="AB1781" s="95"/>
      <c r="AD1781" s="95"/>
    </row>
    <row r="1782" spans="4:30" x14ac:dyDescent="0.45">
      <c r="D1782" s="23"/>
      <c r="E1782" s="95"/>
      <c r="F1782" s="95"/>
      <c r="K1782" s="95"/>
      <c r="M1782" s="95"/>
      <c r="P1782" s="95"/>
      <c r="Z1782" s="95"/>
      <c r="AB1782" s="95"/>
      <c r="AD1782" s="95"/>
    </row>
    <row r="1783" spans="4:30" x14ac:dyDescent="0.45">
      <c r="D1783" s="23"/>
      <c r="E1783" s="95"/>
      <c r="F1783" s="95"/>
      <c r="K1783" s="95"/>
      <c r="M1783" s="95"/>
      <c r="P1783" s="95"/>
      <c r="Z1783" s="95"/>
      <c r="AB1783" s="95"/>
      <c r="AD1783" s="95"/>
    </row>
    <row r="1784" spans="4:30" x14ac:dyDescent="0.45">
      <c r="D1784" s="23"/>
      <c r="E1784" s="95"/>
      <c r="F1784" s="95"/>
      <c r="K1784" s="95"/>
      <c r="M1784" s="95"/>
      <c r="P1784" s="95"/>
      <c r="Z1784" s="95"/>
      <c r="AB1784" s="95"/>
      <c r="AD1784" s="95"/>
    </row>
    <row r="1785" spans="4:30" x14ac:dyDescent="0.45">
      <c r="D1785" s="23"/>
      <c r="E1785" s="95"/>
      <c r="F1785" s="95"/>
      <c r="K1785" s="95"/>
      <c r="M1785" s="95"/>
      <c r="P1785" s="95"/>
      <c r="Z1785" s="95"/>
      <c r="AB1785" s="95"/>
      <c r="AD1785" s="95"/>
    </row>
    <row r="1786" spans="4:30" x14ac:dyDescent="0.45">
      <c r="D1786" s="23"/>
      <c r="E1786" s="95"/>
      <c r="F1786" s="95"/>
      <c r="K1786" s="95"/>
      <c r="M1786" s="95"/>
      <c r="P1786" s="95"/>
      <c r="Z1786" s="95"/>
      <c r="AB1786" s="95"/>
      <c r="AD1786" s="95"/>
    </row>
    <row r="1787" spans="4:30" x14ac:dyDescent="0.45">
      <c r="D1787" s="23"/>
      <c r="E1787" s="95"/>
      <c r="F1787" s="95"/>
      <c r="K1787" s="95"/>
      <c r="M1787" s="95"/>
      <c r="P1787" s="95"/>
      <c r="Z1787" s="95"/>
      <c r="AB1787" s="95"/>
      <c r="AD1787" s="95"/>
    </row>
    <row r="1788" spans="4:30" x14ac:dyDescent="0.45">
      <c r="D1788" s="23"/>
      <c r="E1788" s="95"/>
      <c r="F1788" s="95"/>
      <c r="K1788" s="95"/>
      <c r="M1788" s="95"/>
      <c r="P1788" s="95"/>
      <c r="Z1788" s="95"/>
      <c r="AB1788" s="95"/>
      <c r="AD1788" s="95"/>
    </row>
    <row r="1789" spans="4:30" x14ac:dyDescent="0.45">
      <c r="D1789" s="23"/>
      <c r="E1789" s="95"/>
      <c r="F1789" s="95"/>
      <c r="K1789" s="95"/>
      <c r="M1789" s="95"/>
      <c r="P1789" s="95"/>
      <c r="Z1789" s="95"/>
      <c r="AB1789" s="95"/>
      <c r="AD1789" s="95"/>
    </row>
    <row r="1790" spans="4:30" x14ac:dyDescent="0.45">
      <c r="D1790" s="23"/>
      <c r="E1790" s="95"/>
      <c r="F1790" s="95"/>
      <c r="K1790" s="95"/>
      <c r="M1790" s="95"/>
      <c r="P1790" s="95"/>
      <c r="Z1790" s="95"/>
      <c r="AB1790" s="95"/>
      <c r="AD1790" s="95"/>
    </row>
    <row r="1791" spans="4:30" x14ac:dyDescent="0.45">
      <c r="D1791" s="23"/>
      <c r="E1791" s="95"/>
      <c r="F1791" s="95"/>
      <c r="K1791" s="95"/>
      <c r="M1791" s="95"/>
      <c r="P1791" s="95"/>
      <c r="Z1791" s="95"/>
      <c r="AB1791" s="95"/>
      <c r="AD1791" s="95"/>
    </row>
    <row r="1792" spans="4:30" x14ac:dyDescent="0.45">
      <c r="D1792" s="23"/>
      <c r="E1792" s="95"/>
      <c r="F1792" s="95"/>
      <c r="K1792" s="95"/>
      <c r="M1792" s="95"/>
      <c r="P1792" s="95"/>
      <c r="Z1792" s="95"/>
      <c r="AB1792" s="95"/>
      <c r="AD1792" s="95"/>
    </row>
    <row r="1793" spans="4:30" x14ac:dyDescent="0.45">
      <c r="D1793" s="23"/>
      <c r="E1793" s="95"/>
      <c r="F1793" s="95"/>
      <c r="K1793" s="95"/>
      <c r="M1793" s="95"/>
      <c r="P1793" s="95"/>
      <c r="Z1793" s="95"/>
      <c r="AB1793" s="95"/>
      <c r="AD1793" s="95"/>
    </row>
    <row r="1794" spans="4:30" x14ac:dyDescent="0.45">
      <c r="D1794" s="23"/>
      <c r="E1794" s="95"/>
      <c r="F1794" s="95"/>
      <c r="K1794" s="95"/>
      <c r="M1794" s="95"/>
      <c r="P1794" s="95"/>
      <c r="Z1794" s="95"/>
      <c r="AB1794" s="95"/>
      <c r="AD1794" s="95"/>
    </row>
    <row r="1795" spans="4:30" x14ac:dyDescent="0.45">
      <c r="D1795" s="23"/>
      <c r="E1795" s="95"/>
      <c r="F1795" s="95"/>
      <c r="K1795" s="95"/>
      <c r="M1795" s="95"/>
      <c r="P1795" s="95"/>
      <c r="Z1795" s="95"/>
      <c r="AB1795" s="95"/>
      <c r="AD1795" s="95"/>
    </row>
    <row r="1796" spans="4:30" x14ac:dyDescent="0.45">
      <c r="D1796" s="23"/>
      <c r="E1796" s="95"/>
      <c r="F1796" s="95"/>
      <c r="K1796" s="95"/>
      <c r="M1796" s="95"/>
      <c r="P1796" s="95"/>
      <c r="Z1796" s="95"/>
      <c r="AB1796" s="95"/>
      <c r="AD1796" s="95"/>
    </row>
    <row r="1797" spans="4:30" x14ac:dyDescent="0.45">
      <c r="D1797" s="23"/>
      <c r="E1797" s="95"/>
      <c r="F1797" s="95"/>
      <c r="K1797" s="95"/>
      <c r="M1797" s="95"/>
      <c r="P1797" s="95"/>
      <c r="Z1797" s="95"/>
      <c r="AB1797" s="95"/>
      <c r="AD1797" s="95"/>
    </row>
    <row r="1798" spans="4:30" x14ac:dyDescent="0.45">
      <c r="D1798" s="23"/>
      <c r="E1798" s="95"/>
      <c r="F1798" s="95"/>
      <c r="K1798" s="95"/>
      <c r="M1798" s="95"/>
      <c r="P1798" s="95"/>
      <c r="Z1798" s="95"/>
      <c r="AB1798" s="95"/>
      <c r="AD1798" s="95"/>
    </row>
    <row r="1799" spans="4:30" x14ac:dyDescent="0.45">
      <c r="D1799" s="23"/>
      <c r="E1799" s="95"/>
      <c r="F1799" s="95"/>
      <c r="K1799" s="95"/>
      <c r="M1799" s="95"/>
      <c r="P1799" s="95"/>
      <c r="Z1799" s="95"/>
      <c r="AB1799" s="95"/>
      <c r="AD1799" s="95"/>
    </row>
    <row r="1800" spans="4:30" x14ac:dyDescent="0.45">
      <c r="D1800" s="23"/>
      <c r="E1800" s="95"/>
      <c r="F1800" s="95"/>
      <c r="K1800" s="95"/>
      <c r="M1800" s="95"/>
      <c r="P1800" s="95"/>
      <c r="Z1800" s="95"/>
      <c r="AB1800" s="95"/>
      <c r="AD1800" s="95"/>
    </row>
    <row r="1801" spans="4:30" x14ac:dyDescent="0.45">
      <c r="D1801" s="23"/>
      <c r="E1801" s="95"/>
      <c r="F1801" s="95"/>
      <c r="K1801" s="95"/>
      <c r="M1801" s="95"/>
      <c r="P1801" s="95"/>
      <c r="Z1801" s="95"/>
      <c r="AB1801" s="95"/>
      <c r="AD1801" s="95"/>
    </row>
    <row r="1802" spans="4:30" x14ac:dyDescent="0.45">
      <c r="D1802" s="23"/>
      <c r="E1802" s="95"/>
      <c r="F1802" s="95"/>
      <c r="K1802" s="95"/>
      <c r="M1802" s="95"/>
      <c r="P1802" s="95"/>
      <c r="Z1802" s="95"/>
      <c r="AB1802" s="95"/>
      <c r="AD1802" s="95"/>
    </row>
    <row r="1803" spans="4:30" x14ac:dyDescent="0.45">
      <c r="D1803" s="23"/>
      <c r="E1803" s="95"/>
      <c r="F1803" s="95"/>
      <c r="K1803" s="95"/>
      <c r="M1803" s="95"/>
      <c r="P1803" s="95"/>
      <c r="Z1803" s="95"/>
      <c r="AB1803" s="95"/>
      <c r="AD1803" s="95"/>
    </row>
    <row r="1804" spans="4:30" x14ac:dyDescent="0.45">
      <c r="D1804" s="23"/>
      <c r="E1804" s="95"/>
      <c r="F1804" s="95"/>
      <c r="K1804" s="95"/>
      <c r="M1804" s="95"/>
      <c r="P1804" s="95"/>
      <c r="Z1804" s="95"/>
      <c r="AB1804" s="95"/>
      <c r="AD1804" s="95"/>
    </row>
    <row r="1805" spans="4:30" x14ac:dyDescent="0.45">
      <c r="D1805" s="23"/>
      <c r="E1805" s="95"/>
      <c r="F1805" s="95"/>
      <c r="K1805" s="95"/>
      <c r="M1805" s="95"/>
      <c r="P1805" s="95"/>
      <c r="Z1805" s="95"/>
      <c r="AB1805" s="95"/>
      <c r="AD1805" s="95"/>
    </row>
    <row r="1806" spans="4:30" x14ac:dyDescent="0.45">
      <c r="D1806" s="23"/>
      <c r="E1806" s="95"/>
      <c r="F1806" s="95"/>
      <c r="K1806" s="95"/>
      <c r="M1806" s="95"/>
      <c r="P1806" s="95"/>
      <c r="Z1806" s="95"/>
      <c r="AB1806" s="95"/>
      <c r="AD1806" s="95"/>
    </row>
    <row r="1807" spans="4:30" x14ac:dyDescent="0.45">
      <c r="D1807" s="23"/>
      <c r="E1807" s="95"/>
      <c r="F1807" s="95"/>
      <c r="K1807" s="95"/>
      <c r="M1807" s="95"/>
      <c r="P1807" s="95"/>
      <c r="Z1807" s="95"/>
      <c r="AB1807" s="95"/>
      <c r="AD1807" s="95"/>
    </row>
    <row r="1808" spans="4:30" x14ac:dyDescent="0.45">
      <c r="D1808" s="23"/>
      <c r="E1808" s="95"/>
      <c r="F1808" s="95"/>
      <c r="K1808" s="95"/>
      <c r="M1808" s="95"/>
      <c r="P1808" s="95"/>
      <c r="Z1808" s="95"/>
      <c r="AB1808" s="95"/>
      <c r="AD1808" s="95"/>
    </row>
    <row r="1809" spans="4:30" x14ac:dyDescent="0.45">
      <c r="D1809" s="23"/>
      <c r="E1809" s="95"/>
      <c r="F1809" s="95"/>
      <c r="K1809" s="95"/>
      <c r="M1809" s="95"/>
      <c r="P1809" s="95"/>
      <c r="Z1809" s="95"/>
      <c r="AB1809" s="95"/>
      <c r="AD1809" s="95"/>
    </row>
    <row r="1810" spans="4:30" x14ac:dyDescent="0.45">
      <c r="D1810" s="23"/>
      <c r="E1810" s="95"/>
      <c r="F1810" s="95"/>
      <c r="K1810" s="95"/>
      <c r="M1810" s="95"/>
      <c r="P1810" s="95"/>
      <c r="Z1810" s="95"/>
      <c r="AB1810" s="95"/>
      <c r="AD1810" s="95"/>
    </row>
    <row r="1811" spans="4:30" x14ac:dyDescent="0.45">
      <c r="D1811" s="23"/>
      <c r="E1811" s="95"/>
      <c r="F1811" s="95"/>
      <c r="K1811" s="95"/>
      <c r="M1811" s="95"/>
      <c r="P1811" s="95"/>
      <c r="Z1811" s="95"/>
      <c r="AB1811" s="95"/>
      <c r="AD1811" s="95"/>
    </row>
    <row r="1812" spans="4:30" x14ac:dyDescent="0.45">
      <c r="D1812" s="23"/>
      <c r="E1812" s="95"/>
      <c r="F1812" s="95"/>
      <c r="K1812" s="95"/>
      <c r="M1812" s="95"/>
      <c r="P1812" s="95"/>
      <c r="Z1812" s="95"/>
      <c r="AB1812" s="95"/>
      <c r="AD1812" s="95"/>
    </row>
    <row r="1813" spans="4:30" x14ac:dyDescent="0.45">
      <c r="D1813" s="23"/>
      <c r="E1813" s="95"/>
      <c r="F1813" s="95"/>
      <c r="K1813" s="95"/>
      <c r="M1813" s="95"/>
      <c r="P1813" s="95"/>
      <c r="Z1813" s="95"/>
      <c r="AB1813" s="95"/>
      <c r="AD1813" s="95"/>
    </row>
    <row r="1814" spans="4:30" x14ac:dyDescent="0.45">
      <c r="D1814" s="23"/>
      <c r="E1814" s="95"/>
      <c r="F1814" s="95"/>
      <c r="K1814" s="95"/>
      <c r="M1814" s="95"/>
      <c r="P1814" s="95"/>
      <c r="Z1814" s="95"/>
      <c r="AB1814" s="95"/>
      <c r="AD1814" s="95"/>
    </row>
    <row r="1815" spans="4:30" x14ac:dyDescent="0.45">
      <c r="D1815" s="23"/>
      <c r="E1815" s="95"/>
      <c r="F1815" s="95"/>
      <c r="K1815" s="95"/>
      <c r="M1815" s="95"/>
      <c r="P1815" s="95"/>
      <c r="Z1815" s="95"/>
      <c r="AB1815" s="95"/>
      <c r="AD1815" s="95"/>
    </row>
    <row r="1816" spans="4:30" x14ac:dyDescent="0.45">
      <c r="D1816" s="23"/>
      <c r="E1816" s="95"/>
      <c r="F1816" s="95"/>
      <c r="K1816" s="95"/>
      <c r="M1816" s="95"/>
      <c r="P1816" s="95"/>
      <c r="Z1816" s="95"/>
      <c r="AB1816" s="95"/>
      <c r="AD1816" s="95"/>
    </row>
    <row r="1817" spans="4:30" x14ac:dyDescent="0.45">
      <c r="D1817" s="23"/>
      <c r="E1817" s="95"/>
      <c r="F1817" s="95"/>
      <c r="K1817" s="95"/>
      <c r="M1817" s="95"/>
      <c r="P1817" s="95"/>
      <c r="Z1817" s="95"/>
      <c r="AB1817" s="95"/>
      <c r="AD1817" s="95"/>
    </row>
    <row r="1818" spans="4:30" x14ac:dyDescent="0.45">
      <c r="D1818" s="23"/>
      <c r="E1818" s="95"/>
      <c r="F1818" s="95"/>
      <c r="K1818" s="95"/>
      <c r="M1818" s="95"/>
      <c r="P1818" s="95"/>
      <c r="Z1818" s="95"/>
      <c r="AB1818" s="95"/>
      <c r="AD1818" s="95"/>
    </row>
    <row r="1819" spans="4:30" x14ac:dyDescent="0.45">
      <c r="D1819" s="23"/>
      <c r="E1819" s="95"/>
      <c r="F1819" s="95"/>
      <c r="K1819" s="95"/>
      <c r="M1819" s="95"/>
      <c r="P1819" s="95"/>
      <c r="Z1819" s="95"/>
      <c r="AB1819" s="95"/>
      <c r="AD1819" s="95"/>
    </row>
    <row r="1820" spans="4:30" x14ac:dyDescent="0.45">
      <c r="D1820" s="23"/>
      <c r="E1820" s="95"/>
      <c r="F1820" s="95"/>
      <c r="K1820" s="95"/>
      <c r="M1820" s="95"/>
      <c r="P1820" s="95"/>
      <c r="Z1820" s="95"/>
      <c r="AB1820" s="95"/>
      <c r="AD1820" s="95"/>
    </row>
    <row r="1821" spans="4:30" x14ac:dyDescent="0.45">
      <c r="D1821" s="23"/>
      <c r="E1821" s="95"/>
      <c r="F1821" s="95"/>
      <c r="K1821" s="95"/>
      <c r="M1821" s="95"/>
      <c r="P1821" s="95"/>
      <c r="Z1821" s="95"/>
      <c r="AB1821" s="95"/>
      <c r="AD1821" s="95"/>
    </row>
    <row r="1822" spans="4:30" x14ac:dyDescent="0.45">
      <c r="D1822" s="23"/>
      <c r="E1822" s="95"/>
      <c r="F1822" s="95"/>
      <c r="K1822" s="95"/>
      <c r="M1822" s="95"/>
      <c r="P1822" s="95"/>
      <c r="Z1822" s="95"/>
      <c r="AB1822" s="95"/>
      <c r="AD1822" s="95"/>
    </row>
    <row r="1823" spans="4:30" x14ac:dyDescent="0.45">
      <c r="D1823" s="23"/>
      <c r="E1823" s="95"/>
      <c r="F1823" s="95"/>
      <c r="K1823" s="95"/>
      <c r="M1823" s="95"/>
      <c r="P1823" s="95"/>
      <c r="Z1823" s="95"/>
      <c r="AB1823" s="95"/>
      <c r="AD1823" s="95"/>
    </row>
    <row r="1824" spans="4:30" x14ac:dyDescent="0.45">
      <c r="D1824" s="23"/>
      <c r="E1824" s="95"/>
      <c r="F1824" s="95"/>
      <c r="K1824" s="95"/>
      <c r="M1824" s="95"/>
      <c r="P1824" s="95"/>
      <c r="Z1824" s="95"/>
      <c r="AB1824" s="95"/>
      <c r="AD1824" s="95"/>
    </row>
    <row r="1825" spans="4:30" x14ac:dyDescent="0.45">
      <c r="D1825" s="23"/>
      <c r="E1825" s="95"/>
      <c r="F1825" s="95"/>
      <c r="K1825" s="95"/>
      <c r="M1825" s="95"/>
      <c r="P1825" s="95"/>
      <c r="Z1825" s="95"/>
      <c r="AB1825" s="95"/>
      <c r="AD1825" s="95"/>
    </row>
    <row r="1826" spans="4:30" x14ac:dyDescent="0.45">
      <c r="D1826" s="23"/>
      <c r="E1826" s="95"/>
      <c r="F1826" s="95"/>
      <c r="K1826" s="95"/>
      <c r="M1826" s="95"/>
      <c r="P1826" s="95"/>
      <c r="Z1826" s="95"/>
      <c r="AB1826" s="95"/>
      <c r="AD1826" s="95"/>
    </row>
    <row r="1827" spans="4:30" x14ac:dyDescent="0.45">
      <c r="D1827" s="23"/>
      <c r="E1827" s="95"/>
      <c r="F1827" s="95"/>
      <c r="K1827" s="95"/>
      <c r="M1827" s="95"/>
      <c r="P1827" s="95"/>
      <c r="Z1827" s="95"/>
      <c r="AB1827" s="95"/>
      <c r="AD1827" s="95"/>
    </row>
    <row r="1828" spans="4:30" x14ac:dyDescent="0.45">
      <c r="D1828" s="23"/>
      <c r="E1828" s="95"/>
      <c r="F1828" s="95"/>
      <c r="K1828" s="95"/>
      <c r="M1828" s="95"/>
      <c r="P1828" s="95"/>
      <c r="Z1828" s="95"/>
      <c r="AB1828" s="95"/>
      <c r="AD1828" s="95"/>
    </row>
    <row r="1829" spans="4:30" x14ac:dyDescent="0.45">
      <c r="D1829" s="23"/>
      <c r="E1829" s="95"/>
      <c r="F1829" s="95"/>
      <c r="K1829" s="95"/>
      <c r="M1829" s="95"/>
      <c r="P1829" s="95"/>
      <c r="Z1829" s="95"/>
      <c r="AB1829" s="95"/>
      <c r="AD1829" s="95"/>
    </row>
    <row r="1830" spans="4:30" x14ac:dyDescent="0.45">
      <c r="D1830" s="23"/>
      <c r="E1830" s="95"/>
      <c r="F1830" s="95"/>
      <c r="K1830" s="95"/>
      <c r="M1830" s="95"/>
      <c r="P1830" s="95"/>
      <c r="Z1830" s="95"/>
      <c r="AB1830" s="95"/>
      <c r="AD1830" s="95"/>
    </row>
    <row r="1831" spans="4:30" x14ac:dyDescent="0.45">
      <c r="D1831" s="23"/>
      <c r="E1831" s="95"/>
      <c r="F1831" s="95"/>
      <c r="K1831" s="95"/>
      <c r="M1831" s="95"/>
      <c r="P1831" s="95"/>
      <c r="Z1831" s="95"/>
      <c r="AB1831" s="95"/>
      <c r="AD1831" s="95"/>
    </row>
    <row r="1832" spans="4:30" x14ac:dyDescent="0.45">
      <c r="D1832" s="23"/>
      <c r="E1832" s="95"/>
      <c r="F1832" s="95"/>
      <c r="K1832" s="95"/>
      <c r="M1832" s="95"/>
      <c r="P1832" s="95"/>
      <c r="Z1832" s="95"/>
      <c r="AB1832" s="95"/>
      <c r="AD1832" s="95"/>
    </row>
    <row r="1833" spans="4:30" x14ac:dyDescent="0.45">
      <c r="D1833" s="23"/>
      <c r="E1833" s="95"/>
      <c r="F1833" s="95"/>
      <c r="K1833" s="95"/>
      <c r="M1833" s="95"/>
      <c r="P1833" s="95"/>
      <c r="Z1833" s="95"/>
      <c r="AB1833" s="95"/>
      <c r="AD1833" s="95"/>
    </row>
    <row r="1834" spans="4:30" x14ac:dyDescent="0.45">
      <c r="D1834" s="23"/>
      <c r="E1834" s="95"/>
      <c r="F1834" s="95"/>
      <c r="K1834" s="95"/>
      <c r="M1834" s="95"/>
      <c r="P1834" s="95"/>
      <c r="Z1834" s="95"/>
      <c r="AB1834" s="95"/>
      <c r="AD1834" s="95"/>
    </row>
    <row r="1835" spans="4:30" x14ac:dyDescent="0.45">
      <c r="D1835" s="23"/>
      <c r="E1835" s="95"/>
      <c r="F1835" s="95"/>
      <c r="K1835" s="95"/>
      <c r="M1835" s="95"/>
      <c r="P1835" s="95"/>
      <c r="Z1835" s="95"/>
      <c r="AB1835" s="95"/>
      <c r="AD1835" s="95"/>
    </row>
    <row r="1836" spans="4:30" x14ac:dyDescent="0.45">
      <c r="D1836" s="23"/>
      <c r="E1836" s="95"/>
      <c r="F1836" s="95"/>
      <c r="K1836" s="95"/>
      <c r="M1836" s="95"/>
      <c r="P1836" s="95"/>
      <c r="Z1836" s="95"/>
      <c r="AB1836" s="95"/>
      <c r="AD1836" s="95"/>
    </row>
    <row r="1837" spans="4:30" x14ac:dyDescent="0.45">
      <c r="D1837" s="23"/>
      <c r="E1837" s="95"/>
      <c r="F1837" s="95"/>
      <c r="K1837" s="95"/>
      <c r="M1837" s="95"/>
      <c r="P1837" s="95"/>
      <c r="Z1837" s="95"/>
      <c r="AB1837" s="95"/>
      <c r="AD1837" s="95"/>
    </row>
    <row r="1838" spans="4:30" x14ac:dyDescent="0.45">
      <c r="D1838" s="23"/>
      <c r="E1838" s="95"/>
      <c r="F1838" s="95"/>
      <c r="K1838" s="95"/>
      <c r="M1838" s="95"/>
      <c r="P1838" s="95"/>
      <c r="Z1838" s="95"/>
      <c r="AB1838" s="95"/>
      <c r="AD1838" s="95"/>
    </row>
    <row r="1839" spans="4:30" x14ac:dyDescent="0.45">
      <c r="D1839" s="23"/>
      <c r="E1839" s="95"/>
      <c r="F1839" s="95"/>
      <c r="K1839" s="95"/>
      <c r="M1839" s="95"/>
      <c r="P1839" s="95"/>
      <c r="Z1839" s="95"/>
      <c r="AB1839" s="95"/>
      <c r="AD1839" s="95"/>
    </row>
    <row r="1840" spans="4:30" x14ac:dyDescent="0.45">
      <c r="D1840" s="23"/>
      <c r="E1840" s="95"/>
      <c r="F1840" s="95"/>
      <c r="K1840" s="95"/>
      <c r="M1840" s="95"/>
      <c r="P1840" s="95"/>
      <c r="Z1840" s="95"/>
      <c r="AB1840" s="95"/>
      <c r="AD1840" s="95"/>
    </row>
    <row r="1841" spans="4:30" x14ac:dyDescent="0.45">
      <c r="D1841" s="23"/>
      <c r="E1841" s="95"/>
      <c r="F1841" s="95"/>
      <c r="K1841" s="95"/>
      <c r="M1841" s="95"/>
      <c r="P1841" s="95"/>
      <c r="Z1841" s="95"/>
      <c r="AB1841" s="95"/>
      <c r="AD1841" s="95"/>
    </row>
    <row r="1842" spans="4:30" x14ac:dyDescent="0.45">
      <c r="D1842" s="23"/>
      <c r="E1842" s="95"/>
      <c r="F1842" s="95"/>
      <c r="K1842" s="95"/>
      <c r="M1842" s="95"/>
      <c r="P1842" s="95"/>
      <c r="Z1842" s="95"/>
      <c r="AB1842" s="95"/>
      <c r="AD1842" s="95"/>
    </row>
    <row r="1843" spans="4:30" x14ac:dyDescent="0.45">
      <c r="D1843" s="23"/>
      <c r="E1843" s="95"/>
      <c r="F1843" s="95"/>
      <c r="K1843" s="95"/>
      <c r="M1843" s="95"/>
      <c r="P1843" s="95"/>
      <c r="Z1843" s="95"/>
      <c r="AB1843" s="95"/>
      <c r="AD1843" s="95"/>
    </row>
    <row r="1844" spans="4:30" x14ac:dyDescent="0.45">
      <c r="D1844" s="23"/>
      <c r="E1844" s="95"/>
      <c r="F1844" s="95"/>
      <c r="K1844" s="95"/>
      <c r="M1844" s="95"/>
      <c r="P1844" s="95"/>
      <c r="Z1844" s="95"/>
      <c r="AB1844" s="95"/>
      <c r="AD1844" s="95"/>
    </row>
    <row r="1845" spans="4:30" x14ac:dyDescent="0.45">
      <c r="D1845" s="23"/>
      <c r="E1845" s="95"/>
      <c r="F1845" s="95"/>
      <c r="K1845" s="95"/>
      <c r="M1845" s="95"/>
      <c r="P1845" s="95"/>
      <c r="Z1845" s="95"/>
      <c r="AB1845" s="95"/>
      <c r="AD1845" s="95"/>
    </row>
    <row r="1846" spans="4:30" x14ac:dyDescent="0.45">
      <c r="D1846" s="23"/>
      <c r="E1846" s="95"/>
      <c r="F1846" s="95"/>
      <c r="K1846" s="95"/>
      <c r="M1846" s="95"/>
      <c r="P1846" s="95"/>
      <c r="Z1846" s="95"/>
      <c r="AB1846" s="95"/>
      <c r="AD1846" s="95"/>
    </row>
    <row r="1847" spans="4:30" x14ac:dyDescent="0.45">
      <c r="D1847" s="23"/>
      <c r="E1847" s="95"/>
      <c r="F1847" s="95"/>
      <c r="K1847" s="95"/>
      <c r="M1847" s="95"/>
      <c r="P1847" s="95"/>
      <c r="Z1847" s="95"/>
      <c r="AB1847" s="95"/>
      <c r="AD1847" s="95"/>
    </row>
    <row r="1848" spans="4:30" x14ac:dyDescent="0.45">
      <c r="D1848" s="23"/>
      <c r="E1848" s="95"/>
      <c r="F1848" s="95"/>
      <c r="K1848" s="95"/>
      <c r="M1848" s="95"/>
      <c r="P1848" s="95"/>
      <c r="Z1848" s="95"/>
      <c r="AB1848" s="95"/>
      <c r="AD1848" s="95"/>
    </row>
    <row r="1849" spans="4:30" x14ac:dyDescent="0.45">
      <c r="D1849" s="23"/>
      <c r="E1849" s="95"/>
      <c r="F1849" s="95"/>
      <c r="K1849" s="95"/>
      <c r="M1849" s="95"/>
      <c r="P1849" s="95"/>
      <c r="Z1849" s="95"/>
      <c r="AB1849" s="95"/>
      <c r="AD1849" s="95"/>
    </row>
    <row r="1850" spans="4:30" x14ac:dyDescent="0.45">
      <c r="D1850" s="23"/>
      <c r="E1850" s="95"/>
      <c r="F1850" s="95"/>
      <c r="K1850" s="95"/>
      <c r="M1850" s="95"/>
      <c r="P1850" s="95"/>
      <c r="Z1850" s="95"/>
      <c r="AB1850" s="95"/>
      <c r="AD1850" s="95"/>
    </row>
    <row r="1851" spans="4:30" x14ac:dyDescent="0.45">
      <c r="D1851" s="23"/>
      <c r="E1851" s="95"/>
      <c r="F1851" s="95"/>
      <c r="K1851" s="95"/>
      <c r="M1851" s="95"/>
      <c r="P1851" s="95"/>
      <c r="Z1851" s="95"/>
      <c r="AB1851" s="95"/>
      <c r="AD1851" s="95"/>
    </row>
    <row r="1852" spans="4:30" x14ac:dyDescent="0.45">
      <c r="D1852" s="23"/>
      <c r="E1852" s="95"/>
      <c r="F1852" s="95"/>
      <c r="K1852" s="95"/>
      <c r="M1852" s="95"/>
      <c r="P1852" s="95"/>
      <c r="Z1852" s="95"/>
      <c r="AB1852" s="95"/>
      <c r="AD1852" s="95"/>
    </row>
    <row r="1853" spans="4:30" x14ac:dyDescent="0.45">
      <c r="D1853" s="23"/>
      <c r="E1853" s="95"/>
      <c r="F1853" s="95"/>
      <c r="K1853" s="95"/>
      <c r="M1853" s="95"/>
      <c r="P1853" s="95"/>
      <c r="Z1853" s="95"/>
      <c r="AB1853" s="95"/>
      <c r="AD1853" s="95"/>
    </row>
    <row r="1854" spans="4:30" x14ac:dyDescent="0.45">
      <c r="D1854" s="23"/>
      <c r="E1854" s="95"/>
      <c r="F1854" s="95"/>
      <c r="K1854" s="95"/>
      <c r="M1854" s="95"/>
      <c r="P1854" s="95"/>
      <c r="Z1854" s="95"/>
      <c r="AB1854" s="95"/>
      <c r="AD1854" s="95"/>
    </row>
    <row r="1855" spans="4:30" x14ac:dyDescent="0.45">
      <c r="D1855" s="23"/>
      <c r="E1855" s="95"/>
      <c r="F1855" s="95"/>
      <c r="K1855" s="95"/>
      <c r="M1855" s="95"/>
      <c r="P1855" s="95"/>
      <c r="Z1855" s="95"/>
      <c r="AB1855" s="95"/>
      <c r="AD1855" s="95"/>
    </row>
    <row r="1856" spans="4:30" x14ac:dyDescent="0.45">
      <c r="D1856" s="23"/>
      <c r="E1856" s="95"/>
      <c r="F1856" s="95"/>
      <c r="K1856" s="95"/>
      <c r="M1856" s="95"/>
      <c r="P1856" s="95"/>
      <c r="Z1856" s="95"/>
      <c r="AB1856" s="95"/>
      <c r="AD1856" s="95"/>
    </row>
    <row r="1857" spans="4:30" x14ac:dyDescent="0.45">
      <c r="D1857" s="23"/>
      <c r="E1857" s="95"/>
      <c r="F1857" s="95"/>
      <c r="K1857" s="95"/>
      <c r="M1857" s="95"/>
      <c r="P1857" s="95"/>
      <c r="Z1857" s="95"/>
      <c r="AB1857" s="95"/>
      <c r="AD1857" s="95"/>
    </row>
    <row r="1858" spans="4:30" x14ac:dyDescent="0.45">
      <c r="D1858" s="23"/>
      <c r="E1858" s="95"/>
      <c r="F1858" s="95"/>
      <c r="K1858" s="95"/>
      <c r="M1858" s="95"/>
      <c r="P1858" s="95"/>
      <c r="Z1858" s="95"/>
      <c r="AB1858" s="95"/>
      <c r="AD1858" s="95"/>
    </row>
    <row r="1859" spans="4:30" x14ac:dyDescent="0.45">
      <c r="D1859" s="23"/>
      <c r="E1859" s="95"/>
      <c r="F1859" s="95"/>
      <c r="K1859" s="95"/>
      <c r="M1859" s="95"/>
      <c r="P1859" s="95"/>
      <c r="Z1859" s="95"/>
      <c r="AB1859" s="95"/>
      <c r="AD1859" s="95"/>
    </row>
    <row r="1860" spans="4:30" x14ac:dyDescent="0.45">
      <c r="D1860" s="23"/>
      <c r="E1860" s="95"/>
      <c r="F1860" s="95"/>
      <c r="K1860" s="95"/>
      <c r="M1860" s="95"/>
      <c r="P1860" s="95"/>
      <c r="Z1860" s="95"/>
      <c r="AB1860" s="95"/>
      <c r="AD1860" s="95"/>
    </row>
    <row r="1861" spans="4:30" x14ac:dyDescent="0.45">
      <c r="D1861" s="23"/>
      <c r="E1861" s="95"/>
      <c r="F1861" s="95"/>
      <c r="K1861" s="95"/>
      <c r="M1861" s="95"/>
      <c r="P1861" s="95"/>
      <c r="Z1861" s="95"/>
      <c r="AB1861" s="95"/>
      <c r="AD1861" s="95"/>
    </row>
    <row r="1862" spans="4:30" x14ac:dyDescent="0.45">
      <c r="D1862" s="23"/>
      <c r="E1862" s="95"/>
      <c r="F1862" s="95"/>
      <c r="K1862" s="95"/>
      <c r="M1862" s="95"/>
      <c r="P1862" s="95"/>
      <c r="Z1862" s="95"/>
      <c r="AB1862" s="95"/>
      <c r="AD1862" s="95"/>
    </row>
    <row r="1863" spans="4:30" x14ac:dyDescent="0.45">
      <c r="D1863" s="23"/>
      <c r="E1863" s="95"/>
      <c r="F1863" s="95"/>
      <c r="K1863" s="95"/>
      <c r="M1863" s="95"/>
      <c r="P1863" s="95"/>
      <c r="Z1863" s="95"/>
      <c r="AB1863" s="95"/>
      <c r="AD1863" s="95"/>
    </row>
    <row r="1864" spans="4:30" x14ac:dyDescent="0.45">
      <c r="D1864" s="23"/>
      <c r="E1864" s="95"/>
      <c r="F1864" s="95"/>
      <c r="K1864" s="95"/>
      <c r="M1864" s="95"/>
      <c r="P1864" s="95"/>
      <c r="Z1864" s="95"/>
      <c r="AB1864" s="95"/>
      <c r="AD1864" s="95"/>
    </row>
    <row r="1865" spans="4:30" x14ac:dyDescent="0.45">
      <c r="D1865" s="23"/>
      <c r="E1865" s="95"/>
      <c r="F1865" s="95"/>
      <c r="K1865" s="95"/>
      <c r="M1865" s="95"/>
      <c r="P1865" s="95"/>
      <c r="Z1865" s="95"/>
      <c r="AB1865" s="95"/>
      <c r="AD1865" s="95"/>
    </row>
    <row r="1866" spans="4:30" x14ac:dyDescent="0.45">
      <c r="D1866" s="23"/>
      <c r="E1866" s="95"/>
      <c r="F1866" s="95"/>
      <c r="K1866" s="95"/>
      <c r="M1866" s="95"/>
      <c r="P1866" s="95"/>
      <c r="Z1866" s="95"/>
      <c r="AB1866" s="95"/>
      <c r="AD1866" s="95"/>
    </row>
    <row r="1867" spans="4:30" x14ac:dyDescent="0.45">
      <c r="D1867" s="23"/>
      <c r="E1867" s="95"/>
      <c r="F1867" s="95"/>
      <c r="K1867" s="95"/>
      <c r="M1867" s="95"/>
      <c r="P1867" s="95"/>
      <c r="Z1867" s="95"/>
      <c r="AB1867" s="95"/>
      <c r="AD1867" s="95"/>
    </row>
    <row r="1868" spans="4:30" x14ac:dyDescent="0.45">
      <c r="D1868" s="23"/>
      <c r="E1868" s="95"/>
      <c r="F1868" s="95"/>
      <c r="K1868" s="95"/>
      <c r="M1868" s="95"/>
      <c r="P1868" s="95"/>
      <c r="Z1868" s="95"/>
      <c r="AB1868" s="95"/>
      <c r="AD1868" s="95"/>
    </row>
    <row r="1869" spans="4:30" x14ac:dyDescent="0.45">
      <c r="D1869" s="23"/>
      <c r="E1869" s="95"/>
      <c r="F1869" s="95"/>
      <c r="K1869" s="95"/>
      <c r="M1869" s="95"/>
      <c r="P1869" s="95"/>
      <c r="Z1869" s="95"/>
      <c r="AB1869" s="95"/>
      <c r="AD1869" s="95"/>
    </row>
    <row r="1870" spans="4:30" x14ac:dyDescent="0.45">
      <c r="D1870" s="23"/>
      <c r="E1870" s="95"/>
      <c r="F1870" s="95"/>
      <c r="K1870" s="95"/>
      <c r="M1870" s="95"/>
      <c r="P1870" s="95"/>
      <c r="Z1870" s="95"/>
      <c r="AB1870" s="95"/>
      <c r="AD1870" s="95"/>
    </row>
    <row r="1871" spans="4:30" x14ac:dyDescent="0.45">
      <c r="D1871" s="23"/>
      <c r="E1871" s="95"/>
      <c r="F1871" s="95"/>
      <c r="K1871" s="95"/>
      <c r="M1871" s="95"/>
      <c r="P1871" s="95"/>
      <c r="Z1871" s="95"/>
      <c r="AB1871" s="95"/>
      <c r="AD1871" s="95"/>
    </row>
    <row r="1872" spans="4:30" x14ac:dyDescent="0.45">
      <c r="D1872" s="23"/>
      <c r="E1872" s="95"/>
      <c r="F1872" s="95"/>
      <c r="K1872" s="95"/>
      <c r="M1872" s="95"/>
      <c r="P1872" s="95"/>
      <c r="Z1872" s="95"/>
      <c r="AB1872" s="95"/>
      <c r="AD1872" s="95"/>
    </row>
    <row r="1873" spans="4:30" x14ac:dyDescent="0.45">
      <c r="D1873" s="23"/>
      <c r="E1873" s="95"/>
      <c r="F1873" s="95"/>
      <c r="K1873" s="95"/>
      <c r="M1873" s="95"/>
      <c r="P1873" s="95"/>
      <c r="Z1873" s="95"/>
      <c r="AB1873" s="95"/>
      <c r="AD1873" s="95"/>
    </row>
    <row r="1874" spans="4:30" x14ac:dyDescent="0.45">
      <c r="D1874" s="23"/>
      <c r="E1874" s="95"/>
      <c r="F1874" s="95"/>
      <c r="K1874" s="95"/>
      <c r="M1874" s="95"/>
      <c r="P1874" s="95"/>
      <c r="Z1874" s="95"/>
      <c r="AB1874" s="95"/>
      <c r="AD1874" s="95"/>
    </row>
    <row r="1875" spans="4:30" x14ac:dyDescent="0.45">
      <c r="D1875" s="23"/>
      <c r="E1875" s="95"/>
      <c r="F1875" s="95"/>
      <c r="K1875" s="95"/>
      <c r="M1875" s="95"/>
      <c r="P1875" s="95"/>
      <c r="Z1875" s="95"/>
      <c r="AB1875" s="95"/>
      <c r="AD1875" s="95"/>
    </row>
    <row r="1876" spans="4:30" x14ac:dyDescent="0.45">
      <c r="D1876" s="23"/>
      <c r="E1876" s="95"/>
      <c r="F1876" s="95"/>
      <c r="K1876" s="95"/>
      <c r="M1876" s="95"/>
      <c r="P1876" s="95"/>
      <c r="Z1876" s="95"/>
      <c r="AB1876" s="95"/>
      <c r="AD1876" s="95"/>
    </row>
    <row r="1877" spans="4:30" x14ac:dyDescent="0.45">
      <c r="D1877" s="23"/>
      <c r="E1877" s="95"/>
      <c r="F1877" s="95"/>
      <c r="K1877" s="95"/>
      <c r="M1877" s="95"/>
      <c r="P1877" s="95"/>
      <c r="Z1877" s="95"/>
      <c r="AB1877" s="95"/>
      <c r="AD1877" s="95"/>
    </row>
    <row r="1878" spans="4:30" x14ac:dyDescent="0.45">
      <c r="D1878" s="23"/>
      <c r="E1878" s="95"/>
      <c r="F1878" s="95"/>
      <c r="K1878" s="95"/>
      <c r="M1878" s="95"/>
      <c r="P1878" s="95"/>
      <c r="Z1878" s="95"/>
      <c r="AB1878" s="95"/>
      <c r="AD1878" s="95"/>
    </row>
    <row r="1879" spans="4:30" x14ac:dyDescent="0.45">
      <c r="D1879" s="23"/>
      <c r="E1879" s="95"/>
      <c r="F1879" s="95"/>
      <c r="K1879" s="95"/>
      <c r="M1879" s="95"/>
      <c r="P1879" s="95"/>
      <c r="Z1879" s="95"/>
      <c r="AB1879" s="95"/>
      <c r="AD1879" s="95"/>
    </row>
    <row r="1880" spans="4:30" x14ac:dyDescent="0.45">
      <c r="D1880" s="23"/>
      <c r="E1880" s="95"/>
      <c r="F1880" s="95"/>
      <c r="K1880" s="95"/>
      <c r="M1880" s="95"/>
      <c r="P1880" s="95"/>
      <c r="Z1880" s="95"/>
      <c r="AB1880" s="95"/>
      <c r="AD1880" s="95"/>
    </row>
    <row r="1881" spans="4:30" x14ac:dyDescent="0.45">
      <c r="D1881" s="23"/>
      <c r="E1881" s="95"/>
      <c r="F1881" s="95"/>
      <c r="K1881" s="95"/>
      <c r="M1881" s="95"/>
      <c r="P1881" s="95"/>
      <c r="Z1881" s="95"/>
      <c r="AB1881" s="95"/>
      <c r="AD1881" s="95"/>
    </row>
    <row r="1882" spans="4:30" x14ac:dyDescent="0.45">
      <c r="D1882" s="23"/>
      <c r="E1882" s="95"/>
      <c r="F1882" s="95"/>
      <c r="K1882" s="95"/>
      <c r="M1882" s="95"/>
      <c r="P1882" s="95"/>
      <c r="Z1882" s="95"/>
      <c r="AB1882" s="95"/>
      <c r="AD1882" s="95"/>
    </row>
    <row r="1883" spans="4:30" x14ac:dyDescent="0.45">
      <c r="D1883" s="23"/>
      <c r="E1883" s="95"/>
      <c r="F1883" s="95"/>
      <c r="K1883" s="95"/>
      <c r="M1883" s="95"/>
      <c r="P1883" s="95"/>
      <c r="Z1883" s="95"/>
      <c r="AB1883" s="95"/>
      <c r="AD1883" s="95"/>
    </row>
    <row r="1884" spans="4:30" x14ac:dyDescent="0.45">
      <c r="D1884" s="23"/>
      <c r="E1884" s="95"/>
      <c r="F1884" s="95"/>
      <c r="K1884" s="95"/>
      <c r="M1884" s="95"/>
      <c r="P1884" s="95"/>
      <c r="Z1884" s="95"/>
      <c r="AB1884" s="95"/>
      <c r="AD1884" s="95"/>
    </row>
    <row r="1885" spans="4:30" x14ac:dyDescent="0.45">
      <c r="D1885" s="23"/>
      <c r="E1885" s="95"/>
      <c r="F1885" s="95"/>
      <c r="K1885" s="95"/>
      <c r="M1885" s="95"/>
      <c r="P1885" s="95"/>
      <c r="Z1885" s="95"/>
      <c r="AB1885" s="95"/>
      <c r="AD1885" s="95"/>
    </row>
    <row r="1886" spans="4:30" x14ac:dyDescent="0.45">
      <c r="D1886" s="23"/>
      <c r="E1886" s="95"/>
      <c r="F1886" s="95"/>
      <c r="K1886" s="95"/>
      <c r="M1886" s="95"/>
      <c r="P1886" s="95"/>
      <c r="Z1886" s="95"/>
      <c r="AB1886" s="95"/>
      <c r="AD1886" s="95"/>
    </row>
    <row r="1887" spans="4:30" x14ac:dyDescent="0.45">
      <c r="D1887" s="23"/>
      <c r="E1887" s="95"/>
      <c r="F1887" s="95"/>
      <c r="K1887" s="95"/>
      <c r="M1887" s="95"/>
      <c r="P1887" s="95"/>
      <c r="Z1887" s="95"/>
      <c r="AB1887" s="95"/>
      <c r="AD1887" s="95"/>
    </row>
    <row r="1888" spans="4:30" x14ac:dyDescent="0.45">
      <c r="D1888" s="23"/>
      <c r="E1888" s="95"/>
      <c r="F1888" s="95"/>
      <c r="K1888" s="95"/>
      <c r="M1888" s="95"/>
      <c r="P1888" s="95"/>
      <c r="Z1888" s="95"/>
      <c r="AB1888" s="95"/>
      <c r="AD1888" s="95"/>
    </row>
    <row r="1889" spans="4:30" x14ac:dyDescent="0.45">
      <c r="D1889" s="23"/>
      <c r="E1889" s="95"/>
      <c r="F1889" s="95"/>
      <c r="K1889" s="95"/>
      <c r="M1889" s="95"/>
      <c r="P1889" s="95"/>
      <c r="Z1889" s="95"/>
      <c r="AB1889" s="95"/>
      <c r="AD1889" s="95"/>
    </row>
    <row r="1890" spans="4:30" x14ac:dyDescent="0.45">
      <c r="D1890" s="23"/>
      <c r="E1890" s="95"/>
      <c r="F1890" s="95"/>
      <c r="K1890" s="95"/>
      <c r="M1890" s="95"/>
      <c r="P1890" s="95"/>
      <c r="Z1890" s="95"/>
      <c r="AB1890" s="95"/>
      <c r="AD1890" s="95"/>
    </row>
    <row r="1891" spans="4:30" x14ac:dyDescent="0.45">
      <c r="D1891" s="23"/>
      <c r="E1891" s="95"/>
      <c r="F1891" s="95"/>
      <c r="K1891" s="95"/>
      <c r="M1891" s="95"/>
      <c r="P1891" s="95"/>
      <c r="Z1891" s="95"/>
      <c r="AB1891" s="95"/>
      <c r="AD1891" s="95"/>
    </row>
    <row r="1892" spans="4:30" x14ac:dyDescent="0.45">
      <c r="D1892" s="23"/>
      <c r="E1892" s="95"/>
      <c r="F1892" s="95"/>
      <c r="K1892" s="95"/>
      <c r="M1892" s="95"/>
      <c r="P1892" s="95"/>
      <c r="Z1892" s="95"/>
      <c r="AB1892" s="95"/>
      <c r="AD1892" s="95"/>
    </row>
    <row r="1893" spans="4:30" x14ac:dyDescent="0.45">
      <c r="D1893" s="23"/>
      <c r="E1893" s="95"/>
      <c r="F1893" s="95"/>
      <c r="K1893" s="95"/>
      <c r="M1893" s="95"/>
      <c r="P1893" s="95"/>
      <c r="Z1893" s="95"/>
      <c r="AB1893" s="95"/>
      <c r="AD1893" s="95"/>
    </row>
    <row r="1894" spans="4:30" x14ac:dyDescent="0.45">
      <c r="D1894" s="23"/>
      <c r="E1894" s="95"/>
      <c r="F1894" s="95"/>
      <c r="K1894" s="95"/>
      <c r="M1894" s="95"/>
      <c r="P1894" s="95"/>
      <c r="Z1894" s="95"/>
      <c r="AB1894" s="95"/>
      <c r="AD1894" s="95"/>
    </row>
    <row r="1895" spans="4:30" x14ac:dyDescent="0.45">
      <c r="D1895" s="23"/>
      <c r="E1895" s="95"/>
      <c r="F1895" s="95"/>
      <c r="K1895" s="95"/>
      <c r="M1895" s="95"/>
      <c r="P1895" s="95"/>
      <c r="Z1895" s="95"/>
      <c r="AB1895" s="95"/>
      <c r="AD1895" s="95"/>
    </row>
    <row r="1896" spans="4:30" x14ac:dyDescent="0.45">
      <c r="D1896" s="23"/>
      <c r="E1896" s="95"/>
      <c r="F1896" s="95"/>
      <c r="K1896" s="95"/>
      <c r="M1896" s="95"/>
      <c r="P1896" s="95"/>
      <c r="Z1896" s="95"/>
      <c r="AB1896" s="95"/>
      <c r="AD1896" s="95"/>
    </row>
    <row r="1897" spans="4:30" x14ac:dyDescent="0.45">
      <c r="D1897" s="23"/>
      <c r="E1897" s="95"/>
      <c r="F1897" s="95"/>
      <c r="K1897" s="95"/>
      <c r="M1897" s="95"/>
      <c r="P1897" s="95"/>
      <c r="Z1897" s="95"/>
      <c r="AB1897" s="95"/>
      <c r="AD1897" s="95"/>
    </row>
    <row r="1898" spans="4:30" x14ac:dyDescent="0.45">
      <c r="D1898" s="23"/>
      <c r="E1898" s="95"/>
      <c r="F1898" s="95"/>
      <c r="K1898" s="95"/>
      <c r="M1898" s="95"/>
      <c r="P1898" s="95"/>
      <c r="Z1898" s="95"/>
      <c r="AB1898" s="95"/>
      <c r="AD1898" s="95"/>
    </row>
    <row r="1899" spans="4:30" x14ac:dyDescent="0.45">
      <c r="D1899" s="23"/>
      <c r="E1899" s="95"/>
      <c r="F1899" s="95"/>
      <c r="K1899" s="95"/>
      <c r="M1899" s="95"/>
      <c r="P1899" s="95"/>
      <c r="Z1899" s="95"/>
      <c r="AB1899" s="95"/>
      <c r="AD1899" s="95"/>
    </row>
    <row r="1900" spans="4:30" x14ac:dyDescent="0.45">
      <c r="D1900" s="23"/>
      <c r="E1900" s="95"/>
      <c r="F1900" s="95"/>
      <c r="K1900" s="95"/>
      <c r="M1900" s="95"/>
      <c r="P1900" s="95"/>
      <c r="Z1900" s="95"/>
      <c r="AB1900" s="95"/>
      <c r="AD1900" s="95"/>
    </row>
    <row r="1901" spans="4:30" x14ac:dyDescent="0.45">
      <c r="D1901" s="23"/>
      <c r="E1901" s="95"/>
      <c r="F1901" s="95"/>
      <c r="K1901" s="95"/>
      <c r="M1901" s="95"/>
      <c r="P1901" s="95"/>
      <c r="Z1901" s="95"/>
      <c r="AB1901" s="95"/>
      <c r="AD1901" s="95"/>
    </row>
    <row r="1902" spans="4:30" x14ac:dyDescent="0.45">
      <c r="D1902" s="23"/>
      <c r="E1902" s="95"/>
      <c r="F1902" s="95"/>
      <c r="K1902" s="95"/>
      <c r="M1902" s="95"/>
      <c r="P1902" s="95"/>
      <c r="Z1902" s="95"/>
      <c r="AB1902" s="95"/>
      <c r="AD1902" s="95"/>
    </row>
    <row r="1903" spans="4:30" x14ac:dyDescent="0.45">
      <c r="D1903" s="23"/>
      <c r="E1903" s="95"/>
      <c r="F1903" s="95"/>
      <c r="K1903" s="95"/>
      <c r="M1903" s="95"/>
      <c r="P1903" s="95"/>
      <c r="Z1903" s="95"/>
      <c r="AB1903" s="95"/>
      <c r="AD1903" s="95"/>
    </row>
    <row r="1904" spans="4:30" x14ac:dyDescent="0.45">
      <c r="D1904" s="23"/>
      <c r="E1904" s="95"/>
      <c r="F1904" s="95"/>
      <c r="K1904" s="95"/>
      <c r="M1904" s="95"/>
      <c r="P1904" s="95"/>
      <c r="Z1904" s="95"/>
      <c r="AB1904" s="95"/>
      <c r="AD1904" s="95"/>
    </row>
    <row r="1905" spans="4:30" x14ac:dyDescent="0.45">
      <c r="D1905" s="23"/>
      <c r="E1905" s="95"/>
      <c r="F1905" s="95"/>
      <c r="K1905" s="95"/>
      <c r="M1905" s="95"/>
      <c r="P1905" s="95"/>
      <c r="Z1905" s="95"/>
      <c r="AB1905" s="95"/>
      <c r="AD1905" s="95"/>
    </row>
    <row r="1906" spans="4:30" x14ac:dyDescent="0.45">
      <c r="D1906" s="23"/>
      <c r="E1906" s="95"/>
      <c r="F1906" s="95"/>
      <c r="K1906" s="95"/>
      <c r="M1906" s="95"/>
      <c r="P1906" s="95"/>
      <c r="Z1906" s="95"/>
      <c r="AB1906" s="95"/>
      <c r="AD1906" s="95"/>
    </row>
    <row r="1907" spans="4:30" x14ac:dyDescent="0.45">
      <c r="D1907" s="23"/>
      <c r="E1907" s="95"/>
      <c r="F1907" s="95"/>
      <c r="K1907" s="95"/>
      <c r="M1907" s="95"/>
      <c r="P1907" s="95"/>
      <c r="Z1907" s="95"/>
      <c r="AB1907" s="95"/>
      <c r="AD1907" s="95"/>
    </row>
    <row r="1908" spans="4:30" x14ac:dyDescent="0.45">
      <c r="D1908" s="23"/>
      <c r="E1908" s="95"/>
      <c r="F1908" s="95"/>
      <c r="K1908" s="95"/>
      <c r="M1908" s="95"/>
      <c r="P1908" s="95"/>
      <c r="Z1908" s="95"/>
      <c r="AB1908" s="95"/>
      <c r="AD1908" s="95"/>
    </row>
    <row r="1909" spans="4:30" x14ac:dyDescent="0.45">
      <c r="D1909" s="23"/>
      <c r="E1909" s="95"/>
      <c r="F1909" s="95"/>
      <c r="K1909" s="95"/>
      <c r="M1909" s="95"/>
      <c r="P1909" s="95"/>
      <c r="Z1909" s="95"/>
      <c r="AB1909" s="95"/>
      <c r="AD1909" s="95"/>
    </row>
    <row r="1910" spans="4:30" x14ac:dyDescent="0.45">
      <c r="D1910" s="23"/>
      <c r="E1910" s="95"/>
      <c r="F1910" s="95"/>
      <c r="K1910" s="95"/>
      <c r="M1910" s="95"/>
      <c r="P1910" s="95"/>
      <c r="Z1910" s="95"/>
      <c r="AB1910" s="95"/>
      <c r="AD1910" s="95"/>
    </row>
    <row r="1911" spans="4:30" x14ac:dyDescent="0.45">
      <c r="D1911" s="23"/>
      <c r="E1911" s="95"/>
      <c r="F1911" s="95"/>
      <c r="K1911" s="95"/>
      <c r="M1911" s="95"/>
      <c r="P1911" s="95"/>
      <c r="Z1911" s="95"/>
      <c r="AB1911" s="95"/>
      <c r="AD1911" s="95"/>
    </row>
    <row r="1912" spans="4:30" x14ac:dyDescent="0.45">
      <c r="D1912" s="23"/>
      <c r="E1912" s="95"/>
      <c r="F1912" s="95"/>
      <c r="K1912" s="95"/>
      <c r="M1912" s="95"/>
      <c r="P1912" s="95"/>
      <c r="Z1912" s="95"/>
      <c r="AB1912" s="95"/>
      <c r="AD1912" s="95"/>
    </row>
    <row r="1913" spans="4:30" x14ac:dyDescent="0.45">
      <c r="D1913" s="23"/>
      <c r="E1913" s="95"/>
      <c r="F1913" s="95"/>
      <c r="K1913" s="95"/>
      <c r="M1913" s="95"/>
      <c r="P1913" s="95"/>
      <c r="Z1913" s="95"/>
      <c r="AB1913" s="95"/>
      <c r="AD1913" s="95"/>
    </row>
    <row r="1914" spans="4:30" x14ac:dyDescent="0.45">
      <c r="D1914" s="23"/>
      <c r="E1914" s="95"/>
      <c r="F1914" s="95"/>
      <c r="K1914" s="95"/>
      <c r="M1914" s="95"/>
      <c r="P1914" s="95"/>
      <c r="Z1914" s="95"/>
      <c r="AB1914" s="95"/>
      <c r="AD1914" s="95"/>
    </row>
    <row r="1915" spans="4:30" x14ac:dyDescent="0.45">
      <c r="D1915" s="23"/>
      <c r="E1915" s="95"/>
      <c r="F1915" s="95"/>
      <c r="K1915" s="95"/>
      <c r="M1915" s="95"/>
      <c r="P1915" s="95"/>
      <c r="Z1915" s="95"/>
      <c r="AB1915" s="95"/>
      <c r="AD1915" s="95"/>
    </row>
    <row r="1916" spans="4:30" x14ac:dyDescent="0.45">
      <c r="D1916" s="23"/>
      <c r="E1916" s="95"/>
      <c r="F1916" s="95"/>
      <c r="K1916" s="95"/>
      <c r="M1916" s="95"/>
      <c r="P1916" s="95"/>
      <c r="Z1916" s="95"/>
      <c r="AB1916" s="95"/>
      <c r="AD1916" s="95"/>
    </row>
    <row r="1917" spans="4:30" x14ac:dyDescent="0.45">
      <c r="D1917" s="23"/>
      <c r="E1917" s="95"/>
      <c r="F1917" s="95"/>
      <c r="K1917" s="95"/>
      <c r="M1917" s="95"/>
      <c r="P1917" s="95"/>
      <c r="Z1917" s="95"/>
      <c r="AB1917" s="95"/>
      <c r="AD1917" s="95"/>
    </row>
    <row r="1918" spans="4:30" x14ac:dyDescent="0.45">
      <c r="D1918" s="23"/>
      <c r="E1918" s="95"/>
      <c r="F1918" s="95"/>
      <c r="K1918" s="95"/>
      <c r="M1918" s="95"/>
      <c r="P1918" s="95"/>
      <c r="Z1918" s="95"/>
      <c r="AB1918" s="95"/>
      <c r="AD1918" s="95"/>
    </row>
    <row r="1919" spans="4:30" x14ac:dyDescent="0.45">
      <c r="D1919" s="23"/>
      <c r="E1919" s="95"/>
      <c r="F1919" s="95"/>
      <c r="K1919" s="95"/>
      <c r="M1919" s="95"/>
      <c r="P1919" s="95"/>
      <c r="Z1919" s="95"/>
      <c r="AB1919" s="95"/>
      <c r="AD1919" s="95"/>
    </row>
    <row r="1920" spans="4:30" x14ac:dyDescent="0.45">
      <c r="D1920" s="23"/>
      <c r="E1920" s="95"/>
      <c r="F1920" s="95"/>
      <c r="K1920" s="95"/>
      <c r="M1920" s="95"/>
      <c r="P1920" s="95"/>
      <c r="Z1920" s="95"/>
      <c r="AB1920" s="95"/>
      <c r="AD1920" s="95"/>
    </row>
    <row r="1921" spans="4:30" x14ac:dyDescent="0.45">
      <c r="D1921" s="23"/>
      <c r="E1921" s="95"/>
      <c r="F1921" s="95"/>
      <c r="K1921" s="95"/>
      <c r="M1921" s="95"/>
      <c r="P1921" s="95"/>
      <c r="Z1921" s="95"/>
      <c r="AB1921" s="95"/>
      <c r="AD1921" s="95"/>
    </row>
    <row r="1922" spans="4:30" x14ac:dyDescent="0.45">
      <c r="D1922" s="23"/>
      <c r="E1922" s="95"/>
      <c r="F1922" s="95"/>
      <c r="K1922" s="95"/>
      <c r="M1922" s="95"/>
      <c r="P1922" s="95"/>
      <c r="Z1922" s="95"/>
      <c r="AB1922" s="95"/>
      <c r="AD1922" s="95"/>
    </row>
    <row r="1923" spans="4:30" x14ac:dyDescent="0.45">
      <c r="D1923" s="23"/>
      <c r="E1923" s="95"/>
      <c r="F1923" s="95"/>
      <c r="K1923" s="95"/>
      <c r="M1923" s="95"/>
      <c r="P1923" s="95"/>
      <c r="Z1923" s="95"/>
      <c r="AB1923" s="95"/>
      <c r="AD1923" s="95"/>
    </row>
    <row r="1924" spans="4:30" x14ac:dyDescent="0.45">
      <c r="D1924" s="23"/>
      <c r="E1924" s="95"/>
      <c r="F1924" s="95"/>
      <c r="K1924" s="95"/>
      <c r="M1924" s="95"/>
      <c r="P1924" s="95"/>
      <c r="Z1924" s="95"/>
      <c r="AB1924" s="95"/>
      <c r="AD1924" s="95"/>
    </row>
    <row r="1925" spans="4:30" x14ac:dyDescent="0.45">
      <c r="D1925" s="23"/>
      <c r="E1925" s="95"/>
      <c r="F1925" s="95"/>
      <c r="K1925" s="95"/>
      <c r="M1925" s="95"/>
      <c r="P1925" s="95"/>
      <c r="Z1925" s="95"/>
      <c r="AB1925" s="95"/>
      <c r="AD1925" s="95"/>
    </row>
    <row r="1926" spans="4:30" x14ac:dyDescent="0.45">
      <c r="D1926" s="23"/>
      <c r="E1926" s="95"/>
      <c r="F1926" s="95"/>
      <c r="K1926" s="95"/>
      <c r="M1926" s="95"/>
      <c r="P1926" s="95"/>
      <c r="Z1926" s="95"/>
      <c r="AB1926" s="95"/>
      <c r="AD1926" s="95"/>
    </row>
    <row r="1927" spans="4:30" x14ac:dyDescent="0.45">
      <c r="D1927" s="23"/>
      <c r="E1927" s="95"/>
      <c r="F1927" s="95"/>
      <c r="K1927" s="95"/>
      <c r="M1927" s="95"/>
      <c r="P1927" s="95"/>
      <c r="Z1927" s="95"/>
      <c r="AB1927" s="95"/>
      <c r="AD1927" s="95"/>
    </row>
    <row r="1928" spans="4:30" x14ac:dyDescent="0.45">
      <c r="D1928" s="23"/>
      <c r="E1928" s="95"/>
      <c r="F1928" s="95"/>
      <c r="K1928" s="95"/>
      <c r="M1928" s="95"/>
      <c r="P1928" s="95"/>
      <c r="Z1928" s="95"/>
      <c r="AB1928" s="95"/>
      <c r="AD1928" s="95"/>
    </row>
    <row r="1929" spans="4:30" x14ac:dyDescent="0.45">
      <c r="D1929" s="23"/>
      <c r="E1929" s="95"/>
      <c r="F1929" s="95"/>
      <c r="K1929" s="95"/>
      <c r="M1929" s="95"/>
      <c r="P1929" s="95"/>
      <c r="Z1929" s="95"/>
      <c r="AB1929" s="95"/>
      <c r="AD1929" s="95"/>
    </row>
    <row r="1930" spans="4:30" x14ac:dyDescent="0.45">
      <c r="D1930" s="23"/>
      <c r="E1930" s="95"/>
      <c r="F1930" s="95"/>
      <c r="K1930" s="95"/>
      <c r="M1930" s="95"/>
      <c r="P1930" s="95"/>
      <c r="Z1930" s="95"/>
      <c r="AB1930" s="95"/>
      <c r="AD1930" s="95"/>
    </row>
    <row r="1931" spans="4:30" x14ac:dyDescent="0.45">
      <c r="D1931" s="23"/>
      <c r="E1931" s="95"/>
      <c r="F1931" s="95"/>
      <c r="K1931" s="95"/>
      <c r="M1931" s="95"/>
      <c r="P1931" s="95"/>
      <c r="Z1931" s="95"/>
      <c r="AB1931" s="95"/>
      <c r="AD1931" s="95"/>
    </row>
    <row r="1932" spans="4:30" x14ac:dyDescent="0.45">
      <c r="D1932" s="23"/>
      <c r="E1932" s="95"/>
      <c r="F1932" s="95"/>
      <c r="K1932" s="95"/>
      <c r="M1932" s="95"/>
      <c r="P1932" s="95"/>
      <c r="Z1932" s="95"/>
      <c r="AB1932" s="95"/>
      <c r="AD1932" s="95"/>
    </row>
    <row r="1933" spans="4:30" x14ac:dyDescent="0.45">
      <c r="D1933" s="23"/>
      <c r="E1933" s="95"/>
      <c r="F1933" s="95"/>
      <c r="K1933" s="95"/>
      <c r="M1933" s="95"/>
      <c r="P1933" s="95"/>
      <c r="Z1933" s="95"/>
      <c r="AB1933" s="95"/>
      <c r="AD1933" s="95"/>
    </row>
    <row r="1934" spans="4:30" x14ac:dyDescent="0.45">
      <c r="D1934" s="23"/>
      <c r="E1934" s="95"/>
      <c r="F1934" s="95"/>
      <c r="K1934" s="95"/>
      <c r="M1934" s="95"/>
      <c r="P1934" s="95"/>
      <c r="Z1934" s="95"/>
      <c r="AB1934" s="95"/>
      <c r="AD1934" s="95"/>
    </row>
    <row r="1935" spans="4:30" x14ac:dyDescent="0.45">
      <c r="D1935" s="23"/>
      <c r="E1935" s="95"/>
      <c r="F1935" s="95"/>
      <c r="K1935" s="95"/>
      <c r="M1935" s="95"/>
      <c r="P1935" s="95"/>
      <c r="Z1935" s="95"/>
      <c r="AB1935" s="95"/>
      <c r="AD1935" s="95"/>
    </row>
    <row r="1936" spans="4:30" x14ac:dyDescent="0.45">
      <c r="D1936" s="23"/>
      <c r="E1936" s="95"/>
      <c r="F1936" s="95"/>
      <c r="K1936" s="95"/>
      <c r="M1936" s="95"/>
      <c r="P1936" s="95"/>
      <c r="Z1936" s="95"/>
      <c r="AB1936" s="95"/>
      <c r="AD1936" s="95"/>
    </row>
    <row r="1937" spans="4:30" x14ac:dyDescent="0.45">
      <c r="D1937" s="23"/>
      <c r="E1937" s="95"/>
      <c r="F1937" s="95"/>
      <c r="K1937" s="95"/>
      <c r="M1937" s="95"/>
      <c r="P1937" s="95"/>
      <c r="Z1937" s="95"/>
      <c r="AB1937" s="95"/>
      <c r="AD1937" s="95"/>
    </row>
    <row r="1938" spans="4:30" x14ac:dyDescent="0.45">
      <c r="D1938" s="23"/>
      <c r="E1938" s="95"/>
      <c r="F1938" s="95"/>
      <c r="K1938" s="95"/>
      <c r="M1938" s="95"/>
      <c r="P1938" s="95"/>
      <c r="Z1938" s="95"/>
      <c r="AB1938" s="95"/>
      <c r="AD1938" s="95"/>
    </row>
    <row r="1939" spans="4:30" x14ac:dyDescent="0.45">
      <c r="D1939" s="23"/>
      <c r="E1939" s="95"/>
      <c r="F1939" s="95"/>
      <c r="K1939" s="95"/>
      <c r="M1939" s="95"/>
      <c r="P1939" s="95"/>
      <c r="Z1939" s="95"/>
      <c r="AB1939" s="95"/>
      <c r="AD1939" s="95"/>
    </row>
    <row r="1940" spans="4:30" x14ac:dyDescent="0.45">
      <c r="D1940" s="23"/>
      <c r="E1940" s="95"/>
      <c r="F1940" s="95"/>
      <c r="K1940" s="95"/>
      <c r="M1940" s="95"/>
      <c r="P1940" s="95"/>
      <c r="Z1940" s="95"/>
      <c r="AB1940" s="95"/>
      <c r="AD1940" s="95"/>
    </row>
    <row r="1941" spans="4:30" x14ac:dyDescent="0.45">
      <c r="D1941" s="23"/>
      <c r="E1941" s="95"/>
      <c r="F1941" s="95"/>
      <c r="K1941" s="95"/>
      <c r="M1941" s="95"/>
      <c r="P1941" s="95"/>
      <c r="Z1941" s="95"/>
      <c r="AB1941" s="95"/>
      <c r="AD1941" s="95"/>
    </row>
    <row r="1942" spans="4:30" x14ac:dyDescent="0.45">
      <c r="D1942" s="23"/>
      <c r="E1942" s="95"/>
      <c r="F1942" s="95"/>
      <c r="K1942" s="95"/>
      <c r="M1942" s="95"/>
      <c r="P1942" s="95"/>
      <c r="Z1942" s="95"/>
      <c r="AB1942" s="95"/>
      <c r="AD1942" s="95"/>
    </row>
    <row r="1943" spans="4:30" x14ac:dyDescent="0.45">
      <c r="D1943" s="23"/>
      <c r="E1943" s="95"/>
      <c r="F1943" s="95"/>
      <c r="K1943" s="95"/>
      <c r="M1943" s="95"/>
      <c r="P1943" s="95"/>
      <c r="Z1943" s="95"/>
      <c r="AB1943" s="95"/>
      <c r="AD1943" s="95"/>
    </row>
    <row r="1944" spans="4:30" x14ac:dyDescent="0.45">
      <c r="D1944" s="23"/>
      <c r="E1944" s="95"/>
      <c r="F1944" s="95"/>
      <c r="K1944" s="95"/>
      <c r="M1944" s="95"/>
      <c r="P1944" s="95"/>
      <c r="Z1944" s="95"/>
      <c r="AB1944" s="95"/>
      <c r="AD1944" s="95"/>
    </row>
    <row r="1945" spans="4:30" x14ac:dyDescent="0.45">
      <c r="D1945" s="23"/>
      <c r="E1945" s="95"/>
      <c r="F1945" s="95"/>
      <c r="K1945" s="95"/>
      <c r="M1945" s="95"/>
      <c r="P1945" s="95"/>
      <c r="Z1945" s="95"/>
      <c r="AB1945" s="95"/>
      <c r="AD1945" s="95"/>
    </row>
    <row r="1946" spans="4:30" x14ac:dyDescent="0.45">
      <c r="D1946" s="23"/>
      <c r="E1946" s="95"/>
      <c r="F1946" s="95"/>
      <c r="K1946" s="95"/>
      <c r="M1946" s="95"/>
      <c r="P1946" s="95"/>
      <c r="Z1946" s="95"/>
      <c r="AB1946" s="95"/>
      <c r="AD1946" s="95"/>
    </row>
    <row r="1947" spans="4:30" x14ac:dyDescent="0.45">
      <c r="D1947" s="23"/>
      <c r="E1947" s="95"/>
      <c r="F1947" s="95"/>
      <c r="K1947" s="95"/>
      <c r="M1947" s="95"/>
      <c r="P1947" s="95"/>
      <c r="Z1947" s="95"/>
      <c r="AB1947" s="95"/>
      <c r="AD1947" s="95"/>
    </row>
    <row r="1948" spans="4:30" x14ac:dyDescent="0.45">
      <c r="D1948" s="23"/>
      <c r="E1948" s="95"/>
      <c r="F1948" s="95"/>
      <c r="K1948" s="95"/>
      <c r="M1948" s="95"/>
      <c r="P1948" s="95"/>
      <c r="Z1948" s="95"/>
      <c r="AB1948" s="95"/>
      <c r="AD1948" s="95"/>
    </row>
    <row r="1949" spans="4:30" x14ac:dyDescent="0.45">
      <c r="D1949" s="23"/>
      <c r="E1949" s="95"/>
      <c r="F1949" s="95"/>
      <c r="K1949" s="95"/>
      <c r="M1949" s="95"/>
      <c r="P1949" s="95"/>
      <c r="Z1949" s="95"/>
      <c r="AB1949" s="95"/>
      <c r="AD1949" s="95"/>
    </row>
    <row r="1950" spans="4:30" x14ac:dyDescent="0.45">
      <c r="D1950" s="23"/>
      <c r="E1950" s="95"/>
      <c r="F1950" s="95"/>
      <c r="K1950" s="95"/>
      <c r="M1950" s="95"/>
      <c r="P1950" s="95"/>
      <c r="Z1950" s="95"/>
      <c r="AB1950" s="95"/>
      <c r="AD1950" s="95"/>
    </row>
    <row r="1951" spans="4:30" x14ac:dyDescent="0.45">
      <c r="D1951" s="23"/>
      <c r="E1951" s="95"/>
      <c r="F1951" s="95"/>
      <c r="K1951" s="95"/>
      <c r="M1951" s="95"/>
      <c r="P1951" s="95"/>
      <c r="Z1951" s="95"/>
      <c r="AB1951" s="95"/>
      <c r="AD1951" s="95"/>
    </row>
    <row r="1952" spans="4:30" x14ac:dyDescent="0.45">
      <c r="D1952" s="23"/>
      <c r="E1952" s="95"/>
      <c r="F1952" s="95"/>
      <c r="K1952" s="95"/>
      <c r="M1952" s="95"/>
      <c r="P1952" s="95"/>
      <c r="Z1952" s="95"/>
      <c r="AB1952" s="95"/>
      <c r="AD1952" s="95"/>
    </row>
    <row r="1953" spans="4:30" x14ac:dyDescent="0.45">
      <c r="D1953" s="23"/>
      <c r="E1953" s="95"/>
      <c r="F1953" s="95"/>
      <c r="K1953" s="95"/>
      <c r="M1953" s="95"/>
      <c r="P1953" s="95"/>
      <c r="Z1953" s="95"/>
      <c r="AB1953" s="95"/>
      <c r="AD1953" s="95"/>
    </row>
    <row r="1954" spans="4:30" x14ac:dyDescent="0.45">
      <c r="D1954" s="23"/>
      <c r="E1954" s="95"/>
      <c r="F1954" s="95"/>
      <c r="K1954" s="95"/>
      <c r="M1954" s="95"/>
      <c r="P1954" s="95"/>
      <c r="Z1954" s="95"/>
      <c r="AB1954" s="95"/>
      <c r="AD1954" s="95"/>
    </row>
    <row r="1955" spans="4:30" x14ac:dyDescent="0.45">
      <c r="D1955" s="23"/>
      <c r="E1955" s="95"/>
      <c r="F1955" s="95"/>
      <c r="K1955" s="95"/>
      <c r="M1955" s="95"/>
      <c r="P1955" s="95"/>
      <c r="Z1955" s="95"/>
      <c r="AB1955" s="95"/>
      <c r="AD1955" s="95"/>
    </row>
    <row r="1956" spans="4:30" x14ac:dyDescent="0.45">
      <c r="D1956" s="23"/>
      <c r="E1956" s="95"/>
      <c r="F1956" s="95"/>
      <c r="K1956" s="95"/>
      <c r="M1956" s="95"/>
      <c r="P1956" s="95"/>
      <c r="Z1956" s="95"/>
      <c r="AB1956" s="95"/>
      <c r="AD1956" s="95"/>
    </row>
    <row r="1957" spans="4:30" x14ac:dyDescent="0.45">
      <c r="D1957" s="23"/>
      <c r="E1957" s="95"/>
      <c r="F1957" s="95"/>
      <c r="K1957" s="95"/>
      <c r="M1957" s="95"/>
      <c r="P1957" s="95"/>
      <c r="Z1957" s="95"/>
      <c r="AB1957" s="95"/>
      <c r="AD1957" s="95"/>
    </row>
    <row r="1958" spans="4:30" x14ac:dyDescent="0.45">
      <c r="D1958" s="23"/>
      <c r="E1958" s="95"/>
      <c r="F1958" s="95"/>
      <c r="K1958" s="95"/>
      <c r="M1958" s="95"/>
      <c r="P1958" s="95"/>
      <c r="Z1958" s="95"/>
      <c r="AB1958" s="95"/>
      <c r="AD1958" s="95"/>
    </row>
    <row r="1959" spans="4:30" x14ac:dyDescent="0.45">
      <c r="D1959" s="23"/>
      <c r="E1959" s="95"/>
      <c r="F1959" s="95"/>
      <c r="K1959" s="95"/>
      <c r="M1959" s="95"/>
      <c r="P1959" s="95"/>
      <c r="Z1959" s="95"/>
      <c r="AB1959" s="95"/>
      <c r="AD1959" s="95"/>
    </row>
    <row r="1960" spans="4:30" x14ac:dyDescent="0.45">
      <c r="D1960" s="23"/>
      <c r="E1960" s="95"/>
      <c r="F1960" s="95"/>
      <c r="K1960" s="95"/>
      <c r="M1960" s="95"/>
      <c r="P1960" s="95"/>
      <c r="Z1960" s="95"/>
      <c r="AB1960" s="95"/>
      <c r="AD1960" s="95"/>
    </row>
    <row r="1961" spans="4:30" x14ac:dyDescent="0.45">
      <c r="D1961" s="23"/>
      <c r="E1961" s="95"/>
      <c r="F1961" s="95"/>
      <c r="K1961" s="95"/>
      <c r="M1961" s="95"/>
      <c r="P1961" s="95"/>
      <c r="Z1961" s="95"/>
      <c r="AB1961" s="95"/>
      <c r="AD1961" s="95"/>
    </row>
    <row r="1962" spans="4:30" x14ac:dyDescent="0.45">
      <c r="D1962" s="23"/>
      <c r="E1962" s="95"/>
      <c r="F1962" s="95"/>
      <c r="K1962" s="95"/>
      <c r="M1962" s="95"/>
      <c r="P1962" s="95"/>
      <c r="Z1962" s="95"/>
      <c r="AB1962" s="95"/>
      <c r="AD1962" s="95"/>
    </row>
    <row r="1963" spans="4:30" x14ac:dyDescent="0.45">
      <c r="D1963" s="23"/>
      <c r="E1963" s="95"/>
      <c r="F1963" s="95"/>
      <c r="K1963" s="95"/>
      <c r="M1963" s="95"/>
      <c r="P1963" s="95"/>
      <c r="Z1963" s="95"/>
      <c r="AB1963" s="95"/>
      <c r="AD1963" s="95"/>
    </row>
    <row r="1964" spans="4:30" x14ac:dyDescent="0.45">
      <c r="D1964" s="23"/>
      <c r="E1964" s="95"/>
      <c r="F1964" s="95"/>
      <c r="K1964" s="95"/>
      <c r="M1964" s="95"/>
      <c r="P1964" s="95"/>
      <c r="Z1964" s="95"/>
      <c r="AB1964" s="95"/>
      <c r="AD1964" s="95"/>
    </row>
    <row r="1965" spans="4:30" x14ac:dyDescent="0.45">
      <c r="D1965" s="23"/>
      <c r="E1965" s="95"/>
      <c r="F1965" s="95"/>
      <c r="K1965" s="95"/>
      <c r="M1965" s="95"/>
      <c r="P1965" s="95"/>
      <c r="Z1965" s="95"/>
      <c r="AB1965" s="95"/>
      <c r="AD1965" s="95"/>
    </row>
    <row r="1966" spans="4:30" x14ac:dyDescent="0.45">
      <c r="D1966" s="23"/>
      <c r="E1966" s="95"/>
      <c r="F1966" s="95"/>
      <c r="K1966" s="95"/>
      <c r="M1966" s="95"/>
      <c r="P1966" s="95"/>
      <c r="Z1966" s="95"/>
      <c r="AB1966" s="95"/>
      <c r="AD1966" s="95"/>
    </row>
    <row r="1967" spans="4:30" x14ac:dyDescent="0.45">
      <c r="D1967" s="23"/>
      <c r="E1967" s="95"/>
      <c r="F1967" s="95"/>
      <c r="K1967" s="95"/>
      <c r="M1967" s="95"/>
      <c r="P1967" s="95"/>
      <c r="Z1967" s="95"/>
      <c r="AB1967" s="95"/>
      <c r="AD1967" s="95"/>
    </row>
    <row r="1968" spans="4:30" x14ac:dyDescent="0.45">
      <c r="D1968" s="23"/>
      <c r="E1968" s="95"/>
      <c r="F1968" s="95"/>
      <c r="K1968" s="95"/>
      <c r="M1968" s="95"/>
      <c r="P1968" s="95"/>
      <c r="Z1968" s="95"/>
      <c r="AB1968" s="95"/>
      <c r="AD1968" s="95"/>
    </row>
    <row r="1969" spans="4:30" x14ac:dyDescent="0.45">
      <c r="D1969" s="23"/>
      <c r="E1969" s="95"/>
      <c r="F1969" s="95"/>
      <c r="K1969" s="95"/>
      <c r="M1969" s="95"/>
      <c r="P1969" s="95"/>
      <c r="Z1969" s="95"/>
      <c r="AB1969" s="95"/>
      <c r="AD1969" s="95"/>
    </row>
    <row r="1970" spans="4:30" x14ac:dyDescent="0.45">
      <c r="D1970" s="23"/>
      <c r="E1970" s="95"/>
      <c r="F1970" s="95"/>
      <c r="K1970" s="95"/>
      <c r="M1970" s="95"/>
      <c r="P1970" s="95"/>
      <c r="Z1970" s="95"/>
      <c r="AB1970" s="95"/>
      <c r="AD1970" s="95"/>
    </row>
    <row r="1971" spans="4:30" x14ac:dyDescent="0.45">
      <c r="D1971" s="23"/>
      <c r="E1971" s="95"/>
      <c r="F1971" s="95"/>
      <c r="K1971" s="95"/>
      <c r="M1971" s="95"/>
      <c r="P1971" s="95"/>
      <c r="Z1971" s="95"/>
      <c r="AB1971" s="95"/>
      <c r="AD1971" s="95"/>
    </row>
    <row r="1972" spans="4:30" x14ac:dyDescent="0.45">
      <c r="D1972" s="23"/>
      <c r="E1972" s="95"/>
      <c r="F1972" s="95"/>
      <c r="K1972" s="95"/>
      <c r="M1972" s="95"/>
      <c r="P1972" s="95"/>
      <c r="Z1972" s="95"/>
      <c r="AB1972" s="95"/>
      <c r="AD1972" s="95"/>
    </row>
    <row r="1973" spans="4:30" x14ac:dyDescent="0.45">
      <c r="D1973" s="23"/>
      <c r="E1973" s="95"/>
      <c r="F1973" s="95"/>
      <c r="K1973" s="95"/>
      <c r="M1973" s="95"/>
      <c r="P1973" s="95"/>
      <c r="Z1973" s="95"/>
      <c r="AB1973" s="95"/>
      <c r="AD1973" s="95"/>
    </row>
    <row r="1974" spans="4:30" x14ac:dyDescent="0.45">
      <c r="D1974" s="23"/>
      <c r="E1974" s="95"/>
      <c r="F1974" s="95"/>
      <c r="K1974" s="95"/>
      <c r="M1974" s="95"/>
      <c r="P1974" s="95"/>
      <c r="Z1974" s="95"/>
      <c r="AB1974" s="95"/>
      <c r="AD1974" s="95"/>
    </row>
    <row r="1975" spans="4:30" x14ac:dyDescent="0.45">
      <c r="D1975" s="23"/>
      <c r="E1975" s="95"/>
      <c r="F1975" s="95"/>
      <c r="K1975" s="95"/>
      <c r="M1975" s="95"/>
      <c r="P1975" s="95"/>
      <c r="Z1975" s="95"/>
      <c r="AB1975" s="95"/>
      <c r="AD1975" s="95"/>
    </row>
    <row r="1976" spans="4:30" x14ac:dyDescent="0.45">
      <c r="D1976" s="23"/>
      <c r="E1976" s="95"/>
      <c r="F1976" s="95"/>
      <c r="K1976" s="95"/>
      <c r="M1976" s="95"/>
      <c r="P1976" s="95"/>
      <c r="Z1976" s="95"/>
      <c r="AB1976" s="95"/>
      <c r="AD1976" s="95"/>
    </row>
    <row r="1977" spans="4:30" x14ac:dyDescent="0.45">
      <c r="D1977" s="23"/>
      <c r="E1977" s="95"/>
      <c r="F1977" s="95"/>
      <c r="K1977" s="95"/>
      <c r="M1977" s="95"/>
      <c r="P1977" s="95"/>
      <c r="Z1977" s="95"/>
      <c r="AB1977" s="95"/>
      <c r="AD1977" s="95"/>
    </row>
    <row r="1978" spans="4:30" x14ac:dyDescent="0.45">
      <c r="D1978" s="23"/>
      <c r="E1978" s="95"/>
      <c r="F1978" s="95"/>
      <c r="K1978" s="95"/>
      <c r="M1978" s="95"/>
      <c r="P1978" s="95"/>
      <c r="Z1978" s="95"/>
      <c r="AB1978" s="95"/>
      <c r="AD1978" s="95"/>
    </row>
    <row r="1979" spans="4:30" x14ac:dyDescent="0.45">
      <c r="D1979" s="23"/>
      <c r="E1979" s="95"/>
      <c r="F1979" s="95"/>
      <c r="K1979" s="95"/>
      <c r="M1979" s="95"/>
      <c r="P1979" s="95"/>
      <c r="Z1979" s="95"/>
      <c r="AB1979" s="95"/>
      <c r="AD1979" s="95"/>
    </row>
    <row r="1980" spans="4:30" x14ac:dyDescent="0.45">
      <c r="D1980" s="23"/>
      <c r="E1980" s="95"/>
      <c r="F1980" s="95"/>
      <c r="K1980" s="95"/>
      <c r="M1980" s="95"/>
      <c r="P1980" s="95"/>
      <c r="Z1980" s="95"/>
      <c r="AB1980" s="95"/>
      <c r="AD1980" s="95"/>
    </row>
    <row r="1981" spans="4:30" x14ac:dyDescent="0.45">
      <c r="D1981" s="23"/>
      <c r="E1981" s="95"/>
      <c r="F1981" s="95"/>
      <c r="K1981" s="95"/>
      <c r="M1981" s="95"/>
      <c r="P1981" s="95"/>
      <c r="Z1981" s="95"/>
      <c r="AB1981" s="95"/>
      <c r="AD1981" s="95"/>
    </row>
    <row r="1982" spans="4:30" x14ac:dyDescent="0.45">
      <c r="D1982" s="23"/>
      <c r="E1982" s="95"/>
      <c r="F1982" s="95"/>
      <c r="K1982" s="95"/>
      <c r="M1982" s="95"/>
      <c r="P1982" s="95"/>
      <c r="Z1982" s="95"/>
      <c r="AB1982" s="95"/>
      <c r="AD1982" s="95"/>
    </row>
    <row r="1983" spans="4:30" x14ac:dyDescent="0.45">
      <c r="D1983" s="23"/>
      <c r="E1983" s="95"/>
      <c r="F1983" s="95"/>
      <c r="K1983" s="95"/>
      <c r="M1983" s="95"/>
      <c r="P1983" s="95"/>
      <c r="Z1983" s="95"/>
      <c r="AB1983" s="95"/>
      <c r="AD1983" s="95"/>
    </row>
    <row r="1984" spans="4:30" x14ac:dyDescent="0.45">
      <c r="D1984" s="23"/>
      <c r="E1984" s="95"/>
      <c r="F1984" s="95"/>
      <c r="K1984" s="95"/>
      <c r="M1984" s="95"/>
      <c r="P1984" s="95"/>
      <c r="Z1984" s="95"/>
      <c r="AB1984" s="95"/>
      <c r="AD1984" s="95"/>
    </row>
    <row r="1985" spans="4:30" x14ac:dyDescent="0.45">
      <c r="D1985" s="23"/>
      <c r="E1985" s="95"/>
      <c r="F1985" s="95"/>
      <c r="K1985" s="95"/>
      <c r="M1985" s="95"/>
      <c r="P1985" s="95"/>
      <c r="Z1985" s="95"/>
      <c r="AB1985" s="95"/>
      <c r="AD1985" s="95"/>
    </row>
    <row r="1986" spans="4:30" x14ac:dyDescent="0.45">
      <c r="D1986" s="23"/>
      <c r="E1986" s="95"/>
      <c r="F1986" s="95"/>
      <c r="K1986" s="95"/>
      <c r="M1986" s="95"/>
      <c r="P1986" s="95"/>
      <c r="Z1986" s="95"/>
      <c r="AB1986" s="95"/>
      <c r="AD1986" s="95"/>
    </row>
    <row r="1987" spans="4:30" x14ac:dyDescent="0.45">
      <c r="D1987" s="23"/>
      <c r="E1987" s="95"/>
      <c r="F1987" s="95"/>
      <c r="K1987" s="95"/>
      <c r="M1987" s="95"/>
      <c r="P1987" s="95"/>
      <c r="Z1987" s="95"/>
      <c r="AB1987" s="95"/>
      <c r="AD1987" s="95"/>
    </row>
    <row r="1988" spans="4:30" x14ac:dyDescent="0.45">
      <c r="D1988" s="23"/>
      <c r="E1988" s="95"/>
      <c r="F1988" s="95"/>
      <c r="K1988" s="95"/>
      <c r="M1988" s="95"/>
      <c r="P1988" s="95"/>
      <c r="Z1988" s="95"/>
      <c r="AB1988" s="95"/>
      <c r="AD1988" s="95"/>
    </row>
    <row r="1989" spans="4:30" x14ac:dyDescent="0.45">
      <c r="D1989" s="23"/>
      <c r="E1989" s="95"/>
      <c r="F1989" s="95"/>
      <c r="K1989" s="95"/>
      <c r="M1989" s="95"/>
      <c r="P1989" s="95"/>
      <c r="Z1989" s="95"/>
      <c r="AB1989" s="95"/>
      <c r="AD1989" s="95"/>
    </row>
    <row r="1990" spans="4:30" x14ac:dyDescent="0.45">
      <c r="D1990" s="23"/>
      <c r="E1990" s="95"/>
      <c r="F1990" s="95"/>
      <c r="K1990" s="95"/>
      <c r="M1990" s="95"/>
      <c r="P1990" s="95"/>
      <c r="Z1990" s="95"/>
      <c r="AB1990" s="95"/>
      <c r="AD1990" s="95"/>
    </row>
    <row r="1991" spans="4:30" x14ac:dyDescent="0.45">
      <c r="D1991" s="23"/>
      <c r="E1991" s="95"/>
      <c r="F1991" s="95"/>
      <c r="K1991" s="95"/>
      <c r="M1991" s="95"/>
      <c r="P1991" s="95"/>
      <c r="Z1991" s="95"/>
      <c r="AB1991" s="95"/>
      <c r="AD1991" s="95"/>
    </row>
    <row r="1992" spans="4:30" x14ac:dyDescent="0.45">
      <c r="D1992" s="23"/>
      <c r="E1992" s="95"/>
      <c r="F1992" s="95"/>
      <c r="K1992" s="95"/>
      <c r="M1992" s="95"/>
      <c r="P1992" s="95"/>
      <c r="Z1992" s="95"/>
      <c r="AB1992" s="95"/>
      <c r="AD1992" s="95"/>
    </row>
    <row r="1993" spans="4:30" x14ac:dyDescent="0.45">
      <c r="D1993" s="23"/>
      <c r="E1993" s="95"/>
      <c r="F1993" s="95"/>
      <c r="K1993" s="95"/>
      <c r="M1993" s="95"/>
      <c r="P1993" s="95"/>
      <c r="Z1993" s="95"/>
      <c r="AB1993" s="95"/>
      <c r="AD1993" s="95"/>
    </row>
    <row r="1994" spans="4:30" x14ac:dyDescent="0.45">
      <c r="D1994" s="23"/>
      <c r="E1994" s="95"/>
      <c r="F1994" s="95"/>
      <c r="K1994" s="95"/>
      <c r="M1994" s="95"/>
      <c r="P1994" s="95"/>
      <c r="Z1994" s="95"/>
      <c r="AB1994" s="95"/>
      <c r="AD1994" s="95"/>
    </row>
    <row r="1995" spans="4:30" x14ac:dyDescent="0.45">
      <c r="D1995" s="23"/>
      <c r="E1995" s="95"/>
      <c r="F1995" s="95"/>
      <c r="K1995" s="95"/>
      <c r="M1995" s="95"/>
      <c r="P1995" s="95"/>
      <c r="Z1995" s="95"/>
      <c r="AB1995" s="95"/>
      <c r="AD1995" s="95"/>
    </row>
    <row r="1996" spans="4:30" x14ac:dyDescent="0.45">
      <c r="D1996" s="23"/>
      <c r="E1996" s="95"/>
      <c r="F1996" s="95"/>
      <c r="K1996" s="95"/>
      <c r="M1996" s="95"/>
      <c r="P1996" s="95"/>
      <c r="Z1996" s="95"/>
      <c r="AB1996" s="95"/>
      <c r="AD1996" s="95"/>
    </row>
    <row r="1997" spans="4:30" x14ac:dyDescent="0.45">
      <c r="D1997" s="23"/>
      <c r="E1997" s="95"/>
      <c r="F1997" s="95"/>
      <c r="K1997" s="95"/>
      <c r="M1997" s="95"/>
      <c r="P1997" s="95"/>
      <c r="Z1997" s="95"/>
      <c r="AB1997" s="95"/>
      <c r="AD1997" s="95"/>
    </row>
    <row r="1998" spans="4:30" x14ac:dyDescent="0.45">
      <c r="D1998" s="23"/>
      <c r="E1998" s="95"/>
      <c r="F1998" s="95"/>
      <c r="K1998" s="95"/>
      <c r="M1998" s="95"/>
      <c r="P1998" s="95"/>
      <c r="Z1998" s="95"/>
      <c r="AB1998" s="95"/>
      <c r="AD1998" s="95"/>
    </row>
    <row r="1999" spans="4:30" x14ac:dyDescent="0.45">
      <c r="D1999" s="23"/>
      <c r="E1999" s="95"/>
      <c r="F1999" s="95"/>
      <c r="K1999" s="95"/>
      <c r="M1999" s="95"/>
      <c r="P1999" s="95"/>
      <c r="Z1999" s="95"/>
      <c r="AB1999" s="95"/>
      <c r="AD1999" s="95"/>
    </row>
    <row r="2000" spans="4:30" x14ac:dyDescent="0.45">
      <c r="D2000" s="23"/>
      <c r="E2000" s="95"/>
      <c r="F2000" s="95"/>
      <c r="K2000" s="95"/>
      <c r="M2000" s="95"/>
      <c r="P2000" s="95"/>
      <c r="Z2000" s="95"/>
      <c r="AB2000" s="95"/>
      <c r="AD2000" s="95"/>
    </row>
    <row r="2001" spans="4:30" x14ac:dyDescent="0.45">
      <c r="D2001" s="23"/>
      <c r="E2001" s="95"/>
      <c r="F2001" s="95"/>
      <c r="K2001" s="95"/>
      <c r="M2001" s="95"/>
      <c r="P2001" s="95"/>
      <c r="Z2001" s="95"/>
      <c r="AB2001" s="95"/>
      <c r="AD2001" s="95"/>
    </row>
    <row r="2002" spans="4:30" x14ac:dyDescent="0.45">
      <c r="D2002" s="23"/>
      <c r="E2002" s="95"/>
      <c r="F2002" s="95"/>
      <c r="K2002" s="95"/>
      <c r="M2002" s="95"/>
      <c r="P2002" s="95"/>
      <c r="Z2002" s="95"/>
      <c r="AB2002" s="95"/>
      <c r="AD2002" s="95"/>
    </row>
    <row r="2003" spans="4:30" x14ac:dyDescent="0.45">
      <c r="D2003" s="23"/>
      <c r="E2003" s="95"/>
      <c r="F2003" s="95"/>
      <c r="K2003" s="95"/>
      <c r="M2003" s="95"/>
      <c r="P2003" s="95"/>
      <c r="Z2003" s="95"/>
      <c r="AB2003" s="95"/>
      <c r="AD2003" s="95"/>
    </row>
    <row r="2004" spans="4:30" x14ac:dyDescent="0.45">
      <c r="D2004" s="23"/>
      <c r="E2004" s="95"/>
      <c r="F2004" s="95"/>
      <c r="K2004" s="95"/>
      <c r="M2004" s="95"/>
      <c r="P2004" s="95"/>
      <c r="Z2004" s="95"/>
      <c r="AB2004" s="95"/>
      <c r="AD2004" s="95"/>
    </row>
    <row r="2005" spans="4:30" x14ac:dyDescent="0.45">
      <c r="D2005" s="23"/>
      <c r="E2005" s="95"/>
      <c r="F2005" s="95"/>
      <c r="K2005" s="95"/>
      <c r="M2005" s="95"/>
      <c r="P2005" s="95"/>
      <c r="Z2005" s="95"/>
      <c r="AB2005" s="95"/>
      <c r="AD2005" s="95"/>
    </row>
    <row r="2006" spans="4:30" x14ac:dyDescent="0.45">
      <c r="D2006" s="23"/>
      <c r="E2006" s="95"/>
      <c r="F2006" s="95"/>
      <c r="K2006" s="95"/>
      <c r="M2006" s="95"/>
      <c r="P2006" s="95"/>
      <c r="Z2006" s="95"/>
      <c r="AB2006" s="95"/>
      <c r="AD2006" s="95"/>
    </row>
    <row r="2007" spans="4:30" x14ac:dyDescent="0.45">
      <c r="D2007" s="23"/>
      <c r="E2007" s="95"/>
      <c r="F2007" s="95"/>
      <c r="K2007" s="95"/>
      <c r="M2007" s="95"/>
      <c r="P2007" s="95"/>
      <c r="Z2007" s="95"/>
      <c r="AB2007" s="95"/>
      <c r="AD2007" s="95"/>
    </row>
    <row r="2008" spans="4:30" x14ac:dyDescent="0.45">
      <c r="D2008" s="23"/>
      <c r="E2008" s="95"/>
      <c r="F2008" s="95"/>
      <c r="K2008" s="95"/>
      <c r="M2008" s="95"/>
      <c r="P2008" s="95"/>
      <c r="Z2008" s="95"/>
      <c r="AB2008" s="95"/>
      <c r="AD2008" s="95"/>
    </row>
    <row r="2009" spans="4:30" x14ac:dyDescent="0.45">
      <c r="D2009" s="23"/>
      <c r="E2009" s="95"/>
      <c r="F2009" s="95"/>
      <c r="K2009" s="95"/>
      <c r="M2009" s="95"/>
      <c r="P2009" s="95"/>
      <c r="Z2009" s="95"/>
      <c r="AB2009" s="95"/>
      <c r="AD2009" s="95"/>
    </row>
    <row r="2010" spans="4:30" x14ac:dyDescent="0.45">
      <c r="D2010" s="23"/>
      <c r="E2010" s="95"/>
      <c r="F2010" s="95"/>
      <c r="K2010" s="95"/>
      <c r="M2010" s="95"/>
      <c r="P2010" s="95"/>
      <c r="Z2010" s="95"/>
      <c r="AB2010" s="95"/>
      <c r="AD2010" s="95"/>
    </row>
    <row r="2011" spans="4:30" x14ac:dyDescent="0.45">
      <c r="D2011" s="23"/>
      <c r="E2011" s="95"/>
      <c r="F2011" s="95"/>
      <c r="K2011" s="95"/>
      <c r="M2011" s="95"/>
      <c r="P2011" s="95"/>
      <c r="Z2011" s="95"/>
      <c r="AB2011" s="95"/>
      <c r="AD2011" s="95"/>
    </row>
    <row r="2012" spans="4:30" x14ac:dyDescent="0.45">
      <c r="D2012" s="23"/>
      <c r="E2012" s="95"/>
      <c r="F2012" s="95"/>
      <c r="K2012" s="95"/>
      <c r="M2012" s="95"/>
      <c r="P2012" s="95"/>
      <c r="Z2012" s="95"/>
      <c r="AB2012" s="95"/>
      <c r="AD2012" s="95"/>
    </row>
    <row r="2013" spans="4:30" x14ac:dyDescent="0.45">
      <c r="D2013" s="23"/>
      <c r="E2013" s="95"/>
      <c r="F2013" s="95"/>
      <c r="K2013" s="95"/>
      <c r="M2013" s="95"/>
      <c r="P2013" s="95"/>
      <c r="Z2013" s="95"/>
      <c r="AB2013" s="95"/>
      <c r="AD2013" s="95"/>
    </row>
    <row r="2014" spans="4:30" x14ac:dyDescent="0.45">
      <c r="D2014" s="23"/>
      <c r="E2014" s="95"/>
      <c r="F2014" s="95"/>
      <c r="K2014" s="95"/>
      <c r="M2014" s="95"/>
      <c r="P2014" s="95"/>
      <c r="Z2014" s="95"/>
      <c r="AB2014" s="95"/>
      <c r="AD2014" s="95"/>
    </row>
    <row r="2015" spans="4:30" x14ac:dyDescent="0.45">
      <c r="D2015" s="23"/>
      <c r="E2015" s="95"/>
      <c r="F2015" s="95"/>
      <c r="K2015" s="95"/>
      <c r="M2015" s="95"/>
      <c r="P2015" s="95"/>
      <c r="Z2015" s="95"/>
      <c r="AB2015" s="95"/>
      <c r="AD2015" s="95"/>
    </row>
    <row r="2016" spans="4:30" x14ac:dyDescent="0.45">
      <c r="D2016" s="23"/>
      <c r="E2016" s="95"/>
      <c r="F2016" s="95"/>
      <c r="K2016" s="95"/>
      <c r="M2016" s="95"/>
      <c r="P2016" s="95"/>
      <c r="Z2016" s="95"/>
      <c r="AB2016" s="95"/>
      <c r="AD2016" s="95"/>
    </row>
    <row r="2017" spans="4:30" x14ac:dyDescent="0.45">
      <c r="D2017" s="23"/>
      <c r="E2017" s="95"/>
      <c r="F2017" s="95"/>
      <c r="K2017" s="95"/>
      <c r="M2017" s="95"/>
      <c r="P2017" s="95"/>
      <c r="Z2017" s="95"/>
      <c r="AB2017" s="95"/>
      <c r="AD2017" s="95"/>
    </row>
    <row r="2018" spans="4:30" x14ac:dyDescent="0.45">
      <c r="D2018" s="23"/>
      <c r="E2018" s="95"/>
      <c r="F2018" s="95"/>
      <c r="K2018" s="95"/>
      <c r="M2018" s="95"/>
      <c r="P2018" s="95"/>
      <c r="Z2018" s="95"/>
      <c r="AB2018" s="95"/>
      <c r="AD2018" s="95"/>
    </row>
    <row r="2019" spans="4:30" x14ac:dyDescent="0.45">
      <c r="D2019" s="23"/>
      <c r="E2019" s="95"/>
      <c r="F2019" s="95"/>
      <c r="K2019" s="95"/>
      <c r="M2019" s="95"/>
      <c r="P2019" s="95"/>
      <c r="Z2019" s="95"/>
      <c r="AB2019" s="95"/>
      <c r="AD2019" s="95"/>
    </row>
    <row r="2020" spans="4:30" x14ac:dyDescent="0.45">
      <c r="D2020" s="23"/>
      <c r="E2020" s="95"/>
      <c r="F2020" s="95"/>
      <c r="K2020" s="95"/>
      <c r="M2020" s="95"/>
      <c r="P2020" s="95"/>
      <c r="Z2020" s="95"/>
      <c r="AB2020" s="95"/>
      <c r="AD2020" s="95"/>
    </row>
    <row r="2021" spans="4:30" x14ac:dyDescent="0.45">
      <c r="D2021" s="23"/>
      <c r="E2021" s="95"/>
      <c r="F2021" s="95"/>
      <c r="K2021" s="95"/>
      <c r="M2021" s="95"/>
      <c r="P2021" s="95"/>
      <c r="Z2021" s="95"/>
      <c r="AB2021" s="95"/>
      <c r="AD2021" s="95"/>
    </row>
    <row r="2022" spans="4:30" x14ac:dyDescent="0.45">
      <c r="D2022" s="23"/>
      <c r="E2022" s="95"/>
      <c r="F2022" s="95"/>
      <c r="K2022" s="95"/>
      <c r="M2022" s="95"/>
      <c r="P2022" s="95"/>
      <c r="Z2022" s="95"/>
      <c r="AB2022" s="95"/>
      <c r="AD2022" s="95"/>
    </row>
    <row r="2023" spans="4:30" x14ac:dyDescent="0.45">
      <c r="D2023" s="23"/>
      <c r="E2023" s="95"/>
      <c r="F2023" s="95"/>
      <c r="K2023" s="95"/>
      <c r="M2023" s="95"/>
      <c r="P2023" s="95"/>
      <c r="Z2023" s="95"/>
      <c r="AB2023" s="95"/>
      <c r="AD2023" s="95"/>
    </row>
    <row r="2024" spans="4:30" x14ac:dyDescent="0.45">
      <c r="D2024" s="23"/>
      <c r="E2024" s="95"/>
      <c r="F2024" s="95"/>
      <c r="K2024" s="95"/>
      <c r="M2024" s="95"/>
      <c r="P2024" s="95"/>
      <c r="Z2024" s="95"/>
      <c r="AB2024" s="95"/>
      <c r="AD2024" s="95"/>
    </row>
    <row r="2025" spans="4:30" x14ac:dyDescent="0.45">
      <c r="D2025" s="23"/>
      <c r="E2025" s="95"/>
      <c r="F2025" s="95"/>
      <c r="K2025" s="95"/>
      <c r="M2025" s="95"/>
      <c r="P2025" s="95"/>
      <c r="Z2025" s="95"/>
      <c r="AB2025" s="95"/>
      <c r="AD2025" s="95"/>
    </row>
    <row r="2026" spans="4:30" x14ac:dyDescent="0.45">
      <c r="D2026" s="23"/>
      <c r="E2026" s="95"/>
      <c r="F2026" s="95"/>
      <c r="K2026" s="95"/>
      <c r="M2026" s="95"/>
      <c r="P2026" s="95"/>
      <c r="Z2026" s="95"/>
      <c r="AB2026" s="95"/>
      <c r="AD2026" s="95"/>
    </row>
    <row r="2027" spans="4:30" x14ac:dyDescent="0.45">
      <c r="D2027" s="23"/>
      <c r="E2027" s="95"/>
      <c r="F2027" s="95"/>
      <c r="K2027" s="95"/>
      <c r="M2027" s="95"/>
      <c r="P2027" s="95"/>
      <c r="Z2027" s="95"/>
      <c r="AB2027" s="95"/>
      <c r="AD2027" s="95"/>
    </row>
    <row r="2028" spans="4:30" x14ac:dyDescent="0.45">
      <c r="D2028" s="23"/>
      <c r="E2028" s="95"/>
      <c r="F2028" s="95"/>
      <c r="K2028" s="95"/>
      <c r="M2028" s="95"/>
      <c r="P2028" s="95"/>
      <c r="Z2028" s="95"/>
      <c r="AB2028" s="95"/>
      <c r="AD2028" s="95"/>
    </row>
    <row r="2029" spans="4:30" x14ac:dyDescent="0.45">
      <c r="D2029" s="23"/>
      <c r="E2029" s="95"/>
      <c r="F2029" s="95"/>
      <c r="K2029" s="95"/>
      <c r="M2029" s="95"/>
      <c r="P2029" s="95"/>
      <c r="Z2029" s="95"/>
      <c r="AB2029" s="95"/>
      <c r="AD2029" s="95"/>
    </row>
    <row r="2030" spans="4:30" x14ac:dyDescent="0.45">
      <c r="D2030" s="23"/>
      <c r="E2030" s="95"/>
      <c r="F2030" s="95"/>
      <c r="K2030" s="95"/>
      <c r="M2030" s="95"/>
      <c r="P2030" s="95"/>
      <c r="Z2030" s="95"/>
      <c r="AB2030" s="95"/>
      <c r="AD2030" s="95"/>
    </row>
    <row r="2031" spans="4:30" x14ac:dyDescent="0.45">
      <c r="D2031" s="23"/>
      <c r="E2031" s="95"/>
      <c r="F2031" s="95"/>
      <c r="K2031" s="95"/>
      <c r="M2031" s="95"/>
      <c r="P2031" s="95"/>
      <c r="Z2031" s="95"/>
      <c r="AB2031" s="95"/>
      <c r="AD2031" s="95"/>
    </row>
    <row r="2032" spans="4:30" x14ac:dyDescent="0.45">
      <c r="D2032" s="23"/>
      <c r="E2032" s="95"/>
      <c r="F2032" s="95"/>
      <c r="K2032" s="95"/>
      <c r="M2032" s="95"/>
      <c r="P2032" s="95"/>
      <c r="Z2032" s="95"/>
      <c r="AB2032" s="95"/>
      <c r="AD2032" s="95"/>
    </row>
    <row r="2033" spans="4:30" x14ac:dyDescent="0.45">
      <c r="D2033" s="23"/>
      <c r="E2033" s="95"/>
      <c r="F2033" s="95"/>
      <c r="K2033" s="95"/>
      <c r="M2033" s="95"/>
      <c r="P2033" s="95"/>
      <c r="Z2033" s="95"/>
      <c r="AB2033" s="95"/>
      <c r="AD2033" s="95"/>
    </row>
    <row r="2034" spans="4:30" x14ac:dyDescent="0.45">
      <c r="D2034" s="23"/>
      <c r="E2034" s="95"/>
      <c r="F2034" s="95"/>
      <c r="K2034" s="95"/>
      <c r="M2034" s="95"/>
      <c r="P2034" s="95"/>
      <c r="Z2034" s="95"/>
      <c r="AB2034" s="95"/>
      <c r="AD2034" s="95"/>
    </row>
    <row r="2035" spans="4:30" x14ac:dyDescent="0.45">
      <c r="D2035" s="23"/>
      <c r="E2035" s="95"/>
      <c r="F2035" s="95"/>
      <c r="K2035" s="95"/>
      <c r="M2035" s="95"/>
      <c r="P2035" s="95"/>
      <c r="Z2035" s="95"/>
      <c r="AB2035" s="95"/>
      <c r="AD2035" s="95"/>
    </row>
    <row r="2036" spans="4:30" x14ac:dyDescent="0.45">
      <c r="D2036" s="23"/>
      <c r="E2036" s="95"/>
      <c r="F2036" s="95"/>
      <c r="K2036" s="95"/>
      <c r="M2036" s="95"/>
      <c r="P2036" s="95"/>
      <c r="Z2036" s="95"/>
      <c r="AB2036" s="95"/>
      <c r="AD2036" s="95"/>
    </row>
    <row r="2037" spans="4:30" x14ac:dyDescent="0.45">
      <c r="D2037" s="23"/>
      <c r="E2037" s="95"/>
      <c r="F2037" s="95"/>
      <c r="K2037" s="95"/>
      <c r="M2037" s="95"/>
      <c r="P2037" s="95"/>
      <c r="Z2037" s="95"/>
      <c r="AB2037" s="95"/>
      <c r="AD2037" s="95"/>
    </row>
    <row r="2038" spans="4:30" x14ac:dyDescent="0.45">
      <c r="D2038" s="23"/>
      <c r="E2038" s="95"/>
      <c r="F2038" s="95"/>
      <c r="K2038" s="95"/>
      <c r="M2038" s="95"/>
      <c r="P2038" s="95"/>
      <c r="Z2038" s="95"/>
      <c r="AB2038" s="95"/>
      <c r="AD2038" s="95"/>
    </row>
    <row r="2039" spans="4:30" x14ac:dyDescent="0.45">
      <c r="D2039" s="23"/>
      <c r="E2039" s="95"/>
      <c r="F2039" s="95"/>
      <c r="K2039" s="95"/>
      <c r="M2039" s="95"/>
      <c r="P2039" s="95"/>
      <c r="Z2039" s="95"/>
      <c r="AB2039" s="95"/>
      <c r="AD2039" s="95"/>
    </row>
    <row r="2040" spans="4:30" x14ac:dyDescent="0.45">
      <c r="D2040" s="23"/>
      <c r="E2040" s="95"/>
      <c r="F2040" s="95"/>
      <c r="K2040" s="95"/>
      <c r="M2040" s="95"/>
      <c r="P2040" s="95"/>
      <c r="Z2040" s="95"/>
      <c r="AB2040" s="95"/>
      <c r="AD2040" s="95"/>
    </row>
    <row r="2041" spans="4:30" x14ac:dyDescent="0.45">
      <c r="D2041" s="23"/>
      <c r="E2041" s="95"/>
      <c r="F2041" s="95"/>
      <c r="K2041" s="95"/>
      <c r="M2041" s="95"/>
      <c r="P2041" s="95"/>
      <c r="Z2041" s="95"/>
      <c r="AB2041" s="95"/>
      <c r="AD2041" s="95"/>
    </row>
    <row r="2042" spans="4:30" x14ac:dyDescent="0.45">
      <c r="D2042" s="23"/>
      <c r="E2042" s="95"/>
      <c r="F2042" s="95"/>
      <c r="K2042" s="95"/>
      <c r="M2042" s="95"/>
      <c r="P2042" s="95"/>
      <c r="Z2042" s="95"/>
      <c r="AB2042" s="95"/>
      <c r="AD2042" s="95"/>
    </row>
    <row r="2043" spans="4:30" x14ac:dyDescent="0.45">
      <c r="D2043" s="23"/>
      <c r="E2043" s="95"/>
      <c r="F2043" s="95"/>
      <c r="K2043" s="95"/>
      <c r="M2043" s="95"/>
      <c r="P2043" s="95"/>
      <c r="Z2043" s="95"/>
      <c r="AB2043" s="95"/>
      <c r="AD2043" s="95"/>
    </row>
    <row r="2044" spans="4:30" x14ac:dyDescent="0.45">
      <c r="D2044" s="23"/>
      <c r="E2044" s="95"/>
      <c r="F2044" s="95"/>
      <c r="K2044" s="95"/>
      <c r="M2044" s="95"/>
      <c r="P2044" s="95"/>
      <c r="Z2044" s="95"/>
      <c r="AB2044" s="95"/>
      <c r="AD2044" s="95"/>
    </row>
    <row r="2045" spans="4:30" x14ac:dyDescent="0.45">
      <c r="D2045" s="23"/>
      <c r="E2045" s="95"/>
      <c r="F2045" s="95"/>
      <c r="K2045" s="95"/>
      <c r="M2045" s="95"/>
      <c r="P2045" s="95"/>
      <c r="Z2045" s="95"/>
      <c r="AB2045" s="95"/>
      <c r="AD2045" s="95"/>
    </row>
    <row r="2046" spans="4:30" x14ac:dyDescent="0.45">
      <c r="D2046" s="23"/>
      <c r="E2046" s="95"/>
      <c r="F2046" s="95"/>
      <c r="K2046" s="95"/>
      <c r="M2046" s="95"/>
      <c r="P2046" s="95"/>
      <c r="Z2046" s="95"/>
      <c r="AB2046" s="95"/>
      <c r="AD2046" s="95"/>
    </row>
    <row r="2047" spans="4:30" x14ac:dyDescent="0.45">
      <c r="D2047" s="23"/>
      <c r="E2047" s="95"/>
      <c r="F2047" s="95"/>
      <c r="K2047" s="95"/>
      <c r="M2047" s="95"/>
      <c r="P2047" s="95"/>
      <c r="Z2047" s="95"/>
      <c r="AB2047" s="95"/>
      <c r="AD2047" s="95"/>
    </row>
    <row r="2048" spans="4:30" x14ac:dyDescent="0.45">
      <c r="D2048" s="23"/>
      <c r="E2048" s="95"/>
      <c r="F2048" s="95"/>
      <c r="K2048" s="95"/>
      <c r="M2048" s="95"/>
      <c r="P2048" s="95"/>
      <c r="Z2048" s="95"/>
      <c r="AB2048" s="95"/>
      <c r="AD2048" s="95"/>
    </row>
    <row r="2049" spans="4:30" x14ac:dyDescent="0.45">
      <c r="D2049" s="23"/>
      <c r="E2049" s="95"/>
      <c r="F2049" s="95"/>
      <c r="K2049" s="95"/>
      <c r="M2049" s="95"/>
      <c r="P2049" s="95"/>
      <c r="Z2049" s="95"/>
      <c r="AB2049" s="95"/>
      <c r="AD2049" s="95"/>
    </row>
    <row r="2050" spans="4:30" x14ac:dyDescent="0.45">
      <c r="D2050" s="23"/>
      <c r="E2050" s="95"/>
      <c r="F2050" s="95"/>
      <c r="K2050" s="95"/>
      <c r="M2050" s="95"/>
      <c r="P2050" s="95"/>
      <c r="Z2050" s="95"/>
      <c r="AB2050" s="95"/>
      <c r="AD2050" s="95"/>
    </row>
    <row r="2051" spans="4:30" x14ac:dyDescent="0.45">
      <c r="D2051" s="23"/>
      <c r="E2051" s="95"/>
      <c r="F2051" s="95"/>
      <c r="K2051" s="95"/>
      <c r="M2051" s="95"/>
      <c r="P2051" s="95"/>
      <c r="Z2051" s="95"/>
      <c r="AB2051" s="95"/>
      <c r="AD2051" s="95"/>
    </row>
    <row r="2052" spans="4:30" x14ac:dyDescent="0.45">
      <c r="D2052" s="23"/>
      <c r="E2052" s="95"/>
      <c r="F2052" s="95"/>
      <c r="K2052" s="95"/>
      <c r="M2052" s="95"/>
      <c r="P2052" s="95"/>
      <c r="Z2052" s="95"/>
      <c r="AB2052" s="95"/>
      <c r="AD2052" s="95"/>
    </row>
    <row r="2053" spans="4:30" x14ac:dyDescent="0.45">
      <c r="D2053" s="23"/>
      <c r="E2053" s="95"/>
      <c r="F2053" s="95"/>
      <c r="K2053" s="95"/>
      <c r="M2053" s="95"/>
      <c r="P2053" s="95"/>
      <c r="Z2053" s="95"/>
      <c r="AB2053" s="95"/>
      <c r="AD2053" s="95"/>
    </row>
    <row r="2054" spans="4:30" x14ac:dyDescent="0.45">
      <c r="D2054" s="23"/>
      <c r="E2054" s="95"/>
      <c r="F2054" s="95"/>
      <c r="K2054" s="95"/>
      <c r="M2054" s="95"/>
      <c r="P2054" s="95"/>
      <c r="Z2054" s="95"/>
      <c r="AB2054" s="95"/>
      <c r="AD2054" s="95"/>
    </row>
    <row r="2055" spans="4:30" x14ac:dyDescent="0.45">
      <c r="D2055" s="23"/>
      <c r="E2055" s="95"/>
      <c r="F2055" s="95"/>
      <c r="K2055" s="95"/>
      <c r="M2055" s="95"/>
      <c r="P2055" s="95"/>
      <c r="Z2055" s="95"/>
      <c r="AB2055" s="95"/>
      <c r="AD2055" s="95"/>
    </row>
    <row r="2056" spans="4:30" x14ac:dyDescent="0.45">
      <c r="D2056" s="23"/>
      <c r="E2056" s="95"/>
      <c r="F2056" s="95"/>
      <c r="K2056" s="95"/>
      <c r="M2056" s="95"/>
      <c r="P2056" s="95"/>
      <c r="Z2056" s="95"/>
      <c r="AB2056" s="95"/>
      <c r="AD2056" s="95"/>
    </row>
    <row r="2057" spans="4:30" x14ac:dyDescent="0.45">
      <c r="D2057" s="23"/>
      <c r="E2057" s="95"/>
      <c r="F2057" s="95"/>
      <c r="K2057" s="95"/>
      <c r="M2057" s="95"/>
      <c r="P2057" s="95"/>
      <c r="Z2057" s="95"/>
      <c r="AB2057" s="95"/>
      <c r="AD2057" s="95"/>
    </row>
    <row r="2058" spans="4:30" x14ac:dyDescent="0.45">
      <c r="D2058" s="23"/>
      <c r="E2058" s="95"/>
      <c r="F2058" s="95"/>
      <c r="K2058" s="95"/>
      <c r="M2058" s="95"/>
      <c r="P2058" s="95"/>
      <c r="Z2058" s="95"/>
      <c r="AB2058" s="95"/>
      <c r="AD2058" s="95"/>
    </row>
    <row r="2059" spans="4:30" x14ac:dyDescent="0.45">
      <c r="D2059" s="23"/>
      <c r="E2059" s="95"/>
      <c r="F2059" s="95"/>
      <c r="K2059" s="95"/>
      <c r="M2059" s="95"/>
      <c r="P2059" s="95"/>
      <c r="Z2059" s="95"/>
      <c r="AB2059" s="95"/>
      <c r="AD2059" s="95"/>
    </row>
    <row r="2060" spans="4:30" x14ac:dyDescent="0.45">
      <c r="D2060" s="23"/>
      <c r="E2060" s="95"/>
      <c r="F2060" s="95"/>
      <c r="K2060" s="95"/>
      <c r="M2060" s="95"/>
      <c r="P2060" s="95"/>
      <c r="Z2060" s="95"/>
      <c r="AB2060" s="95"/>
      <c r="AD2060" s="95"/>
    </row>
    <row r="2061" spans="4:30" x14ac:dyDescent="0.45">
      <c r="D2061" s="23"/>
      <c r="E2061" s="95"/>
      <c r="F2061" s="95"/>
      <c r="K2061" s="95"/>
      <c r="M2061" s="95"/>
      <c r="P2061" s="95"/>
      <c r="Z2061" s="95"/>
      <c r="AB2061" s="95"/>
      <c r="AD2061" s="95"/>
    </row>
    <row r="2062" spans="4:30" x14ac:dyDescent="0.45">
      <c r="D2062" s="23"/>
      <c r="E2062" s="95"/>
      <c r="F2062" s="95"/>
      <c r="K2062" s="95"/>
      <c r="M2062" s="95"/>
      <c r="P2062" s="95"/>
      <c r="Z2062" s="95"/>
      <c r="AB2062" s="95"/>
      <c r="AD2062" s="95"/>
    </row>
    <row r="2063" spans="4:30" x14ac:dyDescent="0.45">
      <c r="D2063" s="23"/>
      <c r="E2063" s="95"/>
      <c r="F2063" s="95"/>
      <c r="K2063" s="95"/>
      <c r="M2063" s="95"/>
      <c r="P2063" s="95"/>
      <c r="Z2063" s="95"/>
      <c r="AB2063" s="95"/>
      <c r="AD2063" s="95"/>
    </row>
    <row r="2064" spans="4:30" x14ac:dyDescent="0.45">
      <c r="D2064" s="23"/>
      <c r="E2064" s="95"/>
      <c r="F2064" s="95"/>
      <c r="K2064" s="95"/>
      <c r="M2064" s="95"/>
      <c r="P2064" s="95"/>
      <c r="Z2064" s="95"/>
      <c r="AB2064" s="95"/>
      <c r="AD2064" s="95"/>
    </row>
    <row r="2065" spans="4:30" x14ac:dyDescent="0.45">
      <c r="D2065" s="23"/>
      <c r="E2065" s="95"/>
      <c r="F2065" s="95"/>
      <c r="K2065" s="95"/>
      <c r="M2065" s="95"/>
      <c r="P2065" s="95"/>
      <c r="Z2065" s="95"/>
      <c r="AB2065" s="95"/>
      <c r="AD2065" s="95"/>
    </row>
    <row r="2066" spans="4:30" x14ac:dyDescent="0.45">
      <c r="D2066" s="23"/>
      <c r="E2066" s="95"/>
      <c r="F2066" s="95"/>
      <c r="K2066" s="95"/>
      <c r="M2066" s="95"/>
      <c r="P2066" s="95"/>
      <c r="Z2066" s="95"/>
      <c r="AB2066" s="95"/>
      <c r="AD2066" s="95"/>
    </row>
    <row r="2067" spans="4:30" x14ac:dyDescent="0.45">
      <c r="D2067" s="23"/>
      <c r="E2067" s="95"/>
      <c r="F2067" s="95"/>
      <c r="K2067" s="95"/>
      <c r="M2067" s="95"/>
      <c r="P2067" s="95"/>
      <c r="Z2067" s="95"/>
      <c r="AB2067" s="95"/>
      <c r="AD2067" s="95"/>
    </row>
    <row r="2068" spans="4:30" x14ac:dyDescent="0.45">
      <c r="D2068" s="23"/>
      <c r="E2068" s="95"/>
      <c r="F2068" s="95"/>
      <c r="K2068" s="95"/>
      <c r="M2068" s="95"/>
      <c r="P2068" s="95"/>
      <c r="Z2068" s="95"/>
      <c r="AB2068" s="95"/>
      <c r="AD2068" s="95"/>
    </row>
    <row r="2069" spans="4:30" x14ac:dyDescent="0.45">
      <c r="D2069" s="23"/>
      <c r="E2069" s="95"/>
      <c r="F2069" s="95"/>
      <c r="K2069" s="95"/>
      <c r="M2069" s="95"/>
      <c r="P2069" s="95"/>
      <c r="Z2069" s="95"/>
      <c r="AB2069" s="95"/>
      <c r="AD2069" s="95"/>
    </row>
    <row r="2070" spans="4:30" x14ac:dyDescent="0.45">
      <c r="D2070" s="23"/>
      <c r="E2070" s="95"/>
      <c r="F2070" s="95"/>
      <c r="K2070" s="95"/>
      <c r="M2070" s="95"/>
      <c r="P2070" s="95"/>
      <c r="Z2070" s="95"/>
      <c r="AB2070" s="95"/>
      <c r="AD2070" s="95"/>
    </row>
    <row r="2071" spans="4:30" x14ac:dyDescent="0.45">
      <c r="D2071" s="23"/>
      <c r="E2071" s="95"/>
      <c r="F2071" s="95"/>
      <c r="K2071" s="95"/>
      <c r="M2071" s="95"/>
      <c r="P2071" s="95"/>
      <c r="Z2071" s="95"/>
      <c r="AB2071" s="95"/>
      <c r="AD2071" s="95"/>
    </row>
    <row r="2072" spans="4:30" x14ac:dyDescent="0.45">
      <c r="D2072" s="23"/>
      <c r="E2072" s="95"/>
      <c r="F2072" s="95"/>
      <c r="K2072" s="95"/>
      <c r="M2072" s="95"/>
      <c r="P2072" s="95"/>
      <c r="Z2072" s="95"/>
      <c r="AB2072" s="95"/>
      <c r="AD2072" s="95"/>
    </row>
    <row r="2073" spans="4:30" x14ac:dyDescent="0.45">
      <c r="D2073" s="23"/>
      <c r="E2073" s="95"/>
      <c r="F2073" s="95"/>
      <c r="K2073" s="95"/>
      <c r="M2073" s="95"/>
      <c r="P2073" s="95"/>
      <c r="Z2073" s="95"/>
      <c r="AB2073" s="95"/>
      <c r="AD2073" s="95"/>
    </row>
    <row r="2074" spans="4:30" x14ac:dyDescent="0.45">
      <c r="D2074" s="23"/>
      <c r="E2074" s="95"/>
      <c r="F2074" s="95"/>
      <c r="K2074" s="95"/>
      <c r="M2074" s="95"/>
      <c r="P2074" s="95"/>
      <c r="Z2074" s="95"/>
      <c r="AB2074" s="95"/>
      <c r="AD2074" s="95"/>
    </row>
    <row r="2075" spans="4:30" x14ac:dyDescent="0.45">
      <c r="D2075" s="23"/>
      <c r="E2075" s="95"/>
      <c r="F2075" s="95"/>
      <c r="K2075" s="95"/>
      <c r="M2075" s="95"/>
      <c r="P2075" s="95"/>
      <c r="Z2075" s="95"/>
      <c r="AB2075" s="95"/>
      <c r="AD2075" s="95"/>
    </row>
    <row r="2076" spans="4:30" x14ac:dyDescent="0.45">
      <c r="D2076" s="23"/>
      <c r="E2076" s="95"/>
      <c r="F2076" s="95"/>
      <c r="K2076" s="95"/>
      <c r="M2076" s="95"/>
      <c r="P2076" s="95"/>
      <c r="Z2076" s="95"/>
      <c r="AB2076" s="95"/>
      <c r="AD2076" s="95"/>
    </row>
    <row r="2077" spans="4:30" x14ac:dyDescent="0.45">
      <c r="D2077" s="23"/>
      <c r="E2077" s="95"/>
      <c r="F2077" s="95"/>
      <c r="K2077" s="95"/>
      <c r="M2077" s="95"/>
      <c r="P2077" s="95"/>
      <c r="Z2077" s="95"/>
      <c r="AB2077" s="95"/>
      <c r="AD2077" s="95"/>
    </row>
    <row r="2078" spans="4:30" x14ac:dyDescent="0.45">
      <c r="D2078" s="23"/>
      <c r="E2078" s="95"/>
      <c r="F2078" s="95"/>
      <c r="K2078" s="95"/>
      <c r="M2078" s="95"/>
      <c r="P2078" s="95"/>
      <c r="Z2078" s="95"/>
      <c r="AB2078" s="95"/>
      <c r="AD2078" s="95"/>
    </row>
    <row r="2079" spans="4:30" x14ac:dyDescent="0.45">
      <c r="D2079" s="23"/>
      <c r="E2079" s="95"/>
      <c r="F2079" s="95"/>
      <c r="K2079" s="95"/>
      <c r="M2079" s="95"/>
      <c r="P2079" s="95"/>
      <c r="Z2079" s="95"/>
      <c r="AB2079" s="95"/>
      <c r="AD2079" s="95"/>
    </row>
    <row r="2080" spans="4:30" x14ac:dyDescent="0.45">
      <c r="D2080" s="23"/>
      <c r="E2080" s="95"/>
      <c r="F2080" s="95"/>
      <c r="K2080" s="95"/>
      <c r="M2080" s="95"/>
      <c r="P2080" s="95"/>
      <c r="Z2080" s="95"/>
      <c r="AB2080" s="95"/>
      <c r="AD2080" s="95"/>
    </row>
    <row r="2081" spans="4:30" x14ac:dyDescent="0.45">
      <c r="D2081" s="23"/>
      <c r="E2081" s="95"/>
      <c r="F2081" s="95"/>
      <c r="K2081" s="95"/>
      <c r="M2081" s="95"/>
      <c r="P2081" s="95"/>
      <c r="Z2081" s="95"/>
      <c r="AB2081" s="95"/>
      <c r="AD2081" s="95"/>
    </row>
    <row r="2082" spans="4:30" x14ac:dyDescent="0.45">
      <c r="D2082" s="23"/>
      <c r="E2082" s="95"/>
      <c r="F2082" s="95"/>
      <c r="K2082" s="95"/>
      <c r="M2082" s="95"/>
      <c r="P2082" s="95"/>
      <c r="Z2082" s="95"/>
      <c r="AB2082" s="95"/>
      <c r="AD2082" s="95"/>
    </row>
    <row r="2083" spans="4:30" x14ac:dyDescent="0.45">
      <c r="D2083" s="23"/>
      <c r="E2083" s="95"/>
      <c r="F2083" s="95"/>
      <c r="K2083" s="95"/>
      <c r="M2083" s="95"/>
      <c r="P2083" s="95"/>
      <c r="Z2083" s="95"/>
      <c r="AB2083" s="95"/>
      <c r="AD2083" s="95"/>
    </row>
    <row r="2084" spans="4:30" x14ac:dyDescent="0.45">
      <c r="D2084" s="23"/>
      <c r="E2084" s="95"/>
      <c r="F2084" s="95"/>
      <c r="K2084" s="95"/>
      <c r="M2084" s="95"/>
      <c r="P2084" s="95"/>
      <c r="Z2084" s="95"/>
      <c r="AB2084" s="95"/>
      <c r="AD2084" s="95"/>
    </row>
    <row r="2085" spans="4:30" x14ac:dyDescent="0.45">
      <c r="D2085" s="23"/>
      <c r="E2085" s="95"/>
      <c r="F2085" s="95"/>
      <c r="K2085" s="95"/>
      <c r="M2085" s="95"/>
      <c r="P2085" s="95"/>
      <c r="Z2085" s="95"/>
      <c r="AB2085" s="95"/>
      <c r="AD2085" s="95"/>
    </row>
    <row r="2086" spans="4:30" x14ac:dyDescent="0.45">
      <c r="D2086" s="23"/>
      <c r="E2086" s="95"/>
      <c r="F2086" s="95"/>
      <c r="K2086" s="95"/>
      <c r="M2086" s="95"/>
      <c r="P2086" s="95"/>
      <c r="Z2086" s="95"/>
      <c r="AB2086" s="95"/>
      <c r="AD2086" s="95"/>
    </row>
    <row r="2087" spans="4:30" x14ac:dyDescent="0.45">
      <c r="D2087" s="23"/>
      <c r="E2087" s="95"/>
      <c r="F2087" s="95"/>
      <c r="K2087" s="95"/>
      <c r="M2087" s="95"/>
      <c r="P2087" s="95"/>
      <c r="Z2087" s="95"/>
      <c r="AB2087" s="95"/>
      <c r="AD2087" s="95"/>
    </row>
    <row r="2088" spans="4:30" x14ac:dyDescent="0.45">
      <c r="D2088" s="23"/>
      <c r="E2088" s="95"/>
      <c r="F2088" s="95"/>
      <c r="K2088" s="95"/>
      <c r="M2088" s="95"/>
      <c r="P2088" s="95"/>
      <c r="Z2088" s="95"/>
      <c r="AB2088" s="95"/>
      <c r="AD2088" s="95"/>
    </row>
    <row r="2089" spans="4:30" x14ac:dyDescent="0.45">
      <c r="D2089" s="23"/>
      <c r="E2089" s="95"/>
      <c r="F2089" s="95"/>
      <c r="K2089" s="95"/>
      <c r="M2089" s="95"/>
      <c r="P2089" s="95"/>
      <c r="Z2089" s="95"/>
      <c r="AB2089" s="95"/>
      <c r="AD2089" s="95"/>
    </row>
    <row r="2090" spans="4:30" x14ac:dyDescent="0.45">
      <c r="D2090" s="23"/>
      <c r="E2090" s="95"/>
      <c r="F2090" s="95"/>
      <c r="K2090" s="95"/>
      <c r="M2090" s="95"/>
      <c r="P2090" s="95"/>
      <c r="Z2090" s="95"/>
      <c r="AB2090" s="95"/>
      <c r="AD2090" s="95"/>
    </row>
    <row r="2091" spans="4:30" x14ac:dyDescent="0.45">
      <c r="D2091" s="23"/>
      <c r="E2091" s="95"/>
      <c r="F2091" s="95"/>
      <c r="K2091" s="95"/>
      <c r="M2091" s="95"/>
      <c r="P2091" s="95"/>
      <c r="Z2091" s="95"/>
      <c r="AB2091" s="95"/>
      <c r="AD2091" s="95"/>
    </row>
    <row r="2092" spans="4:30" x14ac:dyDescent="0.45">
      <c r="D2092" s="23"/>
      <c r="E2092" s="95"/>
      <c r="F2092" s="95"/>
      <c r="K2092" s="95"/>
      <c r="M2092" s="95"/>
      <c r="P2092" s="95"/>
      <c r="Z2092" s="95"/>
      <c r="AB2092" s="95"/>
      <c r="AD2092" s="95"/>
    </row>
    <row r="2093" spans="4:30" x14ac:dyDescent="0.45">
      <c r="D2093" s="23"/>
      <c r="E2093" s="95"/>
      <c r="F2093" s="95"/>
      <c r="K2093" s="95"/>
      <c r="M2093" s="95"/>
      <c r="P2093" s="95"/>
      <c r="Z2093" s="95"/>
      <c r="AB2093" s="95"/>
      <c r="AD2093" s="95"/>
    </row>
    <row r="2094" spans="4:30" x14ac:dyDescent="0.45">
      <c r="D2094" s="23"/>
      <c r="E2094" s="95"/>
      <c r="F2094" s="95"/>
      <c r="K2094" s="95"/>
      <c r="M2094" s="95"/>
      <c r="P2094" s="95"/>
      <c r="Z2094" s="95"/>
      <c r="AB2094" s="95"/>
      <c r="AD2094" s="95"/>
    </row>
    <row r="2095" spans="4:30" x14ac:dyDescent="0.45">
      <c r="D2095" s="23"/>
      <c r="E2095" s="95"/>
      <c r="F2095" s="95"/>
      <c r="K2095" s="95"/>
      <c r="M2095" s="95"/>
      <c r="P2095" s="95"/>
      <c r="Z2095" s="95"/>
      <c r="AB2095" s="95"/>
      <c r="AD2095" s="95"/>
    </row>
    <row r="2096" spans="4:30" x14ac:dyDescent="0.45">
      <c r="D2096" s="23"/>
      <c r="E2096" s="95"/>
      <c r="F2096" s="95"/>
      <c r="K2096" s="95"/>
      <c r="M2096" s="95"/>
      <c r="P2096" s="95"/>
      <c r="Z2096" s="95"/>
      <c r="AB2096" s="95"/>
      <c r="AD2096" s="95"/>
    </row>
    <row r="2097" spans="4:30" x14ac:dyDescent="0.45">
      <c r="D2097" s="23"/>
      <c r="E2097" s="95"/>
      <c r="F2097" s="95"/>
      <c r="K2097" s="95"/>
      <c r="M2097" s="95"/>
      <c r="P2097" s="95"/>
      <c r="Z2097" s="95"/>
      <c r="AB2097" s="95"/>
      <c r="AD2097" s="95"/>
    </row>
    <row r="2098" spans="4:30" x14ac:dyDescent="0.45">
      <c r="D2098" s="23"/>
      <c r="E2098" s="95"/>
      <c r="F2098" s="95"/>
      <c r="K2098" s="95"/>
      <c r="M2098" s="95"/>
      <c r="P2098" s="95"/>
      <c r="Z2098" s="95"/>
      <c r="AB2098" s="95"/>
      <c r="AD2098" s="95"/>
    </row>
    <row r="2099" spans="4:30" x14ac:dyDescent="0.45">
      <c r="D2099" s="23"/>
      <c r="E2099" s="95"/>
      <c r="F2099" s="95"/>
      <c r="K2099" s="95"/>
      <c r="M2099" s="95"/>
      <c r="P2099" s="95"/>
      <c r="Z2099" s="95"/>
      <c r="AB2099" s="95"/>
      <c r="AD2099" s="95"/>
    </row>
    <row r="2100" spans="4:30" x14ac:dyDescent="0.45">
      <c r="D2100" s="23"/>
      <c r="E2100" s="95"/>
      <c r="F2100" s="95"/>
      <c r="K2100" s="95"/>
      <c r="M2100" s="95"/>
      <c r="P2100" s="95"/>
      <c r="Z2100" s="95"/>
      <c r="AB2100" s="95"/>
      <c r="AD2100" s="95"/>
    </row>
    <row r="2101" spans="4:30" x14ac:dyDescent="0.45">
      <c r="D2101" s="23"/>
      <c r="E2101" s="95"/>
      <c r="F2101" s="95"/>
      <c r="K2101" s="95"/>
      <c r="M2101" s="95"/>
      <c r="P2101" s="95"/>
      <c r="Z2101" s="95"/>
      <c r="AB2101" s="95"/>
      <c r="AD2101" s="95"/>
    </row>
    <row r="2102" spans="4:30" x14ac:dyDescent="0.45">
      <c r="D2102" s="23"/>
      <c r="E2102" s="95"/>
      <c r="F2102" s="95"/>
      <c r="K2102" s="95"/>
      <c r="M2102" s="95"/>
      <c r="P2102" s="95"/>
      <c r="Z2102" s="95"/>
      <c r="AB2102" s="95"/>
      <c r="AD2102" s="95"/>
    </row>
    <row r="2103" spans="4:30" x14ac:dyDescent="0.45">
      <c r="D2103" s="23"/>
      <c r="E2103" s="95"/>
      <c r="F2103" s="95"/>
      <c r="K2103" s="95"/>
      <c r="M2103" s="95"/>
      <c r="P2103" s="95"/>
      <c r="Z2103" s="95"/>
      <c r="AB2103" s="95"/>
      <c r="AD2103" s="95"/>
    </row>
    <row r="2104" spans="4:30" x14ac:dyDescent="0.45">
      <c r="D2104" s="23"/>
      <c r="E2104" s="95"/>
      <c r="F2104" s="95"/>
      <c r="K2104" s="95"/>
      <c r="M2104" s="95"/>
      <c r="P2104" s="95"/>
      <c r="Z2104" s="95"/>
      <c r="AB2104" s="95"/>
      <c r="AD2104" s="95"/>
    </row>
    <row r="2105" spans="4:30" x14ac:dyDescent="0.45">
      <c r="D2105" s="23"/>
      <c r="E2105" s="95"/>
      <c r="F2105" s="95"/>
      <c r="K2105" s="95"/>
      <c r="M2105" s="95"/>
      <c r="P2105" s="95"/>
      <c r="Z2105" s="95"/>
      <c r="AB2105" s="95"/>
      <c r="AD2105" s="95"/>
    </row>
    <row r="2106" spans="4:30" x14ac:dyDescent="0.45">
      <c r="D2106" s="23"/>
      <c r="E2106" s="95"/>
      <c r="F2106" s="95"/>
      <c r="K2106" s="95"/>
      <c r="M2106" s="95"/>
      <c r="P2106" s="95"/>
      <c r="Z2106" s="95"/>
      <c r="AB2106" s="95"/>
      <c r="AD2106" s="95"/>
    </row>
    <row r="2107" spans="4:30" x14ac:dyDescent="0.45">
      <c r="D2107" s="23"/>
      <c r="E2107" s="95"/>
      <c r="F2107" s="95"/>
      <c r="K2107" s="95"/>
      <c r="M2107" s="95"/>
      <c r="P2107" s="95"/>
      <c r="Z2107" s="95"/>
      <c r="AB2107" s="95"/>
      <c r="AD2107" s="95"/>
    </row>
    <row r="2108" spans="4:30" x14ac:dyDescent="0.45">
      <c r="D2108" s="23"/>
      <c r="E2108" s="95"/>
      <c r="F2108" s="95"/>
      <c r="K2108" s="95"/>
      <c r="M2108" s="95"/>
      <c r="P2108" s="95"/>
      <c r="Z2108" s="95"/>
      <c r="AB2108" s="95"/>
      <c r="AD2108" s="95"/>
    </row>
    <row r="2109" spans="4:30" x14ac:dyDescent="0.45">
      <c r="D2109" s="23"/>
      <c r="E2109" s="95"/>
      <c r="F2109" s="95"/>
      <c r="K2109" s="95"/>
      <c r="M2109" s="95"/>
      <c r="P2109" s="95"/>
      <c r="Z2109" s="95"/>
      <c r="AB2109" s="95"/>
      <c r="AD2109" s="95"/>
    </row>
    <row r="2110" spans="4:30" x14ac:dyDescent="0.45">
      <c r="D2110" s="23"/>
      <c r="E2110" s="95"/>
      <c r="F2110" s="95"/>
      <c r="K2110" s="95"/>
      <c r="M2110" s="95"/>
      <c r="P2110" s="95"/>
      <c r="Z2110" s="95"/>
      <c r="AB2110" s="95"/>
      <c r="AD2110" s="95"/>
    </row>
    <row r="2111" spans="4:30" x14ac:dyDescent="0.45">
      <c r="D2111" s="23"/>
      <c r="E2111" s="95"/>
      <c r="F2111" s="95"/>
      <c r="K2111" s="95"/>
      <c r="M2111" s="95"/>
      <c r="P2111" s="95"/>
      <c r="Z2111" s="95"/>
      <c r="AB2111" s="95"/>
      <c r="AD2111" s="95"/>
    </row>
    <row r="2112" spans="4:30" x14ac:dyDescent="0.45">
      <c r="D2112" s="23"/>
      <c r="E2112" s="95"/>
      <c r="F2112" s="95"/>
      <c r="K2112" s="95"/>
      <c r="M2112" s="95"/>
      <c r="P2112" s="95"/>
      <c r="Z2112" s="95"/>
      <c r="AB2112" s="95"/>
      <c r="AD2112" s="95"/>
    </row>
    <row r="2113" spans="4:30" x14ac:dyDescent="0.45">
      <c r="D2113" s="23"/>
      <c r="E2113" s="95"/>
      <c r="F2113" s="95"/>
      <c r="K2113" s="95"/>
      <c r="M2113" s="95"/>
      <c r="P2113" s="95"/>
      <c r="Z2113" s="95"/>
      <c r="AB2113" s="95"/>
      <c r="AD2113" s="95"/>
    </row>
    <row r="2114" spans="4:30" x14ac:dyDescent="0.45">
      <c r="D2114" s="23"/>
      <c r="E2114" s="95"/>
      <c r="F2114" s="95"/>
      <c r="K2114" s="95"/>
      <c r="M2114" s="95"/>
      <c r="P2114" s="95"/>
      <c r="Z2114" s="95"/>
      <c r="AB2114" s="95"/>
      <c r="AD2114" s="95"/>
    </row>
    <row r="2115" spans="4:30" x14ac:dyDescent="0.45">
      <c r="D2115" s="23"/>
      <c r="E2115" s="95"/>
      <c r="F2115" s="95"/>
      <c r="K2115" s="95"/>
      <c r="M2115" s="95"/>
      <c r="P2115" s="95"/>
      <c r="Z2115" s="95"/>
      <c r="AB2115" s="95"/>
      <c r="AD2115" s="95"/>
    </row>
    <row r="2116" spans="4:30" x14ac:dyDescent="0.45">
      <c r="D2116" s="23"/>
      <c r="E2116" s="95"/>
      <c r="F2116" s="95"/>
      <c r="K2116" s="95"/>
      <c r="M2116" s="95"/>
      <c r="P2116" s="95"/>
      <c r="Z2116" s="95"/>
      <c r="AB2116" s="95"/>
      <c r="AD2116" s="95"/>
    </row>
    <row r="2117" spans="4:30" x14ac:dyDescent="0.45">
      <c r="D2117" s="23"/>
      <c r="E2117" s="95"/>
      <c r="F2117" s="95"/>
      <c r="K2117" s="95"/>
      <c r="M2117" s="95"/>
      <c r="P2117" s="95"/>
      <c r="Z2117" s="95"/>
      <c r="AB2117" s="95"/>
      <c r="AD2117" s="95"/>
    </row>
    <row r="2118" spans="4:30" x14ac:dyDescent="0.45">
      <c r="D2118" s="23"/>
      <c r="E2118" s="95"/>
      <c r="F2118" s="95"/>
      <c r="K2118" s="95"/>
      <c r="M2118" s="95"/>
      <c r="P2118" s="95"/>
      <c r="Z2118" s="95"/>
      <c r="AB2118" s="95"/>
      <c r="AD2118" s="95"/>
    </row>
    <row r="2119" spans="4:30" x14ac:dyDescent="0.45">
      <c r="D2119" s="23"/>
      <c r="E2119" s="95"/>
      <c r="F2119" s="95"/>
      <c r="K2119" s="95"/>
      <c r="M2119" s="95"/>
      <c r="P2119" s="95"/>
      <c r="Z2119" s="95"/>
      <c r="AB2119" s="95"/>
      <c r="AD2119" s="95"/>
    </row>
    <row r="2120" spans="4:30" x14ac:dyDescent="0.45">
      <c r="D2120" s="23"/>
      <c r="E2120" s="95"/>
      <c r="F2120" s="95"/>
      <c r="K2120" s="95"/>
      <c r="M2120" s="95"/>
      <c r="P2120" s="95"/>
      <c r="Z2120" s="95"/>
      <c r="AB2120" s="95"/>
      <c r="AD2120" s="95"/>
    </row>
    <row r="2121" spans="4:30" x14ac:dyDescent="0.45">
      <c r="D2121" s="23"/>
      <c r="E2121" s="95"/>
      <c r="F2121" s="95"/>
      <c r="K2121" s="95"/>
      <c r="M2121" s="95"/>
      <c r="P2121" s="95"/>
      <c r="Z2121" s="95"/>
      <c r="AB2121" s="95"/>
      <c r="AD2121" s="95"/>
    </row>
    <row r="2122" spans="4:30" x14ac:dyDescent="0.45">
      <c r="D2122" s="23"/>
      <c r="E2122" s="95"/>
      <c r="F2122" s="95"/>
      <c r="K2122" s="95"/>
      <c r="M2122" s="95"/>
      <c r="P2122" s="95"/>
      <c r="Z2122" s="95"/>
      <c r="AB2122" s="95"/>
      <c r="AD2122" s="95"/>
    </row>
    <row r="2123" spans="4:30" x14ac:dyDescent="0.45">
      <c r="D2123" s="23"/>
      <c r="E2123" s="95"/>
      <c r="F2123" s="95"/>
      <c r="K2123" s="95"/>
      <c r="M2123" s="95"/>
      <c r="P2123" s="95"/>
      <c r="Z2123" s="95"/>
      <c r="AB2123" s="95"/>
      <c r="AD2123" s="95"/>
    </row>
    <row r="2124" spans="4:30" x14ac:dyDescent="0.45">
      <c r="D2124" s="23"/>
      <c r="E2124" s="95"/>
      <c r="F2124" s="95"/>
      <c r="K2124" s="95"/>
      <c r="M2124" s="95"/>
      <c r="P2124" s="95"/>
      <c r="Z2124" s="95"/>
      <c r="AB2124" s="95"/>
      <c r="AD2124" s="95"/>
    </row>
    <row r="2125" spans="4:30" x14ac:dyDescent="0.45">
      <c r="D2125" s="23"/>
      <c r="E2125" s="95"/>
      <c r="F2125" s="95"/>
      <c r="K2125" s="95"/>
      <c r="M2125" s="95"/>
      <c r="P2125" s="95"/>
      <c r="Z2125" s="95"/>
      <c r="AB2125" s="95"/>
      <c r="AD2125" s="95"/>
    </row>
    <row r="2126" spans="4:30" x14ac:dyDescent="0.45">
      <c r="D2126" s="23"/>
      <c r="E2126" s="95"/>
      <c r="F2126" s="95"/>
      <c r="K2126" s="95"/>
      <c r="M2126" s="95"/>
      <c r="P2126" s="95"/>
      <c r="Z2126" s="95"/>
      <c r="AB2126" s="95"/>
      <c r="AD2126" s="95"/>
    </row>
    <row r="2127" spans="4:30" x14ac:dyDescent="0.45">
      <c r="D2127" s="23"/>
      <c r="E2127" s="95"/>
      <c r="F2127" s="95"/>
      <c r="K2127" s="95"/>
      <c r="M2127" s="95"/>
      <c r="P2127" s="95"/>
      <c r="Z2127" s="95"/>
      <c r="AB2127" s="95"/>
      <c r="AD2127" s="95"/>
    </row>
    <row r="2128" spans="4:30" x14ac:dyDescent="0.45">
      <c r="D2128" s="23"/>
      <c r="E2128" s="95"/>
      <c r="F2128" s="95"/>
      <c r="K2128" s="95"/>
      <c r="M2128" s="95"/>
      <c r="P2128" s="95"/>
      <c r="Z2128" s="95"/>
      <c r="AB2128" s="95"/>
      <c r="AD2128" s="95"/>
    </row>
    <row r="2129" spans="4:30" x14ac:dyDescent="0.45">
      <c r="D2129" s="23"/>
      <c r="E2129" s="95"/>
      <c r="F2129" s="95"/>
      <c r="K2129" s="95"/>
      <c r="M2129" s="95"/>
      <c r="P2129" s="95"/>
      <c r="Z2129" s="95"/>
      <c r="AB2129" s="95"/>
      <c r="AD2129" s="95"/>
    </row>
    <row r="2130" spans="4:30" x14ac:dyDescent="0.45">
      <c r="D2130" s="23"/>
      <c r="E2130" s="95"/>
      <c r="F2130" s="95"/>
      <c r="K2130" s="95"/>
      <c r="M2130" s="95"/>
      <c r="P2130" s="95"/>
      <c r="Z2130" s="95"/>
      <c r="AB2130" s="95"/>
      <c r="AD2130" s="95"/>
    </row>
    <row r="2131" spans="4:30" x14ac:dyDescent="0.45">
      <c r="D2131" s="23"/>
      <c r="E2131" s="95"/>
      <c r="F2131" s="95"/>
      <c r="K2131" s="95"/>
      <c r="M2131" s="95"/>
      <c r="P2131" s="95"/>
      <c r="Z2131" s="95"/>
      <c r="AB2131" s="95"/>
      <c r="AD2131" s="95"/>
    </row>
    <row r="2132" spans="4:30" x14ac:dyDescent="0.45">
      <c r="D2132" s="23"/>
      <c r="E2132" s="95"/>
      <c r="F2132" s="95"/>
      <c r="K2132" s="95"/>
      <c r="M2132" s="95"/>
      <c r="P2132" s="95"/>
      <c r="Z2132" s="95"/>
      <c r="AB2132" s="95"/>
      <c r="AD2132" s="95"/>
    </row>
    <row r="2133" spans="4:30" x14ac:dyDescent="0.45">
      <c r="D2133" s="23"/>
      <c r="E2133" s="95"/>
      <c r="F2133" s="95"/>
      <c r="K2133" s="95"/>
      <c r="M2133" s="95"/>
      <c r="P2133" s="95"/>
      <c r="Z2133" s="95"/>
      <c r="AB2133" s="95"/>
      <c r="AD2133" s="95"/>
    </row>
    <row r="2134" spans="4:30" x14ac:dyDescent="0.45">
      <c r="D2134" s="23"/>
      <c r="E2134" s="95"/>
      <c r="F2134" s="95"/>
      <c r="K2134" s="95"/>
      <c r="M2134" s="95"/>
      <c r="P2134" s="95"/>
      <c r="Z2134" s="95"/>
      <c r="AB2134" s="95"/>
      <c r="AD2134" s="95"/>
    </row>
    <row r="2135" spans="4:30" x14ac:dyDescent="0.45">
      <c r="D2135" s="23"/>
      <c r="E2135" s="95"/>
      <c r="F2135" s="95"/>
      <c r="K2135" s="95"/>
      <c r="M2135" s="95"/>
      <c r="P2135" s="95"/>
      <c r="Z2135" s="95"/>
      <c r="AB2135" s="95"/>
      <c r="AD2135" s="95"/>
    </row>
    <row r="2136" spans="4:30" x14ac:dyDescent="0.45">
      <c r="D2136" s="23"/>
      <c r="E2136" s="95"/>
      <c r="F2136" s="95"/>
      <c r="K2136" s="95"/>
      <c r="M2136" s="95"/>
      <c r="P2136" s="95"/>
      <c r="Z2136" s="95"/>
      <c r="AB2136" s="95"/>
      <c r="AD2136" s="95"/>
    </row>
    <row r="2137" spans="4:30" x14ac:dyDescent="0.45">
      <c r="D2137" s="23"/>
      <c r="E2137" s="95"/>
      <c r="F2137" s="95"/>
      <c r="K2137" s="95"/>
      <c r="M2137" s="95"/>
      <c r="P2137" s="95"/>
      <c r="Z2137" s="95"/>
      <c r="AB2137" s="95"/>
      <c r="AD2137" s="95"/>
    </row>
    <row r="2138" spans="4:30" x14ac:dyDescent="0.45">
      <c r="D2138" s="23"/>
      <c r="E2138" s="95"/>
      <c r="F2138" s="95"/>
      <c r="K2138" s="95"/>
      <c r="M2138" s="95"/>
      <c r="P2138" s="95"/>
      <c r="Z2138" s="95"/>
      <c r="AB2138" s="95"/>
      <c r="AD2138" s="95"/>
    </row>
    <row r="2139" spans="4:30" x14ac:dyDescent="0.45">
      <c r="D2139" s="23"/>
      <c r="E2139" s="95"/>
      <c r="F2139" s="95"/>
      <c r="K2139" s="95"/>
      <c r="M2139" s="95"/>
      <c r="P2139" s="95"/>
      <c r="Z2139" s="95"/>
      <c r="AB2139" s="95"/>
      <c r="AD2139" s="95"/>
    </row>
    <row r="2140" spans="4:30" x14ac:dyDescent="0.45">
      <c r="D2140" s="23"/>
      <c r="E2140" s="95"/>
      <c r="F2140" s="95"/>
      <c r="K2140" s="95"/>
      <c r="M2140" s="95"/>
      <c r="P2140" s="95"/>
      <c r="Z2140" s="95"/>
      <c r="AB2140" s="95"/>
      <c r="AD2140" s="95"/>
    </row>
    <row r="2141" spans="4:30" x14ac:dyDescent="0.45">
      <c r="D2141" s="23"/>
      <c r="E2141" s="95"/>
      <c r="F2141" s="95"/>
      <c r="K2141" s="95"/>
      <c r="M2141" s="95"/>
      <c r="P2141" s="95"/>
      <c r="Z2141" s="95"/>
      <c r="AB2141" s="95"/>
      <c r="AD2141" s="95"/>
    </row>
    <row r="2142" spans="4:30" x14ac:dyDescent="0.45">
      <c r="D2142" s="23"/>
      <c r="E2142" s="95"/>
      <c r="F2142" s="95"/>
      <c r="K2142" s="95"/>
      <c r="M2142" s="95"/>
      <c r="P2142" s="95"/>
      <c r="Z2142" s="95"/>
      <c r="AB2142" s="95"/>
      <c r="AD2142" s="95"/>
    </row>
    <row r="2143" spans="4:30" x14ac:dyDescent="0.45">
      <c r="D2143" s="23"/>
      <c r="E2143" s="95"/>
      <c r="F2143" s="95"/>
      <c r="K2143" s="95"/>
      <c r="M2143" s="95"/>
      <c r="P2143" s="95"/>
      <c r="Z2143" s="95"/>
      <c r="AB2143" s="95"/>
      <c r="AD2143" s="95"/>
    </row>
    <row r="2144" spans="4:30" x14ac:dyDescent="0.45">
      <c r="D2144" s="23"/>
      <c r="E2144" s="95"/>
      <c r="F2144" s="95"/>
      <c r="K2144" s="95"/>
      <c r="M2144" s="95"/>
      <c r="P2144" s="95"/>
      <c r="Z2144" s="95"/>
      <c r="AB2144" s="95"/>
      <c r="AD2144" s="95"/>
    </row>
    <row r="2145" spans="4:30" x14ac:dyDescent="0.45">
      <c r="D2145" s="23"/>
      <c r="E2145" s="95"/>
      <c r="F2145" s="95"/>
      <c r="K2145" s="95"/>
      <c r="M2145" s="95"/>
      <c r="P2145" s="95"/>
      <c r="Z2145" s="95"/>
      <c r="AB2145" s="95"/>
      <c r="AD2145" s="95"/>
    </row>
    <row r="2146" spans="4:30" x14ac:dyDescent="0.45">
      <c r="D2146" s="23"/>
      <c r="E2146" s="95"/>
      <c r="F2146" s="95"/>
      <c r="K2146" s="95"/>
      <c r="M2146" s="95"/>
      <c r="P2146" s="95"/>
      <c r="Z2146" s="95"/>
      <c r="AB2146" s="95"/>
      <c r="AD2146" s="95"/>
    </row>
    <row r="2147" spans="4:30" x14ac:dyDescent="0.45">
      <c r="D2147" s="23"/>
      <c r="E2147" s="95"/>
      <c r="F2147" s="95"/>
      <c r="K2147" s="95"/>
      <c r="M2147" s="95"/>
      <c r="P2147" s="95"/>
      <c r="Z2147" s="95"/>
      <c r="AB2147" s="95"/>
      <c r="AD2147" s="95"/>
    </row>
    <row r="2148" spans="4:30" x14ac:dyDescent="0.45">
      <c r="D2148" s="23"/>
      <c r="E2148" s="95"/>
      <c r="F2148" s="95"/>
      <c r="K2148" s="95"/>
      <c r="M2148" s="95"/>
      <c r="P2148" s="95"/>
      <c r="Z2148" s="95"/>
      <c r="AB2148" s="95"/>
      <c r="AD2148" s="95"/>
    </row>
    <row r="2149" spans="4:30" x14ac:dyDescent="0.45">
      <c r="D2149" s="23"/>
      <c r="E2149" s="95"/>
      <c r="F2149" s="95"/>
      <c r="K2149" s="95"/>
      <c r="M2149" s="95"/>
      <c r="P2149" s="95"/>
      <c r="Z2149" s="95"/>
      <c r="AB2149" s="95"/>
      <c r="AD2149" s="95"/>
    </row>
    <row r="2150" spans="4:30" x14ac:dyDescent="0.45">
      <c r="D2150" s="23"/>
      <c r="E2150" s="95"/>
      <c r="F2150" s="95"/>
      <c r="K2150" s="95"/>
      <c r="M2150" s="95"/>
      <c r="P2150" s="95"/>
      <c r="Z2150" s="95"/>
      <c r="AB2150" s="95"/>
      <c r="AD2150" s="95"/>
    </row>
    <row r="2151" spans="4:30" x14ac:dyDescent="0.45">
      <c r="D2151" s="23"/>
      <c r="E2151" s="95"/>
      <c r="F2151" s="95"/>
      <c r="K2151" s="95"/>
      <c r="M2151" s="95"/>
      <c r="P2151" s="95"/>
      <c r="Z2151" s="95"/>
      <c r="AB2151" s="95"/>
      <c r="AD2151" s="95"/>
    </row>
    <row r="2152" spans="4:30" x14ac:dyDescent="0.45">
      <c r="D2152" s="23"/>
      <c r="E2152" s="95"/>
      <c r="F2152" s="95"/>
      <c r="K2152" s="95"/>
      <c r="M2152" s="95"/>
      <c r="P2152" s="95"/>
      <c r="Z2152" s="95"/>
      <c r="AB2152" s="95"/>
      <c r="AD2152" s="95"/>
    </row>
    <row r="2153" spans="4:30" x14ac:dyDescent="0.45">
      <c r="D2153" s="23"/>
      <c r="E2153" s="95"/>
      <c r="F2153" s="95"/>
      <c r="K2153" s="95"/>
      <c r="M2153" s="95"/>
      <c r="P2153" s="95"/>
      <c r="Z2153" s="95"/>
      <c r="AB2153" s="95"/>
      <c r="AD2153" s="95"/>
    </row>
    <row r="2154" spans="4:30" x14ac:dyDescent="0.45">
      <c r="D2154" s="23"/>
      <c r="E2154" s="95"/>
      <c r="F2154" s="95"/>
      <c r="K2154" s="95"/>
      <c r="M2154" s="95"/>
      <c r="P2154" s="95"/>
      <c r="Z2154" s="95"/>
      <c r="AB2154" s="95"/>
      <c r="AD2154" s="95"/>
    </row>
    <row r="2155" spans="4:30" x14ac:dyDescent="0.45">
      <c r="D2155" s="23"/>
      <c r="E2155" s="95"/>
      <c r="F2155" s="95"/>
      <c r="K2155" s="95"/>
      <c r="M2155" s="95"/>
      <c r="P2155" s="95"/>
      <c r="Z2155" s="95"/>
      <c r="AB2155" s="95"/>
      <c r="AD2155" s="95"/>
    </row>
    <row r="2156" spans="4:30" x14ac:dyDescent="0.45">
      <c r="D2156" s="23"/>
      <c r="E2156" s="95"/>
      <c r="F2156" s="95"/>
      <c r="K2156" s="95"/>
      <c r="M2156" s="95"/>
      <c r="P2156" s="95"/>
      <c r="Z2156" s="95"/>
      <c r="AB2156" s="95"/>
      <c r="AD2156" s="95"/>
    </row>
    <row r="2157" spans="4:30" x14ac:dyDescent="0.45">
      <c r="D2157" s="23"/>
      <c r="E2157" s="95"/>
      <c r="F2157" s="95"/>
      <c r="K2157" s="95"/>
      <c r="M2157" s="95"/>
      <c r="P2157" s="95"/>
      <c r="Z2157" s="95"/>
      <c r="AB2157" s="95"/>
      <c r="AD2157" s="95"/>
    </row>
    <row r="2158" spans="4:30" x14ac:dyDescent="0.45">
      <c r="D2158" s="23"/>
      <c r="E2158" s="95"/>
      <c r="F2158" s="95"/>
      <c r="K2158" s="95"/>
      <c r="M2158" s="95"/>
      <c r="P2158" s="95"/>
      <c r="Z2158" s="95"/>
      <c r="AB2158" s="95"/>
      <c r="AD2158" s="95"/>
    </row>
    <row r="2159" spans="4:30" x14ac:dyDescent="0.45">
      <c r="D2159" s="23"/>
      <c r="E2159" s="95"/>
      <c r="F2159" s="95"/>
      <c r="K2159" s="95"/>
      <c r="M2159" s="95"/>
      <c r="P2159" s="95"/>
      <c r="Z2159" s="95"/>
      <c r="AB2159" s="95"/>
      <c r="AD2159" s="95"/>
    </row>
    <row r="2160" spans="4:30" x14ac:dyDescent="0.45">
      <c r="D2160" s="23"/>
      <c r="E2160" s="95"/>
      <c r="F2160" s="95"/>
      <c r="K2160" s="95"/>
      <c r="M2160" s="95"/>
      <c r="P2160" s="95"/>
      <c r="Z2160" s="95"/>
      <c r="AB2160" s="95"/>
      <c r="AD2160" s="95"/>
    </row>
    <row r="2161" spans="4:30" x14ac:dyDescent="0.45">
      <c r="D2161" s="23"/>
      <c r="E2161" s="95"/>
      <c r="F2161" s="95"/>
      <c r="K2161" s="95"/>
      <c r="M2161" s="95"/>
      <c r="P2161" s="95"/>
      <c r="Z2161" s="95"/>
      <c r="AB2161" s="95"/>
      <c r="AD2161" s="95"/>
    </row>
    <row r="2162" spans="4:30" x14ac:dyDescent="0.45">
      <c r="D2162" s="23"/>
      <c r="E2162" s="95"/>
      <c r="F2162" s="95"/>
      <c r="K2162" s="95"/>
      <c r="M2162" s="95"/>
      <c r="P2162" s="95"/>
      <c r="Z2162" s="95"/>
      <c r="AB2162" s="95"/>
      <c r="AD2162" s="95"/>
    </row>
    <row r="2163" spans="4:30" x14ac:dyDescent="0.45">
      <c r="D2163" s="23"/>
      <c r="E2163" s="95"/>
      <c r="F2163" s="95"/>
      <c r="K2163" s="95"/>
      <c r="M2163" s="95"/>
      <c r="P2163" s="95"/>
      <c r="Z2163" s="95"/>
      <c r="AB2163" s="95"/>
      <c r="AD2163" s="95"/>
    </row>
    <row r="2164" spans="4:30" x14ac:dyDescent="0.45">
      <c r="D2164" s="23"/>
      <c r="E2164" s="95"/>
      <c r="F2164" s="95"/>
      <c r="K2164" s="95"/>
      <c r="M2164" s="95"/>
      <c r="P2164" s="95"/>
      <c r="Z2164" s="95"/>
      <c r="AB2164" s="95"/>
      <c r="AD2164" s="95"/>
    </row>
    <row r="2165" spans="4:30" x14ac:dyDescent="0.45">
      <c r="D2165" s="23"/>
      <c r="E2165" s="95"/>
      <c r="F2165" s="95"/>
      <c r="K2165" s="95"/>
      <c r="M2165" s="95"/>
      <c r="P2165" s="95"/>
      <c r="Z2165" s="95"/>
      <c r="AB2165" s="95"/>
      <c r="AD2165" s="95"/>
    </row>
    <row r="2166" spans="4:30" x14ac:dyDescent="0.45">
      <c r="D2166" s="23"/>
      <c r="E2166" s="95"/>
      <c r="F2166" s="95"/>
      <c r="K2166" s="95"/>
      <c r="M2166" s="95"/>
      <c r="P2166" s="95"/>
      <c r="Z2166" s="95"/>
      <c r="AB2166" s="95"/>
      <c r="AD2166" s="95"/>
    </row>
    <row r="2167" spans="4:30" x14ac:dyDescent="0.45">
      <c r="D2167" s="23"/>
      <c r="E2167" s="95"/>
      <c r="F2167" s="95"/>
      <c r="K2167" s="95"/>
      <c r="M2167" s="95"/>
      <c r="P2167" s="95"/>
      <c r="Z2167" s="95"/>
      <c r="AB2167" s="95"/>
      <c r="AD2167" s="95"/>
    </row>
    <row r="2168" spans="4:30" x14ac:dyDescent="0.45">
      <c r="D2168" s="23"/>
      <c r="E2168" s="95"/>
      <c r="F2168" s="95"/>
      <c r="K2168" s="95"/>
      <c r="M2168" s="95"/>
      <c r="P2168" s="95"/>
      <c r="Z2168" s="95"/>
      <c r="AB2168" s="95"/>
      <c r="AD2168" s="95"/>
    </row>
    <row r="2169" spans="4:30" x14ac:dyDescent="0.45">
      <c r="D2169" s="23"/>
      <c r="E2169" s="95"/>
      <c r="F2169" s="95"/>
      <c r="K2169" s="95"/>
      <c r="M2169" s="95"/>
      <c r="P2169" s="95"/>
      <c r="Z2169" s="95"/>
      <c r="AB2169" s="95"/>
      <c r="AD2169" s="95"/>
    </row>
    <row r="2170" spans="4:30" x14ac:dyDescent="0.45">
      <c r="D2170" s="23"/>
      <c r="E2170" s="95"/>
      <c r="F2170" s="95"/>
      <c r="K2170" s="95"/>
      <c r="M2170" s="95"/>
      <c r="P2170" s="95"/>
      <c r="Z2170" s="95"/>
      <c r="AB2170" s="95"/>
      <c r="AD2170" s="95"/>
    </row>
    <row r="2171" spans="4:30" x14ac:dyDescent="0.45">
      <c r="D2171" s="23"/>
      <c r="E2171" s="95"/>
      <c r="F2171" s="95"/>
      <c r="K2171" s="95"/>
      <c r="M2171" s="95"/>
      <c r="P2171" s="95"/>
      <c r="Z2171" s="95"/>
      <c r="AB2171" s="95"/>
      <c r="AD2171" s="95"/>
    </row>
    <row r="2172" spans="4:30" x14ac:dyDescent="0.45">
      <c r="D2172" s="23"/>
      <c r="E2172" s="95"/>
      <c r="F2172" s="95"/>
      <c r="K2172" s="95"/>
      <c r="M2172" s="95"/>
      <c r="P2172" s="95"/>
      <c r="Z2172" s="95"/>
      <c r="AB2172" s="95"/>
      <c r="AD2172" s="95"/>
    </row>
    <row r="2173" spans="4:30" x14ac:dyDescent="0.45">
      <c r="D2173" s="23"/>
      <c r="E2173" s="95"/>
      <c r="F2173" s="95"/>
      <c r="K2173" s="95"/>
      <c r="M2173" s="95"/>
      <c r="P2173" s="95"/>
      <c r="Z2173" s="95"/>
      <c r="AB2173" s="95"/>
      <c r="AD2173" s="95"/>
    </row>
    <row r="2174" spans="4:30" x14ac:dyDescent="0.45">
      <c r="D2174" s="23"/>
      <c r="E2174" s="95"/>
      <c r="F2174" s="95"/>
      <c r="K2174" s="95"/>
      <c r="M2174" s="95"/>
      <c r="P2174" s="95"/>
      <c r="Z2174" s="95"/>
      <c r="AB2174" s="95"/>
      <c r="AD2174" s="95"/>
    </row>
    <row r="2175" spans="4:30" x14ac:dyDescent="0.45">
      <c r="D2175" s="23"/>
      <c r="E2175" s="95"/>
      <c r="F2175" s="95"/>
      <c r="K2175" s="95"/>
      <c r="M2175" s="95"/>
      <c r="P2175" s="95"/>
      <c r="Z2175" s="95"/>
      <c r="AB2175" s="95"/>
      <c r="AD2175" s="95"/>
    </row>
    <row r="2176" spans="4:30" x14ac:dyDescent="0.45">
      <c r="D2176" s="23"/>
      <c r="E2176" s="95"/>
      <c r="F2176" s="95"/>
      <c r="K2176" s="95"/>
      <c r="M2176" s="95"/>
      <c r="P2176" s="95"/>
      <c r="Z2176" s="95"/>
      <c r="AB2176" s="95"/>
      <c r="AD2176" s="95"/>
    </row>
    <row r="2177" spans="4:30" x14ac:dyDescent="0.45">
      <c r="D2177" s="23"/>
      <c r="E2177" s="95"/>
      <c r="F2177" s="95"/>
      <c r="K2177" s="95"/>
      <c r="M2177" s="95"/>
      <c r="P2177" s="95"/>
      <c r="Z2177" s="95"/>
      <c r="AB2177" s="95"/>
      <c r="AD2177" s="95"/>
    </row>
    <row r="2178" spans="4:30" x14ac:dyDescent="0.45">
      <c r="D2178" s="23"/>
      <c r="E2178" s="95"/>
      <c r="F2178" s="95"/>
      <c r="K2178" s="95"/>
      <c r="M2178" s="95"/>
      <c r="P2178" s="95"/>
      <c r="Z2178" s="95"/>
      <c r="AB2178" s="95"/>
      <c r="AD2178" s="95"/>
    </row>
    <row r="2179" spans="4:30" x14ac:dyDescent="0.45">
      <c r="D2179" s="23"/>
      <c r="E2179" s="95"/>
      <c r="F2179" s="95"/>
      <c r="K2179" s="95"/>
      <c r="M2179" s="95"/>
      <c r="P2179" s="95"/>
      <c r="Z2179" s="95"/>
      <c r="AB2179" s="95"/>
      <c r="AD2179" s="95"/>
    </row>
    <row r="2180" spans="4:30" x14ac:dyDescent="0.45">
      <c r="D2180" s="23"/>
      <c r="E2180" s="95"/>
      <c r="F2180" s="95"/>
      <c r="K2180" s="95"/>
      <c r="M2180" s="95"/>
      <c r="P2180" s="95"/>
      <c r="Z2180" s="95"/>
      <c r="AB2180" s="95"/>
      <c r="AD2180" s="95"/>
    </row>
    <row r="2181" spans="4:30" x14ac:dyDescent="0.45">
      <c r="D2181" s="23"/>
      <c r="E2181" s="95"/>
      <c r="F2181" s="95"/>
      <c r="K2181" s="95"/>
      <c r="M2181" s="95"/>
      <c r="P2181" s="95"/>
      <c r="Z2181" s="95"/>
      <c r="AB2181" s="95"/>
      <c r="AD2181" s="95"/>
    </row>
    <row r="2182" spans="4:30" x14ac:dyDescent="0.45">
      <c r="D2182" s="23"/>
      <c r="E2182" s="95"/>
      <c r="F2182" s="95"/>
      <c r="K2182" s="95"/>
      <c r="M2182" s="95"/>
      <c r="P2182" s="95"/>
      <c r="Z2182" s="95"/>
      <c r="AB2182" s="95"/>
      <c r="AD2182" s="95"/>
    </row>
    <row r="2183" spans="4:30" x14ac:dyDescent="0.45">
      <c r="D2183" s="23"/>
      <c r="E2183" s="95"/>
      <c r="F2183" s="95"/>
      <c r="K2183" s="95"/>
      <c r="M2183" s="95"/>
      <c r="P2183" s="95"/>
      <c r="Z2183" s="95"/>
      <c r="AB2183" s="95"/>
      <c r="AD2183" s="95"/>
    </row>
    <row r="2184" spans="4:30" x14ac:dyDescent="0.45">
      <c r="D2184" s="23"/>
      <c r="E2184" s="95"/>
      <c r="F2184" s="95"/>
      <c r="K2184" s="95"/>
      <c r="M2184" s="95"/>
      <c r="P2184" s="95"/>
      <c r="Z2184" s="95"/>
      <c r="AB2184" s="95"/>
      <c r="AD2184" s="95"/>
    </row>
    <row r="2185" spans="4:30" x14ac:dyDescent="0.45">
      <c r="D2185" s="23"/>
      <c r="E2185" s="95"/>
      <c r="F2185" s="95"/>
      <c r="K2185" s="95"/>
      <c r="M2185" s="95"/>
      <c r="P2185" s="95"/>
      <c r="Z2185" s="95"/>
      <c r="AB2185" s="95"/>
      <c r="AD2185" s="95"/>
    </row>
    <row r="2186" spans="4:30" x14ac:dyDescent="0.45">
      <c r="D2186" s="23"/>
      <c r="E2186" s="95"/>
      <c r="F2186" s="95"/>
      <c r="K2186" s="95"/>
      <c r="M2186" s="95"/>
      <c r="P2186" s="95"/>
      <c r="Z2186" s="95"/>
      <c r="AB2186" s="95"/>
      <c r="AD2186" s="95"/>
    </row>
    <row r="2187" spans="4:30" x14ac:dyDescent="0.45">
      <c r="D2187" s="23"/>
      <c r="E2187" s="95"/>
      <c r="F2187" s="95"/>
      <c r="K2187" s="95"/>
      <c r="M2187" s="95"/>
      <c r="P2187" s="95"/>
      <c r="Z2187" s="95"/>
      <c r="AB2187" s="95"/>
      <c r="AD2187" s="95"/>
    </row>
    <row r="2188" spans="4:30" x14ac:dyDescent="0.45">
      <c r="D2188" s="23"/>
      <c r="E2188" s="95"/>
      <c r="F2188" s="95"/>
      <c r="K2188" s="95"/>
      <c r="M2188" s="95"/>
      <c r="P2188" s="95"/>
      <c r="Z2188" s="95"/>
      <c r="AB2188" s="95"/>
      <c r="AD2188" s="95"/>
    </row>
    <row r="2189" spans="4:30" x14ac:dyDescent="0.45">
      <c r="D2189" s="23"/>
      <c r="E2189" s="95"/>
      <c r="F2189" s="95"/>
      <c r="K2189" s="95"/>
      <c r="M2189" s="95"/>
      <c r="P2189" s="95"/>
      <c r="Z2189" s="95"/>
      <c r="AB2189" s="95"/>
      <c r="AD2189" s="95"/>
    </row>
    <row r="2190" spans="4:30" x14ac:dyDescent="0.45">
      <c r="D2190" s="23"/>
      <c r="E2190" s="95"/>
      <c r="F2190" s="95"/>
      <c r="K2190" s="95"/>
      <c r="M2190" s="95"/>
      <c r="P2190" s="95"/>
      <c r="Z2190" s="95"/>
      <c r="AB2190" s="95"/>
      <c r="AD2190" s="95"/>
    </row>
    <row r="2191" spans="4:30" x14ac:dyDescent="0.45">
      <c r="D2191" s="23"/>
      <c r="E2191" s="95"/>
      <c r="F2191" s="95"/>
      <c r="K2191" s="95"/>
      <c r="M2191" s="95"/>
      <c r="P2191" s="95"/>
      <c r="Z2191" s="95"/>
      <c r="AB2191" s="95"/>
      <c r="AD2191" s="95"/>
    </row>
    <row r="2192" spans="4:30" x14ac:dyDescent="0.45">
      <c r="D2192" s="23"/>
      <c r="E2192" s="95"/>
      <c r="F2192" s="95"/>
      <c r="K2192" s="95"/>
      <c r="M2192" s="95"/>
      <c r="P2192" s="95"/>
      <c r="Z2192" s="95"/>
      <c r="AB2192" s="95"/>
      <c r="AD2192" s="95"/>
    </row>
    <row r="2193" spans="4:30" x14ac:dyDescent="0.45">
      <c r="D2193" s="23"/>
      <c r="E2193" s="95"/>
      <c r="F2193" s="95"/>
      <c r="K2193" s="95"/>
      <c r="M2193" s="95"/>
      <c r="P2193" s="95"/>
      <c r="Z2193" s="95"/>
      <c r="AB2193" s="95"/>
      <c r="AD2193" s="95"/>
    </row>
    <row r="2194" spans="4:30" x14ac:dyDescent="0.45">
      <c r="D2194" s="23"/>
      <c r="E2194" s="95"/>
      <c r="F2194" s="95"/>
      <c r="K2194" s="95"/>
      <c r="M2194" s="95"/>
      <c r="P2194" s="95"/>
      <c r="Z2194" s="95"/>
      <c r="AB2194" s="95"/>
      <c r="AD2194" s="95"/>
    </row>
    <row r="2195" spans="4:30" x14ac:dyDescent="0.45">
      <c r="D2195" s="23"/>
      <c r="E2195" s="95"/>
      <c r="F2195" s="95"/>
      <c r="K2195" s="95"/>
      <c r="M2195" s="95"/>
      <c r="P2195" s="95"/>
      <c r="Z2195" s="95"/>
      <c r="AB2195" s="95"/>
      <c r="AD2195" s="95"/>
    </row>
    <row r="2196" spans="4:30" x14ac:dyDescent="0.45">
      <c r="D2196" s="23"/>
      <c r="E2196" s="95"/>
      <c r="F2196" s="95"/>
      <c r="K2196" s="95"/>
      <c r="M2196" s="95"/>
      <c r="P2196" s="95"/>
      <c r="Z2196" s="95"/>
      <c r="AB2196" s="95"/>
      <c r="AD2196" s="95"/>
    </row>
    <row r="2197" spans="4:30" x14ac:dyDescent="0.45">
      <c r="D2197" s="23"/>
      <c r="E2197" s="95"/>
      <c r="F2197" s="95"/>
      <c r="K2197" s="95"/>
      <c r="M2197" s="95"/>
      <c r="P2197" s="95"/>
      <c r="Z2197" s="95"/>
      <c r="AB2197" s="95"/>
      <c r="AD2197" s="95"/>
    </row>
    <row r="2198" spans="4:30" x14ac:dyDescent="0.45">
      <c r="D2198" s="23"/>
      <c r="E2198" s="95"/>
      <c r="F2198" s="95"/>
      <c r="K2198" s="95"/>
      <c r="M2198" s="95"/>
      <c r="P2198" s="95"/>
      <c r="Z2198" s="95"/>
      <c r="AB2198" s="95"/>
      <c r="AD2198" s="95"/>
    </row>
    <row r="2199" spans="4:30" x14ac:dyDescent="0.45">
      <c r="D2199" s="23"/>
      <c r="E2199" s="95"/>
      <c r="F2199" s="95"/>
      <c r="K2199" s="95"/>
      <c r="M2199" s="95"/>
      <c r="P2199" s="95"/>
      <c r="Z2199" s="95"/>
      <c r="AB2199" s="95"/>
      <c r="AD2199" s="95"/>
    </row>
    <row r="2200" spans="4:30" x14ac:dyDescent="0.45">
      <c r="D2200" s="23"/>
      <c r="E2200" s="95"/>
      <c r="F2200" s="95"/>
      <c r="K2200" s="95"/>
      <c r="M2200" s="95"/>
      <c r="P2200" s="95"/>
      <c r="Z2200" s="95"/>
      <c r="AB2200" s="95"/>
      <c r="AD2200" s="95"/>
    </row>
    <row r="2201" spans="4:30" x14ac:dyDescent="0.45">
      <c r="D2201" s="23"/>
      <c r="E2201" s="95"/>
      <c r="F2201" s="95"/>
      <c r="K2201" s="95"/>
      <c r="M2201" s="95"/>
      <c r="P2201" s="95"/>
      <c r="Z2201" s="95"/>
      <c r="AB2201" s="95"/>
      <c r="AD2201" s="95"/>
    </row>
    <row r="2202" spans="4:30" x14ac:dyDescent="0.45">
      <c r="D2202" s="23"/>
      <c r="E2202" s="95"/>
      <c r="F2202" s="95"/>
      <c r="K2202" s="95"/>
      <c r="M2202" s="95"/>
      <c r="P2202" s="95"/>
      <c r="Z2202" s="95"/>
      <c r="AB2202" s="95"/>
      <c r="AD2202" s="95"/>
    </row>
    <row r="2203" spans="4:30" x14ac:dyDescent="0.45">
      <c r="D2203" s="23"/>
      <c r="E2203" s="95"/>
      <c r="F2203" s="95"/>
      <c r="K2203" s="95"/>
      <c r="M2203" s="95"/>
      <c r="P2203" s="95"/>
      <c r="Z2203" s="95"/>
      <c r="AB2203" s="95"/>
      <c r="AD2203" s="95"/>
    </row>
    <row r="2204" spans="4:30" x14ac:dyDescent="0.45">
      <c r="D2204" s="23"/>
      <c r="E2204" s="95"/>
      <c r="F2204" s="95"/>
      <c r="K2204" s="95"/>
      <c r="M2204" s="95"/>
      <c r="P2204" s="95"/>
      <c r="Z2204" s="95"/>
      <c r="AB2204" s="95"/>
      <c r="AD2204" s="95"/>
    </row>
    <row r="2205" spans="4:30" x14ac:dyDescent="0.45">
      <c r="D2205" s="23"/>
      <c r="E2205" s="95"/>
      <c r="F2205" s="95"/>
      <c r="K2205" s="95"/>
      <c r="M2205" s="95"/>
      <c r="P2205" s="95"/>
      <c r="Z2205" s="95"/>
      <c r="AB2205" s="95"/>
      <c r="AD2205" s="95"/>
    </row>
    <row r="2206" spans="4:30" x14ac:dyDescent="0.45">
      <c r="D2206" s="23"/>
      <c r="E2206" s="95"/>
      <c r="F2206" s="95"/>
      <c r="K2206" s="95"/>
      <c r="M2206" s="95"/>
      <c r="P2206" s="95"/>
      <c r="Z2206" s="95"/>
      <c r="AB2206" s="95"/>
      <c r="AD2206" s="95"/>
    </row>
    <row r="2207" spans="4:30" x14ac:dyDescent="0.45">
      <c r="D2207" s="23"/>
      <c r="E2207" s="95"/>
      <c r="F2207" s="95"/>
      <c r="K2207" s="95"/>
      <c r="M2207" s="95"/>
      <c r="P2207" s="95"/>
      <c r="Z2207" s="95"/>
      <c r="AB2207" s="95"/>
      <c r="AD2207" s="95"/>
    </row>
    <row r="2208" spans="4:30" x14ac:dyDescent="0.45">
      <c r="D2208" s="23"/>
      <c r="E2208" s="95"/>
      <c r="F2208" s="95"/>
      <c r="K2208" s="95"/>
      <c r="M2208" s="95"/>
      <c r="P2208" s="95"/>
      <c r="Z2208" s="95"/>
      <c r="AB2208" s="95"/>
      <c r="AD2208" s="95"/>
    </row>
    <row r="2209" spans="4:30" x14ac:dyDescent="0.45">
      <c r="D2209" s="23"/>
      <c r="E2209" s="95"/>
      <c r="F2209" s="95"/>
      <c r="K2209" s="95"/>
      <c r="M2209" s="95"/>
      <c r="P2209" s="95"/>
      <c r="Z2209" s="95"/>
      <c r="AB2209" s="95"/>
      <c r="AD2209" s="95"/>
    </row>
    <row r="2210" spans="4:30" x14ac:dyDescent="0.45">
      <c r="D2210" s="23"/>
      <c r="E2210" s="95"/>
      <c r="F2210" s="95"/>
      <c r="K2210" s="95"/>
      <c r="M2210" s="95"/>
      <c r="P2210" s="95"/>
      <c r="Z2210" s="95"/>
      <c r="AB2210" s="95"/>
      <c r="AD2210" s="95"/>
    </row>
    <row r="2211" spans="4:30" x14ac:dyDescent="0.45">
      <c r="D2211" s="23"/>
      <c r="E2211" s="95"/>
      <c r="F2211" s="95"/>
      <c r="K2211" s="95"/>
      <c r="M2211" s="95"/>
      <c r="P2211" s="95"/>
      <c r="Z2211" s="95"/>
      <c r="AB2211" s="95"/>
      <c r="AD2211" s="95"/>
    </row>
    <row r="2212" spans="4:30" x14ac:dyDescent="0.45">
      <c r="D2212" s="23"/>
      <c r="E2212" s="95"/>
      <c r="F2212" s="95"/>
      <c r="K2212" s="95"/>
      <c r="M2212" s="95"/>
      <c r="P2212" s="95"/>
      <c r="Z2212" s="95"/>
      <c r="AB2212" s="95"/>
      <c r="AD2212" s="95"/>
    </row>
    <row r="2213" spans="4:30" x14ac:dyDescent="0.45">
      <c r="D2213" s="23"/>
      <c r="E2213" s="95"/>
      <c r="F2213" s="95"/>
      <c r="K2213" s="95"/>
      <c r="M2213" s="95"/>
      <c r="P2213" s="95"/>
      <c r="Z2213" s="95"/>
      <c r="AB2213" s="95"/>
      <c r="AD2213" s="95"/>
    </row>
    <row r="2214" spans="4:30" x14ac:dyDescent="0.45">
      <c r="D2214" s="23"/>
      <c r="E2214" s="95"/>
      <c r="F2214" s="95"/>
      <c r="K2214" s="95"/>
      <c r="M2214" s="95"/>
      <c r="P2214" s="95"/>
      <c r="Z2214" s="95"/>
      <c r="AB2214" s="95"/>
      <c r="AD2214" s="95"/>
    </row>
    <row r="2215" spans="4:30" x14ac:dyDescent="0.45">
      <c r="D2215" s="23"/>
      <c r="E2215" s="95"/>
      <c r="F2215" s="95"/>
      <c r="K2215" s="95"/>
      <c r="M2215" s="95"/>
      <c r="P2215" s="95"/>
      <c r="Z2215" s="95"/>
      <c r="AB2215" s="95"/>
      <c r="AD2215" s="95"/>
    </row>
    <row r="2216" spans="4:30" x14ac:dyDescent="0.45">
      <c r="D2216" s="23"/>
      <c r="E2216" s="95"/>
      <c r="F2216" s="95"/>
      <c r="K2216" s="95"/>
      <c r="M2216" s="95"/>
      <c r="P2216" s="95"/>
      <c r="Z2216" s="95"/>
      <c r="AB2216" s="95"/>
      <c r="AD2216" s="95"/>
    </row>
    <row r="2217" spans="4:30" x14ac:dyDescent="0.45">
      <c r="D2217" s="23"/>
      <c r="E2217" s="95"/>
      <c r="F2217" s="95"/>
      <c r="K2217" s="95"/>
      <c r="M2217" s="95"/>
      <c r="P2217" s="95"/>
      <c r="Z2217" s="95"/>
      <c r="AB2217" s="95"/>
      <c r="AD2217" s="95"/>
    </row>
    <row r="2218" spans="4:30" x14ac:dyDescent="0.45">
      <c r="D2218" s="23"/>
      <c r="E2218" s="95"/>
      <c r="F2218" s="95"/>
      <c r="K2218" s="95"/>
      <c r="M2218" s="95"/>
      <c r="P2218" s="95"/>
      <c r="Z2218" s="95"/>
      <c r="AB2218" s="95"/>
      <c r="AD2218" s="95"/>
    </row>
    <row r="2219" spans="4:30" x14ac:dyDescent="0.45">
      <c r="D2219" s="23"/>
      <c r="E2219" s="95"/>
      <c r="F2219" s="95"/>
      <c r="K2219" s="95"/>
      <c r="M2219" s="95"/>
      <c r="P2219" s="95"/>
      <c r="Z2219" s="95"/>
      <c r="AB2219" s="95"/>
      <c r="AD2219" s="95"/>
    </row>
    <row r="2220" spans="4:30" x14ac:dyDescent="0.45">
      <c r="D2220" s="23"/>
      <c r="E2220" s="95"/>
      <c r="F2220" s="95"/>
      <c r="K2220" s="95"/>
      <c r="M2220" s="95"/>
      <c r="P2220" s="95"/>
      <c r="Z2220" s="95"/>
      <c r="AB2220" s="95"/>
      <c r="AD2220" s="95"/>
    </row>
    <row r="2221" spans="4:30" x14ac:dyDescent="0.45">
      <c r="D2221" s="23"/>
      <c r="E2221" s="95"/>
      <c r="F2221" s="95"/>
      <c r="K2221" s="95"/>
      <c r="M2221" s="95"/>
      <c r="P2221" s="95"/>
      <c r="Z2221" s="95"/>
      <c r="AB2221" s="95"/>
      <c r="AD2221" s="95"/>
    </row>
    <row r="2222" spans="4:30" x14ac:dyDescent="0.45">
      <c r="D2222" s="23"/>
      <c r="E2222" s="95"/>
      <c r="F2222" s="95"/>
      <c r="K2222" s="95"/>
      <c r="M2222" s="95"/>
      <c r="P2222" s="95"/>
      <c r="Z2222" s="95"/>
      <c r="AB2222" s="95"/>
      <c r="AD2222" s="95"/>
    </row>
    <row r="2223" spans="4:30" x14ac:dyDescent="0.45">
      <c r="D2223" s="23"/>
      <c r="E2223" s="95"/>
      <c r="F2223" s="95"/>
      <c r="K2223" s="95"/>
      <c r="M2223" s="95"/>
      <c r="P2223" s="95"/>
      <c r="Z2223" s="95"/>
      <c r="AB2223" s="95"/>
      <c r="AD2223" s="95"/>
    </row>
    <row r="2224" spans="4:30" x14ac:dyDescent="0.45">
      <c r="D2224" s="23"/>
      <c r="E2224" s="95"/>
      <c r="F2224" s="95"/>
      <c r="K2224" s="95"/>
      <c r="M2224" s="95"/>
      <c r="P2224" s="95"/>
      <c r="Z2224" s="95"/>
      <c r="AB2224" s="95"/>
      <c r="AD2224" s="95"/>
    </row>
    <row r="2225" spans="4:30" x14ac:dyDescent="0.45">
      <c r="D2225" s="23"/>
      <c r="E2225" s="95"/>
      <c r="F2225" s="95"/>
      <c r="K2225" s="95"/>
      <c r="M2225" s="95"/>
      <c r="P2225" s="95"/>
      <c r="Z2225" s="95"/>
      <c r="AB2225" s="95"/>
      <c r="AD2225" s="95"/>
    </row>
    <row r="2226" spans="4:30" x14ac:dyDescent="0.45">
      <c r="D2226" s="23"/>
      <c r="E2226" s="95"/>
      <c r="F2226" s="95"/>
      <c r="K2226" s="95"/>
      <c r="M2226" s="95"/>
      <c r="P2226" s="95"/>
      <c r="Z2226" s="95"/>
      <c r="AB2226" s="95"/>
      <c r="AD2226" s="95"/>
    </row>
    <row r="2227" spans="4:30" x14ac:dyDescent="0.45">
      <c r="D2227" s="23"/>
      <c r="E2227" s="95"/>
      <c r="F2227" s="95"/>
      <c r="K2227" s="95"/>
      <c r="M2227" s="95"/>
      <c r="P2227" s="95"/>
      <c r="Z2227" s="95"/>
      <c r="AB2227" s="95"/>
      <c r="AD2227" s="95"/>
    </row>
    <row r="2228" spans="4:30" x14ac:dyDescent="0.45">
      <c r="D2228" s="23"/>
      <c r="E2228" s="95"/>
      <c r="F2228" s="95"/>
      <c r="K2228" s="95"/>
      <c r="M2228" s="95"/>
      <c r="P2228" s="95"/>
      <c r="Z2228" s="95"/>
      <c r="AB2228" s="95"/>
      <c r="AD2228" s="95"/>
    </row>
    <row r="2229" spans="4:30" x14ac:dyDescent="0.45">
      <c r="D2229" s="23"/>
      <c r="E2229" s="95"/>
      <c r="F2229" s="95"/>
      <c r="K2229" s="95"/>
      <c r="M2229" s="95"/>
      <c r="P2229" s="95"/>
      <c r="Z2229" s="95"/>
      <c r="AB2229" s="95"/>
      <c r="AD2229" s="95"/>
    </row>
    <row r="2230" spans="4:30" x14ac:dyDescent="0.45">
      <c r="D2230" s="23"/>
      <c r="E2230" s="95"/>
      <c r="F2230" s="95"/>
      <c r="K2230" s="95"/>
      <c r="M2230" s="95"/>
      <c r="P2230" s="95"/>
      <c r="Z2230" s="95"/>
      <c r="AB2230" s="95"/>
      <c r="AD2230" s="95"/>
    </row>
    <row r="2231" spans="4:30" x14ac:dyDescent="0.45">
      <c r="D2231" s="23"/>
      <c r="E2231" s="95"/>
      <c r="F2231" s="95"/>
      <c r="K2231" s="95"/>
      <c r="M2231" s="95"/>
      <c r="P2231" s="95"/>
      <c r="Z2231" s="95"/>
      <c r="AB2231" s="95"/>
      <c r="AD2231" s="95"/>
    </row>
    <row r="2232" spans="4:30" x14ac:dyDescent="0.45">
      <c r="D2232" s="23"/>
      <c r="E2232" s="95"/>
      <c r="F2232" s="95"/>
      <c r="K2232" s="95"/>
      <c r="M2232" s="95"/>
      <c r="P2232" s="95"/>
      <c r="Z2232" s="95"/>
      <c r="AB2232" s="95"/>
      <c r="AD2232" s="95"/>
    </row>
    <row r="2233" spans="4:30" x14ac:dyDescent="0.45">
      <c r="D2233" s="23"/>
      <c r="E2233" s="95"/>
      <c r="F2233" s="95"/>
      <c r="K2233" s="95"/>
      <c r="M2233" s="95"/>
      <c r="P2233" s="95"/>
      <c r="Z2233" s="95"/>
      <c r="AB2233" s="95"/>
      <c r="AD2233" s="95"/>
    </row>
    <row r="2234" spans="4:30" x14ac:dyDescent="0.45">
      <c r="D2234" s="23"/>
      <c r="E2234" s="95"/>
      <c r="F2234" s="95"/>
      <c r="K2234" s="95"/>
      <c r="M2234" s="95"/>
      <c r="P2234" s="95"/>
      <c r="Z2234" s="95"/>
      <c r="AB2234" s="95"/>
      <c r="AD2234" s="95"/>
    </row>
    <row r="2235" spans="4:30" x14ac:dyDescent="0.45">
      <c r="D2235" s="23"/>
      <c r="E2235" s="95"/>
      <c r="F2235" s="95"/>
      <c r="K2235" s="95"/>
      <c r="M2235" s="95"/>
      <c r="P2235" s="95"/>
      <c r="Z2235" s="95"/>
      <c r="AB2235" s="95"/>
      <c r="AD2235" s="95"/>
    </row>
    <row r="2236" spans="4:30" x14ac:dyDescent="0.45">
      <c r="D2236" s="23"/>
      <c r="E2236" s="95"/>
      <c r="F2236" s="95"/>
      <c r="K2236" s="95"/>
      <c r="M2236" s="95"/>
      <c r="P2236" s="95"/>
      <c r="Z2236" s="95"/>
      <c r="AB2236" s="95"/>
      <c r="AD2236" s="95"/>
    </row>
    <row r="2237" spans="4:30" x14ac:dyDescent="0.45">
      <c r="D2237" s="23"/>
      <c r="E2237" s="95"/>
      <c r="F2237" s="95"/>
      <c r="K2237" s="95"/>
      <c r="M2237" s="95"/>
      <c r="P2237" s="95"/>
      <c r="Z2237" s="95"/>
      <c r="AB2237" s="95"/>
      <c r="AD2237" s="95"/>
    </row>
    <row r="2238" spans="4:30" x14ac:dyDescent="0.45">
      <c r="D2238" s="23"/>
      <c r="E2238" s="95"/>
      <c r="F2238" s="95"/>
      <c r="K2238" s="95"/>
      <c r="M2238" s="95"/>
      <c r="P2238" s="95"/>
      <c r="Z2238" s="95"/>
      <c r="AB2238" s="95"/>
      <c r="AD2238" s="95"/>
    </row>
    <row r="2239" spans="4:30" x14ac:dyDescent="0.45">
      <c r="D2239" s="23"/>
      <c r="E2239" s="95"/>
      <c r="F2239" s="95"/>
      <c r="K2239" s="95"/>
      <c r="M2239" s="95"/>
      <c r="P2239" s="95"/>
      <c r="Z2239" s="95"/>
      <c r="AB2239" s="95"/>
      <c r="AD2239" s="95"/>
    </row>
    <row r="2240" spans="4:30" x14ac:dyDescent="0.45">
      <c r="D2240" s="23"/>
      <c r="E2240" s="95"/>
      <c r="F2240" s="95"/>
      <c r="K2240" s="95"/>
      <c r="M2240" s="95"/>
      <c r="P2240" s="95"/>
      <c r="Z2240" s="95"/>
      <c r="AB2240" s="95"/>
      <c r="AD2240" s="95"/>
    </row>
    <row r="2241" spans="4:30" x14ac:dyDescent="0.45">
      <c r="D2241" s="23"/>
      <c r="E2241" s="95"/>
      <c r="F2241" s="95"/>
      <c r="K2241" s="95"/>
      <c r="M2241" s="95"/>
      <c r="P2241" s="95"/>
      <c r="Z2241" s="95"/>
      <c r="AB2241" s="95"/>
      <c r="AD2241" s="95"/>
    </row>
    <row r="2242" spans="4:30" x14ac:dyDescent="0.45">
      <c r="D2242" s="23"/>
      <c r="E2242" s="95"/>
      <c r="F2242" s="95"/>
      <c r="K2242" s="95"/>
      <c r="M2242" s="95"/>
      <c r="P2242" s="95"/>
      <c r="Z2242" s="95"/>
      <c r="AB2242" s="95"/>
      <c r="AD2242" s="95"/>
    </row>
    <row r="2243" spans="4:30" x14ac:dyDescent="0.45">
      <c r="D2243" s="23"/>
      <c r="E2243" s="95"/>
      <c r="F2243" s="95"/>
      <c r="K2243" s="95"/>
      <c r="M2243" s="95"/>
      <c r="P2243" s="95"/>
      <c r="Z2243" s="95"/>
      <c r="AB2243" s="95"/>
      <c r="AD2243" s="95"/>
    </row>
    <row r="2244" spans="4:30" x14ac:dyDescent="0.45">
      <c r="D2244" s="23"/>
      <c r="E2244" s="95"/>
      <c r="F2244" s="95"/>
      <c r="K2244" s="95"/>
      <c r="M2244" s="95"/>
      <c r="P2244" s="95"/>
      <c r="Z2244" s="95"/>
      <c r="AB2244" s="95"/>
      <c r="AD2244" s="95"/>
    </row>
    <row r="2245" spans="4:30" x14ac:dyDescent="0.45">
      <c r="D2245" s="23"/>
      <c r="E2245" s="95"/>
      <c r="F2245" s="95"/>
      <c r="K2245" s="95"/>
      <c r="M2245" s="95"/>
      <c r="P2245" s="95"/>
      <c r="Z2245" s="95"/>
      <c r="AB2245" s="95"/>
      <c r="AD2245" s="95"/>
    </row>
    <row r="2246" spans="4:30" x14ac:dyDescent="0.45">
      <c r="D2246" s="23"/>
      <c r="E2246" s="95"/>
      <c r="F2246" s="95"/>
      <c r="K2246" s="95"/>
      <c r="M2246" s="95"/>
      <c r="P2246" s="95"/>
      <c r="Z2246" s="95"/>
      <c r="AB2246" s="95"/>
      <c r="AD2246" s="95"/>
    </row>
    <row r="2247" spans="4:30" x14ac:dyDescent="0.45">
      <c r="D2247" s="23"/>
      <c r="E2247" s="95"/>
      <c r="F2247" s="95"/>
      <c r="K2247" s="95"/>
      <c r="M2247" s="95"/>
      <c r="P2247" s="95"/>
      <c r="Z2247" s="95"/>
      <c r="AB2247" s="95"/>
      <c r="AD2247" s="95"/>
    </row>
    <row r="2248" spans="4:30" x14ac:dyDescent="0.45">
      <c r="D2248" s="23"/>
      <c r="E2248" s="95"/>
      <c r="F2248" s="95"/>
      <c r="K2248" s="95"/>
      <c r="M2248" s="95"/>
      <c r="P2248" s="95"/>
      <c r="Z2248" s="95"/>
      <c r="AB2248" s="95"/>
      <c r="AD2248" s="95"/>
    </row>
    <row r="2249" spans="4:30" x14ac:dyDescent="0.45">
      <c r="D2249" s="23"/>
      <c r="E2249" s="95"/>
      <c r="F2249" s="95"/>
      <c r="K2249" s="95"/>
      <c r="M2249" s="95"/>
      <c r="P2249" s="95"/>
      <c r="Z2249" s="95"/>
      <c r="AB2249" s="95"/>
      <c r="AD2249" s="95"/>
    </row>
    <row r="2250" spans="4:30" x14ac:dyDescent="0.45">
      <c r="D2250" s="23"/>
      <c r="E2250" s="95"/>
      <c r="F2250" s="95"/>
      <c r="K2250" s="95"/>
      <c r="M2250" s="95"/>
      <c r="P2250" s="95"/>
      <c r="Z2250" s="95"/>
      <c r="AB2250" s="95"/>
      <c r="AD2250" s="95"/>
    </row>
    <row r="2251" spans="4:30" x14ac:dyDescent="0.45">
      <c r="D2251" s="23"/>
      <c r="E2251" s="95"/>
      <c r="F2251" s="95"/>
      <c r="K2251" s="95"/>
      <c r="M2251" s="95"/>
      <c r="P2251" s="95"/>
      <c r="Z2251" s="95"/>
      <c r="AB2251" s="95"/>
      <c r="AD2251" s="95"/>
    </row>
    <row r="2252" spans="4:30" x14ac:dyDescent="0.45">
      <c r="D2252" s="23"/>
      <c r="E2252" s="95"/>
      <c r="F2252" s="95"/>
      <c r="K2252" s="95"/>
      <c r="M2252" s="95"/>
      <c r="P2252" s="95"/>
      <c r="Z2252" s="95"/>
      <c r="AB2252" s="95"/>
      <c r="AD2252" s="95"/>
    </row>
    <row r="2253" spans="4:30" x14ac:dyDescent="0.45">
      <c r="D2253" s="23"/>
      <c r="E2253" s="95"/>
      <c r="F2253" s="95"/>
      <c r="K2253" s="95"/>
      <c r="M2253" s="95"/>
      <c r="P2253" s="95"/>
      <c r="Z2253" s="95"/>
      <c r="AB2253" s="95"/>
      <c r="AD2253" s="95"/>
    </row>
    <row r="2254" spans="4:30" x14ac:dyDescent="0.45">
      <c r="D2254" s="23"/>
      <c r="E2254" s="95"/>
      <c r="F2254" s="95"/>
      <c r="K2254" s="95"/>
      <c r="M2254" s="95"/>
      <c r="P2254" s="95"/>
      <c r="Z2254" s="95"/>
      <c r="AB2254" s="95"/>
      <c r="AD2254" s="95"/>
    </row>
    <row r="2255" spans="4:30" x14ac:dyDescent="0.45">
      <c r="D2255" s="23"/>
      <c r="E2255" s="95"/>
      <c r="F2255" s="95"/>
      <c r="K2255" s="95"/>
      <c r="M2255" s="95"/>
      <c r="P2255" s="95"/>
      <c r="Z2255" s="95"/>
      <c r="AB2255" s="95"/>
      <c r="AD2255" s="95"/>
    </row>
    <row r="2256" spans="4:30" x14ac:dyDescent="0.45">
      <c r="D2256" s="23"/>
      <c r="E2256" s="95"/>
      <c r="F2256" s="95"/>
      <c r="K2256" s="95"/>
      <c r="M2256" s="95"/>
      <c r="P2256" s="95"/>
      <c r="Z2256" s="95"/>
      <c r="AB2256" s="95"/>
      <c r="AD2256" s="95"/>
    </row>
    <row r="2257" spans="4:30" x14ac:dyDescent="0.45">
      <c r="D2257" s="23"/>
      <c r="E2257" s="95"/>
      <c r="F2257" s="95"/>
      <c r="K2257" s="95"/>
      <c r="M2257" s="95"/>
      <c r="P2257" s="95"/>
      <c r="Z2257" s="95"/>
      <c r="AB2257" s="95"/>
      <c r="AD2257" s="95"/>
    </row>
    <row r="2258" spans="4:30" x14ac:dyDescent="0.45">
      <c r="D2258" s="23"/>
      <c r="E2258" s="95"/>
      <c r="F2258" s="95"/>
      <c r="K2258" s="95"/>
      <c r="M2258" s="95"/>
      <c r="P2258" s="95"/>
      <c r="Z2258" s="95"/>
      <c r="AB2258" s="95"/>
      <c r="AD2258" s="95"/>
    </row>
    <row r="2259" spans="4:30" x14ac:dyDescent="0.45">
      <c r="D2259" s="23"/>
      <c r="E2259" s="95"/>
      <c r="F2259" s="95"/>
      <c r="K2259" s="95"/>
      <c r="M2259" s="95"/>
      <c r="P2259" s="95"/>
      <c r="Z2259" s="95"/>
      <c r="AB2259" s="95"/>
      <c r="AD2259" s="95"/>
    </row>
    <row r="2260" spans="4:30" x14ac:dyDescent="0.45">
      <c r="D2260" s="23"/>
      <c r="E2260" s="95"/>
      <c r="F2260" s="95"/>
      <c r="K2260" s="95"/>
      <c r="M2260" s="95"/>
      <c r="P2260" s="95"/>
      <c r="Z2260" s="95"/>
      <c r="AB2260" s="95"/>
      <c r="AD2260" s="95"/>
    </row>
    <row r="2261" spans="4:30" x14ac:dyDescent="0.45">
      <c r="D2261" s="23"/>
      <c r="E2261" s="95"/>
      <c r="F2261" s="95"/>
      <c r="K2261" s="95"/>
      <c r="M2261" s="95"/>
      <c r="P2261" s="95"/>
      <c r="Z2261" s="95"/>
      <c r="AB2261" s="95"/>
      <c r="AD2261" s="95"/>
    </row>
    <row r="2262" spans="4:30" x14ac:dyDescent="0.45">
      <c r="D2262" s="23"/>
      <c r="E2262" s="95"/>
      <c r="F2262" s="95"/>
      <c r="K2262" s="95"/>
      <c r="M2262" s="95"/>
      <c r="P2262" s="95"/>
      <c r="Z2262" s="95"/>
      <c r="AB2262" s="95"/>
      <c r="AD2262" s="95"/>
    </row>
    <row r="2263" spans="4:30" x14ac:dyDescent="0.45">
      <c r="D2263" s="23"/>
      <c r="E2263" s="95"/>
      <c r="F2263" s="95"/>
      <c r="K2263" s="95"/>
      <c r="M2263" s="95"/>
      <c r="P2263" s="95"/>
      <c r="Z2263" s="95"/>
      <c r="AB2263" s="95"/>
      <c r="AD2263" s="95"/>
    </row>
    <row r="2264" spans="4:30" x14ac:dyDescent="0.45">
      <c r="D2264" s="23"/>
      <c r="E2264" s="95"/>
      <c r="F2264" s="95"/>
      <c r="K2264" s="95"/>
      <c r="M2264" s="95"/>
      <c r="P2264" s="95"/>
      <c r="Z2264" s="95"/>
      <c r="AB2264" s="95"/>
      <c r="AD2264" s="95"/>
    </row>
    <row r="2265" spans="4:30" x14ac:dyDescent="0.45">
      <c r="D2265" s="23"/>
      <c r="E2265" s="95"/>
      <c r="F2265" s="95"/>
      <c r="K2265" s="95"/>
      <c r="M2265" s="95"/>
      <c r="P2265" s="95"/>
      <c r="Z2265" s="95"/>
      <c r="AB2265" s="95"/>
      <c r="AD2265" s="95"/>
    </row>
    <row r="2266" spans="4:30" x14ac:dyDescent="0.45">
      <c r="D2266" s="23"/>
      <c r="E2266" s="95"/>
      <c r="F2266" s="95"/>
      <c r="K2266" s="95"/>
      <c r="M2266" s="95"/>
      <c r="P2266" s="95"/>
      <c r="Z2266" s="95"/>
      <c r="AB2266" s="95"/>
      <c r="AD2266" s="95"/>
    </row>
    <row r="2267" spans="4:30" x14ac:dyDescent="0.45">
      <c r="D2267" s="23"/>
      <c r="E2267" s="95"/>
      <c r="F2267" s="95"/>
      <c r="K2267" s="95"/>
      <c r="M2267" s="95"/>
      <c r="P2267" s="95"/>
      <c r="Z2267" s="95"/>
      <c r="AB2267" s="95"/>
      <c r="AD2267" s="95"/>
    </row>
    <row r="2268" spans="4:30" x14ac:dyDescent="0.45">
      <c r="D2268" s="23"/>
      <c r="E2268" s="95"/>
      <c r="F2268" s="95"/>
      <c r="K2268" s="95"/>
      <c r="M2268" s="95"/>
      <c r="P2268" s="95"/>
      <c r="Z2268" s="95"/>
      <c r="AB2268" s="95"/>
      <c r="AD2268" s="95"/>
    </row>
    <row r="2269" spans="4:30" x14ac:dyDescent="0.45">
      <c r="D2269" s="23"/>
      <c r="E2269" s="95"/>
      <c r="F2269" s="95"/>
      <c r="K2269" s="95"/>
      <c r="M2269" s="95"/>
      <c r="P2269" s="95"/>
      <c r="Z2269" s="95"/>
      <c r="AB2269" s="95"/>
      <c r="AD2269" s="95"/>
    </row>
    <row r="2270" spans="4:30" x14ac:dyDescent="0.45">
      <c r="D2270" s="23"/>
      <c r="E2270" s="95"/>
      <c r="F2270" s="95"/>
      <c r="K2270" s="95"/>
      <c r="M2270" s="95"/>
      <c r="P2270" s="95"/>
      <c r="Z2270" s="95"/>
      <c r="AB2270" s="95"/>
      <c r="AD2270" s="95"/>
    </row>
    <row r="2271" spans="4:30" x14ac:dyDescent="0.45">
      <c r="D2271" s="23"/>
      <c r="E2271" s="95"/>
      <c r="F2271" s="95"/>
      <c r="K2271" s="95"/>
      <c r="M2271" s="95"/>
      <c r="P2271" s="95"/>
      <c r="Z2271" s="95"/>
      <c r="AB2271" s="95"/>
      <c r="AD2271" s="95"/>
    </row>
    <row r="2272" spans="4:30" x14ac:dyDescent="0.45">
      <c r="D2272" s="23"/>
      <c r="E2272" s="95"/>
      <c r="F2272" s="95"/>
      <c r="K2272" s="95"/>
      <c r="M2272" s="95"/>
      <c r="P2272" s="95"/>
      <c r="Z2272" s="95"/>
      <c r="AB2272" s="95"/>
      <c r="AD2272" s="95"/>
    </row>
    <row r="2273" spans="4:30" x14ac:dyDescent="0.45">
      <c r="D2273" s="23"/>
      <c r="E2273" s="95"/>
      <c r="F2273" s="95"/>
      <c r="K2273" s="95"/>
      <c r="M2273" s="95"/>
      <c r="P2273" s="95"/>
      <c r="Z2273" s="95"/>
      <c r="AB2273" s="95"/>
      <c r="AD2273" s="95"/>
    </row>
    <row r="2274" spans="4:30" x14ac:dyDescent="0.45">
      <c r="D2274" s="23"/>
      <c r="E2274" s="95"/>
      <c r="F2274" s="95"/>
      <c r="K2274" s="95"/>
      <c r="M2274" s="95"/>
      <c r="P2274" s="95"/>
      <c r="Z2274" s="95"/>
      <c r="AB2274" s="95"/>
      <c r="AD2274" s="95"/>
    </row>
    <row r="2275" spans="4:30" x14ac:dyDescent="0.45">
      <c r="D2275" s="23"/>
      <c r="E2275" s="95"/>
      <c r="F2275" s="95"/>
      <c r="K2275" s="95"/>
      <c r="M2275" s="95"/>
      <c r="P2275" s="95"/>
      <c r="Z2275" s="95"/>
      <c r="AB2275" s="95"/>
      <c r="AD2275" s="95"/>
    </row>
    <row r="2276" spans="4:30" x14ac:dyDescent="0.45">
      <c r="D2276" s="23"/>
      <c r="E2276" s="95"/>
      <c r="F2276" s="95"/>
      <c r="K2276" s="95"/>
      <c r="M2276" s="95"/>
      <c r="P2276" s="95"/>
      <c r="Z2276" s="95"/>
      <c r="AB2276" s="95"/>
      <c r="AD2276" s="95"/>
    </row>
    <row r="2277" spans="4:30" x14ac:dyDescent="0.45">
      <c r="D2277" s="23"/>
      <c r="E2277" s="95"/>
      <c r="F2277" s="95"/>
      <c r="K2277" s="95"/>
      <c r="M2277" s="95"/>
      <c r="P2277" s="95"/>
      <c r="Z2277" s="95"/>
      <c r="AB2277" s="95"/>
      <c r="AD2277" s="95"/>
    </row>
    <row r="2278" spans="4:30" x14ac:dyDescent="0.45">
      <c r="D2278" s="23"/>
      <c r="E2278" s="95"/>
      <c r="F2278" s="95"/>
      <c r="K2278" s="95"/>
      <c r="M2278" s="95"/>
      <c r="P2278" s="95"/>
      <c r="Z2278" s="95"/>
      <c r="AB2278" s="95"/>
      <c r="AD2278" s="95"/>
    </row>
    <row r="2279" spans="4:30" x14ac:dyDescent="0.45">
      <c r="D2279" s="23"/>
      <c r="E2279" s="95"/>
      <c r="F2279" s="95"/>
      <c r="K2279" s="95"/>
      <c r="M2279" s="95"/>
      <c r="P2279" s="95"/>
      <c r="Z2279" s="95"/>
      <c r="AB2279" s="95"/>
      <c r="AD2279" s="95"/>
    </row>
    <row r="2280" spans="4:30" x14ac:dyDescent="0.45">
      <c r="D2280" s="23"/>
      <c r="E2280" s="95"/>
      <c r="F2280" s="95"/>
      <c r="K2280" s="95"/>
      <c r="M2280" s="95"/>
      <c r="P2280" s="95"/>
      <c r="Z2280" s="95"/>
      <c r="AB2280" s="95"/>
      <c r="AD2280" s="95"/>
    </row>
    <row r="2281" spans="4:30" x14ac:dyDescent="0.45">
      <c r="D2281" s="23"/>
      <c r="E2281" s="95"/>
      <c r="F2281" s="95"/>
      <c r="K2281" s="95"/>
      <c r="M2281" s="95"/>
      <c r="P2281" s="95"/>
      <c r="Z2281" s="95"/>
      <c r="AB2281" s="95"/>
      <c r="AD2281" s="95"/>
    </row>
    <row r="2282" spans="4:30" x14ac:dyDescent="0.45">
      <c r="D2282" s="23"/>
      <c r="E2282" s="95"/>
      <c r="F2282" s="95"/>
      <c r="K2282" s="95"/>
      <c r="M2282" s="95"/>
      <c r="P2282" s="95"/>
      <c r="Z2282" s="95"/>
      <c r="AB2282" s="95"/>
      <c r="AD2282" s="95"/>
    </row>
    <row r="2283" spans="4:30" x14ac:dyDescent="0.45">
      <c r="D2283" s="23"/>
      <c r="E2283" s="95"/>
      <c r="F2283" s="95"/>
      <c r="K2283" s="95"/>
      <c r="M2283" s="95"/>
      <c r="P2283" s="95"/>
      <c r="Z2283" s="95"/>
      <c r="AB2283" s="95"/>
      <c r="AD2283" s="95"/>
    </row>
    <row r="2284" spans="4:30" x14ac:dyDescent="0.45">
      <c r="D2284" s="23"/>
      <c r="E2284" s="95"/>
      <c r="F2284" s="95"/>
      <c r="K2284" s="95"/>
      <c r="M2284" s="95"/>
      <c r="P2284" s="95"/>
      <c r="Z2284" s="95"/>
      <c r="AB2284" s="95"/>
      <c r="AD2284" s="95"/>
    </row>
    <row r="2285" spans="4:30" x14ac:dyDescent="0.45">
      <c r="D2285" s="23"/>
      <c r="E2285" s="95"/>
      <c r="F2285" s="95"/>
      <c r="K2285" s="95"/>
      <c r="M2285" s="95"/>
      <c r="P2285" s="95"/>
      <c r="Z2285" s="95"/>
      <c r="AB2285" s="95"/>
      <c r="AD2285" s="95"/>
    </row>
    <row r="2286" spans="4:30" x14ac:dyDescent="0.45">
      <c r="D2286" s="23"/>
      <c r="E2286" s="95"/>
      <c r="F2286" s="95"/>
      <c r="K2286" s="95"/>
      <c r="M2286" s="95"/>
      <c r="P2286" s="95"/>
      <c r="Z2286" s="95"/>
      <c r="AB2286" s="95"/>
      <c r="AD2286" s="95"/>
    </row>
    <row r="2287" spans="4:30" x14ac:dyDescent="0.45">
      <c r="D2287" s="23"/>
      <c r="E2287" s="95"/>
      <c r="F2287" s="95"/>
      <c r="K2287" s="95"/>
      <c r="M2287" s="95"/>
      <c r="P2287" s="95"/>
      <c r="Z2287" s="95"/>
      <c r="AB2287" s="95"/>
      <c r="AD2287" s="95"/>
    </row>
    <row r="2288" spans="4:30" x14ac:dyDescent="0.45">
      <c r="D2288" s="23"/>
      <c r="E2288" s="95"/>
      <c r="F2288" s="95"/>
      <c r="K2288" s="95"/>
      <c r="M2288" s="95"/>
      <c r="P2288" s="95"/>
      <c r="Z2288" s="95"/>
      <c r="AB2288" s="95"/>
      <c r="AD2288" s="95"/>
    </row>
    <row r="2289" spans="4:30" x14ac:dyDescent="0.45">
      <c r="D2289" s="23"/>
      <c r="E2289" s="95"/>
      <c r="F2289" s="95"/>
      <c r="K2289" s="95"/>
      <c r="M2289" s="95"/>
      <c r="P2289" s="95"/>
      <c r="Z2289" s="95"/>
      <c r="AB2289" s="95"/>
      <c r="AD2289" s="95"/>
    </row>
    <row r="2290" spans="4:30" x14ac:dyDescent="0.45">
      <c r="D2290" s="23"/>
      <c r="E2290" s="95"/>
      <c r="F2290" s="95"/>
      <c r="K2290" s="95"/>
      <c r="M2290" s="95"/>
      <c r="P2290" s="95"/>
      <c r="Z2290" s="95"/>
      <c r="AB2290" s="95"/>
      <c r="AD2290" s="95"/>
    </row>
    <row r="2291" spans="4:30" x14ac:dyDescent="0.45">
      <c r="D2291" s="23"/>
      <c r="E2291" s="95"/>
      <c r="F2291" s="95"/>
      <c r="K2291" s="95"/>
      <c r="M2291" s="95"/>
      <c r="P2291" s="95"/>
      <c r="Z2291" s="95"/>
      <c r="AB2291" s="95"/>
      <c r="AD2291" s="95"/>
    </row>
    <row r="2292" spans="4:30" x14ac:dyDescent="0.45">
      <c r="D2292" s="23"/>
      <c r="E2292" s="95"/>
      <c r="F2292" s="95"/>
      <c r="K2292" s="95"/>
      <c r="M2292" s="95"/>
      <c r="P2292" s="95"/>
      <c r="Z2292" s="95"/>
      <c r="AB2292" s="95"/>
      <c r="AD2292" s="95"/>
    </row>
    <row r="2293" spans="4:30" x14ac:dyDescent="0.45">
      <c r="D2293" s="23"/>
      <c r="E2293" s="95"/>
      <c r="F2293" s="95"/>
      <c r="K2293" s="95"/>
      <c r="M2293" s="95"/>
      <c r="P2293" s="95"/>
      <c r="Z2293" s="95"/>
      <c r="AB2293" s="95"/>
      <c r="AD2293" s="95"/>
    </row>
    <row r="2294" spans="4:30" x14ac:dyDescent="0.45">
      <c r="D2294" s="23"/>
      <c r="E2294" s="95"/>
      <c r="F2294" s="95"/>
      <c r="K2294" s="95"/>
      <c r="M2294" s="95"/>
      <c r="P2294" s="95"/>
      <c r="Z2294" s="95"/>
      <c r="AB2294" s="95"/>
      <c r="AD2294" s="95"/>
    </row>
    <row r="2295" spans="4:30" x14ac:dyDescent="0.45">
      <c r="D2295" s="23"/>
      <c r="E2295" s="95"/>
      <c r="F2295" s="95"/>
      <c r="K2295" s="95"/>
      <c r="M2295" s="95"/>
      <c r="P2295" s="95"/>
      <c r="Z2295" s="95"/>
      <c r="AB2295" s="95"/>
      <c r="AD2295" s="95"/>
    </row>
    <row r="2296" spans="4:30" x14ac:dyDescent="0.45">
      <c r="D2296" s="23"/>
      <c r="E2296" s="95"/>
      <c r="F2296" s="95"/>
      <c r="K2296" s="95"/>
      <c r="M2296" s="95"/>
      <c r="P2296" s="95"/>
      <c r="Z2296" s="95"/>
      <c r="AB2296" s="95"/>
      <c r="AD2296" s="95"/>
    </row>
    <row r="2297" spans="4:30" x14ac:dyDescent="0.45">
      <c r="D2297" s="23"/>
      <c r="E2297" s="95"/>
      <c r="F2297" s="95"/>
      <c r="K2297" s="95"/>
      <c r="M2297" s="95"/>
      <c r="P2297" s="95"/>
      <c r="Z2297" s="95"/>
      <c r="AB2297" s="95"/>
      <c r="AD2297" s="95"/>
    </row>
    <row r="2298" spans="4:30" x14ac:dyDescent="0.45">
      <c r="D2298" s="23"/>
      <c r="E2298" s="95"/>
      <c r="F2298" s="95"/>
      <c r="K2298" s="95"/>
      <c r="M2298" s="95"/>
      <c r="P2298" s="95"/>
      <c r="Z2298" s="95"/>
      <c r="AB2298" s="95"/>
      <c r="AD2298" s="95"/>
    </row>
    <row r="2299" spans="4:30" x14ac:dyDescent="0.45">
      <c r="D2299" s="23"/>
      <c r="E2299" s="95"/>
      <c r="F2299" s="95"/>
      <c r="K2299" s="95"/>
      <c r="M2299" s="95"/>
      <c r="P2299" s="95"/>
      <c r="Z2299" s="95"/>
      <c r="AB2299" s="95"/>
      <c r="AD2299" s="95"/>
    </row>
    <row r="2300" spans="4:30" x14ac:dyDescent="0.45">
      <c r="D2300" s="23"/>
      <c r="E2300" s="95"/>
      <c r="F2300" s="95"/>
      <c r="K2300" s="95"/>
      <c r="M2300" s="95"/>
      <c r="P2300" s="95"/>
      <c r="Z2300" s="95"/>
      <c r="AB2300" s="95"/>
      <c r="AD2300" s="95"/>
    </row>
    <row r="2301" spans="4:30" x14ac:dyDescent="0.45">
      <c r="D2301" s="23"/>
      <c r="E2301" s="95"/>
      <c r="F2301" s="95"/>
      <c r="K2301" s="95"/>
      <c r="M2301" s="95"/>
      <c r="P2301" s="95"/>
      <c r="Z2301" s="95"/>
      <c r="AB2301" s="95"/>
      <c r="AD2301" s="95"/>
    </row>
    <row r="2302" spans="4:30" x14ac:dyDescent="0.45">
      <c r="D2302" s="23"/>
      <c r="E2302" s="95"/>
      <c r="F2302" s="95"/>
      <c r="K2302" s="95"/>
      <c r="M2302" s="95"/>
      <c r="P2302" s="95"/>
      <c r="Z2302" s="95"/>
      <c r="AB2302" s="95"/>
      <c r="AD2302" s="95"/>
    </row>
    <row r="2303" spans="4:30" x14ac:dyDescent="0.45">
      <c r="D2303" s="23"/>
      <c r="E2303" s="95"/>
      <c r="F2303" s="95"/>
      <c r="K2303" s="95"/>
      <c r="M2303" s="95"/>
      <c r="P2303" s="95"/>
      <c r="Z2303" s="95"/>
      <c r="AB2303" s="95"/>
      <c r="AD2303" s="95"/>
    </row>
    <row r="2304" spans="4:30" x14ac:dyDescent="0.45">
      <c r="D2304" s="23"/>
      <c r="E2304" s="95"/>
      <c r="F2304" s="95"/>
      <c r="K2304" s="95"/>
      <c r="M2304" s="95"/>
      <c r="P2304" s="95"/>
      <c r="Z2304" s="95"/>
      <c r="AB2304" s="95"/>
      <c r="AD2304" s="95"/>
    </row>
    <row r="2305" spans="4:30" x14ac:dyDescent="0.45">
      <c r="D2305" s="23"/>
      <c r="E2305" s="95"/>
      <c r="F2305" s="95"/>
      <c r="K2305" s="95"/>
      <c r="M2305" s="95"/>
      <c r="P2305" s="95"/>
      <c r="Z2305" s="95"/>
      <c r="AB2305" s="95"/>
      <c r="AD2305" s="95"/>
    </row>
    <row r="2306" spans="4:30" x14ac:dyDescent="0.45">
      <c r="D2306" s="23"/>
      <c r="E2306" s="95"/>
      <c r="F2306" s="95"/>
      <c r="K2306" s="95"/>
      <c r="M2306" s="95"/>
      <c r="P2306" s="95"/>
      <c r="Z2306" s="95"/>
      <c r="AB2306" s="95"/>
      <c r="AD2306" s="95"/>
    </row>
    <row r="2307" spans="4:30" x14ac:dyDescent="0.45">
      <c r="D2307" s="23"/>
      <c r="E2307" s="95"/>
      <c r="F2307" s="95"/>
      <c r="K2307" s="95"/>
      <c r="M2307" s="95"/>
      <c r="P2307" s="95"/>
      <c r="Z2307" s="95"/>
      <c r="AB2307" s="95"/>
      <c r="AD2307" s="95"/>
    </row>
    <row r="2308" spans="4:30" x14ac:dyDescent="0.45">
      <c r="D2308" s="23"/>
      <c r="E2308" s="95"/>
      <c r="F2308" s="95"/>
      <c r="K2308" s="95"/>
      <c r="M2308" s="95"/>
      <c r="P2308" s="95"/>
      <c r="Z2308" s="95"/>
      <c r="AB2308" s="95"/>
      <c r="AD2308" s="95"/>
    </row>
    <row r="2309" spans="4:30" x14ac:dyDescent="0.45">
      <c r="D2309" s="23"/>
      <c r="E2309" s="95"/>
      <c r="F2309" s="95"/>
      <c r="K2309" s="95"/>
      <c r="M2309" s="95"/>
      <c r="P2309" s="95"/>
      <c r="Z2309" s="95"/>
      <c r="AB2309" s="95"/>
      <c r="AD2309" s="95"/>
    </row>
    <row r="2310" spans="4:30" x14ac:dyDescent="0.45">
      <c r="D2310" s="23"/>
      <c r="E2310" s="95"/>
      <c r="F2310" s="95"/>
      <c r="K2310" s="95"/>
      <c r="M2310" s="95"/>
      <c r="P2310" s="95"/>
      <c r="Z2310" s="95"/>
      <c r="AB2310" s="95"/>
      <c r="AD2310" s="95"/>
    </row>
    <row r="2311" spans="4:30" x14ac:dyDescent="0.45">
      <c r="D2311" s="23"/>
      <c r="E2311" s="95"/>
      <c r="F2311" s="95"/>
      <c r="K2311" s="95"/>
      <c r="M2311" s="95"/>
      <c r="P2311" s="95"/>
      <c r="Z2311" s="95"/>
      <c r="AB2311" s="95"/>
      <c r="AD2311" s="95"/>
    </row>
    <row r="2312" spans="4:30" x14ac:dyDescent="0.45">
      <c r="D2312" s="23"/>
      <c r="E2312" s="95"/>
      <c r="F2312" s="95"/>
      <c r="K2312" s="95"/>
      <c r="M2312" s="95"/>
      <c r="P2312" s="95"/>
      <c r="Z2312" s="95"/>
      <c r="AB2312" s="95"/>
      <c r="AD2312" s="95"/>
    </row>
    <row r="2313" spans="4:30" x14ac:dyDescent="0.45">
      <c r="D2313" s="23"/>
      <c r="E2313" s="95"/>
      <c r="F2313" s="95"/>
      <c r="K2313" s="95"/>
      <c r="M2313" s="95"/>
      <c r="P2313" s="95"/>
      <c r="Z2313" s="95"/>
      <c r="AB2313" s="95"/>
      <c r="AD2313" s="95"/>
    </row>
    <row r="2314" spans="4:30" x14ac:dyDescent="0.45">
      <c r="D2314" s="23"/>
      <c r="E2314" s="95"/>
      <c r="F2314" s="95"/>
      <c r="K2314" s="95"/>
      <c r="M2314" s="95"/>
      <c r="P2314" s="95"/>
      <c r="Z2314" s="95"/>
      <c r="AB2314" s="95"/>
      <c r="AD2314" s="95"/>
    </row>
    <row r="2315" spans="4:30" x14ac:dyDescent="0.45">
      <c r="D2315" s="23"/>
      <c r="E2315" s="95"/>
      <c r="F2315" s="95"/>
      <c r="K2315" s="95"/>
      <c r="M2315" s="95"/>
      <c r="P2315" s="95"/>
      <c r="Z2315" s="95"/>
      <c r="AB2315" s="95"/>
      <c r="AD2315" s="95"/>
    </row>
    <row r="2316" spans="4:30" x14ac:dyDescent="0.45">
      <c r="D2316" s="23"/>
      <c r="E2316" s="95"/>
      <c r="F2316" s="95"/>
      <c r="K2316" s="95"/>
      <c r="M2316" s="95"/>
      <c r="P2316" s="95"/>
      <c r="Z2316" s="95"/>
      <c r="AB2316" s="95"/>
      <c r="AD2316" s="95"/>
    </row>
    <row r="2317" spans="4:30" x14ac:dyDescent="0.45">
      <c r="D2317" s="23"/>
      <c r="E2317" s="95"/>
      <c r="F2317" s="95"/>
      <c r="K2317" s="95"/>
      <c r="M2317" s="95"/>
      <c r="P2317" s="95"/>
      <c r="Z2317" s="95"/>
      <c r="AB2317" s="95"/>
      <c r="AD2317" s="95"/>
    </row>
    <row r="2318" spans="4:30" x14ac:dyDescent="0.45">
      <c r="D2318" s="23"/>
      <c r="E2318" s="95"/>
      <c r="F2318" s="95"/>
      <c r="K2318" s="95"/>
      <c r="M2318" s="95"/>
      <c r="P2318" s="95"/>
      <c r="Z2318" s="95"/>
      <c r="AB2318" s="95"/>
      <c r="AD2318" s="95"/>
    </row>
    <row r="2319" spans="4:30" x14ac:dyDescent="0.45">
      <c r="D2319" s="23"/>
      <c r="E2319" s="95"/>
      <c r="F2319" s="95"/>
      <c r="K2319" s="95"/>
      <c r="M2319" s="95"/>
      <c r="P2319" s="95"/>
      <c r="Z2319" s="95"/>
      <c r="AB2319" s="95"/>
      <c r="AD2319" s="95"/>
    </row>
    <row r="2320" spans="4:30" x14ac:dyDescent="0.45">
      <c r="D2320" s="23"/>
      <c r="E2320" s="95"/>
      <c r="F2320" s="95"/>
      <c r="K2320" s="95"/>
      <c r="M2320" s="95"/>
      <c r="P2320" s="95"/>
      <c r="Z2320" s="95"/>
      <c r="AB2320" s="95"/>
      <c r="AD2320" s="95"/>
    </row>
    <row r="2321" spans="4:30" x14ac:dyDescent="0.45">
      <c r="D2321" s="23"/>
      <c r="E2321" s="95"/>
      <c r="F2321" s="95"/>
      <c r="K2321" s="95"/>
      <c r="M2321" s="95"/>
      <c r="P2321" s="95"/>
      <c r="Z2321" s="95"/>
      <c r="AB2321" s="95"/>
      <c r="AD2321" s="95"/>
    </row>
    <row r="2322" spans="4:30" x14ac:dyDescent="0.45">
      <c r="D2322" s="23"/>
      <c r="E2322" s="95"/>
      <c r="F2322" s="95"/>
      <c r="K2322" s="95"/>
      <c r="M2322" s="95"/>
      <c r="P2322" s="95"/>
      <c r="Z2322" s="95"/>
      <c r="AB2322" s="95"/>
      <c r="AD2322" s="95"/>
    </row>
    <row r="2323" spans="4:30" x14ac:dyDescent="0.45">
      <c r="D2323" s="23"/>
      <c r="E2323" s="95"/>
      <c r="F2323" s="95"/>
      <c r="K2323" s="95"/>
      <c r="M2323" s="95"/>
      <c r="P2323" s="95"/>
      <c r="Z2323" s="95"/>
      <c r="AB2323" s="95"/>
      <c r="AD2323" s="95"/>
    </row>
    <row r="2324" spans="4:30" x14ac:dyDescent="0.45">
      <c r="D2324" s="23"/>
      <c r="E2324" s="95"/>
      <c r="F2324" s="95"/>
      <c r="K2324" s="95"/>
      <c r="M2324" s="95"/>
      <c r="P2324" s="95"/>
      <c r="Z2324" s="95"/>
      <c r="AB2324" s="95"/>
      <c r="AD2324" s="95"/>
    </row>
    <row r="2325" spans="4:30" x14ac:dyDescent="0.45">
      <c r="D2325" s="23"/>
      <c r="E2325" s="95"/>
      <c r="F2325" s="95"/>
      <c r="K2325" s="95"/>
      <c r="M2325" s="95"/>
      <c r="P2325" s="95"/>
      <c r="Z2325" s="95"/>
      <c r="AB2325" s="95"/>
      <c r="AD2325" s="95"/>
    </row>
    <row r="2326" spans="4:30" x14ac:dyDescent="0.45">
      <c r="D2326" s="23"/>
      <c r="E2326" s="95"/>
      <c r="F2326" s="95"/>
      <c r="K2326" s="95"/>
      <c r="M2326" s="95"/>
      <c r="P2326" s="95"/>
      <c r="Z2326" s="95"/>
      <c r="AB2326" s="95"/>
      <c r="AD2326" s="95"/>
    </row>
    <row r="2327" spans="4:30" x14ac:dyDescent="0.45">
      <c r="D2327" s="23"/>
      <c r="E2327" s="95"/>
      <c r="F2327" s="95"/>
      <c r="K2327" s="95"/>
      <c r="M2327" s="95"/>
      <c r="P2327" s="95"/>
      <c r="Z2327" s="95"/>
      <c r="AB2327" s="95"/>
      <c r="AD2327" s="95"/>
    </row>
    <row r="2328" spans="4:30" x14ac:dyDescent="0.45">
      <c r="D2328" s="23"/>
      <c r="E2328" s="95"/>
      <c r="F2328" s="95"/>
      <c r="K2328" s="95"/>
      <c r="M2328" s="95"/>
      <c r="P2328" s="95"/>
      <c r="Z2328" s="95"/>
      <c r="AB2328" s="95"/>
      <c r="AD2328" s="95"/>
    </row>
    <row r="2329" spans="4:30" x14ac:dyDescent="0.45">
      <c r="D2329" s="23"/>
      <c r="E2329" s="95"/>
      <c r="F2329" s="95"/>
      <c r="K2329" s="95"/>
      <c r="M2329" s="95"/>
      <c r="P2329" s="95"/>
      <c r="Z2329" s="95"/>
      <c r="AB2329" s="95"/>
      <c r="AD2329" s="95"/>
    </row>
    <row r="2330" spans="4:30" x14ac:dyDescent="0.45">
      <c r="D2330" s="23"/>
      <c r="E2330" s="95"/>
      <c r="F2330" s="95"/>
      <c r="K2330" s="95"/>
      <c r="M2330" s="95"/>
      <c r="P2330" s="95"/>
      <c r="Z2330" s="95"/>
      <c r="AB2330" s="95"/>
      <c r="AD2330" s="95"/>
    </row>
    <row r="2331" spans="4:30" x14ac:dyDescent="0.45">
      <c r="D2331" s="23"/>
      <c r="E2331" s="95"/>
      <c r="F2331" s="95"/>
      <c r="K2331" s="95"/>
      <c r="M2331" s="95"/>
      <c r="P2331" s="95"/>
      <c r="Z2331" s="95"/>
      <c r="AB2331" s="95"/>
      <c r="AD2331" s="95"/>
    </row>
    <row r="2332" spans="4:30" x14ac:dyDescent="0.45">
      <c r="D2332" s="23"/>
      <c r="E2332" s="95"/>
      <c r="F2332" s="95"/>
      <c r="K2332" s="95"/>
      <c r="M2332" s="95"/>
      <c r="P2332" s="95"/>
      <c r="Z2332" s="95"/>
      <c r="AB2332" s="95"/>
      <c r="AD2332" s="95"/>
    </row>
    <row r="2333" spans="4:30" x14ac:dyDescent="0.45">
      <c r="D2333" s="23"/>
      <c r="E2333" s="95"/>
      <c r="F2333" s="95"/>
      <c r="K2333" s="95"/>
      <c r="M2333" s="95"/>
      <c r="P2333" s="95"/>
      <c r="Z2333" s="95"/>
      <c r="AB2333" s="95"/>
      <c r="AD2333" s="95"/>
    </row>
    <row r="2334" spans="4:30" x14ac:dyDescent="0.45">
      <c r="D2334" s="23"/>
      <c r="E2334" s="95"/>
      <c r="F2334" s="95"/>
      <c r="K2334" s="95"/>
      <c r="M2334" s="95"/>
      <c r="P2334" s="95"/>
      <c r="Z2334" s="95"/>
      <c r="AB2334" s="95"/>
      <c r="AD2334" s="95"/>
    </row>
    <row r="2335" spans="4:30" x14ac:dyDescent="0.45">
      <c r="D2335" s="23"/>
      <c r="E2335" s="95"/>
      <c r="F2335" s="95"/>
      <c r="K2335" s="95"/>
      <c r="M2335" s="95"/>
      <c r="P2335" s="95"/>
      <c r="Z2335" s="95"/>
      <c r="AB2335" s="95"/>
      <c r="AD2335" s="95"/>
    </row>
    <row r="2336" spans="4:30" x14ac:dyDescent="0.45">
      <c r="D2336" s="23"/>
      <c r="E2336" s="95"/>
      <c r="F2336" s="95"/>
      <c r="K2336" s="95"/>
      <c r="M2336" s="95"/>
      <c r="P2336" s="95"/>
      <c r="Z2336" s="95"/>
      <c r="AB2336" s="95"/>
      <c r="AD2336" s="95"/>
    </row>
    <row r="2337" spans="4:30" x14ac:dyDescent="0.45">
      <c r="D2337" s="23"/>
      <c r="E2337" s="95"/>
      <c r="F2337" s="95"/>
      <c r="K2337" s="95"/>
      <c r="M2337" s="95"/>
      <c r="P2337" s="95"/>
      <c r="Z2337" s="95"/>
      <c r="AB2337" s="95"/>
      <c r="AD2337" s="95"/>
    </row>
    <row r="2338" spans="4:30" x14ac:dyDescent="0.45">
      <c r="D2338" s="23"/>
      <c r="E2338" s="95"/>
      <c r="F2338" s="95"/>
      <c r="K2338" s="95"/>
      <c r="M2338" s="95"/>
      <c r="P2338" s="95"/>
      <c r="Z2338" s="95"/>
      <c r="AB2338" s="95"/>
      <c r="AD2338" s="95"/>
    </row>
    <row r="2339" spans="4:30" x14ac:dyDescent="0.45">
      <c r="D2339" s="23"/>
      <c r="E2339" s="95"/>
      <c r="F2339" s="95"/>
      <c r="K2339" s="95"/>
      <c r="M2339" s="95"/>
      <c r="P2339" s="95"/>
      <c r="Z2339" s="95"/>
      <c r="AB2339" s="95"/>
      <c r="AD2339" s="95"/>
    </row>
    <row r="2340" spans="4:30" x14ac:dyDescent="0.45">
      <c r="D2340" s="23"/>
      <c r="E2340" s="95"/>
      <c r="F2340" s="95"/>
      <c r="K2340" s="95"/>
      <c r="M2340" s="95"/>
      <c r="P2340" s="95"/>
      <c r="Z2340" s="95"/>
      <c r="AB2340" s="95"/>
      <c r="AD2340" s="95"/>
    </row>
    <row r="2341" spans="4:30" x14ac:dyDescent="0.45">
      <c r="D2341" s="23"/>
      <c r="E2341" s="95"/>
      <c r="F2341" s="95"/>
      <c r="K2341" s="95"/>
      <c r="M2341" s="95"/>
      <c r="P2341" s="95"/>
      <c r="Z2341" s="95"/>
      <c r="AB2341" s="95"/>
      <c r="AD2341" s="95"/>
    </row>
    <row r="2342" spans="4:30" x14ac:dyDescent="0.45">
      <c r="D2342" s="23"/>
      <c r="E2342" s="95"/>
      <c r="F2342" s="95"/>
      <c r="K2342" s="95"/>
      <c r="M2342" s="95"/>
      <c r="P2342" s="95"/>
      <c r="Z2342" s="95"/>
      <c r="AB2342" s="95"/>
      <c r="AD2342" s="95"/>
    </row>
    <row r="2343" spans="4:30" x14ac:dyDescent="0.45">
      <c r="D2343" s="23"/>
      <c r="E2343" s="95"/>
      <c r="F2343" s="95"/>
      <c r="K2343" s="95"/>
      <c r="M2343" s="95"/>
      <c r="P2343" s="95"/>
      <c r="Z2343" s="95"/>
      <c r="AB2343" s="95"/>
      <c r="AD2343" s="95"/>
    </row>
    <row r="2344" spans="4:30" x14ac:dyDescent="0.45">
      <c r="D2344" s="23"/>
      <c r="E2344" s="95"/>
      <c r="F2344" s="95"/>
      <c r="K2344" s="95"/>
      <c r="M2344" s="95"/>
      <c r="P2344" s="95"/>
      <c r="Z2344" s="95"/>
      <c r="AB2344" s="95"/>
      <c r="AD2344" s="95"/>
    </row>
    <row r="2345" spans="4:30" x14ac:dyDescent="0.45">
      <c r="D2345" s="23"/>
      <c r="E2345" s="95"/>
      <c r="F2345" s="95"/>
      <c r="K2345" s="95"/>
      <c r="M2345" s="95"/>
      <c r="P2345" s="95"/>
      <c r="Z2345" s="95"/>
      <c r="AB2345" s="95"/>
      <c r="AD2345" s="95"/>
    </row>
    <row r="2346" spans="4:30" x14ac:dyDescent="0.45">
      <c r="D2346" s="23"/>
      <c r="E2346" s="95"/>
      <c r="F2346" s="95"/>
      <c r="K2346" s="95"/>
      <c r="M2346" s="95"/>
      <c r="P2346" s="95"/>
      <c r="Z2346" s="95"/>
      <c r="AB2346" s="95"/>
      <c r="AD2346" s="95"/>
    </row>
    <row r="2347" spans="4:30" x14ac:dyDescent="0.45">
      <c r="D2347" s="23"/>
      <c r="E2347" s="95"/>
      <c r="F2347" s="95"/>
      <c r="K2347" s="95"/>
      <c r="M2347" s="95"/>
      <c r="P2347" s="95"/>
      <c r="Z2347" s="95"/>
      <c r="AB2347" s="95"/>
      <c r="AD2347" s="95"/>
    </row>
    <row r="2348" spans="4:30" x14ac:dyDescent="0.45">
      <c r="D2348" s="23"/>
      <c r="E2348" s="95"/>
      <c r="F2348" s="95"/>
      <c r="K2348" s="95"/>
      <c r="M2348" s="95"/>
      <c r="P2348" s="95"/>
      <c r="Z2348" s="95"/>
      <c r="AB2348" s="95"/>
      <c r="AD2348" s="95"/>
    </row>
    <row r="2349" spans="4:30" x14ac:dyDescent="0.45">
      <c r="D2349" s="23"/>
      <c r="E2349" s="95"/>
      <c r="F2349" s="95"/>
      <c r="K2349" s="95"/>
      <c r="M2349" s="95"/>
      <c r="P2349" s="95"/>
      <c r="Z2349" s="95"/>
      <c r="AB2349" s="95"/>
      <c r="AD2349" s="95"/>
    </row>
    <row r="2350" spans="4:30" x14ac:dyDescent="0.45">
      <c r="D2350" s="23"/>
      <c r="E2350" s="95"/>
      <c r="F2350" s="95"/>
      <c r="K2350" s="95"/>
      <c r="M2350" s="95"/>
      <c r="P2350" s="95"/>
      <c r="Z2350" s="95"/>
      <c r="AB2350" s="95"/>
      <c r="AD2350" s="95"/>
    </row>
    <row r="2351" spans="4:30" x14ac:dyDescent="0.45">
      <c r="D2351" s="23"/>
      <c r="E2351" s="95"/>
      <c r="F2351" s="95"/>
      <c r="K2351" s="95"/>
      <c r="M2351" s="95"/>
      <c r="P2351" s="95"/>
      <c r="Z2351" s="95"/>
      <c r="AB2351" s="95"/>
      <c r="AD2351" s="95"/>
    </row>
    <row r="2352" spans="4:30" x14ac:dyDescent="0.45">
      <c r="D2352" s="23"/>
      <c r="E2352" s="95"/>
      <c r="F2352" s="95"/>
      <c r="K2352" s="95"/>
      <c r="M2352" s="95"/>
      <c r="P2352" s="95"/>
      <c r="Z2352" s="95"/>
      <c r="AB2352" s="95"/>
      <c r="AD2352" s="95"/>
    </row>
    <row r="2353" spans="4:30" x14ac:dyDescent="0.45">
      <c r="D2353" s="23"/>
      <c r="E2353" s="95"/>
      <c r="F2353" s="95"/>
      <c r="K2353" s="95"/>
      <c r="M2353" s="95"/>
      <c r="P2353" s="95"/>
      <c r="Z2353" s="95"/>
      <c r="AB2353" s="95"/>
      <c r="AD2353" s="95"/>
    </row>
    <row r="2354" spans="4:30" x14ac:dyDescent="0.45">
      <c r="D2354" s="23"/>
      <c r="E2354" s="95"/>
      <c r="F2354" s="95"/>
      <c r="K2354" s="95"/>
      <c r="M2354" s="95"/>
      <c r="P2354" s="95"/>
      <c r="Z2354" s="95"/>
      <c r="AB2354" s="95"/>
      <c r="AD2354" s="95"/>
    </row>
    <row r="2355" spans="4:30" x14ac:dyDescent="0.45">
      <c r="D2355" s="23"/>
      <c r="E2355" s="95"/>
      <c r="F2355" s="95"/>
      <c r="K2355" s="95"/>
      <c r="M2355" s="95"/>
      <c r="P2355" s="95"/>
      <c r="Z2355" s="95"/>
      <c r="AB2355" s="95"/>
      <c r="AD2355" s="95"/>
    </row>
    <row r="2356" spans="4:30" x14ac:dyDescent="0.45">
      <c r="D2356" s="23"/>
      <c r="E2356" s="95"/>
      <c r="F2356" s="95"/>
      <c r="K2356" s="95"/>
      <c r="M2356" s="95"/>
      <c r="P2356" s="95"/>
      <c r="Z2356" s="95"/>
      <c r="AB2356" s="95"/>
      <c r="AD2356" s="95"/>
    </row>
    <row r="2357" spans="4:30" x14ac:dyDescent="0.45">
      <c r="D2357" s="23"/>
      <c r="E2357" s="95"/>
      <c r="F2357" s="95"/>
      <c r="K2357" s="95"/>
      <c r="M2357" s="95"/>
      <c r="P2357" s="95"/>
      <c r="Z2357" s="95"/>
      <c r="AB2357" s="95"/>
      <c r="AD2357" s="95"/>
    </row>
    <row r="2358" spans="4:30" x14ac:dyDescent="0.45">
      <c r="D2358" s="23"/>
      <c r="E2358" s="95"/>
      <c r="F2358" s="95"/>
      <c r="K2358" s="95"/>
      <c r="M2358" s="95"/>
      <c r="P2358" s="95"/>
      <c r="Z2358" s="95"/>
      <c r="AB2358" s="95"/>
      <c r="AD2358" s="95"/>
    </row>
    <row r="2359" spans="4:30" x14ac:dyDescent="0.45">
      <c r="D2359" s="23"/>
      <c r="E2359" s="95"/>
      <c r="F2359" s="95"/>
      <c r="K2359" s="95"/>
      <c r="M2359" s="95"/>
      <c r="P2359" s="95"/>
      <c r="Z2359" s="95"/>
      <c r="AB2359" s="95"/>
      <c r="AD2359" s="95"/>
    </row>
    <row r="2360" spans="4:30" x14ac:dyDescent="0.45">
      <c r="D2360" s="23"/>
      <c r="E2360" s="95"/>
      <c r="F2360" s="95"/>
      <c r="K2360" s="95"/>
      <c r="M2360" s="95"/>
      <c r="P2360" s="95"/>
      <c r="Z2360" s="95"/>
      <c r="AB2360" s="95"/>
      <c r="AD2360" s="95"/>
    </row>
    <row r="2361" spans="4:30" x14ac:dyDescent="0.45">
      <c r="D2361" s="23"/>
      <c r="E2361" s="95"/>
      <c r="F2361" s="95"/>
      <c r="K2361" s="95"/>
      <c r="M2361" s="95"/>
      <c r="P2361" s="95"/>
      <c r="Z2361" s="95"/>
      <c r="AB2361" s="95"/>
      <c r="AD2361" s="95"/>
    </row>
    <row r="2362" spans="4:30" x14ac:dyDescent="0.45">
      <c r="D2362" s="23"/>
      <c r="E2362" s="95"/>
      <c r="F2362" s="95"/>
      <c r="K2362" s="95"/>
      <c r="M2362" s="95"/>
      <c r="P2362" s="95"/>
      <c r="Z2362" s="95"/>
      <c r="AB2362" s="95"/>
      <c r="AD2362" s="95"/>
    </row>
    <row r="2363" spans="4:30" x14ac:dyDescent="0.45">
      <c r="D2363" s="23"/>
      <c r="E2363" s="95"/>
      <c r="F2363" s="95"/>
      <c r="K2363" s="95"/>
      <c r="M2363" s="95"/>
      <c r="P2363" s="95"/>
      <c r="Z2363" s="95"/>
      <c r="AB2363" s="95"/>
      <c r="AD2363" s="95"/>
    </row>
    <row r="2364" spans="4:30" x14ac:dyDescent="0.45">
      <c r="D2364" s="23"/>
      <c r="E2364" s="95"/>
      <c r="F2364" s="95"/>
      <c r="K2364" s="95"/>
      <c r="M2364" s="95"/>
      <c r="P2364" s="95"/>
      <c r="Z2364" s="95"/>
      <c r="AB2364" s="95"/>
      <c r="AD2364" s="95"/>
    </row>
    <row r="2365" spans="4:30" x14ac:dyDescent="0.45">
      <c r="D2365" s="23"/>
      <c r="E2365" s="95"/>
      <c r="F2365" s="95"/>
      <c r="K2365" s="95"/>
      <c r="M2365" s="95"/>
      <c r="P2365" s="95"/>
      <c r="Z2365" s="95"/>
      <c r="AB2365" s="95"/>
      <c r="AD2365" s="95"/>
    </row>
    <row r="2366" spans="4:30" x14ac:dyDescent="0.45">
      <c r="D2366" s="23"/>
      <c r="E2366" s="95"/>
      <c r="F2366" s="95"/>
      <c r="K2366" s="95"/>
      <c r="M2366" s="95"/>
      <c r="P2366" s="95"/>
      <c r="Z2366" s="95"/>
      <c r="AB2366" s="95"/>
      <c r="AD2366" s="95"/>
    </row>
    <row r="2367" spans="4:30" x14ac:dyDescent="0.45">
      <c r="D2367" s="23"/>
      <c r="E2367" s="95"/>
      <c r="F2367" s="95"/>
      <c r="K2367" s="95"/>
      <c r="M2367" s="95"/>
      <c r="P2367" s="95"/>
      <c r="Z2367" s="95"/>
      <c r="AB2367" s="95"/>
      <c r="AD2367" s="95"/>
    </row>
    <row r="2368" spans="4:30" x14ac:dyDescent="0.45">
      <c r="D2368" s="23"/>
      <c r="E2368" s="95"/>
      <c r="F2368" s="95"/>
      <c r="K2368" s="95"/>
      <c r="M2368" s="95"/>
      <c r="P2368" s="95"/>
      <c r="Z2368" s="95"/>
      <c r="AB2368" s="95"/>
      <c r="AD2368" s="95"/>
    </row>
    <row r="2369" spans="4:30" x14ac:dyDescent="0.45">
      <c r="D2369" s="23"/>
      <c r="E2369" s="95"/>
      <c r="F2369" s="95"/>
      <c r="K2369" s="95"/>
      <c r="M2369" s="95"/>
      <c r="P2369" s="95"/>
      <c r="Z2369" s="95"/>
      <c r="AB2369" s="95"/>
      <c r="AD2369" s="95"/>
    </row>
    <row r="2370" spans="4:30" x14ac:dyDescent="0.45">
      <c r="D2370" s="23"/>
      <c r="E2370" s="95"/>
      <c r="F2370" s="95"/>
      <c r="K2370" s="95"/>
      <c r="M2370" s="95"/>
      <c r="P2370" s="95"/>
      <c r="Z2370" s="95"/>
      <c r="AB2370" s="95"/>
      <c r="AD2370" s="95"/>
    </row>
    <row r="2371" spans="4:30" x14ac:dyDescent="0.45">
      <c r="D2371" s="23"/>
      <c r="E2371" s="95"/>
      <c r="F2371" s="95"/>
      <c r="K2371" s="95"/>
      <c r="M2371" s="95"/>
      <c r="P2371" s="95"/>
      <c r="Z2371" s="95"/>
      <c r="AB2371" s="95"/>
      <c r="AD2371" s="95"/>
    </row>
    <row r="2372" spans="4:30" x14ac:dyDescent="0.45">
      <c r="D2372" s="23"/>
      <c r="E2372" s="95"/>
      <c r="F2372" s="95"/>
      <c r="K2372" s="95"/>
      <c r="M2372" s="95"/>
      <c r="P2372" s="95"/>
      <c r="Z2372" s="95"/>
      <c r="AB2372" s="95"/>
      <c r="AD2372" s="95"/>
    </row>
    <row r="2373" spans="4:30" x14ac:dyDescent="0.45">
      <c r="D2373" s="23"/>
      <c r="E2373" s="95"/>
      <c r="F2373" s="95"/>
      <c r="K2373" s="95"/>
      <c r="M2373" s="95"/>
      <c r="P2373" s="95"/>
      <c r="Z2373" s="95"/>
      <c r="AB2373" s="95"/>
      <c r="AD2373" s="95"/>
    </row>
    <row r="2374" spans="4:30" x14ac:dyDescent="0.45">
      <c r="D2374" s="23"/>
      <c r="E2374" s="95"/>
      <c r="F2374" s="95"/>
      <c r="K2374" s="95"/>
      <c r="M2374" s="95"/>
      <c r="P2374" s="95"/>
      <c r="Z2374" s="95"/>
      <c r="AB2374" s="95"/>
      <c r="AD2374" s="95"/>
    </row>
    <row r="2375" spans="4:30" x14ac:dyDescent="0.45">
      <c r="D2375" s="23"/>
      <c r="E2375" s="95"/>
      <c r="F2375" s="95"/>
      <c r="K2375" s="95"/>
      <c r="M2375" s="95"/>
      <c r="P2375" s="95"/>
      <c r="Z2375" s="95"/>
      <c r="AB2375" s="95"/>
      <c r="AD2375" s="95"/>
    </row>
    <row r="2376" spans="4:30" x14ac:dyDescent="0.45">
      <c r="D2376" s="23"/>
      <c r="E2376" s="95"/>
      <c r="F2376" s="95"/>
      <c r="K2376" s="95"/>
      <c r="M2376" s="95"/>
      <c r="P2376" s="95"/>
      <c r="Z2376" s="95"/>
      <c r="AB2376" s="95"/>
      <c r="AD2376" s="95"/>
    </row>
    <row r="2377" spans="4:30" x14ac:dyDescent="0.45">
      <c r="D2377" s="23"/>
      <c r="E2377" s="95"/>
      <c r="F2377" s="95"/>
      <c r="K2377" s="95"/>
      <c r="M2377" s="95"/>
      <c r="P2377" s="95"/>
      <c r="Z2377" s="95"/>
      <c r="AB2377" s="95"/>
      <c r="AD2377" s="95"/>
    </row>
    <row r="2378" spans="4:30" x14ac:dyDescent="0.45">
      <c r="D2378" s="23"/>
      <c r="E2378" s="95"/>
      <c r="F2378" s="95"/>
      <c r="K2378" s="95"/>
      <c r="M2378" s="95"/>
      <c r="P2378" s="95"/>
      <c r="Z2378" s="95"/>
      <c r="AB2378" s="95"/>
      <c r="AD2378" s="95"/>
    </row>
    <row r="2379" spans="4:30" x14ac:dyDescent="0.45">
      <c r="D2379" s="23"/>
      <c r="E2379" s="95"/>
      <c r="F2379" s="95"/>
      <c r="K2379" s="95"/>
      <c r="M2379" s="95"/>
      <c r="P2379" s="95"/>
      <c r="Z2379" s="95"/>
      <c r="AB2379" s="95"/>
      <c r="AD2379" s="95"/>
    </row>
    <row r="2380" spans="4:30" x14ac:dyDescent="0.45">
      <c r="D2380" s="23"/>
      <c r="E2380" s="95"/>
      <c r="F2380" s="95"/>
      <c r="K2380" s="95"/>
      <c r="M2380" s="95"/>
      <c r="P2380" s="95"/>
      <c r="Z2380" s="95"/>
      <c r="AB2380" s="95"/>
      <c r="AD2380" s="95"/>
    </row>
    <row r="2381" spans="4:30" x14ac:dyDescent="0.45">
      <c r="D2381" s="23"/>
      <c r="E2381" s="95"/>
      <c r="F2381" s="95"/>
      <c r="K2381" s="95"/>
      <c r="M2381" s="95"/>
      <c r="P2381" s="95"/>
      <c r="Z2381" s="95"/>
      <c r="AB2381" s="95"/>
      <c r="AD2381" s="95"/>
    </row>
    <row r="2382" spans="4:30" x14ac:dyDescent="0.45">
      <c r="D2382" s="23"/>
      <c r="E2382" s="95"/>
      <c r="F2382" s="95"/>
      <c r="K2382" s="95"/>
      <c r="M2382" s="95"/>
      <c r="P2382" s="95"/>
      <c r="Z2382" s="95"/>
      <c r="AB2382" s="95"/>
      <c r="AD2382" s="95"/>
    </row>
    <row r="2383" spans="4:30" x14ac:dyDescent="0.45">
      <c r="D2383" s="23"/>
      <c r="E2383" s="95"/>
      <c r="F2383" s="95"/>
      <c r="K2383" s="95"/>
      <c r="M2383" s="95"/>
      <c r="P2383" s="95"/>
      <c r="Z2383" s="95"/>
      <c r="AB2383" s="95"/>
      <c r="AD2383" s="95"/>
    </row>
    <row r="2384" spans="4:30" x14ac:dyDescent="0.45">
      <c r="D2384" s="23"/>
      <c r="E2384" s="95"/>
      <c r="F2384" s="95"/>
      <c r="K2384" s="95"/>
      <c r="M2384" s="95"/>
      <c r="P2384" s="95"/>
      <c r="Z2384" s="95"/>
      <c r="AB2384" s="95"/>
      <c r="AD2384" s="95"/>
    </row>
    <row r="2385" spans="4:30" x14ac:dyDescent="0.45">
      <c r="D2385" s="23"/>
      <c r="E2385" s="95"/>
      <c r="F2385" s="95"/>
      <c r="K2385" s="95"/>
      <c r="M2385" s="95"/>
      <c r="P2385" s="95"/>
      <c r="Z2385" s="95"/>
      <c r="AB2385" s="95"/>
      <c r="AD2385" s="95"/>
    </row>
    <row r="2386" spans="4:30" x14ac:dyDescent="0.45">
      <c r="D2386" s="23"/>
      <c r="E2386" s="95"/>
      <c r="F2386" s="95"/>
      <c r="K2386" s="95"/>
      <c r="M2386" s="95"/>
      <c r="P2386" s="95"/>
      <c r="Z2386" s="95"/>
      <c r="AB2386" s="95"/>
      <c r="AD2386" s="95"/>
    </row>
    <row r="2387" spans="4:30" x14ac:dyDescent="0.45">
      <c r="D2387" s="23"/>
      <c r="E2387" s="95"/>
      <c r="F2387" s="95"/>
      <c r="K2387" s="95"/>
      <c r="M2387" s="95"/>
      <c r="P2387" s="95"/>
      <c r="Z2387" s="95"/>
      <c r="AB2387" s="95"/>
      <c r="AD2387" s="95"/>
    </row>
    <row r="2388" spans="4:30" x14ac:dyDescent="0.45">
      <c r="D2388" s="23"/>
      <c r="E2388" s="95"/>
      <c r="F2388" s="95"/>
      <c r="K2388" s="95"/>
      <c r="M2388" s="95"/>
      <c r="P2388" s="95"/>
      <c r="Z2388" s="95"/>
      <c r="AB2388" s="95"/>
      <c r="AD2388" s="95"/>
    </row>
    <row r="2389" spans="4:30" x14ac:dyDescent="0.45">
      <c r="D2389" s="23"/>
      <c r="E2389" s="95"/>
      <c r="F2389" s="95"/>
      <c r="K2389" s="95"/>
      <c r="M2389" s="95"/>
      <c r="P2389" s="95"/>
      <c r="Z2389" s="95"/>
      <c r="AB2389" s="95"/>
      <c r="AD2389" s="95"/>
    </row>
    <row r="2390" spans="4:30" x14ac:dyDescent="0.45">
      <c r="D2390" s="23"/>
      <c r="E2390" s="95"/>
      <c r="F2390" s="95"/>
      <c r="K2390" s="95"/>
      <c r="M2390" s="95"/>
      <c r="P2390" s="95"/>
      <c r="Z2390" s="95"/>
      <c r="AB2390" s="95"/>
      <c r="AD2390" s="95"/>
    </row>
    <row r="2391" spans="4:30" x14ac:dyDescent="0.45">
      <c r="D2391" s="23"/>
      <c r="E2391" s="95"/>
      <c r="F2391" s="95"/>
      <c r="K2391" s="95"/>
      <c r="M2391" s="95"/>
      <c r="P2391" s="95"/>
      <c r="Z2391" s="95"/>
      <c r="AB2391" s="95"/>
      <c r="AD2391" s="95"/>
    </row>
    <row r="2392" spans="4:30" x14ac:dyDescent="0.45">
      <c r="D2392" s="23"/>
      <c r="E2392" s="95"/>
      <c r="F2392" s="95"/>
      <c r="K2392" s="95"/>
      <c r="M2392" s="95"/>
      <c r="P2392" s="95"/>
      <c r="Z2392" s="95"/>
      <c r="AB2392" s="95"/>
      <c r="AD2392" s="95"/>
    </row>
    <row r="2393" spans="4:30" x14ac:dyDescent="0.45">
      <c r="D2393" s="23"/>
      <c r="E2393" s="95"/>
      <c r="F2393" s="95"/>
      <c r="K2393" s="95"/>
      <c r="M2393" s="95"/>
      <c r="P2393" s="95"/>
      <c r="Z2393" s="95"/>
      <c r="AB2393" s="95"/>
      <c r="AD2393" s="95"/>
    </row>
    <row r="2394" spans="4:30" x14ac:dyDescent="0.45">
      <c r="D2394" s="23"/>
      <c r="E2394" s="95"/>
      <c r="F2394" s="95"/>
      <c r="K2394" s="95"/>
      <c r="M2394" s="95"/>
      <c r="P2394" s="95"/>
      <c r="Z2394" s="95"/>
      <c r="AB2394" s="95"/>
      <c r="AD2394" s="95"/>
    </row>
    <row r="2395" spans="4:30" x14ac:dyDescent="0.45">
      <c r="D2395" s="23"/>
      <c r="E2395" s="95"/>
      <c r="F2395" s="95"/>
      <c r="K2395" s="95"/>
      <c r="M2395" s="95"/>
      <c r="P2395" s="95"/>
      <c r="Z2395" s="95"/>
      <c r="AB2395" s="95"/>
      <c r="AD2395" s="95"/>
    </row>
    <row r="2396" spans="4:30" x14ac:dyDescent="0.45">
      <c r="D2396" s="23"/>
      <c r="E2396" s="95"/>
      <c r="F2396" s="95"/>
      <c r="K2396" s="95"/>
      <c r="M2396" s="95"/>
      <c r="P2396" s="95"/>
      <c r="Z2396" s="95"/>
      <c r="AB2396" s="95"/>
      <c r="AD2396" s="95"/>
    </row>
    <row r="2397" spans="4:30" x14ac:dyDescent="0.45">
      <c r="D2397" s="23"/>
      <c r="E2397" s="95"/>
      <c r="F2397" s="95"/>
      <c r="K2397" s="95"/>
      <c r="M2397" s="95"/>
      <c r="P2397" s="95"/>
      <c r="Z2397" s="95"/>
      <c r="AB2397" s="95"/>
      <c r="AD2397" s="95"/>
    </row>
    <row r="2398" spans="4:30" x14ac:dyDescent="0.45">
      <c r="D2398" s="23"/>
      <c r="E2398" s="95"/>
      <c r="F2398" s="95"/>
      <c r="K2398" s="95"/>
      <c r="M2398" s="95"/>
      <c r="P2398" s="95"/>
      <c r="Z2398" s="95"/>
      <c r="AB2398" s="95"/>
      <c r="AD2398" s="95"/>
    </row>
    <row r="2399" spans="4:30" x14ac:dyDescent="0.45">
      <c r="D2399" s="23"/>
      <c r="E2399" s="95"/>
      <c r="F2399" s="95"/>
      <c r="K2399" s="95"/>
      <c r="M2399" s="95"/>
      <c r="P2399" s="95"/>
      <c r="Z2399" s="95"/>
      <c r="AB2399" s="95"/>
      <c r="AD2399" s="95"/>
    </row>
    <row r="2400" spans="4:30" x14ac:dyDescent="0.45">
      <c r="D2400" s="23"/>
      <c r="E2400" s="95"/>
      <c r="F2400" s="95"/>
      <c r="K2400" s="95"/>
      <c r="M2400" s="95"/>
      <c r="P2400" s="95"/>
      <c r="Z2400" s="95"/>
      <c r="AB2400" s="95"/>
      <c r="AD2400" s="95"/>
    </row>
    <row r="2401" spans="4:30" x14ac:dyDescent="0.45">
      <c r="D2401" s="23"/>
      <c r="E2401" s="95"/>
      <c r="F2401" s="95"/>
      <c r="K2401" s="95"/>
      <c r="M2401" s="95"/>
      <c r="P2401" s="95"/>
      <c r="Z2401" s="95"/>
      <c r="AB2401" s="95"/>
      <c r="AD2401" s="95"/>
    </row>
    <row r="2402" spans="4:30" x14ac:dyDescent="0.45">
      <c r="D2402" s="23"/>
      <c r="E2402" s="95"/>
      <c r="F2402" s="95"/>
      <c r="K2402" s="95"/>
      <c r="M2402" s="95"/>
      <c r="P2402" s="95"/>
      <c r="Z2402" s="95"/>
      <c r="AB2402" s="95"/>
      <c r="AD2402" s="95"/>
    </row>
    <row r="2403" spans="4:30" x14ac:dyDescent="0.45">
      <c r="D2403" s="23"/>
      <c r="E2403" s="95"/>
      <c r="F2403" s="95"/>
      <c r="K2403" s="95"/>
      <c r="M2403" s="95"/>
      <c r="P2403" s="95"/>
      <c r="Z2403" s="95"/>
      <c r="AB2403" s="95"/>
      <c r="AD2403" s="95"/>
    </row>
    <row r="2404" spans="4:30" x14ac:dyDescent="0.45">
      <c r="D2404" s="23"/>
      <c r="E2404" s="95"/>
      <c r="F2404" s="95"/>
      <c r="K2404" s="95"/>
      <c r="M2404" s="95"/>
      <c r="P2404" s="95"/>
      <c r="Z2404" s="95"/>
      <c r="AB2404" s="95"/>
      <c r="AD2404" s="95"/>
    </row>
    <row r="2405" spans="4:30" x14ac:dyDescent="0.45">
      <c r="D2405" s="23"/>
      <c r="E2405" s="95"/>
      <c r="F2405" s="95"/>
      <c r="K2405" s="95"/>
      <c r="M2405" s="95"/>
      <c r="P2405" s="95"/>
      <c r="Z2405" s="95"/>
      <c r="AB2405" s="95"/>
      <c r="AD2405" s="95"/>
    </row>
    <row r="2406" spans="4:30" x14ac:dyDescent="0.45">
      <c r="D2406" s="23"/>
      <c r="E2406" s="95"/>
      <c r="F2406" s="95"/>
      <c r="K2406" s="95"/>
      <c r="M2406" s="95"/>
      <c r="P2406" s="95"/>
      <c r="Z2406" s="95"/>
      <c r="AB2406" s="95"/>
      <c r="AD2406" s="95"/>
    </row>
    <row r="2407" spans="4:30" x14ac:dyDescent="0.45">
      <c r="D2407" s="23"/>
      <c r="E2407" s="95"/>
      <c r="F2407" s="95"/>
      <c r="K2407" s="95"/>
      <c r="M2407" s="95"/>
      <c r="P2407" s="95"/>
      <c r="Z2407" s="95"/>
      <c r="AB2407" s="95"/>
      <c r="AD2407" s="95"/>
    </row>
    <row r="2408" spans="4:30" x14ac:dyDescent="0.45">
      <c r="D2408" s="23"/>
      <c r="E2408" s="95"/>
      <c r="F2408" s="95"/>
      <c r="K2408" s="95"/>
      <c r="M2408" s="95"/>
      <c r="P2408" s="95"/>
      <c r="Z2408" s="95"/>
      <c r="AB2408" s="95"/>
      <c r="AD2408" s="95"/>
    </row>
    <row r="2409" spans="4:30" x14ac:dyDescent="0.45">
      <c r="D2409" s="23"/>
      <c r="E2409" s="95"/>
      <c r="F2409" s="95"/>
      <c r="K2409" s="95"/>
      <c r="M2409" s="95"/>
      <c r="P2409" s="95"/>
      <c r="Z2409" s="95"/>
      <c r="AB2409" s="95"/>
      <c r="AD2409" s="95"/>
    </row>
    <row r="2410" spans="4:30" x14ac:dyDescent="0.45">
      <c r="D2410" s="23"/>
      <c r="E2410" s="95"/>
      <c r="F2410" s="95"/>
      <c r="K2410" s="95"/>
      <c r="M2410" s="95"/>
      <c r="P2410" s="95"/>
      <c r="Z2410" s="95"/>
      <c r="AB2410" s="95"/>
      <c r="AD2410" s="95"/>
    </row>
    <row r="2411" spans="4:30" x14ac:dyDescent="0.45">
      <c r="D2411" s="23"/>
      <c r="E2411" s="95"/>
      <c r="F2411" s="95"/>
      <c r="K2411" s="95"/>
      <c r="M2411" s="95"/>
      <c r="P2411" s="95"/>
      <c r="Z2411" s="95"/>
      <c r="AB2411" s="95"/>
      <c r="AD2411" s="95"/>
    </row>
    <row r="2412" spans="4:30" x14ac:dyDescent="0.45">
      <c r="D2412" s="23"/>
      <c r="E2412" s="95"/>
      <c r="F2412" s="95"/>
      <c r="K2412" s="95"/>
      <c r="M2412" s="95"/>
      <c r="P2412" s="95"/>
      <c r="Z2412" s="95"/>
      <c r="AB2412" s="95"/>
      <c r="AD2412" s="95"/>
    </row>
    <row r="2413" spans="4:30" x14ac:dyDescent="0.45">
      <c r="D2413" s="23"/>
      <c r="E2413" s="95"/>
      <c r="F2413" s="95"/>
      <c r="K2413" s="95"/>
      <c r="M2413" s="95"/>
      <c r="P2413" s="95"/>
      <c r="Z2413" s="95"/>
      <c r="AB2413" s="95"/>
      <c r="AD2413" s="95"/>
    </row>
    <row r="2414" spans="4:30" x14ac:dyDescent="0.45">
      <c r="D2414" s="23"/>
      <c r="E2414" s="95"/>
      <c r="F2414" s="95"/>
      <c r="K2414" s="95"/>
      <c r="M2414" s="95"/>
      <c r="P2414" s="95"/>
      <c r="Z2414" s="95"/>
      <c r="AB2414" s="95"/>
      <c r="AD2414" s="95"/>
    </row>
    <row r="2415" spans="4:30" x14ac:dyDescent="0.45">
      <c r="D2415" s="23"/>
      <c r="E2415" s="95"/>
      <c r="F2415" s="95"/>
      <c r="K2415" s="95"/>
      <c r="M2415" s="95"/>
      <c r="P2415" s="95"/>
      <c r="Z2415" s="95"/>
      <c r="AB2415" s="95"/>
      <c r="AD2415" s="95"/>
    </row>
    <row r="2416" spans="4:30" x14ac:dyDescent="0.45">
      <c r="D2416" s="23"/>
      <c r="E2416" s="95"/>
      <c r="F2416" s="95"/>
      <c r="K2416" s="95"/>
      <c r="M2416" s="95"/>
      <c r="P2416" s="95"/>
      <c r="Z2416" s="95"/>
      <c r="AB2416" s="95"/>
      <c r="AD2416" s="95"/>
    </row>
    <row r="2417" spans="4:30" x14ac:dyDescent="0.45">
      <c r="D2417" s="23"/>
      <c r="E2417" s="95"/>
      <c r="F2417" s="95"/>
      <c r="K2417" s="95"/>
      <c r="M2417" s="95"/>
      <c r="P2417" s="95"/>
      <c r="Z2417" s="95"/>
      <c r="AB2417" s="95"/>
      <c r="AD2417" s="95"/>
    </row>
    <row r="2418" spans="4:30" x14ac:dyDescent="0.45">
      <c r="D2418" s="23"/>
      <c r="E2418" s="95"/>
      <c r="F2418" s="95"/>
      <c r="K2418" s="95"/>
      <c r="M2418" s="95"/>
      <c r="P2418" s="95"/>
      <c r="Z2418" s="95"/>
      <c r="AB2418" s="95"/>
      <c r="AD2418" s="95"/>
    </row>
    <row r="2419" spans="4:30" x14ac:dyDescent="0.45">
      <c r="D2419" s="23"/>
      <c r="E2419" s="95"/>
      <c r="F2419" s="95"/>
      <c r="K2419" s="95"/>
      <c r="M2419" s="95"/>
      <c r="P2419" s="95"/>
      <c r="Z2419" s="95"/>
      <c r="AB2419" s="95"/>
      <c r="AD2419" s="95"/>
    </row>
    <row r="2420" spans="4:30" x14ac:dyDescent="0.45">
      <c r="D2420" s="23"/>
      <c r="E2420" s="95"/>
      <c r="F2420" s="95"/>
      <c r="K2420" s="95"/>
      <c r="M2420" s="95"/>
      <c r="P2420" s="95"/>
      <c r="Z2420" s="95"/>
      <c r="AB2420" s="95"/>
      <c r="AD2420" s="95"/>
    </row>
    <row r="2421" spans="4:30" x14ac:dyDescent="0.45">
      <c r="D2421" s="23"/>
      <c r="E2421" s="95"/>
      <c r="F2421" s="95"/>
      <c r="K2421" s="95"/>
      <c r="M2421" s="95"/>
      <c r="P2421" s="95"/>
      <c r="Z2421" s="95"/>
      <c r="AB2421" s="95"/>
      <c r="AD2421" s="95"/>
    </row>
    <row r="2422" spans="4:30" x14ac:dyDescent="0.45">
      <c r="D2422" s="23"/>
      <c r="E2422" s="95"/>
      <c r="F2422" s="95"/>
      <c r="K2422" s="95"/>
      <c r="M2422" s="95"/>
      <c r="P2422" s="95"/>
      <c r="Z2422" s="95"/>
      <c r="AB2422" s="95"/>
      <c r="AD2422" s="95"/>
    </row>
    <row r="2423" spans="4:30" x14ac:dyDescent="0.45">
      <c r="D2423" s="23"/>
      <c r="E2423" s="95"/>
      <c r="F2423" s="95"/>
      <c r="K2423" s="95"/>
      <c r="M2423" s="95"/>
      <c r="P2423" s="95"/>
      <c r="Z2423" s="95"/>
      <c r="AB2423" s="95"/>
      <c r="AD2423" s="95"/>
    </row>
    <row r="2424" spans="4:30" x14ac:dyDescent="0.45">
      <c r="D2424" s="23"/>
      <c r="E2424" s="95"/>
      <c r="F2424" s="95"/>
      <c r="K2424" s="95"/>
      <c r="M2424" s="95"/>
      <c r="P2424" s="95"/>
      <c r="Z2424" s="95"/>
      <c r="AB2424" s="95"/>
      <c r="AD2424" s="95"/>
    </row>
    <row r="2425" spans="4:30" x14ac:dyDescent="0.45">
      <c r="D2425" s="23"/>
      <c r="E2425" s="95"/>
      <c r="F2425" s="95"/>
      <c r="K2425" s="95"/>
      <c r="M2425" s="95"/>
      <c r="P2425" s="95"/>
      <c r="Z2425" s="95"/>
      <c r="AB2425" s="95"/>
      <c r="AD2425" s="95"/>
    </row>
    <row r="2426" spans="4:30" x14ac:dyDescent="0.45">
      <c r="D2426" s="23"/>
      <c r="E2426" s="95"/>
      <c r="F2426" s="95"/>
      <c r="K2426" s="95"/>
      <c r="M2426" s="95"/>
      <c r="P2426" s="95"/>
      <c r="Z2426" s="95"/>
      <c r="AB2426" s="95"/>
      <c r="AD2426" s="95"/>
    </row>
    <row r="2427" spans="4:30" x14ac:dyDescent="0.45">
      <c r="D2427" s="23"/>
      <c r="E2427" s="95"/>
      <c r="F2427" s="95"/>
      <c r="K2427" s="95"/>
      <c r="M2427" s="95"/>
      <c r="P2427" s="95"/>
      <c r="Z2427" s="95"/>
      <c r="AB2427" s="95"/>
      <c r="AD2427" s="95"/>
    </row>
    <row r="2428" spans="4:30" x14ac:dyDescent="0.45">
      <c r="D2428" s="23"/>
      <c r="E2428" s="95"/>
      <c r="F2428" s="95"/>
      <c r="K2428" s="95"/>
      <c r="M2428" s="95"/>
      <c r="P2428" s="95"/>
      <c r="Z2428" s="95"/>
      <c r="AB2428" s="95"/>
      <c r="AD2428" s="95"/>
    </row>
    <row r="2429" spans="4:30" x14ac:dyDescent="0.45">
      <c r="D2429" s="23"/>
      <c r="E2429" s="95"/>
      <c r="F2429" s="95"/>
      <c r="K2429" s="95"/>
      <c r="M2429" s="95"/>
      <c r="P2429" s="95"/>
      <c r="Z2429" s="95"/>
      <c r="AB2429" s="95"/>
      <c r="AD2429" s="95"/>
    </row>
    <row r="2430" spans="4:30" x14ac:dyDescent="0.45">
      <c r="D2430" s="23"/>
      <c r="E2430" s="95"/>
      <c r="F2430" s="95"/>
      <c r="K2430" s="95"/>
      <c r="M2430" s="95"/>
      <c r="P2430" s="95"/>
      <c r="Z2430" s="95"/>
      <c r="AB2430" s="95"/>
      <c r="AD2430" s="95"/>
    </row>
    <row r="2431" spans="4:30" x14ac:dyDescent="0.45">
      <c r="D2431" s="23"/>
      <c r="E2431" s="95"/>
      <c r="F2431" s="95"/>
      <c r="K2431" s="95"/>
      <c r="M2431" s="95"/>
      <c r="P2431" s="95"/>
      <c r="Z2431" s="95"/>
      <c r="AB2431" s="95"/>
      <c r="AD2431" s="95"/>
    </row>
    <row r="2432" spans="4:30" x14ac:dyDescent="0.45">
      <c r="D2432" s="23"/>
      <c r="E2432" s="95"/>
      <c r="F2432" s="95"/>
      <c r="K2432" s="95"/>
      <c r="M2432" s="95"/>
      <c r="P2432" s="95"/>
      <c r="Z2432" s="95"/>
      <c r="AB2432" s="95"/>
      <c r="AD2432" s="95"/>
    </row>
    <row r="2433" spans="4:30" x14ac:dyDescent="0.45">
      <c r="D2433" s="23"/>
      <c r="E2433" s="95"/>
      <c r="F2433" s="95"/>
      <c r="K2433" s="95"/>
      <c r="M2433" s="95"/>
      <c r="P2433" s="95"/>
      <c r="Z2433" s="95"/>
      <c r="AB2433" s="95"/>
      <c r="AD2433" s="95"/>
    </row>
    <row r="2434" spans="4:30" x14ac:dyDescent="0.45">
      <c r="D2434" s="23"/>
      <c r="E2434" s="95"/>
      <c r="F2434" s="95"/>
      <c r="K2434" s="95"/>
      <c r="M2434" s="95"/>
      <c r="P2434" s="95"/>
      <c r="Z2434" s="95"/>
      <c r="AB2434" s="95"/>
      <c r="AD2434" s="95"/>
    </row>
    <row r="2435" spans="4:30" x14ac:dyDescent="0.45">
      <c r="D2435" s="23"/>
      <c r="E2435" s="95"/>
      <c r="F2435" s="95"/>
      <c r="K2435" s="95"/>
      <c r="M2435" s="95"/>
      <c r="P2435" s="95"/>
      <c r="Z2435" s="95"/>
      <c r="AB2435" s="95"/>
      <c r="AD2435" s="95"/>
    </row>
    <row r="2436" spans="4:30" x14ac:dyDescent="0.45">
      <c r="D2436" s="23"/>
      <c r="E2436" s="95"/>
      <c r="F2436" s="95"/>
      <c r="K2436" s="95"/>
      <c r="M2436" s="95"/>
      <c r="P2436" s="95"/>
      <c r="Z2436" s="95"/>
      <c r="AB2436" s="95"/>
      <c r="AD2436" s="95"/>
    </row>
    <row r="2437" spans="4:30" x14ac:dyDescent="0.45">
      <c r="D2437" s="23"/>
      <c r="E2437" s="95"/>
      <c r="F2437" s="95"/>
      <c r="K2437" s="95"/>
      <c r="M2437" s="95"/>
      <c r="P2437" s="95"/>
      <c r="Z2437" s="95"/>
      <c r="AB2437" s="95"/>
      <c r="AD2437" s="95"/>
    </row>
    <row r="2438" spans="4:30" x14ac:dyDescent="0.45">
      <c r="D2438" s="23"/>
      <c r="E2438" s="95"/>
      <c r="F2438" s="95"/>
      <c r="K2438" s="95"/>
      <c r="M2438" s="95"/>
      <c r="P2438" s="95"/>
      <c r="Z2438" s="95"/>
      <c r="AB2438" s="95"/>
      <c r="AD2438" s="95"/>
    </row>
    <row r="2439" spans="4:30" x14ac:dyDescent="0.45">
      <c r="D2439" s="23"/>
      <c r="E2439" s="95"/>
      <c r="F2439" s="95"/>
      <c r="K2439" s="95"/>
      <c r="M2439" s="95"/>
      <c r="P2439" s="95"/>
      <c r="Z2439" s="95"/>
      <c r="AB2439" s="95"/>
      <c r="AD2439" s="95"/>
    </row>
    <row r="2440" spans="4:30" x14ac:dyDescent="0.45">
      <c r="D2440" s="23"/>
      <c r="E2440" s="95"/>
      <c r="F2440" s="95"/>
      <c r="K2440" s="95"/>
      <c r="M2440" s="95"/>
      <c r="P2440" s="95"/>
      <c r="Z2440" s="95"/>
      <c r="AB2440" s="95"/>
      <c r="AD2440" s="95"/>
    </row>
    <row r="2441" spans="4:30" x14ac:dyDescent="0.45">
      <c r="D2441" s="23"/>
      <c r="E2441" s="95"/>
      <c r="F2441" s="95"/>
      <c r="K2441" s="95"/>
      <c r="M2441" s="95"/>
      <c r="P2441" s="95"/>
      <c r="Z2441" s="95"/>
      <c r="AB2441" s="95"/>
      <c r="AD2441" s="95"/>
    </row>
    <row r="2442" spans="4:30" x14ac:dyDescent="0.45">
      <c r="D2442" s="23"/>
      <c r="E2442" s="95"/>
      <c r="F2442" s="95"/>
      <c r="K2442" s="95"/>
      <c r="M2442" s="95"/>
      <c r="P2442" s="95"/>
      <c r="Z2442" s="95"/>
      <c r="AB2442" s="95"/>
      <c r="AD2442" s="95"/>
    </row>
    <row r="2443" spans="4:30" x14ac:dyDescent="0.45">
      <c r="D2443" s="23"/>
      <c r="E2443" s="95"/>
      <c r="F2443" s="95"/>
      <c r="K2443" s="95"/>
      <c r="M2443" s="95"/>
      <c r="P2443" s="95"/>
      <c r="Z2443" s="95"/>
      <c r="AB2443" s="95"/>
      <c r="AD2443" s="95"/>
    </row>
    <row r="2444" spans="4:30" x14ac:dyDescent="0.45">
      <c r="D2444" s="23"/>
      <c r="E2444" s="95"/>
      <c r="F2444" s="95"/>
      <c r="K2444" s="95"/>
      <c r="M2444" s="95"/>
      <c r="P2444" s="95"/>
      <c r="Z2444" s="95"/>
      <c r="AB2444" s="95"/>
      <c r="AD2444" s="95"/>
    </row>
    <row r="2445" spans="4:30" x14ac:dyDescent="0.45">
      <c r="D2445" s="23"/>
      <c r="E2445" s="95"/>
      <c r="F2445" s="95"/>
      <c r="K2445" s="95"/>
      <c r="M2445" s="95"/>
      <c r="P2445" s="95"/>
      <c r="Z2445" s="95"/>
      <c r="AB2445" s="95"/>
      <c r="AD2445" s="95"/>
    </row>
    <row r="2446" spans="4:30" x14ac:dyDescent="0.45">
      <c r="D2446" s="23"/>
      <c r="E2446" s="95"/>
      <c r="F2446" s="95"/>
      <c r="K2446" s="95"/>
      <c r="M2446" s="95"/>
      <c r="P2446" s="95"/>
      <c r="Z2446" s="95"/>
      <c r="AB2446" s="95"/>
      <c r="AD2446" s="95"/>
    </row>
    <row r="2447" spans="4:30" x14ac:dyDescent="0.45">
      <c r="D2447" s="23"/>
      <c r="E2447" s="95"/>
      <c r="F2447" s="95"/>
      <c r="K2447" s="95"/>
      <c r="M2447" s="95"/>
      <c r="P2447" s="95"/>
      <c r="Z2447" s="95"/>
      <c r="AB2447" s="95"/>
      <c r="AD2447" s="95"/>
    </row>
    <row r="2448" spans="4:30" x14ac:dyDescent="0.45">
      <c r="D2448" s="23"/>
      <c r="E2448" s="95"/>
      <c r="F2448" s="95"/>
      <c r="K2448" s="95"/>
      <c r="M2448" s="95"/>
      <c r="P2448" s="95"/>
      <c r="Z2448" s="95"/>
      <c r="AB2448" s="95"/>
      <c r="AD2448" s="95"/>
    </row>
    <row r="2449" spans="4:30" x14ac:dyDescent="0.45">
      <c r="D2449" s="23"/>
      <c r="E2449" s="95"/>
      <c r="F2449" s="95"/>
      <c r="K2449" s="95"/>
      <c r="M2449" s="95"/>
      <c r="P2449" s="95"/>
      <c r="Z2449" s="95"/>
      <c r="AB2449" s="95"/>
      <c r="AD2449" s="95"/>
    </row>
    <row r="2450" spans="4:30" x14ac:dyDescent="0.45">
      <c r="D2450" s="23"/>
      <c r="E2450" s="95"/>
      <c r="F2450" s="95"/>
      <c r="K2450" s="95"/>
      <c r="M2450" s="95"/>
      <c r="P2450" s="95"/>
      <c r="Z2450" s="95"/>
      <c r="AB2450" s="95"/>
      <c r="AD2450" s="95"/>
    </row>
    <row r="2451" spans="4:30" x14ac:dyDescent="0.45">
      <c r="D2451" s="23"/>
      <c r="E2451" s="95"/>
      <c r="F2451" s="95"/>
      <c r="K2451" s="95"/>
      <c r="M2451" s="95"/>
      <c r="P2451" s="95"/>
      <c r="Z2451" s="95"/>
      <c r="AB2451" s="95"/>
      <c r="AD2451" s="95"/>
    </row>
    <row r="2452" spans="4:30" x14ac:dyDescent="0.45">
      <c r="D2452" s="23"/>
      <c r="E2452" s="95"/>
      <c r="F2452" s="95"/>
      <c r="K2452" s="95"/>
      <c r="M2452" s="95"/>
      <c r="P2452" s="95"/>
      <c r="Z2452" s="95"/>
      <c r="AB2452" s="95"/>
      <c r="AD2452" s="95"/>
    </row>
    <row r="2453" spans="4:30" x14ac:dyDescent="0.45">
      <c r="D2453" s="23"/>
      <c r="E2453" s="95"/>
      <c r="F2453" s="95"/>
      <c r="K2453" s="95"/>
      <c r="M2453" s="95"/>
      <c r="P2453" s="95"/>
      <c r="Z2453" s="95"/>
      <c r="AB2453" s="95"/>
      <c r="AD2453" s="95"/>
    </row>
    <row r="2454" spans="4:30" x14ac:dyDescent="0.45">
      <c r="D2454" s="23"/>
      <c r="E2454" s="95"/>
      <c r="F2454" s="95"/>
      <c r="K2454" s="95"/>
      <c r="M2454" s="95"/>
      <c r="P2454" s="95"/>
      <c r="Z2454" s="95"/>
      <c r="AB2454" s="95"/>
      <c r="AD2454" s="95"/>
    </row>
    <row r="2455" spans="4:30" x14ac:dyDescent="0.45">
      <c r="D2455" s="23"/>
      <c r="E2455" s="95"/>
      <c r="F2455" s="95"/>
      <c r="K2455" s="95"/>
      <c r="M2455" s="95"/>
      <c r="P2455" s="95"/>
      <c r="Z2455" s="95"/>
      <c r="AB2455" s="95"/>
      <c r="AD2455" s="95"/>
    </row>
    <row r="2456" spans="4:30" x14ac:dyDescent="0.45">
      <c r="D2456" s="23"/>
      <c r="E2456" s="95"/>
      <c r="F2456" s="95"/>
      <c r="K2456" s="95"/>
      <c r="M2456" s="95"/>
      <c r="P2456" s="95"/>
      <c r="Z2456" s="95"/>
      <c r="AB2456" s="95"/>
      <c r="AD2456" s="95"/>
    </row>
    <row r="2457" spans="4:30" x14ac:dyDescent="0.45">
      <c r="D2457" s="23"/>
      <c r="E2457" s="95"/>
      <c r="F2457" s="95"/>
      <c r="K2457" s="95"/>
      <c r="M2457" s="95"/>
      <c r="P2457" s="95"/>
      <c r="Z2457" s="95"/>
      <c r="AB2457" s="95"/>
      <c r="AD2457" s="95"/>
    </row>
    <row r="2458" spans="4:30" x14ac:dyDescent="0.45">
      <c r="D2458" s="23"/>
      <c r="E2458" s="95"/>
      <c r="F2458" s="95"/>
      <c r="K2458" s="95"/>
      <c r="M2458" s="95"/>
      <c r="P2458" s="95"/>
      <c r="Z2458" s="95"/>
      <c r="AB2458" s="95"/>
      <c r="AD2458" s="95"/>
    </row>
    <row r="2459" spans="4:30" x14ac:dyDescent="0.45">
      <c r="D2459" s="23"/>
      <c r="E2459" s="95"/>
      <c r="F2459" s="95"/>
      <c r="K2459" s="95"/>
      <c r="M2459" s="95"/>
      <c r="P2459" s="95"/>
      <c r="Z2459" s="95"/>
      <c r="AB2459" s="95"/>
      <c r="AD2459" s="95"/>
    </row>
    <row r="2460" spans="4:30" x14ac:dyDescent="0.45">
      <c r="D2460" s="23"/>
      <c r="E2460" s="95"/>
      <c r="F2460" s="95"/>
      <c r="K2460" s="95"/>
      <c r="M2460" s="95"/>
      <c r="P2460" s="95"/>
      <c r="Z2460" s="95"/>
      <c r="AB2460" s="95"/>
      <c r="AD2460" s="95"/>
    </row>
    <row r="2461" spans="4:30" x14ac:dyDescent="0.45">
      <c r="D2461" s="23"/>
      <c r="E2461" s="95"/>
      <c r="F2461" s="95"/>
      <c r="K2461" s="95"/>
      <c r="M2461" s="95"/>
      <c r="P2461" s="95"/>
      <c r="Z2461" s="95"/>
      <c r="AB2461" s="95"/>
      <c r="AD2461" s="95"/>
    </row>
    <row r="2462" spans="4:30" x14ac:dyDescent="0.45">
      <c r="D2462" s="23"/>
      <c r="E2462" s="95"/>
      <c r="F2462" s="95"/>
      <c r="K2462" s="95"/>
      <c r="M2462" s="95"/>
      <c r="P2462" s="95"/>
      <c r="Z2462" s="95"/>
      <c r="AB2462" s="95"/>
      <c r="AD2462" s="95"/>
    </row>
    <row r="2463" spans="4:30" x14ac:dyDescent="0.45">
      <c r="D2463" s="23"/>
      <c r="E2463" s="95"/>
      <c r="F2463" s="95"/>
      <c r="K2463" s="95"/>
      <c r="M2463" s="95"/>
      <c r="P2463" s="95"/>
      <c r="Z2463" s="95"/>
      <c r="AB2463" s="95"/>
      <c r="AD2463" s="95"/>
    </row>
    <row r="2464" spans="4:30" x14ac:dyDescent="0.45">
      <c r="D2464" s="23"/>
      <c r="E2464" s="95"/>
      <c r="F2464" s="95"/>
      <c r="K2464" s="95"/>
      <c r="M2464" s="95"/>
      <c r="P2464" s="95"/>
      <c r="Z2464" s="95"/>
      <c r="AB2464" s="95"/>
      <c r="AD2464" s="95"/>
    </row>
    <row r="2465" spans="4:30" x14ac:dyDescent="0.45">
      <c r="D2465" s="23"/>
      <c r="E2465" s="95"/>
      <c r="F2465" s="95"/>
      <c r="K2465" s="95"/>
      <c r="M2465" s="95"/>
      <c r="P2465" s="95"/>
      <c r="Z2465" s="95"/>
      <c r="AB2465" s="95"/>
      <c r="AD2465" s="95"/>
    </row>
    <row r="2466" spans="4:30" x14ac:dyDescent="0.45">
      <c r="D2466" s="23"/>
      <c r="E2466" s="95"/>
      <c r="F2466" s="95"/>
      <c r="K2466" s="95"/>
      <c r="M2466" s="95"/>
      <c r="P2466" s="95"/>
      <c r="Z2466" s="95"/>
      <c r="AB2466" s="95"/>
      <c r="AD2466" s="95"/>
    </row>
    <row r="2467" spans="4:30" x14ac:dyDescent="0.45">
      <c r="D2467" s="23"/>
      <c r="E2467" s="95"/>
      <c r="F2467" s="95"/>
      <c r="K2467" s="95"/>
      <c r="M2467" s="95"/>
      <c r="P2467" s="95"/>
      <c r="Z2467" s="95"/>
      <c r="AB2467" s="95"/>
      <c r="AD2467" s="95"/>
    </row>
    <row r="2468" spans="4:30" x14ac:dyDescent="0.45">
      <c r="D2468" s="23"/>
      <c r="E2468" s="95"/>
      <c r="F2468" s="95"/>
      <c r="K2468" s="95"/>
      <c r="M2468" s="95"/>
      <c r="P2468" s="95"/>
      <c r="Z2468" s="95"/>
      <c r="AB2468" s="95"/>
      <c r="AD2468" s="95"/>
    </row>
    <row r="2469" spans="4:30" x14ac:dyDescent="0.45">
      <c r="D2469" s="23"/>
      <c r="E2469" s="95"/>
      <c r="F2469" s="95"/>
      <c r="K2469" s="95"/>
      <c r="M2469" s="95"/>
      <c r="P2469" s="95"/>
      <c r="Z2469" s="95"/>
      <c r="AB2469" s="95"/>
      <c r="AD2469" s="95"/>
    </row>
    <row r="2470" spans="4:30" x14ac:dyDescent="0.45">
      <c r="D2470" s="23"/>
      <c r="E2470" s="95"/>
      <c r="F2470" s="95"/>
      <c r="K2470" s="95"/>
      <c r="M2470" s="95"/>
      <c r="P2470" s="95"/>
      <c r="Z2470" s="95"/>
      <c r="AB2470" s="95"/>
      <c r="AD2470" s="95"/>
    </row>
    <row r="2471" spans="4:30" x14ac:dyDescent="0.45">
      <c r="D2471" s="23"/>
      <c r="E2471" s="95"/>
      <c r="F2471" s="95"/>
      <c r="K2471" s="95"/>
      <c r="M2471" s="95"/>
      <c r="P2471" s="95"/>
      <c r="Z2471" s="95"/>
      <c r="AB2471" s="95"/>
      <c r="AD2471" s="95"/>
    </row>
    <row r="2472" spans="4:30" x14ac:dyDescent="0.45">
      <c r="D2472" s="23"/>
      <c r="E2472" s="95"/>
      <c r="F2472" s="95"/>
      <c r="K2472" s="95"/>
      <c r="M2472" s="95"/>
      <c r="P2472" s="95"/>
      <c r="Z2472" s="95"/>
      <c r="AB2472" s="95"/>
      <c r="AD2472" s="95"/>
    </row>
    <row r="2473" spans="4:30" x14ac:dyDescent="0.45">
      <c r="D2473" s="23"/>
      <c r="E2473" s="95"/>
      <c r="F2473" s="95"/>
      <c r="K2473" s="95"/>
      <c r="M2473" s="95"/>
      <c r="P2473" s="95"/>
      <c r="Z2473" s="95"/>
      <c r="AB2473" s="95"/>
      <c r="AD2473" s="95"/>
    </row>
    <row r="2474" spans="4:30" x14ac:dyDescent="0.45">
      <c r="D2474" s="23"/>
      <c r="E2474" s="95"/>
      <c r="F2474" s="95"/>
      <c r="K2474" s="95"/>
      <c r="M2474" s="95"/>
      <c r="P2474" s="95"/>
      <c r="Z2474" s="95"/>
      <c r="AB2474" s="95"/>
      <c r="AD2474" s="95"/>
    </row>
    <row r="2475" spans="4:30" x14ac:dyDescent="0.45">
      <c r="D2475" s="23"/>
      <c r="E2475" s="95"/>
      <c r="F2475" s="95"/>
      <c r="K2475" s="95"/>
      <c r="M2475" s="95"/>
      <c r="P2475" s="95"/>
      <c r="Z2475" s="95"/>
      <c r="AB2475" s="95"/>
      <c r="AD2475" s="95"/>
    </row>
    <row r="2476" spans="4:30" x14ac:dyDescent="0.45">
      <c r="D2476" s="23"/>
      <c r="E2476" s="95"/>
      <c r="F2476" s="95"/>
      <c r="K2476" s="95"/>
      <c r="M2476" s="95"/>
      <c r="P2476" s="95"/>
      <c r="Z2476" s="95"/>
      <c r="AB2476" s="95"/>
      <c r="AD2476" s="95"/>
    </row>
    <row r="2477" spans="4:30" x14ac:dyDescent="0.45">
      <c r="D2477" s="23"/>
      <c r="E2477" s="95"/>
      <c r="F2477" s="95"/>
      <c r="K2477" s="95"/>
      <c r="M2477" s="95"/>
      <c r="P2477" s="95"/>
      <c r="Z2477" s="95"/>
      <c r="AB2477" s="95"/>
      <c r="AD2477" s="95"/>
    </row>
    <row r="2478" spans="4:30" x14ac:dyDescent="0.45">
      <c r="D2478" s="23"/>
      <c r="E2478" s="95"/>
      <c r="F2478" s="95"/>
      <c r="K2478" s="95"/>
      <c r="M2478" s="95"/>
      <c r="P2478" s="95"/>
      <c r="Z2478" s="95"/>
      <c r="AB2478" s="95"/>
      <c r="AD2478" s="95"/>
    </row>
    <row r="2479" spans="4:30" x14ac:dyDescent="0.45">
      <c r="D2479" s="23"/>
      <c r="E2479" s="95"/>
      <c r="F2479" s="95"/>
      <c r="K2479" s="95"/>
      <c r="M2479" s="95"/>
      <c r="P2479" s="95"/>
      <c r="Z2479" s="95"/>
      <c r="AB2479" s="95"/>
      <c r="AD2479" s="95"/>
    </row>
    <row r="2480" spans="4:30" x14ac:dyDescent="0.45">
      <c r="D2480" s="23"/>
      <c r="E2480" s="95"/>
      <c r="F2480" s="95"/>
      <c r="K2480" s="95"/>
      <c r="M2480" s="95"/>
      <c r="P2480" s="95"/>
      <c r="Z2480" s="95"/>
      <c r="AB2480" s="95"/>
      <c r="AD2480" s="95"/>
    </row>
    <row r="2481" spans="4:30" x14ac:dyDescent="0.45">
      <c r="D2481" s="23"/>
      <c r="E2481" s="95"/>
      <c r="F2481" s="95"/>
      <c r="K2481" s="95"/>
      <c r="M2481" s="95"/>
      <c r="P2481" s="95"/>
      <c r="Z2481" s="95"/>
      <c r="AB2481" s="95"/>
      <c r="AD2481" s="95"/>
    </row>
    <row r="2482" spans="4:30" x14ac:dyDescent="0.45">
      <c r="D2482" s="23"/>
      <c r="E2482" s="95"/>
      <c r="F2482" s="95"/>
      <c r="K2482" s="95"/>
      <c r="M2482" s="95"/>
      <c r="P2482" s="95"/>
      <c r="Z2482" s="95"/>
      <c r="AB2482" s="95"/>
      <c r="AD2482" s="95"/>
    </row>
    <row r="2483" spans="4:30" x14ac:dyDescent="0.45">
      <c r="D2483" s="23"/>
      <c r="E2483" s="95"/>
      <c r="F2483" s="95"/>
      <c r="K2483" s="95"/>
      <c r="M2483" s="95"/>
      <c r="P2483" s="95"/>
      <c r="Z2483" s="95"/>
      <c r="AB2483" s="95"/>
      <c r="AD2483" s="95"/>
    </row>
    <row r="2484" spans="4:30" x14ac:dyDescent="0.45">
      <c r="D2484" s="23"/>
      <c r="E2484" s="95"/>
      <c r="F2484" s="95"/>
      <c r="K2484" s="95"/>
      <c r="M2484" s="95"/>
      <c r="P2484" s="95"/>
      <c r="Z2484" s="95"/>
      <c r="AB2484" s="95"/>
      <c r="AD2484" s="95"/>
    </row>
    <row r="2485" spans="4:30" x14ac:dyDescent="0.45">
      <c r="D2485" s="23"/>
      <c r="E2485" s="95"/>
      <c r="F2485" s="95"/>
      <c r="K2485" s="95"/>
      <c r="M2485" s="95"/>
      <c r="P2485" s="95"/>
      <c r="Z2485" s="95"/>
      <c r="AB2485" s="95"/>
      <c r="AD2485" s="95"/>
    </row>
    <row r="2486" spans="4:30" x14ac:dyDescent="0.45">
      <c r="D2486" s="23"/>
      <c r="E2486" s="95"/>
      <c r="F2486" s="95"/>
      <c r="K2486" s="95"/>
      <c r="M2486" s="95"/>
      <c r="P2486" s="95"/>
      <c r="Z2486" s="95"/>
      <c r="AB2486" s="95"/>
      <c r="AD2486" s="95"/>
    </row>
    <row r="2487" spans="4:30" x14ac:dyDescent="0.45">
      <c r="D2487" s="23"/>
      <c r="E2487" s="95"/>
      <c r="F2487" s="95"/>
      <c r="K2487" s="95"/>
      <c r="M2487" s="95"/>
      <c r="P2487" s="95"/>
      <c r="Z2487" s="95"/>
      <c r="AB2487" s="95"/>
      <c r="AD2487" s="95"/>
    </row>
    <row r="2488" spans="4:30" x14ac:dyDescent="0.45">
      <c r="D2488" s="23"/>
      <c r="E2488" s="95"/>
      <c r="F2488" s="95"/>
      <c r="K2488" s="95"/>
      <c r="M2488" s="95"/>
      <c r="P2488" s="95"/>
      <c r="Z2488" s="95"/>
      <c r="AB2488" s="95"/>
      <c r="AD2488" s="95"/>
    </row>
    <row r="2489" spans="4:30" x14ac:dyDescent="0.45">
      <c r="D2489" s="23"/>
      <c r="E2489" s="95"/>
      <c r="F2489" s="95"/>
      <c r="K2489" s="95"/>
      <c r="M2489" s="95"/>
      <c r="P2489" s="95"/>
      <c r="Z2489" s="95"/>
      <c r="AB2489" s="95"/>
      <c r="AD2489" s="95"/>
    </row>
    <row r="2490" spans="4:30" x14ac:dyDescent="0.45">
      <c r="D2490" s="23"/>
      <c r="E2490" s="95"/>
      <c r="F2490" s="95"/>
      <c r="K2490" s="95"/>
      <c r="M2490" s="95"/>
      <c r="P2490" s="95"/>
      <c r="Z2490" s="95"/>
      <c r="AB2490" s="95"/>
      <c r="AD2490" s="95"/>
    </row>
    <row r="2491" spans="4:30" x14ac:dyDescent="0.45">
      <c r="D2491" s="23"/>
      <c r="E2491" s="95"/>
      <c r="F2491" s="95"/>
      <c r="K2491" s="95"/>
      <c r="M2491" s="95"/>
      <c r="P2491" s="95"/>
      <c r="Z2491" s="95"/>
      <c r="AB2491" s="95"/>
      <c r="AD2491" s="95"/>
    </row>
    <row r="2492" spans="4:30" x14ac:dyDescent="0.45">
      <c r="D2492" s="23"/>
      <c r="E2492" s="95"/>
      <c r="F2492" s="95"/>
      <c r="K2492" s="95"/>
      <c r="M2492" s="95"/>
      <c r="P2492" s="95"/>
      <c r="Z2492" s="95"/>
      <c r="AB2492" s="95"/>
      <c r="AD2492" s="95"/>
    </row>
  </sheetData>
  <mergeCells count="3">
    <mergeCell ref="G3:J3"/>
    <mergeCell ref="Q3:T3"/>
    <mergeCell ref="V3:Y3"/>
  </mergeCells>
  <phoneticPr fontId="2" type="noConversion"/>
  <conditionalFormatting sqref="Y9:Y11 T9:T11 T55 Y55 T14:T19 Y14:Y19 Y23:Y24 T23:T24 T26:T28 Y26:Y28 T36:T50 Y36:Y50 Y30:Y34 T30:T34">
    <cfRule type="cellIs" dxfId="124" priority="126" operator="lessThan">
      <formula>0</formula>
    </cfRule>
  </conditionalFormatting>
  <conditionalFormatting sqref="Y52 T52">
    <cfRule type="cellIs" dxfId="123" priority="38" operator="lessThan">
      <formula>0</formula>
    </cfRule>
  </conditionalFormatting>
  <conditionalFormatting sqref="Y13 T13">
    <cfRule type="cellIs" dxfId="122" priority="37" operator="lessThan">
      <formula>0</formula>
    </cfRule>
  </conditionalFormatting>
  <conditionalFormatting sqref="T12 Y12">
    <cfRule type="cellIs" dxfId="121" priority="36" operator="lessThan">
      <formula>0</formula>
    </cfRule>
  </conditionalFormatting>
  <conditionalFormatting sqref="Y22 T22">
    <cfRule type="cellIs" dxfId="120" priority="35" operator="lessThan">
      <formula>0</formula>
    </cfRule>
  </conditionalFormatting>
  <conditionalFormatting sqref="Y25 T25">
    <cfRule type="cellIs" dxfId="119" priority="34" operator="lessThan">
      <formula>0</formula>
    </cfRule>
  </conditionalFormatting>
  <conditionalFormatting sqref="Y29 T29">
    <cfRule type="cellIs" dxfId="118" priority="33" operator="lessThan">
      <formula>0</formula>
    </cfRule>
  </conditionalFormatting>
  <conditionalFormatting sqref="Y35 T35">
    <cfRule type="cellIs" dxfId="117" priority="31" operator="lessThan">
      <formula>0</formula>
    </cfRule>
  </conditionalFormatting>
  <conditionalFormatting sqref="T54 Y54">
    <cfRule type="cellIs" dxfId="116" priority="30" operator="lessThan">
      <formula>0</formula>
    </cfRule>
  </conditionalFormatting>
  <conditionalFormatting sqref="Y53 T53">
    <cfRule type="cellIs" dxfId="115" priority="29" operator="lessThan">
      <formula>0</formula>
    </cfRule>
  </conditionalFormatting>
  <conditionalFormatting sqref="Y56 T56">
    <cfRule type="cellIs" dxfId="114" priority="28" operator="lessThan">
      <formula>0</formula>
    </cfRule>
  </conditionalFormatting>
  <conditionalFormatting sqref="Y58 T58">
    <cfRule type="cellIs" dxfId="113" priority="27" operator="lessThan">
      <formula>0</formula>
    </cfRule>
  </conditionalFormatting>
  <conditionalFormatting sqref="T57 Y57">
    <cfRule type="cellIs" dxfId="112" priority="26" operator="lessThan">
      <formula>0</formula>
    </cfRule>
  </conditionalFormatting>
  <conditionalFormatting sqref="T51 Y51">
    <cfRule type="cellIs" dxfId="111" priority="25" operator="lessThan">
      <formula>0</formula>
    </cfRule>
  </conditionalFormatting>
  <conditionalFormatting sqref="Y59 T59">
    <cfRule type="cellIs" dxfId="110" priority="24" operator="lessThan">
      <formula>0</formula>
    </cfRule>
  </conditionalFormatting>
  <conditionalFormatting sqref="T20 Y20">
    <cfRule type="cellIs" dxfId="109" priority="23" operator="lessThan">
      <formula>0</formula>
    </cfRule>
  </conditionalFormatting>
  <conditionalFormatting sqref="T21 Y21">
    <cfRule type="cellIs" dxfId="108" priority="22" operator="lessThan">
      <formula>0</formula>
    </cfRule>
  </conditionalFormatting>
  <printOptions horizontalCentered="1"/>
  <pageMargins left="0.31496062992125984" right="0.35433070866141736" top="0.51181102362204722" bottom="0.47244094488188981" header="0.51181102362204722" footer="0.51181102362204722"/>
  <pageSetup paperSize="9" scale="75" fitToHeight="3" orientation="landscape" r:id="rId1"/>
  <headerFooter alignWithMargins="0"/>
  <colBreaks count="1" manualBreakCount="1">
    <brk id="29" max="349" man="1"/>
  </colBreaks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2492"/>
  <sheetViews>
    <sheetView zoomScale="80" zoomScaleNormal="80" workbookViewId="0">
      <pane xSplit="4" ySplit="6" topLeftCell="E7" activePane="bottomRight" state="frozen"/>
      <selection pane="topRight"/>
      <selection pane="bottomLeft"/>
      <selection pane="bottomRight" activeCell="J1" sqref="J1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51.109375" style="24" customWidth="1"/>
    <col min="5" max="5" width="4.5546875" style="94" customWidth="1"/>
    <col min="6" max="6" width="11.44140625" style="94" customWidth="1"/>
    <col min="7" max="9" width="10" style="3" customWidth="1"/>
    <col min="10" max="10" width="10" style="123" customWidth="1"/>
    <col min="11" max="11" width="8.109375" style="57" customWidth="1"/>
    <col min="12" max="12" width="1.33203125" style="57" customWidth="1"/>
    <col min="13" max="13" width="10.6640625" style="96" customWidth="1"/>
    <col min="14" max="14" width="1.33203125" style="57" customWidth="1"/>
    <col min="15" max="16" width="10" style="57" customWidth="1"/>
    <col min="17" max="17" width="1.33203125" style="57" customWidth="1"/>
    <col min="18" max="19" width="8.109375" style="82" customWidth="1"/>
    <col min="20" max="20" width="8.109375" style="98" customWidth="1"/>
    <col min="21" max="21" width="8.109375" style="96" customWidth="1"/>
    <col min="22" max="22" width="1.33203125" style="57" customWidth="1"/>
    <col min="23" max="24" width="8.109375" style="82" customWidth="1"/>
    <col min="25" max="25" width="8.88671875" style="94" customWidth="1"/>
    <col min="26" max="26" width="8.88671875" style="95" customWidth="1"/>
    <col min="27" max="27" width="1.33203125" style="94" customWidth="1"/>
    <col min="28" max="28" width="10.88671875" style="3" customWidth="1"/>
    <col min="29" max="30" width="9.6640625" style="25" customWidth="1"/>
    <col min="31" max="31" width="9.6640625" style="304" customWidth="1"/>
    <col min="32" max="16384" width="8.88671875" style="3"/>
  </cols>
  <sheetData>
    <row r="1" spans="1:31" ht="24.6" x14ac:dyDescent="0.55000000000000004">
      <c r="E1" s="56"/>
      <c r="F1" s="56"/>
      <c r="G1" s="246" t="s">
        <v>302</v>
      </c>
      <c r="H1" s="481">
        <v>1.3</v>
      </c>
      <c r="I1" s="558">
        <v>1.35</v>
      </c>
      <c r="J1" s="588"/>
      <c r="K1" s="25"/>
      <c r="L1" s="23"/>
      <c r="M1" s="23"/>
      <c r="N1" s="25"/>
      <c r="O1" s="96"/>
      <c r="P1" s="96"/>
      <c r="Q1" s="96"/>
      <c r="R1" s="291"/>
      <c r="S1" s="291"/>
      <c r="T1" s="97"/>
      <c r="V1" s="96"/>
      <c r="W1" s="83"/>
      <c r="X1" s="83"/>
      <c r="Y1" s="56"/>
      <c r="Z1" s="54"/>
      <c r="AA1" s="56"/>
    </row>
    <row r="2" spans="1:31" ht="24.6" x14ac:dyDescent="0.55000000000000004">
      <c r="D2" s="58" t="s">
        <v>301</v>
      </c>
      <c r="E2" s="56"/>
      <c r="F2" s="56"/>
      <c r="Y2" s="56"/>
      <c r="Z2" s="54"/>
      <c r="AA2" s="56"/>
    </row>
    <row r="3" spans="1:31" ht="24.6" x14ac:dyDescent="0.55000000000000004">
      <c r="D3" s="99"/>
      <c r="E3" s="61"/>
      <c r="F3" s="61"/>
      <c r="G3" s="630" t="s">
        <v>300</v>
      </c>
      <c r="H3" s="631"/>
      <c r="I3" s="631"/>
      <c r="J3" s="631"/>
      <c r="K3" s="632"/>
      <c r="L3" s="432"/>
      <c r="M3" s="261" t="s">
        <v>41</v>
      </c>
      <c r="N3" s="65"/>
      <c r="O3" s="63" t="s">
        <v>4</v>
      </c>
      <c r="P3" s="369"/>
      <c r="Q3" s="65"/>
      <c r="R3" s="624" t="s">
        <v>186</v>
      </c>
      <c r="S3" s="625"/>
      <c r="T3" s="625"/>
      <c r="U3" s="626"/>
      <c r="V3" s="65"/>
      <c r="W3" s="624" t="s">
        <v>187</v>
      </c>
      <c r="X3" s="625"/>
      <c r="Y3" s="625"/>
      <c r="Z3" s="626"/>
      <c r="AA3" s="61"/>
      <c r="AC3" s="606" t="s">
        <v>155</v>
      </c>
      <c r="AD3" s="607"/>
      <c r="AE3" s="608"/>
    </row>
    <row r="4" spans="1:31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443" t="s">
        <v>418</v>
      </c>
      <c r="H4" s="443" t="s">
        <v>249</v>
      </c>
      <c r="I4" s="288" t="s">
        <v>374</v>
      </c>
      <c r="J4" s="422" t="s">
        <v>309</v>
      </c>
      <c r="K4" s="102" t="s">
        <v>5</v>
      </c>
      <c r="L4" s="103"/>
      <c r="M4" s="262" t="s">
        <v>42</v>
      </c>
      <c r="N4" s="103"/>
      <c r="O4" s="70" t="s">
        <v>249</v>
      </c>
      <c r="P4" s="433" t="s">
        <v>311</v>
      </c>
      <c r="Q4" s="103"/>
      <c r="R4" s="443" t="s">
        <v>307</v>
      </c>
      <c r="S4" s="267" t="s">
        <v>188</v>
      </c>
      <c r="T4" s="422" t="s">
        <v>309</v>
      </c>
      <c r="U4" s="70" t="s">
        <v>34</v>
      </c>
      <c r="V4" s="65"/>
      <c r="W4" s="443" t="s">
        <v>307</v>
      </c>
      <c r="X4" s="267" t="s">
        <v>188</v>
      </c>
      <c r="Y4" s="422" t="s">
        <v>309</v>
      </c>
      <c r="Z4" s="70" t="s">
        <v>34</v>
      </c>
      <c r="AA4" s="104"/>
      <c r="AC4" s="606" t="s">
        <v>139</v>
      </c>
      <c r="AD4" s="607"/>
      <c r="AE4" s="608"/>
    </row>
    <row r="5" spans="1:31" x14ac:dyDescent="0.45">
      <c r="D5" s="8"/>
      <c r="E5" s="72"/>
      <c r="F5" s="72"/>
      <c r="G5" s="431" t="s">
        <v>26</v>
      </c>
      <c r="H5" s="442" t="s">
        <v>26</v>
      </c>
      <c r="I5" s="342" t="s">
        <v>26</v>
      </c>
      <c r="J5" s="431" t="s">
        <v>26</v>
      </c>
      <c r="O5" s="70" t="s">
        <v>26</v>
      </c>
      <c r="P5" s="11" t="s">
        <v>5</v>
      </c>
      <c r="S5" s="82" t="s">
        <v>314</v>
      </c>
      <c r="T5" s="279" t="s">
        <v>314</v>
      </c>
      <c r="X5" s="82" t="s">
        <v>314</v>
      </c>
      <c r="Y5" s="279" t="s">
        <v>314</v>
      </c>
      <c r="Z5" s="195"/>
      <c r="AA5" s="105"/>
      <c r="AC5" s="443" t="s">
        <v>307</v>
      </c>
      <c r="AD5" s="443" t="s">
        <v>308</v>
      </c>
      <c r="AE5" s="422" t="s">
        <v>309</v>
      </c>
    </row>
    <row r="6" spans="1:31" ht="19.8" x14ac:dyDescent="0.45">
      <c r="A6" s="76"/>
      <c r="B6" s="76"/>
      <c r="C6" s="76"/>
      <c r="D6" s="8"/>
      <c r="E6" s="72"/>
      <c r="F6" s="72"/>
      <c r="H6" s="140"/>
      <c r="I6" s="140"/>
      <c r="J6" s="461"/>
      <c r="S6" s="82" t="s">
        <v>320</v>
      </c>
      <c r="T6" s="517">
        <f>'Std Cst'!Y2</f>
        <v>1.05</v>
      </c>
      <c r="X6" s="82" t="s">
        <v>320</v>
      </c>
      <c r="Y6" s="517">
        <f>'Std Cst'!Y2</f>
        <v>1.05</v>
      </c>
      <c r="Z6" s="195"/>
      <c r="AA6" s="105"/>
      <c r="AE6" s="368"/>
    </row>
    <row r="7" spans="1:31" ht="15.75" customHeight="1" x14ac:dyDescent="0.45">
      <c r="E7" s="78"/>
      <c r="F7" s="78"/>
      <c r="G7" s="130"/>
      <c r="H7" s="130"/>
      <c r="I7" s="130"/>
      <c r="J7" s="130"/>
      <c r="K7" s="192"/>
      <c r="L7" s="361"/>
      <c r="M7" s="361"/>
      <c r="N7" s="361"/>
      <c r="O7" s="361"/>
      <c r="P7" s="192"/>
      <c r="Q7" s="361"/>
      <c r="R7" s="365"/>
      <c r="S7" s="365"/>
      <c r="T7" s="365"/>
      <c r="U7" s="361"/>
      <c r="V7" s="361"/>
      <c r="W7" s="365"/>
      <c r="X7" s="365"/>
      <c r="Y7" s="365"/>
      <c r="Z7" s="78"/>
      <c r="AA7" s="78"/>
    </row>
    <row r="8" spans="1:31" ht="15.75" customHeight="1" x14ac:dyDescent="0.45">
      <c r="A8" s="12"/>
      <c r="B8" s="12"/>
      <c r="C8" s="12"/>
      <c r="D8" s="13"/>
      <c r="E8" s="78"/>
      <c r="F8" s="78"/>
      <c r="G8" s="130"/>
      <c r="H8" s="130"/>
      <c r="I8" s="130"/>
      <c r="J8" s="130"/>
      <c r="K8" s="192"/>
      <c r="L8" s="361"/>
      <c r="M8" s="361"/>
      <c r="N8" s="361"/>
      <c r="O8" s="361"/>
      <c r="P8" s="192"/>
      <c r="Q8" s="361"/>
      <c r="R8" s="366"/>
      <c r="S8" s="366"/>
      <c r="T8" s="366"/>
      <c r="U8" s="361"/>
      <c r="V8" s="361"/>
      <c r="W8" s="366"/>
      <c r="X8" s="366"/>
      <c r="Y8" s="366"/>
      <c r="Z8" s="78"/>
      <c r="AA8" s="78"/>
    </row>
    <row r="9" spans="1:31" ht="15.75" customHeight="1" x14ac:dyDescent="0.45">
      <c r="A9" s="299"/>
      <c r="B9" s="299"/>
      <c r="C9" s="299"/>
      <c r="D9" s="483" t="e">
        <f>IF('UK Prices'!D9=0,"",'UK Prices'!D9)</f>
        <v>#REF!</v>
      </c>
      <c r="G9" s="85"/>
      <c r="H9" s="117"/>
      <c r="I9" s="117"/>
      <c r="J9" s="50"/>
      <c r="K9" s="53"/>
      <c r="L9" s="87"/>
      <c r="M9" s="81"/>
      <c r="N9" s="87"/>
      <c r="O9" s="106"/>
      <c r="P9" s="106"/>
      <c r="Q9" s="87"/>
      <c r="T9" s="107"/>
      <c r="U9" s="110"/>
      <c r="V9" s="53"/>
      <c r="W9" s="53"/>
      <c r="X9" s="53"/>
      <c r="Y9" s="109"/>
      <c r="Z9" s="110"/>
      <c r="AC9" s="85"/>
      <c r="AD9" s="85"/>
      <c r="AE9" s="305"/>
    </row>
    <row r="10" spans="1:31" ht="15.75" customHeight="1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F10" s="2"/>
      <c r="G10" s="85"/>
      <c r="H10" s="85"/>
      <c r="I10" s="85"/>
      <c r="J10" s="79"/>
      <c r="K10" s="53"/>
      <c r="L10" s="87"/>
      <c r="M10" s="81"/>
      <c r="N10" s="87"/>
      <c r="O10" s="106"/>
      <c r="P10" s="82"/>
      <c r="Q10" s="87"/>
      <c r="S10" s="82" t="s">
        <v>315</v>
      </c>
      <c r="T10" s="82" t="s">
        <v>315</v>
      </c>
      <c r="U10" s="110"/>
      <c r="V10" s="53"/>
      <c r="W10" s="53"/>
      <c r="X10" s="82" t="s">
        <v>315</v>
      </c>
      <c r="Y10" s="82" t="s">
        <v>315</v>
      </c>
      <c r="Z10" s="110"/>
      <c r="AC10" s="224"/>
      <c r="AD10" s="224"/>
      <c r="AE10" s="305" t="s">
        <v>242</v>
      </c>
    </row>
    <row r="11" spans="1:31" ht="15.7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IF('UK Prices'!D11=0,"",'UK Prices'!D11)</f>
        <v>DJ Select Rain Jacket</v>
      </c>
      <c r="F11" s="384"/>
      <c r="G11" s="85"/>
      <c r="H11" s="79">
        <f>'UK Prices'!I11*'IRISH Pricing'!$H$1</f>
        <v>182</v>
      </c>
      <c r="I11" s="294">
        <f>'UK Prices'!I11*'IRISH Pricing'!$I$1</f>
        <v>189</v>
      </c>
      <c r="J11" s="559">
        <f>'UK Prices'!I11*$J$1</f>
        <v>0</v>
      </c>
      <c r="K11" s="53"/>
      <c r="L11" s="87"/>
      <c r="M11" s="81">
        <v>0.13</v>
      </c>
      <c r="N11" s="87"/>
      <c r="O11" s="106">
        <f>'Std Cst'!Y11</f>
        <v>79.369599999999991</v>
      </c>
      <c r="P11" s="82"/>
      <c r="Q11" s="87"/>
      <c r="S11" s="82">
        <v>0.57572649572649581</v>
      </c>
      <c r="T11" s="107" t="e">
        <f t="shared" ref="T11:T56" si="0">(J11-O11)/J11</f>
        <v>#DIV/0!</v>
      </c>
      <c r="U11" s="83" t="e">
        <f t="shared" ref="U11:U27" si="1">T11-S11</f>
        <v>#DIV/0!</v>
      </c>
      <c r="V11" s="53"/>
      <c r="X11" s="82">
        <v>0.5123293054327539</v>
      </c>
      <c r="Y11" s="109" t="e">
        <f t="shared" ref="Y11:Y56" si="2">((J11*(1-M11))-O11)/(J11*(1-M11))</f>
        <v>#DIV/0!</v>
      </c>
      <c r="Z11" s="83" t="e">
        <f t="shared" ref="Z11:Z27" si="3">Y11-X11</f>
        <v>#DIV/0!</v>
      </c>
      <c r="AB11" s="79"/>
      <c r="AC11" s="379"/>
      <c r="AD11" s="379"/>
      <c r="AE11" s="380">
        <v>379</v>
      </c>
    </row>
    <row r="12" spans="1:31" ht="15.7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IF('UK Prices'!D12=0,"",'UK Prices'!D12)</f>
        <v>DJ Select Rain Trousers</v>
      </c>
      <c r="F12" s="384"/>
      <c r="G12" s="85"/>
      <c r="H12" s="79">
        <f>'UK Prices'!I12*'IRISH Pricing'!$H$1</f>
        <v>129.35</v>
      </c>
      <c r="I12" s="294">
        <f>'UK Prices'!I12*'IRISH Pricing'!$I$1</f>
        <v>134.32500000000002</v>
      </c>
      <c r="J12" s="559">
        <f>'UK Prices'!I12*$J$1</f>
        <v>0</v>
      </c>
      <c r="K12" s="53"/>
      <c r="L12" s="87"/>
      <c r="M12" s="81">
        <v>0.13</v>
      </c>
      <c r="N12" s="87"/>
      <c r="O12" s="106">
        <f>'Std Cst'!Y12</f>
        <v>72.406556190476181</v>
      </c>
      <c r="P12" s="82"/>
      <c r="Q12" s="87"/>
      <c r="S12" s="82">
        <v>0.45548626322495667</v>
      </c>
      <c r="T12" s="107" t="e">
        <f t="shared" si="0"/>
        <v>#DIV/0!</v>
      </c>
      <c r="U12" s="83" t="e">
        <f t="shared" si="1"/>
        <v>#DIV/0!</v>
      </c>
      <c r="V12" s="53"/>
      <c r="X12" s="82">
        <v>0.37412214163788121</v>
      </c>
      <c r="Y12" s="109" t="e">
        <f t="shared" si="2"/>
        <v>#DIV/0!</v>
      </c>
      <c r="Z12" s="83" t="e">
        <f t="shared" si="3"/>
        <v>#DIV/0!</v>
      </c>
      <c r="AB12" s="79"/>
      <c r="AC12" s="379"/>
      <c r="AD12" s="379"/>
      <c r="AE12" s="380">
        <v>279</v>
      </c>
    </row>
    <row r="13" spans="1:31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F13" s="384"/>
      <c r="G13" s="85">
        <v>128</v>
      </c>
      <c r="H13" s="79">
        <f>'UK Prices'!I13*'IRISH Pricing'!$H$1</f>
        <v>134.55000000000001</v>
      </c>
      <c r="I13" s="294">
        <f>'UK Prices'!I13*'IRISH Pricing'!$I$1</f>
        <v>139.72500000000002</v>
      </c>
      <c r="J13" s="559">
        <f>'UK Prices'!I13*$J$1</f>
        <v>0</v>
      </c>
      <c r="K13" s="53">
        <f t="shared" ref="K13:K56" si="4">(J13-G13)/G13</f>
        <v>-1</v>
      </c>
      <c r="L13" s="87"/>
      <c r="M13" s="81">
        <v>0.13</v>
      </c>
      <c r="N13" s="87"/>
      <c r="O13" s="106">
        <f>'Std Cst'!Y13</f>
        <v>60.824963809523801</v>
      </c>
      <c r="P13" s="82">
        <f>'Std Cst'!U13</f>
        <v>0.11804613237376889</v>
      </c>
      <c r="Q13" s="87"/>
      <c r="R13" s="82">
        <v>0.63978915740740749</v>
      </c>
      <c r="S13" s="82">
        <v>0.56020452261998166</v>
      </c>
      <c r="T13" s="107" t="e">
        <f t="shared" si="0"/>
        <v>#DIV/0!</v>
      </c>
      <c r="U13" s="83" t="e">
        <f t="shared" si="1"/>
        <v>#DIV/0!</v>
      </c>
      <c r="V13" s="53"/>
      <c r="W13" s="82">
        <v>0.58596454874414639</v>
      </c>
      <c r="X13" s="82">
        <v>0.49448795703446163</v>
      </c>
      <c r="Y13" s="109" t="e">
        <f t="shared" si="2"/>
        <v>#DIV/0!</v>
      </c>
      <c r="Z13" s="83" t="e">
        <f t="shared" si="3"/>
        <v>#DIV/0!</v>
      </c>
      <c r="AB13" s="79"/>
      <c r="AC13" s="379">
        <v>279</v>
      </c>
      <c r="AD13" s="379"/>
      <c r="AE13" s="380">
        <v>285</v>
      </c>
    </row>
    <row r="14" spans="1:31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F14" s="384"/>
      <c r="G14" s="85">
        <v>115</v>
      </c>
      <c r="H14" s="79">
        <f>'UK Prices'!I14*'IRISH Pricing'!$H$1</f>
        <v>121.42000000000002</v>
      </c>
      <c r="I14" s="294">
        <f>'UK Prices'!I14*'IRISH Pricing'!$I$1</f>
        <v>126.09000000000002</v>
      </c>
      <c r="J14" s="559">
        <f>'UK Prices'!I14*$J$1</f>
        <v>0</v>
      </c>
      <c r="K14" s="53">
        <f t="shared" si="4"/>
        <v>-1</v>
      </c>
      <c r="L14" s="87"/>
      <c r="M14" s="81">
        <v>0.13</v>
      </c>
      <c r="N14" s="87"/>
      <c r="O14" s="106">
        <f>'Std Cst'!Y14</f>
        <v>56.551151238095237</v>
      </c>
      <c r="P14" s="82">
        <f>'Std Cst'!U14</f>
        <v>0.12253678889352648</v>
      </c>
      <c r="Q14" s="87"/>
      <c r="R14" s="82">
        <v>0.62873189410628028</v>
      </c>
      <c r="S14" s="82">
        <v>0.54689861332259626</v>
      </c>
      <c r="T14" s="107" t="e">
        <f t="shared" si="0"/>
        <v>#DIV/0!</v>
      </c>
      <c r="U14" s="83" t="e">
        <f t="shared" si="1"/>
        <v>#DIV/0!</v>
      </c>
      <c r="V14" s="53"/>
      <c r="W14" s="82">
        <v>0.57325505069687377</v>
      </c>
      <c r="X14" s="82">
        <v>0.47919380841677739</v>
      </c>
      <c r="Y14" s="109" t="e">
        <f t="shared" si="2"/>
        <v>#DIV/0!</v>
      </c>
      <c r="Z14" s="83" t="e">
        <f t="shared" si="3"/>
        <v>#DIV/0!</v>
      </c>
      <c r="AB14" s="79"/>
      <c r="AC14" s="379">
        <v>249</v>
      </c>
      <c r="AD14" s="379"/>
      <c r="AE14" s="380">
        <v>255</v>
      </c>
    </row>
    <row r="15" spans="1:31" ht="15.7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F15" s="384"/>
      <c r="G15" s="85">
        <v>101.9</v>
      </c>
      <c r="H15" s="79">
        <f>'UK Prices'!I15*'IRISH Pricing'!$H$1</f>
        <v>107.51</v>
      </c>
      <c r="I15" s="294">
        <f>'UK Prices'!I15*'IRISH Pricing'!$I$1</f>
        <v>111.64500000000001</v>
      </c>
      <c r="J15" s="559">
        <f>'UK Prices'!I15*$J$1</f>
        <v>0</v>
      </c>
      <c r="K15" s="53">
        <f t="shared" si="4"/>
        <v>-1</v>
      </c>
      <c r="L15" s="87"/>
      <c r="M15" s="81">
        <v>0.13</v>
      </c>
      <c r="N15" s="87"/>
      <c r="O15" s="106">
        <f>'Std Cst'!Y15</f>
        <v>45.28391085714285</v>
      </c>
      <c r="P15" s="82">
        <f>'Std Cst'!U15</f>
        <v>8.8591236436172852E-2</v>
      </c>
      <c r="Q15" s="87"/>
      <c r="R15" s="82">
        <v>0.65402117108276081</v>
      </c>
      <c r="S15" s="82">
        <v>0.59020308188385584</v>
      </c>
      <c r="T15" s="107" t="e">
        <f t="shared" si="0"/>
        <v>#DIV/0!</v>
      </c>
      <c r="U15" s="83" t="e">
        <f t="shared" si="1"/>
        <v>#DIV/0!</v>
      </c>
      <c r="V15" s="53"/>
      <c r="W15" s="82">
        <v>0.60232318515259875</v>
      </c>
      <c r="X15" s="82">
        <v>0.52896905963661589</v>
      </c>
      <c r="Y15" s="109" t="e">
        <f t="shared" si="2"/>
        <v>#DIV/0!</v>
      </c>
      <c r="Z15" s="83" t="e">
        <f t="shared" si="3"/>
        <v>#DIV/0!</v>
      </c>
      <c r="AB15" s="79"/>
      <c r="AC15" s="379">
        <v>219</v>
      </c>
      <c r="AD15" s="379"/>
      <c r="AE15" s="380">
        <v>229</v>
      </c>
    </row>
    <row r="16" spans="1:31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F16" s="384"/>
      <c r="G16" s="85">
        <v>85.7</v>
      </c>
      <c r="H16" s="79">
        <f>'UK Prices'!I16*'IRISH Pricing'!$H$1</f>
        <v>90.220000000000013</v>
      </c>
      <c r="I16" s="294">
        <f>'UK Prices'!I16*'IRISH Pricing'!$I$1</f>
        <v>93.690000000000012</v>
      </c>
      <c r="J16" s="559">
        <f>'UK Prices'!I16*$J$1</f>
        <v>0</v>
      </c>
      <c r="K16" s="53">
        <f t="shared" si="4"/>
        <v>-1</v>
      </c>
      <c r="L16" s="87"/>
      <c r="M16" s="81">
        <v>0.13</v>
      </c>
      <c r="N16" s="87"/>
      <c r="O16" s="106">
        <f>'Std Cst'!Y16</f>
        <v>40.920705523809524</v>
      </c>
      <c r="P16" s="82">
        <f>'Std Cst'!U16</f>
        <v>0.12682162923352863</v>
      </c>
      <c r="Q16" s="87"/>
      <c r="R16" s="82">
        <v>0.64086996188253609</v>
      </c>
      <c r="S16" s="82">
        <v>0.55874266197032774</v>
      </c>
      <c r="T16" s="107" t="e">
        <f t="shared" si="0"/>
        <v>#DIV/0!</v>
      </c>
      <c r="U16" s="83" t="e">
        <f t="shared" si="1"/>
        <v>#DIV/0!</v>
      </c>
      <c r="V16" s="53"/>
      <c r="W16" s="82">
        <v>0.58720685273854711</v>
      </c>
      <c r="X16" s="82">
        <v>0.49280765743715826</v>
      </c>
      <c r="Y16" s="109" t="e">
        <f t="shared" si="2"/>
        <v>#DIV/0!</v>
      </c>
      <c r="Z16" s="83" t="e">
        <f t="shared" si="3"/>
        <v>#DIV/0!</v>
      </c>
      <c r="AB16" s="79"/>
      <c r="AC16" s="379">
        <v>185</v>
      </c>
      <c r="AD16" s="379"/>
      <c r="AE16" s="380">
        <v>199</v>
      </c>
    </row>
    <row r="17" spans="1:31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F17" s="384"/>
      <c r="G17" s="85">
        <v>81.8</v>
      </c>
      <c r="H17" s="79">
        <f>'UK Prices'!I17*'IRISH Pricing'!$H$1</f>
        <v>86.06</v>
      </c>
      <c r="I17" s="294">
        <f>'UK Prices'!I17*'IRISH Pricing'!$I$1</f>
        <v>89.37</v>
      </c>
      <c r="J17" s="559">
        <f>'UK Prices'!I17*$J$1</f>
        <v>0</v>
      </c>
      <c r="K17" s="53">
        <f t="shared" si="4"/>
        <v>-1</v>
      </c>
      <c r="L17" s="87"/>
      <c r="M17" s="81">
        <v>0.13</v>
      </c>
      <c r="N17" s="87"/>
      <c r="O17" s="106">
        <f>'Std Cst'!Y17</f>
        <v>38.324646095238101</v>
      </c>
      <c r="P17" s="82">
        <f>'Std Cst'!U17</f>
        <v>0.18415274566972628</v>
      </c>
      <c r="Q17" s="87"/>
      <c r="R17" s="82">
        <v>0.66467823888436117</v>
      </c>
      <c r="S17" s="82">
        <v>0.56675480500253916</v>
      </c>
      <c r="T17" s="107" t="e">
        <f t="shared" si="0"/>
        <v>#DIV/0!</v>
      </c>
      <c r="U17" s="83" t="e">
        <f t="shared" si="1"/>
        <v>#DIV/0!</v>
      </c>
      <c r="V17" s="53"/>
      <c r="W17" s="82">
        <v>0.61457268837282897</v>
      </c>
      <c r="X17" s="82">
        <v>0.50201701724429793</v>
      </c>
      <c r="Y17" s="109" t="e">
        <f t="shared" si="2"/>
        <v>#DIV/0!</v>
      </c>
      <c r="Z17" s="83" t="e">
        <f t="shared" si="3"/>
        <v>#DIV/0!</v>
      </c>
      <c r="AB17" s="79"/>
      <c r="AC17" s="379">
        <v>175</v>
      </c>
      <c r="AD17" s="379"/>
      <c r="AE17" s="380">
        <v>189</v>
      </c>
    </row>
    <row r="18" spans="1:31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F18" s="384"/>
      <c r="G18" s="85">
        <v>75.3</v>
      </c>
      <c r="H18" s="79">
        <f>'UK Prices'!I18*'IRISH Pricing'!$H$1</f>
        <v>79.17</v>
      </c>
      <c r="I18" s="294">
        <f>'UK Prices'!I18*'IRISH Pricing'!$I$1</f>
        <v>82.215000000000003</v>
      </c>
      <c r="J18" s="559">
        <f>'UK Prices'!I18*$J$1</f>
        <v>0</v>
      </c>
      <c r="K18" s="53">
        <f t="shared" si="4"/>
        <v>-1</v>
      </c>
      <c r="L18" s="87"/>
      <c r="M18" s="81">
        <v>0.13</v>
      </c>
      <c r="N18" s="87"/>
      <c r="O18" s="106">
        <f>'Std Cst'!Y18</f>
        <v>33.059589333333335</v>
      </c>
      <c r="P18" s="82">
        <f>'Std Cst'!U18</f>
        <v>0.12560775040877664</v>
      </c>
      <c r="Q18" s="87"/>
      <c r="R18" s="82">
        <v>0.66943260242978708</v>
      </c>
      <c r="S18" s="82">
        <v>0.59373153878901008</v>
      </c>
      <c r="T18" s="107" t="e">
        <f t="shared" si="0"/>
        <v>#DIV/0!</v>
      </c>
      <c r="U18" s="83" t="e">
        <f t="shared" si="1"/>
        <v>#DIV/0!</v>
      </c>
      <c r="V18" s="53"/>
      <c r="W18" s="82">
        <v>0.62003747405722653</v>
      </c>
      <c r="X18" s="82">
        <v>0.5330247572287472</v>
      </c>
      <c r="Y18" s="109" t="e">
        <f t="shared" si="2"/>
        <v>#DIV/0!</v>
      </c>
      <c r="Z18" s="83" t="e">
        <f t="shared" si="3"/>
        <v>#DIV/0!</v>
      </c>
      <c r="AB18" s="79"/>
      <c r="AC18" s="379">
        <v>165</v>
      </c>
      <c r="AD18" s="379"/>
      <c r="AE18" s="380">
        <v>175</v>
      </c>
    </row>
    <row r="19" spans="1:31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F19" s="384"/>
      <c r="G19" s="85">
        <v>56.9</v>
      </c>
      <c r="H19" s="79">
        <f>'UK Prices'!I19*'IRISH Pricing'!$H$1</f>
        <v>59.67</v>
      </c>
      <c r="I19" s="294">
        <f>'UK Prices'!I19*'IRISH Pricing'!$I$1</f>
        <v>61.965000000000003</v>
      </c>
      <c r="J19" s="559">
        <f>'UK Prices'!I19*$J$1</f>
        <v>0</v>
      </c>
      <c r="K19" s="53">
        <f t="shared" si="4"/>
        <v>-1</v>
      </c>
      <c r="L19" s="87"/>
      <c r="M19" s="81">
        <v>0.13</v>
      </c>
      <c r="N19" s="87"/>
      <c r="O19" s="106">
        <f>'Std Cst'!Y19</f>
        <v>31.482560761904764</v>
      </c>
      <c r="P19" s="82">
        <f>'Std Cst'!U19</f>
        <v>8.8815795140703716E-2</v>
      </c>
      <c r="Q19" s="87"/>
      <c r="R19" s="82">
        <v>0.56932666171971613</v>
      </c>
      <c r="S19" s="82">
        <v>0.48675406091528095</v>
      </c>
      <c r="T19" s="107" t="e">
        <f t="shared" si="0"/>
        <v>#DIV/0!</v>
      </c>
      <c r="U19" s="83" t="e">
        <f t="shared" si="1"/>
        <v>#DIV/0!</v>
      </c>
      <c r="V19" s="53"/>
      <c r="W19" s="82">
        <v>0.5049731743904784</v>
      </c>
      <c r="X19" s="82">
        <v>0.41006213898308153</v>
      </c>
      <c r="Y19" s="109" t="e">
        <f t="shared" si="2"/>
        <v>#DIV/0!</v>
      </c>
      <c r="Z19" s="83" t="e">
        <f t="shared" si="3"/>
        <v>#DIV/0!</v>
      </c>
      <c r="AB19" s="79"/>
      <c r="AC19" s="379">
        <v>125</v>
      </c>
      <c r="AD19" s="379"/>
      <c r="AE19" s="380">
        <v>125</v>
      </c>
    </row>
    <row r="20" spans="1:31" ht="15.7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F20" s="384"/>
      <c r="G20" s="85"/>
      <c r="H20" s="79">
        <f>'UK Prices'!I20*'IRISH Pricing'!$H$1</f>
        <v>70.2</v>
      </c>
      <c r="I20" s="294">
        <f>'UK Prices'!I20*'IRISH Pricing'!$I$1</f>
        <v>72.900000000000006</v>
      </c>
      <c r="J20" s="559">
        <f>'UK Prices'!I20*$J$1</f>
        <v>0</v>
      </c>
      <c r="K20" s="53"/>
      <c r="L20" s="87"/>
      <c r="M20" s="81">
        <v>0</v>
      </c>
      <c r="N20" s="87"/>
      <c r="O20" s="106">
        <f>'Std Cst'!Y20</f>
        <v>40.981836190476194</v>
      </c>
      <c r="P20" s="82"/>
      <c r="Q20" s="87"/>
      <c r="S20" s="82">
        <v>0.43213886250923295</v>
      </c>
      <c r="T20" s="107" t="e">
        <f t="shared" si="0"/>
        <v>#DIV/0!</v>
      </c>
      <c r="U20" s="83" t="e">
        <f t="shared" si="1"/>
        <v>#DIV/0!</v>
      </c>
      <c r="V20" s="53"/>
      <c r="X20" s="82">
        <v>0.43213886250923295</v>
      </c>
      <c r="Y20" s="109" t="e">
        <f t="shared" si="2"/>
        <v>#DIV/0!</v>
      </c>
      <c r="Z20" s="83" t="e">
        <f t="shared" si="3"/>
        <v>#DIV/0!</v>
      </c>
      <c r="AB20" s="79"/>
      <c r="AC20" s="379"/>
      <c r="AD20" s="379"/>
      <c r="AE20" s="380">
        <v>189</v>
      </c>
    </row>
    <row r="21" spans="1:31" ht="15.7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F21" s="384"/>
      <c r="G21" s="85"/>
      <c r="H21" s="79">
        <f>'UK Prices'!I21*'IRISH Pricing'!$H$1</f>
        <v>66.3</v>
      </c>
      <c r="I21" s="294">
        <f>'UK Prices'!I21*'IRISH Pricing'!$I$1</f>
        <v>68.850000000000009</v>
      </c>
      <c r="J21" s="559">
        <f>'UK Prices'!I21*$J$1</f>
        <v>0</v>
      </c>
      <c r="K21" s="53"/>
      <c r="L21" s="87"/>
      <c r="M21" s="81">
        <v>0</v>
      </c>
      <c r="N21" s="87"/>
      <c r="O21" s="106">
        <f>'Std Cst'!Y21</f>
        <v>39.348030476190473</v>
      </c>
      <c r="P21" s="82"/>
      <c r="Q21" s="87"/>
      <c r="S21" s="82">
        <v>0.42271046310261989</v>
      </c>
      <c r="T21" s="107" t="e">
        <f t="shared" si="0"/>
        <v>#DIV/0!</v>
      </c>
      <c r="U21" s="83" t="e">
        <f t="shared" si="1"/>
        <v>#DIV/0!</v>
      </c>
      <c r="V21" s="53"/>
      <c r="X21" s="82">
        <v>0.42271046310261989</v>
      </c>
      <c r="Y21" s="109" t="e">
        <f t="shared" si="2"/>
        <v>#DIV/0!</v>
      </c>
      <c r="Z21" s="83" t="e">
        <f t="shared" si="3"/>
        <v>#DIV/0!</v>
      </c>
      <c r="AB21" s="79"/>
      <c r="AC21" s="379"/>
      <c r="AD21" s="379"/>
      <c r="AE21" s="380">
        <v>175</v>
      </c>
    </row>
    <row r="22" spans="1:31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F22" s="384"/>
      <c r="G22" s="85"/>
      <c r="H22" s="79">
        <f>'UK Prices'!I22*'IRISH Pricing'!$H$1</f>
        <v>77.350000000000009</v>
      </c>
      <c r="I22" s="294">
        <f>'UK Prices'!I22*'IRISH Pricing'!$I$1</f>
        <v>80.325000000000003</v>
      </c>
      <c r="J22" s="559">
        <f>'UK Prices'!I22*$J$1</f>
        <v>0</v>
      </c>
      <c r="K22" s="53"/>
      <c r="L22" s="87"/>
      <c r="M22" s="81">
        <v>0.13</v>
      </c>
      <c r="N22" s="87"/>
      <c r="O22" s="106">
        <f>'Std Cst'!Y22</f>
        <v>40.91581333333334</v>
      </c>
      <c r="P22" s="82"/>
      <c r="Q22" s="87"/>
      <c r="S22" s="82">
        <v>0.4854332160214514</v>
      </c>
      <c r="T22" s="107" t="e">
        <f t="shared" si="0"/>
        <v>#DIV/0!</v>
      </c>
      <c r="U22" s="83" t="e">
        <f t="shared" si="1"/>
        <v>#DIV/0!</v>
      </c>
      <c r="V22" s="53"/>
      <c r="X22" s="82">
        <v>0.40854392646143844</v>
      </c>
      <c r="Y22" s="109" t="e">
        <f t="shared" si="2"/>
        <v>#DIV/0!</v>
      </c>
      <c r="Z22" s="83" t="e">
        <f t="shared" si="3"/>
        <v>#DIV/0!</v>
      </c>
      <c r="AB22" s="79"/>
      <c r="AC22" s="379"/>
      <c r="AD22" s="379"/>
      <c r="AE22" s="380">
        <v>169</v>
      </c>
    </row>
    <row r="23" spans="1:31" ht="15.7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IF('UK Prices'!D23=0,"",'UK Prices'!D23)</f>
        <v>FJ Perf Hybrid Jacket</v>
      </c>
      <c r="F23" s="384"/>
      <c r="G23" s="85">
        <v>67.7</v>
      </c>
      <c r="H23" s="79">
        <f>'UK Prices'!I23*'IRISH Pricing'!$H$1</f>
        <v>71.5</v>
      </c>
      <c r="I23" s="294">
        <f>'UK Prices'!I23*'IRISH Pricing'!$I$1</f>
        <v>74.25</v>
      </c>
      <c r="J23" s="559">
        <f>'UK Prices'!I23*$J$1</f>
        <v>0</v>
      </c>
      <c r="K23" s="53">
        <f t="shared" si="4"/>
        <v>-1</v>
      </c>
      <c r="L23" s="87"/>
      <c r="M23" s="81">
        <v>0.13</v>
      </c>
      <c r="N23" s="87"/>
      <c r="O23" s="106">
        <f>'Std Cst'!Y23</f>
        <v>33.93177142857143</v>
      </c>
      <c r="P23" s="82">
        <f>'Std Cst'!U23</f>
        <v>8.2059089880435546E-2</v>
      </c>
      <c r="Q23" s="87"/>
      <c r="R23" s="82">
        <v>0.607435067563871</v>
      </c>
      <c r="S23" s="82">
        <v>0.53832167832167832</v>
      </c>
      <c r="T23" s="107" t="e">
        <f t="shared" si="0"/>
        <v>#DIV/0!</v>
      </c>
      <c r="U23" s="83" t="e">
        <f t="shared" si="1"/>
        <v>#DIV/0!</v>
      </c>
      <c r="V23" s="53"/>
      <c r="W23" s="82">
        <v>0.5487759397285874</v>
      </c>
      <c r="X23" s="82">
        <v>0.46933526243871071</v>
      </c>
      <c r="Y23" s="109" t="e">
        <f t="shared" si="2"/>
        <v>#DIV/0!</v>
      </c>
      <c r="Z23" s="83" t="e">
        <f t="shared" si="3"/>
        <v>#DIV/0!</v>
      </c>
      <c r="AB23" s="79"/>
      <c r="AC23" s="379">
        <v>149</v>
      </c>
      <c r="AD23" s="379"/>
      <c r="AE23" s="380">
        <v>159</v>
      </c>
    </row>
    <row r="24" spans="1:31" ht="15.7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IF('UK Prices'!D24=0,"",'UK Prices'!D24)</f>
        <v>FJ Perf Hybrid Vest</v>
      </c>
      <c r="F24" s="384"/>
      <c r="G24" s="85">
        <v>58.2</v>
      </c>
      <c r="H24" s="79">
        <f>'UK Prices'!I24*'IRISH Pricing'!$H$1</f>
        <v>65</v>
      </c>
      <c r="I24" s="294">
        <f>'UK Prices'!I24*'IRISH Pricing'!$I$1</f>
        <v>67.5</v>
      </c>
      <c r="J24" s="559">
        <f>'UK Prices'!I24*$J$1</f>
        <v>0</v>
      </c>
      <c r="K24" s="53">
        <f t="shared" si="4"/>
        <v>-1</v>
      </c>
      <c r="L24" s="87"/>
      <c r="M24" s="81">
        <v>0.13</v>
      </c>
      <c r="N24" s="87"/>
      <c r="O24" s="106">
        <f>'Std Cst'!Y24</f>
        <v>30.142095238095237</v>
      </c>
      <c r="P24" s="82">
        <f>'Std Cst'!U24</f>
        <v>0.17310624051148016</v>
      </c>
      <c r="Q24" s="87"/>
      <c r="R24" s="82">
        <v>0.6258396843578975</v>
      </c>
      <c r="S24" s="82">
        <v>0.54886609686609689</v>
      </c>
      <c r="T24" s="107" t="e">
        <f t="shared" si="0"/>
        <v>#DIV/0!</v>
      </c>
      <c r="U24" s="83" t="e">
        <f t="shared" si="1"/>
        <v>#DIV/0!</v>
      </c>
      <c r="V24" s="53"/>
      <c r="W24" s="82">
        <v>0.56993067167574418</v>
      </c>
      <c r="X24" s="82">
        <v>0.48145528375413438</v>
      </c>
      <c r="Y24" s="109" t="e">
        <f t="shared" si="2"/>
        <v>#DIV/0!</v>
      </c>
      <c r="Z24" s="83" t="e">
        <f t="shared" si="3"/>
        <v>#DIV/0!</v>
      </c>
      <c r="AB24" s="79"/>
      <c r="AC24" s="379">
        <v>135</v>
      </c>
      <c r="AD24" s="379"/>
      <c r="AE24" s="380">
        <v>145</v>
      </c>
    </row>
    <row r="25" spans="1:31" ht="15.7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87" t="str">
        <f>IF('UK Prices'!D25=0,"",'UK Prices'!D25)</f>
        <v>FJ Perf Wind Shell Mid Layer</v>
      </c>
      <c r="F25" s="384"/>
      <c r="G25" s="85"/>
      <c r="H25" s="79">
        <f>'UK Prices'!I25*'IRISH Pricing'!$H$1</f>
        <v>58.5</v>
      </c>
      <c r="I25" s="294">
        <f>'UK Prices'!I25*'IRISH Pricing'!$I$1</f>
        <v>60.750000000000007</v>
      </c>
      <c r="J25" s="559">
        <f>'UK Prices'!I25*$J$1</f>
        <v>0</v>
      </c>
      <c r="K25" s="53"/>
      <c r="L25" s="87"/>
      <c r="M25" s="81">
        <v>0.13</v>
      </c>
      <c r="N25" s="87"/>
      <c r="O25" s="106">
        <f>'Std Cst'!Y25</f>
        <v>25.07241904761905</v>
      </c>
      <c r="P25" s="82"/>
      <c r="Q25" s="87"/>
      <c r="R25" s="53"/>
      <c r="S25" s="53">
        <v>0.58302627413738528</v>
      </c>
      <c r="T25" s="107" t="e">
        <f>(J25-O25)/J25</f>
        <v>#DIV/0!</v>
      </c>
      <c r="U25" s="83" t="e">
        <f t="shared" si="1"/>
        <v>#DIV/0!</v>
      </c>
      <c r="V25" s="53"/>
      <c r="W25" s="108"/>
      <c r="X25" s="108">
        <v>0.52071985533032794</v>
      </c>
      <c r="Y25" s="109" t="e">
        <f>((J25*(1-M25))-O25)/(J25*(1-M25))</f>
        <v>#DIV/0!</v>
      </c>
      <c r="Z25" s="83" t="e">
        <f t="shared" si="3"/>
        <v>#DIV/0!</v>
      </c>
      <c r="AB25" s="79"/>
      <c r="AC25" s="224"/>
      <c r="AD25" s="224"/>
      <c r="AE25" s="380">
        <v>129</v>
      </c>
    </row>
    <row r="26" spans="1:31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IF('UK Prices'!D26=0,"",'UK Prices'!D26)</f>
        <v>FJ Perf Softshell Jacket</v>
      </c>
      <c r="F26" s="384"/>
      <c r="G26" s="85">
        <v>65.5</v>
      </c>
      <c r="H26" s="79">
        <f>'UK Prices'!I26*'IRISH Pricing'!$H$1</f>
        <v>66.039999999999992</v>
      </c>
      <c r="I26" s="294">
        <f>'UK Prices'!I26*'IRISH Pricing'!$I$1</f>
        <v>68.58</v>
      </c>
      <c r="J26" s="559">
        <f>'UK Prices'!I26*$J$1</f>
        <v>0</v>
      </c>
      <c r="K26" s="53">
        <f t="shared" si="4"/>
        <v>-1</v>
      </c>
      <c r="L26" s="87"/>
      <c r="M26" s="81">
        <v>0.13</v>
      </c>
      <c r="N26" s="87"/>
      <c r="O26" s="106">
        <f>'Std Cst'!Y26</f>
        <v>30.151110095238092</v>
      </c>
      <c r="P26" s="82">
        <f>'Std Cst'!U26</f>
        <v>8.7803538677010184E-2</v>
      </c>
      <c r="Q26" s="87"/>
      <c r="R26" s="82">
        <v>0.64136212338139664</v>
      </c>
      <c r="S26" s="82">
        <v>0.55583327725060006</v>
      </c>
      <c r="T26" s="107" t="e">
        <f t="shared" si="0"/>
        <v>#DIV/0!</v>
      </c>
      <c r="U26" s="83" t="e">
        <f t="shared" si="1"/>
        <v>#DIV/0!</v>
      </c>
      <c r="V26" s="53"/>
      <c r="W26" s="82">
        <v>0.58777255561080077</v>
      </c>
      <c r="X26" s="82">
        <v>0.48946353706965523</v>
      </c>
      <c r="Y26" s="109" t="e">
        <f t="shared" si="2"/>
        <v>#DIV/0!</v>
      </c>
      <c r="Z26" s="83" t="e">
        <f t="shared" si="3"/>
        <v>#DIV/0!</v>
      </c>
      <c r="AB26" s="79"/>
      <c r="AC26" s="379">
        <v>145</v>
      </c>
      <c r="AD26" s="379"/>
      <c r="AE26" s="380">
        <f>L26*2</f>
        <v>0</v>
      </c>
    </row>
    <row r="27" spans="1:31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IF('UK Prices'!D27=0,"",'UK Prices'!D27)</f>
        <v>FJ Perf Softshell Vest</v>
      </c>
      <c r="F27" s="384"/>
      <c r="G27" s="85">
        <v>56.4</v>
      </c>
      <c r="H27" s="79">
        <f>'UK Prices'!I27*'IRISH Pricing'!$H$1</f>
        <v>56.680000000000007</v>
      </c>
      <c r="I27" s="294">
        <f>'UK Prices'!I27*'IRISH Pricing'!$I$1</f>
        <v>58.860000000000007</v>
      </c>
      <c r="J27" s="559">
        <f>'UK Prices'!I27*$J$1</f>
        <v>0</v>
      </c>
      <c r="K27" s="53">
        <f t="shared" si="4"/>
        <v>-1</v>
      </c>
      <c r="L27" s="87"/>
      <c r="M27" s="81">
        <v>0.13</v>
      </c>
      <c r="N27" s="87"/>
      <c r="O27" s="106">
        <f>'Std Cst'!Y27</f>
        <v>24.309976380952378</v>
      </c>
      <c r="P27" s="82">
        <f>'Std Cst'!U27</f>
        <v>8.7684342972596321E-2</v>
      </c>
      <c r="Q27" s="87"/>
      <c r="R27" s="82">
        <v>0.66414859364328882</v>
      </c>
      <c r="S27" s="82">
        <v>0.58272458767871627</v>
      </c>
      <c r="T27" s="107" t="e">
        <f t="shared" si="0"/>
        <v>#DIV/0!</v>
      </c>
      <c r="U27" s="83" t="e">
        <f t="shared" si="1"/>
        <v>#DIV/0!</v>
      </c>
      <c r="V27" s="53"/>
      <c r="W27" s="82">
        <v>0.61396390073941232</v>
      </c>
      <c r="X27" s="82">
        <v>0.52037308928588077</v>
      </c>
      <c r="Y27" s="109" t="e">
        <f t="shared" si="2"/>
        <v>#DIV/0!</v>
      </c>
      <c r="Z27" s="83" t="e">
        <f t="shared" si="3"/>
        <v>#DIV/0!</v>
      </c>
      <c r="AB27" s="79"/>
      <c r="AC27" s="379">
        <v>129</v>
      </c>
      <c r="AD27" s="379"/>
      <c r="AE27" s="380">
        <f>L27*2</f>
        <v>0</v>
      </c>
    </row>
    <row r="28" spans="1:31" ht="15.75" customHeight="1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F28" s="384"/>
      <c r="G28" s="85"/>
      <c r="H28" s="79"/>
      <c r="I28" s="294"/>
      <c r="J28" s="559"/>
      <c r="K28" s="53"/>
      <c r="L28" s="87"/>
      <c r="M28" s="81"/>
      <c r="N28" s="87"/>
      <c r="O28" s="106"/>
      <c r="P28" s="82"/>
      <c r="Q28" s="87"/>
      <c r="T28" s="107"/>
      <c r="U28" s="110"/>
      <c r="V28" s="53"/>
      <c r="Y28" s="109"/>
      <c r="Z28" s="110"/>
      <c r="AB28" s="79"/>
      <c r="AC28" s="379"/>
      <c r="AD28" s="379"/>
      <c r="AE28" s="380"/>
    </row>
    <row r="29" spans="1:31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IF('UK Prices'!D29=0,"",'UK Prices'!D29)</f>
        <v>FJ Seamless Thermal Base Layer Mock</v>
      </c>
      <c r="F29" s="384"/>
      <c r="G29" s="85"/>
      <c r="H29" s="79">
        <f>'UK Prices'!I29*'IRISH Pricing'!$H$1</f>
        <v>35.75</v>
      </c>
      <c r="I29" s="294">
        <f>'UK Prices'!I29*'IRISH Pricing'!$I$1</f>
        <v>37.125</v>
      </c>
      <c r="J29" s="559">
        <f>'UK Prices'!I29*$J$1</f>
        <v>0</v>
      </c>
      <c r="K29" s="53"/>
      <c r="L29" s="87"/>
      <c r="M29" s="81">
        <v>0.13</v>
      </c>
      <c r="N29" s="87"/>
      <c r="O29" s="106">
        <f>'Std Cst'!Y29</f>
        <v>13.803219047619047</v>
      </c>
      <c r="P29" s="82">
        <f>'Std Cst'!U29</f>
        <v>0</v>
      </c>
      <c r="Q29" s="87"/>
      <c r="R29" s="53"/>
      <c r="S29" s="53">
        <v>0.5842994042994043</v>
      </c>
      <c r="T29" s="107" t="e">
        <f t="shared" ref="T29" si="5">(J29-O29)/J29</f>
        <v>#DIV/0!</v>
      </c>
      <c r="U29" s="83" t="e">
        <f t="shared" ref="U29:U31" si="6">T29-S29</f>
        <v>#DIV/0!</v>
      </c>
      <c r="V29" s="53"/>
      <c r="W29" s="108"/>
      <c r="X29" s="108">
        <v>0.52218322333264866</v>
      </c>
      <c r="Y29" s="109" t="e">
        <f t="shared" ref="Y29" si="7">((J29*(1-M29))-O29)/(J29*(1-M29))</f>
        <v>#DIV/0!</v>
      </c>
      <c r="Z29" s="83" t="e">
        <f t="shared" ref="Z29:Z31" si="8">Y29-X29</f>
        <v>#DIV/0!</v>
      </c>
      <c r="AB29" s="79"/>
      <c r="AC29" s="379"/>
      <c r="AD29" s="379"/>
      <c r="AE29" s="380">
        <v>85</v>
      </c>
    </row>
    <row r="30" spans="1:31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IF('UK Prices'!D30=0,"",'UK Prices'!D30)</f>
        <v>FJ Thermal Base Layer Crew</v>
      </c>
      <c r="F30" s="384"/>
      <c r="G30" s="85">
        <v>24.4</v>
      </c>
      <c r="H30" s="79">
        <f>'UK Prices'!I30*'IRISH Pricing'!$H$1</f>
        <v>25.869999999999997</v>
      </c>
      <c r="I30" s="294">
        <f>'UK Prices'!I30*'IRISH Pricing'!$I$1</f>
        <v>26.864999999999998</v>
      </c>
      <c r="J30" s="559">
        <f>'UK Prices'!I30*$J$1</f>
        <v>0</v>
      </c>
      <c r="K30" s="53">
        <f t="shared" si="4"/>
        <v>-1</v>
      </c>
      <c r="L30" s="87"/>
      <c r="M30" s="81">
        <v>0.13</v>
      </c>
      <c r="N30" s="87"/>
      <c r="O30" s="106">
        <f>'Std Cst'!Y30</f>
        <v>11.669577904761903</v>
      </c>
      <c r="P30" s="82">
        <f>'Std Cst'!U30</f>
        <v>8.778111171036794E-2</v>
      </c>
      <c r="Q30" s="87"/>
      <c r="R30" s="53">
        <v>0.627378059502125</v>
      </c>
      <c r="S30" s="53">
        <v>0.56115420406877692</v>
      </c>
      <c r="T30" s="107" t="e">
        <f t="shared" si="0"/>
        <v>#DIV/0!</v>
      </c>
      <c r="U30" s="83" t="e">
        <f t="shared" si="6"/>
        <v>#DIV/0!</v>
      </c>
      <c r="V30" s="53"/>
      <c r="W30" s="108">
        <v>0.57169891896795977</v>
      </c>
      <c r="X30" s="108">
        <v>0.49557954490664013</v>
      </c>
      <c r="Y30" s="109" t="e">
        <f t="shared" si="2"/>
        <v>#DIV/0!</v>
      </c>
      <c r="Z30" s="83" t="e">
        <f t="shared" si="8"/>
        <v>#DIV/0!</v>
      </c>
      <c r="AB30" s="79"/>
      <c r="AC30" s="379">
        <v>59</v>
      </c>
      <c r="AD30" s="379"/>
      <c r="AE30" s="380">
        <f>L30*2</f>
        <v>0</v>
      </c>
    </row>
    <row r="31" spans="1:31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F31" s="384"/>
      <c r="G31" s="85">
        <v>24.4</v>
      </c>
      <c r="H31" s="79">
        <f>'UK Prices'!I31*'IRISH Pricing'!$H$1</f>
        <v>26.91</v>
      </c>
      <c r="I31" s="294">
        <f>'UK Prices'!I31*'IRISH Pricing'!$I$1</f>
        <v>27.945</v>
      </c>
      <c r="J31" s="559">
        <f>'UK Prices'!I31*$J$1</f>
        <v>0</v>
      </c>
      <c r="K31" s="53">
        <f t="shared" si="4"/>
        <v>-1</v>
      </c>
      <c r="L31" s="87"/>
      <c r="M31" s="81">
        <v>0.13</v>
      </c>
      <c r="N31" s="87"/>
      <c r="O31" s="106">
        <f>'Std Cst'!Y31</f>
        <v>10.355926095238095</v>
      </c>
      <c r="P31" s="82">
        <f>'Std Cst'!U31</f>
        <v>-5.7042415030149965E-2</v>
      </c>
      <c r="Q31" s="87"/>
      <c r="R31" s="53">
        <v>0.61853774377656345</v>
      </c>
      <c r="S31" s="53">
        <v>0.62556367590184014</v>
      </c>
      <c r="T31" s="107" t="e">
        <f t="shared" si="0"/>
        <v>#DIV/0!</v>
      </c>
      <c r="U31" s="83" t="e">
        <f t="shared" si="6"/>
        <v>#DIV/0!</v>
      </c>
      <c r="V31" s="53"/>
      <c r="W31" s="108">
        <v>0.56153763652478561</v>
      </c>
      <c r="X31" s="108">
        <v>0.56961342057682773</v>
      </c>
      <c r="Y31" s="109" t="e">
        <f t="shared" si="2"/>
        <v>#DIV/0!</v>
      </c>
      <c r="Z31" s="83" t="e">
        <f t="shared" si="8"/>
        <v>#DIV/0!</v>
      </c>
      <c r="AB31" s="79"/>
      <c r="AC31" s="379">
        <v>59</v>
      </c>
      <c r="AD31" s="379"/>
      <c r="AE31" s="380">
        <v>59</v>
      </c>
    </row>
    <row r="32" spans="1:31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IF('UK Prices'!D32=0,"",'UK Prices'!D32)</f>
        <v>FJ Base Layer Leggings</v>
      </c>
      <c r="F32" s="384"/>
      <c r="G32" s="85">
        <v>22.3</v>
      </c>
      <c r="H32" s="79">
        <f>'UK Prices'!I32*'IRISH Pricing'!$H$1</f>
        <v>22.619999999999997</v>
      </c>
      <c r="I32" s="294">
        <f>'UK Prices'!I32*'IRISH Pricing'!$I$1</f>
        <v>23.49</v>
      </c>
      <c r="J32" s="559">
        <f>'UK Prices'!I32*$J$1</f>
        <v>0</v>
      </c>
      <c r="K32" s="53">
        <f t="shared" si="4"/>
        <v>-1</v>
      </c>
      <c r="L32" s="87"/>
      <c r="M32" s="81">
        <v>0.13</v>
      </c>
      <c r="N32" s="87"/>
      <c r="O32" s="106">
        <f>'Std Cst'!Y32</f>
        <v>10.084073142857141</v>
      </c>
      <c r="P32" s="82">
        <f>'Std Cst'!U32</f>
        <v>8.7758946239485686E-2</v>
      </c>
      <c r="Q32" s="87"/>
      <c r="R32" s="53">
        <v>0.64767531240657705</v>
      </c>
      <c r="S32" s="53">
        <v>0.5662894193928677</v>
      </c>
      <c r="T32" s="107" t="e">
        <f t="shared" si="0"/>
        <v>#DIV/0!</v>
      </c>
      <c r="U32" s="110" t="e">
        <f t="shared" ref="U32:U34" si="9">T32-R32</f>
        <v>#DIV/0!</v>
      </c>
      <c r="V32" s="53"/>
      <c r="W32" s="108">
        <v>0.59502909472020349</v>
      </c>
      <c r="X32" s="108">
        <v>0.50148209125616972</v>
      </c>
      <c r="Y32" s="109" t="e">
        <f t="shared" si="2"/>
        <v>#DIV/0!</v>
      </c>
      <c r="Z32" s="110" t="e">
        <f t="shared" ref="Z32:Z34" si="10">Y32-W32</f>
        <v>#DIV/0!</v>
      </c>
      <c r="AB32" s="79"/>
      <c r="AC32" s="379">
        <v>55</v>
      </c>
      <c r="AD32" s="379"/>
      <c r="AE32" s="380">
        <f>L32*2</f>
        <v>0</v>
      </c>
    </row>
    <row r="33" spans="1:31" ht="15.75" customHeight="1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F33" s="384"/>
      <c r="G33" s="85"/>
      <c r="H33" s="79"/>
      <c r="I33" s="294"/>
      <c r="J33" s="559"/>
      <c r="K33" s="53"/>
      <c r="L33" s="87"/>
      <c r="M33" s="81"/>
      <c r="N33" s="87"/>
      <c r="O33" s="106"/>
      <c r="P33" s="82"/>
      <c r="Q33" s="87"/>
      <c r="T33" s="107"/>
      <c r="U33" s="110"/>
      <c r="V33" s="53"/>
      <c r="Y33" s="109"/>
      <c r="Z33" s="110"/>
      <c r="AB33" s="79"/>
      <c r="AC33" s="379"/>
      <c r="AD33" s="379"/>
      <c r="AE33" s="380"/>
    </row>
    <row r="34" spans="1:31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IF('UK Prices'!D34=0,"",'UK Prices'!D34)</f>
        <v>Drop Needle Pullover</v>
      </c>
      <c r="F34" s="384"/>
      <c r="G34" s="85">
        <v>41.9</v>
      </c>
      <c r="H34" s="79">
        <f>'UK Prices'!I34*'IRISH Pricing'!$H$1</f>
        <v>41.989999999999995</v>
      </c>
      <c r="I34" s="294">
        <f>'UK Prices'!I34*'IRISH Pricing'!$I$1</f>
        <v>43.604999999999997</v>
      </c>
      <c r="J34" s="559">
        <f>'UK Prices'!I34*$J$1</f>
        <v>0</v>
      </c>
      <c r="K34" s="53">
        <f t="shared" si="4"/>
        <v>-1</v>
      </c>
      <c r="L34" s="87"/>
      <c r="M34" s="81">
        <v>0.13</v>
      </c>
      <c r="N34" s="87"/>
      <c r="O34" s="106">
        <f>'Std Cst'!Y34</f>
        <v>19.809308190476191</v>
      </c>
      <c r="P34" s="82">
        <f>'Std Cst'!U34</f>
        <v>8.7863115996966695E-2</v>
      </c>
      <c r="Q34" s="87"/>
      <c r="R34" s="82">
        <v>0.63167970582515687</v>
      </c>
      <c r="S34" s="82">
        <v>0.5410513967170314</v>
      </c>
      <c r="T34" s="107" t="e">
        <f t="shared" si="0"/>
        <v>#DIV/0!</v>
      </c>
      <c r="U34" s="110" t="e">
        <f t="shared" si="9"/>
        <v>#DIV/0!</v>
      </c>
      <c r="V34" s="53"/>
      <c r="W34" s="82">
        <v>0.57664334002891593</v>
      </c>
      <c r="X34" s="82">
        <v>0.47247286978969122</v>
      </c>
      <c r="Y34" s="109" t="e">
        <f t="shared" si="2"/>
        <v>#DIV/0!</v>
      </c>
      <c r="Z34" s="110" t="e">
        <f t="shared" si="10"/>
        <v>#DIV/0!</v>
      </c>
      <c r="AB34" s="79"/>
      <c r="AC34" s="379">
        <v>95</v>
      </c>
      <c r="AD34" s="379"/>
      <c r="AE34" s="380">
        <f>L34*2</f>
        <v>0</v>
      </c>
    </row>
    <row r="35" spans="1:31" ht="15.7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F35" s="384"/>
      <c r="G35" s="85">
        <v>40</v>
      </c>
      <c r="H35" s="79">
        <f>'UK Prices'!I35*'IRISH Pricing'!$H$1</f>
        <v>41.47</v>
      </c>
      <c r="I35" s="294">
        <f>'UK Prices'!I35*'IRISH Pricing'!$I$1</f>
        <v>43.064999999999998</v>
      </c>
      <c r="J35" s="559">
        <f>'UK Prices'!I35*$J$1</f>
        <v>0</v>
      </c>
      <c r="K35" s="53">
        <f t="shared" ref="K35" si="11">(J35-G35)/G35</f>
        <v>-1</v>
      </c>
      <c r="L35" s="87"/>
      <c r="M35" s="81">
        <v>0.13</v>
      </c>
      <c r="N35" s="87"/>
      <c r="O35" s="106">
        <f>'Std Cst'!Y35</f>
        <v>18.01280076190476</v>
      </c>
      <c r="P35" s="82">
        <f>'Std Cst'!U35</f>
        <v>-4.5787690986095662E-2</v>
      </c>
      <c r="Q35" s="87"/>
      <c r="R35" s="82">
        <v>0.60003604444444447</v>
      </c>
      <c r="S35" s="82">
        <v>0.57741749948646504</v>
      </c>
      <c r="T35" s="107" t="e">
        <f t="shared" si="0"/>
        <v>#DIV/0!</v>
      </c>
      <c r="U35" s="83" t="e">
        <f t="shared" ref="U35:U36" si="12">T35-S35</f>
        <v>#DIV/0!</v>
      </c>
      <c r="V35" s="53"/>
      <c r="W35" s="82">
        <v>0.54027131545338436</v>
      </c>
      <c r="X35" s="82">
        <v>0.51427298791547704</v>
      </c>
      <c r="Y35" s="109" t="e">
        <f t="shared" si="2"/>
        <v>#DIV/0!</v>
      </c>
      <c r="Z35" s="83" t="e">
        <f t="shared" ref="Z35:Z36" si="13">Y35-X35</f>
        <v>#DIV/0!</v>
      </c>
      <c r="AB35" s="79"/>
      <c r="AC35" s="379">
        <v>89</v>
      </c>
      <c r="AD35" s="379"/>
      <c r="AE35" s="380">
        <v>95</v>
      </c>
    </row>
    <row r="36" spans="1:31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IF('UK Prices'!D36=0,"",'UK Prices'!D36)</f>
        <v>FJ Track Jacket</v>
      </c>
      <c r="F36" s="384"/>
      <c r="G36" s="85">
        <v>41.9</v>
      </c>
      <c r="H36" s="79">
        <f>'UK Prices'!I36*'IRISH Pricing'!$H$1</f>
        <v>41.989999999999995</v>
      </c>
      <c r="I36" s="294">
        <f>'UK Prices'!I36*'IRISH Pricing'!$I$1</f>
        <v>43.604999999999997</v>
      </c>
      <c r="J36" s="559">
        <f>'UK Prices'!I36*$J$1</f>
        <v>0</v>
      </c>
      <c r="K36" s="53">
        <f t="shared" si="4"/>
        <v>-1</v>
      </c>
      <c r="L36" s="87"/>
      <c r="M36" s="81">
        <v>0.13</v>
      </c>
      <c r="N36" s="87"/>
      <c r="O36" s="106">
        <f>'Std Cst'!Y36</f>
        <v>17.355974857142858</v>
      </c>
      <c r="P36" s="82">
        <f>'Std Cst'!U36</f>
        <v>8.7610277358371708E-2</v>
      </c>
      <c r="Q36" s="87"/>
      <c r="R36" s="82">
        <v>0.67722023442057822</v>
      </c>
      <c r="S36" s="82">
        <v>0.59785504485194885</v>
      </c>
      <c r="T36" s="107" t="e">
        <f t="shared" si="0"/>
        <v>#DIV/0!</v>
      </c>
      <c r="U36" s="83" t="e">
        <f t="shared" si="12"/>
        <v>#DIV/0!</v>
      </c>
      <c r="V36" s="53"/>
      <c r="W36" s="82">
        <v>0.62898877519606688</v>
      </c>
      <c r="X36" s="82">
        <v>0.53776441937005615</v>
      </c>
      <c r="Y36" s="109" t="e">
        <f t="shared" si="2"/>
        <v>#DIV/0!</v>
      </c>
      <c r="Z36" s="83" t="e">
        <f t="shared" si="13"/>
        <v>#DIV/0!</v>
      </c>
      <c r="AB36" s="79"/>
      <c r="AC36" s="379">
        <v>95</v>
      </c>
      <c r="AD36" s="379"/>
      <c r="AE36" s="380">
        <f>L36*2</f>
        <v>0</v>
      </c>
    </row>
    <row r="37" spans="1:31" ht="15.75" customHeight="1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F37" s="384"/>
      <c r="G37" s="85"/>
      <c r="H37" s="79"/>
      <c r="I37" s="294"/>
      <c r="J37" s="559"/>
      <c r="K37" s="53"/>
      <c r="L37" s="87"/>
      <c r="M37" s="81"/>
      <c r="N37" s="87"/>
      <c r="O37" s="106"/>
      <c r="P37" s="82"/>
      <c r="Q37" s="87"/>
      <c r="T37" s="107"/>
      <c r="U37" s="110"/>
      <c r="V37" s="53"/>
      <c r="Y37" s="109"/>
      <c r="Z37" s="110"/>
      <c r="AB37" s="79"/>
      <c r="AC37" s="379"/>
      <c r="AD37" s="379"/>
      <c r="AE37" s="380"/>
    </row>
    <row r="38" spans="1:31" ht="15.7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E38" s="117">
        <v>4</v>
      </c>
      <c r="F38" s="384"/>
      <c r="G38" s="85"/>
      <c r="H38" s="79">
        <f>'UK Prices'!I38*'IRISH Pricing'!$H$1</f>
        <v>35.619999999999997</v>
      </c>
      <c r="I38" s="294">
        <f>'UK Prices'!I38*'IRISH Pricing'!$I$1</f>
        <v>36.99</v>
      </c>
      <c r="J38" s="559">
        <f>'UK Prices'!I38*$J$1</f>
        <v>0</v>
      </c>
      <c r="K38" s="53"/>
      <c r="L38" s="87"/>
      <c r="M38" s="81">
        <v>0.13</v>
      </c>
      <c r="N38" s="87"/>
      <c r="O38" s="106">
        <f>'Std Cst'!Y38</f>
        <v>15.060758857142856</v>
      </c>
      <c r="P38" s="82"/>
      <c r="Q38" s="87"/>
      <c r="R38" s="53"/>
      <c r="S38" s="53">
        <v>0.5886368457171377</v>
      </c>
      <c r="T38" s="107" t="e">
        <f>(J38-O38)/J38</f>
        <v>#DIV/0!</v>
      </c>
      <c r="U38" s="83" t="e">
        <f t="shared" ref="U38:U43" si="14">T38-S38</f>
        <v>#DIV/0!</v>
      </c>
      <c r="V38" s="53"/>
      <c r="W38" s="108"/>
      <c r="X38" s="108">
        <v>0.52716878818061796</v>
      </c>
      <c r="Y38" s="109" t="e">
        <f>((J38*(1-M38))-O38)/(J38*(1-M38))</f>
        <v>#DIV/0!</v>
      </c>
      <c r="Z38" s="83" t="e">
        <f t="shared" ref="Z38:Z43" si="15">Y38-X38</f>
        <v>#DIV/0!</v>
      </c>
      <c r="AB38" s="79"/>
      <c r="AC38" s="224"/>
      <c r="AD38" s="224"/>
      <c r="AE38" s="380">
        <v>85</v>
      </c>
    </row>
    <row r="39" spans="1:31" ht="15.7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E39" s="117">
        <v>4</v>
      </c>
      <c r="F39" s="384"/>
      <c r="G39" s="85"/>
      <c r="H39" s="79">
        <f>'UK Prices'!I39*'IRISH Pricing'!$H$1</f>
        <v>35.619999999999997</v>
      </c>
      <c r="I39" s="294">
        <f>'UK Prices'!I39*'IRISH Pricing'!$I$1</f>
        <v>36.99</v>
      </c>
      <c r="J39" s="559">
        <f>'UK Prices'!I39*$J$1</f>
        <v>0</v>
      </c>
      <c r="K39" s="53"/>
      <c r="L39" s="87"/>
      <c r="M39" s="81">
        <v>0.13</v>
      </c>
      <c r="N39" s="87"/>
      <c r="O39" s="106">
        <f>'Std Cst'!Y39</f>
        <v>13.567425523809522</v>
      </c>
      <c r="P39" s="82"/>
      <c r="Q39" s="87"/>
      <c r="R39" s="53"/>
      <c r="S39" s="53">
        <v>0.62939630253498868</v>
      </c>
      <c r="T39" s="107" t="e">
        <f>(J39-O39)/J39</f>
        <v>#DIV/0!</v>
      </c>
      <c r="U39" s="83" t="e">
        <f t="shared" si="14"/>
        <v>#DIV/0!</v>
      </c>
      <c r="V39" s="53"/>
      <c r="W39" s="108"/>
      <c r="X39" s="108">
        <v>0.57401873854596397</v>
      </c>
      <c r="Y39" s="109" t="e">
        <f>((J39*(1-M39))-O39)/(J39*(1-M39))</f>
        <v>#DIV/0!</v>
      </c>
      <c r="Z39" s="83" t="e">
        <f t="shared" si="15"/>
        <v>#DIV/0!</v>
      </c>
      <c r="AB39" s="79"/>
      <c r="AC39" s="224"/>
      <c r="AD39" s="224"/>
      <c r="AE39" s="380">
        <v>85</v>
      </c>
    </row>
    <row r="40" spans="1:31" ht="15.7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E40" s="117">
        <v>3</v>
      </c>
      <c r="F40" s="384"/>
      <c r="G40" s="85"/>
      <c r="H40" s="79">
        <f>'UK Prices'!I40*'IRISH Pricing'!$H$1</f>
        <v>31.980000000000004</v>
      </c>
      <c r="I40" s="294">
        <f>'UK Prices'!I40*'IRISH Pricing'!$I$1</f>
        <v>33.21</v>
      </c>
      <c r="J40" s="559">
        <f>'UK Prices'!I40*$J$1</f>
        <v>0</v>
      </c>
      <c r="K40" s="53"/>
      <c r="L40" s="87"/>
      <c r="M40" s="81">
        <v>0.13</v>
      </c>
      <c r="N40" s="87"/>
      <c r="O40" s="106">
        <f>'Std Cst'!Y40</f>
        <v>13.109206857142857</v>
      </c>
      <c r="P40" s="82"/>
      <c r="Q40" s="87"/>
      <c r="R40" s="53"/>
      <c r="S40" s="53">
        <v>0.60117712459175876</v>
      </c>
      <c r="T40" s="107" t="e">
        <f t="shared" ref="T40:T42" si="16">(J40-O40)/J40</f>
        <v>#DIV/0!</v>
      </c>
      <c r="U40" s="83" t="e">
        <f t="shared" si="14"/>
        <v>#DIV/0!</v>
      </c>
      <c r="V40" s="53"/>
      <c r="W40" s="108"/>
      <c r="X40" s="108">
        <v>0.54158290182960789</v>
      </c>
      <c r="Y40" s="109" t="e">
        <f t="shared" ref="Y40:Y42" si="17">((J40*(1-M40))-O40)/(J40*(1-M40))</f>
        <v>#DIV/0!</v>
      </c>
      <c r="Z40" s="83" t="e">
        <f t="shared" si="15"/>
        <v>#DIV/0!</v>
      </c>
      <c r="AB40" s="79"/>
      <c r="AC40" s="224"/>
      <c r="AD40" s="224"/>
      <c r="AE40" s="380">
        <v>75</v>
      </c>
    </row>
    <row r="41" spans="1:31" ht="15.7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E41" s="117">
        <v>3</v>
      </c>
      <c r="F41" s="384"/>
      <c r="G41" s="85"/>
      <c r="H41" s="79">
        <f>'UK Prices'!I41*'IRISH Pricing'!$H$1</f>
        <v>31.980000000000004</v>
      </c>
      <c r="I41" s="294">
        <f>'UK Prices'!I41*'IRISH Pricing'!$I$1</f>
        <v>33.21</v>
      </c>
      <c r="J41" s="559">
        <f>'UK Prices'!I41*$J$1</f>
        <v>0</v>
      </c>
      <c r="K41" s="53"/>
      <c r="L41" s="87"/>
      <c r="M41" s="81">
        <v>0.13</v>
      </c>
      <c r="N41" s="87"/>
      <c r="O41" s="106">
        <f>'Std Cst'!Y41</f>
        <v>12.149206857142856</v>
      </c>
      <c r="P41" s="82"/>
      <c r="Q41" s="87"/>
      <c r="R41" s="53"/>
      <c r="S41" s="53">
        <v>0.63036203182544659</v>
      </c>
      <c r="T41" s="107" t="e">
        <f>(J41-O41)/J41</f>
        <v>#DIV/0!</v>
      </c>
      <c r="U41" s="83" t="e">
        <f t="shared" si="14"/>
        <v>#DIV/0!</v>
      </c>
      <c r="V41" s="53"/>
      <c r="W41" s="108"/>
      <c r="X41" s="108">
        <v>0.57512877221315695</v>
      </c>
      <c r="Y41" s="109" t="e">
        <f>((J41*(1-M41))-O41)/(J41*(1-M41))</f>
        <v>#DIV/0!</v>
      </c>
      <c r="Z41" s="83" t="e">
        <f t="shared" si="15"/>
        <v>#DIV/0!</v>
      </c>
      <c r="AB41" s="79"/>
      <c r="AC41" s="224"/>
      <c r="AD41" s="224"/>
      <c r="AE41" s="380">
        <v>75</v>
      </c>
    </row>
    <row r="42" spans="1:31" ht="15.7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E42" s="117">
        <v>2</v>
      </c>
      <c r="F42" s="384"/>
      <c r="G42" s="85"/>
      <c r="H42" s="79">
        <f>'UK Prices'!I42*'IRISH Pricing'!$H$1</f>
        <v>28.47</v>
      </c>
      <c r="I42" s="294">
        <f>'UK Prices'!I42*'IRISH Pricing'!$I$1</f>
        <v>29.565000000000001</v>
      </c>
      <c r="J42" s="559">
        <f>'UK Prices'!I42*$J$1</f>
        <v>0</v>
      </c>
      <c r="K42" s="53"/>
      <c r="L42" s="87"/>
      <c r="M42" s="81">
        <v>0.13</v>
      </c>
      <c r="N42" s="87"/>
      <c r="O42" s="106">
        <f>'Std Cst'!Y42</f>
        <v>12.83344838095238</v>
      </c>
      <c r="P42" s="82"/>
      <c r="Q42" s="87"/>
      <c r="R42" s="53"/>
      <c r="S42" s="53">
        <v>0.56145988630006904</v>
      </c>
      <c r="T42" s="107" t="e">
        <f t="shared" si="16"/>
        <v>#DIV/0!</v>
      </c>
      <c r="U42" s="83" t="e">
        <f t="shared" si="14"/>
        <v>#DIV/0!</v>
      </c>
      <c r="V42" s="53"/>
      <c r="W42" s="108"/>
      <c r="X42" s="108">
        <v>0.49593090379318278</v>
      </c>
      <c r="Y42" s="109" t="e">
        <f t="shared" si="17"/>
        <v>#DIV/0!</v>
      </c>
      <c r="Z42" s="83" t="e">
        <f t="shared" si="15"/>
        <v>#DIV/0!</v>
      </c>
      <c r="AB42" s="79"/>
      <c r="AC42" s="224"/>
      <c r="AD42" s="224"/>
      <c r="AE42" s="380">
        <v>69</v>
      </c>
    </row>
    <row r="43" spans="1:31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IF('UK Prices'!D43=0,"",'UK Prices'!D43)</f>
        <v>FJ Perf Shirt - L/S ThermaCool</v>
      </c>
      <c r="F43" s="384"/>
      <c r="G43" s="85">
        <v>37.799999999999997</v>
      </c>
      <c r="H43" s="79">
        <f>'UK Prices'!I43*'IRISH Pricing'!$H$1</f>
        <v>37.700000000000003</v>
      </c>
      <c r="I43" s="294">
        <f>'UK Prices'!I43*'IRISH Pricing'!$I$1</f>
        <v>39.150000000000006</v>
      </c>
      <c r="J43" s="559">
        <f>'UK Prices'!I43*$J$1</f>
        <v>0</v>
      </c>
      <c r="K43" s="53">
        <f t="shared" si="4"/>
        <v>-1</v>
      </c>
      <c r="L43" s="87"/>
      <c r="M43" s="81">
        <v>0.13</v>
      </c>
      <c r="N43" s="87"/>
      <c r="O43" s="106">
        <f>'Std Cst'!Y43</f>
        <v>15.292121904761904</v>
      </c>
      <c r="P43" s="82">
        <f>'Std Cst'!U43</f>
        <v>8.7571486425514239E-2</v>
      </c>
      <c r="Q43" s="87"/>
      <c r="R43" s="82">
        <v>0.68474444052518124</v>
      </c>
      <c r="S43" s="82">
        <v>0.60535023086747242</v>
      </c>
      <c r="T43" s="107" t="e">
        <f t="shared" si="0"/>
        <v>#DIV/0!</v>
      </c>
      <c r="U43" s="83" t="e">
        <f t="shared" si="14"/>
        <v>#DIV/0!</v>
      </c>
      <c r="V43" s="53"/>
      <c r="W43" s="82">
        <v>0.63763728795997843</v>
      </c>
      <c r="X43" s="82">
        <v>0.54637957570973839</v>
      </c>
      <c r="Y43" s="109" t="e">
        <f t="shared" si="2"/>
        <v>#DIV/0!</v>
      </c>
      <c r="Z43" s="83" t="e">
        <f t="shared" si="15"/>
        <v>#DIV/0!</v>
      </c>
      <c r="AB43" s="79"/>
      <c r="AC43" s="379">
        <v>89</v>
      </c>
      <c r="AD43" s="379"/>
      <c r="AE43" s="380">
        <f>L43*2</f>
        <v>0</v>
      </c>
    </row>
    <row r="44" spans="1:31" ht="15.75" customHeight="1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F44" s="384"/>
      <c r="G44" s="85"/>
      <c r="H44" s="79"/>
      <c r="I44" s="294"/>
      <c r="J44" s="559"/>
      <c r="K44" s="53"/>
      <c r="L44" s="87"/>
      <c r="M44" s="81"/>
      <c r="N44" s="87"/>
      <c r="O44" s="106"/>
      <c r="P44" s="82"/>
      <c r="Q44" s="87"/>
      <c r="T44" s="107"/>
      <c r="U44" s="110"/>
      <c r="V44" s="53"/>
      <c r="Y44" s="109"/>
      <c r="Z44" s="110"/>
      <c r="AB44" s="79"/>
      <c r="AC44" s="379"/>
      <c r="AD44" s="379"/>
      <c r="AE44" s="380"/>
    </row>
    <row r="45" spans="1:31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IF('UK Prices'!D45=0,"",'UK Prices'!D45)</f>
        <v>FJ Perf Autumn Plaid Trouser (Athletic Fit)</v>
      </c>
      <c r="F45" s="384"/>
      <c r="G45" s="85">
        <v>45.5</v>
      </c>
      <c r="H45" s="79">
        <f>'UK Prices'!I45*'IRISH Pricing'!$H$1</f>
        <v>45.5</v>
      </c>
      <c r="I45" s="294">
        <f>'UK Prices'!I45*'IRISH Pricing'!$I$1</f>
        <v>47.25</v>
      </c>
      <c r="J45" s="559">
        <f>'UK Prices'!I45*$J$1</f>
        <v>0</v>
      </c>
      <c r="K45" s="53">
        <f t="shared" si="4"/>
        <v>-1</v>
      </c>
      <c r="L45" s="87"/>
      <c r="M45" s="81">
        <v>0.13</v>
      </c>
      <c r="N45" s="87"/>
      <c r="O45" s="106">
        <f>'Std Cst'!Y45</f>
        <v>23.487733333333335</v>
      </c>
      <c r="P45" s="82">
        <f>'Std Cst'!U45</f>
        <v>8.8017198770167074E-2</v>
      </c>
      <c r="Q45" s="87"/>
      <c r="R45" s="82">
        <v>0.59789584045584043</v>
      </c>
      <c r="S45" s="82">
        <v>0.49783475783475784</v>
      </c>
      <c r="T45" s="107" t="e">
        <f t="shared" si="0"/>
        <v>#DIV/0!</v>
      </c>
      <c r="U45" s="83" t="e">
        <f t="shared" ref="U45:U46" si="18">T45-S45</f>
        <v>#DIV/0!</v>
      </c>
      <c r="V45" s="53"/>
      <c r="W45" s="53">
        <v>0.53781131086878209</v>
      </c>
      <c r="X45" s="53">
        <v>0.42279857222385964</v>
      </c>
      <c r="Y45" s="109" t="e">
        <f t="shared" si="2"/>
        <v>#DIV/0!</v>
      </c>
      <c r="Z45" s="83" t="e">
        <f t="shared" ref="Z45:Z46" si="19">Y45-X45</f>
        <v>#DIV/0!</v>
      </c>
      <c r="AB45" s="79"/>
      <c r="AC45" s="379">
        <v>105</v>
      </c>
      <c r="AD45" s="379"/>
      <c r="AE45" s="380">
        <f>L45*2</f>
        <v>0</v>
      </c>
    </row>
    <row r="46" spans="1:31" ht="15.7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F46" s="384"/>
      <c r="G46" s="85">
        <v>39.9</v>
      </c>
      <c r="H46" s="79">
        <f>'UK Prices'!I46*'IRISH Pricing'!$H$1</f>
        <v>40.04</v>
      </c>
      <c r="I46" s="294">
        <f>'UK Prices'!I46*'IRISH Pricing'!$I$1</f>
        <v>41.580000000000005</v>
      </c>
      <c r="J46" s="559">
        <f>'UK Prices'!I46*$J$1</f>
        <v>0</v>
      </c>
      <c r="K46" s="53">
        <f t="shared" si="4"/>
        <v>-1</v>
      </c>
      <c r="L46" s="87"/>
      <c r="M46" s="81">
        <v>0.13</v>
      </c>
      <c r="N46" s="87"/>
      <c r="O46" s="106">
        <f>'Std Cst'!Y46</f>
        <v>20.539071999999997</v>
      </c>
      <c r="P46" s="82">
        <f>'Std Cst'!U46</f>
        <v>8.800683644572635E-2</v>
      </c>
      <c r="Q46" s="87"/>
      <c r="R46" s="82">
        <v>0.59902166081871344</v>
      </c>
      <c r="S46" s="82">
        <v>0.50099456099456108</v>
      </c>
      <c r="T46" s="107" t="e">
        <f t="shared" si="0"/>
        <v>#DIV/0!</v>
      </c>
      <c r="U46" s="83" t="e">
        <f t="shared" si="18"/>
        <v>#DIV/0!</v>
      </c>
      <c r="V46" s="53"/>
      <c r="W46" s="53">
        <v>0.539105357262889</v>
      </c>
      <c r="X46" s="53">
        <v>0.42643052987880581</v>
      </c>
      <c r="Y46" s="109" t="e">
        <f t="shared" si="2"/>
        <v>#DIV/0!</v>
      </c>
      <c r="Z46" s="83" t="e">
        <f t="shared" si="19"/>
        <v>#DIV/0!</v>
      </c>
      <c r="AB46" s="79"/>
      <c r="AC46" s="379">
        <v>89</v>
      </c>
      <c r="AD46" s="379"/>
      <c r="AE46" s="380">
        <f>L46*2</f>
        <v>0</v>
      </c>
    </row>
    <row r="47" spans="1:31" ht="15.75" customHeight="1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F47" s="384"/>
      <c r="G47" s="85"/>
      <c r="H47" s="79"/>
      <c r="I47" s="294"/>
      <c r="J47" s="559"/>
      <c r="K47" s="53"/>
      <c r="L47" s="87"/>
      <c r="M47" s="81"/>
      <c r="N47" s="87"/>
      <c r="O47" s="106"/>
      <c r="P47" s="82"/>
      <c r="Q47" s="87"/>
      <c r="T47" s="107"/>
      <c r="U47" s="110"/>
      <c r="V47" s="53"/>
      <c r="W47" s="53"/>
      <c r="X47" s="53"/>
      <c r="Y47" s="109"/>
      <c r="Z47" s="110"/>
      <c r="AB47" s="79"/>
      <c r="AC47" s="379"/>
      <c r="AD47" s="379"/>
      <c r="AE47" s="380"/>
    </row>
    <row r="48" spans="1:31" ht="15.7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F48" s="384"/>
      <c r="G48" s="85">
        <v>85.7</v>
      </c>
      <c r="H48" s="79">
        <f>'UK Prices'!I48*'IRISH Pricing'!$H$1</f>
        <v>90.220000000000013</v>
      </c>
      <c r="I48" s="294">
        <f>'UK Prices'!I48*'IRISH Pricing'!$I$1</f>
        <v>93.690000000000012</v>
      </c>
      <c r="J48" s="559">
        <f>'UK Prices'!I48*$J$1</f>
        <v>0</v>
      </c>
      <c r="K48" s="53">
        <f t="shared" si="4"/>
        <v>-1</v>
      </c>
      <c r="L48" s="87"/>
      <c r="M48" s="81">
        <v>0.13</v>
      </c>
      <c r="N48" s="87"/>
      <c r="O48" s="106">
        <f>'Std Cst'!Y48</f>
        <v>39.854038857142861</v>
      </c>
      <c r="P48" s="82">
        <f>'Std Cst'!U48</f>
        <v>8.8645554914624461E-2</v>
      </c>
      <c r="Q48" s="87"/>
      <c r="R48" s="53">
        <v>0.63796577414754307</v>
      </c>
      <c r="S48" s="53">
        <v>0.57023719796054106</v>
      </c>
      <c r="T48" s="107" t="e">
        <f t="shared" si="0"/>
        <v>#DIV/0!</v>
      </c>
      <c r="U48" s="83" t="e">
        <f t="shared" ref="U48:U56" si="20">T48-S48</f>
        <v>#DIV/0!</v>
      </c>
      <c r="V48" s="53"/>
      <c r="W48" s="108">
        <v>0.58386870591671625</v>
      </c>
      <c r="X48" s="108">
        <v>0.50601976777073676</v>
      </c>
      <c r="Y48" s="109" t="e">
        <f t="shared" si="2"/>
        <v>#DIV/0!</v>
      </c>
      <c r="Z48" s="83" t="e">
        <f t="shared" ref="Z48:Z56" si="21">Y48-X48</f>
        <v>#DIV/0!</v>
      </c>
      <c r="AB48" s="79"/>
      <c r="AC48" s="379">
        <v>185</v>
      </c>
      <c r="AD48" s="379"/>
      <c r="AE48" s="380">
        <v>199</v>
      </c>
    </row>
    <row r="49" spans="1:31" ht="15.7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F49" s="384"/>
      <c r="G49" s="85">
        <v>56.9</v>
      </c>
      <c r="H49" s="79">
        <f>'UK Prices'!I49*'IRISH Pricing'!$H$1</f>
        <v>59.67</v>
      </c>
      <c r="I49" s="294">
        <f>'UK Prices'!I49*'IRISH Pricing'!$I$1</f>
        <v>61.965000000000003</v>
      </c>
      <c r="J49" s="559">
        <f>'UK Prices'!I49*$J$1</f>
        <v>0</v>
      </c>
      <c r="K49" s="53">
        <f t="shared" si="4"/>
        <v>-1</v>
      </c>
      <c r="L49" s="87"/>
      <c r="M49" s="81">
        <v>0.13</v>
      </c>
      <c r="N49" s="87"/>
      <c r="O49" s="106">
        <f>'Std Cst'!Y49</f>
        <v>29.349227428571428</v>
      </c>
      <c r="P49" s="82">
        <f>'Std Cst'!U49</f>
        <v>8.8754832992432753E-2</v>
      </c>
      <c r="Q49" s="87"/>
      <c r="R49" s="53">
        <v>0.59848763288420226</v>
      </c>
      <c r="S49" s="53">
        <v>0.52151313706869262</v>
      </c>
      <c r="T49" s="107" t="e">
        <f t="shared" si="0"/>
        <v>#DIV/0!</v>
      </c>
      <c r="U49" s="83" t="e">
        <f t="shared" si="20"/>
        <v>#DIV/0!</v>
      </c>
      <c r="V49" s="53"/>
      <c r="W49" s="108">
        <v>0.53849153205080724</v>
      </c>
      <c r="X49" s="108">
        <v>0.45001510007895701</v>
      </c>
      <c r="Y49" s="109" t="e">
        <f t="shared" si="2"/>
        <v>#DIV/0!</v>
      </c>
      <c r="Z49" s="83" t="e">
        <f t="shared" si="21"/>
        <v>#DIV/0!</v>
      </c>
      <c r="AB49" s="79"/>
      <c r="AC49" s="379">
        <v>125</v>
      </c>
      <c r="AD49" s="379"/>
      <c r="AE49" s="380">
        <v>129</v>
      </c>
    </row>
    <row r="50" spans="1:31" ht="15.7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IF('UK Prices'!D50=0,"",'UK Prices'!D50)</f>
        <v>Womens Thermal Base Layer Mock</v>
      </c>
      <c r="F50" s="384"/>
      <c r="G50" s="85">
        <v>24.4</v>
      </c>
      <c r="H50" s="79">
        <f>'UK Prices'!I50*'IRISH Pricing'!$H$1</f>
        <v>26.91</v>
      </c>
      <c r="I50" s="294">
        <f>'UK Prices'!I50*'IRISH Pricing'!$I$1</f>
        <v>27.945</v>
      </c>
      <c r="J50" s="559">
        <f>'UK Prices'!I50*$J$1</f>
        <v>0</v>
      </c>
      <c r="K50" s="53">
        <f t="shared" si="4"/>
        <v>-1</v>
      </c>
      <c r="L50" s="87"/>
      <c r="M50" s="81">
        <v>0.13</v>
      </c>
      <c r="N50" s="87"/>
      <c r="O50" s="106">
        <f>'Std Cst'!Y50</f>
        <v>9.1825927619047611</v>
      </c>
      <c r="P50" s="82">
        <f>'Std Cst'!U50</f>
        <v>-8.0260588893851487E-2</v>
      </c>
      <c r="Q50" s="87"/>
      <c r="R50" s="82">
        <v>0.65321898239222842</v>
      </c>
      <c r="S50" s="82">
        <v>0.66795463616719664</v>
      </c>
      <c r="T50" s="107" t="e">
        <f t="shared" si="0"/>
        <v>#DIV/0!</v>
      </c>
      <c r="U50" s="83" t="e">
        <f t="shared" si="20"/>
        <v>#DIV/0!</v>
      </c>
      <c r="V50" s="53"/>
      <c r="W50" s="53">
        <v>0.60140112918646937</v>
      </c>
      <c r="X50" s="53">
        <v>0.61833866226114553</v>
      </c>
      <c r="Y50" s="109" t="e">
        <f t="shared" si="2"/>
        <v>#DIV/0!</v>
      </c>
      <c r="Z50" s="83" t="e">
        <f t="shared" si="21"/>
        <v>#DIV/0!</v>
      </c>
      <c r="AB50" s="79"/>
      <c r="AC50" s="379">
        <v>59</v>
      </c>
      <c r="AD50" s="379"/>
      <c r="AE50" s="380">
        <v>59</v>
      </c>
    </row>
    <row r="51" spans="1:31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IF('UK Prices'!D51=0,"",'UK Prices'!D51)</f>
        <v>Womens Thermal Base Layer Crew</v>
      </c>
      <c r="F51" s="384"/>
      <c r="G51" s="85">
        <v>24.4</v>
      </c>
      <c r="H51" s="79">
        <f>'UK Prices'!I51*'IRISH Pricing'!$H$1</f>
        <v>25.869999999999997</v>
      </c>
      <c r="I51" s="294">
        <f>'UK Prices'!I51*'IRISH Pricing'!$I$1</f>
        <v>26.864999999999998</v>
      </c>
      <c r="J51" s="559">
        <f>'UK Prices'!I51*$J$1</f>
        <v>0</v>
      </c>
      <c r="K51" s="53">
        <f t="shared" si="4"/>
        <v>-1</v>
      </c>
      <c r="L51" s="87"/>
      <c r="M51" s="81">
        <v>0.13</v>
      </c>
      <c r="N51" s="87"/>
      <c r="O51" s="106">
        <f>'Std Cst'!Y51</f>
        <v>10.858911238095237</v>
      </c>
      <c r="P51" s="82">
        <f>'Std Cst'!U51</f>
        <v>8.7641463183863788E-2</v>
      </c>
      <c r="Q51" s="87"/>
      <c r="R51" s="82">
        <v>0.65321898239222842</v>
      </c>
      <c r="S51" s="82">
        <v>0.59161992297670696</v>
      </c>
      <c r="T51" s="107" t="e">
        <f t="shared" si="0"/>
        <v>#DIV/0!</v>
      </c>
      <c r="U51" s="83" t="e">
        <f t="shared" si="20"/>
        <v>#DIV/0!</v>
      </c>
      <c r="V51" s="53"/>
      <c r="W51" s="53">
        <v>0.60140112918646937</v>
      </c>
      <c r="X51" s="53">
        <v>0.53059761261690452</v>
      </c>
      <c r="Y51" s="109" t="e">
        <f t="shared" si="2"/>
        <v>#DIV/0!</v>
      </c>
      <c r="Z51" s="83" t="e">
        <f t="shared" si="21"/>
        <v>#DIV/0!</v>
      </c>
      <c r="AB51" s="79"/>
      <c r="AC51" s="379">
        <v>59</v>
      </c>
      <c r="AD51" s="379"/>
      <c r="AE51" s="380">
        <f>L51*2</f>
        <v>0</v>
      </c>
    </row>
    <row r="52" spans="1:31" ht="15.7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IF('UK Prices'!D52=0,"",'UK Prices'!D52)</f>
        <v>Womens Quilted Jacket</v>
      </c>
      <c r="F52" s="384"/>
      <c r="G52" s="85"/>
      <c r="H52" s="79">
        <f>'UK Prices'!I52*'IRISH Pricing'!$H$1</f>
        <v>58.5</v>
      </c>
      <c r="I52" s="294">
        <f>'UK Prices'!I52*'IRISH Pricing'!$I$1</f>
        <v>60.750000000000007</v>
      </c>
      <c r="J52" s="559">
        <f>'UK Prices'!I52*$J$1</f>
        <v>0</v>
      </c>
      <c r="K52" s="53"/>
      <c r="L52" s="87"/>
      <c r="M52" s="81">
        <v>0.13</v>
      </c>
      <c r="N52" s="87"/>
      <c r="O52" s="106">
        <f>'Std Cst'!Y52</f>
        <v>27.952419047619046</v>
      </c>
      <c r="P52" s="82"/>
      <c r="Q52" s="87"/>
      <c r="S52" s="82">
        <v>0.53516302627413737</v>
      </c>
      <c r="T52" s="107" t="e">
        <f t="shared" si="0"/>
        <v>#DIV/0!</v>
      </c>
      <c r="U52" s="83" t="e">
        <f t="shared" si="20"/>
        <v>#DIV/0!</v>
      </c>
      <c r="V52" s="53"/>
      <c r="W52" s="53"/>
      <c r="X52" s="53">
        <v>0.4657046279013074</v>
      </c>
      <c r="Y52" s="109" t="e">
        <f t="shared" si="2"/>
        <v>#DIV/0!</v>
      </c>
      <c r="Z52" s="83" t="e">
        <f t="shared" si="21"/>
        <v>#DIV/0!</v>
      </c>
      <c r="AB52" s="79"/>
      <c r="AC52" s="379"/>
      <c r="AD52" s="379"/>
      <c r="AE52" s="380">
        <v>129</v>
      </c>
    </row>
    <row r="53" spans="1:31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IF('UK Prices'!D53=0,"",'UK Prices'!D53)</f>
        <v>Womens Softshell Jacket</v>
      </c>
      <c r="F53" s="384"/>
      <c r="G53" s="85">
        <v>57.2</v>
      </c>
      <c r="H53" s="79">
        <f>'UK Prices'!I53*'IRISH Pricing'!$H$1</f>
        <v>58.5</v>
      </c>
      <c r="I53" s="294">
        <f>'UK Prices'!I53*'IRISH Pricing'!$I$1</f>
        <v>60.750000000000007</v>
      </c>
      <c r="J53" s="559">
        <f>'UK Prices'!I53*$J$1</f>
        <v>0</v>
      </c>
      <c r="K53" s="53">
        <f t="shared" ref="K53" si="22">(J53-G53)/G53</f>
        <v>-1</v>
      </c>
      <c r="L53" s="87"/>
      <c r="M53" s="81">
        <v>0.13</v>
      </c>
      <c r="N53" s="87"/>
      <c r="O53" s="106">
        <f>'Std Cst'!Y53</f>
        <v>28.16575238095238</v>
      </c>
      <c r="P53" s="82">
        <f>'Std Cst'!U53</f>
        <v>0</v>
      </c>
      <c r="Q53" s="87"/>
      <c r="R53" s="82">
        <v>0.65321898239222842</v>
      </c>
      <c r="S53" s="82">
        <v>0.53161760050648943</v>
      </c>
      <c r="T53" s="107" t="e">
        <f t="shared" si="0"/>
        <v>#DIV/0!</v>
      </c>
      <c r="U53" s="83" t="e">
        <f t="shared" si="20"/>
        <v>#DIV/0!</v>
      </c>
      <c r="V53" s="53"/>
      <c r="W53" s="53">
        <v>0.60140112918646937</v>
      </c>
      <c r="X53" s="53">
        <v>0.4616294258695281</v>
      </c>
      <c r="Y53" s="109" t="e">
        <f t="shared" si="2"/>
        <v>#DIV/0!</v>
      </c>
      <c r="Z53" s="83" t="e">
        <f t="shared" si="21"/>
        <v>#DIV/0!</v>
      </c>
      <c r="AB53" s="79"/>
      <c r="AC53" s="379"/>
      <c r="AD53" s="379"/>
      <c r="AE53" s="380">
        <f>L53*2</f>
        <v>0</v>
      </c>
    </row>
    <row r="54" spans="1:31" ht="15.7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F54" s="384"/>
      <c r="G54" s="85"/>
      <c r="H54" s="79">
        <f>'UK Prices'!I54*'IRISH Pricing'!$H$1</f>
        <v>52</v>
      </c>
      <c r="I54" s="294">
        <f>'UK Prices'!I54*'IRISH Pricing'!$I$1</f>
        <v>54</v>
      </c>
      <c r="J54" s="559">
        <f>'UK Prices'!I54*$J$1</f>
        <v>0</v>
      </c>
      <c r="K54" s="53"/>
      <c r="L54" s="87"/>
      <c r="M54" s="81">
        <v>0.13</v>
      </c>
      <c r="N54" s="87"/>
      <c r="O54" s="106">
        <f>'Std Cst'!Y54</f>
        <v>23.736076190476194</v>
      </c>
      <c r="P54" s="82"/>
      <c r="Q54" s="87"/>
      <c r="R54" s="53"/>
      <c r="S54" s="53">
        <v>0.55592592592592593</v>
      </c>
      <c r="T54" s="107" t="e">
        <f t="shared" si="0"/>
        <v>#DIV/0!</v>
      </c>
      <c r="U54" s="83" t="e">
        <f t="shared" si="20"/>
        <v>#DIV/0!</v>
      </c>
      <c r="V54" s="53"/>
      <c r="W54" s="108"/>
      <c r="X54" s="108">
        <v>0.48957002979991487</v>
      </c>
      <c r="Y54" s="109" t="e">
        <f t="shared" si="2"/>
        <v>#DIV/0!</v>
      </c>
      <c r="Z54" s="83" t="e">
        <f t="shared" si="21"/>
        <v>#DIV/0!</v>
      </c>
      <c r="AB54" s="79"/>
      <c r="AC54" s="379"/>
      <c r="AD54" s="379"/>
      <c r="AE54" s="380">
        <v>119</v>
      </c>
    </row>
    <row r="55" spans="1:31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IF('UK Prices'!D55=0,"",'UK Prices'!D55)</f>
        <v>Womens Hybrid Vest</v>
      </c>
      <c r="F55" s="384"/>
      <c r="G55" s="85">
        <v>51.8</v>
      </c>
      <c r="H55" s="79">
        <f>'UK Prices'!I55*'IRISH Pricing'!$H$1</f>
        <v>52</v>
      </c>
      <c r="I55" s="294">
        <f>'UK Prices'!I55*'IRISH Pricing'!$I$1</f>
        <v>54</v>
      </c>
      <c r="J55" s="559">
        <f>'UK Prices'!I55*$J$1</f>
        <v>0</v>
      </c>
      <c r="K55" s="53">
        <f t="shared" si="4"/>
        <v>-1</v>
      </c>
      <c r="L55" s="87"/>
      <c r="M55" s="81">
        <v>0.13</v>
      </c>
      <c r="N55" s="87"/>
      <c r="O55" s="106">
        <f>'Std Cst'!Y55</f>
        <v>25.869409523809523</v>
      </c>
      <c r="P55" s="82">
        <f>'Std Cst'!U55</f>
        <v>8.7955642253070856E-2</v>
      </c>
      <c r="Q55" s="87"/>
      <c r="R55" s="53">
        <v>0.61096364936364933</v>
      </c>
      <c r="S55" s="53">
        <v>0.51603988603988604</v>
      </c>
      <c r="T55" s="107" t="e">
        <f t="shared" si="0"/>
        <v>#DIV/0!</v>
      </c>
      <c r="U55" s="83" t="e">
        <f t="shared" si="20"/>
        <v>#DIV/0!</v>
      </c>
      <c r="V55" s="53"/>
      <c r="W55" s="108">
        <v>0.55283178087775786</v>
      </c>
      <c r="X55" s="108">
        <v>0.44372400694239778</v>
      </c>
      <c r="Y55" s="109" t="e">
        <f t="shared" si="2"/>
        <v>#DIV/0!</v>
      </c>
      <c r="Z55" s="83" t="e">
        <f t="shared" si="21"/>
        <v>#DIV/0!</v>
      </c>
      <c r="AB55" s="79"/>
      <c r="AC55" s="379">
        <v>125</v>
      </c>
      <c r="AD55" s="379"/>
      <c r="AE55" s="380">
        <v>125</v>
      </c>
    </row>
    <row r="56" spans="1:31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F56" s="384"/>
      <c r="G56" s="85">
        <v>33.5</v>
      </c>
      <c r="H56" s="79">
        <f>'UK Prices'!I56*'IRISH Pricing'!$H$1</f>
        <v>33.15</v>
      </c>
      <c r="I56" s="294">
        <f>'UK Prices'!I56*'IRISH Pricing'!$I$1</f>
        <v>34.425000000000004</v>
      </c>
      <c r="J56" s="559">
        <f>'UK Prices'!I56*$J$1</f>
        <v>0</v>
      </c>
      <c r="K56" s="53">
        <f t="shared" si="4"/>
        <v>-1</v>
      </c>
      <c r="L56" s="87"/>
      <c r="M56" s="81">
        <v>0.13</v>
      </c>
      <c r="N56" s="87"/>
      <c r="O56" s="106">
        <f>'Std Cst'!Y56</f>
        <v>13.972681904761904</v>
      </c>
      <c r="P56" s="82">
        <f>'Std Cst'!U56</f>
        <v>8.7649806138813083E-2</v>
      </c>
      <c r="Q56" s="87"/>
      <c r="R56" s="53">
        <v>0.67499466224433391</v>
      </c>
      <c r="S56" s="53">
        <v>0.58991899893860689</v>
      </c>
      <c r="T56" s="107" t="e">
        <f t="shared" si="0"/>
        <v>#DIV/0!</v>
      </c>
      <c r="U56" s="83" t="e">
        <f t="shared" si="20"/>
        <v>#DIV/0!</v>
      </c>
      <c r="V56" s="53"/>
      <c r="W56" s="108">
        <v>0.62643064625785505</v>
      </c>
      <c r="X56" s="108">
        <v>0.52864252751564</v>
      </c>
      <c r="Y56" s="109" t="e">
        <f t="shared" si="2"/>
        <v>#DIV/0!</v>
      </c>
      <c r="Z56" s="83" t="e">
        <f t="shared" si="21"/>
        <v>#DIV/0!</v>
      </c>
      <c r="AB56" s="79"/>
      <c r="AC56" s="379">
        <v>79</v>
      </c>
      <c r="AD56" s="379"/>
      <c r="AE56" s="380">
        <v>79</v>
      </c>
    </row>
    <row r="57" spans="1:31" ht="15.75" customHeight="1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F57" s="384"/>
      <c r="G57" s="85"/>
      <c r="H57" s="79"/>
      <c r="I57" s="294"/>
      <c r="J57" s="559"/>
      <c r="K57" s="53"/>
      <c r="L57" s="87"/>
      <c r="M57" s="81"/>
      <c r="N57" s="87"/>
      <c r="O57" s="106"/>
      <c r="P57" s="82"/>
      <c r="Q57" s="87"/>
      <c r="T57" s="107"/>
      <c r="U57" s="110"/>
      <c r="V57" s="53"/>
      <c r="W57" s="53"/>
      <c r="X57" s="53"/>
      <c r="Y57" s="109"/>
      <c r="Z57" s="110"/>
      <c r="AB57" s="79"/>
      <c r="AC57" s="379"/>
      <c r="AD57" s="379"/>
      <c r="AE57" s="380"/>
    </row>
    <row r="58" spans="1:31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IF('UK Prices'!D58=0,"",'UK Prices'!D58)</f>
        <v>Junior FJ Textured Chill-Out 1/4 zip</v>
      </c>
      <c r="F58" s="384"/>
      <c r="G58" s="85"/>
      <c r="H58" s="79">
        <f>'UK Prices'!I58*'IRISH Pricing'!$H$1</f>
        <v>27.3</v>
      </c>
      <c r="I58" s="294">
        <f>'UK Prices'!I58*'IRISH Pricing'!$I$1</f>
        <v>28.35</v>
      </c>
      <c r="J58" s="559">
        <f>'UK Prices'!I58*$J$1</f>
        <v>0</v>
      </c>
      <c r="K58" s="53"/>
      <c r="L58" s="87"/>
      <c r="M58" s="81">
        <v>0.13</v>
      </c>
      <c r="N58" s="87"/>
      <c r="O58" s="106">
        <f>'Std Cst'!Y58</f>
        <v>16.076640000000001</v>
      </c>
      <c r="P58" s="82"/>
      <c r="Q58" s="87"/>
      <c r="R58" s="53"/>
      <c r="S58" s="53">
        <v>0.42717948717948717</v>
      </c>
      <c r="T58" s="107" t="e">
        <f t="shared" ref="T58:T59" si="23">(J58-O58)/J58</f>
        <v>#DIV/0!</v>
      </c>
      <c r="U58" s="110"/>
      <c r="V58" s="53"/>
      <c r="W58" s="53"/>
      <c r="X58" s="53">
        <v>0.34158561744768645</v>
      </c>
      <c r="Y58" s="109" t="e">
        <f t="shared" ref="Y58:Y59" si="24">((J58*(1-M58))-O58)/(J58*(1-M58))</f>
        <v>#DIV/0!</v>
      </c>
      <c r="Z58" s="110"/>
      <c r="AB58" s="79"/>
      <c r="AC58" s="224">
        <v>65</v>
      </c>
      <c r="AD58" s="224"/>
      <c r="AE58" s="394">
        <v>69</v>
      </c>
    </row>
    <row r="59" spans="1:31" ht="15.7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IF('UK Prices'!D59=0,"",'UK Prices'!D59)</f>
        <v>#REF!</v>
      </c>
      <c r="F59" s="384"/>
      <c r="G59" s="85">
        <v>28.2</v>
      </c>
      <c r="H59" s="79">
        <f>'UK Prices'!I59*'IRISH Pricing'!$H$1</f>
        <v>28.21</v>
      </c>
      <c r="I59" s="294">
        <f>'UK Prices'!I59*'IRISH Pricing'!$I$1</f>
        <v>29.295000000000002</v>
      </c>
      <c r="J59" s="559">
        <f>'UK Prices'!I59*$J$1</f>
        <v>0</v>
      </c>
      <c r="K59" s="53">
        <f t="shared" ref="K59" si="25">(J59-G59)/G59</f>
        <v>-1</v>
      </c>
      <c r="L59" s="87"/>
      <c r="M59" s="81">
        <v>0.13</v>
      </c>
      <c r="N59" s="87"/>
      <c r="O59" s="106">
        <f>'Std Cst'!Y59</f>
        <v>17.449861333333331</v>
      </c>
      <c r="P59" s="82">
        <f>'Std Cst'!U59</f>
        <v>8.2213289612055596E-2</v>
      </c>
      <c r="Q59" s="87"/>
      <c r="R59" s="53">
        <v>0.5154098029944838</v>
      </c>
      <c r="S59" s="53">
        <v>0.3983218454186197</v>
      </c>
      <c r="T59" s="107" t="e">
        <f t="shared" si="23"/>
        <v>#DIV/0!</v>
      </c>
      <c r="U59" s="83" t="e">
        <f t="shared" ref="U59" si="26">T59-S59</f>
        <v>#DIV/0!</v>
      </c>
      <c r="V59" s="53"/>
      <c r="W59" s="53">
        <v>0.44299977355687797</v>
      </c>
      <c r="X59" s="53">
        <v>0.3084159142742755</v>
      </c>
      <c r="Y59" s="109" t="e">
        <f t="shared" si="24"/>
        <v>#DIV/0!</v>
      </c>
      <c r="Z59" s="83" t="e">
        <f t="shared" ref="Z59" si="27">Y59-X59</f>
        <v>#DIV/0!</v>
      </c>
      <c r="AB59" s="79"/>
      <c r="AC59" s="224">
        <v>65</v>
      </c>
      <c r="AD59" s="224"/>
      <c r="AE59" s="394">
        <v>65</v>
      </c>
    </row>
    <row r="60" spans="1:31" x14ac:dyDescent="0.45">
      <c r="D60" s="23"/>
      <c r="E60" s="95"/>
      <c r="F60" s="95"/>
      <c r="Y60" s="95"/>
      <c r="AA60" s="95"/>
    </row>
    <row r="61" spans="1:31" x14ac:dyDescent="0.45">
      <c r="D61" s="23"/>
      <c r="E61" s="95"/>
      <c r="F61" s="95"/>
      <c r="Y61" s="95"/>
      <c r="AA61" s="95"/>
    </row>
    <row r="62" spans="1:31" x14ac:dyDescent="0.45">
      <c r="D62" s="23"/>
      <c r="E62" s="95"/>
      <c r="F62" s="95"/>
      <c r="Y62" s="95"/>
      <c r="AA62" s="95"/>
    </row>
    <row r="63" spans="1:31" x14ac:dyDescent="0.45">
      <c r="D63" s="23"/>
      <c r="E63" s="95"/>
      <c r="F63" s="95"/>
      <c r="Y63" s="95"/>
      <c r="AA63" s="95"/>
    </row>
    <row r="64" spans="1:31" x14ac:dyDescent="0.45">
      <c r="D64" s="23"/>
      <c r="E64" s="95"/>
      <c r="F64" s="95"/>
      <c r="Y64" s="95"/>
      <c r="AA64" s="95"/>
    </row>
    <row r="65" spans="1:31" x14ac:dyDescent="0.45">
      <c r="D65" s="23"/>
      <c r="E65" s="95"/>
      <c r="F65" s="95"/>
      <c r="Y65" s="95"/>
      <c r="AA65" s="95"/>
    </row>
    <row r="66" spans="1:31" x14ac:dyDescent="0.45">
      <c r="D66" s="23"/>
      <c r="E66" s="95"/>
      <c r="F66" s="95"/>
      <c r="Y66" s="95"/>
      <c r="AA66" s="95"/>
    </row>
    <row r="67" spans="1:31" x14ac:dyDescent="0.45">
      <c r="D67" s="23"/>
      <c r="E67" s="95"/>
      <c r="F67" s="95"/>
      <c r="Y67" s="95"/>
      <c r="AA67" s="95"/>
    </row>
    <row r="68" spans="1:31" x14ac:dyDescent="0.45">
      <c r="D68" s="23"/>
      <c r="E68" s="95"/>
      <c r="F68" s="95"/>
      <c r="Y68" s="95"/>
      <c r="AA68" s="95"/>
    </row>
    <row r="69" spans="1:31" x14ac:dyDescent="0.45">
      <c r="D69" s="23"/>
      <c r="E69" s="95"/>
      <c r="F69" s="95"/>
      <c r="Y69" s="95"/>
      <c r="AA69" s="95"/>
    </row>
    <row r="70" spans="1:31" x14ac:dyDescent="0.45">
      <c r="D70" s="23"/>
      <c r="E70" s="95"/>
      <c r="F70" s="95"/>
      <c r="Y70" s="95"/>
      <c r="AA70" s="95"/>
    </row>
    <row r="71" spans="1:31" x14ac:dyDescent="0.45">
      <c r="D71" s="23"/>
      <c r="E71" s="95"/>
      <c r="F71" s="95"/>
      <c r="Y71" s="95"/>
      <c r="AA71" s="95"/>
    </row>
    <row r="72" spans="1:31" x14ac:dyDescent="0.45">
      <c r="D72" s="23"/>
      <c r="E72" s="95"/>
      <c r="F72" s="95"/>
      <c r="Y72" s="95"/>
      <c r="AA72" s="95"/>
    </row>
    <row r="73" spans="1:31" x14ac:dyDescent="0.45">
      <c r="D73" s="23"/>
      <c r="E73" s="95"/>
      <c r="F73" s="95"/>
      <c r="Y73" s="95"/>
      <c r="AA73" s="95"/>
    </row>
    <row r="74" spans="1:31" x14ac:dyDescent="0.45">
      <c r="D74" s="23"/>
      <c r="E74" s="95"/>
      <c r="F74" s="95"/>
      <c r="Y74" s="95"/>
      <c r="AA74" s="95"/>
    </row>
    <row r="75" spans="1:31" x14ac:dyDescent="0.45">
      <c r="A75" s="3"/>
      <c r="B75" s="3"/>
      <c r="C75" s="3"/>
      <c r="D75" s="23"/>
      <c r="E75" s="95"/>
      <c r="F75" s="95"/>
      <c r="Y75" s="95"/>
      <c r="AA75" s="95"/>
      <c r="AC75" s="3"/>
      <c r="AD75" s="3"/>
      <c r="AE75" s="3"/>
    </row>
    <row r="76" spans="1:31" x14ac:dyDescent="0.45">
      <c r="A76" s="3"/>
      <c r="B76" s="3"/>
      <c r="C76" s="3"/>
      <c r="D76" s="23"/>
      <c r="E76" s="95"/>
      <c r="F76" s="95"/>
      <c r="Y76" s="95"/>
      <c r="AA76" s="95"/>
      <c r="AC76" s="3"/>
      <c r="AD76" s="3"/>
      <c r="AE76" s="3"/>
    </row>
    <row r="77" spans="1:31" x14ac:dyDescent="0.45">
      <c r="A77" s="3"/>
      <c r="B77" s="3"/>
      <c r="C77" s="3"/>
      <c r="D77" s="23"/>
      <c r="E77" s="95"/>
      <c r="F77" s="95"/>
      <c r="Y77" s="95"/>
      <c r="AA77" s="95"/>
      <c r="AC77" s="3"/>
      <c r="AD77" s="3"/>
      <c r="AE77" s="3"/>
    </row>
    <row r="78" spans="1:31" x14ac:dyDescent="0.45">
      <c r="A78" s="3"/>
      <c r="B78" s="3"/>
      <c r="C78" s="3"/>
      <c r="D78" s="23"/>
      <c r="E78" s="95"/>
      <c r="F78" s="95"/>
      <c r="Y78" s="95"/>
      <c r="AA78" s="95"/>
      <c r="AC78" s="3"/>
      <c r="AD78" s="3"/>
      <c r="AE78" s="3"/>
    </row>
    <row r="79" spans="1:31" x14ac:dyDescent="0.45">
      <c r="A79" s="3"/>
      <c r="B79" s="3"/>
      <c r="C79" s="3"/>
      <c r="D79" s="23"/>
      <c r="E79" s="95"/>
      <c r="F79" s="95"/>
      <c r="Y79" s="95"/>
      <c r="AA79" s="95"/>
      <c r="AC79" s="3"/>
      <c r="AD79" s="3"/>
      <c r="AE79" s="3"/>
    </row>
    <row r="80" spans="1:31" x14ac:dyDescent="0.45">
      <c r="A80" s="3"/>
      <c r="B80" s="3"/>
      <c r="C80" s="3"/>
      <c r="D80" s="23"/>
      <c r="E80" s="95"/>
      <c r="F80" s="95"/>
      <c r="Y80" s="95"/>
      <c r="AA80" s="95"/>
      <c r="AC80" s="3"/>
      <c r="AD80" s="3"/>
      <c r="AE80" s="3"/>
    </row>
    <row r="81" spans="1:31" x14ac:dyDescent="0.45">
      <c r="A81" s="3"/>
      <c r="B81" s="3"/>
      <c r="C81" s="3"/>
      <c r="D81" s="23"/>
      <c r="E81" s="95"/>
      <c r="F81" s="95"/>
      <c r="Y81" s="95"/>
      <c r="AA81" s="95"/>
      <c r="AC81" s="3"/>
      <c r="AD81" s="3"/>
      <c r="AE81" s="3"/>
    </row>
    <row r="82" spans="1:31" x14ac:dyDescent="0.45">
      <c r="A82" s="3"/>
      <c r="B82" s="3"/>
      <c r="C82" s="3"/>
      <c r="D82" s="23"/>
      <c r="E82" s="95"/>
      <c r="F82" s="95"/>
      <c r="Y82" s="95"/>
      <c r="AA82" s="95"/>
      <c r="AC82" s="3"/>
      <c r="AD82" s="3"/>
      <c r="AE82" s="3"/>
    </row>
    <row r="83" spans="1:31" x14ac:dyDescent="0.45">
      <c r="A83" s="3"/>
      <c r="B83" s="3"/>
      <c r="C83" s="3"/>
      <c r="D83" s="23"/>
      <c r="E83" s="95"/>
      <c r="F83" s="95"/>
      <c r="Y83" s="95"/>
      <c r="AA83" s="95"/>
      <c r="AC83" s="3"/>
      <c r="AD83" s="3"/>
      <c r="AE83" s="3"/>
    </row>
    <row r="84" spans="1:31" x14ac:dyDescent="0.45">
      <c r="A84" s="3"/>
      <c r="B84" s="3"/>
      <c r="C84" s="3"/>
      <c r="D84" s="23"/>
      <c r="E84" s="95"/>
      <c r="F84" s="95"/>
      <c r="Y84" s="95"/>
      <c r="AA84" s="95"/>
      <c r="AC84" s="3"/>
      <c r="AD84" s="3"/>
      <c r="AE84" s="3"/>
    </row>
    <row r="85" spans="1:31" x14ac:dyDescent="0.45">
      <c r="A85" s="3"/>
      <c r="B85" s="3"/>
      <c r="C85" s="3"/>
      <c r="D85" s="23"/>
      <c r="E85" s="95"/>
      <c r="F85" s="95"/>
      <c r="Y85" s="95"/>
      <c r="AA85" s="95"/>
      <c r="AC85" s="3"/>
      <c r="AD85" s="3"/>
      <c r="AE85" s="3"/>
    </row>
    <row r="86" spans="1:31" x14ac:dyDescent="0.45">
      <c r="A86" s="3"/>
      <c r="B86" s="3"/>
      <c r="C86" s="3"/>
      <c r="D86" s="23"/>
      <c r="E86" s="95"/>
      <c r="F86" s="95"/>
      <c r="Y86" s="95"/>
      <c r="AA86" s="95"/>
      <c r="AC86" s="3"/>
      <c r="AD86" s="3"/>
      <c r="AE86" s="3"/>
    </row>
    <row r="87" spans="1:31" x14ac:dyDescent="0.45">
      <c r="A87" s="3"/>
      <c r="B87" s="3"/>
      <c r="C87" s="3"/>
      <c r="D87" s="23"/>
      <c r="E87" s="95"/>
      <c r="F87" s="95"/>
      <c r="Y87" s="95"/>
      <c r="AA87" s="95"/>
      <c r="AC87" s="3"/>
      <c r="AD87" s="3"/>
      <c r="AE87" s="3"/>
    </row>
    <row r="88" spans="1:31" x14ac:dyDescent="0.45">
      <c r="A88" s="3"/>
      <c r="B88" s="3"/>
      <c r="C88" s="3"/>
      <c r="D88" s="23"/>
      <c r="E88" s="95"/>
      <c r="F88" s="95"/>
      <c r="Y88" s="95"/>
      <c r="AA88" s="95"/>
      <c r="AC88" s="3"/>
      <c r="AD88" s="3"/>
      <c r="AE88" s="3"/>
    </row>
    <row r="89" spans="1:31" x14ac:dyDescent="0.45">
      <c r="A89" s="3"/>
      <c r="B89" s="3"/>
      <c r="C89" s="3"/>
      <c r="D89" s="23"/>
      <c r="E89" s="95"/>
      <c r="F89" s="95"/>
      <c r="Y89" s="95"/>
      <c r="AA89" s="95"/>
      <c r="AC89" s="3"/>
      <c r="AD89" s="3"/>
      <c r="AE89" s="3"/>
    </row>
    <row r="90" spans="1:31" x14ac:dyDescent="0.45">
      <c r="A90" s="3"/>
      <c r="B90" s="3"/>
      <c r="C90" s="3"/>
      <c r="D90" s="23"/>
      <c r="E90" s="95"/>
      <c r="F90" s="95"/>
      <c r="Y90" s="95"/>
      <c r="AA90" s="95"/>
      <c r="AC90" s="3"/>
      <c r="AD90" s="3"/>
      <c r="AE90" s="3"/>
    </row>
    <row r="91" spans="1:31" x14ac:dyDescent="0.45">
      <c r="A91" s="3"/>
      <c r="B91" s="3"/>
      <c r="C91" s="3"/>
      <c r="D91" s="23"/>
      <c r="E91" s="95"/>
      <c r="F91" s="95"/>
      <c r="Y91" s="95"/>
      <c r="AA91" s="95"/>
      <c r="AC91" s="3"/>
      <c r="AD91" s="3"/>
      <c r="AE91" s="3"/>
    </row>
    <row r="92" spans="1:31" x14ac:dyDescent="0.45">
      <c r="A92" s="3"/>
      <c r="B92" s="3"/>
      <c r="C92" s="3"/>
      <c r="D92" s="23"/>
      <c r="E92" s="95"/>
      <c r="F92" s="95"/>
      <c r="Y92" s="95"/>
      <c r="AA92" s="95"/>
      <c r="AC92" s="3"/>
      <c r="AD92" s="3"/>
      <c r="AE92" s="3"/>
    </row>
    <row r="93" spans="1:31" x14ac:dyDescent="0.45">
      <c r="A93" s="3"/>
      <c r="B93" s="3"/>
      <c r="C93" s="3"/>
      <c r="D93" s="23"/>
      <c r="E93" s="95"/>
      <c r="F93" s="95"/>
      <c r="Y93" s="95"/>
      <c r="AA93" s="95"/>
      <c r="AC93" s="3"/>
      <c r="AD93" s="3"/>
      <c r="AE93" s="3"/>
    </row>
    <row r="94" spans="1:31" x14ac:dyDescent="0.45">
      <c r="A94" s="3"/>
      <c r="B94" s="3"/>
      <c r="C94" s="3"/>
      <c r="D94" s="23"/>
      <c r="E94" s="95"/>
      <c r="F94" s="95"/>
      <c r="Y94" s="95"/>
      <c r="AA94" s="95"/>
      <c r="AC94" s="3"/>
      <c r="AD94" s="3"/>
      <c r="AE94" s="3"/>
    </row>
    <row r="95" spans="1:31" x14ac:dyDescent="0.45">
      <c r="A95" s="3"/>
      <c r="B95" s="3"/>
      <c r="C95" s="3"/>
      <c r="D95" s="23"/>
      <c r="E95" s="95"/>
      <c r="F95" s="95"/>
      <c r="Y95" s="95"/>
      <c r="AA95" s="95"/>
      <c r="AC95" s="3"/>
      <c r="AD95" s="3"/>
      <c r="AE95" s="3"/>
    </row>
    <row r="96" spans="1:31" x14ac:dyDescent="0.45">
      <c r="A96" s="3"/>
      <c r="B96" s="3"/>
      <c r="C96" s="3"/>
      <c r="D96" s="23"/>
      <c r="E96" s="95"/>
      <c r="F96" s="95"/>
      <c r="Y96" s="95"/>
      <c r="AA96" s="95"/>
      <c r="AC96" s="3"/>
      <c r="AD96" s="3"/>
      <c r="AE96" s="3"/>
    </row>
    <row r="97" spans="1:31" x14ac:dyDescent="0.45">
      <c r="A97" s="3"/>
      <c r="B97" s="3"/>
      <c r="C97" s="3"/>
      <c r="D97" s="23"/>
      <c r="E97" s="95"/>
      <c r="F97" s="95"/>
      <c r="Y97" s="95"/>
      <c r="AA97" s="95"/>
      <c r="AC97" s="3"/>
      <c r="AD97" s="3"/>
      <c r="AE97" s="3"/>
    </row>
    <row r="98" spans="1:31" x14ac:dyDescent="0.45">
      <c r="A98" s="3"/>
      <c r="B98" s="3"/>
      <c r="C98" s="3"/>
      <c r="D98" s="23"/>
      <c r="E98" s="95"/>
      <c r="F98" s="95"/>
      <c r="Y98" s="95"/>
      <c r="AA98" s="95"/>
      <c r="AC98" s="3"/>
      <c r="AD98" s="3"/>
      <c r="AE98" s="3"/>
    </row>
    <row r="99" spans="1:31" x14ac:dyDescent="0.45">
      <c r="A99" s="3"/>
      <c r="B99" s="3"/>
      <c r="C99" s="3"/>
      <c r="D99" s="23"/>
      <c r="E99" s="95"/>
      <c r="F99" s="95"/>
      <c r="Y99" s="95"/>
      <c r="AA99" s="95"/>
      <c r="AC99" s="3"/>
      <c r="AD99" s="3"/>
      <c r="AE99" s="3"/>
    </row>
    <row r="100" spans="1:31" x14ac:dyDescent="0.45">
      <c r="A100" s="3"/>
      <c r="B100" s="3"/>
      <c r="C100" s="3"/>
      <c r="D100" s="23"/>
      <c r="E100" s="95"/>
      <c r="F100" s="95"/>
      <c r="Y100" s="95"/>
      <c r="AA100" s="95"/>
      <c r="AC100" s="3"/>
      <c r="AD100" s="3"/>
      <c r="AE100" s="3"/>
    </row>
    <row r="101" spans="1:31" x14ac:dyDescent="0.45">
      <c r="A101" s="3"/>
      <c r="B101" s="3"/>
      <c r="C101" s="3"/>
      <c r="D101" s="23"/>
      <c r="E101" s="95"/>
      <c r="F101" s="95"/>
      <c r="Y101" s="95"/>
      <c r="AA101" s="95"/>
      <c r="AC101" s="3"/>
      <c r="AD101" s="3"/>
      <c r="AE101" s="3"/>
    </row>
    <row r="102" spans="1:31" x14ac:dyDescent="0.45">
      <c r="A102" s="3"/>
      <c r="B102" s="3"/>
      <c r="C102" s="3"/>
      <c r="D102" s="23"/>
      <c r="E102" s="95"/>
      <c r="F102" s="95"/>
      <c r="Y102" s="95"/>
      <c r="AA102" s="95"/>
      <c r="AC102" s="3"/>
      <c r="AD102" s="3"/>
      <c r="AE102" s="3"/>
    </row>
    <row r="103" spans="1:31" x14ac:dyDescent="0.45">
      <c r="A103" s="3"/>
      <c r="B103" s="3"/>
      <c r="C103" s="3"/>
      <c r="D103" s="23"/>
      <c r="E103" s="95"/>
      <c r="F103" s="95"/>
      <c r="Y103" s="95"/>
      <c r="AA103" s="95"/>
      <c r="AC103" s="3"/>
      <c r="AD103" s="3"/>
      <c r="AE103" s="3"/>
    </row>
    <row r="104" spans="1:31" x14ac:dyDescent="0.45">
      <c r="A104" s="3"/>
      <c r="B104" s="3"/>
      <c r="C104" s="3"/>
      <c r="D104" s="23"/>
      <c r="E104" s="95"/>
      <c r="F104" s="95"/>
      <c r="Y104" s="95"/>
      <c r="AA104" s="95"/>
      <c r="AC104" s="3"/>
      <c r="AD104" s="3"/>
      <c r="AE104" s="3"/>
    </row>
    <row r="105" spans="1:31" x14ac:dyDescent="0.45">
      <c r="A105" s="3"/>
      <c r="B105" s="3"/>
      <c r="C105" s="3"/>
      <c r="D105" s="23"/>
      <c r="E105" s="95"/>
      <c r="F105" s="95"/>
      <c r="Y105" s="95"/>
      <c r="AA105" s="95"/>
      <c r="AC105" s="3"/>
      <c r="AD105" s="3"/>
      <c r="AE105" s="3"/>
    </row>
    <row r="106" spans="1:31" x14ac:dyDescent="0.45">
      <c r="A106" s="3"/>
      <c r="B106" s="3"/>
      <c r="C106" s="3"/>
      <c r="D106" s="23"/>
      <c r="E106" s="95"/>
      <c r="F106" s="95"/>
      <c r="Y106" s="95"/>
      <c r="AA106" s="95"/>
      <c r="AC106" s="3"/>
      <c r="AD106" s="3"/>
      <c r="AE106" s="3"/>
    </row>
    <row r="107" spans="1:31" x14ac:dyDescent="0.45">
      <c r="A107" s="3"/>
      <c r="B107" s="3"/>
      <c r="C107" s="3"/>
      <c r="D107" s="23"/>
      <c r="E107" s="95"/>
      <c r="F107" s="95"/>
      <c r="Y107" s="95"/>
      <c r="AA107" s="95"/>
      <c r="AC107" s="3"/>
      <c r="AD107" s="3"/>
      <c r="AE107" s="3"/>
    </row>
    <row r="108" spans="1:31" x14ac:dyDescent="0.45">
      <c r="A108" s="3"/>
      <c r="B108" s="3"/>
      <c r="C108" s="3"/>
      <c r="D108" s="23"/>
      <c r="E108" s="95"/>
      <c r="F108" s="95"/>
      <c r="Y108" s="95"/>
      <c r="AA108" s="95"/>
      <c r="AC108" s="3"/>
      <c r="AD108" s="3"/>
      <c r="AE108" s="3"/>
    </row>
    <row r="109" spans="1:31" x14ac:dyDescent="0.45">
      <c r="A109" s="3"/>
      <c r="B109" s="3"/>
      <c r="C109" s="3"/>
      <c r="D109" s="23"/>
      <c r="E109" s="95"/>
      <c r="F109" s="95"/>
      <c r="Y109" s="95"/>
      <c r="AA109" s="95"/>
      <c r="AC109" s="3"/>
      <c r="AD109" s="3"/>
      <c r="AE109" s="3"/>
    </row>
    <row r="110" spans="1:31" x14ac:dyDescent="0.45">
      <c r="A110" s="3"/>
      <c r="B110" s="3"/>
      <c r="C110" s="3"/>
      <c r="D110" s="23"/>
      <c r="E110" s="95"/>
      <c r="F110" s="95"/>
      <c r="Y110" s="95"/>
      <c r="AA110" s="95"/>
      <c r="AC110" s="3"/>
      <c r="AD110" s="3"/>
      <c r="AE110" s="3"/>
    </row>
    <row r="111" spans="1:31" x14ac:dyDescent="0.45">
      <c r="A111" s="3"/>
      <c r="B111" s="3"/>
      <c r="C111" s="3"/>
      <c r="D111" s="23"/>
      <c r="E111" s="95"/>
      <c r="F111" s="95"/>
      <c r="Y111" s="95"/>
      <c r="AA111" s="95"/>
      <c r="AC111" s="3"/>
      <c r="AD111" s="3"/>
      <c r="AE111" s="3"/>
    </row>
    <row r="112" spans="1:31" x14ac:dyDescent="0.45">
      <c r="A112" s="3"/>
      <c r="B112" s="3"/>
      <c r="C112" s="3"/>
      <c r="D112" s="23"/>
      <c r="E112" s="95"/>
      <c r="F112" s="95"/>
      <c r="Y112" s="95"/>
      <c r="AA112" s="95"/>
      <c r="AC112" s="3"/>
      <c r="AD112" s="3"/>
      <c r="AE112" s="3"/>
    </row>
    <row r="113" spans="1:31" x14ac:dyDescent="0.45">
      <c r="A113" s="3"/>
      <c r="B113" s="3"/>
      <c r="C113" s="3"/>
      <c r="D113" s="23"/>
      <c r="E113" s="95"/>
      <c r="F113" s="95"/>
      <c r="Y113" s="95"/>
      <c r="AA113" s="95"/>
      <c r="AC113" s="3"/>
      <c r="AD113" s="3"/>
      <c r="AE113" s="3"/>
    </row>
    <row r="114" spans="1:31" x14ac:dyDescent="0.45">
      <c r="A114" s="3"/>
      <c r="B114" s="3"/>
      <c r="C114" s="3"/>
      <c r="D114" s="23"/>
      <c r="E114" s="95"/>
      <c r="F114" s="95"/>
      <c r="Y114" s="95"/>
      <c r="AA114" s="95"/>
      <c r="AC114" s="3"/>
      <c r="AD114" s="3"/>
      <c r="AE114" s="3"/>
    </row>
    <row r="115" spans="1:31" x14ac:dyDescent="0.45">
      <c r="A115" s="3"/>
      <c r="B115" s="3"/>
      <c r="C115" s="3"/>
      <c r="D115" s="23"/>
      <c r="E115" s="95"/>
      <c r="F115" s="95"/>
      <c r="Y115" s="95"/>
      <c r="AA115" s="95"/>
      <c r="AC115" s="3"/>
      <c r="AD115" s="3"/>
      <c r="AE115" s="3"/>
    </row>
    <row r="116" spans="1:31" x14ac:dyDescent="0.45">
      <c r="A116" s="3"/>
      <c r="B116" s="3"/>
      <c r="C116" s="3"/>
      <c r="D116" s="23"/>
      <c r="E116" s="95"/>
      <c r="F116" s="95"/>
      <c r="Y116" s="95"/>
      <c r="AA116" s="95"/>
      <c r="AC116" s="3"/>
      <c r="AD116" s="3"/>
      <c r="AE116" s="3"/>
    </row>
    <row r="117" spans="1:31" x14ac:dyDescent="0.45">
      <c r="A117" s="3"/>
      <c r="B117" s="3"/>
      <c r="C117" s="3"/>
      <c r="D117" s="23"/>
      <c r="E117" s="95"/>
      <c r="F117" s="95"/>
      <c r="Y117" s="95"/>
      <c r="AA117" s="95"/>
      <c r="AC117" s="3"/>
      <c r="AD117" s="3"/>
      <c r="AE117" s="3"/>
    </row>
    <row r="118" spans="1:31" x14ac:dyDescent="0.45">
      <c r="A118" s="3"/>
      <c r="B118" s="3"/>
      <c r="C118" s="3"/>
      <c r="D118" s="23"/>
      <c r="E118" s="95"/>
      <c r="F118" s="95"/>
      <c r="Y118" s="95"/>
      <c r="AA118" s="95"/>
      <c r="AC118" s="3"/>
      <c r="AD118" s="3"/>
      <c r="AE118" s="3"/>
    </row>
    <row r="119" spans="1:31" x14ac:dyDescent="0.45">
      <c r="A119" s="3"/>
      <c r="B119" s="3"/>
      <c r="C119" s="3"/>
      <c r="D119" s="23"/>
      <c r="E119" s="95"/>
      <c r="F119" s="95"/>
      <c r="Y119" s="95"/>
      <c r="AA119" s="95"/>
      <c r="AC119" s="3"/>
      <c r="AD119" s="3"/>
      <c r="AE119" s="3"/>
    </row>
    <row r="120" spans="1:31" x14ac:dyDescent="0.45">
      <c r="A120" s="3"/>
      <c r="B120" s="3"/>
      <c r="C120" s="3"/>
      <c r="D120" s="23"/>
      <c r="E120" s="95"/>
      <c r="F120" s="95"/>
      <c r="Y120" s="95"/>
      <c r="AA120" s="95"/>
      <c r="AC120" s="3"/>
      <c r="AD120" s="3"/>
      <c r="AE120" s="3"/>
    </row>
    <row r="121" spans="1:31" x14ac:dyDescent="0.45">
      <c r="A121" s="3"/>
      <c r="B121" s="3"/>
      <c r="C121" s="3"/>
      <c r="D121" s="23"/>
      <c r="E121" s="95"/>
      <c r="F121" s="95"/>
      <c r="Y121" s="95"/>
      <c r="AA121" s="95"/>
      <c r="AC121" s="3"/>
      <c r="AD121" s="3"/>
      <c r="AE121" s="3"/>
    </row>
    <row r="122" spans="1:31" x14ac:dyDescent="0.45">
      <c r="A122" s="3"/>
      <c r="B122" s="3"/>
      <c r="C122" s="3"/>
      <c r="D122" s="23"/>
      <c r="E122" s="95"/>
      <c r="F122" s="95"/>
      <c r="Y122" s="95"/>
      <c r="AA122" s="95"/>
      <c r="AC122" s="3"/>
      <c r="AD122" s="3"/>
      <c r="AE122" s="3"/>
    </row>
    <row r="123" spans="1:31" x14ac:dyDescent="0.45">
      <c r="A123" s="3"/>
      <c r="B123" s="3"/>
      <c r="C123" s="3"/>
      <c r="D123" s="23"/>
      <c r="E123" s="95"/>
      <c r="F123" s="95"/>
      <c r="Y123" s="95"/>
      <c r="AA123" s="95"/>
      <c r="AC123" s="3"/>
      <c r="AD123" s="3"/>
      <c r="AE123" s="3"/>
    </row>
    <row r="124" spans="1:31" x14ac:dyDescent="0.45">
      <c r="A124" s="3"/>
      <c r="B124" s="3"/>
      <c r="C124" s="3"/>
      <c r="D124" s="23"/>
      <c r="E124" s="95"/>
      <c r="F124" s="95"/>
      <c r="Y124" s="95"/>
      <c r="AA124" s="95"/>
      <c r="AC124" s="3"/>
      <c r="AD124" s="3"/>
      <c r="AE124" s="3"/>
    </row>
    <row r="125" spans="1:31" x14ac:dyDescent="0.45">
      <c r="A125" s="3"/>
      <c r="B125" s="3"/>
      <c r="C125" s="3"/>
      <c r="D125" s="23"/>
      <c r="E125" s="95"/>
      <c r="F125" s="95"/>
      <c r="Y125" s="95"/>
      <c r="AA125" s="95"/>
      <c r="AC125" s="3"/>
      <c r="AD125" s="3"/>
      <c r="AE125" s="3"/>
    </row>
    <row r="126" spans="1:31" x14ac:dyDescent="0.45">
      <c r="A126" s="3"/>
      <c r="B126" s="3"/>
      <c r="C126" s="3"/>
      <c r="D126" s="23"/>
      <c r="E126" s="95"/>
      <c r="F126" s="95"/>
      <c r="Y126" s="95"/>
      <c r="AA126" s="95"/>
      <c r="AC126" s="3"/>
      <c r="AD126" s="3"/>
      <c r="AE126" s="3"/>
    </row>
    <row r="127" spans="1:31" x14ac:dyDescent="0.45">
      <c r="A127" s="3"/>
      <c r="B127" s="3"/>
      <c r="C127" s="3"/>
      <c r="D127" s="23"/>
      <c r="E127" s="95"/>
      <c r="F127" s="95"/>
      <c r="Y127" s="95"/>
      <c r="AA127" s="95"/>
      <c r="AC127" s="3"/>
      <c r="AD127" s="3"/>
      <c r="AE127" s="3"/>
    </row>
    <row r="128" spans="1:31" x14ac:dyDescent="0.45">
      <c r="A128" s="3"/>
      <c r="B128" s="3"/>
      <c r="C128" s="3"/>
      <c r="D128" s="23"/>
      <c r="E128" s="95"/>
      <c r="F128" s="95"/>
      <c r="Y128" s="95"/>
      <c r="AA128" s="95"/>
      <c r="AC128" s="3"/>
      <c r="AD128" s="3"/>
      <c r="AE128" s="3"/>
    </row>
    <row r="129" spans="1:31" x14ac:dyDescent="0.45">
      <c r="A129" s="3"/>
      <c r="B129" s="3"/>
      <c r="C129" s="3"/>
      <c r="D129" s="23"/>
      <c r="E129" s="95"/>
      <c r="F129" s="95"/>
      <c r="Y129" s="95"/>
      <c r="AA129" s="95"/>
      <c r="AC129" s="3"/>
      <c r="AD129" s="3"/>
      <c r="AE129" s="3"/>
    </row>
    <row r="130" spans="1:31" x14ac:dyDescent="0.45">
      <c r="A130" s="3"/>
      <c r="B130" s="3"/>
      <c r="C130" s="3"/>
      <c r="D130" s="23"/>
      <c r="E130" s="95"/>
      <c r="F130" s="95"/>
      <c r="Y130" s="95"/>
      <c r="AA130" s="95"/>
      <c r="AC130" s="3"/>
      <c r="AD130" s="3"/>
      <c r="AE130" s="3"/>
    </row>
    <row r="131" spans="1:31" x14ac:dyDescent="0.45">
      <c r="A131" s="3"/>
      <c r="B131" s="3"/>
      <c r="C131" s="3"/>
      <c r="D131" s="23"/>
      <c r="E131" s="95"/>
      <c r="F131" s="95"/>
      <c r="Y131" s="95"/>
      <c r="AA131" s="95"/>
      <c r="AC131" s="3"/>
      <c r="AD131" s="3"/>
      <c r="AE131" s="3"/>
    </row>
    <row r="132" spans="1:31" x14ac:dyDescent="0.45">
      <c r="A132" s="3"/>
      <c r="B132" s="3"/>
      <c r="C132" s="3"/>
      <c r="D132" s="23"/>
      <c r="E132" s="95"/>
      <c r="F132" s="95"/>
      <c r="Y132" s="95"/>
      <c r="AA132" s="95"/>
      <c r="AC132" s="3"/>
      <c r="AD132" s="3"/>
      <c r="AE132" s="3"/>
    </row>
    <row r="133" spans="1:31" x14ac:dyDescent="0.45">
      <c r="A133" s="3"/>
      <c r="B133" s="3"/>
      <c r="C133" s="3"/>
      <c r="D133" s="23"/>
      <c r="E133" s="95"/>
      <c r="F133" s="95"/>
      <c r="Y133" s="95"/>
      <c r="AA133" s="95"/>
      <c r="AC133" s="3"/>
      <c r="AD133" s="3"/>
      <c r="AE133" s="3"/>
    </row>
    <row r="134" spans="1:31" x14ac:dyDescent="0.45">
      <c r="A134" s="3"/>
      <c r="B134" s="3"/>
      <c r="C134" s="3"/>
      <c r="D134" s="23"/>
      <c r="E134" s="95"/>
      <c r="F134" s="95"/>
      <c r="Y134" s="95"/>
      <c r="AA134" s="95"/>
      <c r="AC134" s="3"/>
      <c r="AD134" s="3"/>
      <c r="AE134" s="3"/>
    </row>
    <row r="135" spans="1:31" x14ac:dyDescent="0.45">
      <c r="A135" s="3"/>
      <c r="B135" s="3"/>
      <c r="C135" s="3"/>
      <c r="D135" s="23"/>
      <c r="E135" s="95"/>
      <c r="F135" s="95"/>
      <c r="Y135" s="95"/>
      <c r="AA135" s="95"/>
      <c r="AC135" s="3"/>
      <c r="AD135" s="3"/>
      <c r="AE135" s="3"/>
    </row>
    <row r="136" spans="1:31" x14ac:dyDescent="0.45">
      <c r="A136" s="3"/>
      <c r="B136" s="3"/>
      <c r="C136" s="3"/>
      <c r="D136" s="23"/>
      <c r="E136" s="95"/>
      <c r="F136" s="95"/>
      <c r="Y136" s="95"/>
      <c r="AA136" s="95"/>
      <c r="AC136" s="3"/>
      <c r="AD136" s="3"/>
      <c r="AE136" s="3"/>
    </row>
    <row r="137" spans="1:31" x14ac:dyDescent="0.45">
      <c r="A137" s="3"/>
      <c r="B137" s="3"/>
      <c r="C137" s="3"/>
      <c r="D137" s="23"/>
      <c r="E137" s="95"/>
      <c r="F137" s="95"/>
      <c r="Y137" s="95"/>
      <c r="AA137" s="95"/>
      <c r="AC137" s="3"/>
      <c r="AD137" s="3"/>
      <c r="AE137" s="3"/>
    </row>
    <row r="138" spans="1:31" x14ac:dyDescent="0.45">
      <c r="A138" s="3"/>
      <c r="B138" s="3"/>
      <c r="C138" s="3"/>
      <c r="D138" s="23"/>
      <c r="E138" s="95"/>
      <c r="F138" s="95"/>
      <c r="Y138" s="95"/>
      <c r="AA138" s="95"/>
      <c r="AC138" s="3"/>
      <c r="AD138" s="3"/>
      <c r="AE138" s="3"/>
    </row>
    <row r="139" spans="1:31" x14ac:dyDescent="0.45">
      <c r="A139" s="3"/>
      <c r="B139" s="3"/>
      <c r="C139" s="3"/>
      <c r="D139" s="23"/>
      <c r="E139" s="95"/>
      <c r="F139" s="95"/>
      <c r="Y139" s="95"/>
      <c r="AA139" s="95"/>
      <c r="AC139" s="3"/>
      <c r="AD139" s="3"/>
      <c r="AE139" s="3"/>
    </row>
    <row r="140" spans="1:31" x14ac:dyDescent="0.45">
      <c r="A140" s="3"/>
      <c r="B140" s="3"/>
      <c r="C140" s="3"/>
      <c r="D140" s="23"/>
      <c r="E140" s="95"/>
      <c r="F140" s="95"/>
      <c r="Y140" s="95"/>
      <c r="AA140" s="95"/>
      <c r="AC140" s="3"/>
      <c r="AD140" s="3"/>
      <c r="AE140" s="3"/>
    </row>
    <row r="141" spans="1:31" x14ac:dyDescent="0.45">
      <c r="A141" s="3"/>
      <c r="B141" s="3"/>
      <c r="C141" s="3"/>
      <c r="D141" s="23"/>
      <c r="E141" s="95"/>
      <c r="F141" s="95"/>
      <c r="Y141" s="95"/>
      <c r="AA141" s="95"/>
      <c r="AC141" s="3"/>
      <c r="AD141" s="3"/>
      <c r="AE141" s="3"/>
    </row>
    <row r="142" spans="1:31" x14ac:dyDescent="0.45">
      <c r="A142" s="3"/>
      <c r="B142" s="3"/>
      <c r="C142" s="3"/>
      <c r="D142" s="23"/>
      <c r="E142" s="95"/>
      <c r="F142" s="95"/>
      <c r="Y142" s="95"/>
      <c r="AA142" s="95"/>
      <c r="AC142" s="3"/>
      <c r="AD142" s="3"/>
      <c r="AE142" s="3"/>
    </row>
    <row r="143" spans="1:31" x14ac:dyDescent="0.45">
      <c r="A143" s="3"/>
      <c r="B143" s="3"/>
      <c r="C143" s="3"/>
      <c r="D143" s="23"/>
      <c r="E143" s="95"/>
      <c r="F143" s="95"/>
      <c r="Y143" s="95"/>
      <c r="AA143" s="95"/>
      <c r="AC143" s="3"/>
      <c r="AD143" s="3"/>
      <c r="AE143" s="3"/>
    </row>
    <row r="144" spans="1:31" x14ac:dyDescent="0.45">
      <c r="A144" s="3"/>
      <c r="B144" s="3"/>
      <c r="C144" s="3"/>
      <c r="D144" s="23"/>
      <c r="E144" s="95"/>
      <c r="F144" s="95"/>
      <c r="Y144" s="95"/>
      <c r="AA144" s="95"/>
      <c r="AC144" s="3"/>
      <c r="AD144" s="3"/>
      <c r="AE144" s="3"/>
    </row>
    <row r="145" spans="1:31" x14ac:dyDescent="0.45">
      <c r="A145" s="3"/>
      <c r="B145" s="3"/>
      <c r="C145" s="3"/>
      <c r="D145" s="23"/>
      <c r="E145" s="95"/>
      <c r="F145" s="95"/>
      <c r="Y145" s="95"/>
      <c r="AA145" s="95"/>
      <c r="AC145" s="3"/>
      <c r="AD145" s="3"/>
      <c r="AE145" s="3"/>
    </row>
    <row r="146" spans="1:31" x14ac:dyDescent="0.45">
      <c r="A146" s="3"/>
      <c r="B146" s="3"/>
      <c r="C146" s="3"/>
      <c r="D146" s="23"/>
      <c r="E146" s="95"/>
      <c r="F146" s="95"/>
      <c r="Y146" s="95"/>
      <c r="AA146" s="95"/>
      <c r="AC146" s="3"/>
      <c r="AD146" s="3"/>
      <c r="AE146" s="3"/>
    </row>
    <row r="147" spans="1:31" x14ac:dyDescent="0.45">
      <c r="A147" s="3"/>
      <c r="B147" s="3"/>
      <c r="C147" s="3"/>
      <c r="D147" s="23"/>
      <c r="E147" s="95"/>
      <c r="F147" s="95"/>
      <c r="Y147" s="95"/>
      <c r="AA147" s="95"/>
      <c r="AC147" s="3"/>
      <c r="AD147" s="3"/>
      <c r="AE147" s="3"/>
    </row>
    <row r="148" spans="1:31" x14ac:dyDescent="0.45">
      <c r="A148" s="3"/>
      <c r="B148" s="3"/>
      <c r="C148" s="3"/>
      <c r="D148" s="23"/>
      <c r="E148" s="95"/>
      <c r="F148" s="95"/>
      <c r="Y148" s="95"/>
      <c r="AA148" s="95"/>
      <c r="AC148" s="3"/>
      <c r="AD148" s="3"/>
      <c r="AE148" s="3"/>
    </row>
    <row r="149" spans="1:31" x14ac:dyDescent="0.45">
      <c r="A149" s="3"/>
      <c r="B149" s="3"/>
      <c r="C149" s="3"/>
      <c r="D149" s="23"/>
      <c r="E149" s="95"/>
      <c r="F149" s="95"/>
      <c r="Y149" s="95"/>
      <c r="AA149" s="95"/>
      <c r="AC149" s="3"/>
      <c r="AD149" s="3"/>
      <c r="AE149" s="3"/>
    </row>
    <row r="150" spans="1:31" x14ac:dyDescent="0.45">
      <c r="A150" s="3"/>
      <c r="B150" s="3"/>
      <c r="C150" s="3"/>
      <c r="D150" s="23"/>
      <c r="E150" s="95"/>
      <c r="F150" s="95"/>
      <c r="Y150" s="95"/>
      <c r="AA150" s="95"/>
      <c r="AC150" s="3"/>
      <c r="AD150" s="3"/>
      <c r="AE150" s="3"/>
    </row>
    <row r="151" spans="1:31" x14ac:dyDescent="0.45">
      <c r="A151" s="3"/>
      <c r="B151" s="3"/>
      <c r="C151" s="3"/>
      <c r="D151" s="23"/>
      <c r="E151" s="95"/>
      <c r="F151" s="95"/>
      <c r="Y151" s="95"/>
      <c r="AA151" s="95"/>
      <c r="AC151" s="3"/>
      <c r="AD151" s="3"/>
      <c r="AE151" s="3"/>
    </row>
    <row r="152" spans="1:31" x14ac:dyDescent="0.45">
      <c r="A152" s="3"/>
      <c r="B152" s="3"/>
      <c r="C152" s="3"/>
      <c r="D152" s="23"/>
      <c r="E152" s="95"/>
      <c r="F152" s="95"/>
      <c r="Y152" s="95"/>
      <c r="AA152" s="95"/>
      <c r="AC152" s="3"/>
      <c r="AD152" s="3"/>
      <c r="AE152" s="3"/>
    </row>
    <row r="153" spans="1:31" x14ac:dyDescent="0.45">
      <c r="A153" s="3"/>
      <c r="B153" s="3"/>
      <c r="C153" s="3"/>
      <c r="D153" s="23"/>
      <c r="E153" s="95"/>
      <c r="F153" s="95"/>
      <c r="Y153" s="95"/>
      <c r="AA153" s="95"/>
      <c r="AC153" s="3"/>
      <c r="AD153" s="3"/>
      <c r="AE153" s="3"/>
    </row>
    <row r="154" spans="1:31" x14ac:dyDescent="0.45">
      <c r="A154" s="3"/>
      <c r="B154" s="3"/>
      <c r="C154" s="3"/>
      <c r="D154" s="23"/>
      <c r="E154" s="95"/>
      <c r="F154" s="95"/>
      <c r="Y154" s="95"/>
      <c r="AA154" s="95"/>
      <c r="AC154" s="3"/>
      <c r="AD154" s="3"/>
      <c r="AE154" s="3"/>
    </row>
    <row r="155" spans="1:31" x14ac:dyDescent="0.45">
      <c r="A155" s="3"/>
      <c r="B155" s="3"/>
      <c r="C155" s="3"/>
      <c r="D155" s="23"/>
      <c r="E155" s="95"/>
      <c r="F155" s="95"/>
      <c r="Y155" s="95"/>
      <c r="AA155" s="95"/>
      <c r="AC155" s="3"/>
      <c r="AD155" s="3"/>
      <c r="AE155" s="3"/>
    </row>
    <row r="156" spans="1:31" x14ac:dyDescent="0.45">
      <c r="A156" s="3"/>
      <c r="B156" s="3"/>
      <c r="C156" s="3"/>
      <c r="D156" s="23"/>
      <c r="E156" s="95"/>
      <c r="F156" s="95"/>
      <c r="Y156" s="95"/>
      <c r="AA156" s="95"/>
      <c r="AC156" s="3"/>
      <c r="AD156" s="3"/>
      <c r="AE156" s="3"/>
    </row>
    <row r="157" spans="1:31" x14ac:dyDescent="0.45">
      <c r="A157" s="3"/>
      <c r="B157" s="3"/>
      <c r="C157" s="3"/>
      <c r="D157" s="23"/>
      <c r="E157" s="95"/>
      <c r="F157" s="95"/>
      <c r="Y157" s="95"/>
      <c r="AA157" s="95"/>
      <c r="AC157" s="3"/>
      <c r="AD157" s="3"/>
      <c r="AE157" s="3"/>
    </row>
    <row r="158" spans="1:31" x14ac:dyDescent="0.45">
      <c r="A158" s="3"/>
      <c r="B158" s="3"/>
      <c r="C158" s="3"/>
      <c r="D158" s="23"/>
      <c r="E158" s="95"/>
      <c r="F158" s="95"/>
      <c r="Y158" s="95"/>
      <c r="AA158" s="95"/>
      <c r="AC158" s="3"/>
      <c r="AD158" s="3"/>
      <c r="AE158" s="3"/>
    </row>
    <row r="159" spans="1:31" x14ac:dyDescent="0.45">
      <c r="A159" s="3"/>
      <c r="B159" s="3"/>
      <c r="C159" s="3"/>
      <c r="D159" s="23"/>
      <c r="E159" s="95"/>
      <c r="F159" s="95"/>
      <c r="Y159" s="95"/>
      <c r="AA159" s="95"/>
      <c r="AC159" s="3"/>
      <c r="AD159" s="3"/>
      <c r="AE159" s="3"/>
    </row>
    <row r="160" spans="1:31" x14ac:dyDescent="0.45">
      <c r="A160" s="3"/>
      <c r="B160" s="3"/>
      <c r="C160" s="3"/>
      <c r="D160" s="23"/>
      <c r="E160" s="95"/>
      <c r="F160" s="95"/>
      <c r="Y160" s="95"/>
      <c r="AA160" s="95"/>
      <c r="AC160" s="3"/>
      <c r="AD160" s="3"/>
      <c r="AE160" s="3"/>
    </row>
    <row r="161" spans="1:31" x14ac:dyDescent="0.45">
      <c r="A161" s="3"/>
      <c r="B161" s="3"/>
      <c r="C161" s="3"/>
      <c r="D161" s="23"/>
      <c r="E161" s="95"/>
      <c r="F161" s="95"/>
      <c r="Y161" s="95"/>
      <c r="AA161" s="95"/>
      <c r="AC161" s="3"/>
      <c r="AD161" s="3"/>
      <c r="AE161" s="3"/>
    </row>
    <row r="162" spans="1:31" x14ac:dyDescent="0.45">
      <c r="A162" s="3"/>
      <c r="B162" s="3"/>
      <c r="C162" s="3"/>
      <c r="D162" s="23"/>
      <c r="E162" s="95"/>
      <c r="F162" s="95"/>
      <c r="Y162" s="95"/>
      <c r="AA162" s="95"/>
      <c r="AC162" s="3"/>
      <c r="AD162" s="3"/>
      <c r="AE162" s="3"/>
    </row>
    <row r="163" spans="1:31" x14ac:dyDescent="0.45">
      <c r="A163" s="3"/>
      <c r="B163" s="3"/>
      <c r="C163" s="3"/>
      <c r="D163" s="23"/>
      <c r="E163" s="95"/>
      <c r="F163" s="95"/>
      <c r="Y163" s="95"/>
      <c r="AA163" s="95"/>
      <c r="AC163" s="3"/>
      <c r="AD163" s="3"/>
      <c r="AE163" s="3"/>
    </row>
    <row r="164" spans="1:31" x14ac:dyDescent="0.45">
      <c r="A164" s="3"/>
      <c r="B164" s="3"/>
      <c r="C164" s="3"/>
      <c r="D164" s="23"/>
      <c r="E164" s="95"/>
      <c r="F164" s="95"/>
      <c r="Y164" s="95"/>
      <c r="AA164" s="95"/>
      <c r="AC164" s="3"/>
      <c r="AD164" s="3"/>
      <c r="AE164" s="3"/>
    </row>
    <row r="165" spans="1:31" x14ac:dyDescent="0.45">
      <c r="A165" s="3"/>
      <c r="B165" s="3"/>
      <c r="C165" s="3"/>
      <c r="D165" s="23"/>
      <c r="E165" s="95"/>
      <c r="F165" s="95"/>
      <c r="Y165" s="95"/>
      <c r="AA165" s="95"/>
      <c r="AC165" s="3"/>
      <c r="AD165" s="3"/>
      <c r="AE165" s="3"/>
    </row>
    <row r="166" spans="1:31" x14ac:dyDescent="0.45">
      <c r="A166" s="3"/>
      <c r="B166" s="3"/>
      <c r="C166" s="3"/>
      <c r="D166" s="23"/>
      <c r="E166" s="95"/>
      <c r="F166" s="95"/>
      <c r="Y166" s="95"/>
      <c r="AA166" s="95"/>
      <c r="AC166" s="3"/>
      <c r="AD166" s="3"/>
      <c r="AE166" s="3"/>
    </row>
    <row r="167" spans="1:31" x14ac:dyDescent="0.45">
      <c r="A167" s="3"/>
      <c r="B167" s="3"/>
      <c r="C167" s="3"/>
      <c r="D167" s="23"/>
      <c r="E167" s="95"/>
      <c r="F167" s="95"/>
      <c r="Y167" s="95"/>
      <c r="AA167" s="95"/>
      <c r="AC167" s="3"/>
      <c r="AD167" s="3"/>
      <c r="AE167" s="3"/>
    </row>
    <row r="168" spans="1:31" x14ac:dyDescent="0.45">
      <c r="A168" s="3"/>
      <c r="B168" s="3"/>
      <c r="C168" s="3"/>
      <c r="D168" s="23"/>
      <c r="E168" s="95"/>
      <c r="F168" s="95"/>
      <c r="Y168" s="95"/>
      <c r="AA168" s="95"/>
      <c r="AC168" s="3"/>
      <c r="AD168" s="3"/>
      <c r="AE168" s="3"/>
    </row>
    <row r="169" spans="1:31" x14ac:dyDescent="0.45">
      <c r="A169" s="3"/>
      <c r="B169" s="3"/>
      <c r="C169" s="3"/>
      <c r="D169" s="23"/>
      <c r="E169" s="95"/>
      <c r="F169" s="95"/>
      <c r="Y169" s="95"/>
      <c r="AA169" s="95"/>
      <c r="AC169" s="3"/>
      <c r="AD169" s="3"/>
      <c r="AE169" s="3"/>
    </row>
    <row r="170" spans="1:31" x14ac:dyDescent="0.45">
      <c r="A170" s="3"/>
      <c r="B170" s="3"/>
      <c r="C170" s="3"/>
      <c r="D170" s="23"/>
      <c r="E170" s="95"/>
      <c r="F170" s="95"/>
      <c r="Y170" s="95"/>
      <c r="AA170" s="95"/>
      <c r="AC170" s="3"/>
      <c r="AD170" s="3"/>
      <c r="AE170" s="3"/>
    </row>
    <row r="171" spans="1:31" x14ac:dyDescent="0.45">
      <c r="A171" s="3"/>
      <c r="B171" s="3"/>
      <c r="C171" s="3"/>
      <c r="D171" s="23"/>
      <c r="E171" s="95"/>
      <c r="F171" s="95"/>
      <c r="Y171" s="95"/>
      <c r="AA171" s="95"/>
      <c r="AC171" s="3"/>
      <c r="AD171" s="3"/>
      <c r="AE171" s="3"/>
    </row>
    <row r="172" spans="1:31" x14ac:dyDescent="0.45">
      <c r="A172" s="3"/>
      <c r="B172" s="3"/>
      <c r="C172" s="3"/>
      <c r="D172" s="23"/>
      <c r="E172" s="95"/>
      <c r="F172" s="95"/>
      <c r="Y172" s="95"/>
      <c r="AA172" s="95"/>
      <c r="AC172" s="3"/>
      <c r="AD172" s="3"/>
      <c r="AE172" s="3"/>
    </row>
    <row r="173" spans="1:31" x14ac:dyDescent="0.45">
      <c r="A173" s="3"/>
      <c r="B173" s="3"/>
      <c r="C173" s="3"/>
      <c r="D173" s="23"/>
      <c r="E173" s="95"/>
      <c r="F173" s="95"/>
      <c r="Y173" s="95"/>
      <c r="AA173" s="95"/>
      <c r="AC173" s="3"/>
      <c r="AD173" s="3"/>
      <c r="AE173" s="3"/>
    </row>
    <row r="174" spans="1:31" x14ac:dyDescent="0.45">
      <c r="A174" s="3"/>
      <c r="B174" s="3"/>
      <c r="C174" s="3"/>
      <c r="D174" s="23"/>
      <c r="E174" s="95"/>
      <c r="F174" s="95"/>
      <c r="Y174" s="95"/>
      <c r="AA174" s="95"/>
      <c r="AC174" s="3"/>
      <c r="AD174" s="3"/>
      <c r="AE174" s="3"/>
    </row>
    <row r="175" spans="1:31" x14ac:dyDescent="0.45">
      <c r="A175" s="3"/>
      <c r="B175" s="3"/>
      <c r="C175" s="3"/>
      <c r="D175" s="23"/>
      <c r="E175" s="95"/>
      <c r="F175" s="95"/>
      <c r="Y175" s="95"/>
      <c r="AA175" s="95"/>
      <c r="AC175" s="3"/>
      <c r="AD175" s="3"/>
      <c r="AE175" s="3"/>
    </row>
    <row r="176" spans="1:31" x14ac:dyDescent="0.45">
      <c r="A176" s="3"/>
      <c r="B176" s="3"/>
      <c r="C176" s="3"/>
      <c r="D176" s="23"/>
      <c r="E176" s="95"/>
      <c r="F176" s="95"/>
      <c r="Y176" s="95"/>
      <c r="AA176" s="95"/>
      <c r="AC176" s="3"/>
      <c r="AD176" s="3"/>
      <c r="AE176" s="3"/>
    </row>
    <row r="177" spans="1:31" x14ac:dyDescent="0.45">
      <c r="A177" s="3"/>
      <c r="B177" s="3"/>
      <c r="C177" s="3"/>
      <c r="D177" s="23"/>
      <c r="E177" s="95"/>
      <c r="F177" s="95"/>
      <c r="Y177" s="95"/>
      <c r="AA177" s="95"/>
      <c r="AC177" s="3"/>
      <c r="AD177" s="3"/>
      <c r="AE177" s="3"/>
    </row>
    <row r="178" spans="1:31" x14ac:dyDescent="0.45">
      <c r="A178" s="3"/>
      <c r="B178" s="3"/>
      <c r="C178" s="3"/>
      <c r="D178" s="23"/>
      <c r="E178" s="95"/>
      <c r="F178" s="95"/>
      <c r="Y178" s="95"/>
      <c r="AA178" s="95"/>
      <c r="AC178" s="3"/>
      <c r="AD178" s="3"/>
      <c r="AE178" s="3"/>
    </row>
    <row r="179" spans="1:31" x14ac:dyDescent="0.45">
      <c r="A179" s="3"/>
      <c r="B179" s="3"/>
      <c r="C179" s="3"/>
      <c r="D179" s="23"/>
      <c r="E179" s="95"/>
      <c r="F179" s="95"/>
      <c r="Y179" s="95"/>
      <c r="AA179" s="95"/>
      <c r="AC179" s="3"/>
      <c r="AD179" s="3"/>
      <c r="AE179" s="3"/>
    </row>
    <row r="180" spans="1:31" x14ac:dyDescent="0.45">
      <c r="A180" s="3"/>
      <c r="B180" s="3"/>
      <c r="C180" s="3"/>
      <c r="D180" s="23"/>
      <c r="E180" s="95"/>
      <c r="F180" s="95"/>
      <c r="Y180" s="95"/>
      <c r="AA180" s="95"/>
      <c r="AC180" s="3"/>
      <c r="AD180" s="3"/>
      <c r="AE180" s="3"/>
    </row>
    <row r="181" spans="1:31" x14ac:dyDescent="0.45">
      <c r="A181" s="3"/>
      <c r="B181" s="3"/>
      <c r="C181" s="3"/>
      <c r="D181" s="23"/>
      <c r="E181" s="95"/>
      <c r="F181" s="95"/>
      <c r="Y181" s="95"/>
      <c r="AA181" s="95"/>
      <c r="AC181" s="3"/>
      <c r="AD181" s="3"/>
      <c r="AE181" s="3"/>
    </row>
    <row r="182" spans="1:31" x14ac:dyDescent="0.45">
      <c r="A182" s="3"/>
      <c r="B182" s="3"/>
      <c r="C182" s="3"/>
      <c r="D182" s="23"/>
      <c r="E182" s="95"/>
      <c r="F182" s="95"/>
      <c r="Y182" s="95"/>
      <c r="AA182" s="95"/>
      <c r="AC182" s="3"/>
      <c r="AD182" s="3"/>
      <c r="AE182" s="3"/>
    </row>
    <row r="183" spans="1:31" x14ac:dyDescent="0.45">
      <c r="A183" s="3"/>
      <c r="B183" s="3"/>
      <c r="C183" s="3"/>
      <c r="D183" s="23"/>
      <c r="E183" s="95"/>
      <c r="F183" s="95"/>
      <c r="Y183" s="95"/>
      <c r="AA183" s="95"/>
      <c r="AC183" s="3"/>
      <c r="AD183" s="3"/>
      <c r="AE183" s="3"/>
    </row>
    <row r="184" spans="1:31" x14ac:dyDescent="0.45">
      <c r="A184" s="3"/>
      <c r="B184" s="3"/>
      <c r="C184" s="3"/>
      <c r="D184" s="23"/>
      <c r="E184" s="95"/>
      <c r="F184" s="95"/>
      <c r="Y184" s="95"/>
      <c r="AA184" s="95"/>
      <c r="AC184" s="3"/>
      <c r="AD184" s="3"/>
      <c r="AE184" s="3"/>
    </row>
    <row r="185" spans="1:31" x14ac:dyDescent="0.45">
      <c r="A185" s="3"/>
      <c r="B185" s="3"/>
      <c r="C185" s="3"/>
      <c r="D185" s="23"/>
      <c r="E185" s="95"/>
      <c r="F185" s="95"/>
      <c r="Y185" s="95"/>
      <c r="AA185" s="95"/>
      <c r="AC185" s="3"/>
      <c r="AD185" s="3"/>
      <c r="AE185" s="3"/>
    </row>
    <row r="186" spans="1:31" x14ac:dyDescent="0.45">
      <c r="A186" s="3"/>
      <c r="B186" s="3"/>
      <c r="C186" s="3"/>
      <c r="D186" s="23"/>
      <c r="E186" s="95"/>
      <c r="F186" s="95"/>
      <c r="Y186" s="95"/>
      <c r="AA186" s="95"/>
      <c r="AC186" s="3"/>
      <c r="AD186" s="3"/>
      <c r="AE186" s="3"/>
    </row>
    <row r="187" spans="1:31" x14ac:dyDescent="0.45">
      <c r="A187" s="3"/>
      <c r="B187" s="3"/>
      <c r="C187" s="3"/>
      <c r="D187" s="23"/>
      <c r="E187" s="95"/>
      <c r="F187" s="95"/>
      <c r="Y187" s="95"/>
      <c r="AA187" s="95"/>
      <c r="AC187" s="3"/>
      <c r="AD187" s="3"/>
      <c r="AE187" s="3"/>
    </row>
    <row r="188" spans="1:31" x14ac:dyDescent="0.45">
      <c r="A188" s="3"/>
      <c r="B188" s="3"/>
      <c r="C188" s="3"/>
      <c r="D188" s="23"/>
      <c r="E188" s="95"/>
      <c r="F188" s="95"/>
      <c r="Y188" s="95"/>
      <c r="AA188" s="95"/>
      <c r="AC188" s="3"/>
      <c r="AD188" s="3"/>
      <c r="AE188" s="3"/>
    </row>
    <row r="189" spans="1:31" x14ac:dyDescent="0.45">
      <c r="A189" s="3"/>
      <c r="B189" s="3"/>
      <c r="C189" s="3"/>
      <c r="D189" s="23"/>
      <c r="E189" s="95"/>
      <c r="F189" s="95"/>
      <c r="Y189" s="95"/>
      <c r="AA189" s="95"/>
      <c r="AC189" s="3"/>
      <c r="AD189" s="3"/>
      <c r="AE189" s="3"/>
    </row>
    <row r="190" spans="1:31" x14ac:dyDescent="0.45">
      <c r="A190" s="3"/>
      <c r="B190" s="3"/>
      <c r="C190" s="3"/>
      <c r="D190" s="23"/>
      <c r="E190" s="95"/>
      <c r="F190" s="95"/>
      <c r="Y190" s="95"/>
      <c r="AA190" s="95"/>
      <c r="AC190" s="3"/>
      <c r="AD190" s="3"/>
      <c r="AE190" s="3"/>
    </row>
    <row r="191" spans="1:31" x14ac:dyDescent="0.45">
      <c r="A191" s="3"/>
      <c r="B191" s="3"/>
      <c r="C191" s="3"/>
      <c r="D191" s="23"/>
      <c r="E191" s="95"/>
      <c r="F191" s="95"/>
      <c r="Y191" s="95"/>
      <c r="AA191" s="95"/>
      <c r="AC191" s="3"/>
      <c r="AD191" s="3"/>
      <c r="AE191" s="3"/>
    </row>
    <row r="192" spans="1:31" x14ac:dyDescent="0.45">
      <c r="A192" s="3"/>
      <c r="B192" s="3"/>
      <c r="C192" s="3"/>
      <c r="D192" s="23"/>
      <c r="E192" s="95"/>
      <c r="F192" s="95"/>
      <c r="Y192" s="95"/>
      <c r="AA192" s="95"/>
      <c r="AC192" s="3"/>
      <c r="AD192" s="3"/>
      <c r="AE192" s="3"/>
    </row>
    <row r="193" spans="1:31" x14ac:dyDescent="0.45">
      <c r="A193" s="3"/>
      <c r="B193" s="3"/>
      <c r="C193" s="3"/>
      <c r="D193" s="23"/>
      <c r="E193" s="95"/>
      <c r="F193" s="95"/>
      <c r="Y193" s="95"/>
      <c r="AA193" s="95"/>
      <c r="AC193" s="3"/>
      <c r="AD193" s="3"/>
      <c r="AE193" s="3"/>
    </row>
    <row r="194" spans="1:31" x14ac:dyDescent="0.45">
      <c r="A194" s="3"/>
      <c r="B194" s="3"/>
      <c r="C194" s="3"/>
      <c r="D194" s="23"/>
      <c r="E194" s="95"/>
      <c r="F194" s="95"/>
      <c r="Y194" s="95"/>
      <c r="AA194" s="95"/>
      <c r="AC194" s="3"/>
      <c r="AD194" s="3"/>
      <c r="AE194" s="3"/>
    </row>
    <row r="195" spans="1:31" x14ac:dyDescent="0.45">
      <c r="A195" s="3"/>
      <c r="B195" s="3"/>
      <c r="C195" s="3"/>
      <c r="D195" s="23"/>
      <c r="E195" s="95"/>
      <c r="F195" s="95"/>
      <c r="Y195" s="95"/>
      <c r="AA195" s="95"/>
      <c r="AC195" s="3"/>
      <c r="AD195" s="3"/>
      <c r="AE195" s="3"/>
    </row>
    <row r="196" spans="1:31" x14ac:dyDescent="0.45">
      <c r="A196" s="3"/>
      <c r="B196" s="3"/>
      <c r="C196" s="3"/>
      <c r="D196" s="23"/>
      <c r="E196" s="95"/>
      <c r="F196" s="95"/>
      <c r="Y196" s="95"/>
      <c r="AA196" s="95"/>
      <c r="AC196" s="3"/>
      <c r="AD196" s="3"/>
      <c r="AE196" s="3"/>
    </row>
    <row r="197" spans="1:31" x14ac:dyDescent="0.45">
      <c r="A197" s="3"/>
      <c r="B197" s="3"/>
      <c r="C197" s="3"/>
      <c r="D197" s="23"/>
      <c r="E197" s="95"/>
      <c r="F197" s="95"/>
      <c r="Y197" s="95"/>
      <c r="AA197" s="95"/>
      <c r="AC197" s="3"/>
      <c r="AD197" s="3"/>
      <c r="AE197" s="3"/>
    </row>
    <row r="198" spans="1:31" x14ac:dyDescent="0.45">
      <c r="A198" s="3"/>
      <c r="B198" s="3"/>
      <c r="C198" s="3"/>
      <c r="D198" s="23"/>
      <c r="E198" s="95"/>
      <c r="F198" s="95"/>
      <c r="Y198" s="95"/>
      <c r="AA198" s="95"/>
      <c r="AC198" s="3"/>
      <c r="AD198" s="3"/>
      <c r="AE198" s="3"/>
    </row>
    <row r="199" spans="1:31" x14ac:dyDescent="0.45">
      <c r="A199" s="3"/>
      <c r="B199" s="3"/>
      <c r="C199" s="3"/>
      <c r="D199" s="23"/>
      <c r="E199" s="95"/>
      <c r="F199" s="95"/>
      <c r="Y199" s="95"/>
      <c r="AA199" s="95"/>
      <c r="AC199" s="3"/>
      <c r="AD199" s="3"/>
      <c r="AE199" s="3"/>
    </row>
    <row r="200" spans="1:31" x14ac:dyDescent="0.45">
      <c r="A200" s="3"/>
      <c r="B200" s="3"/>
      <c r="C200" s="3"/>
      <c r="D200" s="23"/>
      <c r="E200" s="95"/>
      <c r="F200" s="95"/>
      <c r="Y200" s="95"/>
      <c r="AA200" s="95"/>
      <c r="AC200" s="3"/>
      <c r="AD200" s="3"/>
      <c r="AE200" s="3"/>
    </row>
    <row r="201" spans="1:31" x14ac:dyDescent="0.45">
      <c r="A201" s="3"/>
      <c r="B201" s="3"/>
      <c r="C201" s="3"/>
      <c r="D201" s="23"/>
      <c r="E201" s="95"/>
      <c r="F201" s="95"/>
      <c r="Y201" s="95"/>
      <c r="AA201" s="95"/>
      <c r="AC201" s="3"/>
      <c r="AD201" s="3"/>
      <c r="AE201" s="3"/>
    </row>
    <row r="202" spans="1:31" x14ac:dyDescent="0.45">
      <c r="A202" s="3"/>
      <c r="B202" s="3"/>
      <c r="C202" s="3"/>
      <c r="D202" s="23"/>
      <c r="E202" s="95"/>
      <c r="F202" s="95"/>
      <c r="Y202" s="95"/>
      <c r="AA202" s="95"/>
      <c r="AC202" s="3"/>
      <c r="AD202" s="3"/>
      <c r="AE202" s="3"/>
    </row>
    <row r="203" spans="1:31" x14ac:dyDescent="0.45">
      <c r="A203" s="3"/>
      <c r="B203" s="3"/>
      <c r="C203" s="3"/>
      <c r="D203" s="23"/>
      <c r="E203" s="95"/>
      <c r="F203" s="95"/>
      <c r="Y203" s="95"/>
      <c r="AA203" s="95"/>
      <c r="AC203" s="3"/>
      <c r="AD203" s="3"/>
      <c r="AE203" s="3"/>
    </row>
    <row r="204" spans="1:31" x14ac:dyDescent="0.45">
      <c r="A204" s="3"/>
      <c r="B204" s="3"/>
      <c r="C204" s="3"/>
      <c r="D204" s="23"/>
      <c r="E204" s="95"/>
      <c r="F204" s="95"/>
      <c r="Y204" s="95"/>
      <c r="AA204" s="95"/>
      <c r="AC204" s="3"/>
      <c r="AD204" s="3"/>
      <c r="AE204" s="3"/>
    </row>
    <row r="205" spans="1:31" x14ac:dyDescent="0.45">
      <c r="A205" s="3"/>
      <c r="B205" s="3"/>
      <c r="C205" s="3"/>
      <c r="D205" s="23"/>
      <c r="E205" s="95"/>
      <c r="F205" s="95"/>
      <c r="Y205" s="95"/>
      <c r="AA205" s="95"/>
      <c r="AC205" s="3"/>
      <c r="AD205" s="3"/>
      <c r="AE205" s="3"/>
    </row>
    <row r="206" spans="1:31" x14ac:dyDescent="0.45">
      <c r="A206" s="3"/>
      <c r="B206" s="3"/>
      <c r="C206" s="3"/>
      <c r="D206" s="23"/>
      <c r="E206" s="95"/>
      <c r="F206" s="95"/>
      <c r="Y206" s="95"/>
      <c r="AA206" s="95"/>
      <c r="AC206" s="3"/>
      <c r="AD206" s="3"/>
      <c r="AE206" s="3"/>
    </row>
    <row r="207" spans="1:31" x14ac:dyDescent="0.45">
      <c r="A207" s="3"/>
      <c r="B207" s="3"/>
      <c r="C207" s="3"/>
      <c r="D207" s="23"/>
      <c r="E207" s="95"/>
      <c r="F207" s="95"/>
      <c r="Y207" s="95"/>
      <c r="AA207" s="95"/>
      <c r="AC207" s="3"/>
      <c r="AD207" s="3"/>
      <c r="AE207" s="3"/>
    </row>
    <row r="208" spans="1:31" x14ac:dyDescent="0.45">
      <c r="A208" s="3"/>
      <c r="B208" s="3"/>
      <c r="C208" s="3"/>
      <c r="D208" s="23"/>
      <c r="E208" s="95"/>
      <c r="F208" s="95"/>
      <c r="Y208" s="95"/>
      <c r="AA208" s="95"/>
      <c r="AC208" s="3"/>
      <c r="AD208" s="3"/>
      <c r="AE208" s="3"/>
    </row>
    <row r="209" spans="1:31" x14ac:dyDescent="0.45">
      <c r="A209" s="3"/>
      <c r="B209" s="3"/>
      <c r="C209" s="3"/>
      <c r="D209" s="23"/>
      <c r="E209" s="95"/>
      <c r="F209" s="95"/>
      <c r="Y209" s="95"/>
      <c r="AA209" s="95"/>
      <c r="AC209" s="3"/>
      <c r="AD209" s="3"/>
      <c r="AE209" s="3"/>
    </row>
    <row r="210" spans="1:31" x14ac:dyDescent="0.45">
      <c r="A210" s="3"/>
      <c r="B210" s="3"/>
      <c r="C210" s="3"/>
      <c r="D210" s="23"/>
      <c r="E210" s="95"/>
      <c r="F210" s="95"/>
      <c r="Y210" s="95"/>
      <c r="AA210" s="95"/>
      <c r="AC210" s="3"/>
      <c r="AD210" s="3"/>
      <c r="AE210" s="3"/>
    </row>
    <row r="211" spans="1:31" x14ac:dyDescent="0.45">
      <c r="A211" s="3"/>
      <c r="B211" s="3"/>
      <c r="C211" s="3"/>
      <c r="D211" s="23"/>
      <c r="E211" s="95"/>
      <c r="F211" s="95"/>
      <c r="Y211" s="95"/>
      <c r="AA211" s="95"/>
      <c r="AC211" s="3"/>
      <c r="AD211" s="3"/>
      <c r="AE211" s="3"/>
    </row>
    <row r="212" spans="1:31" x14ac:dyDescent="0.45">
      <c r="A212" s="3"/>
      <c r="B212" s="3"/>
      <c r="C212" s="3"/>
      <c r="D212" s="23"/>
      <c r="E212" s="95"/>
      <c r="F212" s="95"/>
      <c r="Y212" s="95"/>
      <c r="AA212" s="95"/>
      <c r="AC212" s="3"/>
      <c r="AD212" s="3"/>
      <c r="AE212" s="3"/>
    </row>
    <row r="213" spans="1:31" x14ac:dyDescent="0.45">
      <c r="A213" s="3"/>
      <c r="B213" s="3"/>
      <c r="C213" s="3"/>
      <c r="D213" s="23"/>
      <c r="E213" s="95"/>
      <c r="F213" s="95"/>
      <c r="Y213" s="95"/>
      <c r="AA213" s="95"/>
      <c r="AC213" s="3"/>
      <c r="AD213" s="3"/>
      <c r="AE213" s="3"/>
    </row>
    <row r="214" spans="1:31" x14ac:dyDescent="0.45">
      <c r="A214" s="3"/>
      <c r="B214" s="3"/>
      <c r="C214" s="3"/>
      <c r="D214" s="23"/>
      <c r="E214" s="95"/>
      <c r="F214" s="95"/>
      <c r="Y214" s="95"/>
      <c r="AA214" s="95"/>
      <c r="AC214" s="3"/>
      <c r="AD214" s="3"/>
      <c r="AE214" s="3"/>
    </row>
    <row r="215" spans="1:31" x14ac:dyDescent="0.45">
      <c r="A215" s="3"/>
      <c r="B215" s="3"/>
      <c r="C215" s="3"/>
      <c r="D215" s="23"/>
      <c r="E215" s="95"/>
      <c r="F215" s="95"/>
      <c r="Y215" s="95"/>
      <c r="AA215" s="95"/>
      <c r="AC215" s="3"/>
      <c r="AD215" s="3"/>
      <c r="AE215" s="3"/>
    </row>
    <row r="216" spans="1:31" x14ac:dyDescent="0.45">
      <c r="A216" s="3"/>
      <c r="B216" s="3"/>
      <c r="C216" s="3"/>
      <c r="D216" s="23"/>
      <c r="E216" s="95"/>
      <c r="F216" s="95"/>
      <c r="Y216" s="95"/>
      <c r="AA216" s="95"/>
      <c r="AC216" s="3"/>
      <c r="AD216" s="3"/>
      <c r="AE216" s="3"/>
    </row>
    <row r="217" spans="1:31" x14ac:dyDescent="0.45">
      <c r="A217" s="3"/>
      <c r="B217" s="3"/>
      <c r="C217" s="3"/>
      <c r="D217" s="23"/>
      <c r="E217" s="95"/>
      <c r="F217" s="95"/>
      <c r="Y217" s="95"/>
      <c r="AA217" s="95"/>
      <c r="AC217" s="3"/>
      <c r="AD217" s="3"/>
      <c r="AE217" s="3"/>
    </row>
    <row r="218" spans="1:31" x14ac:dyDescent="0.45">
      <c r="A218" s="3"/>
      <c r="B218" s="3"/>
      <c r="C218" s="3"/>
      <c r="D218" s="23"/>
      <c r="E218" s="95"/>
      <c r="F218" s="95"/>
      <c r="Y218" s="95"/>
      <c r="AA218" s="95"/>
      <c r="AC218" s="3"/>
      <c r="AD218" s="3"/>
      <c r="AE218" s="3"/>
    </row>
    <row r="219" spans="1:31" x14ac:dyDescent="0.45">
      <c r="A219" s="3"/>
      <c r="B219" s="3"/>
      <c r="C219" s="3"/>
      <c r="D219" s="23"/>
      <c r="E219" s="95"/>
      <c r="F219" s="95"/>
      <c r="Y219" s="95"/>
      <c r="AA219" s="95"/>
      <c r="AC219" s="3"/>
      <c r="AD219" s="3"/>
      <c r="AE219" s="3"/>
    </row>
    <row r="220" spans="1:31" x14ac:dyDescent="0.45">
      <c r="A220" s="3"/>
      <c r="B220" s="3"/>
      <c r="C220" s="3"/>
      <c r="D220" s="23"/>
      <c r="E220" s="95"/>
      <c r="F220" s="95"/>
      <c r="Y220" s="95"/>
      <c r="AA220" s="95"/>
      <c r="AC220" s="3"/>
      <c r="AD220" s="3"/>
      <c r="AE220" s="3"/>
    </row>
    <row r="221" spans="1:31" x14ac:dyDescent="0.45">
      <c r="A221" s="3"/>
      <c r="B221" s="3"/>
      <c r="C221" s="3"/>
      <c r="D221" s="23"/>
      <c r="E221" s="95"/>
      <c r="F221" s="95"/>
      <c r="Y221" s="95"/>
      <c r="AA221" s="95"/>
      <c r="AC221" s="3"/>
      <c r="AD221" s="3"/>
      <c r="AE221" s="3"/>
    </row>
    <row r="222" spans="1:31" x14ac:dyDescent="0.45">
      <c r="A222" s="3"/>
      <c r="B222" s="3"/>
      <c r="C222" s="3"/>
      <c r="D222" s="23"/>
      <c r="E222" s="95"/>
      <c r="F222" s="95"/>
      <c r="Y222" s="95"/>
      <c r="AA222" s="95"/>
      <c r="AC222" s="3"/>
      <c r="AD222" s="3"/>
      <c r="AE222" s="3"/>
    </row>
    <row r="223" spans="1:31" x14ac:dyDescent="0.45">
      <c r="A223" s="3"/>
      <c r="B223" s="3"/>
      <c r="C223" s="3"/>
      <c r="D223" s="23"/>
      <c r="E223" s="95"/>
      <c r="F223" s="95"/>
      <c r="Y223" s="95"/>
      <c r="AA223" s="95"/>
      <c r="AC223" s="3"/>
      <c r="AD223" s="3"/>
      <c r="AE223" s="3"/>
    </row>
    <row r="224" spans="1:31" x14ac:dyDescent="0.45">
      <c r="A224" s="3"/>
      <c r="B224" s="3"/>
      <c r="C224" s="3"/>
      <c r="D224" s="23"/>
      <c r="E224" s="95"/>
      <c r="F224" s="95"/>
      <c r="Y224" s="95"/>
      <c r="AA224" s="95"/>
      <c r="AC224" s="3"/>
      <c r="AD224" s="3"/>
      <c r="AE224" s="3"/>
    </row>
    <row r="225" spans="1:31" x14ac:dyDescent="0.45">
      <c r="A225" s="3"/>
      <c r="B225" s="3"/>
      <c r="C225" s="3"/>
      <c r="D225" s="23"/>
      <c r="E225" s="95"/>
      <c r="F225" s="95"/>
      <c r="Y225" s="95"/>
      <c r="AA225" s="95"/>
      <c r="AC225" s="3"/>
      <c r="AD225" s="3"/>
      <c r="AE225" s="3"/>
    </row>
    <row r="226" spans="1:31" x14ac:dyDescent="0.45">
      <c r="A226" s="3"/>
      <c r="B226" s="3"/>
      <c r="C226" s="3"/>
      <c r="D226" s="23"/>
      <c r="E226" s="95"/>
      <c r="F226" s="95"/>
      <c r="Y226" s="95"/>
      <c r="AA226" s="95"/>
      <c r="AC226" s="3"/>
      <c r="AD226" s="3"/>
      <c r="AE226" s="3"/>
    </row>
    <row r="227" spans="1:31" x14ac:dyDescent="0.45">
      <c r="A227" s="3"/>
      <c r="B227" s="3"/>
      <c r="C227" s="3"/>
      <c r="D227" s="23"/>
      <c r="E227" s="95"/>
      <c r="F227" s="95"/>
      <c r="Y227" s="95"/>
      <c r="AA227" s="95"/>
      <c r="AC227" s="3"/>
      <c r="AD227" s="3"/>
      <c r="AE227" s="3"/>
    </row>
    <row r="228" spans="1:31" x14ac:dyDescent="0.45">
      <c r="A228" s="3"/>
      <c r="B228" s="3"/>
      <c r="C228" s="3"/>
      <c r="D228" s="23"/>
      <c r="E228" s="95"/>
      <c r="F228" s="95"/>
      <c r="Y228" s="95"/>
      <c r="AA228" s="95"/>
      <c r="AC228" s="3"/>
      <c r="AD228" s="3"/>
      <c r="AE228" s="3"/>
    </row>
    <row r="229" spans="1:31" x14ac:dyDescent="0.45">
      <c r="A229" s="3"/>
      <c r="B229" s="3"/>
      <c r="C229" s="3"/>
      <c r="D229" s="23"/>
      <c r="E229" s="95"/>
      <c r="F229" s="95"/>
      <c r="Y229" s="95"/>
      <c r="AA229" s="95"/>
      <c r="AC229" s="3"/>
      <c r="AD229" s="3"/>
      <c r="AE229" s="3"/>
    </row>
    <row r="230" spans="1:31" x14ac:dyDescent="0.45">
      <c r="A230" s="3"/>
      <c r="B230" s="3"/>
      <c r="C230" s="3"/>
      <c r="D230" s="23"/>
      <c r="E230" s="95"/>
      <c r="F230" s="95"/>
      <c r="Y230" s="95"/>
      <c r="AA230" s="95"/>
      <c r="AC230" s="3"/>
      <c r="AD230" s="3"/>
      <c r="AE230" s="3"/>
    </row>
    <row r="231" spans="1:31" x14ac:dyDescent="0.45">
      <c r="A231" s="3"/>
      <c r="B231" s="3"/>
      <c r="C231" s="3"/>
      <c r="D231" s="23"/>
      <c r="E231" s="95"/>
      <c r="F231" s="95"/>
      <c r="Y231" s="95"/>
      <c r="AA231" s="95"/>
      <c r="AC231" s="3"/>
      <c r="AD231" s="3"/>
      <c r="AE231" s="3"/>
    </row>
    <row r="232" spans="1:31" x14ac:dyDescent="0.45">
      <c r="A232" s="3"/>
      <c r="B232" s="3"/>
      <c r="C232" s="3"/>
      <c r="D232" s="23"/>
      <c r="E232" s="95"/>
      <c r="F232" s="95"/>
      <c r="Y232" s="95"/>
      <c r="AA232" s="95"/>
      <c r="AC232" s="3"/>
      <c r="AD232" s="3"/>
      <c r="AE232" s="3"/>
    </row>
    <row r="233" spans="1:31" x14ac:dyDescent="0.45">
      <c r="A233" s="3"/>
      <c r="B233" s="3"/>
      <c r="C233" s="3"/>
      <c r="D233" s="23"/>
      <c r="E233" s="95"/>
      <c r="F233" s="95"/>
      <c r="Y233" s="95"/>
      <c r="AA233" s="95"/>
      <c r="AC233" s="3"/>
      <c r="AD233" s="3"/>
      <c r="AE233" s="3"/>
    </row>
    <row r="234" spans="1:31" x14ac:dyDescent="0.45">
      <c r="A234" s="3"/>
      <c r="B234" s="3"/>
      <c r="C234" s="3"/>
      <c r="D234" s="23"/>
      <c r="E234" s="95"/>
      <c r="F234" s="95"/>
      <c r="Y234" s="95"/>
      <c r="AA234" s="95"/>
      <c r="AC234" s="3"/>
      <c r="AD234" s="3"/>
      <c r="AE234" s="3"/>
    </row>
    <row r="235" spans="1:31" x14ac:dyDescent="0.45">
      <c r="A235" s="3"/>
      <c r="B235" s="3"/>
      <c r="C235" s="3"/>
      <c r="D235" s="23"/>
      <c r="E235" s="95"/>
      <c r="F235" s="95"/>
      <c r="Y235" s="95"/>
      <c r="AA235" s="95"/>
      <c r="AC235" s="3"/>
      <c r="AD235" s="3"/>
      <c r="AE235" s="3"/>
    </row>
    <row r="236" spans="1:31" x14ac:dyDescent="0.45">
      <c r="A236" s="3"/>
      <c r="B236" s="3"/>
      <c r="C236" s="3"/>
      <c r="D236" s="23"/>
      <c r="E236" s="95"/>
      <c r="F236" s="95"/>
      <c r="Y236" s="95"/>
      <c r="AA236" s="95"/>
      <c r="AC236" s="3"/>
      <c r="AD236" s="3"/>
      <c r="AE236" s="3"/>
    </row>
    <row r="237" spans="1:31" x14ac:dyDescent="0.45">
      <c r="A237" s="3"/>
      <c r="B237" s="3"/>
      <c r="C237" s="3"/>
      <c r="D237" s="23"/>
      <c r="E237" s="95"/>
      <c r="F237" s="95"/>
      <c r="Y237" s="95"/>
      <c r="AA237" s="95"/>
      <c r="AC237" s="3"/>
      <c r="AD237" s="3"/>
      <c r="AE237" s="3"/>
    </row>
    <row r="238" spans="1:31" x14ac:dyDescent="0.45">
      <c r="A238" s="3"/>
      <c r="B238" s="3"/>
      <c r="C238" s="3"/>
      <c r="D238" s="23"/>
      <c r="E238" s="95"/>
      <c r="F238" s="95"/>
      <c r="Y238" s="95"/>
      <c r="AA238" s="95"/>
      <c r="AC238" s="3"/>
      <c r="AD238" s="3"/>
      <c r="AE238" s="3"/>
    </row>
    <row r="239" spans="1:31" x14ac:dyDescent="0.45">
      <c r="A239" s="3"/>
      <c r="B239" s="3"/>
      <c r="C239" s="3"/>
      <c r="D239" s="23"/>
      <c r="E239" s="95"/>
      <c r="F239" s="95"/>
      <c r="Y239" s="95"/>
      <c r="AA239" s="95"/>
      <c r="AC239" s="3"/>
      <c r="AD239" s="3"/>
      <c r="AE239" s="3"/>
    </row>
    <row r="240" spans="1:31" x14ac:dyDescent="0.45">
      <c r="A240" s="3"/>
      <c r="B240" s="3"/>
      <c r="C240" s="3"/>
      <c r="D240" s="23"/>
      <c r="E240" s="95"/>
      <c r="F240" s="95"/>
      <c r="Y240" s="95"/>
      <c r="AA240" s="95"/>
      <c r="AC240" s="3"/>
      <c r="AD240" s="3"/>
      <c r="AE240" s="3"/>
    </row>
    <row r="241" spans="1:31" x14ac:dyDescent="0.45">
      <c r="A241" s="3"/>
      <c r="B241" s="3"/>
      <c r="C241" s="3"/>
      <c r="D241" s="23"/>
      <c r="E241" s="95"/>
      <c r="F241" s="95"/>
      <c r="Y241" s="95"/>
      <c r="AA241" s="95"/>
      <c r="AC241" s="3"/>
      <c r="AD241" s="3"/>
      <c r="AE241" s="3"/>
    </row>
    <row r="242" spans="1:31" x14ac:dyDescent="0.45">
      <c r="A242" s="3"/>
      <c r="B242" s="3"/>
      <c r="C242" s="3"/>
      <c r="D242" s="23"/>
      <c r="E242" s="95"/>
      <c r="F242" s="95"/>
      <c r="Y242" s="95"/>
      <c r="AA242" s="95"/>
      <c r="AC242" s="3"/>
      <c r="AD242" s="3"/>
      <c r="AE242" s="3"/>
    </row>
    <row r="243" spans="1:31" x14ac:dyDescent="0.45">
      <c r="A243" s="3"/>
      <c r="B243" s="3"/>
      <c r="C243" s="3"/>
      <c r="D243" s="23"/>
      <c r="E243" s="95"/>
      <c r="F243" s="95"/>
      <c r="Y243" s="95"/>
      <c r="AA243" s="95"/>
      <c r="AC243" s="3"/>
      <c r="AD243" s="3"/>
      <c r="AE243" s="3"/>
    </row>
    <row r="244" spans="1:31" x14ac:dyDescent="0.45">
      <c r="A244" s="3"/>
      <c r="B244" s="3"/>
      <c r="C244" s="3"/>
      <c r="D244" s="23"/>
      <c r="E244" s="95"/>
      <c r="F244" s="95"/>
      <c r="Y244" s="95"/>
      <c r="AA244" s="95"/>
      <c r="AC244" s="3"/>
      <c r="AD244" s="3"/>
      <c r="AE244" s="3"/>
    </row>
    <row r="245" spans="1:31" x14ac:dyDescent="0.45">
      <c r="A245" s="3"/>
      <c r="B245" s="3"/>
      <c r="C245" s="3"/>
      <c r="D245" s="23"/>
      <c r="E245" s="95"/>
      <c r="F245" s="95"/>
      <c r="Y245" s="95"/>
      <c r="AA245" s="95"/>
      <c r="AC245" s="3"/>
      <c r="AD245" s="3"/>
      <c r="AE245" s="3"/>
    </row>
    <row r="246" spans="1:31" x14ac:dyDescent="0.45">
      <c r="A246" s="3"/>
      <c r="B246" s="3"/>
      <c r="C246" s="3"/>
      <c r="D246" s="23"/>
      <c r="E246" s="95"/>
      <c r="F246" s="95"/>
      <c r="Y246" s="95"/>
      <c r="AA246" s="95"/>
      <c r="AC246" s="3"/>
      <c r="AD246" s="3"/>
      <c r="AE246" s="3"/>
    </row>
    <row r="247" spans="1:31" x14ac:dyDescent="0.45">
      <c r="A247" s="3"/>
      <c r="B247" s="3"/>
      <c r="C247" s="3"/>
      <c r="D247" s="23"/>
      <c r="E247" s="95"/>
      <c r="F247" s="95"/>
      <c r="Y247" s="95"/>
      <c r="AA247" s="95"/>
      <c r="AC247" s="3"/>
      <c r="AD247" s="3"/>
      <c r="AE247" s="3"/>
    </row>
    <row r="248" spans="1:31" x14ac:dyDescent="0.45">
      <c r="A248" s="3"/>
      <c r="B248" s="3"/>
      <c r="C248" s="3"/>
      <c r="D248" s="23"/>
      <c r="E248" s="95"/>
      <c r="F248" s="95"/>
      <c r="Y248" s="95"/>
      <c r="AA248" s="95"/>
      <c r="AC248" s="3"/>
      <c r="AD248" s="3"/>
      <c r="AE248" s="3"/>
    </row>
    <row r="249" spans="1:31" x14ac:dyDescent="0.45">
      <c r="A249" s="3"/>
      <c r="B249" s="3"/>
      <c r="C249" s="3"/>
      <c r="D249" s="23"/>
      <c r="E249" s="95"/>
      <c r="F249" s="95"/>
      <c r="Y249" s="95"/>
      <c r="AA249" s="95"/>
      <c r="AC249" s="3"/>
      <c r="AD249" s="3"/>
      <c r="AE249" s="3"/>
    </row>
    <row r="250" spans="1:31" x14ac:dyDescent="0.45">
      <c r="A250" s="3"/>
      <c r="B250" s="3"/>
      <c r="C250" s="3"/>
      <c r="D250" s="23"/>
      <c r="E250" s="95"/>
      <c r="F250" s="95"/>
      <c r="Y250" s="95"/>
      <c r="AA250" s="95"/>
      <c r="AC250" s="3"/>
      <c r="AD250" s="3"/>
      <c r="AE250" s="3"/>
    </row>
    <row r="251" spans="1:31" x14ac:dyDescent="0.45">
      <c r="A251" s="3"/>
      <c r="B251" s="3"/>
      <c r="C251" s="3"/>
      <c r="D251" s="23"/>
      <c r="E251" s="95"/>
      <c r="F251" s="95"/>
      <c r="Y251" s="95"/>
      <c r="AA251" s="95"/>
      <c r="AC251" s="3"/>
      <c r="AD251" s="3"/>
      <c r="AE251" s="3"/>
    </row>
    <row r="252" spans="1:31" x14ac:dyDescent="0.45">
      <c r="A252" s="3"/>
      <c r="B252" s="3"/>
      <c r="C252" s="3"/>
      <c r="D252" s="23"/>
      <c r="E252" s="95"/>
      <c r="F252" s="95"/>
      <c r="Y252" s="95"/>
      <c r="AA252" s="95"/>
      <c r="AC252" s="3"/>
      <c r="AD252" s="3"/>
      <c r="AE252" s="3"/>
    </row>
    <row r="253" spans="1:31" x14ac:dyDescent="0.45">
      <c r="A253" s="3"/>
      <c r="B253" s="3"/>
      <c r="C253" s="3"/>
      <c r="D253" s="23"/>
      <c r="E253" s="95"/>
      <c r="F253" s="95"/>
      <c r="Y253" s="95"/>
      <c r="AA253" s="95"/>
      <c r="AC253" s="3"/>
      <c r="AD253" s="3"/>
      <c r="AE253" s="3"/>
    </row>
    <row r="254" spans="1:31" x14ac:dyDescent="0.45">
      <c r="A254" s="3"/>
      <c r="B254" s="3"/>
      <c r="C254" s="3"/>
      <c r="D254" s="23"/>
      <c r="E254" s="95"/>
      <c r="F254" s="95"/>
      <c r="Y254" s="95"/>
      <c r="AA254" s="95"/>
      <c r="AC254" s="3"/>
      <c r="AD254" s="3"/>
      <c r="AE254" s="3"/>
    </row>
    <row r="255" spans="1:31" x14ac:dyDescent="0.45">
      <c r="A255" s="3"/>
      <c r="B255" s="3"/>
      <c r="C255" s="3"/>
      <c r="D255" s="23"/>
      <c r="E255" s="95"/>
      <c r="F255" s="95"/>
      <c r="Y255" s="95"/>
      <c r="AA255" s="95"/>
      <c r="AC255" s="3"/>
      <c r="AD255" s="3"/>
      <c r="AE255" s="3"/>
    </row>
    <row r="256" spans="1:31" x14ac:dyDescent="0.45">
      <c r="A256" s="3"/>
      <c r="B256" s="3"/>
      <c r="C256" s="3"/>
      <c r="D256" s="23"/>
      <c r="E256" s="95"/>
      <c r="F256" s="95"/>
      <c r="Y256" s="95"/>
      <c r="AA256" s="95"/>
      <c r="AC256" s="3"/>
      <c r="AD256" s="3"/>
      <c r="AE256" s="3"/>
    </row>
    <row r="257" spans="1:31" x14ac:dyDescent="0.45">
      <c r="A257" s="3"/>
      <c r="B257" s="3"/>
      <c r="C257" s="3"/>
      <c r="D257" s="23"/>
      <c r="E257" s="95"/>
      <c r="F257" s="95"/>
      <c r="Y257" s="95"/>
      <c r="AA257" s="95"/>
      <c r="AC257" s="3"/>
      <c r="AD257" s="3"/>
      <c r="AE257" s="3"/>
    </row>
    <row r="258" spans="1:31" x14ac:dyDescent="0.45">
      <c r="A258" s="3"/>
      <c r="B258" s="3"/>
      <c r="C258" s="3"/>
      <c r="D258" s="23"/>
      <c r="E258" s="95"/>
      <c r="F258" s="95"/>
      <c r="Y258" s="95"/>
      <c r="AA258" s="95"/>
      <c r="AC258" s="3"/>
      <c r="AD258" s="3"/>
      <c r="AE258" s="3"/>
    </row>
    <row r="259" spans="1:31" x14ac:dyDescent="0.45">
      <c r="A259" s="3"/>
      <c r="B259" s="3"/>
      <c r="C259" s="3"/>
      <c r="D259" s="23"/>
      <c r="E259" s="95"/>
      <c r="F259" s="95"/>
      <c r="Y259" s="95"/>
      <c r="AA259" s="95"/>
      <c r="AC259" s="3"/>
      <c r="AD259" s="3"/>
      <c r="AE259" s="3"/>
    </row>
    <row r="260" spans="1:31" x14ac:dyDescent="0.45">
      <c r="A260" s="3"/>
      <c r="B260" s="3"/>
      <c r="C260" s="3"/>
      <c r="D260" s="23"/>
      <c r="E260" s="95"/>
      <c r="F260" s="95"/>
      <c r="Y260" s="95"/>
      <c r="AA260" s="95"/>
      <c r="AC260" s="3"/>
      <c r="AD260" s="3"/>
      <c r="AE260" s="3"/>
    </row>
    <row r="261" spans="1:31" x14ac:dyDescent="0.45">
      <c r="A261" s="3"/>
      <c r="B261" s="3"/>
      <c r="C261" s="3"/>
      <c r="D261" s="23"/>
      <c r="E261" s="95"/>
      <c r="F261" s="95"/>
      <c r="Y261" s="95"/>
      <c r="AA261" s="95"/>
      <c r="AC261" s="3"/>
      <c r="AD261" s="3"/>
      <c r="AE261" s="3"/>
    </row>
    <row r="262" spans="1:31" x14ac:dyDescent="0.45">
      <c r="A262" s="3"/>
      <c r="B262" s="3"/>
      <c r="C262" s="3"/>
      <c r="D262" s="23"/>
      <c r="E262" s="95"/>
      <c r="F262" s="95"/>
      <c r="Y262" s="95"/>
      <c r="AA262" s="95"/>
      <c r="AC262" s="3"/>
      <c r="AD262" s="3"/>
      <c r="AE262" s="3"/>
    </row>
    <row r="263" spans="1:31" x14ac:dyDescent="0.45">
      <c r="A263" s="3"/>
      <c r="B263" s="3"/>
      <c r="C263" s="3"/>
      <c r="D263" s="23"/>
      <c r="E263" s="95"/>
      <c r="F263" s="95"/>
      <c r="Y263" s="95"/>
      <c r="AA263" s="95"/>
      <c r="AC263" s="3"/>
      <c r="AD263" s="3"/>
      <c r="AE263" s="3"/>
    </row>
    <row r="264" spans="1:31" x14ac:dyDescent="0.45">
      <c r="A264" s="3"/>
      <c r="B264" s="3"/>
      <c r="C264" s="3"/>
      <c r="D264" s="23"/>
      <c r="E264" s="95"/>
      <c r="F264" s="95"/>
      <c r="Y264" s="95"/>
      <c r="AA264" s="95"/>
      <c r="AC264" s="3"/>
      <c r="AD264" s="3"/>
      <c r="AE264" s="3"/>
    </row>
    <row r="265" spans="1:31" x14ac:dyDescent="0.45">
      <c r="A265" s="3"/>
      <c r="B265" s="3"/>
      <c r="C265" s="3"/>
      <c r="D265" s="23"/>
      <c r="E265" s="95"/>
      <c r="F265" s="95"/>
      <c r="Y265" s="95"/>
      <c r="AA265" s="95"/>
      <c r="AC265" s="3"/>
      <c r="AD265" s="3"/>
      <c r="AE265" s="3"/>
    </row>
    <row r="266" spans="1:31" x14ac:dyDescent="0.45">
      <c r="A266" s="3"/>
      <c r="B266" s="3"/>
      <c r="C266" s="3"/>
      <c r="D266" s="23"/>
      <c r="E266" s="95"/>
      <c r="F266" s="95"/>
      <c r="Y266" s="95"/>
      <c r="AA266" s="95"/>
      <c r="AC266" s="3"/>
      <c r="AD266" s="3"/>
      <c r="AE266" s="3"/>
    </row>
    <row r="267" spans="1:31" x14ac:dyDescent="0.45">
      <c r="A267" s="3"/>
      <c r="B267" s="3"/>
      <c r="C267" s="3"/>
      <c r="D267" s="23"/>
      <c r="E267" s="95"/>
      <c r="F267" s="95"/>
      <c r="Y267" s="95"/>
      <c r="AA267" s="95"/>
      <c r="AC267" s="3"/>
      <c r="AD267" s="3"/>
      <c r="AE267" s="3"/>
    </row>
    <row r="268" spans="1:31" x14ac:dyDescent="0.45">
      <c r="A268" s="3"/>
      <c r="B268" s="3"/>
      <c r="C268" s="3"/>
      <c r="D268" s="23"/>
      <c r="E268" s="95"/>
      <c r="F268" s="95"/>
      <c r="Y268" s="95"/>
      <c r="AA268" s="95"/>
      <c r="AC268" s="3"/>
      <c r="AD268" s="3"/>
      <c r="AE268" s="3"/>
    </row>
    <row r="269" spans="1:31" x14ac:dyDescent="0.45">
      <c r="A269" s="3"/>
      <c r="B269" s="3"/>
      <c r="C269" s="3"/>
      <c r="D269" s="23"/>
      <c r="E269" s="95"/>
      <c r="F269" s="95"/>
      <c r="Y269" s="95"/>
      <c r="AA269" s="95"/>
      <c r="AC269" s="3"/>
      <c r="AD269" s="3"/>
      <c r="AE269" s="3"/>
    </row>
    <row r="270" spans="1:31" x14ac:dyDescent="0.45">
      <c r="A270" s="3"/>
      <c r="B270" s="3"/>
      <c r="C270" s="3"/>
      <c r="D270" s="23"/>
      <c r="E270" s="95"/>
      <c r="F270" s="95"/>
      <c r="Y270" s="95"/>
      <c r="AA270" s="95"/>
      <c r="AC270" s="3"/>
      <c r="AD270" s="3"/>
      <c r="AE270" s="3"/>
    </row>
    <row r="271" spans="1:31" x14ac:dyDescent="0.45">
      <c r="A271" s="3"/>
      <c r="B271" s="3"/>
      <c r="C271" s="3"/>
      <c r="D271" s="23"/>
      <c r="E271" s="95"/>
      <c r="F271" s="95"/>
      <c r="Y271" s="95"/>
      <c r="AA271" s="95"/>
      <c r="AC271" s="3"/>
      <c r="AD271" s="3"/>
      <c r="AE271" s="3"/>
    </row>
    <row r="272" spans="1:31" x14ac:dyDescent="0.45">
      <c r="A272" s="3"/>
      <c r="B272" s="3"/>
      <c r="C272" s="3"/>
      <c r="D272" s="23"/>
      <c r="E272" s="95"/>
      <c r="F272" s="95"/>
      <c r="Y272" s="95"/>
      <c r="AA272" s="95"/>
      <c r="AC272" s="3"/>
      <c r="AD272" s="3"/>
      <c r="AE272" s="3"/>
    </row>
    <row r="273" spans="1:31" x14ac:dyDescent="0.45">
      <c r="A273" s="3"/>
      <c r="B273" s="3"/>
      <c r="C273" s="3"/>
      <c r="D273" s="23"/>
      <c r="E273" s="95"/>
      <c r="F273" s="95"/>
      <c r="Y273" s="95"/>
      <c r="AA273" s="95"/>
      <c r="AC273" s="3"/>
      <c r="AD273" s="3"/>
      <c r="AE273" s="3"/>
    </row>
    <row r="274" spans="1:31" x14ac:dyDescent="0.45">
      <c r="A274" s="3"/>
      <c r="B274" s="3"/>
      <c r="C274" s="3"/>
      <c r="D274" s="23"/>
      <c r="E274" s="95"/>
      <c r="F274" s="95"/>
      <c r="Y274" s="95"/>
      <c r="AA274" s="95"/>
      <c r="AC274" s="3"/>
      <c r="AD274" s="3"/>
      <c r="AE274" s="3"/>
    </row>
    <row r="275" spans="1:31" x14ac:dyDescent="0.45">
      <c r="A275" s="3"/>
      <c r="B275" s="3"/>
      <c r="C275" s="3"/>
      <c r="D275" s="23"/>
      <c r="E275" s="95"/>
      <c r="F275" s="95"/>
      <c r="Y275" s="95"/>
      <c r="AA275" s="95"/>
      <c r="AC275" s="3"/>
      <c r="AD275" s="3"/>
      <c r="AE275" s="3"/>
    </row>
    <row r="276" spans="1:31" x14ac:dyDescent="0.45">
      <c r="A276" s="3"/>
      <c r="B276" s="3"/>
      <c r="C276" s="3"/>
      <c r="D276" s="23"/>
      <c r="E276" s="95"/>
      <c r="F276" s="95"/>
      <c r="Y276" s="95"/>
      <c r="AA276" s="95"/>
      <c r="AC276" s="3"/>
      <c r="AD276" s="3"/>
      <c r="AE276" s="3"/>
    </row>
    <row r="277" spans="1:31" x14ac:dyDescent="0.45">
      <c r="A277" s="3"/>
      <c r="B277" s="3"/>
      <c r="C277" s="3"/>
      <c r="D277" s="23"/>
      <c r="E277" s="95"/>
      <c r="F277" s="95"/>
      <c r="Y277" s="95"/>
      <c r="AA277" s="95"/>
      <c r="AC277" s="3"/>
      <c r="AD277" s="3"/>
      <c r="AE277" s="3"/>
    </row>
    <row r="278" spans="1:31" x14ac:dyDescent="0.45">
      <c r="A278" s="3"/>
      <c r="B278" s="3"/>
      <c r="C278" s="3"/>
      <c r="D278" s="23"/>
      <c r="E278" s="95"/>
      <c r="F278" s="95"/>
      <c r="Y278" s="95"/>
      <c r="AA278" s="95"/>
      <c r="AC278" s="3"/>
      <c r="AD278" s="3"/>
      <c r="AE278" s="3"/>
    </row>
    <row r="279" spans="1:31" x14ac:dyDescent="0.45">
      <c r="A279" s="3"/>
      <c r="B279" s="3"/>
      <c r="C279" s="3"/>
      <c r="D279" s="23"/>
      <c r="E279" s="95"/>
      <c r="F279" s="95"/>
      <c r="Y279" s="95"/>
      <c r="AA279" s="95"/>
      <c r="AC279" s="3"/>
      <c r="AD279" s="3"/>
      <c r="AE279" s="3"/>
    </row>
    <row r="280" spans="1:31" x14ac:dyDescent="0.45">
      <c r="A280" s="3"/>
      <c r="B280" s="3"/>
      <c r="C280" s="3"/>
      <c r="D280" s="23"/>
      <c r="E280" s="95"/>
      <c r="F280" s="95"/>
      <c r="Y280" s="95"/>
      <c r="AA280" s="95"/>
      <c r="AC280" s="3"/>
      <c r="AD280" s="3"/>
      <c r="AE280" s="3"/>
    </row>
    <row r="281" spans="1:31" x14ac:dyDescent="0.45">
      <c r="A281" s="3"/>
      <c r="B281" s="3"/>
      <c r="C281" s="3"/>
      <c r="D281" s="23"/>
      <c r="E281" s="95"/>
      <c r="F281" s="95"/>
      <c r="Y281" s="95"/>
      <c r="AA281" s="95"/>
      <c r="AC281" s="3"/>
      <c r="AD281" s="3"/>
      <c r="AE281" s="3"/>
    </row>
    <row r="282" spans="1:31" x14ac:dyDescent="0.45">
      <c r="A282" s="3"/>
      <c r="B282" s="3"/>
      <c r="C282" s="3"/>
      <c r="D282" s="23"/>
      <c r="E282" s="95"/>
      <c r="F282" s="95"/>
      <c r="Y282" s="95"/>
      <c r="AA282" s="95"/>
      <c r="AC282" s="3"/>
      <c r="AD282" s="3"/>
      <c r="AE282" s="3"/>
    </row>
    <row r="283" spans="1:31" x14ac:dyDescent="0.45">
      <c r="A283" s="3"/>
      <c r="B283" s="3"/>
      <c r="C283" s="3"/>
      <c r="D283" s="23"/>
      <c r="E283" s="95"/>
      <c r="F283" s="95"/>
      <c r="Y283" s="95"/>
      <c r="AA283" s="95"/>
      <c r="AC283" s="3"/>
      <c r="AD283" s="3"/>
      <c r="AE283" s="3"/>
    </row>
    <row r="284" spans="1:31" x14ac:dyDescent="0.45">
      <c r="A284" s="3"/>
      <c r="B284" s="3"/>
      <c r="C284" s="3"/>
      <c r="D284" s="23"/>
      <c r="E284" s="95"/>
      <c r="F284" s="95"/>
      <c r="Y284" s="95"/>
      <c r="AA284" s="95"/>
      <c r="AC284" s="3"/>
      <c r="AD284" s="3"/>
      <c r="AE284" s="3"/>
    </row>
    <row r="285" spans="1:31" x14ac:dyDescent="0.45">
      <c r="A285" s="3"/>
      <c r="B285" s="3"/>
      <c r="C285" s="3"/>
      <c r="D285" s="23"/>
      <c r="E285" s="95"/>
      <c r="F285" s="95"/>
      <c r="Y285" s="95"/>
      <c r="AA285" s="95"/>
      <c r="AC285" s="3"/>
      <c r="AD285" s="3"/>
      <c r="AE285" s="3"/>
    </row>
    <row r="286" spans="1:31" x14ac:dyDescent="0.45">
      <c r="A286" s="3"/>
      <c r="B286" s="3"/>
      <c r="C286" s="3"/>
      <c r="D286" s="23"/>
      <c r="E286" s="95"/>
      <c r="F286" s="95"/>
      <c r="Y286" s="95"/>
      <c r="AA286" s="95"/>
      <c r="AC286" s="3"/>
      <c r="AD286" s="3"/>
      <c r="AE286" s="3"/>
    </row>
    <row r="287" spans="1:31" x14ac:dyDescent="0.45">
      <c r="A287" s="3"/>
      <c r="B287" s="3"/>
      <c r="C287" s="3"/>
      <c r="D287" s="23"/>
      <c r="E287" s="95"/>
      <c r="F287" s="95"/>
      <c r="Y287" s="95"/>
      <c r="AA287" s="95"/>
      <c r="AC287" s="3"/>
      <c r="AD287" s="3"/>
      <c r="AE287" s="3"/>
    </row>
    <row r="288" spans="1:31" x14ac:dyDescent="0.45">
      <c r="A288" s="3"/>
      <c r="B288" s="3"/>
      <c r="C288" s="3"/>
      <c r="D288" s="23"/>
      <c r="E288" s="95"/>
      <c r="F288" s="95"/>
      <c r="Y288" s="95"/>
      <c r="AA288" s="95"/>
      <c r="AC288" s="3"/>
      <c r="AD288" s="3"/>
      <c r="AE288" s="3"/>
    </row>
    <row r="289" spans="1:31" x14ac:dyDescent="0.45">
      <c r="A289" s="3"/>
      <c r="B289" s="3"/>
      <c r="C289" s="3"/>
      <c r="D289" s="23"/>
      <c r="E289" s="95"/>
      <c r="F289" s="95"/>
      <c r="Y289" s="95"/>
      <c r="AA289" s="95"/>
      <c r="AC289" s="3"/>
      <c r="AD289" s="3"/>
      <c r="AE289" s="3"/>
    </row>
    <row r="290" spans="1:31" x14ac:dyDescent="0.45">
      <c r="A290" s="3"/>
      <c r="B290" s="3"/>
      <c r="C290" s="3"/>
      <c r="D290" s="23"/>
      <c r="E290" s="95"/>
      <c r="F290" s="95"/>
      <c r="Y290" s="95"/>
      <c r="AA290" s="95"/>
      <c r="AC290" s="3"/>
      <c r="AD290" s="3"/>
      <c r="AE290" s="3"/>
    </row>
    <row r="291" spans="1:31" x14ac:dyDescent="0.45">
      <c r="A291" s="3"/>
      <c r="B291" s="3"/>
      <c r="C291" s="3"/>
      <c r="D291" s="23"/>
      <c r="E291" s="95"/>
      <c r="F291" s="95"/>
      <c r="Y291" s="95"/>
      <c r="AA291" s="95"/>
      <c r="AC291" s="3"/>
      <c r="AD291" s="3"/>
      <c r="AE291" s="3"/>
    </row>
    <row r="292" spans="1:31" x14ac:dyDescent="0.45">
      <c r="A292" s="3"/>
      <c r="B292" s="3"/>
      <c r="C292" s="3"/>
      <c r="D292" s="23"/>
      <c r="E292" s="95"/>
      <c r="F292" s="95"/>
      <c r="Y292" s="95"/>
      <c r="AA292" s="95"/>
      <c r="AC292" s="3"/>
      <c r="AD292" s="3"/>
      <c r="AE292" s="3"/>
    </row>
    <row r="293" spans="1:31" x14ac:dyDescent="0.45">
      <c r="A293" s="3"/>
      <c r="B293" s="3"/>
      <c r="C293" s="3"/>
      <c r="D293" s="23"/>
      <c r="E293" s="95"/>
      <c r="F293" s="95"/>
      <c r="Y293" s="95"/>
      <c r="AA293" s="95"/>
      <c r="AC293" s="3"/>
      <c r="AD293" s="3"/>
      <c r="AE293" s="3"/>
    </row>
    <row r="294" spans="1:31" x14ac:dyDescent="0.45">
      <c r="A294" s="3"/>
      <c r="B294" s="3"/>
      <c r="C294" s="3"/>
      <c r="D294" s="23"/>
      <c r="E294" s="95"/>
      <c r="F294" s="95"/>
      <c r="Y294" s="95"/>
      <c r="AA294" s="95"/>
      <c r="AC294" s="3"/>
      <c r="AD294" s="3"/>
      <c r="AE294" s="3"/>
    </row>
    <row r="295" spans="1:31" x14ac:dyDescent="0.45">
      <c r="A295" s="3"/>
      <c r="B295" s="3"/>
      <c r="C295" s="3"/>
      <c r="D295" s="23"/>
      <c r="E295" s="95"/>
      <c r="F295" s="95"/>
      <c r="Y295" s="95"/>
      <c r="AA295" s="95"/>
      <c r="AC295" s="3"/>
      <c r="AD295" s="3"/>
      <c r="AE295" s="3"/>
    </row>
    <row r="296" spans="1:31" x14ac:dyDescent="0.45">
      <c r="A296" s="3"/>
      <c r="B296" s="3"/>
      <c r="C296" s="3"/>
      <c r="D296" s="23"/>
      <c r="E296" s="95"/>
      <c r="F296" s="95"/>
      <c r="Y296" s="95"/>
      <c r="AA296" s="95"/>
      <c r="AC296" s="3"/>
      <c r="AD296" s="3"/>
      <c r="AE296" s="3"/>
    </row>
    <row r="297" spans="1:31" x14ac:dyDescent="0.45">
      <c r="A297" s="3"/>
      <c r="B297" s="3"/>
      <c r="C297" s="3"/>
      <c r="D297" s="23"/>
      <c r="E297" s="95"/>
      <c r="F297" s="95"/>
      <c r="Y297" s="95"/>
      <c r="AA297" s="95"/>
      <c r="AC297" s="3"/>
      <c r="AD297" s="3"/>
      <c r="AE297" s="3"/>
    </row>
    <row r="298" spans="1:31" x14ac:dyDescent="0.45">
      <c r="A298" s="3"/>
      <c r="B298" s="3"/>
      <c r="C298" s="3"/>
      <c r="D298" s="23"/>
      <c r="E298" s="95"/>
      <c r="F298" s="95"/>
      <c r="Y298" s="95"/>
      <c r="AA298" s="95"/>
      <c r="AC298" s="3"/>
      <c r="AD298" s="3"/>
      <c r="AE298" s="3"/>
    </row>
    <row r="299" spans="1:31" x14ac:dyDescent="0.45">
      <c r="A299" s="3"/>
      <c r="B299" s="3"/>
      <c r="C299" s="3"/>
      <c r="D299" s="23"/>
      <c r="E299" s="95"/>
      <c r="F299" s="95"/>
      <c r="Y299" s="95"/>
      <c r="AA299" s="95"/>
      <c r="AC299" s="3"/>
      <c r="AD299" s="3"/>
      <c r="AE299" s="3"/>
    </row>
    <row r="300" spans="1:31" x14ac:dyDescent="0.45">
      <c r="A300" s="3"/>
      <c r="B300" s="3"/>
      <c r="C300" s="3"/>
      <c r="D300" s="23"/>
      <c r="E300" s="95"/>
      <c r="F300" s="95"/>
      <c r="Y300" s="95"/>
      <c r="AA300" s="95"/>
      <c r="AC300" s="3"/>
      <c r="AD300" s="3"/>
      <c r="AE300" s="3"/>
    </row>
    <row r="301" spans="1:31" x14ac:dyDescent="0.45">
      <c r="A301" s="3"/>
      <c r="B301" s="3"/>
      <c r="C301" s="3"/>
      <c r="D301" s="23"/>
      <c r="E301" s="95"/>
      <c r="F301" s="95"/>
      <c r="Y301" s="95"/>
      <c r="AA301" s="95"/>
      <c r="AC301" s="3"/>
      <c r="AD301" s="3"/>
      <c r="AE301" s="3"/>
    </row>
    <row r="302" spans="1:31" x14ac:dyDescent="0.45">
      <c r="A302" s="3"/>
      <c r="B302" s="3"/>
      <c r="C302" s="3"/>
      <c r="D302" s="23"/>
      <c r="E302" s="95"/>
      <c r="F302" s="95"/>
      <c r="Y302" s="95"/>
      <c r="AA302" s="95"/>
      <c r="AC302" s="3"/>
      <c r="AD302" s="3"/>
      <c r="AE302" s="3"/>
    </row>
    <row r="303" spans="1:31" x14ac:dyDescent="0.45">
      <c r="A303" s="3"/>
      <c r="B303" s="3"/>
      <c r="C303" s="3"/>
      <c r="D303" s="23"/>
      <c r="E303" s="95"/>
      <c r="F303" s="95"/>
      <c r="Y303" s="95"/>
      <c r="AA303" s="95"/>
      <c r="AC303" s="3"/>
      <c r="AD303" s="3"/>
      <c r="AE303" s="3"/>
    </row>
    <row r="304" spans="1:31" x14ac:dyDescent="0.45">
      <c r="A304" s="3"/>
      <c r="B304" s="3"/>
      <c r="C304" s="3"/>
      <c r="D304" s="23"/>
      <c r="E304" s="95"/>
      <c r="F304" s="95"/>
      <c r="Y304" s="95"/>
      <c r="AA304" s="95"/>
      <c r="AC304" s="3"/>
      <c r="AD304" s="3"/>
      <c r="AE304" s="3"/>
    </row>
    <row r="305" spans="1:31" x14ac:dyDescent="0.45">
      <c r="A305" s="3"/>
      <c r="B305" s="3"/>
      <c r="C305" s="3"/>
      <c r="D305" s="23"/>
      <c r="E305" s="95"/>
      <c r="F305" s="95"/>
      <c r="Y305" s="95"/>
      <c r="AA305" s="95"/>
      <c r="AC305" s="3"/>
      <c r="AD305" s="3"/>
      <c r="AE305" s="3"/>
    </row>
    <row r="306" spans="1:31" x14ac:dyDescent="0.45">
      <c r="A306" s="3"/>
      <c r="B306" s="3"/>
      <c r="C306" s="3"/>
      <c r="D306" s="23"/>
      <c r="E306" s="95"/>
      <c r="F306" s="95"/>
      <c r="Y306" s="95"/>
      <c r="AA306" s="95"/>
      <c r="AC306" s="3"/>
      <c r="AD306" s="3"/>
      <c r="AE306" s="3"/>
    </row>
    <row r="307" spans="1:31" x14ac:dyDescent="0.45">
      <c r="A307" s="3"/>
      <c r="B307" s="3"/>
      <c r="C307" s="3"/>
      <c r="D307" s="23"/>
      <c r="E307" s="95"/>
      <c r="F307" s="95"/>
      <c r="Y307" s="95"/>
      <c r="AA307" s="95"/>
      <c r="AC307" s="3"/>
      <c r="AD307" s="3"/>
      <c r="AE307" s="3"/>
    </row>
    <row r="308" spans="1:31" x14ac:dyDescent="0.45">
      <c r="A308" s="3"/>
      <c r="B308" s="3"/>
      <c r="C308" s="3"/>
      <c r="D308" s="23"/>
      <c r="E308" s="95"/>
      <c r="F308" s="95"/>
      <c r="Y308" s="95"/>
      <c r="AA308" s="95"/>
      <c r="AC308" s="3"/>
      <c r="AD308" s="3"/>
      <c r="AE308" s="3"/>
    </row>
    <row r="309" spans="1:31" x14ac:dyDescent="0.45">
      <c r="A309" s="3"/>
      <c r="B309" s="3"/>
      <c r="C309" s="3"/>
      <c r="D309" s="23"/>
      <c r="E309" s="95"/>
      <c r="F309" s="95"/>
      <c r="Y309" s="95"/>
      <c r="AA309" s="95"/>
      <c r="AC309" s="3"/>
      <c r="AD309" s="3"/>
      <c r="AE309" s="3"/>
    </row>
    <row r="310" spans="1:31" x14ac:dyDescent="0.45">
      <c r="A310" s="3"/>
      <c r="B310" s="3"/>
      <c r="C310" s="3"/>
      <c r="D310" s="23"/>
      <c r="E310" s="95"/>
      <c r="F310" s="95"/>
      <c r="Y310" s="95"/>
      <c r="AA310" s="95"/>
      <c r="AC310" s="3"/>
      <c r="AD310" s="3"/>
      <c r="AE310" s="3"/>
    </row>
    <row r="311" spans="1:31" x14ac:dyDescent="0.45">
      <c r="A311" s="3"/>
      <c r="B311" s="3"/>
      <c r="C311" s="3"/>
      <c r="D311" s="23"/>
      <c r="E311" s="95"/>
      <c r="F311" s="95"/>
      <c r="Y311" s="95"/>
      <c r="AA311" s="95"/>
      <c r="AC311" s="3"/>
      <c r="AD311" s="3"/>
      <c r="AE311" s="3"/>
    </row>
    <row r="312" spans="1:31" x14ac:dyDescent="0.45">
      <c r="A312" s="3"/>
      <c r="B312" s="3"/>
      <c r="C312" s="3"/>
      <c r="D312" s="23"/>
      <c r="E312" s="95"/>
      <c r="F312" s="95"/>
      <c r="Y312" s="95"/>
      <c r="AA312" s="95"/>
      <c r="AC312" s="3"/>
      <c r="AD312" s="3"/>
      <c r="AE312" s="3"/>
    </row>
    <row r="313" spans="1:31" x14ac:dyDescent="0.45">
      <c r="A313" s="3"/>
      <c r="B313" s="3"/>
      <c r="C313" s="3"/>
      <c r="D313" s="23"/>
      <c r="E313" s="95"/>
      <c r="F313" s="95"/>
      <c r="Y313" s="95"/>
      <c r="AA313" s="95"/>
      <c r="AC313" s="3"/>
      <c r="AD313" s="3"/>
      <c r="AE313" s="3"/>
    </row>
    <row r="314" spans="1:31" x14ac:dyDescent="0.45">
      <c r="A314" s="3"/>
      <c r="B314" s="3"/>
      <c r="C314" s="3"/>
      <c r="D314" s="23"/>
      <c r="E314" s="95"/>
      <c r="F314" s="95"/>
      <c r="Y314" s="95"/>
      <c r="AA314" s="95"/>
      <c r="AC314" s="3"/>
      <c r="AD314" s="3"/>
      <c r="AE314" s="3"/>
    </row>
    <row r="315" spans="1:31" x14ac:dyDescent="0.45">
      <c r="A315" s="3"/>
      <c r="B315" s="3"/>
      <c r="C315" s="3"/>
      <c r="D315" s="23"/>
      <c r="E315" s="95"/>
      <c r="F315" s="95"/>
      <c r="Y315" s="95"/>
      <c r="AA315" s="95"/>
      <c r="AC315" s="3"/>
      <c r="AD315" s="3"/>
      <c r="AE315" s="3"/>
    </row>
    <row r="316" spans="1:31" x14ac:dyDescent="0.45">
      <c r="A316" s="3"/>
      <c r="B316" s="3"/>
      <c r="C316" s="3"/>
      <c r="D316" s="23"/>
      <c r="E316" s="95"/>
      <c r="F316" s="95"/>
      <c r="Y316" s="95"/>
      <c r="AA316" s="95"/>
      <c r="AC316" s="3"/>
      <c r="AD316" s="3"/>
      <c r="AE316" s="3"/>
    </row>
    <row r="317" spans="1:31" x14ac:dyDescent="0.45">
      <c r="A317" s="3"/>
      <c r="B317" s="3"/>
      <c r="C317" s="3"/>
      <c r="D317" s="23"/>
      <c r="E317" s="95"/>
      <c r="F317" s="95"/>
      <c r="Y317" s="95"/>
      <c r="AA317" s="95"/>
      <c r="AC317" s="3"/>
      <c r="AD317" s="3"/>
      <c r="AE317" s="3"/>
    </row>
    <row r="318" spans="1:31" x14ac:dyDescent="0.45">
      <c r="A318" s="3"/>
      <c r="B318" s="3"/>
      <c r="C318" s="3"/>
      <c r="D318" s="23"/>
      <c r="E318" s="95"/>
      <c r="F318" s="95"/>
      <c r="Y318" s="95"/>
      <c r="AA318" s="95"/>
      <c r="AC318" s="3"/>
      <c r="AD318" s="3"/>
      <c r="AE318" s="3"/>
    </row>
    <row r="319" spans="1:31" x14ac:dyDescent="0.45">
      <c r="A319" s="3"/>
      <c r="B319" s="3"/>
      <c r="C319" s="3"/>
      <c r="D319" s="23"/>
      <c r="E319" s="95"/>
      <c r="F319" s="95"/>
      <c r="Y319" s="95"/>
      <c r="AA319" s="95"/>
      <c r="AC319" s="3"/>
      <c r="AD319" s="3"/>
      <c r="AE319" s="3"/>
    </row>
    <row r="320" spans="1:31" x14ac:dyDescent="0.45">
      <c r="A320" s="3"/>
      <c r="B320" s="3"/>
      <c r="C320" s="3"/>
      <c r="D320" s="23"/>
      <c r="E320" s="95"/>
      <c r="F320" s="95"/>
      <c r="Y320" s="95"/>
      <c r="AA320" s="95"/>
      <c r="AC320" s="3"/>
      <c r="AD320" s="3"/>
      <c r="AE320" s="3"/>
    </row>
    <row r="321" spans="1:31" x14ac:dyDescent="0.45">
      <c r="A321" s="3"/>
      <c r="B321" s="3"/>
      <c r="C321" s="3"/>
      <c r="D321" s="23"/>
      <c r="E321" s="95"/>
      <c r="F321" s="95"/>
      <c r="Y321" s="95"/>
      <c r="AA321" s="95"/>
      <c r="AC321" s="3"/>
      <c r="AD321" s="3"/>
      <c r="AE321" s="3"/>
    </row>
    <row r="322" spans="1:31" x14ac:dyDescent="0.45">
      <c r="A322" s="3"/>
      <c r="B322" s="3"/>
      <c r="C322" s="3"/>
      <c r="D322" s="23"/>
      <c r="E322" s="95"/>
      <c r="F322" s="95"/>
      <c r="Y322" s="95"/>
      <c r="AA322" s="95"/>
      <c r="AC322" s="3"/>
      <c r="AD322" s="3"/>
      <c r="AE322" s="3"/>
    </row>
    <row r="323" spans="1:31" x14ac:dyDescent="0.45">
      <c r="A323" s="3"/>
      <c r="B323" s="3"/>
      <c r="C323" s="3"/>
      <c r="D323" s="23"/>
      <c r="E323" s="95"/>
      <c r="F323" s="95"/>
      <c r="Y323" s="95"/>
      <c r="AA323" s="95"/>
      <c r="AC323" s="3"/>
      <c r="AD323" s="3"/>
      <c r="AE323" s="3"/>
    </row>
    <row r="324" spans="1:31" x14ac:dyDescent="0.45">
      <c r="A324" s="3"/>
      <c r="B324" s="3"/>
      <c r="C324" s="3"/>
      <c r="D324" s="23"/>
      <c r="E324" s="95"/>
      <c r="F324" s="95"/>
      <c r="Y324" s="95"/>
      <c r="AA324" s="95"/>
      <c r="AC324" s="3"/>
      <c r="AD324" s="3"/>
      <c r="AE324" s="3"/>
    </row>
    <row r="325" spans="1:31" x14ac:dyDescent="0.45">
      <c r="A325" s="3"/>
      <c r="B325" s="3"/>
      <c r="C325" s="3"/>
      <c r="D325" s="23"/>
      <c r="E325" s="95"/>
      <c r="F325" s="95"/>
      <c r="Y325" s="95"/>
      <c r="AA325" s="95"/>
      <c r="AC325" s="3"/>
      <c r="AD325" s="3"/>
      <c r="AE325" s="3"/>
    </row>
    <row r="326" spans="1:31" x14ac:dyDescent="0.45">
      <c r="A326" s="3"/>
      <c r="B326" s="3"/>
      <c r="C326" s="3"/>
      <c r="D326" s="23"/>
      <c r="E326" s="95"/>
      <c r="F326" s="95"/>
      <c r="Y326" s="95"/>
      <c r="AA326" s="95"/>
      <c r="AC326" s="3"/>
      <c r="AD326" s="3"/>
      <c r="AE326" s="3"/>
    </row>
    <row r="327" spans="1:31" x14ac:dyDescent="0.45">
      <c r="A327" s="3"/>
      <c r="B327" s="3"/>
      <c r="C327" s="3"/>
      <c r="D327" s="23"/>
      <c r="E327" s="95"/>
      <c r="F327" s="95"/>
      <c r="Y327" s="95"/>
      <c r="AA327" s="95"/>
      <c r="AC327" s="3"/>
      <c r="AD327" s="3"/>
      <c r="AE327" s="3"/>
    </row>
    <row r="328" spans="1:31" x14ac:dyDescent="0.45">
      <c r="A328" s="3"/>
      <c r="B328" s="3"/>
      <c r="C328" s="3"/>
      <c r="D328" s="23"/>
      <c r="E328" s="95"/>
      <c r="F328" s="95"/>
      <c r="Y328" s="95"/>
      <c r="AA328" s="95"/>
      <c r="AC328" s="3"/>
      <c r="AD328" s="3"/>
      <c r="AE328" s="3"/>
    </row>
    <row r="329" spans="1:31" x14ac:dyDescent="0.45">
      <c r="A329" s="3"/>
      <c r="B329" s="3"/>
      <c r="C329" s="3"/>
      <c r="D329" s="23"/>
      <c r="E329" s="95"/>
      <c r="F329" s="95"/>
      <c r="Y329" s="95"/>
      <c r="AA329" s="95"/>
      <c r="AC329" s="3"/>
      <c r="AD329" s="3"/>
      <c r="AE329" s="3"/>
    </row>
    <row r="330" spans="1:31" x14ac:dyDescent="0.45">
      <c r="A330" s="3"/>
      <c r="B330" s="3"/>
      <c r="C330" s="3"/>
      <c r="D330" s="23"/>
      <c r="E330" s="95"/>
      <c r="F330" s="95"/>
      <c r="Y330" s="95"/>
      <c r="AA330" s="95"/>
      <c r="AC330" s="3"/>
      <c r="AD330" s="3"/>
      <c r="AE330" s="3"/>
    </row>
    <row r="331" spans="1:31" x14ac:dyDescent="0.45">
      <c r="A331" s="3"/>
      <c r="B331" s="3"/>
      <c r="C331" s="3"/>
      <c r="D331" s="23"/>
      <c r="E331" s="95"/>
      <c r="F331" s="95"/>
      <c r="Y331" s="95"/>
      <c r="AA331" s="95"/>
      <c r="AC331" s="3"/>
      <c r="AD331" s="3"/>
      <c r="AE331" s="3"/>
    </row>
    <row r="332" spans="1:31" x14ac:dyDescent="0.45">
      <c r="A332" s="3"/>
      <c r="B332" s="3"/>
      <c r="C332" s="3"/>
      <c r="D332" s="23"/>
      <c r="E332" s="95"/>
      <c r="F332" s="95"/>
      <c r="Y332" s="95"/>
      <c r="AA332" s="95"/>
      <c r="AC332" s="3"/>
      <c r="AD332" s="3"/>
      <c r="AE332" s="3"/>
    </row>
    <row r="333" spans="1:31" x14ac:dyDescent="0.45">
      <c r="A333" s="3"/>
      <c r="B333" s="3"/>
      <c r="C333" s="3"/>
      <c r="D333" s="23"/>
      <c r="E333" s="95"/>
      <c r="F333" s="95"/>
      <c r="Y333" s="95"/>
      <c r="AA333" s="95"/>
      <c r="AC333" s="3"/>
      <c r="AD333" s="3"/>
      <c r="AE333" s="3"/>
    </row>
    <row r="334" spans="1:31" x14ac:dyDescent="0.45">
      <c r="A334" s="3"/>
      <c r="B334" s="3"/>
      <c r="C334" s="3"/>
      <c r="D334" s="23"/>
      <c r="E334" s="95"/>
      <c r="F334" s="95"/>
      <c r="Y334" s="95"/>
      <c r="AA334" s="95"/>
      <c r="AC334" s="3"/>
      <c r="AD334" s="3"/>
      <c r="AE334" s="3"/>
    </row>
    <row r="335" spans="1:31" x14ac:dyDescent="0.45">
      <c r="A335" s="3"/>
      <c r="B335" s="3"/>
      <c r="C335" s="3"/>
      <c r="D335" s="23"/>
      <c r="E335" s="95"/>
      <c r="F335" s="95"/>
      <c r="Y335" s="95"/>
      <c r="AA335" s="95"/>
      <c r="AC335" s="3"/>
      <c r="AD335" s="3"/>
      <c r="AE335" s="3"/>
    </row>
    <row r="336" spans="1:31" x14ac:dyDescent="0.45">
      <c r="A336" s="3"/>
      <c r="B336" s="3"/>
      <c r="C336" s="3"/>
      <c r="D336" s="23"/>
      <c r="E336" s="95"/>
      <c r="F336" s="95"/>
      <c r="Y336" s="95"/>
      <c r="AA336" s="95"/>
      <c r="AC336" s="3"/>
      <c r="AD336" s="3"/>
      <c r="AE336" s="3"/>
    </row>
    <row r="337" spans="1:31" x14ac:dyDescent="0.45">
      <c r="A337" s="3"/>
      <c r="B337" s="3"/>
      <c r="C337" s="3"/>
      <c r="D337" s="23"/>
      <c r="E337" s="95"/>
      <c r="F337" s="95"/>
      <c r="Y337" s="95"/>
      <c r="AA337" s="95"/>
      <c r="AC337" s="3"/>
      <c r="AD337" s="3"/>
      <c r="AE337" s="3"/>
    </row>
    <row r="338" spans="1:31" x14ac:dyDescent="0.45">
      <c r="A338" s="3"/>
      <c r="B338" s="3"/>
      <c r="C338" s="3"/>
      <c r="D338" s="23"/>
      <c r="E338" s="95"/>
      <c r="F338" s="95"/>
      <c r="Y338" s="95"/>
      <c r="AA338" s="95"/>
      <c r="AC338" s="3"/>
      <c r="AD338" s="3"/>
      <c r="AE338" s="3"/>
    </row>
    <row r="339" spans="1:31" x14ac:dyDescent="0.45">
      <c r="A339" s="3"/>
      <c r="B339" s="3"/>
      <c r="C339" s="3"/>
      <c r="D339" s="23"/>
      <c r="E339" s="95"/>
      <c r="F339" s="95"/>
      <c r="Y339" s="95"/>
      <c r="AA339" s="95"/>
      <c r="AC339" s="3"/>
      <c r="AD339" s="3"/>
      <c r="AE339" s="3"/>
    </row>
    <row r="340" spans="1:31" x14ac:dyDescent="0.45">
      <c r="A340" s="3"/>
      <c r="B340" s="3"/>
      <c r="C340" s="3"/>
      <c r="D340" s="23"/>
      <c r="E340" s="95"/>
      <c r="F340" s="95"/>
      <c r="Y340" s="95"/>
      <c r="AA340" s="95"/>
      <c r="AC340" s="3"/>
      <c r="AD340" s="3"/>
      <c r="AE340" s="3"/>
    </row>
    <row r="341" spans="1:31" x14ac:dyDescent="0.45">
      <c r="A341" s="3"/>
      <c r="B341" s="3"/>
      <c r="C341" s="3"/>
      <c r="D341" s="23"/>
      <c r="E341" s="95"/>
      <c r="F341" s="95"/>
      <c r="Y341" s="95"/>
      <c r="AA341" s="95"/>
      <c r="AC341" s="3"/>
      <c r="AD341" s="3"/>
      <c r="AE341" s="3"/>
    </row>
    <row r="342" spans="1:31" x14ac:dyDescent="0.45">
      <c r="A342" s="3"/>
      <c r="B342" s="3"/>
      <c r="C342" s="3"/>
      <c r="D342" s="23"/>
      <c r="E342" s="95"/>
      <c r="F342" s="95"/>
      <c r="Y342" s="95"/>
      <c r="AA342" s="95"/>
      <c r="AC342" s="3"/>
      <c r="AD342" s="3"/>
      <c r="AE342" s="3"/>
    </row>
    <row r="343" spans="1:31" x14ac:dyDescent="0.45">
      <c r="A343" s="3"/>
      <c r="B343" s="3"/>
      <c r="C343" s="3"/>
      <c r="D343" s="23"/>
      <c r="E343" s="95"/>
      <c r="F343" s="95"/>
      <c r="Y343" s="95"/>
      <c r="AA343" s="95"/>
      <c r="AC343" s="3"/>
      <c r="AD343" s="3"/>
      <c r="AE343" s="3"/>
    </row>
    <row r="344" spans="1:31" x14ac:dyDescent="0.45">
      <c r="A344" s="3"/>
      <c r="B344" s="3"/>
      <c r="C344" s="3"/>
      <c r="D344" s="23"/>
      <c r="E344" s="95"/>
      <c r="F344" s="95"/>
      <c r="Y344" s="95"/>
      <c r="AA344" s="95"/>
      <c r="AC344" s="3"/>
      <c r="AD344" s="3"/>
      <c r="AE344" s="3"/>
    </row>
    <row r="345" spans="1:31" x14ac:dyDescent="0.45">
      <c r="A345" s="3"/>
      <c r="B345" s="3"/>
      <c r="C345" s="3"/>
      <c r="D345" s="23"/>
      <c r="E345" s="95"/>
      <c r="F345" s="95"/>
      <c r="Y345" s="95"/>
      <c r="AA345" s="95"/>
      <c r="AC345" s="3"/>
      <c r="AD345" s="3"/>
      <c r="AE345" s="3"/>
    </row>
    <row r="346" spans="1:31" x14ac:dyDescent="0.45">
      <c r="A346" s="3"/>
      <c r="B346" s="3"/>
      <c r="C346" s="3"/>
      <c r="D346" s="23"/>
      <c r="E346" s="95"/>
      <c r="F346" s="95"/>
      <c r="Y346" s="95"/>
      <c r="AA346" s="95"/>
      <c r="AC346" s="3"/>
      <c r="AD346" s="3"/>
      <c r="AE346" s="3"/>
    </row>
    <row r="347" spans="1:31" x14ac:dyDescent="0.45">
      <c r="A347" s="3"/>
      <c r="B347" s="3"/>
      <c r="C347" s="3"/>
      <c r="D347" s="23"/>
      <c r="E347" s="95"/>
      <c r="F347" s="95"/>
      <c r="Y347" s="95"/>
      <c r="AA347" s="95"/>
      <c r="AC347" s="3"/>
      <c r="AD347" s="3"/>
      <c r="AE347" s="3"/>
    </row>
    <row r="348" spans="1:31" x14ac:dyDescent="0.45">
      <c r="A348" s="3"/>
      <c r="B348" s="3"/>
      <c r="C348" s="3"/>
      <c r="D348" s="23"/>
      <c r="E348" s="95"/>
      <c r="F348" s="95"/>
      <c r="Y348" s="95"/>
      <c r="AA348" s="95"/>
      <c r="AC348" s="3"/>
      <c r="AD348" s="3"/>
      <c r="AE348" s="3"/>
    </row>
    <row r="349" spans="1:31" x14ac:dyDescent="0.45">
      <c r="A349" s="3"/>
      <c r="B349" s="3"/>
      <c r="C349" s="3"/>
      <c r="D349" s="23"/>
      <c r="E349" s="95"/>
      <c r="F349" s="95"/>
      <c r="Y349" s="95"/>
      <c r="AA349" s="95"/>
      <c r="AC349" s="3"/>
      <c r="AD349" s="3"/>
      <c r="AE349" s="3"/>
    </row>
    <row r="350" spans="1:31" x14ac:dyDescent="0.45">
      <c r="A350" s="3"/>
      <c r="B350" s="3"/>
      <c r="C350" s="3"/>
      <c r="D350" s="23"/>
      <c r="E350" s="95"/>
      <c r="F350" s="95"/>
      <c r="Y350" s="95"/>
      <c r="AA350" s="95"/>
      <c r="AC350" s="3"/>
      <c r="AD350" s="3"/>
      <c r="AE350" s="3"/>
    </row>
    <row r="351" spans="1:31" x14ac:dyDescent="0.45">
      <c r="A351" s="3"/>
      <c r="B351" s="3"/>
      <c r="C351" s="3"/>
      <c r="D351" s="23"/>
      <c r="E351" s="95"/>
      <c r="F351" s="95"/>
      <c r="Y351" s="95"/>
      <c r="AA351" s="95"/>
      <c r="AC351" s="3"/>
      <c r="AD351" s="3"/>
      <c r="AE351" s="3"/>
    </row>
    <row r="352" spans="1:31" x14ac:dyDescent="0.45">
      <c r="A352" s="3"/>
      <c r="B352" s="3"/>
      <c r="C352" s="3"/>
      <c r="D352" s="23"/>
      <c r="E352" s="95"/>
      <c r="F352" s="95"/>
      <c r="Y352" s="95"/>
      <c r="AA352" s="95"/>
      <c r="AC352" s="3"/>
      <c r="AD352" s="3"/>
      <c r="AE352" s="3"/>
    </row>
    <row r="353" spans="1:31" x14ac:dyDescent="0.45">
      <c r="A353" s="3"/>
      <c r="B353" s="3"/>
      <c r="C353" s="3"/>
      <c r="D353" s="23"/>
      <c r="E353" s="95"/>
      <c r="F353" s="95"/>
      <c r="Y353" s="95"/>
      <c r="AA353" s="95"/>
      <c r="AC353" s="3"/>
      <c r="AD353" s="3"/>
      <c r="AE353" s="3"/>
    </row>
    <row r="354" spans="1:31" x14ac:dyDescent="0.45">
      <c r="A354" s="3"/>
      <c r="B354" s="3"/>
      <c r="C354" s="3"/>
      <c r="D354" s="23"/>
      <c r="E354" s="95"/>
      <c r="F354" s="95"/>
      <c r="Y354" s="95"/>
      <c r="AA354" s="95"/>
      <c r="AC354" s="3"/>
      <c r="AD354" s="3"/>
      <c r="AE354" s="3"/>
    </row>
    <row r="355" spans="1:31" x14ac:dyDescent="0.45">
      <c r="A355" s="3"/>
      <c r="B355" s="3"/>
      <c r="C355" s="3"/>
      <c r="D355" s="23"/>
      <c r="E355" s="95"/>
      <c r="F355" s="95"/>
      <c r="Y355" s="95"/>
      <c r="AA355" s="95"/>
      <c r="AC355" s="3"/>
      <c r="AD355" s="3"/>
      <c r="AE355" s="3"/>
    </row>
    <row r="356" spans="1:31" x14ac:dyDescent="0.45">
      <c r="A356" s="3"/>
      <c r="B356" s="3"/>
      <c r="C356" s="3"/>
      <c r="D356" s="23"/>
      <c r="E356" s="95"/>
      <c r="F356" s="95"/>
      <c r="Y356" s="95"/>
      <c r="AA356" s="95"/>
      <c r="AC356" s="3"/>
      <c r="AD356" s="3"/>
      <c r="AE356" s="3"/>
    </row>
    <row r="357" spans="1:31" x14ac:dyDescent="0.45">
      <c r="A357" s="3"/>
      <c r="B357" s="3"/>
      <c r="C357" s="3"/>
      <c r="D357" s="23"/>
      <c r="E357" s="95"/>
      <c r="F357" s="95"/>
      <c r="Y357" s="95"/>
      <c r="AA357" s="95"/>
      <c r="AC357" s="3"/>
      <c r="AD357" s="3"/>
      <c r="AE357" s="3"/>
    </row>
    <row r="358" spans="1:31" x14ac:dyDescent="0.45">
      <c r="A358" s="3"/>
      <c r="B358" s="3"/>
      <c r="C358" s="3"/>
      <c r="D358" s="23"/>
      <c r="E358" s="95"/>
      <c r="F358" s="95"/>
      <c r="Y358" s="95"/>
      <c r="AA358" s="95"/>
      <c r="AC358" s="3"/>
      <c r="AD358" s="3"/>
      <c r="AE358" s="3"/>
    </row>
    <row r="359" spans="1:31" x14ac:dyDescent="0.45">
      <c r="A359" s="3"/>
      <c r="B359" s="3"/>
      <c r="C359" s="3"/>
      <c r="D359" s="23"/>
      <c r="E359" s="95"/>
      <c r="F359" s="95"/>
      <c r="Y359" s="95"/>
      <c r="AA359" s="95"/>
      <c r="AC359" s="3"/>
      <c r="AD359" s="3"/>
      <c r="AE359" s="3"/>
    </row>
    <row r="360" spans="1:31" x14ac:dyDescent="0.45">
      <c r="A360" s="3"/>
      <c r="B360" s="3"/>
      <c r="C360" s="3"/>
      <c r="D360" s="23"/>
      <c r="E360" s="95"/>
      <c r="F360" s="95"/>
      <c r="Y360" s="95"/>
      <c r="AA360" s="95"/>
      <c r="AC360" s="3"/>
      <c r="AD360" s="3"/>
      <c r="AE360" s="3"/>
    </row>
    <row r="361" spans="1:31" x14ac:dyDescent="0.45">
      <c r="A361" s="3"/>
      <c r="B361" s="3"/>
      <c r="C361" s="3"/>
      <c r="D361" s="23"/>
      <c r="E361" s="95"/>
      <c r="F361" s="95"/>
      <c r="Y361" s="95"/>
      <c r="AA361" s="95"/>
      <c r="AC361" s="3"/>
      <c r="AD361" s="3"/>
      <c r="AE361" s="3"/>
    </row>
    <row r="362" spans="1:31" x14ac:dyDescent="0.45">
      <c r="A362" s="3"/>
      <c r="B362" s="3"/>
      <c r="C362" s="3"/>
      <c r="D362" s="23"/>
      <c r="E362" s="95"/>
      <c r="F362" s="95"/>
      <c r="Y362" s="95"/>
      <c r="AA362" s="95"/>
      <c r="AC362" s="3"/>
      <c r="AD362" s="3"/>
      <c r="AE362" s="3"/>
    </row>
    <row r="363" spans="1:31" x14ac:dyDescent="0.45">
      <c r="A363" s="3"/>
      <c r="B363" s="3"/>
      <c r="C363" s="3"/>
      <c r="D363" s="23"/>
      <c r="E363" s="95"/>
      <c r="F363" s="95"/>
      <c r="Y363" s="95"/>
      <c r="AA363" s="95"/>
      <c r="AC363" s="3"/>
      <c r="AD363" s="3"/>
      <c r="AE363" s="3"/>
    </row>
    <row r="364" spans="1:31" x14ac:dyDescent="0.45">
      <c r="A364" s="3"/>
      <c r="B364" s="3"/>
      <c r="C364" s="3"/>
      <c r="D364" s="23"/>
      <c r="E364" s="95"/>
      <c r="F364" s="95"/>
      <c r="Y364" s="95"/>
      <c r="AA364" s="95"/>
      <c r="AC364" s="3"/>
      <c r="AD364" s="3"/>
      <c r="AE364" s="3"/>
    </row>
    <row r="365" spans="1:31" x14ac:dyDescent="0.45">
      <c r="A365" s="3"/>
      <c r="B365" s="3"/>
      <c r="C365" s="3"/>
      <c r="D365" s="23"/>
      <c r="E365" s="95"/>
      <c r="F365" s="95"/>
      <c r="Y365" s="95"/>
      <c r="AA365" s="95"/>
      <c r="AC365" s="3"/>
      <c r="AD365" s="3"/>
      <c r="AE365" s="3"/>
    </row>
    <row r="366" spans="1:31" x14ac:dyDescent="0.45">
      <c r="A366" s="3"/>
      <c r="B366" s="3"/>
      <c r="C366" s="3"/>
      <c r="D366" s="23"/>
      <c r="E366" s="95"/>
      <c r="F366" s="95"/>
      <c r="Y366" s="95"/>
      <c r="AA366" s="95"/>
      <c r="AC366" s="3"/>
      <c r="AD366" s="3"/>
      <c r="AE366" s="3"/>
    </row>
    <row r="367" spans="1:31" x14ac:dyDescent="0.45">
      <c r="A367" s="3"/>
      <c r="B367" s="3"/>
      <c r="C367" s="3"/>
      <c r="D367" s="23"/>
      <c r="E367" s="95"/>
      <c r="F367" s="95"/>
      <c r="Y367" s="95"/>
      <c r="AA367" s="95"/>
      <c r="AC367" s="3"/>
      <c r="AD367" s="3"/>
      <c r="AE367" s="3"/>
    </row>
    <row r="368" spans="1:31" x14ac:dyDescent="0.45">
      <c r="A368" s="3"/>
      <c r="B368" s="3"/>
      <c r="C368" s="3"/>
      <c r="D368" s="23"/>
      <c r="E368" s="95"/>
      <c r="F368" s="95"/>
      <c r="Y368" s="95"/>
      <c r="AA368" s="95"/>
      <c r="AC368" s="3"/>
      <c r="AD368" s="3"/>
      <c r="AE368" s="3"/>
    </row>
    <row r="369" spans="1:31" x14ac:dyDescent="0.45">
      <c r="A369" s="3"/>
      <c r="B369" s="3"/>
      <c r="C369" s="3"/>
      <c r="D369" s="23"/>
      <c r="E369" s="95"/>
      <c r="F369" s="95"/>
      <c r="Y369" s="95"/>
      <c r="AA369" s="95"/>
      <c r="AC369" s="3"/>
      <c r="AD369" s="3"/>
      <c r="AE369" s="3"/>
    </row>
    <row r="370" spans="1:31" x14ac:dyDescent="0.45">
      <c r="A370" s="3"/>
      <c r="B370" s="3"/>
      <c r="C370" s="3"/>
      <c r="D370" s="23"/>
      <c r="E370" s="95"/>
      <c r="F370" s="95"/>
      <c r="Y370" s="95"/>
      <c r="AA370" s="95"/>
      <c r="AC370" s="3"/>
      <c r="AD370" s="3"/>
      <c r="AE370" s="3"/>
    </row>
    <row r="371" spans="1:31" x14ac:dyDescent="0.45">
      <c r="A371" s="3"/>
      <c r="B371" s="3"/>
      <c r="C371" s="3"/>
      <c r="D371" s="23"/>
      <c r="E371" s="95"/>
      <c r="F371" s="95"/>
      <c r="Y371" s="95"/>
      <c r="AA371" s="95"/>
      <c r="AC371" s="3"/>
      <c r="AD371" s="3"/>
      <c r="AE371" s="3"/>
    </row>
    <row r="372" spans="1:31" x14ac:dyDescent="0.45">
      <c r="A372" s="3"/>
      <c r="B372" s="3"/>
      <c r="C372" s="3"/>
      <c r="D372" s="23"/>
      <c r="E372" s="95"/>
      <c r="F372" s="95"/>
      <c r="Y372" s="95"/>
      <c r="AA372" s="95"/>
      <c r="AC372" s="3"/>
      <c r="AD372" s="3"/>
      <c r="AE372" s="3"/>
    </row>
    <row r="373" spans="1:31" x14ac:dyDescent="0.45">
      <c r="A373" s="3"/>
      <c r="B373" s="3"/>
      <c r="C373" s="3"/>
      <c r="D373" s="23"/>
      <c r="E373" s="95"/>
      <c r="F373" s="95"/>
      <c r="Y373" s="95"/>
      <c r="AA373" s="95"/>
      <c r="AC373" s="3"/>
      <c r="AD373" s="3"/>
      <c r="AE373" s="3"/>
    </row>
    <row r="374" spans="1:31" x14ac:dyDescent="0.45">
      <c r="A374" s="3"/>
      <c r="B374" s="3"/>
      <c r="C374" s="3"/>
      <c r="D374" s="23"/>
      <c r="E374" s="95"/>
      <c r="F374" s="95"/>
      <c r="Y374" s="95"/>
      <c r="AA374" s="95"/>
      <c r="AC374" s="3"/>
      <c r="AD374" s="3"/>
      <c r="AE374" s="3"/>
    </row>
    <row r="375" spans="1:31" x14ac:dyDescent="0.45">
      <c r="A375" s="3"/>
      <c r="B375" s="3"/>
      <c r="C375" s="3"/>
      <c r="D375" s="23"/>
      <c r="E375" s="95"/>
      <c r="F375" s="95"/>
      <c r="Y375" s="95"/>
      <c r="AA375" s="95"/>
      <c r="AC375" s="3"/>
      <c r="AD375" s="3"/>
      <c r="AE375" s="3"/>
    </row>
    <row r="376" spans="1:31" x14ac:dyDescent="0.45">
      <c r="A376" s="3"/>
      <c r="B376" s="3"/>
      <c r="C376" s="3"/>
      <c r="D376" s="23"/>
      <c r="E376" s="95"/>
      <c r="F376" s="95"/>
      <c r="Y376" s="95"/>
      <c r="AA376" s="95"/>
      <c r="AC376" s="3"/>
      <c r="AD376" s="3"/>
      <c r="AE376" s="3"/>
    </row>
    <row r="377" spans="1:31" x14ac:dyDescent="0.45">
      <c r="A377" s="3"/>
      <c r="B377" s="3"/>
      <c r="C377" s="3"/>
      <c r="D377" s="23"/>
      <c r="E377" s="95"/>
      <c r="F377" s="95"/>
      <c r="Y377" s="95"/>
      <c r="AA377" s="95"/>
      <c r="AC377" s="3"/>
      <c r="AD377" s="3"/>
      <c r="AE377" s="3"/>
    </row>
    <row r="378" spans="1:31" x14ac:dyDescent="0.45">
      <c r="A378" s="3"/>
      <c r="B378" s="3"/>
      <c r="C378" s="3"/>
      <c r="D378" s="23"/>
      <c r="E378" s="95"/>
      <c r="F378" s="95"/>
      <c r="Y378" s="95"/>
      <c r="AA378" s="95"/>
      <c r="AC378" s="3"/>
      <c r="AD378" s="3"/>
      <c r="AE378" s="3"/>
    </row>
    <row r="379" spans="1:31" x14ac:dyDescent="0.45">
      <c r="A379" s="3"/>
      <c r="B379" s="3"/>
      <c r="C379" s="3"/>
      <c r="D379" s="23"/>
      <c r="E379" s="95"/>
      <c r="F379" s="95"/>
      <c r="Y379" s="95"/>
      <c r="AA379" s="95"/>
      <c r="AC379" s="3"/>
      <c r="AD379" s="3"/>
      <c r="AE379" s="3"/>
    </row>
    <row r="380" spans="1:31" x14ac:dyDescent="0.45">
      <c r="A380" s="3"/>
      <c r="B380" s="3"/>
      <c r="C380" s="3"/>
      <c r="D380" s="23"/>
      <c r="E380" s="95"/>
      <c r="F380" s="95"/>
      <c r="Y380" s="95"/>
      <c r="AA380" s="95"/>
      <c r="AC380" s="3"/>
      <c r="AD380" s="3"/>
      <c r="AE380" s="3"/>
    </row>
    <row r="381" spans="1:31" x14ac:dyDescent="0.45">
      <c r="A381" s="3"/>
      <c r="B381" s="3"/>
      <c r="C381" s="3"/>
      <c r="D381" s="23"/>
      <c r="E381" s="95"/>
      <c r="F381" s="95"/>
      <c r="Y381" s="95"/>
      <c r="AA381" s="95"/>
      <c r="AC381" s="3"/>
      <c r="AD381" s="3"/>
      <c r="AE381" s="3"/>
    </row>
    <row r="382" spans="1:31" x14ac:dyDescent="0.45">
      <c r="A382" s="3"/>
      <c r="B382" s="3"/>
      <c r="C382" s="3"/>
      <c r="D382" s="23"/>
      <c r="E382" s="95"/>
      <c r="F382" s="95"/>
      <c r="Y382" s="95"/>
      <c r="AA382" s="95"/>
      <c r="AC382" s="3"/>
      <c r="AD382" s="3"/>
      <c r="AE382" s="3"/>
    </row>
    <row r="383" spans="1:31" x14ac:dyDescent="0.45">
      <c r="A383" s="3"/>
      <c r="B383" s="3"/>
      <c r="C383" s="3"/>
      <c r="D383" s="23"/>
      <c r="E383" s="95"/>
      <c r="F383" s="95"/>
      <c r="Y383" s="95"/>
      <c r="AA383" s="95"/>
      <c r="AC383" s="3"/>
      <c r="AD383" s="3"/>
      <c r="AE383" s="3"/>
    </row>
    <row r="384" spans="1:31" x14ac:dyDescent="0.45">
      <c r="A384" s="3"/>
      <c r="B384" s="3"/>
      <c r="C384" s="3"/>
      <c r="D384" s="23"/>
      <c r="E384" s="95"/>
      <c r="F384" s="95"/>
      <c r="Y384" s="95"/>
      <c r="AA384" s="95"/>
      <c r="AC384" s="3"/>
      <c r="AD384" s="3"/>
      <c r="AE384" s="3"/>
    </row>
    <row r="385" spans="1:31" x14ac:dyDescent="0.45">
      <c r="A385" s="3"/>
      <c r="B385" s="3"/>
      <c r="C385" s="3"/>
      <c r="D385" s="23"/>
      <c r="E385" s="95"/>
      <c r="F385" s="95"/>
      <c r="Y385" s="95"/>
      <c r="AA385" s="95"/>
      <c r="AC385" s="3"/>
      <c r="AD385" s="3"/>
      <c r="AE385" s="3"/>
    </row>
    <row r="386" spans="1:31" x14ac:dyDescent="0.45">
      <c r="A386" s="3"/>
      <c r="B386" s="3"/>
      <c r="C386" s="3"/>
      <c r="D386" s="23"/>
      <c r="E386" s="95"/>
      <c r="F386" s="95"/>
      <c r="Y386" s="95"/>
      <c r="AA386" s="95"/>
      <c r="AC386" s="3"/>
      <c r="AD386" s="3"/>
      <c r="AE386" s="3"/>
    </row>
    <row r="387" spans="1:31" x14ac:dyDescent="0.45">
      <c r="A387" s="3"/>
      <c r="B387" s="3"/>
      <c r="C387" s="3"/>
      <c r="D387" s="23"/>
      <c r="E387" s="95"/>
      <c r="F387" s="95"/>
      <c r="Y387" s="95"/>
      <c r="AA387" s="95"/>
      <c r="AC387" s="3"/>
      <c r="AD387" s="3"/>
      <c r="AE387" s="3"/>
    </row>
    <row r="388" spans="1:31" x14ac:dyDescent="0.45">
      <c r="A388" s="3"/>
      <c r="B388" s="3"/>
      <c r="C388" s="3"/>
      <c r="D388" s="23"/>
      <c r="E388" s="95"/>
      <c r="F388" s="95"/>
      <c r="Y388" s="95"/>
      <c r="AA388" s="95"/>
      <c r="AC388" s="3"/>
      <c r="AD388" s="3"/>
      <c r="AE388" s="3"/>
    </row>
    <row r="389" spans="1:31" x14ac:dyDescent="0.45">
      <c r="A389" s="3"/>
      <c r="B389" s="3"/>
      <c r="C389" s="3"/>
      <c r="D389" s="23"/>
      <c r="E389" s="95"/>
      <c r="F389" s="95"/>
      <c r="Y389" s="95"/>
      <c r="AA389" s="95"/>
      <c r="AC389" s="3"/>
      <c r="AD389" s="3"/>
      <c r="AE389" s="3"/>
    </row>
    <row r="390" spans="1:31" x14ac:dyDescent="0.45">
      <c r="A390" s="3"/>
      <c r="B390" s="3"/>
      <c r="C390" s="3"/>
      <c r="D390" s="23"/>
      <c r="E390" s="95"/>
      <c r="F390" s="95"/>
      <c r="Y390" s="95"/>
      <c r="AA390" s="95"/>
      <c r="AC390" s="3"/>
      <c r="AD390" s="3"/>
      <c r="AE390" s="3"/>
    </row>
    <row r="391" spans="1:31" x14ac:dyDescent="0.45">
      <c r="A391" s="3"/>
      <c r="B391" s="3"/>
      <c r="C391" s="3"/>
      <c r="D391" s="23"/>
      <c r="E391" s="95"/>
      <c r="F391" s="95"/>
      <c r="Y391" s="95"/>
      <c r="AA391" s="95"/>
      <c r="AC391" s="3"/>
      <c r="AD391" s="3"/>
      <c r="AE391" s="3"/>
    </row>
    <row r="392" spans="1:31" x14ac:dyDescent="0.45">
      <c r="A392" s="3"/>
      <c r="B392" s="3"/>
      <c r="C392" s="3"/>
      <c r="D392" s="23"/>
      <c r="E392" s="95"/>
      <c r="F392" s="95"/>
      <c r="Y392" s="95"/>
      <c r="AA392" s="95"/>
      <c r="AC392" s="3"/>
      <c r="AD392" s="3"/>
      <c r="AE392" s="3"/>
    </row>
    <row r="393" spans="1:31" x14ac:dyDescent="0.45">
      <c r="A393" s="3"/>
      <c r="B393" s="3"/>
      <c r="C393" s="3"/>
      <c r="D393" s="23"/>
      <c r="E393" s="95"/>
      <c r="F393" s="95"/>
      <c r="Y393" s="95"/>
      <c r="AA393" s="95"/>
      <c r="AC393" s="3"/>
      <c r="AD393" s="3"/>
      <c r="AE393" s="3"/>
    </row>
    <row r="394" spans="1:31" x14ac:dyDescent="0.45">
      <c r="A394" s="3"/>
      <c r="B394" s="3"/>
      <c r="C394" s="3"/>
      <c r="D394" s="23"/>
      <c r="E394" s="95"/>
      <c r="F394" s="95"/>
      <c r="Y394" s="95"/>
      <c r="AA394" s="95"/>
      <c r="AC394" s="3"/>
      <c r="AD394" s="3"/>
      <c r="AE394" s="3"/>
    </row>
    <row r="395" spans="1:31" x14ac:dyDescent="0.45">
      <c r="A395" s="3"/>
      <c r="B395" s="3"/>
      <c r="C395" s="3"/>
      <c r="D395" s="23"/>
      <c r="E395" s="95"/>
      <c r="F395" s="95"/>
      <c r="Y395" s="95"/>
      <c r="AA395" s="95"/>
      <c r="AC395" s="3"/>
      <c r="AD395" s="3"/>
      <c r="AE395" s="3"/>
    </row>
    <row r="396" spans="1:31" x14ac:dyDescent="0.45">
      <c r="A396" s="3"/>
      <c r="B396" s="3"/>
      <c r="C396" s="3"/>
      <c r="D396" s="23"/>
      <c r="E396" s="95"/>
      <c r="F396" s="95"/>
      <c r="Y396" s="95"/>
      <c r="AA396" s="95"/>
      <c r="AC396" s="3"/>
      <c r="AD396" s="3"/>
      <c r="AE396" s="3"/>
    </row>
    <row r="397" spans="1:31" x14ac:dyDescent="0.45">
      <c r="A397" s="3"/>
      <c r="B397" s="3"/>
      <c r="C397" s="3"/>
      <c r="D397" s="23"/>
      <c r="E397" s="95"/>
      <c r="F397" s="95"/>
      <c r="Y397" s="95"/>
      <c r="AA397" s="95"/>
      <c r="AC397" s="3"/>
      <c r="AD397" s="3"/>
      <c r="AE397" s="3"/>
    </row>
    <row r="398" spans="1:31" x14ac:dyDescent="0.45">
      <c r="A398" s="3"/>
      <c r="B398" s="3"/>
      <c r="C398" s="3"/>
      <c r="D398" s="23"/>
      <c r="E398" s="95"/>
      <c r="F398" s="95"/>
      <c r="Y398" s="95"/>
      <c r="AA398" s="95"/>
      <c r="AC398" s="3"/>
      <c r="AD398" s="3"/>
      <c r="AE398" s="3"/>
    </row>
    <row r="399" spans="1:31" x14ac:dyDescent="0.45">
      <c r="A399" s="3"/>
      <c r="B399" s="3"/>
      <c r="C399" s="3"/>
      <c r="D399" s="23"/>
      <c r="E399" s="95"/>
      <c r="F399" s="95"/>
      <c r="Y399" s="95"/>
      <c r="AA399" s="95"/>
      <c r="AC399" s="3"/>
      <c r="AD399" s="3"/>
      <c r="AE399" s="3"/>
    </row>
    <row r="400" spans="1:31" x14ac:dyDescent="0.45">
      <c r="A400" s="3"/>
      <c r="B400" s="3"/>
      <c r="C400" s="3"/>
      <c r="D400" s="23"/>
      <c r="E400" s="95"/>
      <c r="F400" s="95"/>
      <c r="Y400" s="95"/>
      <c r="AA400" s="95"/>
      <c r="AC400" s="3"/>
      <c r="AD400" s="3"/>
      <c r="AE400" s="3"/>
    </row>
    <row r="401" spans="1:31" x14ac:dyDescent="0.45">
      <c r="A401" s="3"/>
      <c r="B401" s="3"/>
      <c r="C401" s="3"/>
      <c r="D401" s="23"/>
      <c r="E401" s="95"/>
      <c r="F401" s="95"/>
      <c r="Y401" s="95"/>
      <c r="AA401" s="95"/>
      <c r="AC401" s="3"/>
      <c r="AD401" s="3"/>
      <c r="AE401" s="3"/>
    </row>
    <row r="402" spans="1:31" x14ac:dyDescent="0.45">
      <c r="A402" s="3"/>
      <c r="B402" s="3"/>
      <c r="C402" s="3"/>
      <c r="D402" s="23"/>
      <c r="E402" s="95"/>
      <c r="F402" s="95"/>
      <c r="Y402" s="95"/>
      <c r="AA402" s="95"/>
      <c r="AC402" s="3"/>
      <c r="AD402" s="3"/>
      <c r="AE402" s="3"/>
    </row>
    <row r="403" spans="1:31" x14ac:dyDescent="0.45">
      <c r="A403" s="3"/>
      <c r="B403" s="3"/>
      <c r="C403" s="3"/>
      <c r="D403" s="23"/>
      <c r="E403" s="95"/>
      <c r="F403" s="95"/>
      <c r="Y403" s="95"/>
      <c r="AA403" s="95"/>
      <c r="AC403" s="3"/>
      <c r="AD403" s="3"/>
      <c r="AE403" s="3"/>
    </row>
    <row r="404" spans="1:31" x14ac:dyDescent="0.45">
      <c r="A404" s="3"/>
      <c r="B404" s="3"/>
      <c r="C404" s="3"/>
      <c r="D404" s="23"/>
      <c r="E404" s="95"/>
      <c r="F404" s="95"/>
      <c r="Y404" s="95"/>
      <c r="AA404" s="95"/>
      <c r="AC404" s="3"/>
      <c r="AD404" s="3"/>
      <c r="AE404" s="3"/>
    </row>
    <row r="405" spans="1:31" x14ac:dyDescent="0.45">
      <c r="A405" s="3"/>
      <c r="B405" s="3"/>
      <c r="C405" s="3"/>
      <c r="D405" s="23"/>
      <c r="E405" s="95"/>
      <c r="F405" s="95"/>
      <c r="Y405" s="95"/>
      <c r="AA405" s="95"/>
      <c r="AC405" s="3"/>
      <c r="AD405" s="3"/>
      <c r="AE405" s="3"/>
    </row>
    <row r="406" spans="1:31" x14ac:dyDescent="0.45">
      <c r="A406" s="3"/>
      <c r="B406" s="3"/>
      <c r="C406" s="3"/>
      <c r="D406" s="23"/>
      <c r="E406" s="95"/>
      <c r="F406" s="95"/>
      <c r="Y406" s="95"/>
      <c r="AA406" s="95"/>
      <c r="AC406" s="3"/>
      <c r="AD406" s="3"/>
      <c r="AE406" s="3"/>
    </row>
    <row r="407" spans="1:31" x14ac:dyDescent="0.45">
      <c r="A407" s="3"/>
      <c r="B407" s="3"/>
      <c r="C407" s="3"/>
      <c r="D407" s="23"/>
      <c r="E407" s="95"/>
      <c r="F407" s="95"/>
      <c r="Y407" s="95"/>
      <c r="AA407" s="95"/>
      <c r="AC407" s="3"/>
      <c r="AD407" s="3"/>
      <c r="AE407" s="3"/>
    </row>
    <row r="408" spans="1:31" x14ac:dyDescent="0.45">
      <c r="A408" s="3"/>
      <c r="B408" s="3"/>
      <c r="C408" s="3"/>
      <c r="D408" s="23"/>
      <c r="E408" s="95"/>
      <c r="F408" s="95"/>
      <c r="Y408" s="95"/>
      <c r="AA408" s="95"/>
      <c r="AC408" s="3"/>
      <c r="AD408" s="3"/>
      <c r="AE408" s="3"/>
    </row>
    <row r="409" spans="1:31" x14ac:dyDescent="0.45">
      <c r="A409" s="3"/>
      <c r="B409" s="3"/>
      <c r="C409" s="3"/>
      <c r="D409" s="23"/>
      <c r="E409" s="95"/>
      <c r="F409" s="95"/>
      <c r="Y409" s="95"/>
      <c r="AA409" s="95"/>
      <c r="AC409" s="3"/>
      <c r="AD409" s="3"/>
      <c r="AE409" s="3"/>
    </row>
    <row r="410" spans="1:31" x14ac:dyDescent="0.45">
      <c r="A410" s="3"/>
      <c r="B410" s="3"/>
      <c r="C410" s="3"/>
      <c r="D410" s="23"/>
      <c r="E410" s="95"/>
      <c r="F410" s="95"/>
      <c r="Y410" s="95"/>
      <c r="AA410" s="95"/>
      <c r="AC410" s="3"/>
      <c r="AD410" s="3"/>
      <c r="AE410" s="3"/>
    </row>
    <row r="411" spans="1:31" x14ac:dyDescent="0.45">
      <c r="A411" s="3"/>
      <c r="B411" s="3"/>
      <c r="C411" s="3"/>
      <c r="D411" s="23"/>
      <c r="E411" s="95"/>
      <c r="F411" s="95"/>
      <c r="Y411" s="95"/>
      <c r="AA411" s="95"/>
      <c r="AC411" s="3"/>
      <c r="AD411" s="3"/>
      <c r="AE411" s="3"/>
    </row>
    <row r="412" spans="1:31" x14ac:dyDescent="0.45">
      <c r="A412" s="3"/>
      <c r="B412" s="3"/>
      <c r="C412" s="3"/>
      <c r="D412" s="23"/>
      <c r="E412" s="95"/>
      <c r="F412" s="95"/>
      <c r="Y412" s="95"/>
      <c r="AA412" s="95"/>
      <c r="AC412" s="3"/>
      <c r="AD412" s="3"/>
      <c r="AE412" s="3"/>
    </row>
    <row r="413" spans="1:31" x14ac:dyDescent="0.45">
      <c r="A413" s="3"/>
      <c r="B413" s="3"/>
      <c r="C413" s="3"/>
      <c r="D413" s="23"/>
      <c r="E413" s="95"/>
      <c r="F413" s="95"/>
      <c r="Y413" s="95"/>
      <c r="AA413" s="95"/>
      <c r="AC413" s="3"/>
      <c r="AD413" s="3"/>
      <c r="AE413" s="3"/>
    </row>
    <row r="414" spans="1:31" x14ac:dyDescent="0.45">
      <c r="A414" s="3"/>
      <c r="B414" s="3"/>
      <c r="C414" s="3"/>
      <c r="D414" s="23"/>
      <c r="E414" s="95"/>
      <c r="F414" s="95"/>
      <c r="Y414" s="95"/>
      <c r="AA414" s="95"/>
      <c r="AC414" s="3"/>
      <c r="AD414" s="3"/>
      <c r="AE414" s="3"/>
    </row>
    <row r="415" spans="1:31" x14ac:dyDescent="0.45">
      <c r="A415" s="3"/>
      <c r="B415" s="3"/>
      <c r="C415" s="3"/>
      <c r="D415" s="23"/>
      <c r="E415" s="95"/>
      <c r="F415" s="95"/>
      <c r="Y415" s="95"/>
      <c r="AA415" s="95"/>
      <c r="AC415" s="3"/>
      <c r="AD415" s="3"/>
      <c r="AE415" s="3"/>
    </row>
    <row r="416" spans="1:31" x14ac:dyDescent="0.45">
      <c r="A416" s="3"/>
      <c r="B416" s="3"/>
      <c r="C416" s="3"/>
      <c r="D416" s="23"/>
      <c r="E416" s="95"/>
      <c r="F416" s="95"/>
      <c r="Y416" s="95"/>
      <c r="AA416" s="95"/>
      <c r="AC416" s="3"/>
      <c r="AD416" s="3"/>
      <c r="AE416" s="3"/>
    </row>
    <row r="417" spans="1:31" x14ac:dyDescent="0.45">
      <c r="A417" s="3"/>
      <c r="B417" s="3"/>
      <c r="C417" s="3"/>
      <c r="D417" s="23"/>
      <c r="E417" s="95"/>
      <c r="F417" s="95"/>
      <c r="Y417" s="95"/>
      <c r="AA417" s="95"/>
      <c r="AC417" s="3"/>
      <c r="AD417" s="3"/>
      <c r="AE417" s="3"/>
    </row>
    <row r="418" spans="1:31" x14ac:dyDescent="0.45">
      <c r="A418" s="3"/>
      <c r="B418" s="3"/>
      <c r="C418" s="3"/>
      <c r="D418" s="23"/>
      <c r="E418" s="95"/>
      <c r="F418" s="95"/>
      <c r="Y418" s="95"/>
      <c r="AA418" s="95"/>
      <c r="AC418" s="3"/>
      <c r="AD418" s="3"/>
      <c r="AE418" s="3"/>
    </row>
    <row r="419" spans="1:31" x14ac:dyDescent="0.45">
      <c r="A419" s="3"/>
      <c r="B419" s="3"/>
      <c r="C419" s="3"/>
      <c r="D419" s="23"/>
      <c r="E419" s="95"/>
      <c r="F419" s="95"/>
      <c r="Y419" s="95"/>
      <c r="AA419" s="95"/>
      <c r="AC419" s="3"/>
      <c r="AD419" s="3"/>
      <c r="AE419" s="3"/>
    </row>
    <row r="420" spans="1:31" x14ac:dyDescent="0.45">
      <c r="A420" s="3"/>
      <c r="B420" s="3"/>
      <c r="C420" s="3"/>
      <c r="D420" s="23"/>
      <c r="E420" s="95"/>
      <c r="F420" s="95"/>
      <c r="Y420" s="95"/>
      <c r="AA420" s="95"/>
      <c r="AC420" s="3"/>
      <c r="AD420" s="3"/>
      <c r="AE420" s="3"/>
    </row>
    <row r="421" spans="1:31" x14ac:dyDescent="0.45">
      <c r="A421" s="3"/>
      <c r="B421" s="3"/>
      <c r="C421" s="3"/>
      <c r="D421" s="23"/>
      <c r="E421" s="95"/>
      <c r="F421" s="95"/>
      <c r="Y421" s="95"/>
      <c r="AA421" s="95"/>
      <c r="AC421" s="3"/>
      <c r="AD421" s="3"/>
      <c r="AE421" s="3"/>
    </row>
    <row r="422" spans="1:31" x14ac:dyDescent="0.45">
      <c r="A422" s="3"/>
      <c r="B422" s="3"/>
      <c r="C422" s="3"/>
      <c r="D422" s="23"/>
      <c r="E422" s="95"/>
      <c r="F422" s="95"/>
      <c r="Y422" s="95"/>
      <c r="AA422" s="95"/>
      <c r="AC422" s="3"/>
      <c r="AD422" s="3"/>
      <c r="AE422" s="3"/>
    </row>
    <row r="423" spans="1:31" x14ac:dyDescent="0.45">
      <c r="A423" s="3"/>
      <c r="B423" s="3"/>
      <c r="C423" s="3"/>
      <c r="D423" s="23"/>
      <c r="E423" s="95"/>
      <c r="F423" s="95"/>
      <c r="Y423" s="95"/>
      <c r="AA423" s="95"/>
      <c r="AC423" s="3"/>
      <c r="AD423" s="3"/>
      <c r="AE423" s="3"/>
    </row>
    <row r="424" spans="1:31" x14ac:dyDescent="0.45">
      <c r="A424" s="3"/>
      <c r="B424" s="3"/>
      <c r="C424" s="3"/>
      <c r="D424" s="23"/>
      <c r="E424" s="95"/>
      <c r="F424" s="95"/>
      <c r="Y424" s="95"/>
      <c r="AA424" s="95"/>
      <c r="AC424" s="3"/>
      <c r="AD424" s="3"/>
      <c r="AE424" s="3"/>
    </row>
    <row r="425" spans="1:31" x14ac:dyDescent="0.45">
      <c r="A425" s="3"/>
      <c r="B425" s="3"/>
      <c r="C425" s="3"/>
      <c r="D425" s="23"/>
      <c r="E425" s="95"/>
      <c r="F425" s="95"/>
      <c r="Y425" s="95"/>
      <c r="AA425" s="95"/>
      <c r="AC425" s="3"/>
      <c r="AD425" s="3"/>
      <c r="AE425" s="3"/>
    </row>
    <row r="426" spans="1:31" x14ac:dyDescent="0.45">
      <c r="A426" s="3"/>
      <c r="B426" s="3"/>
      <c r="C426" s="3"/>
      <c r="D426" s="23"/>
      <c r="E426" s="95"/>
      <c r="F426" s="95"/>
      <c r="Y426" s="95"/>
      <c r="AA426" s="95"/>
      <c r="AC426" s="3"/>
      <c r="AD426" s="3"/>
      <c r="AE426" s="3"/>
    </row>
    <row r="427" spans="1:31" x14ac:dyDescent="0.45">
      <c r="A427" s="3"/>
      <c r="B427" s="3"/>
      <c r="C427" s="3"/>
      <c r="D427" s="23"/>
      <c r="E427" s="95"/>
      <c r="F427" s="95"/>
      <c r="Y427" s="95"/>
      <c r="AA427" s="95"/>
      <c r="AC427" s="3"/>
      <c r="AD427" s="3"/>
      <c r="AE427" s="3"/>
    </row>
    <row r="428" spans="1:31" x14ac:dyDescent="0.45">
      <c r="A428" s="3"/>
      <c r="B428" s="3"/>
      <c r="C428" s="3"/>
      <c r="D428" s="23"/>
      <c r="E428" s="95"/>
      <c r="F428" s="95"/>
      <c r="Y428" s="95"/>
      <c r="AA428" s="95"/>
      <c r="AC428" s="3"/>
      <c r="AD428" s="3"/>
      <c r="AE428" s="3"/>
    </row>
    <row r="429" spans="1:31" x14ac:dyDescent="0.45">
      <c r="A429" s="3"/>
      <c r="B429" s="3"/>
      <c r="C429" s="3"/>
      <c r="D429" s="23"/>
      <c r="E429" s="95"/>
      <c r="F429" s="95"/>
      <c r="Y429" s="95"/>
      <c r="AA429" s="95"/>
      <c r="AC429" s="3"/>
      <c r="AD429" s="3"/>
      <c r="AE429" s="3"/>
    </row>
    <row r="430" spans="1:31" x14ac:dyDescent="0.45">
      <c r="A430" s="3"/>
      <c r="B430" s="3"/>
      <c r="C430" s="3"/>
      <c r="D430" s="23"/>
      <c r="E430" s="95"/>
      <c r="F430" s="95"/>
      <c r="Y430" s="95"/>
      <c r="AA430" s="95"/>
      <c r="AC430" s="3"/>
      <c r="AD430" s="3"/>
      <c r="AE430" s="3"/>
    </row>
    <row r="431" spans="1:31" x14ac:dyDescent="0.45">
      <c r="A431" s="3"/>
      <c r="B431" s="3"/>
      <c r="C431" s="3"/>
      <c r="D431" s="23"/>
      <c r="E431" s="95"/>
      <c r="F431" s="95"/>
      <c r="Y431" s="95"/>
      <c r="AA431" s="95"/>
      <c r="AC431" s="3"/>
      <c r="AD431" s="3"/>
      <c r="AE431" s="3"/>
    </row>
    <row r="432" spans="1:31" x14ac:dyDescent="0.45">
      <c r="A432" s="3"/>
      <c r="B432" s="3"/>
      <c r="C432" s="3"/>
      <c r="D432" s="23"/>
      <c r="E432" s="95"/>
      <c r="F432" s="95"/>
      <c r="Y432" s="95"/>
      <c r="AA432" s="95"/>
      <c r="AC432" s="3"/>
      <c r="AD432" s="3"/>
      <c r="AE432" s="3"/>
    </row>
    <row r="433" spans="1:31" x14ac:dyDescent="0.45">
      <c r="A433" s="3"/>
      <c r="B433" s="3"/>
      <c r="C433" s="3"/>
      <c r="D433" s="23"/>
      <c r="E433" s="95"/>
      <c r="F433" s="95"/>
      <c r="Y433" s="95"/>
      <c r="AA433" s="95"/>
      <c r="AC433" s="3"/>
      <c r="AD433" s="3"/>
      <c r="AE433" s="3"/>
    </row>
    <row r="434" spans="1:31" x14ac:dyDescent="0.45">
      <c r="A434" s="3"/>
      <c r="B434" s="3"/>
      <c r="C434" s="3"/>
      <c r="D434" s="23"/>
      <c r="E434" s="95"/>
      <c r="F434" s="95"/>
      <c r="Y434" s="95"/>
      <c r="AA434" s="95"/>
      <c r="AC434" s="3"/>
      <c r="AD434" s="3"/>
      <c r="AE434" s="3"/>
    </row>
    <row r="435" spans="1:31" x14ac:dyDescent="0.45">
      <c r="A435" s="3"/>
      <c r="B435" s="3"/>
      <c r="C435" s="3"/>
      <c r="D435" s="23"/>
      <c r="E435" s="95"/>
      <c r="F435" s="95"/>
      <c r="Y435" s="95"/>
      <c r="AA435" s="95"/>
      <c r="AC435" s="3"/>
      <c r="AD435" s="3"/>
      <c r="AE435" s="3"/>
    </row>
    <row r="436" spans="1:31" x14ac:dyDescent="0.45">
      <c r="A436" s="3"/>
      <c r="B436" s="3"/>
      <c r="C436" s="3"/>
      <c r="D436" s="23"/>
      <c r="E436" s="95"/>
      <c r="F436" s="95"/>
      <c r="Y436" s="95"/>
      <c r="AA436" s="95"/>
      <c r="AC436" s="3"/>
      <c r="AD436" s="3"/>
      <c r="AE436" s="3"/>
    </row>
    <row r="437" spans="1:31" x14ac:dyDescent="0.45">
      <c r="A437" s="3"/>
      <c r="B437" s="3"/>
      <c r="C437" s="3"/>
      <c r="D437" s="23"/>
      <c r="E437" s="95"/>
      <c r="F437" s="95"/>
      <c r="Y437" s="95"/>
      <c r="AA437" s="95"/>
      <c r="AC437" s="3"/>
      <c r="AD437" s="3"/>
      <c r="AE437" s="3"/>
    </row>
    <row r="438" spans="1:31" x14ac:dyDescent="0.45">
      <c r="A438" s="3"/>
      <c r="B438" s="3"/>
      <c r="C438" s="3"/>
      <c r="D438" s="23"/>
      <c r="E438" s="95"/>
      <c r="F438" s="95"/>
      <c r="Y438" s="95"/>
      <c r="AA438" s="95"/>
      <c r="AC438" s="3"/>
      <c r="AD438" s="3"/>
      <c r="AE438" s="3"/>
    </row>
    <row r="439" spans="1:31" x14ac:dyDescent="0.45">
      <c r="A439" s="3"/>
      <c r="B439" s="3"/>
      <c r="C439" s="3"/>
      <c r="D439" s="23"/>
      <c r="E439" s="95"/>
      <c r="F439" s="95"/>
      <c r="Y439" s="95"/>
      <c r="AA439" s="95"/>
      <c r="AC439" s="3"/>
      <c r="AD439" s="3"/>
      <c r="AE439" s="3"/>
    </row>
    <row r="440" spans="1:31" x14ac:dyDescent="0.45">
      <c r="A440" s="3"/>
      <c r="B440" s="3"/>
      <c r="C440" s="3"/>
      <c r="D440" s="23"/>
      <c r="E440" s="95"/>
      <c r="F440" s="95"/>
      <c r="Y440" s="95"/>
      <c r="AA440" s="95"/>
      <c r="AC440" s="3"/>
      <c r="AD440" s="3"/>
      <c r="AE440" s="3"/>
    </row>
    <row r="441" spans="1:31" x14ac:dyDescent="0.45">
      <c r="A441" s="3"/>
      <c r="B441" s="3"/>
      <c r="C441" s="3"/>
      <c r="D441" s="23"/>
      <c r="E441" s="95"/>
      <c r="F441" s="95"/>
      <c r="Y441" s="95"/>
      <c r="AA441" s="95"/>
      <c r="AC441" s="3"/>
      <c r="AD441" s="3"/>
      <c r="AE441" s="3"/>
    </row>
    <row r="442" spans="1:31" x14ac:dyDescent="0.45">
      <c r="A442" s="3"/>
      <c r="B442" s="3"/>
      <c r="C442" s="3"/>
      <c r="D442" s="23"/>
      <c r="E442" s="95"/>
      <c r="F442" s="95"/>
      <c r="Y442" s="95"/>
      <c r="AA442" s="95"/>
      <c r="AC442" s="3"/>
      <c r="AD442" s="3"/>
      <c r="AE442" s="3"/>
    </row>
    <row r="443" spans="1:31" x14ac:dyDescent="0.45">
      <c r="A443" s="3"/>
      <c r="B443" s="3"/>
      <c r="C443" s="3"/>
      <c r="D443" s="23"/>
      <c r="E443" s="95"/>
      <c r="F443" s="95"/>
      <c r="Y443" s="95"/>
      <c r="AA443" s="95"/>
      <c r="AC443" s="3"/>
      <c r="AD443" s="3"/>
      <c r="AE443" s="3"/>
    </row>
    <row r="444" spans="1:31" x14ac:dyDescent="0.45">
      <c r="A444" s="3"/>
      <c r="B444" s="3"/>
      <c r="C444" s="3"/>
      <c r="D444" s="23"/>
      <c r="E444" s="95"/>
      <c r="F444" s="95"/>
      <c r="Y444" s="95"/>
      <c r="AA444" s="95"/>
      <c r="AC444" s="3"/>
      <c r="AD444" s="3"/>
      <c r="AE444" s="3"/>
    </row>
    <row r="445" spans="1:31" x14ac:dyDescent="0.45">
      <c r="A445" s="3"/>
      <c r="B445" s="3"/>
      <c r="C445" s="3"/>
      <c r="D445" s="23"/>
      <c r="E445" s="95"/>
      <c r="F445" s="95"/>
      <c r="Y445" s="95"/>
      <c r="AA445" s="95"/>
      <c r="AC445" s="3"/>
      <c r="AD445" s="3"/>
      <c r="AE445" s="3"/>
    </row>
    <row r="446" spans="1:31" x14ac:dyDescent="0.45">
      <c r="A446" s="3"/>
      <c r="B446" s="3"/>
      <c r="C446" s="3"/>
      <c r="D446" s="23"/>
      <c r="E446" s="95"/>
      <c r="F446" s="95"/>
      <c r="Y446" s="95"/>
      <c r="AA446" s="95"/>
      <c r="AC446" s="3"/>
      <c r="AD446" s="3"/>
      <c r="AE446" s="3"/>
    </row>
    <row r="447" spans="1:31" x14ac:dyDescent="0.45">
      <c r="A447" s="3"/>
      <c r="B447" s="3"/>
      <c r="C447" s="3"/>
      <c r="D447" s="23"/>
      <c r="E447" s="95"/>
      <c r="F447" s="95"/>
      <c r="Y447" s="95"/>
      <c r="AA447" s="95"/>
      <c r="AC447" s="3"/>
      <c r="AD447" s="3"/>
      <c r="AE447" s="3"/>
    </row>
    <row r="448" spans="1:31" x14ac:dyDescent="0.45">
      <c r="A448" s="3"/>
      <c r="B448" s="3"/>
      <c r="C448" s="3"/>
      <c r="D448" s="23"/>
      <c r="E448" s="95"/>
      <c r="F448" s="95"/>
      <c r="Y448" s="95"/>
      <c r="AA448" s="95"/>
      <c r="AC448" s="3"/>
      <c r="AD448" s="3"/>
      <c r="AE448" s="3"/>
    </row>
    <row r="449" spans="1:31" x14ac:dyDescent="0.45">
      <c r="A449" s="3"/>
      <c r="B449" s="3"/>
      <c r="C449" s="3"/>
      <c r="D449" s="23"/>
      <c r="E449" s="95"/>
      <c r="F449" s="95"/>
      <c r="Y449" s="95"/>
      <c r="AA449" s="95"/>
      <c r="AC449" s="3"/>
      <c r="AD449" s="3"/>
      <c r="AE449" s="3"/>
    </row>
    <row r="450" spans="1:31" x14ac:dyDescent="0.45">
      <c r="A450" s="3"/>
      <c r="B450" s="3"/>
      <c r="C450" s="3"/>
      <c r="D450" s="23"/>
      <c r="E450" s="95"/>
      <c r="F450" s="95"/>
      <c r="Y450" s="95"/>
      <c r="AA450" s="95"/>
      <c r="AC450" s="3"/>
      <c r="AD450" s="3"/>
      <c r="AE450" s="3"/>
    </row>
    <row r="451" spans="1:31" x14ac:dyDescent="0.45">
      <c r="A451" s="3"/>
      <c r="B451" s="3"/>
      <c r="C451" s="3"/>
      <c r="D451" s="23"/>
      <c r="E451" s="95"/>
      <c r="F451" s="95"/>
      <c r="Y451" s="95"/>
      <c r="AA451" s="95"/>
      <c r="AC451" s="3"/>
      <c r="AD451" s="3"/>
      <c r="AE451" s="3"/>
    </row>
    <row r="452" spans="1:31" x14ac:dyDescent="0.45">
      <c r="A452" s="3"/>
      <c r="B452" s="3"/>
      <c r="C452" s="3"/>
      <c r="D452" s="23"/>
      <c r="E452" s="95"/>
      <c r="F452" s="95"/>
      <c r="Y452" s="95"/>
      <c r="AA452" s="95"/>
      <c r="AC452" s="3"/>
      <c r="AD452" s="3"/>
      <c r="AE452" s="3"/>
    </row>
    <row r="453" spans="1:31" x14ac:dyDescent="0.45">
      <c r="A453" s="3"/>
      <c r="B453" s="3"/>
      <c r="C453" s="3"/>
      <c r="D453" s="23"/>
      <c r="E453" s="95"/>
      <c r="F453" s="95"/>
      <c r="Y453" s="95"/>
      <c r="AA453" s="95"/>
      <c r="AC453" s="3"/>
      <c r="AD453" s="3"/>
      <c r="AE453" s="3"/>
    </row>
    <row r="454" spans="1:31" x14ac:dyDescent="0.45">
      <c r="A454" s="3"/>
      <c r="B454" s="3"/>
      <c r="C454" s="3"/>
      <c r="D454" s="23"/>
      <c r="E454" s="95"/>
      <c r="F454" s="95"/>
      <c r="Y454" s="95"/>
      <c r="AA454" s="95"/>
      <c r="AC454" s="3"/>
      <c r="AD454" s="3"/>
      <c r="AE454" s="3"/>
    </row>
    <row r="455" spans="1:31" x14ac:dyDescent="0.45">
      <c r="A455" s="3"/>
      <c r="B455" s="3"/>
      <c r="C455" s="3"/>
      <c r="D455" s="23"/>
      <c r="E455" s="95"/>
      <c r="F455" s="95"/>
      <c r="Y455" s="95"/>
      <c r="AA455" s="95"/>
      <c r="AC455" s="3"/>
      <c r="AD455" s="3"/>
      <c r="AE455" s="3"/>
    </row>
    <row r="456" spans="1:31" x14ac:dyDescent="0.45">
      <c r="A456" s="3"/>
      <c r="B456" s="3"/>
      <c r="C456" s="3"/>
      <c r="D456" s="23"/>
      <c r="E456" s="95"/>
      <c r="F456" s="95"/>
      <c r="Y456" s="95"/>
      <c r="AA456" s="95"/>
      <c r="AC456" s="3"/>
      <c r="AD456" s="3"/>
      <c r="AE456" s="3"/>
    </row>
    <row r="457" spans="1:31" x14ac:dyDescent="0.45">
      <c r="A457" s="3"/>
      <c r="B457" s="3"/>
      <c r="C457" s="3"/>
      <c r="D457" s="23"/>
      <c r="E457" s="95"/>
      <c r="F457" s="95"/>
      <c r="Y457" s="95"/>
      <c r="AA457" s="95"/>
      <c r="AC457" s="3"/>
      <c r="AD457" s="3"/>
      <c r="AE457" s="3"/>
    </row>
    <row r="458" spans="1:31" x14ac:dyDescent="0.45">
      <c r="A458" s="3"/>
      <c r="B458" s="3"/>
      <c r="C458" s="3"/>
      <c r="D458" s="23"/>
      <c r="E458" s="95"/>
      <c r="F458" s="95"/>
      <c r="Y458" s="95"/>
      <c r="AA458" s="95"/>
      <c r="AC458" s="3"/>
      <c r="AD458" s="3"/>
      <c r="AE458" s="3"/>
    </row>
    <row r="459" spans="1:31" x14ac:dyDescent="0.45">
      <c r="A459" s="3"/>
      <c r="B459" s="3"/>
      <c r="C459" s="3"/>
      <c r="D459" s="23"/>
      <c r="E459" s="95"/>
      <c r="F459" s="95"/>
      <c r="Y459" s="95"/>
      <c r="AA459" s="95"/>
      <c r="AC459" s="3"/>
      <c r="AD459" s="3"/>
      <c r="AE459" s="3"/>
    </row>
    <row r="460" spans="1:31" x14ac:dyDescent="0.45">
      <c r="A460" s="3"/>
      <c r="B460" s="3"/>
      <c r="C460" s="3"/>
      <c r="D460" s="23"/>
      <c r="E460" s="95"/>
      <c r="F460" s="95"/>
      <c r="Y460" s="95"/>
      <c r="AA460" s="95"/>
      <c r="AC460" s="3"/>
      <c r="AD460" s="3"/>
      <c r="AE460" s="3"/>
    </row>
    <row r="461" spans="1:31" x14ac:dyDescent="0.45">
      <c r="A461" s="3"/>
      <c r="B461" s="3"/>
      <c r="C461" s="3"/>
      <c r="D461" s="23"/>
      <c r="E461" s="95"/>
      <c r="F461" s="95"/>
      <c r="Y461" s="95"/>
      <c r="AA461" s="95"/>
      <c r="AC461" s="3"/>
      <c r="AD461" s="3"/>
      <c r="AE461" s="3"/>
    </row>
    <row r="462" spans="1:31" x14ac:dyDescent="0.45">
      <c r="A462" s="3"/>
      <c r="B462" s="3"/>
      <c r="C462" s="3"/>
      <c r="D462" s="23"/>
      <c r="E462" s="95"/>
      <c r="F462" s="95"/>
      <c r="Y462" s="95"/>
      <c r="AA462" s="95"/>
      <c r="AC462" s="3"/>
      <c r="AD462" s="3"/>
      <c r="AE462" s="3"/>
    </row>
    <row r="463" spans="1:31" x14ac:dyDescent="0.45">
      <c r="A463" s="3"/>
      <c r="B463" s="3"/>
      <c r="C463" s="3"/>
      <c r="D463" s="23"/>
      <c r="E463" s="95"/>
      <c r="F463" s="95"/>
      <c r="Y463" s="95"/>
      <c r="AA463" s="95"/>
      <c r="AC463" s="3"/>
      <c r="AD463" s="3"/>
      <c r="AE463" s="3"/>
    </row>
    <row r="464" spans="1:31" x14ac:dyDescent="0.45">
      <c r="A464" s="3"/>
      <c r="B464" s="3"/>
      <c r="C464" s="3"/>
      <c r="D464" s="23"/>
      <c r="E464" s="95"/>
      <c r="F464" s="95"/>
      <c r="Y464" s="95"/>
      <c r="AA464" s="95"/>
      <c r="AC464" s="3"/>
      <c r="AD464" s="3"/>
      <c r="AE464" s="3"/>
    </row>
    <row r="465" spans="1:31" x14ac:dyDescent="0.45">
      <c r="A465" s="3"/>
      <c r="B465" s="3"/>
      <c r="C465" s="3"/>
      <c r="D465" s="23"/>
      <c r="E465" s="95"/>
      <c r="F465" s="95"/>
      <c r="Y465" s="95"/>
      <c r="AA465" s="95"/>
      <c r="AC465" s="3"/>
      <c r="AD465" s="3"/>
      <c r="AE465" s="3"/>
    </row>
    <row r="466" spans="1:31" x14ac:dyDescent="0.45">
      <c r="A466" s="3"/>
      <c r="B466" s="3"/>
      <c r="C466" s="3"/>
      <c r="D466" s="23"/>
      <c r="E466" s="95"/>
      <c r="F466" s="95"/>
      <c r="Y466" s="95"/>
      <c r="AA466" s="95"/>
      <c r="AC466" s="3"/>
      <c r="AD466" s="3"/>
      <c r="AE466" s="3"/>
    </row>
    <row r="467" spans="1:31" x14ac:dyDescent="0.45">
      <c r="A467" s="3"/>
      <c r="B467" s="3"/>
      <c r="C467" s="3"/>
      <c r="D467" s="23"/>
      <c r="E467" s="95"/>
      <c r="F467" s="95"/>
      <c r="Y467" s="95"/>
      <c r="AA467" s="95"/>
      <c r="AC467" s="3"/>
      <c r="AD467" s="3"/>
      <c r="AE467" s="3"/>
    </row>
    <row r="468" spans="1:31" x14ac:dyDescent="0.45">
      <c r="A468" s="3"/>
      <c r="B468" s="3"/>
      <c r="C468" s="3"/>
      <c r="D468" s="23"/>
      <c r="E468" s="95"/>
      <c r="F468" s="95"/>
      <c r="Y468" s="95"/>
      <c r="AA468" s="95"/>
      <c r="AC468" s="3"/>
      <c r="AD468" s="3"/>
      <c r="AE468" s="3"/>
    </row>
    <row r="469" spans="1:31" x14ac:dyDescent="0.45">
      <c r="A469" s="3"/>
      <c r="B469" s="3"/>
      <c r="C469" s="3"/>
      <c r="D469" s="23"/>
      <c r="E469" s="95"/>
      <c r="F469" s="95"/>
      <c r="Y469" s="95"/>
      <c r="AA469" s="95"/>
      <c r="AC469" s="3"/>
      <c r="AD469" s="3"/>
      <c r="AE469" s="3"/>
    </row>
    <row r="470" spans="1:31" x14ac:dyDescent="0.45">
      <c r="A470" s="3"/>
      <c r="B470" s="3"/>
      <c r="C470" s="3"/>
      <c r="D470" s="23"/>
      <c r="E470" s="95"/>
      <c r="F470" s="95"/>
      <c r="Y470" s="95"/>
      <c r="AA470" s="95"/>
      <c r="AC470" s="3"/>
      <c r="AD470" s="3"/>
      <c r="AE470" s="3"/>
    </row>
    <row r="471" spans="1:31" x14ac:dyDescent="0.45">
      <c r="A471" s="3"/>
      <c r="B471" s="3"/>
      <c r="C471" s="3"/>
      <c r="D471" s="23"/>
      <c r="E471" s="95"/>
      <c r="F471" s="95"/>
      <c r="Y471" s="95"/>
      <c r="AA471" s="95"/>
      <c r="AC471" s="3"/>
      <c r="AD471" s="3"/>
      <c r="AE471" s="3"/>
    </row>
    <row r="472" spans="1:31" x14ac:dyDescent="0.45">
      <c r="A472" s="3"/>
      <c r="B472" s="3"/>
      <c r="C472" s="3"/>
      <c r="D472" s="23"/>
      <c r="E472" s="95"/>
      <c r="F472" s="95"/>
      <c r="Y472" s="95"/>
      <c r="AA472" s="95"/>
      <c r="AC472" s="3"/>
      <c r="AD472" s="3"/>
      <c r="AE472" s="3"/>
    </row>
    <row r="473" spans="1:31" x14ac:dyDescent="0.45">
      <c r="A473" s="3"/>
      <c r="B473" s="3"/>
      <c r="C473" s="3"/>
      <c r="D473" s="23"/>
      <c r="E473" s="95"/>
      <c r="F473" s="95"/>
      <c r="Y473" s="95"/>
      <c r="AA473" s="95"/>
      <c r="AC473" s="3"/>
      <c r="AD473" s="3"/>
      <c r="AE473" s="3"/>
    </row>
    <row r="474" spans="1:31" x14ac:dyDescent="0.45">
      <c r="A474" s="3"/>
      <c r="B474" s="3"/>
      <c r="C474" s="3"/>
      <c r="D474" s="23"/>
      <c r="E474" s="95"/>
      <c r="F474" s="95"/>
      <c r="Y474" s="95"/>
      <c r="AA474" s="95"/>
      <c r="AC474" s="3"/>
      <c r="AD474" s="3"/>
      <c r="AE474" s="3"/>
    </row>
    <row r="475" spans="1:31" x14ac:dyDescent="0.45">
      <c r="A475" s="3"/>
      <c r="B475" s="3"/>
      <c r="C475" s="3"/>
      <c r="D475" s="23"/>
      <c r="E475" s="95"/>
      <c r="F475" s="95"/>
      <c r="Y475" s="95"/>
      <c r="AA475" s="95"/>
      <c r="AC475" s="3"/>
      <c r="AD475" s="3"/>
      <c r="AE475" s="3"/>
    </row>
    <row r="476" spans="1:31" x14ac:dyDescent="0.45">
      <c r="A476" s="3"/>
      <c r="B476" s="3"/>
      <c r="C476" s="3"/>
      <c r="D476" s="23"/>
      <c r="E476" s="95"/>
      <c r="F476" s="95"/>
      <c r="Y476" s="95"/>
      <c r="AA476" s="95"/>
      <c r="AC476" s="3"/>
      <c r="AD476" s="3"/>
      <c r="AE476" s="3"/>
    </row>
    <row r="477" spans="1:31" x14ac:dyDescent="0.45">
      <c r="A477" s="3"/>
      <c r="B477" s="3"/>
      <c r="C477" s="3"/>
      <c r="D477" s="23"/>
      <c r="E477" s="95"/>
      <c r="F477" s="95"/>
      <c r="Y477" s="95"/>
      <c r="AA477" s="95"/>
      <c r="AC477" s="3"/>
      <c r="AD477" s="3"/>
      <c r="AE477" s="3"/>
    </row>
    <row r="478" spans="1:31" x14ac:dyDescent="0.45">
      <c r="A478" s="3"/>
      <c r="B478" s="3"/>
      <c r="C478" s="3"/>
      <c r="D478" s="23"/>
      <c r="E478" s="95"/>
      <c r="F478" s="95"/>
      <c r="Y478" s="95"/>
      <c r="AA478" s="95"/>
      <c r="AC478" s="3"/>
      <c r="AD478" s="3"/>
      <c r="AE478" s="3"/>
    </row>
    <row r="479" spans="1:31" x14ac:dyDescent="0.45">
      <c r="A479" s="3"/>
      <c r="B479" s="3"/>
      <c r="C479" s="3"/>
      <c r="D479" s="23"/>
      <c r="E479" s="95"/>
      <c r="F479" s="95"/>
      <c r="Y479" s="95"/>
      <c r="AA479" s="95"/>
      <c r="AC479" s="3"/>
      <c r="AD479" s="3"/>
      <c r="AE479" s="3"/>
    </row>
    <row r="480" spans="1:31" x14ac:dyDescent="0.45">
      <c r="A480" s="3"/>
      <c r="B480" s="3"/>
      <c r="C480" s="3"/>
      <c r="D480" s="23"/>
      <c r="E480" s="95"/>
      <c r="F480" s="95"/>
      <c r="Y480" s="95"/>
      <c r="AA480" s="95"/>
      <c r="AC480" s="3"/>
      <c r="AD480" s="3"/>
      <c r="AE480" s="3"/>
    </row>
    <row r="481" spans="1:31" x14ac:dyDescent="0.45">
      <c r="A481" s="3"/>
      <c r="B481" s="3"/>
      <c r="C481" s="3"/>
      <c r="D481" s="23"/>
      <c r="E481" s="95"/>
      <c r="F481" s="95"/>
      <c r="Y481" s="95"/>
      <c r="AA481" s="95"/>
      <c r="AC481" s="3"/>
      <c r="AD481" s="3"/>
      <c r="AE481" s="3"/>
    </row>
    <row r="482" spans="1:31" x14ac:dyDescent="0.45">
      <c r="A482" s="3"/>
      <c r="B482" s="3"/>
      <c r="C482" s="3"/>
      <c r="D482" s="23"/>
      <c r="E482" s="95"/>
      <c r="F482" s="95"/>
      <c r="Y482" s="95"/>
      <c r="AA482" s="95"/>
      <c r="AC482" s="3"/>
      <c r="AD482" s="3"/>
      <c r="AE482" s="3"/>
    </row>
    <row r="483" spans="1:31" x14ac:dyDescent="0.45">
      <c r="A483" s="3"/>
      <c r="B483" s="3"/>
      <c r="C483" s="3"/>
      <c r="D483" s="23"/>
      <c r="E483" s="95"/>
      <c r="F483" s="95"/>
      <c r="Y483" s="95"/>
      <c r="AA483" s="95"/>
      <c r="AC483" s="3"/>
      <c r="AD483" s="3"/>
      <c r="AE483" s="3"/>
    </row>
    <row r="484" spans="1:31" x14ac:dyDescent="0.45">
      <c r="A484" s="3"/>
      <c r="B484" s="3"/>
      <c r="C484" s="3"/>
      <c r="D484" s="23"/>
      <c r="E484" s="95"/>
      <c r="F484" s="95"/>
      <c r="Y484" s="95"/>
      <c r="AA484" s="95"/>
      <c r="AC484" s="3"/>
      <c r="AD484" s="3"/>
      <c r="AE484" s="3"/>
    </row>
    <row r="485" spans="1:31" x14ac:dyDescent="0.45">
      <c r="A485" s="3"/>
      <c r="B485" s="3"/>
      <c r="C485" s="3"/>
      <c r="D485" s="23"/>
      <c r="E485" s="95"/>
      <c r="F485" s="95"/>
      <c r="Y485" s="95"/>
      <c r="AA485" s="95"/>
      <c r="AC485" s="3"/>
      <c r="AD485" s="3"/>
      <c r="AE485" s="3"/>
    </row>
    <row r="486" spans="1:31" x14ac:dyDescent="0.45">
      <c r="A486" s="3"/>
      <c r="B486" s="3"/>
      <c r="C486" s="3"/>
      <c r="D486" s="23"/>
      <c r="E486" s="95"/>
      <c r="F486" s="95"/>
      <c r="Y486" s="95"/>
      <c r="AA486" s="95"/>
      <c r="AC486" s="3"/>
      <c r="AD486" s="3"/>
      <c r="AE486" s="3"/>
    </row>
    <row r="487" spans="1:31" x14ac:dyDescent="0.45">
      <c r="A487" s="3"/>
      <c r="B487" s="3"/>
      <c r="C487" s="3"/>
      <c r="D487" s="23"/>
      <c r="E487" s="95"/>
      <c r="F487" s="95"/>
      <c r="Y487" s="95"/>
      <c r="AA487" s="95"/>
      <c r="AC487" s="3"/>
      <c r="AD487" s="3"/>
      <c r="AE487" s="3"/>
    </row>
    <row r="488" spans="1:31" x14ac:dyDescent="0.45">
      <c r="A488" s="3"/>
      <c r="B488" s="3"/>
      <c r="C488" s="3"/>
      <c r="D488" s="23"/>
      <c r="E488" s="95"/>
      <c r="F488" s="95"/>
      <c r="Y488" s="95"/>
      <c r="AA488" s="95"/>
      <c r="AC488" s="3"/>
      <c r="AD488" s="3"/>
      <c r="AE488" s="3"/>
    </row>
    <row r="489" spans="1:31" x14ac:dyDescent="0.45">
      <c r="A489" s="3"/>
      <c r="B489" s="3"/>
      <c r="C489" s="3"/>
      <c r="D489" s="23"/>
      <c r="E489" s="95"/>
      <c r="F489" s="95"/>
      <c r="Y489" s="95"/>
      <c r="AA489" s="95"/>
      <c r="AC489" s="3"/>
      <c r="AD489" s="3"/>
      <c r="AE489" s="3"/>
    </row>
    <row r="490" spans="1:31" x14ac:dyDescent="0.45">
      <c r="A490" s="3"/>
      <c r="B490" s="3"/>
      <c r="C490" s="3"/>
      <c r="D490" s="23"/>
      <c r="E490" s="95"/>
      <c r="F490" s="95"/>
      <c r="Y490" s="95"/>
      <c r="AA490" s="95"/>
      <c r="AC490" s="3"/>
      <c r="AD490" s="3"/>
      <c r="AE490" s="3"/>
    </row>
    <row r="491" spans="1:31" x14ac:dyDescent="0.45">
      <c r="A491" s="3"/>
      <c r="B491" s="3"/>
      <c r="C491" s="3"/>
      <c r="D491" s="23"/>
      <c r="E491" s="95"/>
      <c r="F491" s="95"/>
      <c r="Y491" s="95"/>
      <c r="AA491" s="95"/>
      <c r="AC491" s="3"/>
      <c r="AD491" s="3"/>
      <c r="AE491" s="3"/>
    </row>
    <row r="492" spans="1:31" x14ac:dyDescent="0.45">
      <c r="A492" s="3"/>
      <c r="B492" s="3"/>
      <c r="C492" s="3"/>
      <c r="D492" s="23"/>
      <c r="E492" s="95"/>
      <c r="F492" s="95"/>
      <c r="Y492" s="95"/>
      <c r="AA492" s="95"/>
      <c r="AC492" s="3"/>
      <c r="AD492" s="3"/>
      <c r="AE492" s="3"/>
    </row>
    <row r="493" spans="1:31" x14ac:dyDescent="0.45">
      <c r="A493" s="3"/>
      <c r="B493" s="3"/>
      <c r="C493" s="3"/>
      <c r="D493" s="23"/>
      <c r="E493" s="95"/>
      <c r="F493" s="95"/>
      <c r="Y493" s="95"/>
      <c r="AA493" s="95"/>
      <c r="AC493" s="3"/>
      <c r="AD493" s="3"/>
      <c r="AE493" s="3"/>
    </row>
    <row r="494" spans="1:31" x14ac:dyDescent="0.45">
      <c r="A494" s="3"/>
      <c r="B494" s="3"/>
      <c r="C494" s="3"/>
      <c r="D494" s="23"/>
      <c r="E494" s="95"/>
      <c r="F494" s="95"/>
      <c r="Y494" s="95"/>
      <c r="AA494" s="95"/>
      <c r="AC494" s="3"/>
      <c r="AD494" s="3"/>
      <c r="AE494" s="3"/>
    </row>
    <row r="495" spans="1:31" x14ac:dyDescent="0.45">
      <c r="A495" s="3"/>
      <c r="B495" s="3"/>
      <c r="C495" s="3"/>
      <c r="D495" s="23"/>
      <c r="E495" s="95"/>
      <c r="F495" s="95"/>
      <c r="Y495" s="95"/>
      <c r="AA495" s="95"/>
      <c r="AC495" s="3"/>
      <c r="AD495" s="3"/>
      <c r="AE495" s="3"/>
    </row>
    <row r="496" spans="1:31" x14ac:dyDescent="0.45">
      <c r="A496" s="3"/>
      <c r="B496" s="3"/>
      <c r="C496" s="3"/>
      <c r="D496" s="23"/>
      <c r="E496" s="95"/>
      <c r="F496" s="95"/>
      <c r="Y496" s="95"/>
      <c r="AA496" s="95"/>
      <c r="AC496" s="3"/>
      <c r="AD496" s="3"/>
      <c r="AE496" s="3"/>
    </row>
    <row r="497" spans="1:31" x14ac:dyDescent="0.45">
      <c r="A497" s="3"/>
      <c r="B497" s="3"/>
      <c r="C497" s="3"/>
      <c r="D497" s="23"/>
      <c r="E497" s="95"/>
      <c r="F497" s="95"/>
      <c r="Y497" s="95"/>
      <c r="AA497" s="95"/>
      <c r="AC497" s="3"/>
      <c r="AD497" s="3"/>
      <c r="AE497" s="3"/>
    </row>
    <row r="498" spans="1:31" x14ac:dyDescent="0.45">
      <c r="A498" s="3"/>
      <c r="B498" s="3"/>
      <c r="C498" s="3"/>
      <c r="D498" s="23"/>
      <c r="E498" s="95"/>
      <c r="F498" s="95"/>
      <c r="Y498" s="95"/>
      <c r="AA498" s="95"/>
      <c r="AC498" s="3"/>
      <c r="AD498" s="3"/>
      <c r="AE498" s="3"/>
    </row>
    <row r="499" spans="1:31" x14ac:dyDescent="0.45">
      <c r="A499" s="3"/>
      <c r="B499" s="3"/>
      <c r="C499" s="3"/>
      <c r="D499" s="23"/>
      <c r="E499" s="95"/>
      <c r="F499" s="95"/>
      <c r="Y499" s="95"/>
      <c r="AA499" s="95"/>
      <c r="AC499" s="3"/>
      <c r="AD499" s="3"/>
      <c r="AE499" s="3"/>
    </row>
    <row r="500" spans="1:31" x14ac:dyDescent="0.45">
      <c r="A500" s="3"/>
      <c r="B500" s="3"/>
      <c r="C500" s="3"/>
      <c r="D500" s="23"/>
      <c r="E500" s="95"/>
      <c r="F500" s="95"/>
      <c r="Y500" s="95"/>
      <c r="AA500" s="95"/>
      <c r="AC500" s="3"/>
      <c r="AD500" s="3"/>
      <c r="AE500" s="3"/>
    </row>
    <row r="501" spans="1:31" x14ac:dyDescent="0.45">
      <c r="A501" s="3"/>
      <c r="B501" s="3"/>
      <c r="C501" s="3"/>
      <c r="D501" s="23"/>
      <c r="E501" s="95"/>
      <c r="F501" s="95"/>
      <c r="Y501" s="95"/>
      <c r="AA501" s="95"/>
      <c r="AC501" s="3"/>
      <c r="AD501" s="3"/>
      <c r="AE501" s="3"/>
    </row>
    <row r="502" spans="1:31" x14ac:dyDescent="0.45">
      <c r="A502" s="3"/>
      <c r="B502" s="3"/>
      <c r="C502" s="3"/>
      <c r="D502" s="23"/>
      <c r="E502" s="95"/>
      <c r="F502" s="95"/>
      <c r="Y502" s="95"/>
      <c r="AA502" s="95"/>
      <c r="AC502" s="3"/>
      <c r="AD502" s="3"/>
      <c r="AE502" s="3"/>
    </row>
    <row r="503" spans="1:31" x14ac:dyDescent="0.45">
      <c r="A503" s="3"/>
      <c r="B503" s="3"/>
      <c r="C503" s="3"/>
      <c r="D503" s="23"/>
      <c r="E503" s="95"/>
      <c r="F503" s="95"/>
      <c r="Y503" s="95"/>
      <c r="AA503" s="95"/>
      <c r="AC503" s="3"/>
      <c r="AD503" s="3"/>
      <c r="AE503" s="3"/>
    </row>
    <row r="504" spans="1:31" x14ac:dyDescent="0.45">
      <c r="A504" s="3"/>
      <c r="B504" s="3"/>
      <c r="C504" s="3"/>
      <c r="D504" s="23"/>
      <c r="E504" s="95"/>
      <c r="F504" s="95"/>
      <c r="Y504" s="95"/>
      <c r="AA504" s="95"/>
      <c r="AC504" s="3"/>
      <c r="AD504" s="3"/>
      <c r="AE504" s="3"/>
    </row>
    <row r="505" spans="1:31" x14ac:dyDescent="0.45">
      <c r="A505" s="3"/>
      <c r="B505" s="3"/>
      <c r="C505" s="3"/>
      <c r="D505" s="23"/>
      <c r="E505" s="95"/>
      <c r="F505" s="95"/>
      <c r="Y505" s="95"/>
      <c r="AA505" s="95"/>
      <c r="AC505" s="3"/>
      <c r="AD505" s="3"/>
      <c r="AE505" s="3"/>
    </row>
    <row r="506" spans="1:31" x14ac:dyDescent="0.45">
      <c r="A506" s="3"/>
      <c r="B506" s="3"/>
      <c r="C506" s="3"/>
      <c r="D506" s="23"/>
      <c r="E506" s="95"/>
      <c r="F506" s="95"/>
      <c r="Y506" s="95"/>
      <c r="AA506" s="95"/>
      <c r="AC506" s="3"/>
      <c r="AD506" s="3"/>
      <c r="AE506" s="3"/>
    </row>
    <row r="507" spans="1:31" x14ac:dyDescent="0.45">
      <c r="A507" s="3"/>
      <c r="B507" s="3"/>
      <c r="C507" s="3"/>
      <c r="D507" s="23"/>
      <c r="E507" s="95"/>
      <c r="F507" s="95"/>
      <c r="Y507" s="95"/>
      <c r="AA507" s="95"/>
      <c r="AC507" s="3"/>
      <c r="AD507" s="3"/>
      <c r="AE507" s="3"/>
    </row>
    <row r="508" spans="1:31" x14ac:dyDescent="0.45">
      <c r="A508" s="3"/>
      <c r="B508" s="3"/>
      <c r="C508" s="3"/>
      <c r="D508" s="23"/>
      <c r="E508" s="95"/>
      <c r="F508" s="95"/>
      <c r="Y508" s="95"/>
      <c r="AA508" s="95"/>
      <c r="AC508" s="3"/>
      <c r="AD508" s="3"/>
      <c r="AE508" s="3"/>
    </row>
    <row r="509" spans="1:31" x14ac:dyDescent="0.45">
      <c r="A509" s="3"/>
      <c r="B509" s="3"/>
      <c r="C509" s="3"/>
      <c r="D509" s="23"/>
      <c r="E509" s="95"/>
      <c r="F509" s="95"/>
      <c r="Y509" s="95"/>
      <c r="AA509" s="95"/>
      <c r="AC509" s="3"/>
      <c r="AD509" s="3"/>
      <c r="AE509" s="3"/>
    </row>
    <row r="510" spans="1:31" x14ac:dyDescent="0.45">
      <c r="A510" s="3"/>
      <c r="B510" s="3"/>
      <c r="C510" s="3"/>
      <c r="D510" s="23"/>
      <c r="E510" s="95"/>
      <c r="F510" s="95"/>
      <c r="Y510" s="95"/>
      <c r="AA510" s="95"/>
      <c r="AC510" s="3"/>
      <c r="AD510" s="3"/>
      <c r="AE510" s="3"/>
    </row>
    <row r="511" spans="1:31" x14ac:dyDescent="0.45">
      <c r="A511" s="3"/>
      <c r="B511" s="3"/>
      <c r="C511" s="3"/>
      <c r="D511" s="23"/>
      <c r="E511" s="95"/>
      <c r="F511" s="95"/>
      <c r="Y511" s="95"/>
      <c r="AA511" s="95"/>
      <c r="AC511" s="3"/>
      <c r="AD511" s="3"/>
      <c r="AE511" s="3"/>
    </row>
    <row r="512" spans="1:31" x14ac:dyDescent="0.45">
      <c r="A512" s="3"/>
      <c r="B512" s="3"/>
      <c r="C512" s="3"/>
      <c r="D512" s="23"/>
      <c r="E512" s="95"/>
      <c r="F512" s="95"/>
      <c r="Y512" s="95"/>
      <c r="AA512" s="95"/>
      <c r="AC512" s="3"/>
      <c r="AD512" s="3"/>
      <c r="AE512" s="3"/>
    </row>
    <row r="513" spans="1:31" x14ac:dyDescent="0.45">
      <c r="A513" s="3"/>
      <c r="B513" s="3"/>
      <c r="C513" s="3"/>
      <c r="D513" s="23"/>
      <c r="E513" s="95"/>
      <c r="F513" s="95"/>
      <c r="Y513" s="95"/>
      <c r="AA513" s="95"/>
      <c r="AC513" s="3"/>
      <c r="AD513" s="3"/>
      <c r="AE513" s="3"/>
    </row>
    <row r="514" spans="1:31" x14ac:dyDescent="0.45">
      <c r="A514" s="3"/>
      <c r="B514" s="3"/>
      <c r="C514" s="3"/>
      <c r="D514" s="23"/>
      <c r="E514" s="95"/>
      <c r="F514" s="95"/>
      <c r="Y514" s="95"/>
      <c r="AA514" s="95"/>
      <c r="AC514" s="3"/>
      <c r="AD514" s="3"/>
      <c r="AE514" s="3"/>
    </row>
    <row r="515" spans="1:31" x14ac:dyDescent="0.45">
      <c r="A515" s="3"/>
      <c r="B515" s="3"/>
      <c r="C515" s="3"/>
      <c r="D515" s="23"/>
      <c r="E515" s="95"/>
      <c r="F515" s="95"/>
      <c r="Y515" s="95"/>
      <c r="AA515" s="95"/>
      <c r="AC515" s="3"/>
      <c r="AD515" s="3"/>
      <c r="AE515" s="3"/>
    </row>
    <row r="516" spans="1:31" x14ac:dyDescent="0.45">
      <c r="A516" s="3"/>
      <c r="B516" s="3"/>
      <c r="C516" s="3"/>
      <c r="D516" s="23"/>
      <c r="E516" s="95"/>
      <c r="F516" s="95"/>
      <c r="Y516" s="95"/>
      <c r="AA516" s="95"/>
      <c r="AC516" s="3"/>
      <c r="AD516" s="3"/>
      <c r="AE516" s="3"/>
    </row>
    <row r="517" spans="1:31" x14ac:dyDescent="0.45">
      <c r="A517" s="3"/>
      <c r="B517" s="3"/>
      <c r="C517" s="3"/>
      <c r="D517" s="23"/>
      <c r="E517" s="95"/>
      <c r="F517" s="95"/>
      <c r="Y517" s="95"/>
      <c r="AA517" s="95"/>
      <c r="AC517" s="3"/>
      <c r="AD517" s="3"/>
      <c r="AE517" s="3"/>
    </row>
    <row r="518" spans="1:31" x14ac:dyDescent="0.45">
      <c r="A518" s="3"/>
      <c r="B518" s="3"/>
      <c r="C518" s="3"/>
      <c r="D518" s="23"/>
      <c r="E518" s="95"/>
      <c r="F518" s="95"/>
      <c r="Y518" s="95"/>
      <c r="AA518" s="95"/>
      <c r="AC518" s="3"/>
      <c r="AD518" s="3"/>
      <c r="AE518" s="3"/>
    </row>
    <row r="519" spans="1:31" x14ac:dyDescent="0.45">
      <c r="A519" s="3"/>
      <c r="B519" s="3"/>
      <c r="C519" s="3"/>
      <c r="D519" s="23"/>
      <c r="E519" s="95"/>
      <c r="F519" s="95"/>
      <c r="Y519" s="95"/>
      <c r="AA519" s="95"/>
      <c r="AC519" s="3"/>
      <c r="AD519" s="3"/>
      <c r="AE519" s="3"/>
    </row>
    <row r="520" spans="1:31" x14ac:dyDescent="0.45">
      <c r="A520" s="3"/>
      <c r="B520" s="3"/>
      <c r="C520" s="3"/>
      <c r="D520" s="23"/>
      <c r="E520" s="95"/>
      <c r="F520" s="95"/>
      <c r="Y520" s="95"/>
      <c r="AA520" s="95"/>
      <c r="AC520" s="3"/>
      <c r="AD520" s="3"/>
      <c r="AE520" s="3"/>
    </row>
    <row r="521" spans="1:31" x14ac:dyDescent="0.45">
      <c r="A521" s="3"/>
      <c r="B521" s="3"/>
      <c r="C521" s="3"/>
      <c r="D521" s="23"/>
      <c r="E521" s="95"/>
      <c r="F521" s="95"/>
      <c r="Y521" s="95"/>
      <c r="AA521" s="95"/>
      <c r="AC521" s="3"/>
      <c r="AD521" s="3"/>
      <c r="AE521" s="3"/>
    </row>
    <row r="522" spans="1:31" x14ac:dyDescent="0.45">
      <c r="A522" s="3"/>
      <c r="B522" s="3"/>
      <c r="C522" s="3"/>
      <c r="D522" s="23"/>
      <c r="E522" s="95"/>
      <c r="F522" s="95"/>
      <c r="Y522" s="95"/>
      <c r="AA522" s="95"/>
      <c r="AC522" s="3"/>
      <c r="AD522" s="3"/>
      <c r="AE522" s="3"/>
    </row>
    <row r="523" spans="1:31" x14ac:dyDescent="0.45">
      <c r="A523" s="3"/>
      <c r="B523" s="3"/>
      <c r="C523" s="3"/>
      <c r="D523" s="23"/>
      <c r="E523" s="95"/>
      <c r="F523" s="95"/>
      <c r="Y523" s="95"/>
      <c r="AA523" s="95"/>
      <c r="AC523" s="3"/>
      <c r="AD523" s="3"/>
      <c r="AE523" s="3"/>
    </row>
    <row r="524" spans="1:31" x14ac:dyDescent="0.45">
      <c r="A524" s="3"/>
      <c r="B524" s="3"/>
      <c r="C524" s="3"/>
      <c r="D524" s="23"/>
      <c r="E524" s="95"/>
      <c r="F524" s="95"/>
      <c r="Y524" s="95"/>
      <c r="AA524" s="95"/>
      <c r="AC524" s="3"/>
      <c r="AD524" s="3"/>
      <c r="AE524" s="3"/>
    </row>
    <row r="525" spans="1:31" x14ac:dyDescent="0.45">
      <c r="A525" s="3"/>
      <c r="B525" s="3"/>
      <c r="C525" s="3"/>
      <c r="D525" s="23"/>
      <c r="E525" s="95"/>
      <c r="F525" s="95"/>
      <c r="Y525" s="95"/>
      <c r="AA525" s="95"/>
      <c r="AC525" s="3"/>
      <c r="AD525" s="3"/>
      <c r="AE525" s="3"/>
    </row>
    <row r="526" spans="1:31" x14ac:dyDescent="0.45">
      <c r="A526" s="3"/>
      <c r="B526" s="3"/>
      <c r="C526" s="3"/>
      <c r="D526" s="23"/>
      <c r="E526" s="95"/>
      <c r="F526" s="95"/>
      <c r="Y526" s="95"/>
      <c r="AA526" s="95"/>
      <c r="AC526" s="3"/>
      <c r="AD526" s="3"/>
      <c r="AE526" s="3"/>
    </row>
    <row r="527" spans="1:31" x14ac:dyDescent="0.45">
      <c r="A527" s="3"/>
      <c r="B527" s="3"/>
      <c r="C527" s="3"/>
      <c r="D527" s="23"/>
      <c r="E527" s="95"/>
      <c r="F527" s="95"/>
      <c r="Y527" s="95"/>
      <c r="AA527" s="95"/>
      <c r="AC527" s="3"/>
      <c r="AD527" s="3"/>
      <c r="AE527" s="3"/>
    </row>
    <row r="528" spans="1:31" x14ac:dyDescent="0.45">
      <c r="A528" s="3"/>
      <c r="B528" s="3"/>
      <c r="C528" s="3"/>
      <c r="D528" s="23"/>
      <c r="E528" s="95"/>
      <c r="F528" s="95"/>
      <c r="Y528" s="95"/>
      <c r="AA528" s="95"/>
      <c r="AC528" s="3"/>
      <c r="AD528" s="3"/>
      <c r="AE528" s="3"/>
    </row>
    <row r="529" spans="1:31" x14ac:dyDescent="0.45">
      <c r="A529" s="3"/>
      <c r="B529" s="3"/>
      <c r="C529" s="3"/>
      <c r="D529" s="23"/>
      <c r="E529" s="95"/>
      <c r="F529" s="95"/>
      <c r="Y529" s="95"/>
      <c r="AA529" s="95"/>
      <c r="AC529" s="3"/>
      <c r="AD529" s="3"/>
      <c r="AE529" s="3"/>
    </row>
    <row r="530" spans="1:31" x14ac:dyDescent="0.45">
      <c r="A530" s="3"/>
      <c r="B530" s="3"/>
      <c r="C530" s="3"/>
      <c r="D530" s="23"/>
      <c r="E530" s="95"/>
      <c r="F530" s="95"/>
      <c r="Y530" s="95"/>
      <c r="AA530" s="95"/>
      <c r="AC530" s="3"/>
      <c r="AD530" s="3"/>
      <c r="AE530" s="3"/>
    </row>
    <row r="531" spans="1:31" x14ac:dyDescent="0.45">
      <c r="A531" s="3"/>
      <c r="B531" s="3"/>
      <c r="C531" s="3"/>
      <c r="D531" s="23"/>
      <c r="E531" s="95"/>
      <c r="F531" s="95"/>
      <c r="Y531" s="95"/>
      <c r="AA531" s="95"/>
      <c r="AC531" s="3"/>
      <c r="AD531" s="3"/>
      <c r="AE531" s="3"/>
    </row>
    <row r="532" spans="1:31" x14ac:dyDescent="0.45">
      <c r="A532" s="3"/>
      <c r="B532" s="3"/>
      <c r="C532" s="3"/>
      <c r="D532" s="23"/>
      <c r="E532" s="95"/>
      <c r="F532" s="95"/>
      <c r="Y532" s="95"/>
      <c r="AA532" s="95"/>
      <c r="AC532" s="3"/>
      <c r="AD532" s="3"/>
      <c r="AE532" s="3"/>
    </row>
    <row r="533" spans="1:31" x14ac:dyDescent="0.45">
      <c r="A533" s="3"/>
      <c r="B533" s="3"/>
      <c r="C533" s="3"/>
      <c r="D533" s="23"/>
      <c r="E533" s="95"/>
      <c r="F533" s="95"/>
      <c r="Y533" s="95"/>
      <c r="AA533" s="95"/>
      <c r="AC533" s="3"/>
      <c r="AD533" s="3"/>
      <c r="AE533" s="3"/>
    </row>
    <row r="534" spans="1:31" x14ac:dyDescent="0.45">
      <c r="A534" s="3"/>
      <c r="B534" s="3"/>
      <c r="C534" s="3"/>
      <c r="D534" s="23"/>
      <c r="E534" s="95"/>
      <c r="F534" s="95"/>
      <c r="Y534" s="95"/>
      <c r="AA534" s="95"/>
      <c r="AC534" s="3"/>
      <c r="AD534" s="3"/>
      <c r="AE534" s="3"/>
    </row>
    <row r="535" spans="1:31" x14ac:dyDescent="0.45">
      <c r="A535" s="3"/>
      <c r="B535" s="3"/>
      <c r="C535" s="3"/>
      <c r="D535" s="23"/>
      <c r="E535" s="95"/>
      <c r="F535" s="95"/>
      <c r="Y535" s="95"/>
      <c r="AA535" s="95"/>
      <c r="AC535" s="3"/>
      <c r="AD535" s="3"/>
      <c r="AE535" s="3"/>
    </row>
    <row r="536" spans="1:31" x14ac:dyDescent="0.45">
      <c r="A536" s="3"/>
      <c r="B536" s="3"/>
      <c r="C536" s="3"/>
      <c r="D536" s="23"/>
      <c r="E536" s="95"/>
      <c r="F536" s="95"/>
      <c r="Y536" s="95"/>
      <c r="AA536" s="95"/>
      <c r="AC536" s="3"/>
      <c r="AD536" s="3"/>
      <c r="AE536" s="3"/>
    </row>
    <row r="537" spans="1:31" x14ac:dyDescent="0.45">
      <c r="A537" s="3"/>
      <c r="B537" s="3"/>
      <c r="C537" s="3"/>
      <c r="D537" s="23"/>
      <c r="E537" s="95"/>
      <c r="F537" s="95"/>
      <c r="Y537" s="95"/>
      <c r="AA537" s="95"/>
      <c r="AC537" s="3"/>
      <c r="AD537" s="3"/>
      <c r="AE537" s="3"/>
    </row>
    <row r="538" spans="1:31" x14ac:dyDescent="0.45">
      <c r="A538" s="3"/>
      <c r="B538" s="3"/>
      <c r="C538" s="3"/>
      <c r="D538" s="23"/>
      <c r="E538" s="95"/>
      <c r="F538" s="95"/>
      <c r="Y538" s="95"/>
      <c r="AA538" s="95"/>
      <c r="AC538" s="3"/>
      <c r="AD538" s="3"/>
      <c r="AE538" s="3"/>
    </row>
    <row r="539" spans="1:31" x14ac:dyDescent="0.45">
      <c r="A539" s="3"/>
      <c r="B539" s="3"/>
      <c r="C539" s="3"/>
      <c r="D539" s="23"/>
      <c r="E539" s="95"/>
      <c r="F539" s="95"/>
      <c r="Y539" s="95"/>
      <c r="AA539" s="95"/>
      <c r="AC539" s="3"/>
      <c r="AD539" s="3"/>
      <c r="AE539" s="3"/>
    </row>
    <row r="540" spans="1:31" x14ac:dyDescent="0.45">
      <c r="A540" s="3"/>
      <c r="B540" s="3"/>
      <c r="C540" s="3"/>
      <c r="D540" s="23"/>
      <c r="E540" s="95"/>
      <c r="F540" s="95"/>
      <c r="Y540" s="95"/>
      <c r="AA540" s="95"/>
      <c r="AC540" s="3"/>
      <c r="AD540" s="3"/>
      <c r="AE540" s="3"/>
    </row>
    <row r="541" spans="1:31" x14ac:dyDescent="0.45">
      <c r="A541" s="3"/>
      <c r="B541" s="3"/>
      <c r="C541" s="3"/>
      <c r="D541" s="23"/>
      <c r="E541" s="95"/>
      <c r="F541" s="95"/>
      <c r="Y541" s="95"/>
      <c r="AA541" s="95"/>
      <c r="AC541" s="3"/>
      <c r="AD541" s="3"/>
      <c r="AE541" s="3"/>
    </row>
    <row r="542" spans="1:31" x14ac:dyDescent="0.45">
      <c r="A542" s="3"/>
      <c r="B542" s="3"/>
      <c r="C542" s="3"/>
      <c r="D542" s="23"/>
      <c r="E542" s="95"/>
      <c r="F542" s="95"/>
      <c r="Y542" s="95"/>
      <c r="AA542" s="95"/>
      <c r="AC542" s="3"/>
      <c r="AD542" s="3"/>
      <c r="AE542" s="3"/>
    </row>
    <row r="543" spans="1:31" x14ac:dyDescent="0.45">
      <c r="A543" s="3"/>
      <c r="B543" s="3"/>
      <c r="C543" s="3"/>
      <c r="D543" s="23"/>
      <c r="E543" s="95"/>
      <c r="F543" s="95"/>
      <c r="Y543" s="95"/>
      <c r="AA543" s="95"/>
      <c r="AC543" s="3"/>
      <c r="AD543" s="3"/>
      <c r="AE543" s="3"/>
    </row>
    <row r="544" spans="1:31" x14ac:dyDescent="0.45">
      <c r="A544" s="3"/>
      <c r="B544" s="3"/>
      <c r="C544" s="3"/>
      <c r="D544" s="23"/>
      <c r="E544" s="95"/>
      <c r="F544" s="95"/>
      <c r="Y544" s="95"/>
      <c r="AA544" s="95"/>
      <c r="AC544" s="3"/>
      <c r="AD544" s="3"/>
      <c r="AE544" s="3"/>
    </row>
    <row r="545" spans="1:31" x14ac:dyDescent="0.45">
      <c r="A545" s="3"/>
      <c r="B545" s="3"/>
      <c r="C545" s="3"/>
      <c r="D545" s="23"/>
      <c r="E545" s="95"/>
      <c r="F545" s="95"/>
      <c r="Y545" s="95"/>
      <c r="AA545" s="95"/>
      <c r="AC545" s="3"/>
      <c r="AD545" s="3"/>
      <c r="AE545" s="3"/>
    </row>
    <row r="546" spans="1:31" x14ac:dyDescent="0.45">
      <c r="A546" s="3"/>
      <c r="B546" s="3"/>
      <c r="C546" s="3"/>
      <c r="D546" s="23"/>
      <c r="E546" s="95"/>
      <c r="F546" s="95"/>
      <c r="Y546" s="95"/>
      <c r="AA546" s="95"/>
      <c r="AC546" s="3"/>
      <c r="AD546" s="3"/>
      <c r="AE546" s="3"/>
    </row>
    <row r="547" spans="1:31" x14ac:dyDescent="0.45">
      <c r="A547" s="3"/>
      <c r="B547" s="3"/>
      <c r="C547" s="3"/>
      <c r="D547" s="23"/>
      <c r="E547" s="95"/>
      <c r="F547" s="95"/>
      <c r="Y547" s="95"/>
      <c r="AA547" s="95"/>
      <c r="AC547" s="3"/>
      <c r="AD547" s="3"/>
      <c r="AE547" s="3"/>
    </row>
    <row r="548" spans="1:31" x14ac:dyDescent="0.45">
      <c r="A548" s="3"/>
      <c r="B548" s="3"/>
      <c r="C548" s="3"/>
      <c r="D548" s="23"/>
      <c r="E548" s="95"/>
      <c r="F548" s="95"/>
      <c r="Y548" s="95"/>
      <c r="AA548" s="95"/>
      <c r="AC548" s="3"/>
      <c r="AD548" s="3"/>
      <c r="AE548" s="3"/>
    </row>
    <row r="549" spans="1:31" x14ac:dyDescent="0.45">
      <c r="A549" s="3"/>
      <c r="B549" s="3"/>
      <c r="C549" s="3"/>
      <c r="D549" s="23"/>
      <c r="E549" s="95"/>
      <c r="F549" s="95"/>
      <c r="Y549" s="95"/>
      <c r="AA549" s="95"/>
      <c r="AC549" s="3"/>
      <c r="AD549" s="3"/>
      <c r="AE549" s="3"/>
    </row>
    <row r="550" spans="1:31" x14ac:dyDescent="0.45">
      <c r="A550" s="3"/>
      <c r="B550" s="3"/>
      <c r="C550" s="3"/>
      <c r="D550" s="23"/>
      <c r="E550" s="95"/>
      <c r="F550" s="95"/>
      <c r="Y550" s="95"/>
      <c r="AA550" s="95"/>
      <c r="AC550" s="3"/>
      <c r="AD550" s="3"/>
      <c r="AE550" s="3"/>
    </row>
    <row r="551" spans="1:31" x14ac:dyDescent="0.45">
      <c r="A551" s="3"/>
      <c r="B551" s="3"/>
      <c r="C551" s="3"/>
      <c r="D551" s="23"/>
      <c r="E551" s="95"/>
      <c r="F551" s="95"/>
      <c r="Y551" s="95"/>
      <c r="AA551" s="95"/>
      <c r="AC551" s="3"/>
      <c r="AD551" s="3"/>
      <c r="AE551" s="3"/>
    </row>
    <row r="552" spans="1:31" x14ac:dyDescent="0.45">
      <c r="A552" s="3"/>
      <c r="B552" s="3"/>
      <c r="C552" s="3"/>
      <c r="D552" s="23"/>
      <c r="E552" s="95"/>
      <c r="F552" s="95"/>
      <c r="Y552" s="95"/>
      <c r="AA552" s="95"/>
      <c r="AC552" s="3"/>
      <c r="AD552" s="3"/>
      <c r="AE552" s="3"/>
    </row>
    <row r="553" spans="1:31" x14ac:dyDescent="0.45">
      <c r="A553" s="3"/>
      <c r="B553" s="3"/>
      <c r="C553" s="3"/>
      <c r="D553" s="23"/>
      <c r="E553" s="95"/>
      <c r="F553" s="95"/>
      <c r="Y553" s="95"/>
      <c r="AA553" s="95"/>
      <c r="AC553" s="3"/>
      <c r="AD553" s="3"/>
      <c r="AE553" s="3"/>
    </row>
    <row r="554" spans="1:31" x14ac:dyDescent="0.45">
      <c r="A554" s="3"/>
      <c r="B554" s="3"/>
      <c r="C554" s="3"/>
      <c r="D554" s="23"/>
      <c r="E554" s="95"/>
      <c r="F554" s="95"/>
      <c r="Y554" s="95"/>
      <c r="AA554" s="95"/>
      <c r="AC554" s="3"/>
      <c r="AD554" s="3"/>
      <c r="AE554" s="3"/>
    </row>
    <row r="555" spans="1:31" x14ac:dyDescent="0.45">
      <c r="A555" s="3"/>
      <c r="B555" s="3"/>
      <c r="C555" s="3"/>
      <c r="D555" s="23"/>
      <c r="E555" s="95"/>
      <c r="F555" s="95"/>
      <c r="Y555" s="95"/>
      <c r="AA555" s="95"/>
      <c r="AC555" s="3"/>
      <c r="AD555" s="3"/>
      <c r="AE555" s="3"/>
    </row>
    <row r="556" spans="1:31" x14ac:dyDescent="0.45">
      <c r="A556" s="3"/>
      <c r="B556" s="3"/>
      <c r="C556" s="3"/>
      <c r="D556" s="23"/>
      <c r="E556" s="95"/>
      <c r="F556" s="95"/>
      <c r="Y556" s="95"/>
      <c r="AA556" s="95"/>
      <c r="AC556" s="3"/>
      <c r="AD556" s="3"/>
      <c r="AE556" s="3"/>
    </row>
    <row r="557" spans="1:31" x14ac:dyDescent="0.45">
      <c r="A557" s="3"/>
      <c r="B557" s="3"/>
      <c r="C557" s="3"/>
      <c r="D557" s="23"/>
      <c r="E557" s="95"/>
      <c r="F557" s="95"/>
      <c r="Y557" s="95"/>
      <c r="AA557" s="95"/>
      <c r="AC557" s="3"/>
      <c r="AD557" s="3"/>
      <c r="AE557" s="3"/>
    </row>
    <row r="558" spans="1:31" x14ac:dyDescent="0.45">
      <c r="A558" s="3"/>
      <c r="B558" s="3"/>
      <c r="C558" s="3"/>
      <c r="D558" s="23"/>
      <c r="E558" s="95"/>
      <c r="F558" s="95"/>
      <c r="Y558" s="95"/>
      <c r="AA558" s="95"/>
      <c r="AC558" s="3"/>
      <c r="AD558" s="3"/>
      <c r="AE558" s="3"/>
    </row>
    <row r="559" spans="1:31" x14ac:dyDescent="0.45">
      <c r="A559" s="3"/>
      <c r="B559" s="3"/>
      <c r="C559" s="3"/>
      <c r="D559" s="23"/>
      <c r="E559" s="95"/>
      <c r="F559" s="95"/>
      <c r="Y559" s="95"/>
      <c r="AA559" s="95"/>
      <c r="AC559" s="3"/>
      <c r="AD559" s="3"/>
      <c r="AE559" s="3"/>
    </row>
    <row r="560" spans="1:31" x14ac:dyDescent="0.45">
      <c r="A560" s="3"/>
      <c r="B560" s="3"/>
      <c r="C560" s="3"/>
      <c r="D560" s="23"/>
      <c r="E560" s="95"/>
      <c r="F560" s="95"/>
      <c r="Y560" s="95"/>
      <c r="AA560" s="95"/>
      <c r="AC560" s="3"/>
      <c r="AD560" s="3"/>
      <c r="AE560" s="3"/>
    </row>
    <row r="561" spans="1:31" x14ac:dyDescent="0.45">
      <c r="A561" s="3"/>
      <c r="B561" s="3"/>
      <c r="C561" s="3"/>
      <c r="D561" s="23"/>
      <c r="E561" s="95"/>
      <c r="F561" s="95"/>
      <c r="Y561" s="95"/>
      <c r="AA561" s="95"/>
      <c r="AC561" s="3"/>
      <c r="AD561" s="3"/>
      <c r="AE561" s="3"/>
    </row>
    <row r="562" spans="1:31" x14ac:dyDescent="0.45">
      <c r="A562" s="3"/>
      <c r="B562" s="3"/>
      <c r="C562" s="3"/>
      <c r="D562" s="23"/>
      <c r="E562" s="95"/>
      <c r="F562" s="95"/>
      <c r="Y562" s="95"/>
      <c r="AA562" s="95"/>
      <c r="AC562" s="3"/>
      <c r="AD562" s="3"/>
      <c r="AE562" s="3"/>
    </row>
    <row r="563" spans="1:31" x14ac:dyDescent="0.45">
      <c r="A563" s="3"/>
      <c r="B563" s="3"/>
      <c r="C563" s="3"/>
      <c r="D563" s="23"/>
      <c r="E563" s="95"/>
      <c r="F563" s="95"/>
      <c r="Y563" s="95"/>
      <c r="AA563" s="95"/>
      <c r="AC563" s="3"/>
      <c r="AD563" s="3"/>
      <c r="AE563" s="3"/>
    </row>
    <row r="564" spans="1:31" x14ac:dyDescent="0.45">
      <c r="A564" s="3"/>
      <c r="B564" s="3"/>
      <c r="C564" s="3"/>
      <c r="D564" s="23"/>
      <c r="E564" s="95"/>
      <c r="F564" s="95"/>
      <c r="Y564" s="95"/>
      <c r="AA564" s="95"/>
      <c r="AC564" s="3"/>
      <c r="AD564" s="3"/>
      <c r="AE564" s="3"/>
    </row>
    <row r="565" spans="1:31" x14ac:dyDescent="0.45">
      <c r="A565" s="3"/>
      <c r="B565" s="3"/>
      <c r="C565" s="3"/>
      <c r="D565" s="23"/>
      <c r="E565" s="95"/>
      <c r="F565" s="95"/>
      <c r="Y565" s="95"/>
      <c r="AA565" s="95"/>
      <c r="AC565" s="3"/>
      <c r="AD565" s="3"/>
      <c r="AE565" s="3"/>
    </row>
    <row r="566" spans="1:31" x14ac:dyDescent="0.45">
      <c r="A566" s="3"/>
      <c r="B566" s="3"/>
      <c r="C566" s="3"/>
      <c r="D566" s="23"/>
      <c r="E566" s="95"/>
      <c r="F566" s="95"/>
      <c r="Y566" s="95"/>
      <c r="AA566" s="95"/>
      <c r="AC566" s="3"/>
      <c r="AD566" s="3"/>
      <c r="AE566" s="3"/>
    </row>
    <row r="567" spans="1:31" x14ac:dyDescent="0.45">
      <c r="A567" s="3"/>
      <c r="B567" s="3"/>
      <c r="C567" s="3"/>
      <c r="D567" s="23"/>
      <c r="E567" s="95"/>
      <c r="F567" s="95"/>
      <c r="Y567" s="95"/>
      <c r="AA567" s="95"/>
      <c r="AC567" s="3"/>
      <c r="AD567" s="3"/>
      <c r="AE567" s="3"/>
    </row>
    <row r="568" spans="1:31" x14ac:dyDescent="0.45">
      <c r="A568" s="3"/>
      <c r="B568" s="3"/>
      <c r="C568" s="3"/>
      <c r="D568" s="23"/>
      <c r="E568" s="95"/>
      <c r="F568" s="95"/>
      <c r="Y568" s="95"/>
      <c r="AA568" s="95"/>
      <c r="AC568" s="3"/>
      <c r="AD568" s="3"/>
      <c r="AE568" s="3"/>
    </row>
    <row r="569" spans="1:31" x14ac:dyDescent="0.45">
      <c r="A569" s="3"/>
      <c r="B569" s="3"/>
      <c r="C569" s="3"/>
      <c r="D569" s="23"/>
      <c r="E569" s="95"/>
      <c r="F569" s="95"/>
      <c r="Y569" s="95"/>
      <c r="AA569" s="95"/>
      <c r="AC569" s="3"/>
      <c r="AD569" s="3"/>
      <c r="AE569" s="3"/>
    </row>
    <row r="570" spans="1:31" x14ac:dyDescent="0.45">
      <c r="A570" s="3"/>
      <c r="B570" s="3"/>
      <c r="C570" s="3"/>
      <c r="D570" s="23"/>
      <c r="E570" s="95"/>
      <c r="F570" s="95"/>
      <c r="Y570" s="95"/>
      <c r="AA570" s="95"/>
      <c r="AC570" s="3"/>
      <c r="AD570" s="3"/>
      <c r="AE570" s="3"/>
    </row>
    <row r="571" spans="1:31" x14ac:dyDescent="0.45">
      <c r="A571" s="3"/>
      <c r="B571" s="3"/>
      <c r="C571" s="3"/>
      <c r="D571" s="23"/>
      <c r="E571" s="95"/>
      <c r="F571" s="95"/>
      <c r="Y571" s="95"/>
      <c r="AA571" s="95"/>
      <c r="AC571" s="3"/>
      <c r="AD571" s="3"/>
      <c r="AE571" s="3"/>
    </row>
    <row r="572" spans="1:31" x14ac:dyDescent="0.45">
      <c r="A572" s="3"/>
      <c r="B572" s="3"/>
      <c r="C572" s="3"/>
      <c r="D572" s="23"/>
      <c r="E572" s="95"/>
      <c r="F572" s="95"/>
      <c r="Y572" s="95"/>
      <c r="AA572" s="95"/>
      <c r="AC572" s="3"/>
      <c r="AD572" s="3"/>
      <c r="AE572" s="3"/>
    </row>
    <row r="573" spans="1:31" x14ac:dyDescent="0.45">
      <c r="A573" s="3"/>
      <c r="B573" s="3"/>
      <c r="C573" s="3"/>
      <c r="D573" s="23"/>
      <c r="E573" s="95"/>
      <c r="F573" s="95"/>
      <c r="Y573" s="95"/>
      <c r="AA573" s="95"/>
      <c r="AC573" s="3"/>
      <c r="AD573" s="3"/>
      <c r="AE573" s="3"/>
    </row>
    <row r="574" spans="1:31" x14ac:dyDescent="0.45">
      <c r="A574" s="3"/>
      <c r="B574" s="3"/>
      <c r="C574" s="3"/>
      <c r="D574" s="23"/>
      <c r="E574" s="95"/>
      <c r="F574" s="95"/>
      <c r="Y574" s="95"/>
      <c r="AA574" s="95"/>
      <c r="AC574" s="3"/>
      <c r="AD574" s="3"/>
      <c r="AE574" s="3"/>
    </row>
    <row r="575" spans="1:31" x14ac:dyDescent="0.45">
      <c r="A575" s="3"/>
      <c r="B575" s="3"/>
      <c r="C575" s="3"/>
      <c r="D575" s="23"/>
      <c r="E575" s="95"/>
      <c r="F575" s="95"/>
      <c r="Y575" s="95"/>
      <c r="AA575" s="95"/>
      <c r="AC575" s="3"/>
      <c r="AD575" s="3"/>
      <c r="AE575" s="3"/>
    </row>
    <row r="576" spans="1:31" x14ac:dyDescent="0.45">
      <c r="A576" s="3"/>
      <c r="B576" s="3"/>
      <c r="C576" s="3"/>
      <c r="D576" s="23"/>
      <c r="E576" s="95"/>
      <c r="F576" s="95"/>
      <c r="Y576" s="95"/>
      <c r="AA576" s="95"/>
      <c r="AC576" s="3"/>
      <c r="AD576" s="3"/>
      <c r="AE576" s="3"/>
    </row>
    <row r="577" spans="1:31" x14ac:dyDescent="0.45">
      <c r="A577" s="3"/>
      <c r="B577" s="3"/>
      <c r="C577" s="3"/>
      <c r="D577" s="23"/>
      <c r="E577" s="95"/>
      <c r="F577" s="95"/>
      <c r="Y577" s="95"/>
      <c r="AA577" s="95"/>
      <c r="AC577" s="3"/>
      <c r="AD577" s="3"/>
      <c r="AE577" s="3"/>
    </row>
    <row r="578" spans="1:31" x14ac:dyDescent="0.45">
      <c r="A578" s="3"/>
      <c r="B578" s="3"/>
      <c r="C578" s="3"/>
      <c r="D578" s="23"/>
      <c r="E578" s="95"/>
      <c r="F578" s="95"/>
      <c r="Y578" s="95"/>
      <c r="AA578" s="95"/>
      <c r="AC578" s="3"/>
      <c r="AD578" s="3"/>
      <c r="AE578" s="3"/>
    </row>
    <row r="579" spans="1:31" x14ac:dyDescent="0.45">
      <c r="A579" s="3"/>
      <c r="B579" s="3"/>
      <c r="C579" s="3"/>
      <c r="D579" s="23"/>
      <c r="E579" s="95"/>
      <c r="F579" s="95"/>
      <c r="Y579" s="95"/>
      <c r="AA579" s="95"/>
      <c r="AC579" s="3"/>
      <c r="AD579" s="3"/>
      <c r="AE579" s="3"/>
    </row>
    <row r="580" spans="1:31" x14ac:dyDescent="0.45">
      <c r="A580" s="3"/>
      <c r="B580" s="3"/>
      <c r="C580" s="3"/>
      <c r="D580" s="23"/>
      <c r="E580" s="95"/>
      <c r="F580" s="95"/>
      <c r="Y580" s="95"/>
      <c r="AA580" s="95"/>
      <c r="AC580" s="3"/>
      <c r="AD580" s="3"/>
      <c r="AE580" s="3"/>
    </row>
    <row r="581" spans="1:31" x14ac:dyDescent="0.45">
      <c r="A581" s="3"/>
      <c r="B581" s="3"/>
      <c r="C581" s="3"/>
      <c r="D581" s="23"/>
      <c r="E581" s="95"/>
      <c r="F581" s="95"/>
      <c r="Y581" s="95"/>
      <c r="AA581" s="95"/>
      <c r="AC581" s="3"/>
      <c r="AD581" s="3"/>
      <c r="AE581" s="3"/>
    </row>
    <row r="582" spans="1:31" x14ac:dyDescent="0.45">
      <c r="A582" s="3"/>
      <c r="B582" s="3"/>
      <c r="C582" s="3"/>
      <c r="D582" s="23"/>
      <c r="E582" s="95"/>
      <c r="F582" s="95"/>
      <c r="Y582" s="95"/>
      <c r="AA582" s="95"/>
      <c r="AC582" s="3"/>
      <c r="AD582" s="3"/>
      <c r="AE582" s="3"/>
    </row>
    <row r="583" spans="1:31" x14ac:dyDescent="0.45">
      <c r="A583" s="3"/>
      <c r="B583" s="3"/>
      <c r="C583" s="3"/>
      <c r="D583" s="23"/>
      <c r="E583" s="95"/>
      <c r="F583" s="95"/>
      <c r="Y583" s="95"/>
      <c r="AA583" s="95"/>
      <c r="AC583" s="3"/>
      <c r="AD583" s="3"/>
      <c r="AE583" s="3"/>
    </row>
    <row r="584" spans="1:31" x14ac:dyDescent="0.45">
      <c r="A584" s="3"/>
      <c r="B584" s="3"/>
      <c r="C584" s="3"/>
      <c r="D584" s="23"/>
      <c r="E584" s="95"/>
      <c r="F584" s="95"/>
      <c r="Y584" s="95"/>
      <c r="AA584" s="95"/>
      <c r="AC584" s="3"/>
      <c r="AD584" s="3"/>
      <c r="AE584" s="3"/>
    </row>
    <row r="585" spans="1:31" x14ac:dyDescent="0.45">
      <c r="A585" s="3"/>
      <c r="B585" s="3"/>
      <c r="C585" s="3"/>
      <c r="D585" s="23"/>
      <c r="E585" s="95"/>
      <c r="F585" s="95"/>
      <c r="Y585" s="95"/>
      <c r="AA585" s="95"/>
      <c r="AC585" s="3"/>
      <c r="AD585" s="3"/>
      <c r="AE585" s="3"/>
    </row>
    <row r="586" spans="1:31" x14ac:dyDescent="0.45">
      <c r="A586" s="3"/>
      <c r="B586" s="3"/>
      <c r="C586" s="3"/>
      <c r="D586" s="23"/>
      <c r="E586" s="95"/>
      <c r="F586" s="95"/>
      <c r="Y586" s="95"/>
      <c r="AA586" s="95"/>
      <c r="AC586" s="3"/>
      <c r="AD586" s="3"/>
      <c r="AE586" s="3"/>
    </row>
    <row r="587" spans="1:31" x14ac:dyDescent="0.45">
      <c r="A587" s="3"/>
      <c r="B587" s="3"/>
      <c r="C587" s="3"/>
      <c r="D587" s="23"/>
      <c r="E587" s="95"/>
      <c r="F587" s="95"/>
      <c r="Y587" s="95"/>
      <c r="AA587" s="95"/>
      <c r="AC587" s="3"/>
      <c r="AD587" s="3"/>
      <c r="AE587" s="3"/>
    </row>
    <row r="588" spans="1:31" x14ac:dyDescent="0.45">
      <c r="A588" s="3"/>
      <c r="B588" s="3"/>
      <c r="C588" s="3"/>
      <c r="D588" s="23"/>
      <c r="E588" s="95"/>
      <c r="F588" s="95"/>
      <c r="Y588" s="95"/>
      <c r="AA588" s="95"/>
      <c r="AC588" s="3"/>
      <c r="AD588" s="3"/>
      <c r="AE588" s="3"/>
    </row>
    <row r="589" spans="1:31" x14ac:dyDescent="0.45">
      <c r="A589" s="3"/>
      <c r="B589" s="3"/>
      <c r="C589" s="3"/>
      <c r="D589" s="23"/>
      <c r="E589" s="95"/>
      <c r="F589" s="95"/>
      <c r="Y589" s="95"/>
      <c r="AA589" s="95"/>
      <c r="AC589" s="3"/>
      <c r="AD589" s="3"/>
      <c r="AE589" s="3"/>
    </row>
    <row r="590" spans="1:31" x14ac:dyDescent="0.45">
      <c r="A590" s="3"/>
      <c r="B590" s="3"/>
      <c r="C590" s="3"/>
      <c r="D590" s="23"/>
      <c r="E590" s="95"/>
      <c r="F590" s="95"/>
      <c r="Y590" s="95"/>
      <c r="AA590" s="95"/>
      <c r="AC590" s="3"/>
      <c r="AD590" s="3"/>
      <c r="AE590" s="3"/>
    </row>
    <row r="591" spans="1:31" x14ac:dyDescent="0.45">
      <c r="A591" s="3"/>
      <c r="B591" s="3"/>
      <c r="C591" s="3"/>
      <c r="D591" s="23"/>
      <c r="E591" s="95"/>
      <c r="F591" s="95"/>
      <c r="Y591" s="95"/>
      <c r="AA591" s="95"/>
      <c r="AC591" s="3"/>
      <c r="AD591" s="3"/>
      <c r="AE591" s="3"/>
    </row>
    <row r="592" spans="1:31" x14ac:dyDescent="0.45">
      <c r="A592" s="3"/>
      <c r="B592" s="3"/>
      <c r="C592" s="3"/>
      <c r="D592" s="23"/>
      <c r="E592" s="95"/>
      <c r="F592" s="95"/>
      <c r="Y592" s="95"/>
      <c r="AA592" s="95"/>
      <c r="AC592" s="3"/>
      <c r="AD592" s="3"/>
      <c r="AE592" s="3"/>
    </row>
    <row r="593" spans="1:31" x14ac:dyDescent="0.45">
      <c r="A593" s="3"/>
      <c r="B593" s="3"/>
      <c r="C593" s="3"/>
      <c r="D593" s="23"/>
      <c r="E593" s="95"/>
      <c r="F593" s="95"/>
      <c r="Y593" s="95"/>
      <c r="AA593" s="95"/>
      <c r="AC593" s="3"/>
      <c r="AD593" s="3"/>
      <c r="AE593" s="3"/>
    </row>
    <row r="594" spans="1:31" x14ac:dyDescent="0.45">
      <c r="A594" s="3"/>
      <c r="B594" s="3"/>
      <c r="C594" s="3"/>
      <c r="D594" s="23"/>
      <c r="E594" s="95"/>
      <c r="F594" s="95"/>
      <c r="Y594" s="95"/>
      <c r="AA594" s="95"/>
      <c r="AC594" s="3"/>
      <c r="AD594" s="3"/>
      <c r="AE594" s="3"/>
    </row>
    <row r="595" spans="1:31" x14ac:dyDescent="0.45">
      <c r="A595" s="3"/>
      <c r="B595" s="3"/>
      <c r="C595" s="3"/>
      <c r="D595" s="23"/>
      <c r="E595" s="95"/>
      <c r="F595" s="95"/>
      <c r="Y595" s="95"/>
      <c r="AA595" s="95"/>
      <c r="AC595" s="3"/>
      <c r="AD595" s="3"/>
      <c r="AE595" s="3"/>
    </row>
    <row r="596" spans="1:31" x14ac:dyDescent="0.45">
      <c r="A596" s="3"/>
      <c r="B596" s="3"/>
      <c r="C596" s="3"/>
      <c r="D596" s="23"/>
      <c r="E596" s="95"/>
      <c r="F596" s="95"/>
      <c r="Y596" s="95"/>
      <c r="AA596" s="95"/>
      <c r="AC596" s="3"/>
      <c r="AD596" s="3"/>
      <c r="AE596" s="3"/>
    </row>
    <row r="597" spans="1:31" x14ac:dyDescent="0.45">
      <c r="A597" s="3"/>
      <c r="B597" s="3"/>
      <c r="C597" s="3"/>
      <c r="D597" s="23"/>
      <c r="E597" s="95"/>
      <c r="F597" s="95"/>
      <c r="Y597" s="95"/>
      <c r="AA597" s="95"/>
      <c r="AC597" s="3"/>
      <c r="AD597" s="3"/>
      <c r="AE597" s="3"/>
    </row>
    <row r="598" spans="1:31" x14ac:dyDescent="0.45">
      <c r="A598" s="3"/>
      <c r="B598" s="3"/>
      <c r="C598" s="3"/>
      <c r="D598" s="23"/>
      <c r="E598" s="95"/>
      <c r="F598" s="95"/>
      <c r="Y598" s="95"/>
      <c r="AA598" s="95"/>
      <c r="AC598" s="3"/>
      <c r="AD598" s="3"/>
      <c r="AE598" s="3"/>
    </row>
    <row r="599" spans="1:31" x14ac:dyDescent="0.45">
      <c r="A599" s="3"/>
      <c r="B599" s="3"/>
      <c r="C599" s="3"/>
      <c r="D599" s="23"/>
      <c r="E599" s="95"/>
      <c r="F599" s="95"/>
      <c r="Y599" s="95"/>
      <c r="AA599" s="95"/>
      <c r="AC599" s="3"/>
      <c r="AD599" s="3"/>
      <c r="AE599" s="3"/>
    </row>
    <row r="600" spans="1:31" x14ac:dyDescent="0.45">
      <c r="A600" s="3"/>
      <c r="B600" s="3"/>
      <c r="C600" s="3"/>
      <c r="D600" s="23"/>
      <c r="E600" s="95"/>
      <c r="F600" s="95"/>
      <c r="Y600" s="95"/>
      <c r="AA600" s="95"/>
      <c r="AC600" s="3"/>
      <c r="AD600" s="3"/>
      <c r="AE600" s="3"/>
    </row>
    <row r="601" spans="1:31" x14ac:dyDescent="0.45">
      <c r="A601" s="3"/>
      <c r="B601" s="3"/>
      <c r="C601" s="3"/>
      <c r="D601" s="23"/>
      <c r="E601" s="95"/>
      <c r="F601" s="95"/>
      <c r="Y601" s="95"/>
      <c r="AA601" s="95"/>
      <c r="AC601" s="3"/>
      <c r="AD601" s="3"/>
      <c r="AE601" s="3"/>
    </row>
    <row r="602" spans="1:31" x14ac:dyDescent="0.45">
      <c r="A602" s="3"/>
      <c r="B602" s="3"/>
      <c r="C602" s="3"/>
      <c r="D602" s="23"/>
      <c r="E602" s="95"/>
      <c r="F602" s="95"/>
      <c r="Y602" s="95"/>
      <c r="AA602" s="95"/>
      <c r="AC602" s="3"/>
      <c r="AD602" s="3"/>
      <c r="AE602" s="3"/>
    </row>
    <row r="603" spans="1:31" x14ac:dyDescent="0.45">
      <c r="A603" s="3"/>
      <c r="B603" s="3"/>
      <c r="C603" s="3"/>
      <c r="D603" s="23"/>
      <c r="E603" s="95"/>
      <c r="F603" s="95"/>
      <c r="Y603" s="95"/>
      <c r="AA603" s="95"/>
      <c r="AC603" s="3"/>
      <c r="AD603" s="3"/>
      <c r="AE603" s="3"/>
    </row>
    <row r="604" spans="1:31" x14ac:dyDescent="0.45">
      <c r="A604" s="3"/>
      <c r="B604" s="3"/>
      <c r="C604" s="3"/>
      <c r="D604" s="23"/>
      <c r="E604" s="95"/>
      <c r="F604" s="95"/>
      <c r="Y604" s="95"/>
      <c r="AA604" s="95"/>
      <c r="AC604" s="3"/>
      <c r="AD604" s="3"/>
      <c r="AE604" s="3"/>
    </row>
    <row r="605" spans="1:31" x14ac:dyDescent="0.45">
      <c r="A605" s="3"/>
      <c r="B605" s="3"/>
      <c r="C605" s="3"/>
      <c r="D605" s="23"/>
      <c r="E605" s="95"/>
      <c r="F605" s="95"/>
      <c r="Y605" s="95"/>
      <c r="AA605" s="95"/>
      <c r="AC605" s="3"/>
      <c r="AD605" s="3"/>
      <c r="AE605" s="3"/>
    </row>
    <row r="606" spans="1:31" x14ac:dyDescent="0.45">
      <c r="A606" s="3"/>
      <c r="B606" s="3"/>
      <c r="C606" s="3"/>
      <c r="D606" s="23"/>
      <c r="E606" s="95"/>
      <c r="F606" s="95"/>
      <c r="Y606" s="95"/>
      <c r="AA606" s="95"/>
      <c r="AC606" s="3"/>
      <c r="AD606" s="3"/>
      <c r="AE606" s="3"/>
    </row>
    <row r="607" spans="1:31" x14ac:dyDescent="0.45">
      <c r="A607" s="3"/>
      <c r="B607" s="3"/>
      <c r="C607" s="3"/>
      <c r="D607" s="23"/>
      <c r="E607" s="95"/>
      <c r="F607" s="95"/>
      <c r="Y607" s="95"/>
      <c r="AA607" s="95"/>
      <c r="AC607" s="3"/>
      <c r="AD607" s="3"/>
      <c r="AE607" s="3"/>
    </row>
    <row r="608" spans="1:31" x14ac:dyDescent="0.45">
      <c r="A608" s="3"/>
      <c r="B608" s="3"/>
      <c r="C608" s="3"/>
      <c r="D608" s="23"/>
      <c r="E608" s="95"/>
      <c r="F608" s="95"/>
      <c r="Y608" s="95"/>
      <c r="AA608" s="95"/>
      <c r="AC608" s="3"/>
      <c r="AD608" s="3"/>
      <c r="AE608" s="3"/>
    </row>
    <row r="609" spans="1:31" x14ac:dyDescent="0.45">
      <c r="A609" s="3"/>
      <c r="B609" s="3"/>
      <c r="C609" s="3"/>
      <c r="D609" s="23"/>
      <c r="E609" s="95"/>
      <c r="F609" s="95"/>
      <c r="Y609" s="95"/>
      <c r="AA609" s="95"/>
      <c r="AC609" s="3"/>
      <c r="AD609" s="3"/>
      <c r="AE609" s="3"/>
    </row>
    <row r="610" spans="1:31" x14ac:dyDescent="0.45">
      <c r="A610" s="3"/>
      <c r="B610" s="3"/>
      <c r="C610" s="3"/>
      <c r="D610" s="23"/>
      <c r="E610" s="95"/>
      <c r="F610" s="95"/>
      <c r="Y610" s="95"/>
      <c r="AA610" s="95"/>
      <c r="AC610" s="3"/>
      <c r="AD610" s="3"/>
      <c r="AE610" s="3"/>
    </row>
    <row r="611" spans="1:31" x14ac:dyDescent="0.45">
      <c r="A611" s="3"/>
      <c r="B611" s="3"/>
      <c r="C611" s="3"/>
      <c r="D611" s="23"/>
      <c r="E611" s="95"/>
      <c r="F611" s="95"/>
      <c r="Y611" s="95"/>
      <c r="AA611" s="95"/>
      <c r="AC611" s="3"/>
      <c r="AD611" s="3"/>
      <c r="AE611" s="3"/>
    </row>
    <row r="612" spans="1:31" x14ac:dyDescent="0.45">
      <c r="A612" s="3"/>
      <c r="B612" s="3"/>
      <c r="C612" s="3"/>
      <c r="D612" s="23"/>
      <c r="E612" s="95"/>
      <c r="F612" s="95"/>
      <c r="Y612" s="95"/>
      <c r="AA612" s="95"/>
      <c r="AC612" s="3"/>
      <c r="AD612" s="3"/>
      <c r="AE612" s="3"/>
    </row>
    <row r="613" spans="1:31" x14ac:dyDescent="0.45">
      <c r="A613" s="3"/>
      <c r="B613" s="3"/>
      <c r="C613" s="3"/>
      <c r="D613" s="23"/>
      <c r="E613" s="95"/>
      <c r="F613" s="95"/>
      <c r="Y613" s="95"/>
      <c r="AA613" s="95"/>
      <c r="AC613" s="3"/>
      <c r="AD613" s="3"/>
      <c r="AE613" s="3"/>
    </row>
    <row r="614" spans="1:31" x14ac:dyDescent="0.45">
      <c r="A614" s="3"/>
      <c r="B614" s="3"/>
      <c r="C614" s="3"/>
      <c r="D614" s="23"/>
      <c r="E614" s="95"/>
      <c r="F614" s="95"/>
      <c r="Y614" s="95"/>
      <c r="AA614" s="95"/>
      <c r="AC614" s="3"/>
      <c r="AD614" s="3"/>
      <c r="AE614" s="3"/>
    </row>
    <row r="615" spans="1:31" x14ac:dyDescent="0.45">
      <c r="A615" s="3"/>
      <c r="B615" s="3"/>
      <c r="C615" s="3"/>
      <c r="D615" s="23"/>
      <c r="E615" s="95"/>
      <c r="F615" s="95"/>
      <c r="Y615" s="95"/>
      <c r="AA615" s="95"/>
      <c r="AC615" s="3"/>
      <c r="AD615" s="3"/>
      <c r="AE615" s="3"/>
    </row>
    <row r="616" spans="1:31" x14ac:dyDescent="0.45">
      <c r="A616" s="3"/>
      <c r="B616" s="3"/>
      <c r="C616" s="3"/>
      <c r="D616" s="23"/>
      <c r="E616" s="95"/>
      <c r="F616" s="95"/>
      <c r="Y616" s="95"/>
      <c r="AA616" s="95"/>
      <c r="AC616" s="3"/>
      <c r="AD616" s="3"/>
      <c r="AE616" s="3"/>
    </row>
    <row r="617" spans="1:31" x14ac:dyDescent="0.45">
      <c r="A617" s="3"/>
      <c r="B617" s="3"/>
      <c r="C617" s="3"/>
      <c r="D617" s="23"/>
      <c r="E617" s="95"/>
      <c r="F617" s="95"/>
      <c r="Y617" s="95"/>
      <c r="AA617" s="95"/>
      <c r="AC617" s="3"/>
      <c r="AD617" s="3"/>
      <c r="AE617" s="3"/>
    </row>
    <row r="618" spans="1:31" x14ac:dyDescent="0.45">
      <c r="A618" s="3"/>
      <c r="B618" s="3"/>
      <c r="C618" s="3"/>
      <c r="D618" s="23"/>
      <c r="E618" s="95"/>
      <c r="F618" s="95"/>
      <c r="Y618" s="95"/>
      <c r="AA618" s="95"/>
      <c r="AC618" s="3"/>
      <c r="AD618" s="3"/>
      <c r="AE618" s="3"/>
    </row>
    <row r="619" spans="1:31" x14ac:dyDescent="0.45">
      <c r="A619" s="3"/>
      <c r="B619" s="3"/>
      <c r="C619" s="3"/>
      <c r="D619" s="23"/>
      <c r="E619" s="95"/>
      <c r="F619" s="95"/>
      <c r="Y619" s="95"/>
      <c r="AA619" s="95"/>
      <c r="AC619" s="3"/>
      <c r="AD619" s="3"/>
      <c r="AE619" s="3"/>
    </row>
    <row r="620" spans="1:31" x14ac:dyDescent="0.45">
      <c r="A620" s="3"/>
      <c r="B620" s="3"/>
      <c r="C620" s="3"/>
      <c r="D620" s="23"/>
      <c r="E620" s="95"/>
      <c r="F620" s="95"/>
      <c r="Y620" s="95"/>
      <c r="AA620" s="95"/>
      <c r="AC620" s="3"/>
      <c r="AD620" s="3"/>
      <c r="AE620" s="3"/>
    </row>
    <row r="621" spans="1:31" x14ac:dyDescent="0.45">
      <c r="A621" s="3"/>
      <c r="B621" s="3"/>
      <c r="C621" s="3"/>
      <c r="D621" s="23"/>
      <c r="E621" s="95"/>
      <c r="F621" s="95"/>
      <c r="Y621" s="95"/>
      <c r="AA621" s="95"/>
      <c r="AC621" s="3"/>
      <c r="AD621" s="3"/>
      <c r="AE621" s="3"/>
    </row>
    <row r="622" spans="1:31" x14ac:dyDescent="0.45">
      <c r="A622" s="3"/>
      <c r="B622" s="3"/>
      <c r="C622" s="3"/>
      <c r="D622" s="23"/>
      <c r="E622" s="95"/>
      <c r="F622" s="95"/>
      <c r="Y622" s="95"/>
      <c r="AA622" s="95"/>
      <c r="AC622" s="3"/>
      <c r="AD622" s="3"/>
      <c r="AE622" s="3"/>
    </row>
    <row r="623" spans="1:31" x14ac:dyDescent="0.45">
      <c r="A623" s="3"/>
      <c r="B623" s="3"/>
      <c r="C623" s="3"/>
      <c r="D623" s="23"/>
      <c r="E623" s="95"/>
      <c r="F623" s="95"/>
      <c r="Y623" s="95"/>
      <c r="AA623" s="95"/>
      <c r="AC623" s="3"/>
      <c r="AD623" s="3"/>
      <c r="AE623" s="3"/>
    </row>
    <row r="624" spans="1:31" x14ac:dyDescent="0.45">
      <c r="A624" s="3"/>
      <c r="B624" s="3"/>
      <c r="C624" s="3"/>
      <c r="D624" s="23"/>
      <c r="E624" s="95"/>
      <c r="F624" s="95"/>
      <c r="Y624" s="95"/>
      <c r="AA624" s="95"/>
      <c r="AC624" s="3"/>
      <c r="AD624" s="3"/>
      <c r="AE624" s="3"/>
    </row>
    <row r="625" spans="1:31" x14ac:dyDescent="0.45">
      <c r="A625" s="3"/>
      <c r="B625" s="3"/>
      <c r="C625" s="3"/>
      <c r="D625" s="23"/>
      <c r="E625" s="95"/>
      <c r="F625" s="95"/>
      <c r="Y625" s="95"/>
      <c r="AA625" s="95"/>
      <c r="AC625" s="3"/>
      <c r="AD625" s="3"/>
      <c r="AE625" s="3"/>
    </row>
    <row r="626" spans="1:31" x14ac:dyDescent="0.45">
      <c r="A626" s="3"/>
      <c r="B626" s="3"/>
      <c r="C626" s="3"/>
      <c r="D626" s="23"/>
      <c r="E626" s="95"/>
      <c r="F626" s="95"/>
      <c r="Y626" s="95"/>
      <c r="AA626" s="95"/>
      <c r="AC626" s="3"/>
      <c r="AD626" s="3"/>
      <c r="AE626" s="3"/>
    </row>
    <row r="627" spans="1:31" x14ac:dyDescent="0.45">
      <c r="A627" s="3"/>
      <c r="B627" s="3"/>
      <c r="C627" s="3"/>
      <c r="D627" s="23"/>
      <c r="E627" s="95"/>
      <c r="F627" s="95"/>
      <c r="Y627" s="95"/>
      <c r="AA627" s="95"/>
      <c r="AC627" s="3"/>
      <c r="AD627" s="3"/>
      <c r="AE627" s="3"/>
    </row>
    <row r="628" spans="1:31" x14ac:dyDescent="0.45">
      <c r="A628" s="3"/>
      <c r="B628" s="3"/>
      <c r="C628" s="3"/>
      <c r="D628" s="23"/>
      <c r="E628" s="95"/>
      <c r="F628" s="95"/>
      <c r="Y628" s="95"/>
      <c r="AA628" s="95"/>
      <c r="AC628" s="3"/>
      <c r="AD628" s="3"/>
      <c r="AE628" s="3"/>
    </row>
    <row r="629" spans="1:31" x14ac:dyDescent="0.45">
      <c r="A629" s="3"/>
      <c r="B629" s="3"/>
      <c r="C629" s="3"/>
      <c r="D629" s="23"/>
      <c r="E629" s="95"/>
      <c r="F629" s="95"/>
      <c r="Y629" s="95"/>
      <c r="AA629" s="95"/>
      <c r="AC629" s="3"/>
      <c r="AD629" s="3"/>
      <c r="AE629" s="3"/>
    </row>
    <row r="630" spans="1:31" x14ac:dyDescent="0.45">
      <c r="A630" s="3"/>
      <c r="B630" s="3"/>
      <c r="C630" s="3"/>
      <c r="D630" s="23"/>
      <c r="E630" s="95"/>
      <c r="F630" s="95"/>
      <c r="Y630" s="95"/>
      <c r="AA630" s="95"/>
      <c r="AC630" s="3"/>
      <c r="AD630" s="3"/>
      <c r="AE630" s="3"/>
    </row>
    <row r="631" spans="1:31" x14ac:dyDescent="0.45">
      <c r="A631" s="3"/>
      <c r="B631" s="3"/>
      <c r="C631" s="3"/>
      <c r="D631" s="23"/>
      <c r="E631" s="95"/>
      <c r="F631" s="95"/>
      <c r="Y631" s="95"/>
      <c r="AA631" s="95"/>
      <c r="AC631" s="3"/>
      <c r="AD631" s="3"/>
      <c r="AE631" s="3"/>
    </row>
    <row r="632" spans="1:31" x14ac:dyDescent="0.45">
      <c r="A632" s="3"/>
      <c r="B632" s="3"/>
      <c r="C632" s="3"/>
      <c r="D632" s="23"/>
      <c r="E632" s="95"/>
      <c r="F632" s="95"/>
      <c r="Y632" s="95"/>
      <c r="AA632" s="95"/>
      <c r="AC632" s="3"/>
      <c r="AD632" s="3"/>
      <c r="AE632" s="3"/>
    </row>
    <row r="633" spans="1:31" x14ac:dyDescent="0.45">
      <c r="A633" s="3"/>
      <c r="B633" s="3"/>
      <c r="C633" s="3"/>
      <c r="D633" s="23"/>
      <c r="E633" s="95"/>
      <c r="F633" s="95"/>
      <c r="Y633" s="95"/>
      <c r="AA633" s="95"/>
      <c r="AC633" s="3"/>
      <c r="AD633" s="3"/>
      <c r="AE633" s="3"/>
    </row>
    <row r="634" spans="1:31" x14ac:dyDescent="0.45">
      <c r="A634" s="3"/>
      <c r="B634" s="3"/>
      <c r="C634" s="3"/>
      <c r="D634" s="23"/>
      <c r="E634" s="95"/>
      <c r="F634" s="95"/>
      <c r="Y634" s="95"/>
      <c r="AA634" s="95"/>
      <c r="AC634" s="3"/>
      <c r="AD634" s="3"/>
      <c r="AE634" s="3"/>
    </row>
    <row r="635" spans="1:31" x14ac:dyDescent="0.45">
      <c r="A635" s="3"/>
      <c r="B635" s="3"/>
      <c r="C635" s="3"/>
      <c r="D635" s="23"/>
      <c r="E635" s="95"/>
      <c r="F635" s="95"/>
      <c r="Y635" s="95"/>
      <c r="AA635" s="95"/>
      <c r="AC635" s="3"/>
      <c r="AD635" s="3"/>
      <c r="AE635" s="3"/>
    </row>
    <row r="636" spans="1:31" x14ac:dyDescent="0.45">
      <c r="A636" s="3"/>
      <c r="B636" s="3"/>
      <c r="C636" s="3"/>
      <c r="D636" s="23"/>
      <c r="E636" s="95"/>
      <c r="F636" s="95"/>
      <c r="Y636" s="95"/>
      <c r="AA636" s="95"/>
      <c r="AC636" s="3"/>
      <c r="AD636" s="3"/>
      <c r="AE636" s="3"/>
    </row>
    <row r="637" spans="1:31" x14ac:dyDescent="0.45">
      <c r="A637" s="3"/>
      <c r="B637" s="3"/>
      <c r="C637" s="3"/>
      <c r="D637" s="23"/>
      <c r="E637" s="95"/>
      <c r="F637" s="95"/>
      <c r="Y637" s="95"/>
      <c r="AA637" s="95"/>
      <c r="AC637" s="3"/>
      <c r="AD637" s="3"/>
      <c r="AE637" s="3"/>
    </row>
    <row r="638" spans="1:31" x14ac:dyDescent="0.45">
      <c r="A638" s="3"/>
      <c r="B638" s="3"/>
      <c r="C638" s="3"/>
      <c r="D638" s="23"/>
      <c r="E638" s="95"/>
      <c r="F638" s="95"/>
      <c r="Y638" s="95"/>
      <c r="AA638" s="95"/>
      <c r="AC638" s="3"/>
      <c r="AD638" s="3"/>
      <c r="AE638" s="3"/>
    </row>
    <row r="639" spans="1:31" x14ac:dyDescent="0.45">
      <c r="A639" s="3"/>
      <c r="B639" s="3"/>
      <c r="C639" s="3"/>
      <c r="D639" s="23"/>
      <c r="E639" s="95"/>
      <c r="F639" s="95"/>
      <c r="Y639" s="95"/>
      <c r="AA639" s="95"/>
      <c r="AC639" s="3"/>
      <c r="AD639" s="3"/>
      <c r="AE639" s="3"/>
    </row>
    <row r="640" spans="1:31" x14ac:dyDescent="0.45">
      <c r="A640" s="3"/>
      <c r="B640" s="3"/>
      <c r="C640" s="3"/>
      <c r="D640" s="23"/>
      <c r="E640" s="95"/>
      <c r="F640" s="95"/>
      <c r="Y640" s="95"/>
      <c r="AA640" s="95"/>
      <c r="AC640" s="3"/>
      <c r="AD640" s="3"/>
      <c r="AE640" s="3"/>
    </row>
    <row r="641" spans="1:31" x14ac:dyDescent="0.45">
      <c r="A641" s="3"/>
      <c r="B641" s="3"/>
      <c r="C641" s="3"/>
      <c r="D641" s="23"/>
      <c r="E641" s="95"/>
      <c r="F641" s="95"/>
      <c r="Y641" s="95"/>
      <c r="AA641" s="95"/>
      <c r="AC641" s="3"/>
      <c r="AD641" s="3"/>
      <c r="AE641" s="3"/>
    </row>
    <row r="642" spans="1:31" x14ac:dyDescent="0.45">
      <c r="A642" s="3"/>
      <c r="B642" s="3"/>
      <c r="C642" s="3"/>
      <c r="D642" s="23"/>
      <c r="E642" s="95"/>
      <c r="F642" s="95"/>
      <c r="Y642" s="95"/>
      <c r="AA642" s="95"/>
      <c r="AC642" s="3"/>
      <c r="AD642" s="3"/>
      <c r="AE642" s="3"/>
    </row>
    <row r="643" spans="1:31" x14ac:dyDescent="0.45">
      <c r="A643" s="3"/>
      <c r="B643" s="3"/>
      <c r="C643" s="3"/>
      <c r="D643" s="23"/>
      <c r="E643" s="95"/>
      <c r="F643" s="95"/>
      <c r="Y643" s="95"/>
      <c r="AA643" s="95"/>
      <c r="AC643" s="3"/>
      <c r="AD643" s="3"/>
      <c r="AE643" s="3"/>
    </row>
    <row r="644" spans="1:31" x14ac:dyDescent="0.45">
      <c r="A644" s="3"/>
      <c r="B644" s="3"/>
      <c r="C644" s="3"/>
      <c r="D644" s="23"/>
      <c r="E644" s="95"/>
      <c r="F644" s="95"/>
      <c r="Y644" s="95"/>
      <c r="AA644" s="95"/>
      <c r="AC644" s="3"/>
      <c r="AD644" s="3"/>
      <c r="AE644" s="3"/>
    </row>
    <row r="645" spans="1:31" x14ac:dyDescent="0.45">
      <c r="A645" s="3"/>
      <c r="B645" s="3"/>
      <c r="C645" s="3"/>
      <c r="D645" s="23"/>
      <c r="E645" s="95"/>
      <c r="F645" s="95"/>
      <c r="Y645" s="95"/>
      <c r="AA645" s="95"/>
      <c r="AC645" s="3"/>
      <c r="AD645" s="3"/>
      <c r="AE645" s="3"/>
    </row>
    <row r="646" spans="1:31" x14ac:dyDescent="0.45">
      <c r="A646" s="3"/>
      <c r="B646" s="3"/>
      <c r="C646" s="3"/>
      <c r="D646" s="23"/>
      <c r="E646" s="95"/>
      <c r="F646" s="95"/>
      <c r="Y646" s="95"/>
      <c r="AA646" s="95"/>
      <c r="AC646" s="3"/>
      <c r="AD646" s="3"/>
      <c r="AE646" s="3"/>
    </row>
    <row r="647" spans="1:31" x14ac:dyDescent="0.45">
      <c r="A647" s="3"/>
      <c r="B647" s="3"/>
      <c r="C647" s="3"/>
      <c r="D647" s="23"/>
      <c r="E647" s="95"/>
      <c r="F647" s="95"/>
      <c r="Y647" s="95"/>
      <c r="AA647" s="95"/>
      <c r="AC647" s="3"/>
      <c r="AD647" s="3"/>
      <c r="AE647" s="3"/>
    </row>
    <row r="648" spans="1:31" x14ac:dyDescent="0.45">
      <c r="A648" s="3"/>
      <c r="B648" s="3"/>
      <c r="C648" s="3"/>
      <c r="D648" s="23"/>
      <c r="E648" s="95"/>
      <c r="F648" s="95"/>
      <c r="Y648" s="95"/>
      <c r="AA648" s="95"/>
      <c r="AC648" s="3"/>
      <c r="AD648" s="3"/>
      <c r="AE648" s="3"/>
    </row>
    <row r="649" spans="1:31" x14ac:dyDescent="0.45">
      <c r="A649" s="3"/>
      <c r="B649" s="3"/>
      <c r="C649" s="3"/>
      <c r="D649" s="23"/>
      <c r="E649" s="95"/>
      <c r="F649" s="95"/>
      <c r="Y649" s="95"/>
      <c r="AA649" s="95"/>
      <c r="AC649" s="3"/>
      <c r="AD649" s="3"/>
      <c r="AE649" s="3"/>
    </row>
    <row r="650" spans="1:31" x14ac:dyDescent="0.45">
      <c r="A650" s="3"/>
      <c r="B650" s="3"/>
      <c r="C650" s="3"/>
      <c r="D650" s="23"/>
      <c r="E650" s="95"/>
      <c r="F650" s="95"/>
      <c r="Y650" s="95"/>
      <c r="AA650" s="95"/>
      <c r="AC650" s="3"/>
      <c r="AD650" s="3"/>
      <c r="AE650" s="3"/>
    </row>
    <row r="651" spans="1:31" x14ac:dyDescent="0.45">
      <c r="A651" s="3"/>
      <c r="B651" s="3"/>
      <c r="C651" s="3"/>
      <c r="D651" s="23"/>
      <c r="E651" s="95"/>
      <c r="F651" s="95"/>
      <c r="Y651" s="95"/>
      <c r="AA651" s="95"/>
      <c r="AC651" s="3"/>
      <c r="AD651" s="3"/>
      <c r="AE651" s="3"/>
    </row>
    <row r="652" spans="1:31" x14ac:dyDescent="0.45">
      <c r="A652" s="3"/>
      <c r="B652" s="3"/>
      <c r="C652" s="3"/>
      <c r="D652" s="23"/>
      <c r="E652" s="95"/>
      <c r="F652" s="95"/>
      <c r="Y652" s="95"/>
      <c r="AA652" s="95"/>
      <c r="AC652" s="3"/>
      <c r="AD652" s="3"/>
      <c r="AE652" s="3"/>
    </row>
    <row r="653" spans="1:31" x14ac:dyDescent="0.45">
      <c r="A653" s="3"/>
      <c r="B653" s="3"/>
      <c r="C653" s="3"/>
      <c r="D653" s="23"/>
      <c r="E653" s="95"/>
      <c r="F653" s="95"/>
      <c r="Y653" s="95"/>
      <c r="AA653" s="95"/>
      <c r="AC653" s="3"/>
      <c r="AD653" s="3"/>
      <c r="AE653" s="3"/>
    </row>
    <row r="654" spans="1:31" x14ac:dyDescent="0.45">
      <c r="A654" s="3"/>
      <c r="B654" s="3"/>
      <c r="C654" s="3"/>
      <c r="D654" s="23"/>
      <c r="E654" s="95"/>
      <c r="F654" s="95"/>
      <c r="Y654" s="95"/>
      <c r="AA654" s="95"/>
      <c r="AC654" s="3"/>
      <c r="AD654" s="3"/>
      <c r="AE654" s="3"/>
    </row>
    <row r="655" spans="1:31" x14ac:dyDescent="0.45">
      <c r="A655" s="3"/>
      <c r="B655" s="3"/>
      <c r="C655" s="3"/>
      <c r="D655" s="23"/>
      <c r="E655" s="95"/>
      <c r="F655" s="95"/>
      <c r="Y655" s="95"/>
      <c r="AA655" s="95"/>
      <c r="AC655" s="3"/>
      <c r="AD655" s="3"/>
      <c r="AE655" s="3"/>
    </row>
    <row r="656" spans="1:31" x14ac:dyDescent="0.45">
      <c r="A656" s="3"/>
      <c r="B656" s="3"/>
      <c r="C656" s="3"/>
      <c r="D656" s="23"/>
      <c r="E656" s="95"/>
      <c r="F656" s="95"/>
      <c r="Y656" s="95"/>
      <c r="AA656" s="95"/>
      <c r="AC656" s="3"/>
      <c r="AD656" s="3"/>
      <c r="AE656" s="3"/>
    </row>
    <row r="657" spans="1:31" x14ac:dyDescent="0.45">
      <c r="A657" s="3"/>
      <c r="B657" s="3"/>
      <c r="C657" s="3"/>
      <c r="D657" s="23"/>
      <c r="E657" s="95"/>
      <c r="F657" s="95"/>
      <c r="Y657" s="95"/>
      <c r="AA657" s="95"/>
      <c r="AC657" s="3"/>
      <c r="AD657" s="3"/>
      <c r="AE657" s="3"/>
    </row>
    <row r="658" spans="1:31" x14ac:dyDescent="0.45">
      <c r="A658" s="3"/>
      <c r="B658" s="3"/>
      <c r="C658" s="3"/>
      <c r="D658" s="23"/>
      <c r="E658" s="95"/>
      <c r="F658" s="95"/>
      <c r="Y658" s="95"/>
      <c r="AA658" s="95"/>
      <c r="AC658" s="3"/>
      <c r="AD658" s="3"/>
      <c r="AE658" s="3"/>
    </row>
    <row r="659" spans="1:31" x14ac:dyDescent="0.45">
      <c r="A659" s="3"/>
      <c r="B659" s="3"/>
      <c r="C659" s="3"/>
      <c r="D659" s="23"/>
      <c r="E659" s="95"/>
      <c r="F659" s="95"/>
      <c r="Y659" s="95"/>
      <c r="AA659" s="95"/>
      <c r="AC659" s="3"/>
      <c r="AD659" s="3"/>
      <c r="AE659" s="3"/>
    </row>
    <row r="660" spans="1:31" x14ac:dyDescent="0.45">
      <c r="A660" s="3"/>
      <c r="B660" s="3"/>
      <c r="C660" s="3"/>
      <c r="D660" s="23"/>
      <c r="E660" s="95"/>
      <c r="F660" s="95"/>
      <c r="Y660" s="95"/>
      <c r="AA660" s="95"/>
      <c r="AC660" s="3"/>
      <c r="AD660" s="3"/>
      <c r="AE660" s="3"/>
    </row>
    <row r="661" spans="1:31" x14ac:dyDescent="0.45">
      <c r="A661" s="3"/>
      <c r="B661" s="3"/>
      <c r="C661" s="3"/>
      <c r="D661" s="23"/>
      <c r="E661" s="95"/>
      <c r="F661" s="95"/>
      <c r="Y661" s="95"/>
      <c r="AA661" s="95"/>
      <c r="AC661" s="3"/>
      <c r="AD661" s="3"/>
      <c r="AE661" s="3"/>
    </row>
    <row r="662" spans="1:31" x14ac:dyDescent="0.45">
      <c r="A662" s="3"/>
      <c r="B662" s="3"/>
      <c r="C662" s="3"/>
      <c r="D662" s="23"/>
      <c r="E662" s="95"/>
      <c r="F662" s="95"/>
      <c r="Y662" s="95"/>
      <c r="AA662" s="95"/>
      <c r="AC662" s="3"/>
      <c r="AD662" s="3"/>
      <c r="AE662" s="3"/>
    </row>
    <row r="663" spans="1:31" x14ac:dyDescent="0.45">
      <c r="A663" s="3"/>
      <c r="B663" s="3"/>
      <c r="C663" s="3"/>
      <c r="D663" s="23"/>
      <c r="E663" s="95"/>
      <c r="F663" s="95"/>
      <c r="Y663" s="95"/>
      <c r="AA663" s="95"/>
      <c r="AC663" s="3"/>
      <c r="AD663" s="3"/>
      <c r="AE663" s="3"/>
    </row>
    <row r="664" spans="1:31" x14ac:dyDescent="0.45">
      <c r="A664" s="3"/>
      <c r="B664" s="3"/>
      <c r="C664" s="3"/>
      <c r="D664" s="23"/>
      <c r="E664" s="95"/>
      <c r="F664" s="95"/>
      <c r="Y664" s="95"/>
      <c r="AA664" s="95"/>
      <c r="AC664" s="3"/>
      <c r="AD664" s="3"/>
      <c r="AE664" s="3"/>
    </row>
    <row r="665" spans="1:31" x14ac:dyDescent="0.45">
      <c r="A665" s="3"/>
      <c r="B665" s="3"/>
      <c r="C665" s="3"/>
      <c r="D665" s="23"/>
      <c r="E665" s="95"/>
      <c r="F665" s="95"/>
      <c r="Y665" s="95"/>
      <c r="AA665" s="95"/>
      <c r="AC665" s="3"/>
      <c r="AD665" s="3"/>
      <c r="AE665" s="3"/>
    </row>
    <row r="666" spans="1:31" x14ac:dyDescent="0.45">
      <c r="A666" s="3"/>
      <c r="B666" s="3"/>
      <c r="C666" s="3"/>
      <c r="D666" s="23"/>
      <c r="E666" s="95"/>
      <c r="F666" s="95"/>
      <c r="Y666" s="95"/>
      <c r="AA666" s="95"/>
      <c r="AC666" s="3"/>
      <c r="AD666" s="3"/>
      <c r="AE666" s="3"/>
    </row>
    <row r="667" spans="1:31" x14ac:dyDescent="0.45">
      <c r="A667" s="3"/>
      <c r="B667" s="3"/>
      <c r="C667" s="3"/>
      <c r="D667" s="23"/>
      <c r="E667" s="95"/>
      <c r="F667" s="95"/>
      <c r="Y667" s="95"/>
      <c r="AA667" s="95"/>
      <c r="AC667" s="3"/>
      <c r="AD667" s="3"/>
      <c r="AE667" s="3"/>
    </row>
    <row r="668" spans="1:31" x14ac:dyDescent="0.45">
      <c r="A668" s="3"/>
      <c r="B668" s="3"/>
      <c r="C668" s="3"/>
      <c r="D668" s="23"/>
      <c r="E668" s="95"/>
      <c r="F668" s="95"/>
      <c r="Y668" s="95"/>
      <c r="AA668" s="95"/>
      <c r="AC668" s="3"/>
      <c r="AD668" s="3"/>
      <c r="AE668" s="3"/>
    </row>
    <row r="669" spans="1:31" x14ac:dyDescent="0.45">
      <c r="A669" s="3"/>
      <c r="B669" s="3"/>
      <c r="C669" s="3"/>
      <c r="D669" s="23"/>
      <c r="E669" s="95"/>
      <c r="F669" s="95"/>
      <c r="Y669" s="95"/>
      <c r="AA669" s="95"/>
      <c r="AC669" s="3"/>
      <c r="AD669" s="3"/>
      <c r="AE669" s="3"/>
    </row>
    <row r="670" spans="1:31" x14ac:dyDescent="0.45">
      <c r="A670" s="3"/>
      <c r="B670" s="3"/>
      <c r="C670" s="3"/>
      <c r="D670" s="23"/>
      <c r="E670" s="95"/>
      <c r="F670" s="95"/>
      <c r="Y670" s="95"/>
      <c r="AA670" s="95"/>
      <c r="AC670" s="3"/>
      <c r="AD670" s="3"/>
      <c r="AE670" s="3"/>
    </row>
    <row r="671" spans="1:31" x14ac:dyDescent="0.45">
      <c r="A671" s="3"/>
      <c r="B671" s="3"/>
      <c r="C671" s="3"/>
      <c r="D671" s="23"/>
      <c r="E671" s="95"/>
      <c r="F671" s="95"/>
      <c r="Y671" s="95"/>
      <c r="AA671" s="95"/>
      <c r="AC671" s="3"/>
      <c r="AD671" s="3"/>
      <c r="AE671" s="3"/>
    </row>
    <row r="672" spans="1:31" x14ac:dyDescent="0.45">
      <c r="A672" s="3"/>
      <c r="B672" s="3"/>
      <c r="C672" s="3"/>
      <c r="D672" s="23"/>
      <c r="E672" s="95"/>
      <c r="F672" s="95"/>
      <c r="Y672" s="95"/>
      <c r="AA672" s="95"/>
      <c r="AC672" s="3"/>
      <c r="AD672" s="3"/>
      <c r="AE672" s="3"/>
    </row>
    <row r="673" spans="1:31" x14ac:dyDescent="0.45">
      <c r="A673" s="3"/>
      <c r="B673" s="3"/>
      <c r="C673" s="3"/>
      <c r="D673" s="23"/>
      <c r="E673" s="95"/>
      <c r="F673" s="95"/>
      <c r="Y673" s="95"/>
      <c r="AA673" s="95"/>
      <c r="AC673" s="3"/>
      <c r="AD673" s="3"/>
      <c r="AE673" s="3"/>
    </row>
    <row r="674" spans="1:31" x14ac:dyDescent="0.45">
      <c r="A674" s="3"/>
      <c r="B674" s="3"/>
      <c r="C674" s="3"/>
      <c r="D674" s="23"/>
      <c r="E674" s="95"/>
      <c r="F674" s="95"/>
      <c r="Y674" s="95"/>
      <c r="AA674" s="95"/>
      <c r="AC674" s="3"/>
      <c r="AD674" s="3"/>
      <c r="AE674" s="3"/>
    </row>
    <row r="675" spans="1:31" x14ac:dyDescent="0.45">
      <c r="A675" s="3"/>
      <c r="B675" s="3"/>
      <c r="C675" s="3"/>
      <c r="D675" s="23"/>
      <c r="E675" s="95"/>
      <c r="F675" s="95"/>
      <c r="Y675" s="95"/>
      <c r="AA675" s="95"/>
      <c r="AC675" s="3"/>
      <c r="AD675" s="3"/>
      <c r="AE675" s="3"/>
    </row>
    <row r="676" spans="1:31" x14ac:dyDescent="0.45">
      <c r="A676" s="3"/>
      <c r="B676" s="3"/>
      <c r="C676" s="3"/>
      <c r="D676" s="23"/>
      <c r="E676" s="95"/>
      <c r="F676" s="95"/>
      <c r="Y676" s="95"/>
      <c r="AA676" s="95"/>
      <c r="AC676" s="3"/>
      <c r="AD676" s="3"/>
      <c r="AE676" s="3"/>
    </row>
    <row r="677" spans="1:31" x14ac:dyDescent="0.45">
      <c r="A677" s="3"/>
      <c r="B677" s="3"/>
      <c r="C677" s="3"/>
      <c r="D677" s="23"/>
      <c r="E677" s="95"/>
      <c r="F677" s="95"/>
      <c r="Y677" s="95"/>
      <c r="AA677" s="95"/>
      <c r="AC677" s="3"/>
      <c r="AD677" s="3"/>
      <c r="AE677" s="3"/>
    </row>
    <row r="678" spans="1:31" x14ac:dyDescent="0.45">
      <c r="A678" s="3"/>
      <c r="B678" s="3"/>
      <c r="C678" s="3"/>
      <c r="D678" s="23"/>
      <c r="E678" s="95"/>
      <c r="F678" s="95"/>
      <c r="Y678" s="95"/>
      <c r="AA678" s="95"/>
      <c r="AC678" s="3"/>
      <c r="AD678" s="3"/>
      <c r="AE678" s="3"/>
    </row>
    <row r="679" spans="1:31" x14ac:dyDescent="0.45">
      <c r="A679" s="3"/>
      <c r="B679" s="3"/>
      <c r="C679" s="3"/>
      <c r="D679" s="23"/>
      <c r="E679" s="95"/>
      <c r="F679" s="95"/>
      <c r="Y679" s="95"/>
      <c r="AA679" s="95"/>
      <c r="AC679" s="3"/>
      <c r="AD679" s="3"/>
      <c r="AE679" s="3"/>
    </row>
    <row r="680" spans="1:31" x14ac:dyDescent="0.45">
      <c r="A680" s="3"/>
      <c r="B680" s="3"/>
      <c r="C680" s="3"/>
      <c r="D680" s="23"/>
      <c r="E680" s="95"/>
      <c r="F680" s="95"/>
      <c r="Y680" s="95"/>
      <c r="AA680" s="95"/>
      <c r="AC680" s="3"/>
      <c r="AD680" s="3"/>
      <c r="AE680" s="3"/>
    </row>
    <row r="681" spans="1:31" x14ac:dyDescent="0.45">
      <c r="A681" s="3"/>
      <c r="B681" s="3"/>
      <c r="C681" s="3"/>
      <c r="D681" s="23"/>
      <c r="E681" s="95"/>
      <c r="F681" s="95"/>
      <c r="Y681" s="95"/>
      <c r="AA681" s="95"/>
      <c r="AC681" s="3"/>
      <c r="AD681" s="3"/>
      <c r="AE681" s="3"/>
    </row>
    <row r="682" spans="1:31" x14ac:dyDescent="0.45">
      <c r="A682" s="3"/>
      <c r="B682" s="3"/>
      <c r="C682" s="3"/>
      <c r="D682" s="23"/>
      <c r="E682" s="95"/>
      <c r="F682" s="95"/>
      <c r="Y682" s="95"/>
      <c r="AA682" s="95"/>
      <c r="AC682" s="3"/>
      <c r="AD682" s="3"/>
      <c r="AE682" s="3"/>
    </row>
    <row r="683" spans="1:31" x14ac:dyDescent="0.45">
      <c r="A683" s="3"/>
      <c r="B683" s="3"/>
      <c r="C683" s="3"/>
      <c r="D683" s="23"/>
      <c r="E683" s="95"/>
      <c r="F683" s="95"/>
      <c r="Y683" s="95"/>
      <c r="AA683" s="95"/>
      <c r="AC683" s="3"/>
      <c r="AD683" s="3"/>
      <c r="AE683" s="3"/>
    </row>
    <row r="684" spans="1:31" x14ac:dyDescent="0.45">
      <c r="A684" s="3"/>
      <c r="B684" s="3"/>
      <c r="C684" s="3"/>
      <c r="D684" s="23"/>
      <c r="E684" s="95"/>
      <c r="F684" s="95"/>
      <c r="Y684" s="95"/>
      <c r="AA684" s="95"/>
      <c r="AC684" s="3"/>
      <c r="AD684" s="3"/>
      <c r="AE684" s="3"/>
    </row>
    <row r="685" spans="1:31" x14ac:dyDescent="0.45">
      <c r="A685" s="3"/>
      <c r="B685" s="3"/>
      <c r="C685" s="3"/>
      <c r="D685" s="23"/>
      <c r="E685" s="95"/>
      <c r="F685" s="95"/>
      <c r="Y685" s="95"/>
      <c r="AA685" s="95"/>
      <c r="AC685" s="3"/>
      <c r="AD685" s="3"/>
      <c r="AE685" s="3"/>
    </row>
    <row r="686" spans="1:31" x14ac:dyDescent="0.45">
      <c r="A686" s="3"/>
      <c r="B686" s="3"/>
      <c r="C686" s="3"/>
      <c r="D686" s="23"/>
      <c r="E686" s="95"/>
      <c r="F686" s="95"/>
      <c r="Y686" s="95"/>
      <c r="AA686" s="95"/>
      <c r="AC686" s="3"/>
      <c r="AD686" s="3"/>
      <c r="AE686" s="3"/>
    </row>
    <row r="687" spans="1:31" x14ac:dyDescent="0.45">
      <c r="A687" s="3"/>
      <c r="B687" s="3"/>
      <c r="C687" s="3"/>
      <c r="D687" s="23"/>
      <c r="E687" s="95"/>
      <c r="F687" s="95"/>
      <c r="Y687" s="95"/>
      <c r="AA687" s="95"/>
      <c r="AC687" s="3"/>
      <c r="AD687" s="3"/>
      <c r="AE687" s="3"/>
    </row>
    <row r="688" spans="1:31" x14ac:dyDescent="0.45">
      <c r="A688" s="3"/>
      <c r="B688" s="3"/>
      <c r="C688" s="3"/>
      <c r="D688" s="23"/>
      <c r="E688" s="95"/>
      <c r="F688" s="95"/>
      <c r="Y688" s="95"/>
      <c r="AA688" s="95"/>
      <c r="AC688" s="3"/>
      <c r="AD688" s="3"/>
      <c r="AE688" s="3"/>
    </row>
    <row r="689" spans="1:31" x14ac:dyDescent="0.45">
      <c r="A689" s="3"/>
      <c r="B689" s="3"/>
      <c r="C689" s="3"/>
      <c r="D689" s="23"/>
      <c r="E689" s="95"/>
      <c r="F689" s="95"/>
      <c r="Y689" s="95"/>
      <c r="AA689" s="95"/>
      <c r="AC689" s="3"/>
      <c r="AD689" s="3"/>
      <c r="AE689" s="3"/>
    </row>
    <row r="690" spans="1:31" x14ac:dyDescent="0.45">
      <c r="A690" s="3"/>
      <c r="B690" s="3"/>
      <c r="C690" s="3"/>
      <c r="D690" s="23"/>
      <c r="E690" s="95"/>
      <c r="F690" s="95"/>
      <c r="Y690" s="95"/>
      <c r="AA690" s="95"/>
      <c r="AC690" s="3"/>
      <c r="AD690" s="3"/>
      <c r="AE690" s="3"/>
    </row>
    <row r="691" spans="1:31" x14ac:dyDescent="0.45">
      <c r="A691" s="3"/>
      <c r="B691" s="3"/>
      <c r="C691" s="3"/>
      <c r="D691" s="23"/>
      <c r="E691" s="95"/>
      <c r="F691" s="95"/>
      <c r="Y691" s="95"/>
      <c r="AA691" s="95"/>
      <c r="AC691" s="3"/>
      <c r="AD691" s="3"/>
      <c r="AE691" s="3"/>
    </row>
    <row r="692" spans="1:31" x14ac:dyDescent="0.45">
      <c r="A692" s="3"/>
      <c r="B692" s="3"/>
      <c r="C692" s="3"/>
      <c r="D692" s="23"/>
      <c r="E692" s="95"/>
      <c r="F692" s="95"/>
      <c r="Y692" s="95"/>
      <c r="AA692" s="95"/>
      <c r="AC692" s="3"/>
      <c r="AD692" s="3"/>
      <c r="AE692" s="3"/>
    </row>
    <row r="693" spans="1:31" x14ac:dyDescent="0.45">
      <c r="A693" s="3"/>
      <c r="B693" s="3"/>
      <c r="C693" s="3"/>
      <c r="D693" s="23"/>
      <c r="E693" s="95"/>
      <c r="F693" s="95"/>
      <c r="Y693" s="95"/>
      <c r="AA693" s="95"/>
      <c r="AC693" s="3"/>
      <c r="AD693" s="3"/>
      <c r="AE693" s="3"/>
    </row>
    <row r="694" spans="1:31" x14ac:dyDescent="0.45">
      <c r="A694" s="3"/>
      <c r="B694" s="3"/>
      <c r="C694" s="3"/>
      <c r="D694" s="23"/>
      <c r="E694" s="95"/>
      <c r="F694" s="95"/>
      <c r="Y694" s="95"/>
      <c r="AA694" s="95"/>
      <c r="AC694" s="3"/>
      <c r="AD694" s="3"/>
      <c r="AE694" s="3"/>
    </row>
    <row r="695" spans="1:31" x14ac:dyDescent="0.45">
      <c r="A695" s="3"/>
      <c r="B695" s="3"/>
      <c r="C695" s="3"/>
      <c r="D695" s="23"/>
      <c r="E695" s="95"/>
      <c r="F695" s="95"/>
      <c r="Y695" s="95"/>
      <c r="AA695" s="95"/>
      <c r="AC695" s="3"/>
      <c r="AD695" s="3"/>
      <c r="AE695" s="3"/>
    </row>
    <row r="696" spans="1:31" x14ac:dyDescent="0.45">
      <c r="A696" s="3"/>
      <c r="B696" s="3"/>
      <c r="C696" s="3"/>
      <c r="D696" s="23"/>
      <c r="E696" s="95"/>
      <c r="F696" s="95"/>
      <c r="Y696" s="95"/>
      <c r="AA696" s="95"/>
      <c r="AC696" s="3"/>
      <c r="AD696" s="3"/>
      <c r="AE696" s="3"/>
    </row>
    <row r="697" spans="1:31" x14ac:dyDescent="0.45">
      <c r="A697" s="3"/>
      <c r="B697" s="3"/>
      <c r="C697" s="3"/>
      <c r="D697" s="23"/>
      <c r="E697" s="95"/>
      <c r="F697" s="95"/>
      <c r="Y697" s="95"/>
      <c r="AA697" s="95"/>
      <c r="AC697" s="3"/>
      <c r="AD697" s="3"/>
      <c r="AE697" s="3"/>
    </row>
    <row r="698" spans="1:31" x14ac:dyDescent="0.45">
      <c r="A698" s="3"/>
      <c r="B698" s="3"/>
      <c r="C698" s="3"/>
      <c r="D698" s="23"/>
      <c r="E698" s="95"/>
      <c r="F698" s="95"/>
      <c r="Y698" s="95"/>
      <c r="AA698" s="95"/>
      <c r="AC698" s="3"/>
      <c r="AD698" s="3"/>
      <c r="AE698" s="3"/>
    </row>
    <row r="699" spans="1:31" x14ac:dyDescent="0.45">
      <c r="A699" s="3"/>
      <c r="B699" s="3"/>
      <c r="C699" s="3"/>
      <c r="D699" s="23"/>
      <c r="E699" s="95"/>
      <c r="F699" s="95"/>
      <c r="Y699" s="95"/>
      <c r="AA699" s="95"/>
      <c r="AC699" s="3"/>
      <c r="AD699" s="3"/>
      <c r="AE699" s="3"/>
    </row>
    <row r="700" spans="1:31" x14ac:dyDescent="0.45">
      <c r="A700" s="3"/>
      <c r="B700" s="3"/>
      <c r="C700" s="3"/>
      <c r="D700" s="23"/>
      <c r="E700" s="95"/>
      <c r="F700" s="95"/>
      <c r="Y700" s="95"/>
      <c r="AA700" s="95"/>
      <c r="AC700" s="3"/>
      <c r="AD700" s="3"/>
      <c r="AE700" s="3"/>
    </row>
    <row r="701" spans="1:31" x14ac:dyDescent="0.45">
      <c r="A701" s="3"/>
      <c r="B701" s="3"/>
      <c r="C701" s="3"/>
      <c r="D701" s="23"/>
      <c r="E701" s="95"/>
      <c r="F701" s="95"/>
      <c r="Y701" s="95"/>
      <c r="AA701" s="95"/>
      <c r="AC701" s="3"/>
      <c r="AD701" s="3"/>
      <c r="AE701" s="3"/>
    </row>
    <row r="702" spans="1:31" x14ac:dyDescent="0.45">
      <c r="A702" s="3"/>
      <c r="B702" s="3"/>
      <c r="C702" s="3"/>
      <c r="D702" s="23"/>
      <c r="E702" s="95"/>
      <c r="F702" s="95"/>
      <c r="Y702" s="95"/>
      <c r="AA702" s="95"/>
      <c r="AC702" s="3"/>
      <c r="AD702" s="3"/>
      <c r="AE702" s="3"/>
    </row>
    <row r="703" spans="1:31" x14ac:dyDescent="0.45">
      <c r="A703" s="3"/>
      <c r="B703" s="3"/>
      <c r="C703" s="3"/>
      <c r="D703" s="23"/>
      <c r="E703" s="95"/>
      <c r="F703" s="95"/>
      <c r="Y703" s="95"/>
      <c r="AA703" s="95"/>
      <c r="AC703" s="3"/>
      <c r="AD703" s="3"/>
      <c r="AE703" s="3"/>
    </row>
    <row r="704" spans="1:31" x14ac:dyDescent="0.45">
      <c r="A704" s="3"/>
      <c r="B704" s="3"/>
      <c r="C704" s="3"/>
      <c r="D704" s="23"/>
      <c r="E704" s="95"/>
      <c r="F704" s="95"/>
      <c r="Y704" s="95"/>
      <c r="AA704" s="95"/>
      <c r="AC704" s="3"/>
      <c r="AD704" s="3"/>
      <c r="AE704" s="3"/>
    </row>
    <row r="705" spans="1:31" x14ac:dyDescent="0.45">
      <c r="A705" s="3"/>
      <c r="B705" s="3"/>
      <c r="C705" s="3"/>
      <c r="D705" s="23"/>
      <c r="E705" s="95"/>
      <c r="F705" s="95"/>
      <c r="Y705" s="95"/>
      <c r="AA705" s="95"/>
      <c r="AC705" s="3"/>
      <c r="AD705" s="3"/>
      <c r="AE705" s="3"/>
    </row>
    <row r="706" spans="1:31" x14ac:dyDescent="0.45">
      <c r="A706" s="3"/>
      <c r="B706" s="3"/>
      <c r="C706" s="3"/>
      <c r="D706" s="23"/>
      <c r="E706" s="95"/>
      <c r="F706" s="95"/>
      <c r="Y706" s="95"/>
      <c r="AA706" s="95"/>
      <c r="AC706" s="3"/>
      <c r="AD706" s="3"/>
      <c r="AE706" s="3"/>
    </row>
    <row r="707" spans="1:31" x14ac:dyDescent="0.45">
      <c r="A707" s="3"/>
      <c r="B707" s="3"/>
      <c r="C707" s="3"/>
      <c r="D707" s="23"/>
      <c r="E707" s="95"/>
      <c r="F707" s="95"/>
      <c r="Y707" s="95"/>
      <c r="AA707" s="95"/>
      <c r="AC707" s="3"/>
      <c r="AD707" s="3"/>
      <c r="AE707" s="3"/>
    </row>
    <row r="708" spans="1:31" x14ac:dyDescent="0.45">
      <c r="A708" s="3"/>
      <c r="B708" s="3"/>
      <c r="C708" s="3"/>
      <c r="D708" s="23"/>
      <c r="E708" s="95"/>
      <c r="F708" s="95"/>
      <c r="Y708" s="95"/>
      <c r="AA708" s="95"/>
      <c r="AC708" s="3"/>
      <c r="AD708" s="3"/>
      <c r="AE708" s="3"/>
    </row>
    <row r="709" spans="1:31" x14ac:dyDescent="0.45">
      <c r="A709" s="3"/>
      <c r="B709" s="3"/>
      <c r="C709" s="3"/>
      <c r="D709" s="23"/>
      <c r="E709" s="95"/>
      <c r="F709" s="95"/>
      <c r="Y709" s="95"/>
      <c r="AA709" s="95"/>
      <c r="AC709" s="3"/>
      <c r="AD709" s="3"/>
      <c r="AE709" s="3"/>
    </row>
    <row r="710" spans="1:31" x14ac:dyDescent="0.45">
      <c r="A710" s="3"/>
      <c r="B710" s="3"/>
      <c r="C710" s="3"/>
      <c r="D710" s="23"/>
      <c r="E710" s="95"/>
      <c r="F710" s="95"/>
      <c r="Y710" s="95"/>
      <c r="AA710" s="95"/>
      <c r="AC710" s="3"/>
      <c r="AD710" s="3"/>
      <c r="AE710" s="3"/>
    </row>
    <row r="711" spans="1:31" x14ac:dyDescent="0.45">
      <c r="A711" s="3"/>
      <c r="B711" s="3"/>
      <c r="C711" s="3"/>
      <c r="D711" s="23"/>
      <c r="E711" s="95"/>
      <c r="F711" s="95"/>
      <c r="Y711" s="95"/>
      <c r="AA711" s="95"/>
      <c r="AC711" s="3"/>
      <c r="AD711" s="3"/>
      <c r="AE711" s="3"/>
    </row>
    <row r="712" spans="1:31" x14ac:dyDescent="0.45">
      <c r="A712" s="3"/>
      <c r="B712" s="3"/>
      <c r="C712" s="3"/>
      <c r="D712" s="23"/>
      <c r="E712" s="95"/>
      <c r="F712" s="95"/>
      <c r="Y712" s="95"/>
      <c r="AA712" s="95"/>
      <c r="AC712" s="3"/>
      <c r="AD712" s="3"/>
      <c r="AE712" s="3"/>
    </row>
    <row r="713" spans="1:31" x14ac:dyDescent="0.45">
      <c r="A713" s="3"/>
      <c r="B713" s="3"/>
      <c r="C713" s="3"/>
      <c r="D713" s="23"/>
      <c r="E713" s="95"/>
      <c r="F713" s="95"/>
      <c r="Y713" s="95"/>
      <c r="AA713" s="95"/>
      <c r="AC713" s="3"/>
      <c r="AD713" s="3"/>
      <c r="AE713" s="3"/>
    </row>
    <row r="714" spans="1:31" x14ac:dyDescent="0.45">
      <c r="A714" s="3"/>
      <c r="B714" s="3"/>
      <c r="C714" s="3"/>
      <c r="D714" s="23"/>
      <c r="E714" s="95"/>
      <c r="F714" s="95"/>
      <c r="Y714" s="95"/>
      <c r="AA714" s="95"/>
      <c r="AC714" s="3"/>
      <c r="AD714" s="3"/>
      <c r="AE714" s="3"/>
    </row>
    <row r="715" spans="1:31" x14ac:dyDescent="0.45">
      <c r="A715" s="3"/>
      <c r="B715" s="3"/>
      <c r="C715" s="3"/>
      <c r="D715" s="23"/>
      <c r="E715" s="95"/>
      <c r="F715" s="95"/>
      <c r="Y715" s="95"/>
      <c r="AA715" s="95"/>
      <c r="AC715" s="3"/>
      <c r="AD715" s="3"/>
      <c r="AE715" s="3"/>
    </row>
    <row r="716" spans="1:31" x14ac:dyDescent="0.45">
      <c r="A716" s="3"/>
      <c r="B716" s="3"/>
      <c r="C716" s="3"/>
      <c r="D716" s="23"/>
      <c r="E716" s="95"/>
      <c r="F716" s="95"/>
      <c r="Y716" s="95"/>
      <c r="AA716" s="95"/>
      <c r="AC716" s="3"/>
      <c r="AD716" s="3"/>
      <c r="AE716" s="3"/>
    </row>
    <row r="717" spans="1:31" x14ac:dyDescent="0.45">
      <c r="A717" s="3"/>
      <c r="B717" s="3"/>
      <c r="C717" s="3"/>
      <c r="D717" s="23"/>
      <c r="E717" s="95"/>
      <c r="F717" s="95"/>
      <c r="Y717" s="95"/>
      <c r="AA717" s="95"/>
      <c r="AC717" s="3"/>
      <c r="AD717" s="3"/>
      <c r="AE717" s="3"/>
    </row>
    <row r="718" spans="1:31" x14ac:dyDescent="0.45">
      <c r="A718" s="3"/>
      <c r="B718" s="3"/>
      <c r="C718" s="3"/>
      <c r="D718" s="23"/>
      <c r="E718" s="95"/>
      <c r="F718" s="95"/>
      <c r="Y718" s="95"/>
      <c r="AA718" s="95"/>
      <c r="AC718" s="3"/>
      <c r="AD718" s="3"/>
      <c r="AE718" s="3"/>
    </row>
    <row r="719" spans="1:31" x14ac:dyDescent="0.45">
      <c r="A719" s="3"/>
      <c r="B719" s="3"/>
      <c r="C719" s="3"/>
      <c r="D719" s="23"/>
      <c r="E719" s="95"/>
      <c r="F719" s="95"/>
      <c r="Y719" s="95"/>
      <c r="AA719" s="95"/>
      <c r="AC719" s="3"/>
      <c r="AD719" s="3"/>
      <c r="AE719" s="3"/>
    </row>
    <row r="720" spans="1:31" x14ac:dyDescent="0.45">
      <c r="A720" s="3"/>
      <c r="B720" s="3"/>
      <c r="C720" s="3"/>
      <c r="D720" s="23"/>
      <c r="E720" s="95"/>
      <c r="F720" s="95"/>
      <c r="Y720" s="95"/>
      <c r="AA720" s="95"/>
      <c r="AC720" s="3"/>
      <c r="AD720" s="3"/>
      <c r="AE720" s="3"/>
    </row>
    <row r="721" spans="1:31" x14ac:dyDescent="0.45">
      <c r="A721" s="3"/>
      <c r="B721" s="3"/>
      <c r="C721" s="3"/>
      <c r="D721" s="23"/>
      <c r="E721" s="95"/>
      <c r="F721" s="95"/>
      <c r="Y721" s="95"/>
      <c r="AA721" s="95"/>
      <c r="AC721" s="3"/>
      <c r="AD721" s="3"/>
      <c r="AE721" s="3"/>
    </row>
    <row r="722" spans="1:31" x14ac:dyDescent="0.45">
      <c r="A722" s="3"/>
      <c r="B722" s="3"/>
      <c r="C722" s="3"/>
      <c r="D722" s="23"/>
      <c r="E722" s="95"/>
      <c r="F722" s="95"/>
      <c r="Y722" s="95"/>
      <c r="AA722" s="95"/>
      <c r="AC722" s="3"/>
      <c r="AD722" s="3"/>
      <c r="AE722" s="3"/>
    </row>
    <row r="723" spans="1:31" x14ac:dyDescent="0.45">
      <c r="A723" s="3"/>
      <c r="B723" s="3"/>
      <c r="C723" s="3"/>
      <c r="D723" s="23"/>
      <c r="E723" s="95"/>
      <c r="F723" s="95"/>
      <c r="Y723" s="95"/>
      <c r="AA723" s="95"/>
      <c r="AC723" s="3"/>
      <c r="AD723" s="3"/>
      <c r="AE723" s="3"/>
    </row>
    <row r="724" spans="1:31" x14ac:dyDescent="0.45">
      <c r="A724" s="3"/>
      <c r="B724" s="3"/>
      <c r="C724" s="3"/>
      <c r="D724" s="23"/>
      <c r="E724" s="95"/>
      <c r="F724" s="95"/>
      <c r="Y724" s="95"/>
      <c r="AA724" s="95"/>
      <c r="AC724" s="3"/>
      <c r="AD724" s="3"/>
      <c r="AE724" s="3"/>
    </row>
    <row r="725" spans="1:31" x14ac:dyDescent="0.45">
      <c r="A725" s="3"/>
      <c r="B725" s="3"/>
      <c r="C725" s="3"/>
      <c r="D725" s="23"/>
      <c r="E725" s="95"/>
      <c r="F725" s="95"/>
      <c r="Y725" s="95"/>
      <c r="AA725" s="95"/>
      <c r="AC725" s="3"/>
      <c r="AD725" s="3"/>
      <c r="AE725" s="3"/>
    </row>
    <row r="726" spans="1:31" x14ac:dyDescent="0.45">
      <c r="A726" s="3"/>
      <c r="B726" s="3"/>
      <c r="C726" s="3"/>
      <c r="D726" s="23"/>
      <c r="E726" s="95"/>
      <c r="F726" s="95"/>
      <c r="Y726" s="95"/>
      <c r="AA726" s="95"/>
      <c r="AC726" s="3"/>
      <c r="AD726" s="3"/>
      <c r="AE726" s="3"/>
    </row>
    <row r="727" spans="1:31" x14ac:dyDescent="0.45">
      <c r="A727" s="3"/>
      <c r="B727" s="3"/>
      <c r="C727" s="3"/>
      <c r="D727" s="23"/>
      <c r="E727" s="95"/>
      <c r="F727" s="95"/>
      <c r="Y727" s="95"/>
      <c r="AA727" s="95"/>
      <c r="AC727" s="3"/>
      <c r="AD727" s="3"/>
      <c r="AE727" s="3"/>
    </row>
    <row r="728" spans="1:31" x14ac:dyDescent="0.45">
      <c r="A728" s="3"/>
      <c r="B728" s="3"/>
      <c r="C728" s="3"/>
      <c r="D728" s="23"/>
      <c r="E728" s="95"/>
      <c r="F728" s="95"/>
      <c r="Y728" s="95"/>
      <c r="AA728" s="95"/>
      <c r="AC728" s="3"/>
      <c r="AD728" s="3"/>
      <c r="AE728" s="3"/>
    </row>
    <row r="729" spans="1:31" x14ac:dyDescent="0.45">
      <c r="A729" s="3"/>
      <c r="B729" s="3"/>
      <c r="C729" s="3"/>
      <c r="D729" s="23"/>
      <c r="E729" s="95"/>
      <c r="F729" s="95"/>
      <c r="Y729" s="95"/>
      <c r="AA729" s="95"/>
      <c r="AC729" s="3"/>
      <c r="AD729" s="3"/>
      <c r="AE729" s="3"/>
    </row>
    <row r="730" spans="1:31" x14ac:dyDescent="0.45">
      <c r="A730" s="3"/>
      <c r="B730" s="3"/>
      <c r="C730" s="3"/>
      <c r="D730" s="23"/>
      <c r="E730" s="95"/>
      <c r="F730" s="95"/>
      <c r="Y730" s="95"/>
      <c r="AA730" s="95"/>
      <c r="AC730" s="3"/>
      <c r="AD730" s="3"/>
      <c r="AE730" s="3"/>
    </row>
    <row r="731" spans="1:31" x14ac:dyDescent="0.45">
      <c r="A731" s="3"/>
      <c r="B731" s="3"/>
      <c r="C731" s="3"/>
      <c r="D731" s="23"/>
      <c r="E731" s="95"/>
      <c r="F731" s="95"/>
      <c r="Y731" s="95"/>
      <c r="AA731" s="95"/>
      <c r="AC731" s="3"/>
      <c r="AD731" s="3"/>
      <c r="AE731" s="3"/>
    </row>
    <row r="732" spans="1:31" x14ac:dyDescent="0.45">
      <c r="A732" s="3"/>
      <c r="B732" s="3"/>
      <c r="C732" s="3"/>
      <c r="D732" s="23"/>
      <c r="E732" s="95"/>
      <c r="F732" s="95"/>
      <c r="Y732" s="95"/>
      <c r="AA732" s="95"/>
      <c r="AC732" s="3"/>
      <c r="AD732" s="3"/>
      <c r="AE732" s="3"/>
    </row>
    <row r="733" spans="1:31" x14ac:dyDescent="0.45">
      <c r="A733" s="3"/>
      <c r="B733" s="3"/>
      <c r="C733" s="3"/>
      <c r="D733" s="23"/>
      <c r="E733" s="95"/>
      <c r="F733" s="95"/>
      <c r="Y733" s="95"/>
      <c r="AA733" s="95"/>
      <c r="AC733" s="3"/>
      <c r="AD733" s="3"/>
      <c r="AE733" s="3"/>
    </row>
    <row r="734" spans="1:31" x14ac:dyDescent="0.45">
      <c r="A734" s="3"/>
      <c r="B734" s="3"/>
      <c r="C734" s="3"/>
      <c r="D734" s="23"/>
      <c r="E734" s="95"/>
      <c r="F734" s="95"/>
      <c r="Y734" s="95"/>
      <c r="AA734" s="95"/>
      <c r="AC734" s="3"/>
      <c r="AD734" s="3"/>
      <c r="AE734" s="3"/>
    </row>
    <row r="735" spans="1:31" x14ac:dyDescent="0.45">
      <c r="A735" s="3"/>
      <c r="B735" s="3"/>
      <c r="C735" s="3"/>
      <c r="D735" s="23"/>
      <c r="E735" s="95"/>
      <c r="F735" s="95"/>
      <c r="Y735" s="95"/>
      <c r="AA735" s="95"/>
      <c r="AC735" s="3"/>
      <c r="AD735" s="3"/>
      <c r="AE735" s="3"/>
    </row>
    <row r="736" spans="1:31" x14ac:dyDescent="0.45">
      <c r="A736" s="3"/>
      <c r="B736" s="3"/>
      <c r="C736" s="3"/>
      <c r="D736" s="23"/>
      <c r="E736" s="95"/>
      <c r="F736" s="95"/>
      <c r="Y736" s="95"/>
      <c r="AA736" s="95"/>
      <c r="AC736" s="3"/>
      <c r="AD736" s="3"/>
      <c r="AE736" s="3"/>
    </row>
    <row r="737" spans="1:31" x14ac:dyDescent="0.45">
      <c r="A737" s="3"/>
      <c r="B737" s="3"/>
      <c r="C737" s="3"/>
      <c r="D737" s="23"/>
      <c r="E737" s="95"/>
      <c r="F737" s="95"/>
      <c r="Y737" s="95"/>
      <c r="AA737" s="95"/>
      <c r="AC737" s="3"/>
      <c r="AD737" s="3"/>
      <c r="AE737" s="3"/>
    </row>
    <row r="738" spans="1:31" x14ac:dyDescent="0.45">
      <c r="A738" s="3"/>
      <c r="B738" s="3"/>
      <c r="C738" s="3"/>
      <c r="D738" s="23"/>
      <c r="E738" s="95"/>
      <c r="F738" s="95"/>
      <c r="Y738" s="95"/>
      <c r="AA738" s="95"/>
      <c r="AC738" s="3"/>
      <c r="AD738" s="3"/>
      <c r="AE738" s="3"/>
    </row>
    <row r="739" spans="1:31" x14ac:dyDescent="0.45">
      <c r="A739" s="3"/>
      <c r="B739" s="3"/>
      <c r="C739" s="3"/>
      <c r="D739" s="23"/>
      <c r="E739" s="95"/>
      <c r="F739" s="95"/>
      <c r="Y739" s="95"/>
      <c r="AA739" s="95"/>
      <c r="AC739" s="3"/>
      <c r="AD739" s="3"/>
      <c r="AE739" s="3"/>
    </row>
    <row r="740" spans="1:31" x14ac:dyDescent="0.45">
      <c r="A740" s="3"/>
      <c r="B740" s="3"/>
      <c r="C740" s="3"/>
      <c r="D740" s="23"/>
      <c r="E740" s="95"/>
      <c r="F740" s="95"/>
      <c r="Y740" s="95"/>
      <c r="AA740" s="95"/>
      <c r="AC740" s="3"/>
      <c r="AD740" s="3"/>
      <c r="AE740" s="3"/>
    </row>
    <row r="741" spans="1:31" x14ac:dyDescent="0.45">
      <c r="A741" s="3"/>
      <c r="B741" s="3"/>
      <c r="C741" s="3"/>
      <c r="D741" s="23"/>
      <c r="E741" s="95"/>
      <c r="F741" s="95"/>
      <c r="Y741" s="95"/>
      <c r="AA741" s="95"/>
      <c r="AC741" s="3"/>
      <c r="AD741" s="3"/>
      <c r="AE741" s="3"/>
    </row>
    <row r="742" spans="1:31" x14ac:dyDescent="0.45">
      <c r="A742" s="3"/>
      <c r="B742" s="3"/>
      <c r="C742" s="3"/>
      <c r="D742" s="23"/>
      <c r="E742" s="95"/>
      <c r="F742" s="95"/>
      <c r="Y742" s="95"/>
      <c r="AA742" s="95"/>
      <c r="AC742" s="3"/>
      <c r="AD742" s="3"/>
      <c r="AE742" s="3"/>
    </row>
    <row r="743" spans="1:31" x14ac:dyDescent="0.45">
      <c r="A743" s="3"/>
      <c r="B743" s="3"/>
      <c r="C743" s="3"/>
      <c r="D743" s="23"/>
      <c r="E743" s="95"/>
      <c r="F743" s="95"/>
      <c r="Y743" s="95"/>
      <c r="AA743" s="95"/>
      <c r="AC743" s="3"/>
      <c r="AD743" s="3"/>
      <c r="AE743" s="3"/>
    </row>
    <row r="744" spans="1:31" x14ac:dyDescent="0.45">
      <c r="A744" s="3"/>
      <c r="B744" s="3"/>
      <c r="C744" s="3"/>
      <c r="D744" s="23"/>
      <c r="E744" s="95"/>
      <c r="F744" s="95"/>
      <c r="Y744" s="95"/>
      <c r="AA744" s="95"/>
      <c r="AC744" s="3"/>
      <c r="AD744" s="3"/>
      <c r="AE744" s="3"/>
    </row>
    <row r="745" spans="1:31" x14ac:dyDescent="0.45">
      <c r="A745" s="3"/>
      <c r="B745" s="3"/>
      <c r="C745" s="3"/>
      <c r="D745" s="23"/>
      <c r="E745" s="95"/>
      <c r="F745" s="95"/>
      <c r="Y745" s="95"/>
      <c r="AA745" s="95"/>
      <c r="AC745" s="3"/>
      <c r="AD745" s="3"/>
      <c r="AE745" s="3"/>
    </row>
    <row r="746" spans="1:31" x14ac:dyDescent="0.45">
      <c r="A746" s="3"/>
      <c r="B746" s="3"/>
      <c r="C746" s="3"/>
      <c r="D746" s="23"/>
      <c r="E746" s="95"/>
      <c r="F746" s="95"/>
      <c r="Y746" s="95"/>
      <c r="AA746" s="95"/>
      <c r="AC746" s="3"/>
      <c r="AD746" s="3"/>
      <c r="AE746" s="3"/>
    </row>
    <row r="747" spans="1:31" x14ac:dyDescent="0.45">
      <c r="A747" s="3"/>
      <c r="B747" s="3"/>
      <c r="C747" s="3"/>
      <c r="D747" s="23"/>
      <c r="E747" s="95"/>
      <c r="F747" s="95"/>
      <c r="Y747" s="95"/>
      <c r="AA747" s="95"/>
      <c r="AC747" s="3"/>
      <c r="AD747" s="3"/>
      <c r="AE747" s="3"/>
    </row>
    <row r="748" spans="1:31" x14ac:dyDescent="0.45">
      <c r="A748" s="3"/>
      <c r="B748" s="3"/>
      <c r="C748" s="3"/>
      <c r="D748" s="23"/>
      <c r="E748" s="95"/>
      <c r="F748" s="95"/>
      <c r="Y748" s="95"/>
      <c r="AA748" s="95"/>
      <c r="AC748" s="3"/>
      <c r="AD748" s="3"/>
      <c r="AE748" s="3"/>
    </row>
    <row r="749" spans="1:31" x14ac:dyDescent="0.45">
      <c r="A749" s="3"/>
      <c r="B749" s="3"/>
      <c r="C749" s="3"/>
      <c r="D749" s="23"/>
      <c r="E749" s="95"/>
      <c r="F749" s="95"/>
      <c r="Y749" s="95"/>
      <c r="AA749" s="95"/>
      <c r="AC749" s="3"/>
      <c r="AD749" s="3"/>
      <c r="AE749" s="3"/>
    </row>
    <row r="750" spans="1:31" x14ac:dyDescent="0.45">
      <c r="A750" s="3"/>
      <c r="B750" s="3"/>
      <c r="C750" s="3"/>
      <c r="D750" s="23"/>
      <c r="E750" s="95"/>
      <c r="F750" s="95"/>
      <c r="Y750" s="95"/>
      <c r="AA750" s="95"/>
      <c r="AC750" s="3"/>
      <c r="AD750" s="3"/>
      <c r="AE750" s="3"/>
    </row>
    <row r="751" spans="1:31" x14ac:dyDescent="0.45">
      <c r="A751" s="3"/>
      <c r="B751" s="3"/>
      <c r="C751" s="3"/>
      <c r="D751" s="23"/>
      <c r="E751" s="95"/>
      <c r="F751" s="95"/>
      <c r="Y751" s="95"/>
      <c r="AA751" s="95"/>
      <c r="AC751" s="3"/>
      <c r="AD751" s="3"/>
      <c r="AE751" s="3"/>
    </row>
    <row r="752" spans="1:31" x14ac:dyDescent="0.45">
      <c r="A752" s="3"/>
      <c r="B752" s="3"/>
      <c r="C752" s="3"/>
      <c r="D752" s="23"/>
      <c r="E752" s="95"/>
      <c r="F752" s="95"/>
      <c r="Y752" s="95"/>
      <c r="AA752" s="95"/>
      <c r="AC752" s="3"/>
      <c r="AD752" s="3"/>
      <c r="AE752" s="3"/>
    </row>
    <row r="753" spans="1:31" x14ac:dyDescent="0.45">
      <c r="A753" s="3"/>
      <c r="B753" s="3"/>
      <c r="C753" s="3"/>
      <c r="D753" s="23"/>
      <c r="E753" s="95"/>
      <c r="F753" s="95"/>
      <c r="Y753" s="95"/>
      <c r="AA753" s="95"/>
      <c r="AC753" s="3"/>
      <c r="AD753" s="3"/>
      <c r="AE753" s="3"/>
    </row>
    <row r="754" spans="1:31" x14ac:dyDescent="0.45">
      <c r="A754" s="3"/>
      <c r="B754" s="3"/>
      <c r="C754" s="3"/>
      <c r="D754" s="23"/>
      <c r="E754" s="95"/>
      <c r="F754" s="95"/>
      <c r="Y754" s="95"/>
      <c r="AA754" s="95"/>
      <c r="AC754" s="3"/>
      <c r="AD754" s="3"/>
      <c r="AE754" s="3"/>
    </row>
    <row r="755" spans="1:31" x14ac:dyDescent="0.45">
      <c r="A755" s="3"/>
      <c r="B755" s="3"/>
      <c r="C755" s="3"/>
      <c r="D755" s="23"/>
      <c r="E755" s="95"/>
      <c r="F755" s="95"/>
      <c r="Y755" s="95"/>
      <c r="AA755" s="95"/>
      <c r="AC755" s="3"/>
      <c r="AD755" s="3"/>
      <c r="AE755" s="3"/>
    </row>
    <row r="756" spans="1:31" x14ac:dyDescent="0.45">
      <c r="A756" s="3"/>
      <c r="B756" s="3"/>
      <c r="C756" s="3"/>
      <c r="D756" s="23"/>
      <c r="E756" s="95"/>
      <c r="F756" s="95"/>
      <c r="Y756" s="95"/>
      <c r="AA756" s="95"/>
      <c r="AC756" s="3"/>
      <c r="AD756" s="3"/>
      <c r="AE756" s="3"/>
    </row>
    <row r="757" spans="1:31" x14ac:dyDescent="0.45">
      <c r="A757" s="3"/>
      <c r="B757" s="3"/>
      <c r="C757" s="3"/>
      <c r="D757" s="23"/>
      <c r="E757" s="95"/>
      <c r="F757" s="95"/>
      <c r="Y757" s="95"/>
      <c r="AA757" s="95"/>
      <c r="AC757" s="3"/>
      <c r="AD757" s="3"/>
      <c r="AE757" s="3"/>
    </row>
    <row r="758" spans="1:31" x14ac:dyDescent="0.45">
      <c r="A758" s="3"/>
      <c r="B758" s="3"/>
      <c r="C758" s="3"/>
      <c r="D758" s="23"/>
      <c r="E758" s="95"/>
      <c r="F758" s="95"/>
      <c r="Y758" s="95"/>
      <c r="AA758" s="95"/>
      <c r="AC758" s="3"/>
      <c r="AD758" s="3"/>
      <c r="AE758" s="3"/>
    </row>
    <row r="759" spans="1:31" x14ac:dyDescent="0.45">
      <c r="A759" s="3"/>
      <c r="B759" s="3"/>
      <c r="C759" s="3"/>
      <c r="D759" s="23"/>
      <c r="E759" s="95"/>
      <c r="F759" s="95"/>
      <c r="Y759" s="95"/>
      <c r="AA759" s="95"/>
      <c r="AC759" s="3"/>
      <c r="AD759" s="3"/>
      <c r="AE759" s="3"/>
    </row>
    <row r="760" spans="1:31" x14ac:dyDescent="0.45">
      <c r="A760" s="3"/>
      <c r="B760" s="3"/>
      <c r="C760" s="3"/>
      <c r="D760" s="23"/>
      <c r="E760" s="95"/>
      <c r="F760" s="95"/>
      <c r="Y760" s="95"/>
      <c r="AA760" s="95"/>
      <c r="AC760" s="3"/>
      <c r="AD760" s="3"/>
      <c r="AE760" s="3"/>
    </row>
    <row r="761" spans="1:31" x14ac:dyDescent="0.45">
      <c r="A761" s="3"/>
      <c r="B761" s="3"/>
      <c r="C761" s="3"/>
      <c r="D761" s="23"/>
      <c r="E761" s="95"/>
      <c r="F761" s="95"/>
      <c r="Y761" s="95"/>
      <c r="AA761" s="95"/>
      <c r="AC761" s="3"/>
      <c r="AD761" s="3"/>
      <c r="AE761" s="3"/>
    </row>
    <row r="762" spans="1:31" x14ac:dyDescent="0.45">
      <c r="A762" s="3"/>
      <c r="B762" s="3"/>
      <c r="C762" s="3"/>
      <c r="D762" s="23"/>
      <c r="E762" s="95"/>
      <c r="F762" s="95"/>
      <c r="Y762" s="95"/>
      <c r="AA762" s="95"/>
      <c r="AC762" s="3"/>
      <c r="AD762" s="3"/>
      <c r="AE762" s="3"/>
    </row>
    <row r="763" spans="1:31" x14ac:dyDescent="0.45">
      <c r="A763" s="3"/>
      <c r="B763" s="3"/>
      <c r="C763" s="3"/>
      <c r="D763" s="23"/>
      <c r="E763" s="95"/>
      <c r="F763" s="95"/>
      <c r="Y763" s="95"/>
      <c r="AA763" s="95"/>
      <c r="AC763" s="3"/>
      <c r="AD763" s="3"/>
      <c r="AE763" s="3"/>
    </row>
    <row r="764" spans="1:31" x14ac:dyDescent="0.45">
      <c r="A764" s="3"/>
      <c r="B764" s="3"/>
      <c r="C764" s="3"/>
      <c r="D764" s="23"/>
      <c r="E764" s="95"/>
      <c r="F764" s="95"/>
      <c r="Y764" s="95"/>
      <c r="AA764" s="95"/>
      <c r="AC764" s="3"/>
      <c r="AD764" s="3"/>
      <c r="AE764" s="3"/>
    </row>
    <row r="765" spans="1:31" x14ac:dyDescent="0.45">
      <c r="A765" s="3"/>
      <c r="B765" s="3"/>
      <c r="C765" s="3"/>
      <c r="D765" s="23"/>
      <c r="E765" s="95"/>
      <c r="F765" s="95"/>
      <c r="Y765" s="95"/>
      <c r="AA765" s="95"/>
      <c r="AC765" s="3"/>
      <c r="AD765" s="3"/>
      <c r="AE765" s="3"/>
    </row>
    <row r="766" spans="1:31" x14ac:dyDescent="0.45">
      <c r="A766" s="3"/>
      <c r="B766" s="3"/>
      <c r="C766" s="3"/>
      <c r="D766" s="23"/>
      <c r="E766" s="95"/>
      <c r="F766" s="95"/>
      <c r="Y766" s="95"/>
      <c r="AA766" s="95"/>
      <c r="AC766" s="3"/>
      <c r="AD766" s="3"/>
      <c r="AE766" s="3"/>
    </row>
    <row r="767" spans="1:31" x14ac:dyDescent="0.45">
      <c r="A767" s="3"/>
      <c r="B767" s="3"/>
      <c r="C767" s="3"/>
      <c r="D767" s="23"/>
      <c r="E767" s="95"/>
      <c r="F767" s="95"/>
      <c r="Y767" s="95"/>
      <c r="AA767" s="95"/>
      <c r="AC767" s="3"/>
      <c r="AD767" s="3"/>
      <c r="AE767" s="3"/>
    </row>
    <row r="768" spans="1:31" x14ac:dyDescent="0.45">
      <c r="A768" s="3"/>
      <c r="B768" s="3"/>
      <c r="C768" s="3"/>
      <c r="D768" s="23"/>
      <c r="E768" s="95"/>
      <c r="F768" s="95"/>
      <c r="Y768" s="95"/>
      <c r="AA768" s="95"/>
      <c r="AC768" s="3"/>
      <c r="AD768" s="3"/>
      <c r="AE768" s="3"/>
    </row>
    <row r="769" spans="1:31" x14ac:dyDescent="0.45">
      <c r="A769" s="3"/>
      <c r="B769" s="3"/>
      <c r="C769" s="3"/>
      <c r="D769" s="23"/>
      <c r="E769" s="95"/>
      <c r="F769" s="95"/>
      <c r="Y769" s="95"/>
      <c r="AA769" s="95"/>
      <c r="AC769" s="3"/>
      <c r="AD769" s="3"/>
      <c r="AE769" s="3"/>
    </row>
    <row r="770" spans="1:31" x14ac:dyDescent="0.45">
      <c r="A770" s="3"/>
      <c r="B770" s="3"/>
      <c r="C770" s="3"/>
      <c r="D770" s="23"/>
      <c r="E770" s="95"/>
      <c r="F770" s="95"/>
      <c r="Y770" s="95"/>
      <c r="AA770" s="95"/>
      <c r="AC770" s="3"/>
      <c r="AD770" s="3"/>
      <c r="AE770" s="3"/>
    </row>
    <row r="771" spans="1:31" x14ac:dyDescent="0.45">
      <c r="A771" s="3"/>
      <c r="B771" s="3"/>
      <c r="C771" s="3"/>
      <c r="D771" s="23"/>
      <c r="E771" s="95"/>
      <c r="F771" s="95"/>
      <c r="Y771" s="95"/>
      <c r="AA771" s="95"/>
      <c r="AC771" s="3"/>
      <c r="AD771" s="3"/>
      <c r="AE771" s="3"/>
    </row>
    <row r="772" spans="1:31" x14ac:dyDescent="0.45">
      <c r="A772" s="3"/>
      <c r="B772" s="3"/>
      <c r="C772" s="3"/>
      <c r="D772" s="23"/>
      <c r="E772" s="95"/>
      <c r="F772" s="95"/>
      <c r="Y772" s="95"/>
      <c r="AA772" s="95"/>
      <c r="AC772" s="3"/>
      <c r="AD772" s="3"/>
      <c r="AE772" s="3"/>
    </row>
    <row r="773" spans="1:31" x14ac:dyDescent="0.45">
      <c r="A773" s="3"/>
      <c r="B773" s="3"/>
      <c r="C773" s="3"/>
      <c r="D773" s="23"/>
      <c r="E773" s="95"/>
      <c r="F773" s="95"/>
      <c r="Y773" s="95"/>
      <c r="AA773" s="95"/>
      <c r="AC773" s="3"/>
      <c r="AD773" s="3"/>
      <c r="AE773" s="3"/>
    </row>
    <row r="774" spans="1:31" x14ac:dyDescent="0.45">
      <c r="A774" s="3"/>
      <c r="B774" s="3"/>
      <c r="C774" s="3"/>
      <c r="D774" s="23"/>
      <c r="E774" s="95"/>
      <c r="F774" s="95"/>
      <c r="Y774" s="95"/>
      <c r="AA774" s="95"/>
      <c r="AC774" s="3"/>
      <c r="AD774" s="3"/>
      <c r="AE774" s="3"/>
    </row>
    <row r="775" spans="1:31" x14ac:dyDescent="0.45">
      <c r="A775" s="3"/>
      <c r="B775" s="3"/>
      <c r="C775" s="3"/>
      <c r="D775" s="23"/>
      <c r="E775" s="95"/>
      <c r="F775" s="95"/>
      <c r="Y775" s="95"/>
      <c r="AA775" s="95"/>
      <c r="AC775" s="3"/>
      <c r="AD775" s="3"/>
      <c r="AE775" s="3"/>
    </row>
    <row r="776" spans="1:31" x14ac:dyDescent="0.45">
      <c r="A776" s="3"/>
      <c r="B776" s="3"/>
      <c r="C776" s="3"/>
      <c r="D776" s="23"/>
      <c r="E776" s="95"/>
      <c r="F776" s="95"/>
      <c r="Y776" s="95"/>
      <c r="AA776" s="95"/>
      <c r="AC776" s="3"/>
      <c r="AD776" s="3"/>
      <c r="AE776" s="3"/>
    </row>
    <row r="777" spans="1:31" x14ac:dyDescent="0.45">
      <c r="A777" s="3"/>
      <c r="B777" s="3"/>
      <c r="C777" s="3"/>
      <c r="D777" s="23"/>
      <c r="E777" s="95"/>
      <c r="F777" s="95"/>
      <c r="Y777" s="95"/>
      <c r="AA777" s="95"/>
      <c r="AC777" s="3"/>
      <c r="AD777" s="3"/>
      <c r="AE777" s="3"/>
    </row>
    <row r="778" spans="1:31" x14ac:dyDescent="0.45">
      <c r="A778" s="3"/>
      <c r="B778" s="3"/>
      <c r="C778" s="3"/>
      <c r="D778" s="23"/>
      <c r="E778" s="95"/>
      <c r="F778" s="95"/>
      <c r="Y778" s="95"/>
      <c r="AA778" s="95"/>
      <c r="AC778" s="3"/>
      <c r="AD778" s="3"/>
      <c r="AE778" s="3"/>
    </row>
    <row r="779" spans="1:31" x14ac:dyDescent="0.45">
      <c r="A779" s="3"/>
      <c r="B779" s="3"/>
      <c r="C779" s="3"/>
      <c r="D779" s="23"/>
      <c r="E779" s="95"/>
      <c r="F779" s="95"/>
      <c r="Y779" s="95"/>
      <c r="AA779" s="95"/>
      <c r="AC779" s="3"/>
      <c r="AD779" s="3"/>
      <c r="AE779" s="3"/>
    </row>
    <row r="780" spans="1:31" x14ac:dyDescent="0.45">
      <c r="A780" s="3"/>
      <c r="B780" s="3"/>
      <c r="C780" s="3"/>
      <c r="D780" s="23"/>
      <c r="E780" s="95"/>
      <c r="F780" s="95"/>
      <c r="Y780" s="95"/>
      <c r="AA780" s="95"/>
      <c r="AC780" s="3"/>
      <c r="AD780" s="3"/>
      <c r="AE780" s="3"/>
    </row>
    <row r="781" spans="1:31" x14ac:dyDescent="0.45">
      <c r="A781" s="3"/>
      <c r="B781" s="3"/>
      <c r="C781" s="3"/>
      <c r="D781" s="23"/>
      <c r="E781" s="95"/>
      <c r="F781" s="95"/>
      <c r="Y781" s="95"/>
      <c r="AA781" s="95"/>
      <c r="AC781" s="3"/>
      <c r="AD781" s="3"/>
      <c r="AE781" s="3"/>
    </row>
    <row r="782" spans="1:31" x14ac:dyDescent="0.45">
      <c r="A782" s="3"/>
      <c r="B782" s="3"/>
      <c r="C782" s="3"/>
      <c r="D782" s="23"/>
      <c r="E782" s="95"/>
      <c r="F782" s="95"/>
      <c r="Y782" s="95"/>
      <c r="AA782" s="95"/>
      <c r="AC782" s="3"/>
      <c r="AD782" s="3"/>
      <c r="AE782" s="3"/>
    </row>
    <row r="783" spans="1:31" x14ac:dyDescent="0.45">
      <c r="A783" s="3"/>
      <c r="B783" s="3"/>
      <c r="C783" s="3"/>
      <c r="D783" s="23"/>
      <c r="E783" s="95"/>
      <c r="F783" s="95"/>
      <c r="Y783" s="95"/>
      <c r="AA783" s="95"/>
      <c r="AC783" s="3"/>
      <c r="AD783" s="3"/>
      <c r="AE783" s="3"/>
    </row>
    <row r="784" spans="1:31" x14ac:dyDescent="0.45">
      <c r="A784" s="3"/>
      <c r="B784" s="3"/>
      <c r="C784" s="3"/>
      <c r="D784" s="23"/>
      <c r="E784" s="95"/>
      <c r="F784" s="95"/>
      <c r="Y784" s="95"/>
      <c r="AA784" s="95"/>
      <c r="AC784" s="3"/>
      <c r="AD784" s="3"/>
      <c r="AE784" s="3"/>
    </row>
    <row r="785" spans="1:31" x14ac:dyDescent="0.45">
      <c r="A785" s="3"/>
      <c r="B785" s="3"/>
      <c r="C785" s="3"/>
      <c r="D785" s="23"/>
      <c r="E785" s="95"/>
      <c r="F785" s="95"/>
      <c r="Y785" s="95"/>
      <c r="AA785" s="95"/>
      <c r="AC785" s="3"/>
      <c r="AD785" s="3"/>
      <c r="AE785" s="3"/>
    </row>
    <row r="786" spans="1:31" x14ac:dyDescent="0.45">
      <c r="A786" s="3"/>
      <c r="B786" s="3"/>
      <c r="C786" s="3"/>
      <c r="D786" s="23"/>
      <c r="E786" s="95"/>
      <c r="F786" s="95"/>
      <c r="Y786" s="95"/>
      <c r="AA786" s="95"/>
      <c r="AC786" s="3"/>
      <c r="AD786" s="3"/>
      <c r="AE786" s="3"/>
    </row>
    <row r="787" spans="1:31" x14ac:dyDescent="0.45">
      <c r="A787" s="3"/>
      <c r="B787" s="3"/>
      <c r="C787" s="3"/>
      <c r="D787" s="23"/>
      <c r="E787" s="95"/>
      <c r="F787" s="95"/>
      <c r="Y787" s="95"/>
      <c r="AA787" s="95"/>
      <c r="AC787" s="3"/>
      <c r="AD787" s="3"/>
      <c r="AE787" s="3"/>
    </row>
    <row r="788" spans="1:31" x14ac:dyDescent="0.45">
      <c r="A788" s="3"/>
      <c r="B788" s="3"/>
      <c r="C788" s="3"/>
      <c r="D788" s="23"/>
      <c r="E788" s="95"/>
      <c r="F788" s="95"/>
      <c r="Y788" s="95"/>
      <c r="AA788" s="95"/>
      <c r="AC788" s="3"/>
      <c r="AD788" s="3"/>
      <c r="AE788" s="3"/>
    </row>
    <row r="789" spans="1:31" x14ac:dyDescent="0.45">
      <c r="A789" s="3"/>
      <c r="B789" s="3"/>
      <c r="C789" s="3"/>
      <c r="D789" s="23"/>
      <c r="E789" s="95"/>
      <c r="F789" s="95"/>
      <c r="Y789" s="95"/>
      <c r="AA789" s="95"/>
      <c r="AC789" s="3"/>
      <c r="AD789" s="3"/>
      <c r="AE789" s="3"/>
    </row>
    <row r="790" spans="1:31" x14ac:dyDescent="0.45">
      <c r="A790" s="3"/>
      <c r="B790" s="3"/>
      <c r="C790" s="3"/>
      <c r="D790" s="23"/>
      <c r="E790" s="95"/>
      <c r="F790" s="95"/>
      <c r="Y790" s="95"/>
      <c r="AA790" s="95"/>
      <c r="AC790" s="3"/>
      <c r="AD790" s="3"/>
      <c r="AE790" s="3"/>
    </row>
    <row r="791" spans="1:31" x14ac:dyDescent="0.45">
      <c r="A791" s="3"/>
      <c r="B791" s="3"/>
      <c r="C791" s="3"/>
      <c r="D791" s="23"/>
      <c r="E791" s="95"/>
      <c r="F791" s="95"/>
      <c r="Y791" s="95"/>
      <c r="AA791" s="95"/>
      <c r="AC791" s="3"/>
      <c r="AD791" s="3"/>
      <c r="AE791" s="3"/>
    </row>
    <row r="792" spans="1:31" x14ac:dyDescent="0.45">
      <c r="A792" s="3"/>
      <c r="B792" s="3"/>
      <c r="C792" s="3"/>
      <c r="D792" s="23"/>
      <c r="E792" s="95"/>
      <c r="F792" s="95"/>
      <c r="Y792" s="95"/>
      <c r="AA792" s="95"/>
      <c r="AC792" s="3"/>
      <c r="AD792" s="3"/>
      <c r="AE792" s="3"/>
    </row>
    <row r="793" spans="1:31" x14ac:dyDescent="0.45">
      <c r="A793" s="3"/>
      <c r="B793" s="3"/>
      <c r="C793" s="3"/>
      <c r="D793" s="23"/>
      <c r="E793" s="95"/>
      <c r="F793" s="95"/>
      <c r="Y793" s="95"/>
      <c r="AA793" s="95"/>
      <c r="AC793" s="3"/>
      <c r="AD793" s="3"/>
      <c r="AE793" s="3"/>
    </row>
    <row r="794" spans="1:31" x14ac:dyDescent="0.45">
      <c r="A794" s="3"/>
      <c r="B794" s="3"/>
      <c r="C794" s="3"/>
      <c r="D794" s="23"/>
      <c r="E794" s="95"/>
      <c r="F794" s="95"/>
      <c r="Y794" s="95"/>
      <c r="AA794" s="95"/>
      <c r="AC794" s="3"/>
      <c r="AD794" s="3"/>
      <c r="AE794" s="3"/>
    </row>
    <row r="795" spans="1:31" x14ac:dyDescent="0.45">
      <c r="A795" s="3"/>
      <c r="B795" s="3"/>
      <c r="C795" s="3"/>
      <c r="D795" s="23"/>
      <c r="E795" s="95"/>
      <c r="F795" s="95"/>
      <c r="Y795" s="95"/>
      <c r="AA795" s="95"/>
      <c r="AC795" s="3"/>
      <c r="AD795" s="3"/>
      <c r="AE795" s="3"/>
    </row>
    <row r="796" spans="1:31" x14ac:dyDescent="0.45">
      <c r="A796" s="3"/>
      <c r="B796" s="3"/>
      <c r="C796" s="3"/>
      <c r="D796" s="23"/>
      <c r="E796" s="95"/>
      <c r="F796" s="95"/>
      <c r="Y796" s="95"/>
      <c r="AA796" s="95"/>
      <c r="AC796" s="3"/>
      <c r="AD796" s="3"/>
      <c r="AE796" s="3"/>
    </row>
    <row r="797" spans="1:31" x14ac:dyDescent="0.45">
      <c r="A797" s="3"/>
      <c r="B797" s="3"/>
      <c r="C797" s="3"/>
      <c r="D797" s="23"/>
      <c r="E797" s="95"/>
      <c r="F797" s="95"/>
      <c r="Y797" s="95"/>
      <c r="AA797" s="95"/>
      <c r="AC797" s="3"/>
      <c r="AD797" s="3"/>
      <c r="AE797" s="3"/>
    </row>
    <row r="798" spans="1:31" x14ac:dyDescent="0.45">
      <c r="A798" s="3"/>
      <c r="B798" s="3"/>
      <c r="C798" s="3"/>
      <c r="D798" s="23"/>
      <c r="E798" s="95"/>
      <c r="F798" s="95"/>
      <c r="Y798" s="95"/>
      <c r="AA798" s="95"/>
      <c r="AC798" s="3"/>
      <c r="AD798" s="3"/>
      <c r="AE798" s="3"/>
    </row>
    <row r="799" spans="1:31" x14ac:dyDescent="0.45">
      <c r="A799" s="3"/>
      <c r="B799" s="3"/>
      <c r="C799" s="3"/>
      <c r="D799" s="23"/>
      <c r="E799" s="95"/>
      <c r="F799" s="95"/>
      <c r="Y799" s="95"/>
      <c r="AA799" s="95"/>
      <c r="AC799" s="3"/>
      <c r="AD799" s="3"/>
      <c r="AE799" s="3"/>
    </row>
    <row r="800" spans="1:31" x14ac:dyDescent="0.45">
      <c r="A800" s="3"/>
      <c r="B800" s="3"/>
      <c r="C800" s="3"/>
      <c r="D800" s="23"/>
      <c r="E800" s="95"/>
      <c r="F800" s="95"/>
      <c r="Y800" s="95"/>
      <c r="AA800" s="95"/>
      <c r="AC800" s="3"/>
      <c r="AD800" s="3"/>
      <c r="AE800" s="3"/>
    </row>
    <row r="801" spans="1:31" x14ac:dyDescent="0.45">
      <c r="A801" s="3"/>
      <c r="B801" s="3"/>
      <c r="C801" s="3"/>
      <c r="D801" s="23"/>
      <c r="E801" s="95"/>
      <c r="F801" s="95"/>
      <c r="Y801" s="95"/>
      <c r="AA801" s="95"/>
      <c r="AC801" s="3"/>
      <c r="AD801" s="3"/>
      <c r="AE801" s="3"/>
    </row>
    <row r="802" spans="1:31" x14ac:dyDescent="0.45">
      <c r="A802" s="3"/>
      <c r="B802" s="3"/>
      <c r="C802" s="3"/>
      <c r="D802" s="23"/>
      <c r="E802" s="95"/>
      <c r="F802" s="95"/>
      <c r="Y802" s="95"/>
      <c r="AA802" s="95"/>
      <c r="AC802" s="3"/>
      <c r="AD802" s="3"/>
      <c r="AE802" s="3"/>
    </row>
    <row r="803" spans="1:31" x14ac:dyDescent="0.45">
      <c r="A803" s="3"/>
      <c r="B803" s="3"/>
      <c r="C803" s="3"/>
      <c r="D803" s="23"/>
      <c r="E803" s="95"/>
      <c r="F803" s="95"/>
      <c r="Y803" s="95"/>
      <c r="AA803" s="95"/>
      <c r="AC803" s="3"/>
      <c r="AD803" s="3"/>
      <c r="AE803" s="3"/>
    </row>
    <row r="804" spans="1:31" x14ac:dyDescent="0.45">
      <c r="A804" s="3"/>
      <c r="B804" s="3"/>
      <c r="C804" s="3"/>
      <c r="D804" s="23"/>
      <c r="E804" s="95"/>
      <c r="F804" s="95"/>
      <c r="Y804" s="95"/>
      <c r="AA804" s="95"/>
      <c r="AC804" s="3"/>
      <c r="AD804" s="3"/>
      <c r="AE804" s="3"/>
    </row>
    <row r="805" spans="1:31" x14ac:dyDescent="0.45">
      <c r="A805" s="3"/>
      <c r="B805" s="3"/>
      <c r="C805" s="3"/>
      <c r="D805" s="23"/>
      <c r="E805" s="95"/>
      <c r="F805" s="95"/>
      <c r="Y805" s="95"/>
      <c r="AA805" s="95"/>
      <c r="AC805" s="3"/>
      <c r="AD805" s="3"/>
      <c r="AE805" s="3"/>
    </row>
    <row r="806" spans="1:31" x14ac:dyDescent="0.45">
      <c r="A806" s="3"/>
      <c r="B806" s="3"/>
      <c r="C806" s="3"/>
      <c r="D806" s="23"/>
      <c r="E806" s="95"/>
      <c r="F806" s="95"/>
      <c r="Y806" s="95"/>
      <c r="AA806" s="95"/>
      <c r="AC806" s="3"/>
      <c r="AD806" s="3"/>
      <c r="AE806" s="3"/>
    </row>
    <row r="807" spans="1:31" x14ac:dyDescent="0.45">
      <c r="A807" s="3"/>
      <c r="B807" s="3"/>
      <c r="C807" s="3"/>
      <c r="D807" s="23"/>
      <c r="E807" s="95"/>
      <c r="F807" s="95"/>
      <c r="Y807" s="95"/>
      <c r="AA807" s="95"/>
      <c r="AC807" s="3"/>
      <c r="AD807" s="3"/>
      <c r="AE807" s="3"/>
    </row>
    <row r="808" spans="1:31" x14ac:dyDescent="0.45">
      <c r="A808" s="3"/>
      <c r="B808" s="3"/>
      <c r="C808" s="3"/>
      <c r="D808" s="23"/>
      <c r="E808" s="95"/>
      <c r="F808" s="95"/>
      <c r="Y808" s="95"/>
      <c r="AA808" s="95"/>
      <c r="AC808" s="3"/>
      <c r="AD808" s="3"/>
      <c r="AE808" s="3"/>
    </row>
    <row r="809" spans="1:31" x14ac:dyDescent="0.45">
      <c r="A809" s="3"/>
      <c r="B809" s="3"/>
      <c r="C809" s="3"/>
      <c r="D809" s="23"/>
      <c r="E809" s="95"/>
      <c r="F809" s="95"/>
      <c r="Y809" s="95"/>
      <c r="AA809" s="95"/>
      <c r="AC809" s="3"/>
      <c r="AD809" s="3"/>
      <c r="AE809" s="3"/>
    </row>
    <row r="810" spans="1:31" x14ac:dyDescent="0.45">
      <c r="A810" s="3"/>
      <c r="B810" s="3"/>
      <c r="C810" s="3"/>
      <c r="D810" s="23"/>
      <c r="E810" s="95"/>
      <c r="F810" s="95"/>
      <c r="Y810" s="95"/>
      <c r="AA810" s="95"/>
      <c r="AC810" s="3"/>
      <c r="AD810" s="3"/>
      <c r="AE810" s="3"/>
    </row>
    <row r="811" spans="1:31" x14ac:dyDescent="0.45">
      <c r="A811" s="3"/>
      <c r="B811" s="3"/>
      <c r="C811" s="3"/>
      <c r="D811" s="23"/>
      <c r="E811" s="95"/>
      <c r="F811" s="95"/>
      <c r="Y811" s="95"/>
      <c r="AA811" s="95"/>
      <c r="AC811" s="3"/>
      <c r="AD811" s="3"/>
      <c r="AE811" s="3"/>
    </row>
    <row r="812" spans="1:31" x14ac:dyDescent="0.45">
      <c r="A812" s="3"/>
      <c r="B812" s="3"/>
      <c r="C812" s="3"/>
      <c r="D812" s="23"/>
      <c r="E812" s="95"/>
      <c r="F812" s="95"/>
      <c r="Y812" s="95"/>
      <c r="AA812" s="95"/>
      <c r="AC812" s="3"/>
      <c r="AD812" s="3"/>
      <c r="AE812" s="3"/>
    </row>
    <row r="813" spans="1:31" x14ac:dyDescent="0.45">
      <c r="A813" s="3"/>
      <c r="B813" s="3"/>
      <c r="C813" s="3"/>
      <c r="D813" s="23"/>
      <c r="E813" s="95"/>
      <c r="F813" s="95"/>
      <c r="Y813" s="95"/>
      <c r="AA813" s="95"/>
      <c r="AC813" s="3"/>
      <c r="AD813" s="3"/>
      <c r="AE813" s="3"/>
    </row>
    <row r="814" spans="1:31" x14ac:dyDescent="0.45">
      <c r="A814" s="3"/>
      <c r="B814" s="3"/>
      <c r="C814" s="3"/>
      <c r="D814" s="23"/>
      <c r="E814" s="95"/>
      <c r="F814" s="95"/>
      <c r="Y814" s="95"/>
      <c r="AA814" s="95"/>
      <c r="AC814" s="3"/>
      <c r="AD814" s="3"/>
      <c r="AE814" s="3"/>
    </row>
    <row r="815" spans="1:31" x14ac:dyDescent="0.45">
      <c r="A815" s="3"/>
      <c r="B815" s="3"/>
      <c r="C815" s="3"/>
      <c r="D815" s="23"/>
      <c r="E815" s="95"/>
      <c r="F815" s="95"/>
      <c r="Y815" s="95"/>
      <c r="AA815" s="95"/>
      <c r="AC815" s="3"/>
      <c r="AD815" s="3"/>
      <c r="AE815" s="3"/>
    </row>
    <row r="816" spans="1:31" x14ac:dyDescent="0.45">
      <c r="A816" s="3"/>
      <c r="B816" s="3"/>
      <c r="C816" s="3"/>
      <c r="D816" s="23"/>
      <c r="E816" s="95"/>
      <c r="F816" s="95"/>
      <c r="Y816" s="95"/>
      <c r="AA816" s="95"/>
      <c r="AC816" s="3"/>
      <c r="AD816" s="3"/>
      <c r="AE816" s="3"/>
    </row>
    <row r="817" spans="1:31" x14ac:dyDescent="0.45">
      <c r="A817" s="3"/>
      <c r="B817" s="3"/>
      <c r="C817" s="3"/>
      <c r="D817" s="23"/>
      <c r="E817" s="95"/>
      <c r="F817" s="95"/>
      <c r="Y817" s="95"/>
      <c r="AA817" s="95"/>
      <c r="AC817" s="3"/>
      <c r="AD817" s="3"/>
      <c r="AE817" s="3"/>
    </row>
    <row r="818" spans="1:31" x14ac:dyDescent="0.45">
      <c r="A818" s="3"/>
      <c r="B818" s="3"/>
      <c r="C818" s="3"/>
      <c r="D818" s="23"/>
      <c r="E818" s="95"/>
      <c r="F818" s="95"/>
      <c r="Y818" s="95"/>
      <c r="AA818" s="95"/>
      <c r="AC818" s="3"/>
      <c r="AD818" s="3"/>
      <c r="AE818" s="3"/>
    </row>
    <row r="819" spans="1:31" x14ac:dyDescent="0.45">
      <c r="A819" s="3"/>
      <c r="B819" s="3"/>
      <c r="C819" s="3"/>
      <c r="D819" s="23"/>
      <c r="E819" s="95"/>
      <c r="F819" s="95"/>
      <c r="Y819" s="95"/>
      <c r="AA819" s="95"/>
      <c r="AC819" s="3"/>
      <c r="AD819" s="3"/>
      <c r="AE819" s="3"/>
    </row>
    <row r="820" spans="1:31" x14ac:dyDescent="0.45">
      <c r="A820" s="3"/>
      <c r="B820" s="3"/>
      <c r="C820" s="3"/>
      <c r="D820" s="23"/>
      <c r="E820" s="95"/>
      <c r="F820" s="95"/>
      <c r="Y820" s="95"/>
      <c r="AA820" s="95"/>
      <c r="AC820" s="3"/>
      <c r="AD820" s="3"/>
      <c r="AE820" s="3"/>
    </row>
    <row r="821" spans="1:31" x14ac:dyDescent="0.45">
      <c r="A821" s="3"/>
      <c r="B821" s="3"/>
      <c r="C821" s="3"/>
      <c r="D821" s="23"/>
      <c r="E821" s="95"/>
      <c r="F821" s="95"/>
      <c r="Y821" s="95"/>
      <c r="AA821" s="95"/>
      <c r="AC821" s="3"/>
      <c r="AD821" s="3"/>
      <c r="AE821" s="3"/>
    </row>
    <row r="822" spans="1:31" x14ac:dyDescent="0.45">
      <c r="A822" s="3"/>
      <c r="B822" s="3"/>
      <c r="C822" s="3"/>
      <c r="D822" s="23"/>
      <c r="E822" s="95"/>
      <c r="F822" s="95"/>
      <c r="Y822" s="95"/>
      <c r="AA822" s="95"/>
      <c r="AC822" s="3"/>
      <c r="AD822" s="3"/>
      <c r="AE822" s="3"/>
    </row>
    <row r="823" spans="1:31" x14ac:dyDescent="0.45">
      <c r="A823" s="3"/>
      <c r="B823" s="3"/>
      <c r="C823" s="3"/>
      <c r="D823" s="23"/>
      <c r="E823" s="95"/>
      <c r="F823" s="95"/>
      <c r="Y823" s="95"/>
      <c r="AA823" s="95"/>
      <c r="AC823" s="3"/>
      <c r="AD823" s="3"/>
      <c r="AE823" s="3"/>
    </row>
    <row r="824" spans="1:31" x14ac:dyDescent="0.45">
      <c r="A824" s="3"/>
      <c r="B824" s="3"/>
      <c r="C824" s="3"/>
      <c r="D824" s="23"/>
      <c r="E824" s="95"/>
      <c r="F824" s="95"/>
      <c r="Y824" s="95"/>
      <c r="AA824" s="95"/>
      <c r="AC824" s="3"/>
      <c r="AD824" s="3"/>
      <c r="AE824" s="3"/>
    </row>
    <row r="825" spans="1:31" x14ac:dyDescent="0.45">
      <c r="A825" s="3"/>
      <c r="B825" s="3"/>
      <c r="C825" s="3"/>
      <c r="D825" s="23"/>
      <c r="E825" s="95"/>
      <c r="F825" s="95"/>
      <c r="Y825" s="95"/>
      <c r="AA825" s="95"/>
      <c r="AC825" s="3"/>
      <c r="AD825" s="3"/>
      <c r="AE825" s="3"/>
    </row>
    <row r="826" spans="1:31" x14ac:dyDescent="0.45">
      <c r="A826" s="3"/>
      <c r="B826" s="3"/>
      <c r="C826" s="3"/>
      <c r="D826" s="23"/>
      <c r="E826" s="95"/>
      <c r="F826" s="95"/>
      <c r="Y826" s="95"/>
      <c r="AA826" s="95"/>
      <c r="AC826" s="3"/>
      <c r="AD826" s="3"/>
      <c r="AE826" s="3"/>
    </row>
    <row r="827" spans="1:31" x14ac:dyDescent="0.45">
      <c r="A827" s="3"/>
      <c r="B827" s="3"/>
      <c r="C827" s="3"/>
      <c r="D827" s="23"/>
      <c r="E827" s="95"/>
      <c r="F827" s="95"/>
      <c r="Y827" s="95"/>
      <c r="AA827" s="95"/>
      <c r="AC827" s="3"/>
      <c r="AD827" s="3"/>
      <c r="AE827" s="3"/>
    </row>
    <row r="828" spans="1:31" x14ac:dyDescent="0.45">
      <c r="A828" s="3"/>
      <c r="B828" s="3"/>
      <c r="C828" s="3"/>
      <c r="D828" s="23"/>
      <c r="E828" s="95"/>
      <c r="F828" s="95"/>
      <c r="Y828" s="95"/>
      <c r="AA828" s="95"/>
      <c r="AC828" s="3"/>
      <c r="AD828" s="3"/>
      <c r="AE828" s="3"/>
    </row>
    <row r="829" spans="1:31" x14ac:dyDescent="0.45">
      <c r="A829" s="3"/>
      <c r="B829" s="3"/>
      <c r="C829" s="3"/>
      <c r="D829" s="23"/>
      <c r="E829" s="95"/>
      <c r="F829" s="95"/>
      <c r="Y829" s="95"/>
      <c r="AA829" s="95"/>
      <c r="AC829" s="3"/>
      <c r="AD829" s="3"/>
      <c r="AE829" s="3"/>
    </row>
    <row r="830" spans="1:31" x14ac:dyDescent="0.45">
      <c r="A830" s="3"/>
      <c r="B830" s="3"/>
      <c r="C830" s="3"/>
      <c r="D830" s="23"/>
      <c r="E830" s="95"/>
      <c r="F830" s="95"/>
      <c r="Y830" s="95"/>
      <c r="AA830" s="95"/>
      <c r="AC830" s="3"/>
      <c r="AD830" s="3"/>
      <c r="AE830" s="3"/>
    </row>
    <row r="831" spans="1:31" x14ac:dyDescent="0.45">
      <c r="A831" s="3"/>
      <c r="B831" s="3"/>
      <c r="C831" s="3"/>
      <c r="D831" s="23"/>
      <c r="E831" s="95"/>
      <c r="F831" s="95"/>
      <c r="Y831" s="95"/>
      <c r="AA831" s="95"/>
      <c r="AC831" s="3"/>
      <c r="AD831" s="3"/>
      <c r="AE831" s="3"/>
    </row>
    <row r="832" spans="1:31" x14ac:dyDescent="0.45">
      <c r="A832" s="3"/>
      <c r="B832" s="3"/>
      <c r="C832" s="3"/>
      <c r="D832" s="23"/>
      <c r="E832" s="95"/>
      <c r="F832" s="95"/>
      <c r="Y832" s="95"/>
      <c r="AA832" s="95"/>
      <c r="AC832" s="3"/>
      <c r="AD832" s="3"/>
      <c r="AE832" s="3"/>
    </row>
    <row r="833" spans="1:31" x14ac:dyDescent="0.45">
      <c r="A833" s="3"/>
      <c r="B833" s="3"/>
      <c r="C833" s="3"/>
      <c r="D833" s="23"/>
      <c r="E833" s="95"/>
      <c r="F833" s="95"/>
      <c r="Y833" s="95"/>
      <c r="AA833" s="95"/>
      <c r="AC833" s="3"/>
      <c r="AD833" s="3"/>
      <c r="AE833" s="3"/>
    </row>
    <row r="834" spans="1:31" x14ac:dyDescent="0.45">
      <c r="A834" s="3"/>
      <c r="B834" s="3"/>
      <c r="C834" s="3"/>
      <c r="D834" s="23"/>
      <c r="E834" s="95"/>
      <c r="F834" s="95"/>
      <c r="Y834" s="95"/>
      <c r="AA834" s="95"/>
      <c r="AC834" s="3"/>
      <c r="AD834" s="3"/>
      <c r="AE834" s="3"/>
    </row>
    <row r="835" spans="1:31" x14ac:dyDescent="0.45">
      <c r="A835" s="3"/>
      <c r="B835" s="3"/>
      <c r="C835" s="3"/>
      <c r="D835" s="23"/>
      <c r="E835" s="95"/>
      <c r="F835" s="95"/>
      <c r="Y835" s="95"/>
      <c r="AA835" s="95"/>
      <c r="AC835" s="3"/>
      <c r="AD835" s="3"/>
      <c r="AE835" s="3"/>
    </row>
    <row r="836" spans="1:31" x14ac:dyDescent="0.45">
      <c r="A836" s="3"/>
      <c r="B836" s="3"/>
      <c r="C836" s="3"/>
      <c r="D836" s="23"/>
      <c r="E836" s="95"/>
      <c r="F836" s="95"/>
      <c r="Y836" s="95"/>
      <c r="AA836" s="95"/>
      <c r="AC836" s="3"/>
      <c r="AD836" s="3"/>
      <c r="AE836" s="3"/>
    </row>
    <row r="837" spans="1:31" x14ac:dyDescent="0.45">
      <c r="A837" s="3"/>
      <c r="B837" s="3"/>
      <c r="C837" s="3"/>
      <c r="D837" s="23"/>
      <c r="E837" s="95"/>
      <c r="F837" s="95"/>
      <c r="Y837" s="95"/>
      <c r="AA837" s="95"/>
      <c r="AC837" s="3"/>
      <c r="AD837" s="3"/>
      <c r="AE837" s="3"/>
    </row>
    <row r="838" spans="1:31" x14ac:dyDescent="0.45">
      <c r="A838" s="3"/>
      <c r="B838" s="3"/>
      <c r="C838" s="3"/>
      <c r="D838" s="23"/>
      <c r="E838" s="95"/>
      <c r="F838" s="95"/>
      <c r="Y838" s="95"/>
      <c r="AA838" s="95"/>
      <c r="AC838" s="3"/>
      <c r="AD838" s="3"/>
      <c r="AE838" s="3"/>
    </row>
    <row r="839" spans="1:31" x14ac:dyDescent="0.45">
      <c r="A839" s="3"/>
      <c r="B839" s="3"/>
      <c r="C839" s="3"/>
      <c r="D839" s="23"/>
      <c r="E839" s="95"/>
      <c r="F839" s="95"/>
      <c r="Y839" s="95"/>
      <c r="AA839" s="95"/>
      <c r="AC839" s="3"/>
      <c r="AD839" s="3"/>
      <c r="AE839" s="3"/>
    </row>
    <row r="840" spans="1:31" x14ac:dyDescent="0.45">
      <c r="A840" s="3"/>
      <c r="B840" s="3"/>
      <c r="C840" s="3"/>
      <c r="D840" s="23"/>
      <c r="E840" s="95"/>
      <c r="F840" s="95"/>
      <c r="Y840" s="95"/>
      <c r="AA840" s="95"/>
      <c r="AC840" s="3"/>
      <c r="AD840" s="3"/>
      <c r="AE840" s="3"/>
    </row>
    <row r="841" spans="1:31" x14ac:dyDescent="0.45">
      <c r="A841" s="3"/>
      <c r="B841" s="3"/>
      <c r="C841" s="3"/>
      <c r="D841" s="23"/>
      <c r="E841" s="95"/>
      <c r="F841" s="95"/>
      <c r="Y841" s="95"/>
      <c r="AA841" s="95"/>
      <c r="AC841" s="3"/>
      <c r="AD841" s="3"/>
      <c r="AE841" s="3"/>
    </row>
    <row r="842" spans="1:31" x14ac:dyDescent="0.45">
      <c r="A842" s="3"/>
      <c r="B842" s="3"/>
      <c r="C842" s="3"/>
      <c r="D842" s="23"/>
      <c r="E842" s="95"/>
      <c r="F842" s="95"/>
      <c r="Y842" s="95"/>
      <c r="AA842" s="95"/>
      <c r="AC842" s="3"/>
      <c r="AD842" s="3"/>
      <c r="AE842" s="3"/>
    </row>
    <row r="843" spans="1:31" x14ac:dyDescent="0.45">
      <c r="A843" s="3"/>
      <c r="B843" s="3"/>
      <c r="C843" s="3"/>
      <c r="D843" s="23"/>
      <c r="E843" s="95"/>
      <c r="F843" s="95"/>
      <c r="Y843" s="95"/>
      <c r="AA843" s="95"/>
      <c r="AC843" s="3"/>
      <c r="AD843" s="3"/>
      <c r="AE843" s="3"/>
    </row>
    <row r="844" spans="1:31" x14ac:dyDescent="0.45">
      <c r="A844" s="3"/>
      <c r="B844" s="3"/>
      <c r="C844" s="3"/>
      <c r="D844" s="23"/>
      <c r="E844" s="95"/>
      <c r="F844" s="95"/>
      <c r="Y844" s="95"/>
      <c r="AA844" s="95"/>
      <c r="AC844" s="3"/>
      <c r="AD844" s="3"/>
      <c r="AE844" s="3"/>
    </row>
    <row r="845" spans="1:31" x14ac:dyDescent="0.45">
      <c r="A845" s="3"/>
      <c r="B845" s="3"/>
      <c r="C845" s="3"/>
      <c r="D845" s="23"/>
      <c r="E845" s="95"/>
      <c r="F845" s="95"/>
      <c r="Y845" s="95"/>
      <c r="AA845" s="95"/>
      <c r="AC845" s="3"/>
      <c r="AD845" s="3"/>
      <c r="AE845" s="3"/>
    </row>
    <row r="846" spans="1:31" x14ac:dyDescent="0.45">
      <c r="A846" s="3"/>
      <c r="B846" s="3"/>
      <c r="C846" s="3"/>
      <c r="D846" s="23"/>
      <c r="E846" s="95"/>
      <c r="F846" s="95"/>
      <c r="Y846" s="95"/>
      <c r="AA846" s="95"/>
      <c r="AC846" s="3"/>
      <c r="AD846" s="3"/>
      <c r="AE846" s="3"/>
    </row>
    <row r="847" spans="1:31" x14ac:dyDescent="0.45">
      <c r="A847" s="3"/>
      <c r="B847" s="3"/>
      <c r="C847" s="3"/>
      <c r="D847" s="23"/>
      <c r="E847" s="95"/>
      <c r="F847" s="95"/>
      <c r="Y847" s="95"/>
      <c r="AA847" s="95"/>
      <c r="AC847" s="3"/>
      <c r="AD847" s="3"/>
      <c r="AE847" s="3"/>
    </row>
    <row r="848" spans="1:31" x14ac:dyDescent="0.45">
      <c r="A848" s="3"/>
      <c r="B848" s="3"/>
      <c r="C848" s="3"/>
      <c r="D848" s="23"/>
      <c r="E848" s="95"/>
      <c r="F848" s="95"/>
      <c r="Y848" s="95"/>
      <c r="AA848" s="95"/>
      <c r="AC848" s="3"/>
      <c r="AD848" s="3"/>
      <c r="AE848" s="3"/>
    </row>
    <row r="849" spans="1:31" x14ac:dyDescent="0.45">
      <c r="A849" s="3"/>
      <c r="B849" s="3"/>
      <c r="C849" s="3"/>
      <c r="D849" s="23"/>
      <c r="E849" s="95"/>
      <c r="F849" s="95"/>
      <c r="Y849" s="95"/>
      <c r="AA849" s="95"/>
      <c r="AC849" s="3"/>
      <c r="AD849" s="3"/>
      <c r="AE849" s="3"/>
    </row>
    <row r="850" spans="1:31" x14ac:dyDescent="0.45">
      <c r="A850" s="3"/>
      <c r="B850" s="3"/>
      <c r="C850" s="3"/>
      <c r="D850" s="23"/>
      <c r="E850" s="95"/>
      <c r="F850" s="95"/>
      <c r="Y850" s="95"/>
      <c r="AA850" s="95"/>
      <c r="AC850" s="3"/>
      <c r="AD850" s="3"/>
      <c r="AE850" s="3"/>
    </row>
    <row r="851" spans="1:31" x14ac:dyDescent="0.45">
      <c r="A851" s="3"/>
      <c r="B851" s="3"/>
      <c r="C851" s="3"/>
      <c r="D851" s="23"/>
      <c r="E851" s="95"/>
      <c r="F851" s="95"/>
      <c r="Y851" s="95"/>
      <c r="AA851" s="95"/>
      <c r="AC851" s="3"/>
      <c r="AD851" s="3"/>
      <c r="AE851" s="3"/>
    </row>
    <row r="852" spans="1:31" x14ac:dyDescent="0.45">
      <c r="A852" s="3"/>
      <c r="B852" s="3"/>
      <c r="C852" s="3"/>
      <c r="D852" s="23"/>
      <c r="E852" s="95"/>
      <c r="F852" s="95"/>
      <c r="Y852" s="95"/>
      <c r="AA852" s="95"/>
      <c r="AC852" s="3"/>
      <c r="AD852" s="3"/>
      <c r="AE852" s="3"/>
    </row>
    <row r="853" spans="1:31" x14ac:dyDescent="0.45">
      <c r="A853" s="3"/>
      <c r="B853" s="3"/>
      <c r="C853" s="3"/>
      <c r="D853" s="23"/>
      <c r="E853" s="95"/>
      <c r="F853" s="95"/>
      <c r="Y853" s="95"/>
      <c r="AA853" s="95"/>
      <c r="AC853" s="3"/>
      <c r="AD853" s="3"/>
      <c r="AE853" s="3"/>
    </row>
    <row r="854" spans="1:31" x14ac:dyDescent="0.45">
      <c r="A854" s="3"/>
      <c r="B854" s="3"/>
      <c r="C854" s="3"/>
      <c r="D854" s="23"/>
      <c r="E854" s="95"/>
      <c r="F854" s="95"/>
      <c r="Y854" s="95"/>
      <c r="AA854" s="95"/>
      <c r="AC854" s="3"/>
      <c r="AD854" s="3"/>
      <c r="AE854" s="3"/>
    </row>
    <row r="855" spans="1:31" x14ac:dyDescent="0.45">
      <c r="A855" s="3"/>
      <c r="B855" s="3"/>
      <c r="C855" s="3"/>
      <c r="D855" s="23"/>
      <c r="E855" s="95"/>
      <c r="F855" s="95"/>
      <c r="Y855" s="95"/>
      <c r="AA855" s="95"/>
      <c r="AC855" s="3"/>
      <c r="AD855" s="3"/>
      <c r="AE855" s="3"/>
    </row>
    <row r="856" spans="1:31" x14ac:dyDescent="0.45">
      <c r="A856" s="3"/>
      <c r="B856" s="3"/>
      <c r="C856" s="3"/>
      <c r="D856" s="23"/>
      <c r="E856" s="95"/>
      <c r="F856" s="95"/>
      <c r="Y856" s="95"/>
      <c r="AA856" s="95"/>
      <c r="AC856" s="3"/>
      <c r="AD856" s="3"/>
      <c r="AE856" s="3"/>
    </row>
    <row r="857" spans="1:31" x14ac:dyDescent="0.45">
      <c r="A857" s="3"/>
      <c r="B857" s="3"/>
      <c r="C857" s="3"/>
      <c r="D857" s="23"/>
      <c r="E857" s="95"/>
      <c r="F857" s="95"/>
      <c r="Y857" s="95"/>
      <c r="AA857" s="95"/>
      <c r="AC857" s="3"/>
      <c r="AD857" s="3"/>
      <c r="AE857" s="3"/>
    </row>
    <row r="858" spans="1:31" x14ac:dyDescent="0.45">
      <c r="A858" s="3"/>
      <c r="B858" s="3"/>
      <c r="C858" s="3"/>
      <c r="D858" s="23"/>
      <c r="E858" s="95"/>
      <c r="F858" s="95"/>
      <c r="Y858" s="95"/>
      <c r="AA858" s="95"/>
      <c r="AC858" s="3"/>
      <c r="AD858" s="3"/>
      <c r="AE858" s="3"/>
    </row>
    <row r="859" spans="1:31" x14ac:dyDescent="0.45">
      <c r="A859" s="3"/>
      <c r="B859" s="3"/>
      <c r="C859" s="3"/>
      <c r="D859" s="23"/>
      <c r="E859" s="95"/>
      <c r="F859" s="95"/>
      <c r="Y859" s="95"/>
      <c r="AA859" s="95"/>
      <c r="AC859" s="3"/>
      <c r="AD859" s="3"/>
      <c r="AE859" s="3"/>
    </row>
    <row r="860" spans="1:31" x14ac:dyDescent="0.45">
      <c r="A860" s="3"/>
      <c r="B860" s="3"/>
      <c r="C860" s="3"/>
      <c r="D860" s="23"/>
      <c r="E860" s="95"/>
      <c r="F860" s="95"/>
      <c r="Y860" s="95"/>
      <c r="AA860" s="95"/>
      <c r="AC860" s="3"/>
      <c r="AD860" s="3"/>
      <c r="AE860" s="3"/>
    </row>
    <row r="861" spans="1:31" x14ac:dyDescent="0.45">
      <c r="A861" s="3"/>
      <c r="B861" s="3"/>
      <c r="C861" s="3"/>
      <c r="D861" s="23"/>
      <c r="E861" s="95"/>
      <c r="F861" s="95"/>
      <c r="Y861" s="95"/>
      <c r="AA861" s="95"/>
      <c r="AC861" s="3"/>
      <c r="AD861" s="3"/>
      <c r="AE861" s="3"/>
    </row>
    <row r="862" spans="1:31" x14ac:dyDescent="0.45">
      <c r="A862" s="3"/>
      <c r="B862" s="3"/>
      <c r="C862" s="3"/>
      <c r="D862" s="23"/>
      <c r="E862" s="95"/>
      <c r="F862" s="95"/>
      <c r="Y862" s="95"/>
      <c r="AA862" s="95"/>
      <c r="AC862" s="3"/>
      <c r="AD862" s="3"/>
      <c r="AE862" s="3"/>
    </row>
    <row r="863" spans="1:31" x14ac:dyDescent="0.45">
      <c r="A863" s="3"/>
      <c r="B863" s="3"/>
      <c r="C863" s="3"/>
      <c r="D863" s="23"/>
      <c r="E863" s="95"/>
      <c r="F863" s="95"/>
      <c r="Y863" s="95"/>
      <c r="AA863" s="95"/>
      <c r="AC863" s="3"/>
      <c r="AD863" s="3"/>
      <c r="AE863" s="3"/>
    </row>
    <row r="864" spans="1:31" x14ac:dyDescent="0.45">
      <c r="A864" s="3"/>
      <c r="B864" s="3"/>
      <c r="C864" s="3"/>
      <c r="D864" s="23"/>
      <c r="E864" s="95"/>
      <c r="F864" s="95"/>
      <c r="Y864" s="95"/>
      <c r="AA864" s="95"/>
      <c r="AC864" s="3"/>
      <c r="AD864" s="3"/>
      <c r="AE864" s="3"/>
    </row>
    <row r="865" spans="1:31" x14ac:dyDescent="0.45">
      <c r="A865" s="3"/>
      <c r="B865" s="3"/>
      <c r="C865" s="3"/>
      <c r="D865" s="23"/>
      <c r="E865" s="95"/>
      <c r="F865" s="95"/>
      <c r="Y865" s="95"/>
      <c r="AA865" s="95"/>
      <c r="AC865" s="3"/>
      <c r="AD865" s="3"/>
      <c r="AE865" s="3"/>
    </row>
    <row r="866" spans="1:31" x14ac:dyDescent="0.45">
      <c r="A866" s="3"/>
      <c r="B866" s="3"/>
      <c r="C866" s="3"/>
      <c r="D866" s="23"/>
      <c r="E866" s="95"/>
      <c r="F866" s="95"/>
      <c r="Y866" s="95"/>
      <c r="AA866" s="95"/>
      <c r="AC866" s="3"/>
      <c r="AD866" s="3"/>
      <c r="AE866" s="3"/>
    </row>
    <row r="867" spans="1:31" x14ac:dyDescent="0.45">
      <c r="A867" s="3"/>
      <c r="B867" s="3"/>
      <c r="C867" s="3"/>
      <c r="D867" s="23"/>
      <c r="E867" s="95"/>
      <c r="F867" s="95"/>
      <c r="Y867" s="95"/>
      <c r="AA867" s="95"/>
      <c r="AC867" s="3"/>
      <c r="AD867" s="3"/>
      <c r="AE867" s="3"/>
    </row>
    <row r="868" spans="1:31" x14ac:dyDescent="0.45">
      <c r="A868" s="3"/>
      <c r="B868" s="3"/>
      <c r="C868" s="3"/>
      <c r="D868" s="23"/>
      <c r="E868" s="95"/>
      <c r="F868" s="95"/>
      <c r="Y868" s="95"/>
      <c r="AA868" s="95"/>
      <c r="AC868" s="3"/>
      <c r="AD868" s="3"/>
      <c r="AE868" s="3"/>
    </row>
    <row r="869" spans="1:31" x14ac:dyDescent="0.45">
      <c r="A869" s="3"/>
      <c r="B869" s="3"/>
      <c r="C869" s="3"/>
      <c r="D869" s="23"/>
      <c r="E869" s="95"/>
      <c r="F869" s="95"/>
      <c r="Y869" s="95"/>
      <c r="AA869" s="95"/>
      <c r="AC869" s="3"/>
      <c r="AD869" s="3"/>
      <c r="AE869" s="3"/>
    </row>
    <row r="870" spans="1:31" x14ac:dyDescent="0.45">
      <c r="A870" s="3"/>
      <c r="B870" s="3"/>
      <c r="C870" s="3"/>
      <c r="D870" s="23"/>
      <c r="E870" s="95"/>
      <c r="F870" s="95"/>
      <c r="Y870" s="95"/>
      <c r="AA870" s="95"/>
      <c r="AC870" s="3"/>
      <c r="AD870" s="3"/>
      <c r="AE870" s="3"/>
    </row>
    <row r="871" spans="1:31" x14ac:dyDescent="0.45">
      <c r="A871" s="3"/>
      <c r="B871" s="3"/>
      <c r="C871" s="3"/>
      <c r="D871" s="23"/>
      <c r="E871" s="95"/>
      <c r="F871" s="95"/>
      <c r="Y871" s="95"/>
      <c r="AA871" s="95"/>
      <c r="AC871" s="3"/>
      <c r="AD871" s="3"/>
      <c r="AE871" s="3"/>
    </row>
    <row r="872" spans="1:31" x14ac:dyDescent="0.45">
      <c r="A872" s="3"/>
      <c r="B872" s="3"/>
      <c r="C872" s="3"/>
      <c r="D872" s="23"/>
      <c r="E872" s="95"/>
      <c r="F872" s="95"/>
      <c r="Y872" s="95"/>
      <c r="AA872" s="95"/>
      <c r="AC872" s="3"/>
      <c r="AD872" s="3"/>
      <c r="AE872" s="3"/>
    </row>
    <row r="873" spans="1:31" x14ac:dyDescent="0.45">
      <c r="A873" s="3"/>
      <c r="B873" s="3"/>
      <c r="C873" s="3"/>
      <c r="D873" s="23"/>
      <c r="E873" s="95"/>
      <c r="F873" s="95"/>
      <c r="Y873" s="95"/>
      <c r="AA873" s="95"/>
      <c r="AC873" s="3"/>
      <c r="AD873" s="3"/>
      <c r="AE873" s="3"/>
    </row>
    <row r="874" spans="1:31" x14ac:dyDescent="0.45">
      <c r="A874" s="3"/>
      <c r="B874" s="3"/>
      <c r="C874" s="3"/>
      <c r="D874" s="23"/>
      <c r="E874" s="95"/>
      <c r="F874" s="95"/>
      <c r="Y874" s="95"/>
      <c r="AA874" s="95"/>
      <c r="AC874" s="3"/>
      <c r="AD874" s="3"/>
      <c r="AE874" s="3"/>
    </row>
    <row r="875" spans="1:31" x14ac:dyDescent="0.45">
      <c r="A875" s="3"/>
      <c r="B875" s="3"/>
      <c r="C875" s="3"/>
      <c r="D875" s="23"/>
      <c r="E875" s="95"/>
      <c r="F875" s="95"/>
      <c r="Y875" s="95"/>
      <c r="AA875" s="95"/>
      <c r="AC875" s="3"/>
      <c r="AD875" s="3"/>
      <c r="AE875" s="3"/>
    </row>
    <row r="876" spans="1:31" x14ac:dyDescent="0.45">
      <c r="A876" s="3"/>
      <c r="B876" s="3"/>
      <c r="C876" s="3"/>
      <c r="D876" s="23"/>
      <c r="E876" s="95"/>
      <c r="F876" s="95"/>
      <c r="Y876" s="95"/>
      <c r="AA876" s="95"/>
      <c r="AC876" s="3"/>
      <c r="AD876" s="3"/>
      <c r="AE876" s="3"/>
    </row>
    <row r="877" spans="1:31" x14ac:dyDescent="0.45">
      <c r="A877" s="3"/>
      <c r="B877" s="3"/>
      <c r="C877" s="3"/>
      <c r="D877" s="23"/>
      <c r="E877" s="95"/>
      <c r="F877" s="95"/>
      <c r="Y877" s="95"/>
      <c r="AA877" s="95"/>
      <c r="AC877" s="3"/>
      <c r="AD877" s="3"/>
      <c r="AE877" s="3"/>
    </row>
    <row r="878" spans="1:31" x14ac:dyDescent="0.45">
      <c r="A878" s="3"/>
      <c r="B878" s="3"/>
      <c r="C878" s="3"/>
      <c r="D878" s="23"/>
      <c r="E878" s="95"/>
      <c r="F878" s="95"/>
      <c r="Y878" s="95"/>
      <c r="AA878" s="95"/>
      <c r="AC878" s="3"/>
      <c r="AD878" s="3"/>
      <c r="AE878" s="3"/>
    </row>
    <row r="879" spans="1:31" x14ac:dyDescent="0.45">
      <c r="A879" s="3"/>
      <c r="B879" s="3"/>
      <c r="C879" s="3"/>
      <c r="D879" s="23"/>
      <c r="E879" s="95"/>
      <c r="F879" s="95"/>
      <c r="Y879" s="95"/>
      <c r="AA879" s="95"/>
      <c r="AC879" s="3"/>
      <c r="AD879" s="3"/>
      <c r="AE879" s="3"/>
    </row>
    <row r="880" spans="1:31" x14ac:dyDescent="0.45">
      <c r="A880" s="3"/>
      <c r="B880" s="3"/>
      <c r="C880" s="3"/>
      <c r="D880" s="23"/>
      <c r="E880" s="95"/>
      <c r="F880" s="95"/>
      <c r="Y880" s="95"/>
      <c r="AA880" s="95"/>
      <c r="AC880" s="3"/>
      <c r="AD880" s="3"/>
      <c r="AE880" s="3"/>
    </row>
    <row r="881" spans="1:31" x14ac:dyDescent="0.45">
      <c r="A881" s="3"/>
      <c r="B881" s="3"/>
      <c r="C881" s="3"/>
      <c r="D881" s="23"/>
      <c r="E881" s="95"/>
      <c r="F881" s="95"/>
      <c r="Y881" s="95"/>
      <c r="AA881" s="95"/>
      <c r="AC881" s="3"/>
      <c r="AD881" s="3"/>
      <c r="AE881" s="3"/>
    </row>
    <row r="882" spans="1:31" x14ac:dyDescent="0.45">
      <c r="A882" s="3"/>
      <c r="B882" s="3"/>
      <c r="C882" s="3"/>
      <c r="D882" s="23"/>
      <c r="E882" s="95"/>
      <c r="F882" s="95"/>
      <c r="Y882" s="95"/>
      <c r="AA882" s="95"/>
      <c r="AC882" s="3"/>
      <c r="AD882" s="3"/>
      <c r="AE882" s="3"/>
    </row>
    <row r="883" spans="1:31" x14ac:dyDescent="0.45">
      <c r="A883" s="3"/>
      <c r="B883" s="3"/>
      <c r="C883" s="3"/>
      <c r="D883" s="23"/>
      <c r="E883" s="95"/>
      <c r="F883" s="95"/>
      <c r="Y883" s="95"/>
      <c r="AA883" s="95"/>
      <c r="AC883" s="3"/>
      <c r="AD883" s="3"/>
      <c r="AE883" s="3"/>
    </row>
    <row r="884" spans="1:31" x14ac:dyDescent="0.45">
      <c r="A884" s="3"/>
      <c r="B884" s="3"/>
      <c r="C884" s="3"/>
      <c r="D884" s="23"/>
      <c r="E884" s="95"/>
      <c r="F884" s="95"/>
      <c r="Y884" s="95"/>
      <c r="AA884" s="95"/>
      <c r="AC884" s="3"/>
      <c r="AD884" s="3"/>
      <c r="AE884" s="3"/>
    </row>
    <row r="885" spans="1:31" x14ac:dyDescent="0.45">
      <c r="A885" s="3"/>
      <c r="B885" s="3"/>
      <c r="C885" s="3"/>
      <c r="D885" s="23"/>
      <c r="E885" s="95"/>
      <c r="F885" s="95"/>
      <c r="Y885" s="95"/>
      <c r="AA885" s="95"/>
      <c r="AC885" s="3"/>
      <c r="AD885" s="3"/>
      <c r="AE885" s="3"/>
    </row>
    <row r="886" spans="1:31" x14ac:dyDescent="0.45">
      <c r="A886" s="3"/>
      <c r="B886" s="3"/>
      <c r="C886" s="3"/>
      <c r="D886" s="23"/>
      <c r="E886" s="95"/>
      <c r="F886" s="95"/>
      <c r="Y886" s="95"/>
      <c r="AA886" s="95"/>
      <c r="AC886" s="3"/>
      <c r="AD886" s="3"/>
      <c r="AE886" s="3"/>
    </row>
    <row r="887" spans="1:31" x14ac:dyDescent="0.45">
      <c r="A887" s="3"/>
      <c r="B887" s="3"/>
      <c r="C887" s="3"/>
      <c r="D887" s="23"/>
      <c r="E887" s="95"/>
      <c r="F887" s="95"/>
      <c r="Y887" s="95"/>
      <c r="AA887" s="95"/>
      <c r="AC887" s="3"/>
      <c r="AD887" s="3"/>
      <c r="AE887" s="3"/>
    </row>
    <row r="888" spans="1:31" x14ac:dyDescent="0.45">
      <c r="A888" s="3"/>
      <c r="B888" s="3"/>
      <c r="C888" s="3"/>
      <c r="D888" s="23"/>
      <c r="E888" s="95"/>
      <c r="F888" s="95"/>
      <c r="Y888" s="95"/>
      <c r="AA888" s="95"/>
      <c r="AC888" s="3"/>
      <c r="AD888" s="3"/>
      <c r="AE888" s="3"/>
    </row>
    <row r="889" spans="1:31" x14ac:dyDescent="0.45">
      <c r="A889" s="3"/>
      <c r="B889" s="3"/>
      <c r="C889" s="3"/>
      <c r="D889" s="23"/>
      <c r="E889" s="95"/>
      <c r="F889" s="95"/>
      <c r="Y889" s="95"/>
      <c r="AA889" s="95"/>
      <c r="AC889" s="3"/>
      <c r="AD889" s="3"/>
      <c r="AE889" s="3"/>
    </row>
    <row r="890" spans="1:31" x14ac:dyDescent="0.45">
      <c r="A890" s="3"/>
      <c r="B890" s="3"/>
      <c r="C890" s="3"/>
      <c r="D890" s="23"/>
      <c r="E890" s="95"/>
      <c r="F890" s="95"/>
      <c r="Y890" s="95"/>
      <c r="AA890" s="95"/>
      <c r="AC890" s="3"/>
      <c r="AD890" s="3"/>
      <c r="AE890" s="3"/>
    </row>
    <row r="891" spans="1:31" x14ac:dyDescent="0.45">
      <c r="A891" s="3"/>
      <c r="B891" s="3"/>
      <c r="C891" s="3"/>
      <c r="D891" s="23"/>
      <c r="E891" s="95"/>
      <c r="F891" s="95"/>
      <c r="Y891" s="95"/>
      <c r="AA891" s="95"/>
      <c r="AC891" s="3"/>
      <c r="AD891" s="3"/>
      <c r="AE891" s="3"/>
    </row>
    <row r="892" spans="1:31" x14ac:dyDescent="0.45">
      <c r="A892" s="3"/>
      <c r="B892" s="3"/>
      <c r="C892" s="3"/>
      <c r="D892" s="23"/>
      <c r="E892" s="95"/>
      <c r="F892" s="95"/>
      <c r="Y892" s="95"/>
      <c r="AA892" s="95"/>
      <c r="AC892" s="3"/>
      <c r="AD892" s="3"/>
      <c r="AE892" s="3"/>
    </row>
    <row r="893" spans="1:31" x14ac:dyDescent="0.45">
      <c r="A893" s="3"/>
      <c r="B893" s="3"/>
      <c r="C893" s="3"/>
      <c r="D893" s="23"/>
      <c r="E893" s="95"/>
      <c r="F893" s="95"/>
      <c r="Y893" s="95"/>
      <c r="AA893" s="95"/>
      <c r="AC893" s="3"/>
      <c r="AD893" s="3"/>
      <c r="AE893" s="3"/>
    </row>
    <row r="894" spans="1:31" x14ac:dyDescent="0.45">
      <c r="A894" s="3"/>
      <c r="B894" s="3"/>
      <c r="C894" s="3"/>
      <c r="D894" s="23"/>
      <c r="E894" s="95"/>
      <c r="F894" s="95"/>
      <c r="Y894" s="95"/>
      <c r="AA894" s="95"/>
      <c r="AC894" s="3"/>
      <c r="AD894" s="3"/>
      <c r="AE894" s="3"/>
    </row>
    <row r="895" spans="1:31" x14ac:dyDescent="0.45">
      <c r="A895" s="3"/>
      <c r="B895" s="3"/>
      <c r="C895" s="3"/>
      <c r="D895" s="23"/>
      <c r="E895" s="95"/>
      <c r="F895" s="95"/>
      <c r="Y895" s="95"/>
      <c r="AA895" s="95"/>
      <c r="AC895" s="3"/>
      <c r="AD895" s="3"/>
      <c r="AE895" s="3"/>
    </row>
    <row r="896" spans="1:31" x14ac:dyDescent="0.45">
      <c r="A896" s="3"/>
      <c r="B896" s="3"/>
      <c r="C896" s="3"/>
      <c r="D896" s="23"/>
      <c r="E896" s="95"/>
      <c r="F896" s="95"/>
      <c r="Y896" s="95"/>
      <c r="AA896" s="95"/>
      <c r="AC896" s="3"/>
      <c r="AD896" s="3"/>
      <c r="AE896" s="3"/>
    </row>
    <row r="897" spans="1:31" x14ac:dyDescent="0.45">
      <c r="A897" s="3"/>
      <c r="B897" s="3"/>
      <c r="C897" s="3"/>
      <c r="D897" s="23"/>
      <c r="E897" s="95"/>
      <c r="F897" s="95"/>
      <c r="Y897" s="95"/>
      <c r="AA897" s="95"/>
      <c r="AC897" s="3"/>
      <c r="AD897" s="3"/>
      <c r="AE897" s="3"/>
    </row>
    <row r="898" spans="1:31" x14ac:dyDescent="0.45">
      <c r="A898" s="3"/>
      <c r="B898" s="3"/>
      <c r="C898" s="3"/>
      <c r="D898" s="23"/>
      <c r="E898" s="95"/>
      <c r="F898" s="95"/>
      <c r="Y898" s="95"/>
      <c r="AA898" s="95"/>
      <c r="AC898" s="3"/>
      <c r="AD898" s="3"/>
      <c r="AE898" s="3"/>
    </row>
    <row r="899" spans="1:31" x14ac:dyDescent="0.45">
      <c r="A899" s="3"/>
      <c r="B899" s="3"/>
      <c r="C899" s="3"/>
      <c r="D899" s="23"/>
      <c r="E899" s="95"/>
      <c r="F899" s="95"/>
      <c r="Y899" s="95"/>
      <c r="AA899" s="95"/>
      <c r="AC899" s="3"/>
      <c r="AD899" s="3"/>
      <c r="AE899" s="3"/>
    </row>
    <row r="900" spans="1:31" x14ac:dyDescent="0.45">
      <c r="A900" s="3"/>
      <c r="B900" s="3"/>
      <c r="C900" s="3"/>
      <c r="D900" s="23"/>
      <c r="E900" s="95"/>
      <c r="F900" s="95"/>
      <c r="Y900" s="95"/>
      <c r="AA900" s="95"/>
      <c r="AC900" s="3"/>
      <c r="AD900" s="3"/>
      <c r="AE900" s="3"/>
    </row>
    <row r="901" spans="1:31" x14ac:dyDescent="0.45">
      <c r="A901" s="3"/>
      <c r="B901" s="3"/>
      <c r="C901" s="3"/>
      <c r="D901" s="23"/>
      <c r="E901" s="95"/>
      <c r="F901" s="95"/>
      <c r="Y901" s="95"/>
      <c r="AA901" s="95"/>
      <c r="AC901" s="3"/>
      <c r="AD901" s="3"/>
      <c r="AE901" s="3"/>
    </row>
    <row r="902" spans="1:31" x14ac:dyDescent="0.45">
      <c r="A902" s="3"/>
      <c r="B902" s="3"/>
      <c r="C902" s="3"/>
      <c r="D902" s="23"/>
      <c r="E902" s="95"/>
      <c r="F902" s="95"/>
      <c r="Y902" s="95"/>
      <c r="AA902" s="95"/>
      <c r="AC902" s="3"/>
      <c r="AD902" s="3"/>
      <c r="AE902" s="3"/>
    </row>
    <row r="903" spans="1:31" x14ac:dyDescent="0.45">
      <c r="A903" s="3"/>
      <c r="B903" s="3"/>
      <c r="C903" s="3"/>
      <c r="D903" s="23"/>
      <c r="E903" s="95"/>
      <c r="F903" s="95"/>
      <c r="Y903" s="95"/>
      <c r="AA903" s="95"/>
      <c r="AC903" s="3"/>
      <c r="AD903" s="3"/>
      <c r="AE903" s="3"/>
    </row>
    <row r="904" spans="1:31" x14ac:dyDescent="0.45">
      <c r="A904" s="3"/>
      <c r="B904" s="3"/>
      <c r="C904" s="3"/>
      <c r="D904" s="23"/>
      <c r="E904" s="95"/>
      <c r="F904" s="95"/>
      <c r="Y904" s="95"/>
      <c r="AA904" s="95"/>
      <c r="AC904" s="3"/>
      <c r="AD904" s="3"/>
      <c r="AE904" s="3"/>
    </row>
    <row r="905" spans="1:31" x14ac:dyDescent="0.45">
      <c r="A905" s="3"/>
      <c r="B905" s="3"/>
      <c r="C905" s="3"/>
      <c r="D905" s="23"/>
      <c r="E905" s="95"/>
      <c r="F905" s="95"/>
      <c r="Y905" s="95"/>
      <c r="AA905" s="95"/>
      <c r="AC905" s="3"/>
      <c r="AD905" s="3"/>
      <c r="AE905" s="3"/>
    </row>
    <row r="906" spans="1:31" x14ac:dyDescent="0.45">
      <c r="A906" s="3"/>
      <c r="B906" s="3"/>
      <c r="C906" s="3"/>
      <c r="D906" s="23"/>
      <c r="E906" s="95"/>
      <c r="F906" s="95"/>
      <c r="Y906" s="95"/>
      <c r="AA906" s="95"/>
      <c r="AC906" s="3"/>
      <c r="AD906" s="3"/>
      <c r="AE906" s="3"/>
    </row>
    <row r="907" spans="1:31" x14ac:dyDescent="0.45">
      <c r="A907" s="3"/>
      <c r="B907" s="3"/>
      <c r="C907" s="3"/>
      <c r="D907" s="23"/>
      <c r="E907" s="95"/>
      <c r="F907" s="95"/>
      <c r="Y907" s="95"/>
      <c r="AA907" s="95"/>
      <c r="AC907" s="3"/>
      <c r="AD907" s="3"/>
      <c r="AE907" s="3"/>
    </row>
    <row r="908" spans="1:31" x14ac:dyDescent="0.45">
      <c r="A908" s="3"/>
      <c r="B908" s="3"/>
      <c r="C908" s="3"/>
      <c r="D908" s="23"/>
      <c r="E908" s="95"/>
      <c r="F908" s="95"/>
      <c r="Y908" s="95"/>
      <c r="AA908" s="95"/>
      <c r="AC908" s="3"/>
      <c r="AD908" s="3"/>
      <c r="AE908" s="3"/>
    </row>
    <row r="909" spans="1:31" x14ac:dyDescent="0.45">
      <c r="A909" s="3"/>
      <c r="B909" s="3"/>
      <c r="C909" s="3"/>
      <c r="D909" s="23"/>
      <c r="E909" s="95"/>
      <c r="F909" s="95"/>
      <c r="Y909" s="95"/>
      <c r="AA909" s="95"/>
      <c r="AC909" s="3"/>
      <c r="AD909" s="3"/>
      <c r="AE909" s="3"/>
    </row>
    <row r="910" spans="1:31" x14ac:dyDescent="0.45">
      <c r="A910" s="3"/>
      <c r="B910" s="3"/>
      <c r="C910" s="3"/>
      <c r="D910" s="23"/>
      <c r="E910" s="95"/>
      <c r="F910" s="95"/>
      <c r="Y910" s="95"/>
      <c r="AA910" s="95"/>
      <c r="AC910" s="3"/>
      <c r="AD910" s="3"/>
      <c r="AE910" s="3"/>
    </row>
    <row r="911" spans="1:31" x14ac:dyDescent="0.45">
      <c r="A911" s="3"/>
      <c r="B911" s="3"/>
      <c r="C911" s="3"/>
      <c r="D911" s="23"/>
      <c r="E911" s="95"/>
      <c r="F911" s="95"/>
      <c r="Y911" s="95"/>
      <c r="AA911" s="95"/>
      <c r="AC911" s="3"/>
      <c r="AD911" s="3"/>
      <c r="AE911" s="3"/>
    </row>
    <row r="912" spans="1:31" x14ac:dyDescent="0.45">
      <c r="A912" s="3"/>
      <c r="B912" s="3"/>
      <c r="C912" s="3"/>
      <c r="D912" s="23"/>
      <c r="E912" s="95"/>
      <c r="F912" s="95"/>
      <c r="Y912" s="95"/>
      <c r="AA912" s="95"/>
      <c r="AC912" s="3"/>
      <c r="AD912" s="3"/>
      <c r="AE912" s="3"/>
    </row>
    <row r="913" spans="1:31" x14ac:dyDescent="0.45">
      <c r="A913" s="3"/>
      <c r="B913" s="3"/>
      <c r="C913" s="3"/>
      <c r="D913" s="23"/>
      <c r="E913" s="95"/>
      <c r="F913" s="95"/>
      <c r="Y913" s="95"/>
      <c r="AA913" s="95"/>
      <c r="AC913" s="3"/>
      <c r="AD913" s="3"/>
      <c r="AE913" s="3"/>
    </row>
    <row r="914" spans="1:31" x14ac:dyDescent="0.45">
      <c r="A914" s="3"/>
      <c r="B914" s="3"/>
      <c r="C914" s="3"/>
      <c r="D914" s="23"/>
      <c r="E914" s="95"/>
      <c r="F914" s="95"/>
      <c r="Y914" s="95"/>
      <c r="AA914" s="95"/>
      <c r="AC914" s="3"/>
      <c r="AD914" s="3"/>
      <c r="AE914" s="3"/>
    </row>
    <row r="915" spans="1:31" x14ac:dyDescent="0.45">
      <c r="A915" s="3"/>
      <c r="B915" s="3"/>
      <c r="C915" s="3"/>
      <c r="D915" s="23"/>
      <c r="E915" s="95"/>
      <c r="F915" s="95"/>
      <c r="Y915" s="95"/>
      <c r="AA915" s="95"/>
      <c r="AC915" s="3"/>
      <c r="AD915" s="3"/>
      <c r="AE915" s="3"/>
    </row>
    <row r="916" spans="1:31" x14ac:dyDescent="0.45">
      <c r="A916" s="3"/>
      <c r="B916" s="3"/>
      <c r="C916" s="3"/>
      <c r="D916" s="23"/>
      <c r="E916" s="95"/>
      <c r="F916" s="95"/>
      <c r="Y916" s="95"/>
      <c r="AA916" s="95"/>
      <c r="AC916" s="3"/>
      <c r="AD916" s="3"/>
      <c r="AE916" s="3"/>
    </row>
    <row r="917" spans="1:31" x14ac:dyDescent="0.45">
      <c r="A917" s="3"/>
      <c r="B917" s="3"/>
      <c r="C917" s="3"/>
      <c r="D917" s="23"/>
      <c r="E917" s="95"/>
      <c r="F917" s="95"/>
      <c r="Y917" s="95"/>
      <c r="AA917" s="95"/>
      <c r="AC917" s="3"/>
      <c r="AD917" s="3"/>
      <c r="AE917" s="3"/>
    </row>
    <row r="918" spans="1:31" x14ac:dyDescent="0.45">
      <c r="A918" s="3"/>
      <c r="B918" s="3"/>
      <c r="C918" s="3"/>
      <c r="D918" s="23"/>
      <c r="E918" s="95"/>
      <c r="F918" s="95"/>
      <c r="Y918" s="95"/>
      <c r="AA918" s="95"/>
      <c r="AC918" s="3"/>
      <c r="AD918" s="3"/>
      <c r="AE918" s="3"/>
    </row>
    <row r="919" spans="1:31" x14ac:dyDescent="0.45">
      <c r="A919" s="3"/>
      <c r="B919" s="3"/>
      <c r="C919" s="3"/>
      <c r="D919" s="23"/>
      <c r="E919" s="95"/>
      <c r="F919" s="95"/>
      <c r="Y919" s="95"/>
      <c r="AA919" s="95"/>
      <c r="AC919" s="3"/>
      <c r="AD919" s="3"/>
      <c r="AE919" s="3"/>
    </row>
    <row r="920" spans="1:31" x14ac:dyDescent="0.45">
      <c r="A920" s="3"/>
      <c r="B920" s="3"/>
      <c r="C920" s="3"/>
      <c r="D920" s="23"/>
      <c r="E920" s="95"/>
      <c r="F920" s="95"/>
      <c r="Y920" s="95"/>
      <c r="AA920" s="95"/>
      <c r="AC920" s="3"/>
      <c r="AD920" s="3"/>
      <c r="AE920" s="3"/>
    </row>
    <row r="921" spans="1:31" x14ac:dyDescent="0.45">
      <c r="A921" s="3"/>
      <c r="B921" s="3"/>
      <c r="C921" s="3"/>
      <c r="D921" s="23"/>
      <c r="E921" s="95"/>
      <c r="F921" s="95"/>
      <c r="Y921" s="95"/>
      <c r="AA921" s="95"/>
      <c r="AC921" s="3"/>
      <c r="AD921" s="3"/>
      <c r="AE921" s="3"/>
    </row>
    <row r="922" spans="1:31" x14ac:dyDescent="0.45">
      <c r="A922" s="3"/>
      <c r="B922" s="3"/>
      <c r="C922" s="3"/>
      <c r="D922" s="23"/>
      <c r="E922" s="95"/>
      <c r="F922" s="95"/>
      <c r="Y922" s="95"/>
      <c r="AA922" s="95"/>
      <c r="AC922" s="3"/>
      <c r="AD922" s="3"/>
      <c r="AE922" s="3"/>
    </row>
    <row r="923" spans="1:31" x14ac:dyDescent="0.45">
      <c r="A923" s="3"/>
      <c r="B923" s="3"/>
      <c r="C923" s="3"/>
      <c r="D923" s="23"/>
      <c r="E923" s="95"/>
      <c r="F923" s="95"/>
      <c r="Y923" s="95"/>
      <c r="AA923" s="95"/>
      <c r="AC923" s="3"/>
      <c r="AD923" s="3"/>
      <c r="AE923" s="3"/>
    </row>
    <row r="924" spans="1:31" x14ac:dyDescent="0.45">
      <c r="A924" s="3"/>
      <c r="B924" s="3"/>
      <c r="C924" s="3"/>
      <c r="D924" s="23"/>
      <c r="E924" s="95"/>
      <c r="F924" s="95"/>
      <c r="Y924" s="95"/>
      <c r="AA924" s="95"/>
      <c r="AC924" s="3"/>
      <c r="AD924" s="3"/>
      <c r="AE924" s="3"/>
    </row>
    <row r="925" spans="1:31" x14ac:dyDescent="0.45">
      <c r="A925" s="3"/>
      <c r="B925" s="3"/>
      <c r="C925" s="3"/>
      <c r="D925" s="23"/>
      <c r="E925" s="95"/>
      <c r="F925" s="95"/>
      <c r="Y925" s="95"/>
      <c r="AA925" s="95"/>
      <c r="AC925" s="3"/>
      <c r="AD925" s="3"/>
      <c r="AE925" s="3"/>
    </row>
    <row r="926" spans="1:31" x14ac:dyDescent="0.45">
      <c r="A926" s="3"/>
      <c r="B926" s="3"/>
      <c r="C926" s="3"/>
      <c r="D926" s="23"/>
      <c r="E926" s="95"/>
      <c r="F926" s="95"/>
      <c r="Y926" s="95"/>
      <c r="AA926" s="95"/>
      <c r="AC926" s="3"/>
      <c r="AD926" s="3"/>
      <c r="AE926" s="3"/>
    </row>
    <row r="927" spans="1:31" x14ac:dyDescent="0.45">
      <c r="A927" s="3"/>
      <c r="B927" s="3"/>
      <c r="C927" s="3"/>
      <c r="D927" s="23"/>
      <c r="E927" s="95"/>
      <c r="F927" s="95"/>
      <c r="Y927" s="95"/>
      <c r="AA927" s="95"/>
      <c r="AC927" s="3"/>
      <c r="AD927" s="3"/>
      <c r="AE927" s="3"/>
    </row>
    <row r="928" spans="1:31" x14ac:dyDescent="0.45">
      <c r="A928" s="3"/>
      <c r="B928" s="3"/>
      <c r="C928" s="3"/>
      <c r="D928" s="23"/>
      <c r="E928" s="95"/>
      <c r="F928" s="95"/>
      <c r="Y928" s="95"/>
      <c r="AA928" s="95"/>
      <c r="AC928" s="3"/>
      <c r="AD928" s="3"/>
      <c r="AE928" s="3"/>
    </row>
    <row r="929" spans="1:31" x14ac:dyDescent="0.45">
      <c r="A929" s="3"/>
      <c r="B929" s="3"/>
      <c r="C929" s="3"/>
      <c r="D929" s="23"/>
      <c r="E929" s="95"/>
      <c r="F929" s="95"/>
      <c r="Y929" s="95"/>
      <c r="AA929" s="95"/>
      <c r="AC929" s="3"/>
      <c r="AD929" s="3"/>
      <c r="AE929" s="3"/>
    </row>
    <row r="930" spans="1:31" x14ac:dyDescent="0.45">
      <c r="A930" s="3"/>
      <c r="B930" s="3"/>
      <c r="C930" s="3"/>
      <c r="D930" s="23"/>
      <c r="E930" s="95"/>
      <c r="F930" s="95"/>
      <c r="Y930" s="95"/>
      <c r="AA930" s="95"/>
      <c r="AC930" s="3"/>
      <c r="AD930" s="3"/>
      <c r="AE930" s="3"/>
    </row>
    <row r="931" spans="1:31" x14ac:dyDescent="0.45">
      <c r="A931" s="3"/>
      <c r="B931" s="3"/>
      <c r="C931" s="3"/>
      <c r="D931" s="23"/>
      <c r="E931" s="95"/>
      <c r="F931" s="95"/>
      <c r="Y931" s="95"/>
      <c r="AA931" s="95"/>
      <c r="AC931" s="3"/>
      <c r="AD931" s="3"/>
      <c r="AE931" s="3"/>
    </row>
    <row r="932" spans="1:31" x14ac:dyDescent="0.45">
      <c r="A932" s="3"/>
      <c r="B932" s="3"/>
      <c r="C932" s="3"/>
      <c r="D932" s="23"/>
      <c r="E932" s="95"/>
      <c r="F932" s="95"/>
      <c r="Y932" s="95"/>
      <c r="AA932" s="95"/>
      <c r="AC932" s="3"/>
      <c r="AD932" s="3"/>
      <c r="AE932" s="3"/>
    </row>
    <row r="933" spans="1:31" x14ac:dyDescent="0.45">
      <c r="A933" s="3"/>
      <c r="B933" s="3"/>
      <c r="C933" s="3"/>
      <c r="D933" s="23"/>
      <c r="E933" s="95"/>
      <c r="F933" s="95"/>
      <c r="Y933" s="95"/>
      <c r="AA933" s="95"/>
      <c r="AC933" s="3"/>
      <c r="AD933" s="3"/>
      <c r="AE933" s="3"/>
    </row>
    <row r="934" spans="1:31" x14ac:dyDescent="0.45">
      <c r="A934" s="3"/>
      <c r="B934" s="3"/>
      <c r="C934" s="3"/>
      <c r="D934" s="23"/>
      <c r="E934" s="95"/>
      <c r="F934" s="95"/>
      <c r="Y934" s="95"/>
      <c r="AA934" s="95"/>
      <c r="AC934" s="3"/>
      <c r="AD934" s="3"/>
      <c r="AE934" s="3"/>
    </row>
    <row r="935" spans="1:31" x14ac:dyDescent="0.45">
      <c r="A935" s="3"/>
      <c r="B935" s="3"/>
      <c r="C935" s="3"/>
      <c r="D935" s="23"/>
      <c r="E935" s="95"/>
      <c r="F935" s="95"/>
      <c r="Y935" s="95"/>
      <c r="AA935" s="95"/>
      <c r="AC935" s="3"/>
      <c r="AD935" s="3"/>
      <c r="AE935" s="3"/>
    </row>
    <row r="936" spans="1:31" x14ac:dyDescent="0.45">
      <c r="A936" s="3"/>
      <c r="B936" s="3"/>
      <c r="C936" s="3"/>
      <c r="D936" s="23"/>
      <c r="E936" s="95"/>
      <c r="F936" s="95"/>
      <c r="Y936" s="95"/>
      <c r="AA936" s="95"/>
      <c r="AC936" s="3"/>
      <c r="AD936" s="3"/>
      <c r="AE936" s="3"/>
    </row>
    <row r="937" spans="1:31" x14ac:dyDescent="0.45">
      <c r="A937" s="3"/>
      <c r="B937" s="3"/>
      <c r="C937" s="3"/>
      <c r="D937" s="23"/>
      <c r="E937" s="95"/>
      <c r="F937" s="95"/>
      <c r="Y937" s="95"/>
      <c r="AA937" s="95"/>
      <c r="AC937" s="3"/>
      <c r="AD937" s="3"/>
      <c r="AE937" s="3"/>
    </row>
    <row r="938" spans="1:31" x14ac:dyDescent="0.45">
      <c r="A938" s="3"/>
      <c r="B938" s="3"/>
      <c r="C938" s="3"/>
      <c r="D938" s="23"/>
      <c r="E938" s="95"/>
      <c r="F938" s="95"/>
      <c r="Y938" s="95"/>
      <c r="AA938" s="95"/>
      <c r="AC938" s="3"/>
      <c r="AD938" s="3"/>
      <c r="AE938" s="3"/>
    </row>
    <row r="939" spans="1:31" x14ac:dyDescent="0.45">
      <c r="A939" s="3"/>
      <c r="B939" s="3"/>
      <c r="C939" s="3"/>
      <c r="D939" s="23"/>
      <c r="E939" s="95"/>
      <c r="F939" s="95"/>
      <c r="Y939" s="95"/>
      <c r="AA939" s="95"/>
      <c r="AC939" s="3"/>
      <c r="AD939" s="3"/>
      <c r="AE939" s="3"/>
    </row>
    <row r="940" spans="1:31" x14ac:dyDescent="0.45">
      <c r="A940" s="3"/>
      <c r="B940" s="3"/>
      <c r="C940" s="3"/>
      <c r="D940" s="23"/>
      <c r="E940" s="95"/>
      <c r="F940" s="95"/>
      <c r="Y940" s="95"/>
      <c r="AA940" s="95"/>
      <c r="AC940" s="3"/>
      <c r="AD940" s="3"/>
      <c r="AE940" s="3"/>
    </row>
    <row r="941" spans="1:31" x14ac:dyDescent="0.45">
      <c r="A941" s="3"/>
      <c r="B941" s="3"/>
      <c r="C941" s="3"/>
      <c r="D941" s="23"/>
      <c r="E941" s="95"/>
      <c r="F941" s="95"/>
      <c r="Y941" s="95"/>
      <c r="AA941" s="95"/>
      <c r="AC941" s="3"/>
      <c r="AD941" s="3"/>
      <c r="AE941" s="3"/>
    </row>
    <row r="942" spans="1:31" x14ac:dyDescent="0.45">
      <c r="A942" s="3"/>
      <c r="B942" s="3"/>
      <c r="C942" s="3"/>
      <c r="D942" s="23"/>
      <c r="E942" s="95"/>
      <c r="F942" s="95"/>
      <c r="Y942" s="95"/>
      <c r="AA942" s="95"/>
      <c r="AC942" s="3"/>
      <c r="AD942" s="3"/>
      <c r="AE942" s="3"/>
    </row>
    <row r="943" spans="1:31" x14ac:dyDescent="0.45">
      <c r="A943" s="3"/>
      <c r="B943" s="3"/>
      <c r="C943" s="3"/>
      <c r="D943" s="23"/>
      <c r="E943" s="95"/>
      <c r="F943" s="95"/>
      <c r="Y943" s="95"/>
      <c r="AA943" s="95"/>
      <c r="AC943" s="3"/>
      <c r="AD943" s="3"/>
      <c r="AE943" s="3"/>
    </row>
    <row r="944" spans="1:31" x14ac:dyDescent="0.45">
      <c r="A944" s="3"/>
      <c r="B944" s="3"/>
      <c r="C944" s="3"/>
      <c r="D944" s="23"/>
      <c r="E944" s="95"/>
      <c r="F944" s="95"/>
      <c r="Y944" s="95"/>
      <c r="AA944" s="95"/>
      <c r="AC944" s="3"/>
      <c r="AD944" s="3"/>
      <c r="AE944" s="3"/>
    </row>
    <row r="945" spans="1:31" x14ac:dyDescent="0.45">
      <c r="A945" s="3"/>
      <c r="B945" s="3"/>
      <c r="C945" s="3"/>
      <c r="D945" s="23"/>
      <c r="E945" s="95"/>
      <c r="F945" s="95"/>
      <c r="Y945" s="95"/>
      <c r="AA945" s="95"/>
      <c r="AC945" s="3"/>
      <c r="AD945" s="3"/>
      <c r="AE945" s="3"/>
    </row>
    <row r="946" spans="1:31" x14ac:dyDescent="0.45">
      <c r="A946" s="3"/>
      <c r="B946" s="3"/>
      <c r="C946" s="3"/>
      <c r="D946" s="23"/>
      <c r="E946" s="95"/>
      <c r="F946" s="95"/>
      <c r="Y946" s="95"/>
      <c r="AA946" s="95"/>
      <c r="AC946" s="3"/>
      <c r="AD946" s="3"/>
      <c r="AE946" s="3"/>
    </row>
    <row r="947" spans="1:31" x14ac:dyDescent="0.45">
      <c r="A947" s="3"/>
      <c r="B947" s="3"/>
      <c r="C947" s="3"/>
      <c r="D947" s="23"/>
      <c r="E947" s="95"/>
      <c r="F947" s="95"/>
      <c r="Y947" s="95"/>
      <c r="AA947" s="95"/>
      <c r="AC947" s="3"/>
      <c r="AD947" s="3"/>
      <c r="AE947" s="3"/>
    </row>
    <row r="948" spans="1:31" x14ac:dyDescent="0.45">
      <c r="A948" s="3"/>
      <c r="B948" s="3"/>
      <c r="C948" s="3"/>
      <c r="D948" s="23"/>
      <c r="E948" s="95"/>
      <c r="F948" s="95"/>
      <c r="Y948" s="95"/>
      <c r="AA948" s="95"/>
      <c r="AC948" s="3"/>
      <c r="AD948" s="3"/>
      <c r="AE948" s="3"/>
    </row>
    <row r="949" spans="1:31" x14ac:dyDescent="0.45">
      <c r="A949" s="3"/>
      <c r="B949" s="3"/>
      <c r="C949" s="3"/>
      <c r="D949" s="23"/>
      <c r="E949" s="95"/>
      <c r="F949" s="95"/>
      <c r="Y949" s="95"/>
      <c r="AA949" s="95"/>
      <c r="AC949" s="3"/>
      <c r="AD949" s="3"/>
      <c r="AE949" s="3"/>
    </row>
    <row r="950" spans="1:31" x14ac:dyDescent="0.45">
      <c r="A950" s="3"/>
      <c r="B950" s="3"/>
      <c r="C950" s="3"/>
      <c r="D950" s="23"/>
      <c r="E950" s="95"/>
      <c r="F950" s="95"/>
      <c r="Y950" s="95"/>
      <c r="AA950" s="95"/>
      <c r="AC950" s="3"/>
      <c r="AD950" s="3"/>
      <c r="AE950" s="3"/>
    </row>
    <row r="951" spans="1:31" x14ac:dyDescent="0.45">
      <c r="A951" s="3"/>
      <c r="B951" s="3"/>
      <c r="C951" s="3"/>
      <c r="D951" s="23"/>
      <c r="E951" s="95"/>
      <c r="F951" s="95"/>
      <c r="Y951" s="95"/>
      <c r="AA951" s="95"/>
      <c r="AC951" s="3"/>
      <c r="AD951" s="3"/>
      <c r="AE951" s="3"/>
    </row>
    <row r="952" spans="1:31" x14ac:dyDescent="0.45">
      <c r="A952" s="3"/>
      <c r="B952" s="3"/>
      <c r="C952" s="3"/>
      <c r="D952" s="23"/>
      <c r="E952" s="95"/>
      <c r="F952" s="95"/>
      <c r="Y952" s="95"/>
      <c r="AA952" s="95"/>
      <c r="AC952" s="3"/>
      <c r="AD952" s="3"/>
      <c r="AE952" s="3"/>
    </row>
    <row r="953" spans="1:31" x14ac:dyDescent="0.45">
      <c r="A953" s="3"/>
      <c r="B953" s="3"/>
      <c r="C953" s="3"/>
      <c r="D953" s="23"/>
      <c r="E953" s="95"/>
      <c r="F953" s="95"/>
      <c r="Y953" s="95"/>
      <c r="AA953" s="95"/>
      <c r="AC953" s="3"/>
      <c r="AD953" s="3"/>
      <c r="AE953" s="3"/>
    </row>
    <row r="954" spans="1:31" x14ac:dyDescent="0.45">
      <c r="A954" s="3"/>
      <c r="B954" s="3"/>
      <c r="C954" s="3"/>
      <c r="D954" s="23"/>
      <c r="E954" s="95"/>
      <c r="F954" s="95"/>
      <c r="Y954" s="95"/>
      <c r="AA954" s="95"/>
      <c r="AC954" s="3"/>
      <c r="AD954" s="3"/>
      <c r="AE954" s="3"/>
    </row>
    <row r="955" spans="1:31" x14ac:dyDescent="0.45">
      <c r="A955" s="3"/>
      <c r="B955" s="3"/>
      <c r="C955" s="3"/>
      <c r="D955" s="23"/>
      <c r="E955" s="95"/>
      <c r="F955" s="95"/>
      <c r="Y955" s="95"/>
      <c r="AA955" s="95"/>
      <c r="AC955" s="3"/>
      <c r="AD955" s="3"/>
      <c r="AE955" s="3"/>
    </row>
    <row r="956" spans="1:31" x14ac:dyDescent="0.45">
      <c r="A956" s="3"/>
      <c r="B956" s="3"/>
      <c r="C956" s="3"/>
      <c r="D956" s="23"/>
      <c r="E956" s="95"/>
      <c r="F956" s="95"/>
      <c r="Y956" s="95"/>
      <c r="AA956" s="95"/>
      <c r="AC956" s="3"/>
      <c r="AD956" s="3"/>
      <c r="AE956" s="3"/>
    </row>
    <row r="957" spans="1:31" x14ac:dyDescent="0.45">
      <c r="A957" s="3"/>
      <c r="B957" s="3"/>
      <c r="C957" s="3"/>
      <c r="D957" s="23"/>
      <c r="E957" s="95"/>
      <c r="F957" s="95"/>
      <c r="Y957" s="95"/>
      <c r="AA957" s="95"/>
      <c r="AC957" s="3"/>
      <c r="AD957" s="3"/>
      <c r="AE957" s="3"/>
    </row>
    <row r="958" spans="1:31" x14ac:dyDescent="0.45">
      <c r="A958" s="3"/>
      <c r="B958" s="3"/>
      <c r="C958" s="3"/>
      <c r="D958" s="23"/>
      <c r="E958" s="95"/>
      <c r="F958" s="95"/>
      <c r="Y958" s="95"/>
      <c r="AA958" s="95"/>
      <c r="AC958" s="3"/>
      <c r="AD958" s="3"/>
      <c r="AE958" s="3"/>
    </row>
    <row r="959" spans="1:31" x14ac:dyDescent="0.45">
      <c r="A959" s="3"/>
      <c r="B959" s="3"/>
      <c r="C959" s="3"/>
      <c r="D959" s="23"/>
      <c r="E959" s="95"/>
      <c r="F959" s="95"/>
      <c r="Y959" s="95"/>
      <c r="AA959" s="95"/>
      <c r="AC959" s="3"/>
      <c r="AD959" s="3"/>
      <c r="AE959" s="3"/>
    </row>
    <row r="960" spans="1:31" x14ac:dyDescent="0.45">
      <c r="A960" s="3"/>
      <c r="B960" s="3"/>
      <c r="C960" s="3"/>
      <c r="D960" s="23"/>
      <c r="E960" s="95"/>
      <c r="F960" s="95"/>
      <c r="Y960" s="95"/>
      <c r="AA960" s="95"/>
      <c r="AC960" s="3"/>
      <c r="AD960" s="3"/>
      <c r="AE960" s="3"/>
    </row>
    <row r="961" spans="1:31" x14ac:dyDescent="0.45">
      <c r="A961" s="3"/>
      <c r="B961" s="3"/>
      <c r="C961" s="3"/>
      <c r="D961" s="23"/>
      <c r="E961" s="95"/>
      <c r="F961" s="95"/>
      <c r="Y961" s="95"/>
      <c r="AA961" s="95"/>
      <c r="AC961" s="3"/>
      <c r="AD961" s="3"/>
      <c r="AE961" s="3"/>
    </row>
    <row r="962" spans="1:31" x14ac:dyDescent="0.45">
      <c r="A962" s="3"/>
      <c r="B962" s="3"/>
      <c r="C962" s="3"/>
      <c r="D962" s="23"/>
      <c r="E962" s="95"/>
      <c r="F962" s="95"/>
      <c r="Y962" s="95"/>
      <c r="AA962" s="95"/>
      <c r="AC962" s="3"/>
      <c r="AD962" s="3"/>
      <c r="AE962" s="3"/>
    </row>
    <row r="963" spans="1:31" x14ac:dyDescent="0.45">
      <c r="A963" s="3"/>
      <c r="B963" s="3"/>
      <c r="C963" s="3"/>
      <c r="D963" s="23"/>
      <c r="E963" s="95"/>
      <c r="F963" s="95"/>
      <c r="Y963" s="95"/>
      <c r="AA963" s="95"/>
      <c r="AC963" s="3"/>
      <c r="AD963" s="3"/>
      <c r="AE963" s="3"/>
    </row>
    <row r="964" spans="1:31" x14ac:dyDescent="0.45">
      <c r="A964" s="3"/>
      <c r="B964" s="3"/>
      <c r="C964" s="3"/>
      <c r="D964" s="23"/>
      <c r="E964" s="95"/>
      <c r="F964" s="95"/>
      <c r="Y964" s="95"/>
      <c r="AA964" s="95"/>
      <c r="AC964" s="3"/>
      <c r="AD964" s="3"/>
      <c r="AE964" s="3"/>
    </row>
    <row r="965" spans="1:31" x14ac:dyDescent="0.45">
      <c r="A965" s="3"/>
      <c r="B965" s="3"/>
      <c r="C965" s="3"/>
      <c r="D965" s="23"/>
      <c r="E965" s="95"/>
      <c r="F965" s="95"/>
      <c r="Y965" s="95"/>
      <c r="AA965" s="95"/>
      <c r="AC965" s="3"/>
      <c r="AD965" s="3"/>
      <c r="AE965" s="3"/>
    </row>
    <row r="966" spans="1:31" x14ac:dyDescent="0.45">
      <c r="A966" s="3"/>
      <c r="B966" s="3"/>
      <c r="C966" s="3"/>
      <c r="D966" s="23"/>
      <c r="E966" s="95"/>
      <c r="F966" s="95"/>
      <c r="Y966" s="95"/>
      <c r="AA966" s="95"/>
      <c r="AC966" s="3"/>
      <c r="AD966" s="3"/>
      <c r="AE966" s="3"/>
    </row>
    <row r="967" spans="1:31" x14ac:dyDescent="0.45">
      <c r="A967" s="3"/>
      <c r="B967" s="3"/>
      <c r="C967" s="3"/>
      <c r="D967" s="23"/>
      <c r="E967" s="95"/>
      <c r="F967" s="95"/>
      <c r="Y967" s="95"/>
      <c r="AA967" s="95"/>
      <c r="AC967" s="3"/>
      <c r="AD967" s="3"/>
      <c r="AE967" s="3"/>
    </row>
    <row r="968" spans="1:31" x14ac:dyDescent="0.45">
      <c r="A968" s="3"/>
      <c r="B968" s="3"/>
      <c r="C968" s="3"/>
      <c r="D968" s="23"/>
      <c r="E968" s="95"/>
      <c r="F968" s="95"/>
      <c r="Y968" s="95"/>
      <c r="AA968" s="95"/>
      <c r="AC968" s="3"/>
      <c r="AD968" s="3"/>
      <c r="AE968" s="3"/>
    </row>
    <row r="969" spans="1:31" x14ac:dyDescent="0.45">
      <c r="A969" s="3"/>
      <c r="B969" s="3"/>
      <c r="C969" s="3"/>
      <c r="D969" s="23"/>
      <c r="E969" s="95"/>
      <c r="F969" s="95"/>
      <c r="Y969" s="95"/>
      <c r="AA969" s="95"/>
      <c r="AC969" s="3"/>
      <c r="AD969" s="3"/>
      <c r="AE969" s="3"/>
    </row>
    <row r="970" spans="1:31" x14ac:dyDescent="0.45">
      <c r="A970" s="3"/>
      <c r="B970" s="3"/>
      <c r="C970" s="3"/>
      <c r="D970" s="23"/>
      <c r="E970" s="95"/>
      <c r="F970" s="95"/>
      <c r="Y970" s="95"/>
      <c r="AA970" s="95"/>
      <c r="AC970" s="3"/>
      <c r="AD970" s="3"/>
      <c r="AE970" s="3"/>
    </row>
    <row r="971" spans="1:31" x14ac:dyDescent="0.45">
      <c r="A971" s="3"/>
      <c r="B971" s="3"/>
      <c r="C971" s="3"/>
      <c r="D971" s="23"/>
      <c r="E971" s="95"/>
      <c r="F971" s="95"/>
      <c r="Y971" s="95"/>
      <c r="AA971" s="95"/>
      <c r="AC971" s="3"/>
      <c r="AD971" s="3"/>
      <c r="AE971" s="3"/>
    </row>
    <row r="972" spans="1:31" x14ac:dyDescent="0.45">
      <c r="A972" s="3"/>
      <c r="B972" s="3"/>
      <c r="C972" s="3"/>
      <c r="D972" s="23"/>
      <c r="E972" s="95"/>
      <c r="F972" s="95"/>
      <c r="Y972" s="95"/>
      <c r="AA972" s="95"/>
      <c r="AC972" s="3"/>
      <c r="AD972" s="3"/>
      <c r="AE972" s="3"/>
    </row>
    <row r="973" spans="1:31" x14ac:dyDescent="0.45">
      <c r="A973" s="3"/>
      <c r="B973" s="3"/>
      <c r="C973" s="3"/>
      <c r="D973" s="23"/>
      <c r="E973" s="95"/>
      <c r="F973" s="95"/>
      <c r="Y973" s="95"/>
      <c r="AA973" s="95"/>
      <c r="AC973" s="3"/>
      <c r="AD973" s="3"/>
      <c r="AE973" s="3"/>
    </row>
    <row r="974" spans="1:31" x14ac:dyDescent="0.45">
      <c r="A974" s="3"/>
      <c r="B974" s="3"/>
      <c r="C974" s="3"/>
      <c r="D974" s="23"/>
      <c r="E974" s="95"/>
      <c r="F974" s="95"/>
      <c r="Y974" s="95"/>
      <c r="AA974" s="95"/>
      <c r="AC974" s="3"/>
      <c r="AD974" s="3"/>
      <c r="AE974" s="3"/>
    </row>
    <row r="975" spans="1:31" x14ac:dyDescent="0.45">
      <c r="A975" s="3"/>
      <c r="B975" s="3"/>
      <c r="C975" s="3"/>
      <c r="D975" s="23"/>
      <c r="E975" s="95"/>
      <c r="F975" s="95"/>
      <c r="Y975" s="95"/>
      <c r="AA975" s="95"/>
      <c r="AC975" s="3"/>
      <c r="AD975" s="3"/>
      <c r="AE975" s="3"/>
    </row>
    <row r="976" spans="1:31" x14ac:dyDescent="0.45">
      <c r="A976" s="3"/>
      <c r="B976" s="3"/>
      <c r="C976" s="3"/>
      <c r="D976" s="23"/>
      <c r="E976" s="95"/>
      <c r="F976" s="95"/>
      <c r="Y976" s="95"/>
      <c r="AA976" s="95"/>
      <c r="AC976" s="3"/>
      <c r="AD976" s="3"/>
      <c r="AE976" s="3"/>
    </row>
    <row r="977" spans="1:31" x14ac:dyDescent="0.45">
      <c r="A977" s="3"/>
      <c r="B977" s="3"/>
      <c r="C977" s="3"/>
      <c r="D977" s="23"/>
      <c r="E977" s="95"/>
      <c r="F977" s="95"/>
      <c r="Y977" s="95"/>
      <c r="AA977" s="95"/>
      <c r="AC977" s="3"/>
      <c r="AD977" s="3"/>
      <c r="AE977" s="3"/>
    </row>
    <row r="978" spans="1:31" x14ac:dyDescent="0.45">
      <c r="A978" s="3"/>
      <c r="B978" s="3"/>
      <c r="C978" s="3"/>
      <c r="D978" s="23"/>
      <c r="E978" s="95"/>
      <c r="F978" s="95"/>
      <c r="Y978" s="95"/>
      <c r="AA978" s="95"/>
      <c r="AC978" s="3"/>
      <c r="AD978" s="3"/>
      <c r="AE978" s="3"/>
    </row>
    <row r="979" spans="1:31" x14ac:dyDescent="0.45">
      <c r="A979" s="3"/>
      <c r="B979" s="3"/>
      <c r="C979" s="3"/>
      <c r="D979" s="23"/>
      <c r="E979" s="95"/>
      <c r="F979" s="95"/>
      <c r="Y979" s="95"/>
      <c r="AA979" s="95"/>
      <c r="AC979" s="3"/>
      <c r="AD979" s="3"/>
      <c r="AE979" s="3"/>
    </row>
    <row r="980" spans="1:31" x14ac:dyDescent="0.45">
      <c r="A980" s="3"/>
      <c r="B980" s="3"/>
      <c r="C980" s="3"/>
      <c r="D980" s="23"/>
      <c r="E980" s="95"/>
      <c r="F980" s="95"/>
      <c r="Y980" s="95"/>
      <c r="AA980" s="95"/>
      <c r="AC980" s="3"/>
      <c r="AD980" s="3"/>
      <c r="AE980" s="3"/>
    </row>
    <row r="981" spans="1:31" x14ac:dyDescent="0.45">
      <c r="A981" s="3"/>
      <c r="B981" s="3"/>
      <c r="C981" s="3"/>
      <c r="D981" s="23"/>
      <c r="E981" s="95"/>
      <c r="F981" s="95"/>
      <c r="Y981" s="95"/>
      <c r="AA981" s="95"/>
      <c r="AC981" s="3"/>
      <c r="AD981" s="3"/>
      <c r="AE981" s="3"/>
    </row>
    <row r="982" spans="1:31" x14ac:dyDescent="0.45">
      <c r="A982" s="3"/>
      <c r="B982" s="3"/>
      <c r="C982" s="3"/>
      <c r="D982" s="23"/>
      <c r="E982" s="95"/>
      <c r="F982" s="95"/>
      <c r="Y982" s="95"/>
      <c r="AA982" s="95"/>
      <c r="AC982" s="3"/>
      <c r="AD982" s="3"/>
      <c r="AE982" s="3"/>
    </row>
    <row r="983" spans="1:31" x14ac:dyDescent="0.45">
      <c r="A983" s="3"/>
      <c r="B983" s="3"/>
      <c r="C983" s="3"/>
      <c r="D983" s="23"/>
      <c r="E983" s="95"/>
      <c r="F983" s="95"/>
      <c r="Y983" s="95"/>
      <c r="AA983" s="95"/>
      <c r="AC983" s="3"/>
      <c r="AD983" s="3"/>
      <c r="AE983" s="3"/>
    </row>
    <row r="984" spans="1:31" x14ac:dyDescent="0.45">
      <c r="A984" s="3"/>
      <c r="B984" s="3"/>
      <c r="C984" s="3"/>
      <c r="D984" s="23"/>
      <c r="E984" s="95"/>
      <c r="F984" s="95"/>
      <c r="Y984" s="95"/>
      <c r="AA984" s="95"/>
      <c r="AC984" s="3"/>
      <c r="AD984" s="3"/>
      <c r="AE984" s="3"/>
    </row>
    <row r="985" spans="1:31" x14ac:dyDescent="0.45">
      <c r="A985" s="3"/>
      <c r="B985" s="3"/>
      <c r="C985" s="3"/>
      <c r="D985" s="23"/>
      <c r="E985" s="95"/>
      <c r="F985" s="95"/>
      <c r="Y985" s="95"/>
      <c r="AA985" s="95"/>
      <c r="AC985" s="3"/>
      <c r="AD985" s="3"/>
      <c r="AE985" s="3"/>
    </row>
    <row r="986" spans="1:31" x14ac:dyDescent="0.45">
      <c r="A986" s="3"/>
      <c r="B986" s="3"/>
      <c r="C986" s="3"/>
      <c r="D986" s="23"/>
      <c r="E986" s="95"/>
      <c r="F986" s="95"/>
      <c r="Y986" s="95"/>
      <c r="AA986" s="95"/>
      <c r="AC986" s="3"/>
      <c r="AD986" s="3"/>
      <c r="AE986" s="3"/>
    </row>
    <row r="987" spans="1:31" x14ac:dyDescent="0.45">
      <c r="A987" s="3"/>
      <c r="B987" s="3"/>
      <c r="C987" s="3"/>
      <c r="D987" s="23"/>
      <c r="E987" s="95"/>
      <c r="F987" s="95"/>
      <c r="Y987" s="95"/>
      <c r="AA987" s="95"/>
      <c r="AC987" s="3"/>
      <c r="AD987" s="3"/>
      <c r="AE987" s="3"/>
    </row>
    <row r="988" spans="1:31" x14ac:dyDescent="0.45">
      <c r="A988" s="3"/>
      <c r="B988" s="3"/>
      <c r="C988" s="3"/>
      <c r="D988" s="23"/>
      <c r="E988" s="95"/>
      <c r="F988" s="95"/>
      <c r="Y988" s="95"/>
      <c r="AA988" s="95"/>
      <c r="AC988" s="3"/>
      <c r="AD988" s="3"/>
      <c r="AE988" s="3"/>
    </row>
    <row r="989" spans="1:31" x14ac:dyDescent="0.45">
      <c r="A989" s="3"/>
      <c r="B989" s="3"/>
      <c r="C989" s="3"/>
      <c r="D989" s="23"/>
      <c r="E989" s="95"/>
      <c r="F989" s="95"/>
      <c r="Y989" s="95"/>
      <c r="AA989" s="95"/>
      <c r="AC989" s="3"/>
      <c r="AD989" s="3"/>
      <c r="AE989" s="3"/>
    </row>
    <row r="990" spans="1:31" x14ac:dyDescent="0.45">
      <c r="A990" s="3"/>
      <c r="B990" s="3"/>
      <c r="C990" s="3"/>
      <c r="D990" s="23"/>
      <c r="E990" s="95"/>
      <c r="F990" s="95"/>
      <c r="Y990" s="95"/>
      <c r="AA990" s="95"/>
      <c r="AC990" s="3"/>
      <c r="AD990" s="3"/>
      <c r="AE990" s="3"/>
    </row>
    <row r="991" spans="1:31" x14ac:dyDescent="0.45">
      <c r="A991" s="3"/>
      <c r="B991" s="3"/>
      <c r="C991" s="3"/>
      <c r="D991" s="23"/>
      <c r="E991" s="95"/>
      <c r="F991" s="95"/>
      <c r="Y991" s="95"/>
      <c r="AA991" s="95"/>
      <c r="AC991" s="3"/>
      <c r="AD991" s="3"/>
      <c r="AE991" s="3"/>
    </row>
    <row r="992" spans="1:31" x14ac:dyDescent="0.45">
      <c r="A992" s="3"/>
      <c r="B992" s="3"/>
      <c r="C992" s="3"/>
      <c r="D992" s="23"/>
      <c r="E992" s="95"/>
      <c r="F992" s="95"/>
      <c r="Y992" s="95"/>
      <c r="AA992" s="95"/>
      <c r="AC992" s="3"/>
      <c r="AD992" s="3"/>
      <c r="AE992" s="3"/>
    </row>
    <row r="993" spans="1:31" x14ac:dyDescent="0.45">
      <c r="A993" s="3"/>
      <c r="B993" s="3"/>
      <c r="C993" s="3"/>
      <c r="D993" s="23"/>
      <c r="E993" s="95"/>
      <c r="F993" s="95"/>
      <c r="Y993" s="95"/>
      <c r="AA993" s="95"/>
      <c r="AC993" s="3"/>
      <c r="AD993" s="3"/>
      <c r="AE993" s="3"/>
    </row>
    <row r="994" spans="1:31" x14ac:dyDescent="0.45">
      <c r="A994" s="3"/>
      <c r="B994" s="3"/>
      <c r="C994" s="3"/>
      <c r="D994" s="23"/>
      <c r="E994" s="95"/>
      <c r="F994" s="95"/>
      <c r="Y994" s="95"/>
      <c r="AA994" s="95"/>
      <c r="AC994" s="3"/>
      <c r="AD994" s="3"/>
      <c r="AE994" s="3"/>
    </row>
    <row r="995" spans="1:31" x14ac:dyDescent="0.45">
      <c r="A995" s="3"/>
      <c r="B995" s="3"/>
      <c r="C995" s="3"/>
      <c r="D995" s="23"/>
      <c r="E995" s="95"/>
      <c r="F995" s="95"/>
      <c r="Y995" s="95"/>
      <c r="AA995" s="95"/>
      <c r="AC995" s="3"/>
      <c r="AD995" s="3"/>
      <c r="AE995" s="3"/>
    </row>
    <row r="996" spans="1:31" x14ac:dyDescent="0.45">
      <c r="A996" s="3"/>
      <c r="B996" s="3"/>
      <c r="C996" s="3"/>
      <c r="D996" s="23"/>
      <c r="E996" s="95"/>
      <c r="F996" s="95"/>
      <c r="Y996" s="95"/>
      <c r="AA996" s="95"/>
      <c r="AC996" s="3"/>
      <c r="AD996" s="3"/>
      <c r="AE996" s="3"/>
    </row>
    <row r="997" spans="1:31" x14ac:dyDescent="0.45">
      <c r="A997" s="3"/>
      <c r="B997" s="3"/>
      <c r="C997" s="3"/>
      <c r="D997" s="23"/>
      <c r="E997" s="95"/>
      <c r="F997" s="95"/>
      <c r="Y997" s="95"/>
      <c r="AA997" s="95"/>
      <c r="AC997" s="3"/>
      <c r="AD997" s="3"/>
      <c r="AE997" s="3"/>
    </row>
    <row r="998" spans="1:31" x14ac:dyDescent="0.45">
      <c r="A998" s="3"/>
      <c r="B998" s="3"/>
      <c r="C998" s="3"/>
      <c r="D998" s="23"/>
      <c r="E998" s="95"/>
      <c r="F998" s="95"/>
      <c r="Y998" s="95"/>
      <c r="AA998" s="95"/>
      <c r="AC998" s="3"/>
      <c r="AD998" s="3"/>
      <c r="AE998" s="3"/>
    </row>
    <row r="999" spans="1:31" x14ac:dyDescent="0.45">
      <c r="A999" s="3"/>
      <c r="B999" s="3"/>
      <c r="C999" s="3"/>
      <c r="D999" s="23"/>
      <c r="E999" s="95"/>
      <c r="F999" s="95"/>
      <c r="Y999" s="95"/>
      <c r="AA999" s="95"/>
      <c r="AC999" s="3"/>
      <c r="AD999" s="3"/>
      <c r="AE999" s="3"/>
    </row>
    <row r="1000" spans="1:31" x14ac:dyDescent="0.45">
      <c r="A1000" s="3"/>
      <c r="B1000" s="3"/>
      <c r="C1000" s="3"/>
      <c r="D1000" s="23"/>
      <c r="E1000" s="95"/>
      <c r="F1000" s="95"/>
      <c r="Y1000" s="95"/>
      <c r="AA1000" s="95"/>
      <c r="AC1000" s="3"/>
      <c r="AD1000" s="3"/>
      <c r="AE1000" s="3"/>
    </row>
    <row r="1001" spans="1:31" x14ac:dyDescent="0.45">
      <c r="A1001" s="3"/>
      <c r="B1001" s="3"/>
      <c r="C1001" s="3"/>
      <c r="D1001" s="23"/>
      <c r="E1001" s="95"/>
      <c r="F1001" s="95"/>
      <c r="Y1001" s="95"/>
      <c r="AA1001" s="95"/>
      <c r="AC1001" s="3"/>
      <c r="AD1001" s="3"/>
      <c r="AE1001" s="3"/>
    </row>
    <row r="1002" spans="1:31" x14ac:dyDescent="0.45">
      <c r="A1002" s="3"/>
      <c r="B1002" s="3"/>
      <c r="C1002" s="3"/>
      <c r="D1002" s="23"/>
      <c r="E1002" s="95"/>
      <c r="F1002" s="95"/>
      <c r="Y1002" s="95"/>
      <c r="AA1002" s="95"/>
      <c r="AC1002" s="3"/>
      <c r="AD1002" s="3"/>
      <c r="AE1002" s="3"/>
    </row>
    <row r="1003" spans="1:31" x14ac:dyDescent="0.45">
      <c r="A1003" s="3"/>
      <c r="B1003" s="3"/>
      <c r="C1003" s="3"/>
      <c r="D1003" s="23"/>
      <c r="E1003" s="95"/>
      <c r="F1003" s="95"/>
      <c r="Y1003" s="95"/>
      <c r="AA1003" s="95"/>
      <c r="AC1003" s="3"/>
      <c r="AD1003" s="3"/>
      <c r="AE1003" s="3"/>
    </row>
    <row r="1004" spans="1:31" x14ac:dyDescent="0.45">
      <c r="A1004" s="3"/>
      <c r="B1004" s="3"/>
      <c r="C1004" s="3"/>
      <c r="D1004" s="23"/>
      <c r="E1004" s="95"/>
      <c r="F1004" s="95"/>
      <c r="Y1004" s="95"/>
      <c r="AA1004" s="95"/>
      <c r="AC1004" s="3"/>
      <c r="AD1004" s="3"/>
      <c r="AE1004" s="3"/>
    </row>
    <row r="1005" spans="1:31" x14ac:dyDescent="0.45">
      <c r="A1005" s="3"/>
      <c r="B1005" s="3"/>
      <c r="C1005" s="3"/>
      <c r="D1005" s="23"/>
      <c r="E1005" s="95"/>
      <c r="F1005" s="95"/>
      <c r="Y1005" s="95"/>
      <c r="AA1005" s="95"/>
      <c r="AC1005" s="3"/>
      <c r="AD1005" s="3"/>
      <c r="AE1005" s="3"/>
    </row>
    <row r="1006" spans="1:31" x14ac:dyDescent="0.45">
      <c r="A1006" s="3"/>
      <c r="B1006" s="3"/>
      <c r="C1006" s="3"/>
      <c r="D1006" s="23"/>
      <c r="E1006" s="95"/>
      <c r="F1006" s="95"/>
      <c r="Y1006" s="95"/>
      <c r="AA1006" s="95"/>
      <c r="AC1006" s="3"/>
      <c r="AD1006" s="3"/>
      <c r="AE1006" s="3"/>
    </row>
    <row r="1007" spans="1:31" x14ac:dyDescent="0.45">
      <c r="A1007" s="3"/>
      <c r="B1007" s="3"/>
      <c r="C1007" s="3"/>
      <c r="D1007" s="23"/>
      <c r="E1007" s="95"/>
      <c r="F1007" s="95"/>
      <c r="Y1007" s="95"/>
      <c r="AA1007" s="95"/>
      <c r="AC1007" s="3"/>
      <c r="AD1007" s="3"/>
      <c r="AE1007" s="3"/>
    </row>
    <row r="1008" spans="1:31" x14ac:dyDescent="0.45">
      <c r="A1008" s="3"/>
      <c r="B1008" s="3"/>
      <c r="C1008" s="3"/>
      <c r="D1008" s="23"/>
      <c r="E1008" s="95"/>
      <c r="F1008" s="95"/>
      <c r="Y1008" s="95"/>
      <c r="AA1008" s="95"/>
      <c r="AC1008" s="3"/>
      <c r="AD1008" s="3"/>
      <c r="AE1008" s="3"/>
    </row>
    <row r="1009" spans="1:31" x14ac:dyDescent="0.45">
      <c r="A1009" s="3"/>
      <c r="B1009" s="3"/>
      <c r="C1009" s="3"/>
      <c r="D1009" s="23"/>
      <c r="E1009" s="95"/>
      <c r="F1009" s="95"/>
      <c r="Y1009" s="95"/>
      <c r="AA1009" s="95"/>
      <c r="AC1009" s="3"/>
      <c r="AD1009" s="3"/>
      <c r="AE1009" s="3"/>
    </row>
    <row r="1010" spans="1:31" x14ac:dyDescent="0.45">
      <c r="A1010" s="3"/>
      <c r="B1010" s="3"/>
      <c r="C1010" s="3"/>
      <c r="D1010" s="23"/>
      <c r="E1010" s="95"/>
      <c r="F1010" s="95"/>
      <c r="Y1010" s="95"/>
      <c r="AA1010" s="95"/>
      <c r="AC1010" s="3"/>
      <c r="AD1010" s="3"/>
      <c r="AE1010" s="3"/>
    </row>
    <row r="1011" spans="1:31" x14ac:dyDescent="0.45">
      <c r="A1011" s="3"/>
      <c r="B1011" s="3"/>
      <c r="C1011" s="3"/>
      <c r="D1011" s="23"/>
      <c r="E1011" s="95"/>
      <c r="F1011" s="95"/>
      <c r="Y1011" s="95"/>
      <c r="AA1011" s="95"/>
      <c r="AC1011" s="3"/>
      <c r="AD1011" s="3"/>
      <c r="AE1011" s="3"/>
    </row>
    <row r="1012" spans="1:31" x14ac:dyDescent="0.45">
      <c r="A1012" s="3"/>
      <c r="B1012" s="3"/>
      <c r="C1012" s="3"/>
      <c r="D1012" s="23"/>
      <c r="E1012" s="95"/>
      <c r="F1012" s="95"/>
      <c r="Y1012" s="95"/>
      <c r="AA1012" s="95"/>
      <c r="AC1012" s="3"/>
      <c r="AD1012" s="3"/>
      <c r="AE1012" s="3"/>
    </row>
    <row r="1013" spans="1:31" x14ac:dyDescent="0.45">
      <c r="A1013" s="3"/>
      <c r="B1013" s="3"/>
      <c r="C1013" s="3"/>
      <c r="D1013" s="23"/>
      <c r="E1013" s="95"/>
      <c r="F1013" s="95"/>
      <c r="Y1013" s="95"/>
      <c r="AA1013" s="95"/>
      <c r="AC1013" s="3"/>
      <c r="AD1013" s="3"/>
      <c r="AE1013" s="3"/>
    </row>
    <row r="1014" spans="1:31" x14ac:dyDescent="0.45">
      <c r="A1014" s="3"/>
      <c r="B1014" s="3"/>
      <c r="C1014" s="3"/>
      <c r="D1014" s="23"/>
      <c r="E1014" s="95"/>
      <c r="F1014" s="95"/>
      <c r="Y1014" s="95"/>
      <c r="AA1014" s="95"/>
      <c r="AC1014" s="3"/>
      <c r="AD1014" s="3"/>
      <c r="AE1014" s="3"/>
    </row>
    <row r="1015" spans="1:31" x14ac:dyDescent="0.45">
      <c r="A1015" s="3"/>
      <c r="B1015" s="3"/>
      <c r="C1015" s="3"/>
      <c r="D1015" s="23"/>
      <c r="E1015" s="95"/>
      <c r="F1015" s="95"/>
      <c r="Y1015" s="95"/>
      <c r="AA1015" s="95"/>
      <c r="AC1015" s="3"/>
      <c r="AD1015" s="3"/>
      <c r="AE1015" s="3"/>
    </row>
    <row r="1016" spans="1:31" x14ac:dyDescent="0.45">
      <c r="A1016" s="3"/>
      <c r="B1016" s="3"/>
      <c r="C1016" s="3"/>
      <c r="D1016" s="23"/>
      <c r="E1016" s="95"/>
      <c r="F1016" s="95"/>
      <c r="Y1016" s="95"/>
      <c r="AA1016" s="95"/>
      <c r="AC1016" s="3"/>
      <c r="AD1016" s="3"/>
      <c r="AE1016" s="3"/>
    </row>
    <row r="1017" spans="1:31" x14ac:dyDescent="0.45">
      <c r="A1017" s="3"/>
      <c r="B1017" s="3"/>
      <c r="C1017" s="3"/>
      <c r="D1017" s="23"/>
      <c r="E1017" s="95"/>
      <c r="F1017" s="95"/>
      <c r="Y1017" s="95"/>
      <c r="AA1017" s="95"/>
      <c r="AC1017" s="3"/>
      <c r="AD1017" s="3"/>
      <c r="AE1017" s="3"/>
    </row>
    <row r="1018" spans="1:31" x14ac:dyDescent="0.45">
      <c r="A1018" s="3"/>
      <c r="B1018" s="3"/>
      <c r="C1018" s="3"/>
      <c r="D1018" s="23"/>
      <c r="E1018" s="95"/>
      <c r="F1018" s="95"/>
      <c r="Y1018" s="95"/>
      <c r="AA1018" s="95"/>
      <c r="AC1018" s="3"/>
      <c r="AD1018" s="3"/>
      <c r="AE1018" s="3"/>
    </row>
    <row r="1019" spans="1:31" x14ac:dyDescent="0.45">
      <c r="A1019" s="3"/>
      <c r="B1019" s="3"/>
      <c r="C1019" s="3"/>
      <c r="D1019" s="23"/>
      <c r="E1019" s="95"/>
      <c r="F1019" s="95"/>
      <c r="Y1019" s="95"/>
      <c r="AA1019" s="95"/>
      <c r="AC1019" s="3"/>
      <c r="AD1019" s="3"/>
      <c r="AE1019" s="3"/>
    </row>
    <row r="1020" spans="1:31" x14ac:dyDescent="0.45">
      <c r="A1020" s="3"/>
      <c r="B1020" s="3"/>
      <c r="C1020" s="3"/>
      <c r="D1020" s="23"/>
      <c r="E1020" s="95"/>
      <c r="F1020" s="95"/>
      <c r="Y1020" s="95"/>
      <c r="AA1020" s="95"/>
      <c r="AC1020" s="3"/>
      <c r="AD1020" s="3"/>
      <c r="AE1020" s="3"/>
    </row>
    <row r="1021" spans="1:31" x14ac:dyDescent="0.45">
      <c r="A1021" s="3"/>
      <c r="B1021" s="3"/>
      <c r="C1021" s="3"/>
      <c r="D1021" s="23"/>
      <c r="E1021" s="95"/>
      <c r="F1021" s="95"/>
      <c r="Y1021" s="95"/>
      <c r="AA1021" s="95"/>
      <c r="AC1021" s="3"/>
      <c r="AD1021" s="3"/>
      <c r="AE1021" s="3"/>
    </row>
    <row r="1022" spans="1:31" x14ac:dyDescent="0.45">
      <c r="A1022" s="3"/>
      <c r="B1022" s="3"/>
      <c r="C1022" s="3"/>
      <c r="D1022" s="23"/>
      <c r="E1022" s="95"/>
      <c r="F1022" s="95"/>
      <c r="Y1022" s="95"/>
      <c r="AA1022" s="95"/>
      <c r="AC1022" s="3"/>
      <c r="AD1022" s="3"/>
      <c r="AE1022" s="3"/>
    </row>
    <row r="1023" spans="1:31" x14ac:dyDescent="0.45">
      <c r="A1023" s="3"/>
      <c r="B1023" s="3"/>
      <c r="C1023" s="3"/>
      <c r="D1023" s="23"/>
      <c r="E1023" s="95"/>
      <c r="F1023" s="95"/>
      <c r="Y1023" s="95"/>
      <c r="AA1023" s="95"/>
      <c r="AC1023" s="3"/>
      <c r="AD1023" s="3"/>
      <c r="AE1023" s="3"/>
    </row>
    <row r="1024" spans="1:31" x14ac:dyDescent="0.45">
      <c r="A1024" s="3"/>
      <c r="B1024" s="3"/>
      <c r="C1024" s="3"/>
      <c r="D1024" s="23"/>
      <c r="E1024" s="95"/>
      <c r="F1024" s="95"/>
      <c r="Y1024" s="95"/>
      <c r="AA1024" s="95"/>
      <c r="AC1024" s="3"/>
      <c r="AD1024" s="3"/>
      <c r="AE1024" s="3"/>
    </row>
    <row r="1025" spans="1:31" x14ac:dyDescent="0.45">
      <c r="A1025" s="3"/>
      <c r="B1025" s="3"/>
      <c r="C1025" s="3"/>
      <c r="D1025" s="23"/>
      <c r="E1025" s="95"/>
      <c r="F1025" s="95"/>
      <c r="Y1025" s="95"/>
      <c r="AA1025" s="95"/>
      <c r="AC1025" s="3"/>
      <c r="AD1025" s="3"/>
      <c r="AE1025" s="3"/>
    </row>
    <row r="1026" spans="1:31" x14ac:dyDescent="0.45">
      <c r="A1026" s="3"/>
      <c r="B1026" s="3"/>
      <c r="C1026" s="3"/>
      <c r="D1026" s="23"/>
      <c r="E1026" s="95"/>
      <c r="F1026" s="95"/>
      <c r="Y1026" s="95"/>
      <c r="AA1026" s="95"/>
      <c r="AC1026" s="3"/>
      <c r="AD1026" s="3"/>
      <c r="AE1026" s="3"/>
    </row>
    <row r="1027" spans="1:31" x14ac:dyDescent="0.45">
      <c r="A1027" s="3"/>
      <c r="B1027" s="3"/>
      <c r="C1027" s="3"/>
      <c r="D1027" s="23"/>
      <c r="E1027" s="95"/>
      <c r="F1027" s="95"/>
      <c r="Y1027" s="95"/>
      <c r="AA1027" s="95"/>
      <c r="AC1027" s="3"/>
      <c r="AD1027" s="3"/>
      <c r="AE1027" s="3"/>
    </row>
    <row r="1028" spans="1:31" x14ac:dyDescent="0.45">
      <c r="A1028" s="3"/>
      <c r="B1028" s="3"/>
      <c r="C1028" s="3"/>
      <c r="D1028" s="23"/>
      <c r="E1028" s="95"/>
      <c r="F1028" s="95"/>
      <c r="Y1028" s="95"/>
      <c r="AA1028" s="95"/>
      <c r="AC1028" s="3"/>
      <c r="AD1028" s="3"/>
      <c r="AE1028" s="3"/>
    </row>
    <row r="1029" spans="1:31" x14ac:dyDescent="0.45">
      <c r="A1029" s="3"/>
      <c r="B1029" s="3"/>
      <c r="C1029" s="3"/>
      <c r="D1029" s="23"/>
      <c r="E1029" s="95"/>
      <c r="F1029" s="95"/>
      <c r="Y1029" s="95"/>
      <c r="AA1029" s="95"/>
      <c r="AC1029" s="3"/>
      <c r="AD1029" s="3"/>
      <c r="AE1029" s="3"/>
    </row>
    <row r="1030" spans="1:31" x14ac:dyDescent="0.45">
      <c r="A1030" s="3"/>
      <c r="B1030" s="3"/>
      <c r="C1030" s="3"/>
      <c r="D1030" s="23"/>
      <c r="E1030" s="95"/>
      <c r="F1030" s="95"/>
      <c r="Y1030" s="95"/>
      <c r="AA1030" s="95"/>
      <c r="AC1030" s="3"/>
      <c r="AD1030" s="3"/>
      <c r="AE1030" s="3"/>
    </row>
    <row r="1031" spans="1:31" x14ac:dyDescent="0.45">
      <c r="A1031" s="3"/>
      <c r="B1031" s="3"/>
      <c r="C1031" s="3"/>
      <c r="D1031" s="23"/>
      <c r="E1031" s="95"/>
      <c r="F1031" s="95"/>
      <c r="Y1031" s="95"/>
      <c r="AA1031" s="95"/>
      <c r="AC1031" s="3"/>
      <c r="AD1031" s="3"/>
      <c r="AE1031" s="3"/>
    </row>
    <row r="1032" spans="1:31" x14ac:dyDescent="0.45">
      <c r="A1032" s="3"/>
      <c r="B1032" s="3"/>
      <c r="C1032" s="3"/>
      <c r="D1032" s="23"/>
      <c r="E1032" s="95"/>
      <c r="F1032" s="95"/>
      <c r="Y1032" s="95"/>
      <c r="AA1032" s="95"/>
      <c r="AC1032" s="3"/>
      <c r="AD1032" s="3"/>
      <c r="AE1032" s="3"/>
    </row>
    <row r="1033" spans="1:31" x14ac:dyDescent="0.45">
      <c r="A1033" s="3"/>
      <c r="B1033" s="3"/>
      <c r="C1033" s="3"/>
      <c r="D1033" s="23"/>
      <c r="E1033" s="95"/>
      <c r="F1033" s="95"/>
      <c r="Y1033" s="95"/>
      <c r="AA1033" s="95"/>
      <c r="AC1033" s="3"/>
      <c r="AD1033" s="3"/>
      <c r="AE1033" s="3"/>
    </row>
    <row r="1034" spans="1:31" x14ac:dyDescent="0.45">
      <c r="A1034" s="3"/>
      <c r="B1034" s="3"/>
      <c r="C1034" s="3"/>
      <c r="D1034" s="23"/>
      <c r="E1034" s="95"/>
      <c r="F1034" s="95"/>
      <c r="Y1034" s="95"/>
      <c r="AA1034" s="95"/>
      <c r="AC1034" s="3"/>
      <c r="AD1034" s="3"/>
      <c r="AE1034" s="3"/>
    </row>
    <row r="1035" spans="1:31" x14ac:dyDescent="0.45">
      <c r="A1035" s="3"/>
      <c r="B1035" s="3"/>
      <c r="C1035" s="3"/>
      <c r="D1035" s="23"/>
      <c r="E1035" s="95"/>
      <c r="F1035" s="95"/>
      <c r="Y1035" s="95"/>
      <c r="AA1035" s="95"/>
      <c r="AC1035" s="3"/>
      <c r="AD1035" s="3"/>
      <c r="AE1035" s="3"/>
    </row>
    <row r="1036" spans="1:31" x14ac:dyDescent="0.45">
      <c r="A1036" s="3"/>
      <c r="B1036" s="3"/>
      <c r="C1036" s="3"/>
      <c r="D1036" s="23"/>
      <c r="E1036" s="95"/>
      <c r="F1036" s="95"/>
      <c r="Y1036" s="95"/>
      <c r="AA1036" s="95"/>
      <c r="AC1036" s="3"/>
      <c r="AD1036" s="3"/>
      <c r="AE1036" s="3"/>
    </row>
    <row r="1037" spans="1:31" x14ac:dyDescent="0.45">
      <c r="A1037" s="3"/>
      <c r="B1037" s="3"/>
      <c r="C1037" s="3"/>
      <c r="D1037" s="23"/>
      <c r="E1037" s="95"/>
      <c r="F1037" s="95"/>
      <c r="Y1037" s="95"/>
      <c r="AA1037" s="95"/>
      <c r="AC1037" s="3"/>
      <c r="AD1037" s="3"/>
      <c r="AE1037" s="3"/>
    </row>
    <row r="1038" spans="1:31" x14ac:dyDescent="0.45">
      <c r="A1038" s="3"/>
      <c r="B1038" s="3"/>
      <c r="C1038" s="3"/>
      <c r="D1038" s="23"/>
      <c r="E1038" s="95"/>
      <c r="F1038" s="95"/>
      <c r="Y1038" s="95"/>
      <c r="AA1038" s="95"/>
      <c r="AC1038" s="3"/>
      <c r="AD1038" s="3"/>
      <c r="AE1038" s="3"/>
    </row>
    <row r="1039" spans="1:31" x14ac:dyDescent="0.45">
      <c r="A1039" s="3"/>
      <c r="B1039" s="3"/>
      <c r="C1039" s="3"/>
      <c r="D1039" s="23"/>
      <c r="E1039" s="95"/>
      <c r="F1039" s="95"/>
      <c r="Y1039" s="95"/>
      <c r="AA1039" s="95"/>
      <c r="AC1039" s="3"/>
      <c r="AD1039" s="3"/>
      <c r="AE1039" s="3"/>
    </row>
    <row r="1040" spans="1:31" x14ac:dyDescent="0.45">
      <c r="A1040" s="3"/>
      <c r="B1040" s="3"/>
      <c r="C1040" s="3"/>
      <c r="D1040" s="23"/>
      <c r="E1040" s="95"/>
      <c r="F1040" s="95"/>
      <c r="Y1040" s="95"/>
      <c r="AA1040" s="95"/>
      <c r="AC1040" s="3"/>
      <c r="AD1040" s="3"/>
      <c r="AE1040" s="3"/>
    </row>
    <row r="1041" spans="1:31" x14ac:dyDescent="0.45">
      <c r="A1041" s="3"/>
      <c r="B1041" s="3"/>
      <c r="C1041" s="3"/>
      <c r="D1041" s="23"/>
      <c r="E1041" s="95"/>
      <c r="F1041" s="95"/>
      <c r="Y1041" s="95"/>
      <c r="AA1041" s="95"/>
      <c r="AC1041" s="3"/>
      <c r="AD1041" s="3"/>
      <c r="AE1041" s="3"/>
    </row>
    <row r="1042" spans="1:31" x14ac:dyDescent="0.45">
      <c r="A1042" s="3"/>
      <c r="B1042" s="3"/>
      <c r="C1042" s="3"/>
      <c r="D1042" s="23"/>
      <c r="E1042" s="95"/>
      <c r="F1042" s="95"/>
      <c r="Y1042" s="95"/>
      <c r="AA1042" s="95"/>
      <c r="AC1042" s="3"/>
      <c r="AD1042" s="3"/>
      <c r="AE1042" s="3"/>
    </row>
    <row r="1043" spans="1:31" x14ac:dyDescent="0.45">
      <c r="A1043" s="3"/>
      <c r="B1043" s="3"/>
      <c r="C1043" s="3"/>
      <c r="D1043" s="23"/>
      <c r="E1043" s="95"/>
      <c r="F1043" s="95"/>
      <c r="Y1043" s="95"/>
      <c r="AA1043" s="95"/>
      <c r="AC1043" s="3"/>
      <c r="AD1043" s="3"/>
      <c r="AE1043" s="3"/>
    </row>
    <row r="1044" spans="1:31" x14ac:dyDescent="0.45">
      <c r="A1044" s="3"/>
      <c r="B1044" s="3"/>
      <c r="C1044" s="3"/>
      <c r="D1044" s="23"/>
      <c r="E1044" s="95"/>
      <c r="F1044" s="95"/>
      <c r="Y1044" s="95"/>
      <c r="AA1044" s="95"/>
      <c r="AC1044" s="3"/>
      <c r="AD1044" s="3"/>
      <c r="AE1044" s="3"/>
    </row>
    <row r="1045" spans="1:31" x14ac:dyDescent="0.45">
      <c r="A1045" s="3"/>
      <c r="B1045" s="3"/>
      <c r="C1045" s="3"/>
      <c r="D1045" s="23"/>
      <c r="E1045" s="95"/>
      <c r="F1045" s="95"/>
      <c r="Y1045" s="95"/>
      <c r="AA1045" s="95"/>
      <c r="AC1045" s="3"/>
      <c r="AD1045" s="3"/>
      <c r="AE1045" s="3"/>
    </row>
    <row r="1046" spans="1:31" x14ac:dyDescent="0.45">
      <c r="A1046" s="3"/>
      <c r="B1046" s="3"/>
      <c r="C1046" s="3"/>
      <c r="D1046" s="23"/>
      <c r="E1046" s="95"/>
      <c r="F1046" s="95"/>
      <c r="Y1046" s="95"/>
      <c r="AA1046" s="95"/>
      <c r="AC1046" s="3"/>
      <c r="AD1046" s="3"/>
      <c r="AE1046" s="3"/>
    </row>
    <row r="1047" spans="1:31" x14ac:dyDescent="0.45">
      <c r="A1047" s="3"/>
      <c r="B1047" s="3"/>
      <c r="C1047" s="3"/>
      <c r="D1047" s="23"/>
      <c r="E1047" s="95"/>
      <c r="F1047" s="95"/>
      <c r="Y1047" s="95"/>
      <c r="AA1047" s="95"/>
      <c r="AC1047" s="3"/>
      <c r="AD1047" s="3"/>
      <c r="AE1047" s="3"/>
    </row>
    <row r="1048" spans="1:31" x14ac:dyDescent="0.45">
      <c r="A1048" s="3"/>
      <c r="B1048" s="3"/>
      <c r="C1048" s="3"/>
      <c r="D1048" s="23"/>
      <c r="E1048" s="95"/>
      <c r="F1048" s="95"/>
      <c r="Y1048" s="95"/>
      <c r="AA1048" s="95"/>
      <c r="AC1048" s="3"/>
      <c r="AD1048" s="3"/>
      <c r="AE1048" s="3"/>
    </row>
    <row r="1049" spans="1:31" x14ac:dyDescent="0.45">
      <c r="A1049" s="3"/>
      <c r="B1049" s="3"/>
      <c r="C1049" s="3"/>
      <c r="D1049" s="23"/>
      <c r="E1049" s="95"/>
      <c r="F1049" s="95"/>
      <c r="Y1049" s="95"/>
      <c r="AA1049" s="95"/>
      <c r="AC1049" s="3"/>
      <c r="AD1049" s="3"/>
      <c r="AE1049" s="3"/>
    </row>
    <row r="1050" spans="1:31" x14ac:dyDescent="0.45">
      <c r="A1050" s="3"/>
      <c r="B1050" s="3"/>
      <c r="C1050" s="3"/>
      <c r="D1050" s="23"/>
      <c r="E1050" s="95"/>
      <c r="F1050" s="95"/>
      <c r="Y1050" s="95"/>
      <c r="AA1050" s="95"/>
      <c r="AC1050" s="3"/>
      <c r="AD1050" s="3"/>
      <c r="AE1050" s="3"/>
    </row>
    <row r="1051" spans="1:31" x14ac:dyDescent="0.45">
      <c r="A1051" s="3"/>
      <c r="B1051" s="3"/>
      <c r="C1051" s="3"/>
      <c r="D1051" s="23"/>
      <c r="E1051" s="95"/>
      <c r="F1051" s="95"/>
      <c r="Y1051" s="95"/>
      <c r="AA1051" s="95"/>
      <c r="AC1051" s="3"/>
      <c r="AD1051" s="3"/>
      <c r="AE1051" s="3"/>
    </row>
    <row r="1052" spans="1:31" x14ac:dyDescent="0.45">
      <c r="A1052" s="3"/>
      <c r="B1052" s="3"/>
      <c r="C1052" s="3"/>
      <c r="D1052" s="23"/>
      <c r="E1052" s="95"/>
      <c r="F1052" s="95"/>
      <c r="Y1052" s="95"/>
      <c r="AA1052" s="95"/>
      <c r="AC1052" s="3"/>
      <c r="AD1052" s="3"/>
      <c r="AE1052" s="3"/>
    </row>
    <row r="1053" spans="1:31" x14ac:dyDescent="0.45">
      <c r="A1053" s="3"/>
      <c r="B1053" s="3"/>
      <c r="C1053" s="3"/>
      <c r="D1053" s="23"/>
      <c r="E1053" s="95"/>
      <c r="F1053" s="95"/>
      <c r="Y1053" s="95"/>
      <c r="AA1053" s="95"/>
      <c r="AC1053" s="3"/>
      <c r="AD1053" s="3"/>
      <c r="AE1053" s="3"/>
    </row>
    <row r="1054" spans="1:31" x14ac:dyDescent="0.45">
      <c r="A1054" s="3"/>
      <c r="B1054" s="3"/>
      <c r="C1054" s="3"/>
      <c r="D1054" s="23"/>
      <c r="E1054" s="95"/>
      <c r="F1054" s="95"/>
      <c r="Y1054" s="95"/>
      <c r="AA1054" s="95"/>
      <c r="AC1054" s="3"/>
      <c r="AD1054" s="3"/>
      <c r="AE1054" s="3"/>
    </row>
    <row r="1055" spans="1:31" x14ac:dyDescent="0.45">
      <c r="A1055" s="3"/>
      <c r="B1055" s="3"/>
      <c r="C1055" s="3"/>
      <c r="D1055" s="23"/>
      <c r="E1055" s="95"/>
      <c r="F1055" s="95"/>
      <c r="Y1055" s="95"/>
      <c r="AA1055" s="95"/>
      <c r="AC1055" s="3"/>
      <c r="AD1055" s="3"/>
      <c r="AE1055" s="3"/>
    </row>
    <row r="1056" spans="1:31" x14ac:dyDescent="0.45">
      <c r="A1056" s="3"/>
      <c r="B1056" s="3"/>
      <c r="C1056" s="3"/>
      <c r="D1056" s="23"/>
      <c r="E1056" s="95"/>
      <c r="F1056" s="95"/>
      <c r="Y1056" s="95"/>
      <c r="AA1056" s="95"/>
      <c r="AC1056" s="3"/>
      <c r="AD1056" s="3"/>
      <c r="AE1056" s="3"/>
    </row>
    <row r="1057" spans="1:31" x14ac:dyDescent="0.45">
      <c r="A1057" s="3"/>
      <c r="B1057" s="3"/>
      <c r="C1057" s="3"/>
      <c r="D1057" s="23"/>
      <c r="E1057" s="95"/>
      <c r="F1057" s="95"/>
      <c r="Y1057" s="95"/>
      <c r="AA1057" s="95"/>
      <c r="AC1057" s="3"/>
      <c r="AD1057" s="3"/>
      <c r="AE1057" s="3"/>
    </row>
    <row r="1058" spans="1:31" x14ac:dyDescent="0.45">
      <c r="A1058" s="3"/>
      <c r="B1058" s="3"/>
      <c r="C1058" s="3"/>
      <c r="D1058" s="23"/>
      <c r="E1058" s="95"/>
      <c r="F1058" s="95"/>
      <c r="Y1058" s="95"/>
      <c r="AA1058" s="95"/>
      <c r="AC1058" s="3"/>
      <c r="AD1058" s="3"/>
      <c r="AE1058" s="3"/>
    </row>
    <row r="1059" spans="1:31" x14ac:dyDescent="0.45">
      <c r="A1059" s="3"/>
      <c r="B1059" s="3"/>
      <c r="C1059" s="3"/>
      <c r="D1059" s="23"/>
      <c r="E1059" s="95"/>
      <c r="F1059" s="95"/>
      <c r="Y1059" s="95"/>
      <c r="AA1059" s="95"/>
      <c r="AC1059" s="3"/>
      <c r="AD1059" s="3"/>
      <c r="AE1059" s="3"/>
    </row>
    <row r="1060" spans="1:31" x14ac:dyDescent="0.45">
      <c r="A1060" s="3"/>
      <c r="B1060" s="3"/>
      <c r="C1060" s="3"/>
      <c r="D1060" s="23"/>
      <c r="E1060" s="95"/>
      <c r="F1060" s="95"/>
      <c r="Y1060" s="95"/>
      <c r="AA1060" s="95"/>
      <c r="AC1060" s="3"/>
      <c r="AD1060" s="3"/>
      <c r="AE1060" s="3"/>
    </row>
    <row r="1061" spans="1:31" x14ac:dyDescent="0.45">
      <c r="A1061" s="3"/>
      <c r="B1061" s="3"/>
      <c r="C1061" s="3"/>
      <c r="D1061" s="23"/>
      <c r="E1061" s="95"/>
      <c r="F1061" s="95"/>
      <c r="Y1061" s="95"/>
      <c r="AA1061" s="95"/>
      <c r="AC1061" s="3"/>
      <c r="AD1061" s="3"/>
      <c r="AE1061" s="3"/>
    </row>
    <row r="1062" spans="1:31" x14ac:dyDescent="0.45">
      <c r="A1062" s="3"/>
      <c r="B1062" s="3"/>
      <c r="C1062" s="3"/>
      <c r="D1062" s="23"/>
      <c r="E1062" s="95"/>
      <c r="F1062" s="95"/>
      <c r="Y1062" s="95"/>
      <c r="AA1062" s="95"/>
      <c r="AC1062" s="3"/>
      <c r="AD1062" s="3"/>
      <c r="AE1062" s="3"/>
    </row>
    <row r="1063" spans="1:31" x14ac:dyDescent="0.45">
      <c r="A1063" s="3"/>
      <c r="B1063" s="3"/>
      <c r="C1063" s="3"/>
      <c r="D1063" s="23"/>
      <c r="E1063" s="95"/>
      <c r="F1063" s="95"/>
      <c r="Y1063" s="95"/>
      <c r="AA1063" s="95"/>
      <c r="AC1063" s="3"/>
      <c r="AD1063" s="3"/>
      <c r="AE1063" s="3"/>
    </row>
    <row r="1064" spans="1:31" x14ac:dyDescent="0.45">
      <c r="A1064" s="3"/>
      <c r="B1064" s="3"/>
      <c r="C1064" s="3"/>
      <c r="D1064" s="23"/>
      <c r="E1064" s="95"/>
      <c r="F1064" s="95"/>
      <c r="Y1064" s="95"/>
      <c r="AA1064" s="95"/>
      <c r="AC1064" s="3"/>
      <c r="AD1064" s="3"/>
      <c r="AE1064" s="3"/>
    </row>
    <row r="1065" spans="1:31" x14ac:dyDescent="0.45">
      <c r="A1065" s="3"/>
      <c r="B1065" s="3"/>
      <c r="C1065" s="3"/>
      <c r="D1065" s="23"/>
      <c r="E1065" s="95"/>
      <c r="F1065" s="95"/>
      <c r="Y1065" s="95"/>
      <c r="AA1065" s="95"/>
      <c r="AC1065" s="3"/>
      <c r="AD1065" s="3"/>
      <c r="AE1065" s="3"/>
    </row>
    <row r="1066" spans="1:31" x14ac:dyDescent="0.45">
      <c r="A1066" s="3"/>
      <c r="B1066" s="3"/>
      <c r="C1066" s="3"/>
      <c r="D1066" s="23"/>
      <c r="E1066" s="95"/>
      <c r="F1066" s="95"/>
      <c r="Y1066" s="95"/>
      <c r="AA1066" s="95"/>
      <c r="AC1066" s="3"/>
      <c r="AD1066" s="3"/>
      <c r="AE1066" s="3"/>
    </row>
    <row r="1067" spans="1:31" x14ac:dyDescent="0.45">
      <c r="A1067" s="3"/>
      <c r="B1067" s="3"/>
      <c r="C1067" s="3"/>
      <c r="D1067" s="23"/>
      <c r="E1067" s="95"/>
      <c r="F1067" s="95"/>
      <c r="Y1067" s="95"/>
      <c r="AA1067" s="95"/>
      <c r="AC1067" s="3"/>
      <c r="AD1067" s="3"/>
      <c r="AE1067" s="3"/>
    </row>
    <row r="1068" spans="1:31" x14ac:dyDescent="0.45">
      <c r="A1068" s="3"/>
      <c r="B1068" s="3"/>
      <c r="C1068" s="3"/>
      <c r="D1068" s="23"/>
      <c r="E1068" s="95"/>
      <c r="F1068" s="95"/>
      <c r="Y1068" s="95"/>
      <c r="AA1068" s="95"/>
      <c r="AC1068" s="3"/>
      <c r="AD1068" s="3"/>
      <c r="AE1068" s="3"/>
    </row>
    <row r="1069" spans="1:31" x14ac:dyDescent="0.45">
      <c r="A1069" s="3"/>
      <c r="B1069" s="3"/>
      <c r="C1069" s="3"/>
      <c r="D1069" s="23"/>
      <c r="E1069" s="95"/>
      <c r="F1069" s="95"/>
      <c r="Y1069" s="95"/>
      <c r="AA1069" s="95"/>
      <c r="AC1069" s="3"/>
      <c r="AD1069" s="3"/>
      <c r="AE1069" s="3"/>
    </row>
    <row r="1070" spans="1:31" x14ac:dyDescent="0.45">
      <c r="A1070" s="3"/>
      <c r="B1070" s="3"/>
      <c r="C1070" s="3"/>
      <c r="D1070" s="23"/>
      <c r="E1070" s="95"/>
      <c r="F1070" s="95"/>
      <c r="Y1070" s="95"/>
      <c r="AA1070" s="95"/>
      <c r="AC1070" s="3"/>
      <c r="AD1070" s="3"/>
      <c r="AE1070" s="3"/>
    </row>
    <row r="1071" spans="1:31" x14ac:dyDescent="0.45">
      <c r="A1071" s="3"/>
      <c r="B1071" s="3"/>
      <c r="C1071" s="3"/>
      <c r="D1071" s="23"/>
      <c r="E1071" s="95"/>
      <c r="F1071" s="95"/>
      <c r="Y1071" s="95"/>
      <c r="AA1071" s="95"/>
      <c r="AC1071" s="3"/>
      <c r="AD1071" s="3"/>
      <c r="AE1071" s="3"/>
    </row>
    <row r="1072" spans="1:31" x14ac:dyDescent="0.45">
      <c r="A1072" s="3"/>
      <c r="B1072" s="3"/>
      <c r="C1072" s="3"/>
      <c r="D1072" s="23"/>
      <c r="E1072" s="95"/>
      <c r="F1072" s="95"/>
      <c r="Y1072" s="95"/>
      <c r="AA1072" s="95"/>
      <c r="AC1072" s="3"/>
      <c r="AD1072" s="3"/>
      <c r="AE1072" s="3"/>
    </row>
    <row r="1073" spans="1:31" x14ac:dyDescent="0.45">
      <c r="A1073" s="3"/>
      <c r="B1073" s="3"/>
      <c r="C1073" s="3"/>
      <c r="D1073" s="23"/>
      <c r="E1073" s="95"/>
      <c r="F1073" s="95"/>
      <c r="Y1073" s="95"/>
      <c r="AA1073" s="95"/>
      <c r="AC1073" s="3"/>
      <c r="AD1073" s="3"/>
      <c r="AE1073" s="3"/>
    </row>
    <row r="1074" spans="1:31" x14ac:dyDescent="0.45">
      <c r="A1074" s="3"/>
      <c r="B1074" s="3"/>
      <c r="C1074" s="3"/>
      <c r="D1074" s="23"/>
      <c r="E1074" s="95"/>
      <c r="F1074" s="95"/>
      <c r="Y1074" s="95"/>
      <c r="AA1074" s="95"/>
      <c r="AC1074" s="3"/>
      <c r="AD1074" s="3"/>
      <c r="AE1074" s="3"/>
    </row>
    <row r="1075" spans="1:31" x14ac:dyDescent="0.45">
      <c r="A1075" s="3"/>
      <c r="B1075" s="3"/>
      <c r="C1075" s="3"/>
      <c r="D1075" s="23"/>
      <c r="E1075" s="95"/>
      <c r="F1075" s="95"/>
      <c r="Y1075" s="95"/>
      <c r="AA1075" s="95"/>
      <c r="AC1075" s="3"/>
      <c r="AD1075" s="3"/>
      <c r="AE1075" s="3"/>
    </row>
    <row r="1076" spans="1:31" x14ac:dyDescent="0.45">
      <c r="A1076" s="3"/>
      <c r="B1076" s="3"/>
      <c r="C1076" s="3"/>
      <c r="D1076" s="23"/>
      <c r="E1076" s="95"/>
      <c r="F1076" s="95"/>
      <c r="Y1076" s="95"/>
      <c r="AA1076" s="95"/>
      <c r="AC1076" s="3"/>
      <c r="AD1076" s="3"/>
      <c r="AE1076" s="3"/>
    </row>
    <row r="1077" spans="1:31" x14ac:dyDescent="0.45">
      <c r="A1077" s="3"/>
      <c r="B1077" s="3"/>
      <c r="C1077" s="3"/>
      <c r="D1077" s="23"/>
      <c r="E1077" s="95"/>
      <c r="F1077" s="95"/>
      <c r="Y1077" s="95"/>
      <c r="AA1077" s="95"/>
      <c r="AC1077" s="3"/>
      <c r="AD1077" s="3"/>
      <c r="AE1077" s="3"/>
    </row>
    <row r="1078" spans="1:31" x14ac:dyDescent="0.45">
      <c r="A1078" s="3"/>
      <c r="B1078" s="3"/>
      <c r="C1078" s="3"/>
      <c r="D1078" s="23"/>
      <c r="E1078" s="95"/>
      <c r="F1078" s="95"/>
      <c r="Y1078" s="95"/>
      <c r="AA1078" s="95"/>
      <c r="AC1078" s="3"/>
      <c r="AD1078" s="3"/>
      <c r="AE1078" s="3"/>
    </row>
    <row r="1079" spans="1:31" x14ac:dyDescent="0.45">
      <c r="A1079" s="3"/>
      <c r="B1079" s="3"/>
      <c r="C1079" s="3"/>
      <c r="D1079" s="23"/>
      <c r="E1079" s="95"/>
      <c r="F1079" s="95"/>
      <c r="Y1079" s="95"/>
      <c r="AA1079" s="95"/>
      <c r="AC1079" s="3"/>
      <c r="AD1079" s="3"/>
      <c r="AE1079" s="3"/>
    </row>
    <row r="1080" spans="1:31" x14ac:dyDescent="0.45">
      <c r="A1080" s="3"/>
      <c r="B1080" s="3"/>
      <c r="C1080" s="3"/>
      <c r="D1080" s="23"/>
      <c r="E1080" s="95"/>
      <c r="F1080" s="95"/>
      <c r="Y1080" s="95"/>
      <c r="AA1080" s="95"/>
      <c r="AC1080" s="3"/>
      <c r="AD1080" s="3"/>
      <c r="AE1080" s="3"/>
    </row>
    <row r="1081" spans="1:31" x14ac:dyDescent="0.45">
      <c r="A1081" s="3"/>
      <c r="B1081" s="3"/>
      <c r="C1081" s="3"/>
      <c r="D1081" s="23"/>
      <c r="E1081" s="95"/>
      <c r="F1081" s="95"/>
      <c r="Y1081" s="95"/>
      <c r="AA1081" s="95"/>
      <c r="AC1081" s="3"/>
      <c r="AD1081" s="3"/>
      <c r="AE1081" s="3"/>
    </row>
    <row r="1082" spans="1:31" x14ac:dyDescent="0.45">
      <c r="A1082" s="3"/>
      <c r="B1082" s="3"/>
      <c r="C1082" s="3"/>
      <c r="D1082" s="23"/>
      <c r="E1082" s="95"/>
      <c r="F1082" s="95"/>
      <c r="Y1082" s="95"/>
      <c r="AA1082" s="95"/>
      <c r="AC1082" s="3"/>
      <c r="AD1082" s="3"/>
      <c r="AE1082" s="3"/>
    </row>
    <row r="1083" spans="1:31" x14ac:dyDescent="0.45">
      <c r="A1083" s="3"/>
      <c r="B1083" s="3"/>
      <c r="C1083" s="3"/>
      <c r="D1083" s="23"/>
      <c r="E1083" s="95"/>
      <c r="F1083" s="95"/>
      <c r="Y1083" s="95"/>
      <c r="AA1083" s="95"/>
      <c r="AC1083" s="3"/>
      <c r="AD1083" s="3"/>
      <c r="AE1083" s="3"/>
    </row>
    <row r="1084" spans="1:31" x14ac:dyDescent="0.45">
      <c r="A1084" s="3"/>
      <c r="B1084" s="3"/>
      <c r="C1084" s="3"/>
      <c r="D1084" s="23"/>
      <c r="E1084" s="95"/>
      <c r="F1084" s="95"/>
      <c r="Y1084" s="95"/>
      <c r="AA1084" s="95"/>
      <c r="AC1084" s="3"/>
      <c r="AD1084" s="3"/>
      <c r="AE1084" s="3"/>
    </row>
    <row r="1085" spans="1:31" x14ac:dyDescent="0.45">
      <c r="A1085" s="3"/>
      <c r="B1085" s="3"/>
      <c r="C1085" s="3"/>
      <c r="D1085" s="23"/>
      <c r="E1085" s="95"/>
      <c r="F1085" s="95"/>
      <c r="Y1085" s="95"/>
      <c r="AA1085" s="95"/>
      <c r="AC1085" s="3"/>
      <c r="AD1085" s="3"/>
      <c r="AE1085" s="3"/>
    </row>
    <row r="1086" spans="1:31" x14ac:dyDescent="0.45">
      <c r="A1086" s="3"/>
      <c r="B1086" s="3"/>
      <c r="C1086" s="3"/>
      <c r="D1086" s="23"/>
      <c r="E1086" s="95"/>
      <c r="F1086" s="95"/>
      <c r="Y1086" s="95"/>
      <c r="AA1086" s="95"/>
      <c r="AC1086" s="3"/>
      <c r="AD1086" s="3"/>
      <c r="AE1086" s="3"/>
    </row>
    <row r="1087" spans="1:31" x14ac:dyDescent="0.45">
      <c r="A1087" s="3"/>
      <c r="B1087" s="3"/>
      <c r="C1087" s="3"/>
      <c r="D1087" s="23"/>
      <c r="E1087" s="95"/>
      <c r="F1087" s="95"/>
      <c r="Y1087" s="95"/>
      <c r="AA1087" s="95"/>
      <c r="AC1087" s="3"/>
      <c r="AD1087" s="3"/>
      <c r="AE1087" s="3"/>
    </row>
    <row r="1088" spans="1:31" x14ac:dyDescent="0.45">
      <c r="A1088" s="3"/>
      <c r="B1088" s="3"/>
      <c r="C1088" s="3"/>
      <c r="D1088" s="23"/>
      <c r="E1088" s="95"/>
      <c r="F1088" s="95"/>
      <c r="Y1088" s="95"/>
      <c r="AA1088" s="95"/>
      <c r="AC1088" s="3"/>
      <c r="AD1088" s="3"/>
      <c r="AE1088" s="3"/>
    </row>
    <row r="1089" spans="1:31" x14ac:dyDescent="0.45">
      <c r="A1089" s="3"/>
      <c r="B1089" s="3"/>
      <c r="C1089" s="3"/>
      <c r="D1089" s="23"/>
      <c r="E1089" s="95"/>
      <c r="F1089" s="95"/>
      <c r="Y1089" s="95"/>
      <c r="AA1089" s="95"/>
      <c r="AC1089" s="3"/>
      <c r="AD1089" s="3"/>
      <c r="AE1089" s="3"/>
    </row>
    <row r="1090" spans="1:31" x14ac:dyDescent="0.45">
      <c r="A1090" s="3"/>
      <c r="B1090" s="3"/>
      <c r="C1090" s="3"/>
      <c r="D1090" s="23"/>
      <c r="E1090" s="95"/>
      <c r="F1090" s="95"/>
      <c r="Y1090" s="95"/>
      <c r="AA1090" s="95"/>
      <c r="AC1090" s="3"/>
      <c r="AD1090" s="3"/>
      <c r="AE1090" s="3"/>
    </row>
    <row r="1091" spans="1:31" x14ac:dyDescent="0.45">
      <c r="A1091" s="3"/>
      <c r="B1091" s="3"/>
      <c r="C1091" s="3"/>
      <c r="D1091" s="23"/>
      <c r="E1091" s="95"/>
      <c r="F1091" s="95"/>
      <c r="Y1091" s="95"/>
      <c r="AA1091" s="95"/>
      <c r="AC1091" s="3"/>
      <c r="AD1091" s="3"/>
      <c r="AE1091" s="3"/>
    </row>
    <row r="1092" spans="1:31" x14ac:dyDescent="0.45">
      <c r="A1092" s="3"/>
      <c r="B1092" s="3"/>
      <c r="C1092" s="3"/>
      <c r="D1092" s="23"/>
      <c r="E1092" s="95"/>
      <c r="F1092" s="95"/>
      <c r="Y1092" s="95"/>
      <c r="AA1092" s="95"/>
      <c r="AC1092" s="3"/>
      <c r="AD1092" s="3"/>
      <c r="AE1092" s="3"/>
    </row>
    <row r="1093" spans="1:31" x14ac:dyDescent="0.45">
      <c r="A1093" s="3"/>
      <c r="B1093" s="3"/>
      <c r="C1093" s="3"/>
      <c r="D1093" s="23"/>
      <c r="E1093" s="95"/>
      <c r="F1093" s="95"/>
      <c r="Y1093" s="95"/>
      <c r="AA1093" s="95"/>
      <c r="AC1093" s="3"/>
      <c r="AD1093" s="3"/>
      <c r="AE1093" s="3"/>
    </row>
    <row r="1094" spans="1:31" x14ac:dyDescent="0.45">
      <c r="A1094" s="3"/>
      <c r="B1094" s="3"/>
      <c r="C1094" s="3"/>
      <c r="D1094" s="23"/>
      <c r="E1094" s="95"/>
      <c r="F1094" s="95"/>
      <c r="Y1094" s="95"/>
      <c r="AA1094" s="95"/>
      <c r="AC1094" s="3"/>
      <c r="AD1094" s="3"/>
      <c r="AE1094" s="3"/>
    </row>
    <row r="1095" spans="1:31" x14ac:dyDescent="0.45">
      <c r="A1095" s="3"/>
      <c r="B1095" s="3"/>
      <c r="C1095" s="3"/>
      <c r="D1095" s="23"/>
      <c r="E1095" s="95"/>
      <c r="F1095" s="95"/>
      <c r="Y1095" s="95"/>
      <c r="AA1095" s="95"/>
      <c r="AC1095" s="3"/>
      <c r="AD1095" s="3"/>
      <c r="AE1095" s="3"/>
    </row>
    <row r="1096" spans="1:31" x14ac:dyDescent="0.45">
      <c r="A1096" s="3"/>
      <c r="B1096" s="3"/>
      <c r="C1096" s="3"/>
      <c r="D1096" s="23"/>
      <c r="E1096" s="95"/>
      <c r="F1096" s="95"/>
      <c r="Y1096" s="95"/>
      <c r="AA1096" s="95"/>
      <c r="AC1096" s="3"/>
      <c r="AD1096" s="3"/>
      <c r="AE1096" s="3"/>
    </row>
    <row r="1097" spans="1:31" x14ac:dyDescent="0.45">
      <c r="A1097" s="3"/>
      <c r="B1097" s="3"/>
      <c r="C1097" s="3"/>
      <c r="D1097" s="23"/>
      <c r="E1097" s="95"/>
      <c r="F1097" s="95"/>
      <c r="Y1097" s="95"/>
      <c r="AA1097" s="95"/>
      <c r="AC1097" s="3"/>
      <c r="AD1097" s="3"/>
      <c r="AE1097" s="3"/>
    </row>
    <row r="1098" spans="1:31" x14ac:dyDescent="0.45">
      <c r="A1098" s="3"/>
      <c r="B1098" s="3"/>
      <c r="C1098" s="3"/>
      <c r="D1098" s="23"/>
      <c r="E1098" s="95"/>
      <c r="F1098" s="95"/>
      <c r="Y1098" s="95"/>
      <c r="AA1098" s="95"/>
      <c r="AC1098" s="3"/>
      <c r="AD1098" s="3"/>
      <c r="AE1098" s="3"/>
    </row>
    <row r="1099" spans="1:31" x14ac:dyDescent="0.45">
      <c r="A1099" s="3"/>
      <c r="B1099" s="3"/>
      <c r="C1099" s="3"/>
      <c r="D1099" s="23"/>
      <c r="E1099" s="95"/>
      <c r="F1099" s="95"/>
      <c r="Y1099" s="95"/>
      <c r="AA1099" s="95"/>
      <c r="AC1099" s="3"/>
      <c r="AD1099" s="3"/>
      <c r="AE1099" s="3"/>
    </row>
    <row r="1100" spans="1:31" x14ac:dyDescent="0.45">
      <c r="A1100" s="3"/>
      <c r="B1100" s="3"/>
      <c r="C1100" s="3"/>
      <c r="D1100" s="23"/>
      <c r="E1100" s="95"/>
      <c r="F1100" s="95"/>
      <c r="Y1100" s="95"/>
      <c r="AA1100" s="95"/>
      <c r="AC1100" s="3"/>
      <c r="AD1100" s="3"/>
      <c r="AE1100" s="3"/>
    </row>
    <row r="1101" spans="1:31" x14ac:dyDescent="0.45">
      <c r="A1101" s="3"/>
      <c r="B1101" s="3"/>
      <c r="C1101" s="3"/>
      <c r="D1101" s="23"/>
      <c r="E1101" s="95"/>
      <c r="F1101" s="95"/>
      <c r="Y1101" s="95"/>
      <c r="AA1101" s="95"/>
      <c r="AC1101" s="3"/>
      <c r="AD1101" s="3"/>
      <c r="AE1101" s="3"/>
    </row>
    <row r="1102" spans="1:31" x14ac:dyDescent="0.45">
      <c r="A1102" s="3"/>
      <c r="B1102" s="3"/>
      <c r="C1102" s="3"/>
      <c r="D1102" s="23"/>
      <c r="E1102" s="95"/>
      <c r="F1102" s="95"/>
      <c r="Y1102" s="95"/>
      <c r="AA1102" s="95"/>
      <c r="AC1102" s="3"/>
      <c r="AD1102" s="3"/>
      <c r="AE1102" s="3"/>
    </row>
    <row r="1103" spans="1:31" x14ac:dyDescent="0.45">
      <c r="A1103" s="3"/>
      <c r="B1103" s="3"/>
      <c r="C1103" s="3"/>
      <c r="D1103" s="23"/>
      <c r="E1103" s="95"/>
      <c r="F1103" s="95"/>
      <c r="Y1103" s="95"/>
      <c r="AA1103" s="95"/>
      <c r="AC1103" s="3"/>
      <c r="AD1103" s="3"/>
      <c r="AE1103" s="3"/>
    </row>
    <row r="1104" spans="1:31" x14ac:dyDescent="0.45">
      <c r="A1104" s="3"/>
      <c r="B1104" s="3"/>
      <c r="C1104" s="3"/>
      <c r="D1104" s="23"/>
      <c r="E1104" s="95"/>
      <c r="F1104" s="95"/>
      <c r="Y1104" s="95"/>
      <c r="AA1104" s="95"/>
      <c r="AC1104" s="3"/>
      <c r="AD1104" s="3"/>
      <c r="AE1104" s="3"/>
    </row>
    <row r="1105" spans="1:31" x14ac:dyDescent="0.45">
      <c r="A1105" s="3"/>
      <c r="B1105" s="3"/>
      <c r="C1105" s="3"/>
      <c r="D1105" s="23"/>
      <c r="E1105" s="95"/>
      <c r="F1105" s="95"/>
      <c r="Y1105" s="95"/>
      <c r="AA1105" s="95"/>
      <c r="AC1105" s="3"/>
      <c r="AD1105" s="3"/>
      <c r="AE1105" s="3"/>
    </row>
    <row r="1106" spans="1:31" x14ac:dyDescent="0.45">
      <c r="A1106" s="3"/>
      <c r="B1106" s="3"/>
      <c r="C1106" s="3"/>
      <c r="D1106" s="23"/>
      <c r="E1106" s="95"/>
      <c r="F1106" s="95"/>
      <c r="Y1106" s="95"/>
      <c r="AA1106" s="95"/>
      <c r="AC1106" s="3"/>
      <c r="AD1106" s="3"/>
      <c r="AE1106" s="3"/>
    </row>
    <row r="1107" spans="1:31" x14ac:dyDescent="0.45">
      <c r="A1107" s="3"/>
      <c r="B1107" s="3"/>
      <c r="C1107" s="3"/>
      <c r="D1107" s="23"/>
      <c r="E1107" s="95"/>
      <c r="F1107" s="95"/>
      <c r="Y1107" s="95"/>
      <c r="AA1107" s="95"/>
      <c r="AC1107" s="3"/>
      <c r="AD1107" s="3"/>
      <c r="AE1107" s="3"/>
    </row>
    <row r="1108" spans="1:31" x14ac:dyDescent="0.45">
      <c r="A1108" s="3"/>
      <c r="B1108" s="3"/>
      <c r="C1108" s="3"/>
      <c r="D1108" s="23"/>
      <c r="E1108" s="95"/>
      <c r="F1108" s="95"/>
      <c r="Y1108" s="95"/>
      <c r="AA1108" s="95"/>
      <c r="AC1108" s="3"/>
      <c r="AD1108" s="3"/>
      <c r="AE1108" s="3"/>
    </row>
    <row r="1109" spans="1:31" x14ac:dyDescent="0.45">
      <c r="A1109" s="3"/>
      <c r="B1109" s="3"/>
      <c r="C1109" s="3"/>
      <c r="D1109" s="23"/>
      <c r="E1109" s="95"/>
      <c r="F1109" s="95"/>
      <c r="Y1109" s="95"/>
      <c r="AA1109" s="95"/>
      <c r="AC1109" s="3"/>
      <c r="AD1109" s="3"/>
      <c r="AE1109" s="3"/>
    </row>
    <row r="1110" spans="1:31" x14ac:dyDescent="0.45">
      <c r="A1110" s="3"/>
      <c r="B1110" s="3"/>
      <c r="C1110" s="3"/>
      <c r="D1110" s="23"/>
      <c r="E1110" s="95"/>
      <c r="F1110" s="95"/>
      <c r="Y1110" s="95"/>
      <c r="AA1110" s="95"/>
      <c r="AC1110" s="3"/>
      <c r="AD1110" s="3"/>
      <c r="AE1110" s="3"/>
    </row>
    <row r="1111" spans="1:31" x14ac:dyDescent="0.45">
      <c r="A1111" s="3"/>
      <c r="B1111" s="3"/>
      <c r="C1111" s="3"/>
      <c r="D1111" s="23"/>
      <c r="E1111" s="95"/>
      <c r="F1111" s="95"/>
      <c r="Y1111" s="95"/>
      <c r="AA1111" s="95"/>
      <c r="AC1111" s="3"/>
      <c r="AD1111" s="3"/>
      <c r="AE1111" s="3"/>
    </row>
    <row r="1112" spans="1:31" x14ac:dyDescent="0.45">
      <c r="A1112" s="3"/>
      <c r="B1112" s="3"/>
      <c r="C1112" s="3"/>
      <c r="D1112" s="23"/>
      <c r="E1112" s="95"/>
      <c r="F1112" s="95"/>
      <c r="Y1112" s="95"/>
      <c r="AA1112" s="95"/>
      <c r="AC1112" s="3"/>
      <c r="AD1112" s="3"/>
      <c r="AE1112" s="3"/>
    </row>
    <row r="1113" spans="1:31" x14ac:dyDescent="0.45">
      <c r="A1113" s="3"/>
      <c r="B1113" s="3"/>
      <c r="C1113" s="3"/>
      <c r="D1113" s="23"/>
      <c r="E1113" s="95"/>
      <c r="F1113" s="95"/>
      <c r="Y1113" s="95"/>
      <c r="AA1113" s="95"/>
      <c r="AC1113" s="3"/>
      <c r="AD1113" s="3"/>
      <c r="AE1113" s="3"/>
    </row>
    <row r="1114" spans="1:31" x14ac:dyDescent="0.45">
      <c r="A1114" s="3"/>
      <c r="B1114" s="3"/>
      <c r="C1114" s="3"/>
      <c r="D1114" s="23"/>
      <c r="E1114" s="95"/>
      <c r="F1114" s="95"/>
      <c r="Y1114" s="95"/>
      <c r="AA1114" s="95"/>
      <c r="AC1114" s="3"/>
      <c r="AD1114" s="3"/>
      <c r="AE1114" s="3"/>
    </row>
    <row r="1115" spans="1:31" x14ac:dyDescent="0.45">
      <c r="A1115" s="3"/>
      <c r="B1115" s="3"/>
      <c r="C1115" s="3"/>
      <c r="D1115" s="23"/>
      <c r="E1115" s="95"/>
      <c r="F1115" s="95"/>
      <c r="Y1115" s="95"/>
      <c r="AA1115" s="95"/>
      <c r="AC1115" s="3"/>
      <c r="AD1115" s="3"/>
      <c r="AE1115" s="3"/>
    </row>
    <row r="1116" spans="1:31" x14ac:dyDescent="0.45">
      <c r="A1116" s="3"/>
      <c r="B1116" s="3"/>
      <c r="C1116" s="3"/>
      <c r="D1116" s="23"/>
      <c r="E1116" s="95"/>
      <c r="F1116" s="95"/>
      <c r="Y1116" s="95"/>
      <c r="AA1116" s="95"/>
      <c r="AC1116" s="3"/>
      <c r="AD1116" s="3"/>
      <c r="AE1116" s="3"/>
    </row>
    <row r="1117" spans="1:31" x14ac:dyDescent="0.45">
      <c r="A1117" s="3"/>
      <c r="B1117" s="3"/>
      <c r="C1117" s="3"/>
      <c r="D1117" s="23"/>
      <c r="E1117" s="95"/>
      <c r="F1117" s="95"/>
      <c r="Y1117" s="95"/>
      <c r="AA1117" s="95"/>
      <c r="AC1117" s="3"/>
      <c r="AD1117" s="3"/>
      <c r="AE1117" s="3"/>
    </row>
    <row r="1118" spans="1:31" x14ac:dyDescent="0.45">
      <c r="A1118" s="3"/>
      <c r="B1118" s="3"/>
      <c r="C1118" s="3"/>
      <c r="D1118" s="23"/>
      <c r="E1118" s="95"/>
      <c r="F1118" s="95"/>
      <c r="Y1118" s="95"/>
      <c r="AA1118" s="95"/>
      <c r="AC1118" s="3"/>
      <c r="AD1118" s="3"/>
      <c r="AE1118" s="3"/>
    </row>
    <row r="1119" spans="1:31" x14ac:dyDescent="0.45">
      <c r="A1119" s="3"/>
      <c r="B1119" s="3"/>
      <c r="C1119" s="3"/>
      <c r="D1119" s="23"/>
      <c r="E1119" s="95"/>
      <c r="F1119" s="95"/>
      <c r="Y1119" s="95"/>
      <c r="AA1119" s="95"/>
      <c r="AC1119" s="3"/>
      <c r="AD1119" s="3"/>
      <c r="AE1119" s="3"/>
    </row>
    <row r="1120" spans="1:31" x14ac:dyDescent="0.45">
      <c r="A1120" s="3"/>
      <c r="B1120" s="3"/>
      <c r="C1120" s="3"/>
      <c r="D1120" s="23"/>
      <c r="E1120" s="95"/>
      <c r="F1120" s="95"/>
      <c r="Y1120" s="95"/>
      <c r="AA1120" s="95"/>
      <c r="AC1120" s="3"/>
      <c r="AD1120" s="3"/>
      <c r="AE1120" s="3"/>
    </row>
    <row r="1121" spans="1:31" x14ac:dyDescent="0.45">
      <c r="A1121" s="3"/>
      <c r="B1121" s="3"/>
      <c r="C1121" s="3"/>
      <c r="D1121" s="23"/>
      <c r="E1121" s="95"/>
      <c r="F1121" s="95"/>
      <c r="Y1121" s="95"/>
      <c r="AA1121" s="95"/>
      <c r="AC1121" s="3"/>
      <c r="AD1121" s="3"/>
      <c r="AE1121" s="3"/>
    </row>
    <row r="1122" spans="1:31" x14ac:dyDescent="0.45">
      <c r="A1122" s="3"/>
      <c r="B1122" s="3"/>
      <c r="C1122" s="3"/>
      <c r="D1122" s="23"/>
      <c r="E1122" s="95"/>
      <c r="F1122" s="95"/>
      <c r="Y1122" s="95"/>
      <c r="AA1122" s="95"/>
      <c r="AC1122" s="3"/>
      <c r="AD1122" s="3"/>
      <c r="AE1122" s="3"/>
    </row>
    <row r="1123" spans="1:31" x14ac:dyDescent="0.45">
      <c r="A1123" s="3"/>
      <c r="B1123" s="3"/>
      <c r="C1123" s="3"/>
      <c r="D1123" s="23"/>
      <c r="E1123" s="95"/>
      <c r="F1123" s="95"/>
      <c r="Y1123" s="95"/>
      <c r="AA1123" s="95"/>
      <c r="AC1123" s="3"/>
      <c r="AD1123" s="3"/>
      <c r="AE1123" s="3"/>
    </row>
    <row r="1124" spans="1:31" x14ac:dyDescent="0.45">
      <c r="A1124" s="3"/>
      <c r="B1124" s="3"/>
      <c r="C1124" s="3"/>
      <c r="D1124" s="23"/>
      <c r="E1124" s="95"/>
      <c r="F1124" s="95"/>
      <c r="Y1124" s="95"/>
      <c r="AA1124" s="95"/>
      <c r="AC1124" s="3"/>
      <c r="AD1124" s="3"/>
      <c r="AE1124" s="3"/>
    </row>
    <row r="1125" spans="1:31" x14ac:dyDescent="0.45">
      <c r="A1125" s="3"/>
      <c r="B1125" s="3"/>
      <c r="C1125" s="3"/>
      <c r="D1125" s="23"/>
      <c r="E1125" s="95"/>
      <c r="F1125" s="95"/>
      <c r="Y1125" s="95"/>
      <c r="AA1125" s="95"/>
      <c r="AC1125" s="3"/>
      <c r="AD1125" s="3"/>
      <c r="AE1125" s="3"/>
    </row>
    <row r="1126" spans="1:31" x14ac:dyDescent="0.45">
      <c r="A1126" s="3"/>
      <c r="B1126" s="3"/>
      <c r="C1126" s="3"/>
      <c r="D1126" s="23"/>
      <c r="E1126" s="95"/>
      <c r="F1126" s="95"/>
      <c r="Y1126" s="95"/>
      <c r="AA1126" s="95"/>
      <c r="AC1126" s="3"/>
      <c r="AD1126" s="3"/>
      <c r="AE1126" s="3"/>
    </row>
    <row r="1127" spans="1:31" x14ac:dyDescent="0.45">
      <c r="A1127" s="3"/>
      <c r="B1127" s="3"/>
      <c r="C1127" s="3"/>
      <c r="D1127" s="23"/>
      <c r="E1127" s="95"/>
      <c r="F1127" s="95"/>
      <c r="Y1127" s="95"/>
      <c r="AA1127" s="95"/>
      <c r="AC1127" s="3"/>
      <c r="AD1127" s="3"/>
      <c r="AE1127" s="3"/>
    </row>
    <row r="1128" spans="1:31" x14ac:dyDescent="0.45">
      <c r="A1128" s="3"/>
      <c r="B1128" s="3"/>
      <c r="C1128" s="3"/>
      <c r="D1128" s="23"/>
      <c r="E1128" s="95"/>
      <c r="F1128" s="95"/>
      <c r="Y1128" s="95"/>
      <c r="AA1128" s="95"/>
      <c r="AC1128" s="3"/>
      <c r="AD1128" s="3"/>
      <c r="AE1128" s="3"/>
    </row>
    <row r="1129" spans="1:31" x14ac:dyDescent="0.45">
      <c r="A1129" s="3"/>
      <c r="B1129" s="3"/>
      <c r="C1129" s="3"/>
      <c r="D1129" s="23"/>
      <c r="E1129" s="95"/>
      <c r="F1129" s="95"/>
      <c r="Y1129" s="95"/>
      <c r="AA1129" s="95"/>
      <c r="AC1129" s="3"/>
      <c r="AD1129" s="3"/>
      <c r="AE1129" s="3"/>
    </row>
    <row r="1130" spans="1:31" x14ac:dyDescent="0.45">
      <c r="A1130" s="3"/>
      <c r="B1130" s="3"/>
      <c r="C1130" s="3"/>
      <c r="D1130" s="23"/>
      <c r="E1130" s="95"/>
      <c r="F1130" s="95"/>
      <c r="Y1130" s="95"/>
      <c r="AA1130" s="95"/>
      <c r="AC1130" s="3"/>
      <c r="AD1130" s="3"/>
      <c r="AE1130" s="3"/>
    </row>
    <row r="1131" spans="1:31" x14ac:dyDescent="0.45">
      <c r="A1131" s="3"/>
      <c r="B1131" s="3"/>
      <c r="C1131" s="3"/>
      <c r="D1131" s="23"/>
      <c r="E1131" s="95"/>
      <c r="F1131" s="95"/>
      <c r="Y1131" s="95"/>
      <c r="AA1131" s="95"/>
      <c r="AC1131" s="3"/>
      <c r="AD1131" s="3"/>
      <c r="AE1131" s="3"/>
    </row>
    <row r="1132" spans="1:31" x14ac:dyDescent="0.45">
      <c r="A1132" s="3"/>
      <c r="B1132" s="3"/>
      <c r="C1132" s="3"/>
      <c r="D1132" s="23"/>
      <c r="E1132" s="95"/>
      <c r="F1132" s="95"/>
      <c r="Y1132" s="95"/>
      <c r="AA1132" s="95"/>
      <c r="AC1132" s="3"/>
      <c r="AD1132" s="3"/>
      <c r="AE1132" s="3"/>
    </row>
    <row r="1133" spans="1:31" x14ac:dyDescent="0.45">
      <c r="A1133" s="3"/>
      <c r="B1133" s="3"/>
      <c r="C1133" s="3"/>
      <c r="D1133" s="23"/>
      <c r="E1133" s="95"/>
      <c r="F1133" s="95"/>
      <c r="Y1133" s="95"/>
      <c r="AA1133" s="95"/>
      <c r="AC1133" s="3"/>
      <c r="AD1133" s="3"/>
      <c r="AE1133" s="3"/>
    </row>
    <row r="1134" spans="1:31" x14ac:dyDescent="0.45">
      <c r="A1134" s="3"/>
      <c r="B1134" s="3"/>
      <c r="C1134" s="3"/>
      <c r="D1134" s="23"/>
      <c r="E1134" s="95"/>
      <c r="F1134" s="95"/>
      <c r="Y1134" s="95"/>
      <c r="AA1134" s="95"/>
      <c r="AC1134" s="3"/>
      <c r="AD1134" s="3"/>
      <c r="AE1134" s="3"/>
    </row>
    <row r="1135" spans="1:31" x14ac:dyDescent="0.45">
      <c r="A1135" s="3"/>
      <c r="B1135" s="3"/>
      <c r="C1135" s="3"/>
      <c r="D1135" s="23"/>
      <c r="E1135" s="95"/>
      <c r="F1135" s="95"/>
      <c r="Y1135" s="95"/>
      <c r="AA1135" s="95"/>
      <c r="AC1135" s="3"/>
      <c r="AD1135" s="3"/>
      <c r="AE1135" s="3"/>
    </row>
    <row r="1136" spans="1:31" x14ac:dyDescent="0.45">
      <c r="A1136" s="3"/>
      <c r="B1136" s="3"/>
      <c r="C1136" s="3"/>
      <c r="D1136" s="23"/>
      <c r="E1136" s="95"/>
      <c r="F1136" s="95"/>
      <c r="Y1136" s="95"/>
      <c r="AA1136" s="95"/>
      <c r="AC1136" s="3"/>
      <c r="AD1136" s="3"/>
      <c r="AE1136" s="3"/>
    </row>
    <row r="1137" spans="1:31" x14ac:dyDescent="0.45">
      <c r="A1137" s="3"/>
      <c r="B1137" s="3"/>
      <c r="C1137" s="3"/>
      <c r="D1137" s="23"/>
      <c r="E1137" s="95"/>
      <c r="F1137" s="95"/>
      <c r="Y1137" s="95"/>
      <c r="AA1137" s="95"/>
      <c r="AC1137" s="3"/>
      <c r="AD1137" s="3"/>
      <c r="AE1137" s="3"/>
    </row>
    <row r="1138" spans="1:31" x14ac:dyDescent="0.45">
      <c r="A1138" s="3"/>
      <c r="B1138" s="3"/>
      <c r="C1138" s="3"/>
      <c r="D1138" s="23"/>
      <c r="E1138" s="95"/>
      <c r="F1138" s="95"/>
      <c r="Y1138" s="95"/>
      <c r="AA1138" s="95"/>
      <c r="AC1138" s="3"/>
      <c r="AD1138" s="3"/>
      <c r="AE1138" s="3"/>
    </row>
    <row r="1139" spans="1:31" x14ac:dyDescent="0.45">
      <c r="A1139" s="3"/>
      <c r="B1139" s="3"/>
      <c r="C1139" s="3"/>
      <c r="D1139" s="23"/>
      <c r="E1139" s="95"/>
      <c r="F1139" s="95"/>
      <c r="Y1139" s="95"/>
      <c r="AA1139" s="95"/>
      <c r="AC1139" s="3"/>
      <c r="AD1139" s="3"/>
      <c r="AE1139" s="3"/>
    </row>
    <row r="1140" spans="1:31" x14ac:dyDescent="0.45">
      <c r="A1140" s="3"/>
      <c r="B1140" s="3"/>
      <c r="C1140" s="3"/>
      <c r="D1140" s="23"/>
      <c r="E1140" s="95"/>
      <c r="F1140" s="95"/>
      <c r="Y1140" s="95"/>
      <c r="AA1140" s="95"/>
      <c r="AC1140" s="3"/>
      <c r="AD1140" s="3"/>
      <c r="AE1140" s="3"/>
    </row>
    <row r="1141" spans="1:31" x14ac:dyDescent="0.45">
      <c r="A1141" s="3"/>
      <c r="B1141" s="3"/>
      <c r="C1141" s="3"/>
      <c r="D1141" s="23"/>
      <c r="E1141" s="95"/>
      <c r="F1141" s="95"/>
      <c r="Y1141" s="95"/>
      <c r="AA1141" s="95"/>
      <c r="AC1141" s="3"/>
      <c r="AD1141" s="3"/>
      <c r="AE1141" s="3"/>
    </row>
    <row r="1142" spans="1:31" x14ac:dyDescent="0.45">
      <c r="A1142" s="3"/>
      <c r="B1142" s="3"/>
      <c r="C1142" s="3"/>
      <c r="D1142" s="23"/>
      <c r="E1142" s="95"/>
      <c r="F1142" s="95"/>
      <c r="Y1142" s="95"/>
      <c r="AA1142" s="95"/>
      <c r="AC1142" s="3"/>
      <c r="AD1142" s="3"/>
      <c r="AE1142" s="3"/>
    </row>
    <row r="1143" spans="1:31" x14ac:dyDescent="0.45">
      <c r="A1143" s="3"/>
      <c r="B1143" s="3"/>
      <c r="C1143" s="3"/>
      <c r="D1143" s="23"/>
      <c r="E1143" s="95"/>
      <c r="F1143" s="95"/>
      <c r="Y1143" s="95"/>
      <c r="AA1143" s="95"/>
      <c r="AC1143" s="3"/>
      <c r="AD1143" s="3"/>
      <c r="AE1143" s="3"/>
    </row>
    <row r="1144" spans="1:31" x14ac:dyDescent="0.45">
      <c r="A1144" s="3"/>
      <c r="B1144" s="3"/>
      <c r="C1144" s="3"/>
      <c r="D1144" s="23"/>
      <c r="E1144" s="95"/>
      <c r="F1144" s="95"/>
      <c r="Y1144" s="95"/>
      <c r="AA1144" s="95"/>
      <c r="AC1144" s="3"/>
      <c r="AD1144" s="3"/>
      <c r="AE1144" s="3"/>
    </row>
    <row r="1145" spans="1:31" x14ac:dyDescent="0.45">
      <c r="A1145" s="3"/>
      <c r="B1145" s="3"/>
      <c r="C1145" s="3"/>
      <c r="D1145" s="23"/>
      <c r="E1145" s="95"/>
      <c r="F1145" s="95"/>
      <c r="Y1145" s="95"/>
      <c r="AA1145" s="95"/>
      <c r="AC1145" s="3"/>
      <c r="AD1145" s="3"/>
      <c r="AE1145" s="3"/>
    </row>
    <row r="1146" spans="1:31" x14ac:dyDescent="0.45">
      <c r="A1146" s="3"/>
      <c r="B1146" s="3"/>
      <c r="C1146" s="3"/>
      <c r="D1146" s="23"/>
      <c r="E1146" s="95"/>
      <c r="F1146" s="95"/>
      <c r="Y1146" s="95"/>
      <c r="AA1146" s="95"/>
      <c r="AC1146" s="3"/>
      <c r="AD1146" s="3"/>
      <c r="AE1146" s="3"/>
    </row>
    <row r="1147" spans="1:31" x14ac:dyDescent="0.45">
      <c r="A1147" s="3"/>
      <c r="B1147" s="3"/>
      <c r="C1147" s="3"/>
      <c r="D1147" s="23"/>
      <c r="E1147" s="95"/>
      <c r="F1147" s="95"/>
      <c r="Y1147" s="95"/>
      <c r="AA1147" s="95"/>
      <c r="AC1147" s="3"/>
      <c r="AD1147" s="3"/>
      <c r="AE1147" s="3"/>
    </row>
    <row r="1148" spans="1:31" x14ac:dyDescent="0.45">
      <c r="A1148" s="3"/>
      <c r="B1148" s="3"/>
      <c r="C1148" s="3"/>
      <c r="D1148" s="23"/>
      <c r="E1148" s="95"/>
      <c r="F1148" s="95"/>
      <c r="Y1148" s="95"/>
      <c r="AA1148" s="95"/>
      <c r="AC1148" s="3"/>
      <c r="AD1148" s="3"/>
      <c r="AE1148" s="3"/>
    </row>
    <row r="1149" spans="1:31" x14ac:dyDescent="0.45">
      <c r="A1149" s="3"/>
      <c r="B1149" s="3"/>
      <c r="C1149" s="3"/>
      <c r="D1149" s="23"/>
      <c r="E1149" s="95"/>
      <c r="F1149" s="95"/>
      <c r="Y1149" s="95"/>
      <c r="AA1149" s="95"/>
      <c r="AC1149" s="3"/>
      <c r="AD1149" s="3"/>
      <c r="AE1149" s="3"/>
    </row>
    <row r="1150" spans="1:31" x14ac:dyDescent="0.45">
      <c r="A1150" s="3"/>
      <c r="B1150" s="3"/>
      <c r="C1150" s="3"/>
      <c r="D1150" s="23"/>
      <c r="E1150" s="95"/>
      <c r="F1150" s="95"/>
      <c r="Y1150" s="95"/>
      <c r="AA1150" s="95"/>
      <c r="AC1150" s="3"/>
      <c r="AD1150" s="3"/>
      <c r="AE1150" s="3"/>
    </row>
    <row r="1151" spans="1:31" x14ac:dyDescent="0.45">
      <c r="A1151" s="3"/>
      <c r="B1151" s="3"/>
      <c r="C1151" s="3"/>
      <c r="D1151" s="23"/>
      <c r="E1151" s="95"/>
      <c r="F1151" s="95"/>
      <c r="Y1151" s="95"/>
      <c r="AA1151" s="95"/>
      <c r="AC1151" s="3"/>
      <c r="AD1151" s="3"/>
      <c r="AE1151" s="3"/>
    </row>
    <row r="1152" spans="1:31" x14ac:dyDescent="0.45">
      <c r="A1152" s="3"/>
      <c r="B1152" s="3"/>
      <c r="C1152" s="3"/>
      <c r="D1152" s="23"/>
      <c r="E1152" s="95"/>
      <c r="F1152" s="95"/>
      <c r="Y1152" s="95"/>
      <c r="AA1152" s="95"/>
      <c r="AC1152" s="3"/>
      <c r="AD1152" s="3"/>
      <c r="AE1152" s="3"/>
    </row>
    <row r="1153" spans="1:31" x14ac:dyDescent="0.45">
      <c r="A1153" s="3"/>
      <c r="B1153" s="3"/>
      <c r="C1153" s="3"/>
      <c r="D1153" s="23"/>
      <c r="E1153" s="95"/>
      <c r="F1153" s="95"/>
      <c r="Y1153" s="95"/>
      <c r="AA1153" s="95"/>
      <c r="AC1153" s="3"/>
      <c r="AD1153" s="3"/>
      <c r="AE1153" s="3"/>
    </row>
    <row r="1154" spans="1:31" x14ac:dyDescent="0.45">
      <c r="A1154" s="3"/>
      <c r="B1154" s="3"/>
      <c r="C1154" s="3"/>
      <c r="D1154" s="23"/>
      <c r="E1154" s="95"/>
      <c r="F1154" s="95"/>
      <c r="Y1154" s="95"/>
      <c r="AA1154" s="95"/>
      <c r="AC1154" s="3"/>
      <c r="AD1154" s="3"/>
      <c r="AE1154" s="3"/>
    </row>
    <row r="1155" spans="1:31" x14ac:dyDescent="0.45">
      <c r="A1155" s="3"/>
      <c r="B1155" s="3"/>
      <c r="C1155" s="3"/>
      <c r="D1155" s="23"/>
      <c r="E1155" s="95"/>
      <c r="F1155" s="95"/>
      <c r="Y1155" s="95"/>
      <c r="AA1155" s="95"/>
      <c r="AC1155" s="3"/>
      <c r="AD1155" s="3"/>
      <c r="AE1155" s="3"/>
    </row>
    <row r="1156" spans="1:31" x14ac:dyDescent="0.45">
      <c r="A1156" s="3"/>
      <c r="B1156" s="3"/>
      <c r="C1156" s="3"/>
      <c r="D1156" s="23"/>
      <c r="E1156" s="95"/>
      <c r="F1156" s="95"/>
      <c r="Y1156" s="95"/>
      <c r="AA1156" s="95"/>
      <c r="AC1156" s="3"/>
      <c r="AD1156" s="3"/>
      <c r="AE1156" s="3"/>
    </row>
    <row r="1157" spans="1:31" x14ac:dyDescent="0.45">
      <c r="A1157" s="3"/>
      <c r="B1157" s="3"/>
      <c r="C1157" s="3"/>
      <c r="D1157" s="23"/>
      <c r="E1157" s="95"/>
      <c r="F1157" s="95"/>
      <c r="Y1157" s="95"/>
      <c r="AA1157" s="95"/>
      <c r="AC1157" s="3"/>
      <c r="AD1157" s="3"/>
      <c r="AE1157" s="3"/>
    </row>
    <row r="1158" spans="1:31" x14ac:dyDescent="0.45">
      <c r="A1158" s="3"/>
      <c r="B1158" s="3"/>
      <c r="C1158" s="3"/>
      <c r="D1158" s="23"/>
      <c r="E1158" s="95"/>
      <c r="F1158" s="95"/>
      <c r="Y1158" s="95"/>
      <c r="AA1158" s="95"/>
      <c r="AC1158" s="3"/>
      <c r="AD1158" s="3"/>
      <c r="AE1158" s="3"/>
    </row>
    <row r="1159" spans="1:31" x14ac:dyDescent="0.45">
      <c r="A1159" s="3"/>
      <c r="B1159" s="3"/>
      <c r="C1159" s="3"/>
      <c r="D1159" s="23"/>
      <c r="E1159" s="95"/>
      <c r="F1159" s="95"/>
      <c r="Y1159" s="95"/>
      <c r="AA1159" s="95"/>
      <c r="AC1159" s="3"/>
      <c r="AD1159" s="3"/>
      <c r="AE1159" s="3"/>
    </row>
    <row r="1160" spans="1:31" x14ac:dyDescent="0.45">
      <c r="A1160" s="3"/>
      <c r="B1160" s="3"/>
      <c r="C1160" s="3"/>
      <c r="D1160" s="23"/>
      <c r="E1160" s="95"/>
      <c r="F1160" s="95"/>
      <c r="Y1160" s="95"/>
      <c r="AA1160" s="95"/>
      <c r="AC1160" s="3"/>
      <c r="AD1160" s="3"/>
      <c r="AE1160" s="3"/>
    </row>
    <row r="1161" spans="1:31" x14ac:dyDescent="0.45">
      <c r="A1161" s="3"/>
      <c r="B1161" s="3"/>
      <c r="C1161" s="3"/>
      <c r="D1161" s="23"/>
      <c r="E1161" s="95"/>
      <c r="F1161" s="95"/>
      <c r="Y1161" s="95"/>
      <c r="AA1161" s="95"/>
      <c r="AC1161" s="3"/>
      <c r="AD1161" s="3"/>
      <c r="AE1161" s="3"/>
    </row>
    <row r="1162" spans="1:31" x14ac:dyDescent="0.45">
      <c r="A1162" s="3"/>
      <c r="B1162" s="3"/>
      <c r="C1162" s="3"/>
      <c r="D1162" s="23"/>
      <c r="E1162" s="95"/>
      <c r="F1162" s="95"/>
      <c r="Y1162" s="95"/>
      <c r="AA1162" s="95"/>
      <c r="AC1162" s="3"/>
      <c r="AD1162" s="3"/>
      <c r="AE1162" s="3"/>
    </row>
    <row r="1163" spans="1:31" x14ac:dyDescent="0.45">
      <c r="A1163" s="3"/>
      <c r="B1163" s="3"/>
      <c r="C1163" s="3"/>
      <c r="D1163" s="23"/>
      <c r="E1163" s="95"/>
      <c r="F1163" s="95"/>
      <c r="Y1163" s="95"/>
      <c r="AA1163" s="95"/>
      <c r="AC1163" s="3"/>
      <c r="AD1163" s="3"/>
      <c r="AE1163" s="3"/>
    </row>
    <row r="1164" spans="1:31" x14ac:dyDescent="0.45">
      <c r="A1164" s="3"/>
      <c r="B1164" s="3"/>
      <c r="C1164" s="3"/>
      <c r="D1164" s="23"/>
      <c r="E1164" s="95"/>
      <c r="F1164" s="95"/>
      <c r="Y1164" s="95"/>
      <c r="AA1164" s="95"/>
      <c r="AC1164" s="3"/>
      <c r="AD1164" s="3"/>
      <c r="AE1164" s="3"/>
    </row>
    <row r="1165" spans="1:31" x14ac:dyDescent="0.45">
      <c r="A1165" s="3"/>
      <c r="B1165" s="3"/>
      <c r="C1165" s="3"/>
      <c r="D1165" s="23"/>
      <c r="E1165" s="95"/>
      <c r="F1165" s="95"/>
      <c r="Y1165" s="95"/>
      <c r="AA1165" s="95"/>
      <c r="AC1165" s="3"/>
      <c r="AD1165" s="3"/>
      <c r="AE1165" s="3"/>
    </row>
    <row r="1166" spans="1:31" x14ac:dyDescent="0.45">
      <c r="A1166" s="3"/>
      <c r="B1166" s="3"/>
      <c r="C1166" s="3"/>
      <c r="D1166" s="23"/>
      <c r="E1166" s="95"/>
      <c r="F1166" s="95"/>
      <c r="Y1166" s="95"/>
      <c r="AA1166" s="95"/>
      <c r="AC1166" s="3"/>
      <c r="AD1166" s="3"/>
      <c r="AE1166" s="3"/>
    </row>
    <row r="1167" spans="1:31" x14ac:dyDescent="0.45">
      <c r="A1167" s="3"/>
      <c r="B1167" s="3"/>
      <c r="C1167" s="3"/>
      <c r="D1167" s="23"/>
      <c r="E1167" s="95"/>
      <c r="F1167" s="95"/>
      <c r="Y1167" s="95"/>
      <c r="AA1167" s="95"/>
      <c r="AC1167" s="3"/>
      <c r="AD1167" s="3"/>
      <c r="AE1167" s="3"/>
    </row>
    <row r="1168" spans="1:31" x14ac:dyDescent="0.45">
      <c r="A1168" s="3"/>
      <c r="B1168" s="3"/>
      <c r="C1168" s="3"/>
      <c r="D1168" s="23"/>
      <c r="E1168" s="95"/>
      <c r="F1168" s="95"/>
      <c r="Y1168" s="95"/>
      <c r="AA1168" s="95"/>
      <c r="AC1168" s="3"/>
      <c r="AD1168" s="3"/>
      <c r="AE1168" s="3"/>
    </row>
    <row r="1169" spans="1:31" x14ac:dyDescent="0.45">
      <c r="A1169" s="3"/>
      <c r="B1169" s="3"/>
      <c r="C1169" s="3"/>
      <c r="D1169" s="23"/>
      <c r="E1169" s="95"/>
      <c r="F1169" s="95"/>
      <c r="Y1169" s="95"/>
      <c r="AA1169" s="95"/>
      <c r="AC1169" s="3"/>
      <c r="AD1169" s="3"/>
      <c r="AE1169" s="3"/>
    </row>
    <row r="1170" spans="1:31" x14ac:dyDescent="0.45">
      <c r="A1170" s="3"/>
      <c r="B1170" s="3"/>
      <c r="C1170" s="3"/>
      <c r="D1170" s="23"/>
      <c r="E1170" s="95"/>
      <c r="F1170" s="95"/>
      <c r="Y1170" s="95"/>
      <c r="AA1170" s="95"/>
      <c r="AC1170" s="3"/>
      <c r="AD1170" s="3"/>
      <c r="AE1170" s="3"/>
    </row>
    <row r="1171" spans="1:31" x14ac:dyDescent="0.45">
      <c r="A1171" s="3"/>
      <c r="B1171" s="3"/>
      <c r="C1171" s="3"/>
      <c r="D1171" s="23"/>
      <c r="E1171" s="95"/>
      <c r="F1171" s="95"/>
      <c r="Y1171" s="95"/>
      <c r="AA1171" s="95"/>
      <c r="AC1171" s="3"/>
      <c r="AD1171" s="3"/>
      <c r="AE1171" s="3"/>
    </row>
    <row r="1172" spans="1:31" x14ac:dyDescent="0.45">
      <c r="A1172" s="3"/>
      <c r="B1172" s="3"/>
      <c r="C1172" s="3"/>
      <c r="D1172" s="23"/>
      <c r="E1172" s="95"/>
      <c r="F1172" s="95"/>
      <c r="Y1172" s="95"/>
      <c r="AA1172" s="95"/>
      <c r="AC1172" s="3"/>
      <c r="AD1172" s="3"/>
      <c r="AE1172" s="3"/>
    </row>
    <row r="1173" spans="1:31" x14ac:dyDescent="0.45">
      <c r="A1173" s="3"/>
      <c r="B1173" s="3"/>
      <c r="C1173" s="3"/>
      <c r="D1173" s="23"/>
      <c r="E1173" s="95"/>
      <c r="F1173" s="95"/>
      <c r="Y1173" s="95"/>
      <c r="AA1173" s="95"/>
      <c r="AC1173" s="3"/>
      <c r="AD1173" s="3"/>
      <c r="AE1173" s="3"/>
    </row>
    <row r="1174" spans="1:31" x14ac:dyDescent="0.45">
      <c r="A1174" s="3"/>
      <c r="B1174" s="3"/>
      <c r="C1174" s="3"/>
      <c r="D1174" s="23"/>
      <c r="E1174" s="95"/>
      <c r="F1174" s="95"/>
      <c r="Y1174" s="95"/>
      <c r="AA1174" s="95"/>
      <c r="AC1174" s="3"/>
      <c r="AD1174" s="3"/>
      <c r="AE1174" s="3"/>
    </row>
    <row r="1175" spans="1:31" x14ac:dyDescent="0.45">
      <c r="A1175" s="3"/>
      <c r="B1175" s="3"/>
      <c r="C1175" s="3"/>
      <c r="D1175" s="23"/>
      <c r="E1175" s="95"/>
      <c r="F1175" s="95"/>
      <c r="Y1175" s="95"/>
      <c r="AA1175" s="95"/>
      <c r="AC1175" s="3"/>
      <c r="AD1175" s="3"/>
      <c r="AE1175" s="3"/>
    </row>
    <row r="1176" spans="1:31" x14ac:dyDescent="0.45">
      <c r="A1176" s="3"/>
      <c r="B1176" s="3"/>
      <c r="C1176" s="3"/>
      <c r="D1176" s="23"/>
      <c r="E1176" s="95"/>
      <c r="F1176" s="95"/>
      <c r="Y1176" s="95"/>
      <c r="AA1176" s="95"/>
      <c r="AC1176" s="3"/>
      <c r="AD1176" s="3"/>
      <c r="AE1176" s="3"/>
    </row>
    <row r="1177" spans="1:31" x14ac:dyDescent="0.45">
      <c r="A1177" s="3"/>
      <c r="B1177" s="3"/>
      <c r="C1177" s="3"/>
      <c r="D1177" s="23"/>
      <c r="E1177" s="95"/>
      <c r="F1177" s="95"/>
      <c r="Y1177" s="95"/>
      <c r="AA1177" s="95"/>
      <c r="AC1177" s="3"/>
      <c r="AD1177" s="3"/>
      <c r="AE1177" s="3"/>
    </row>
    <row r="1178" spans="1:31" x14ac:dyDescent="0.45">
      <c r="A1178" s="3"/>
      <c r="B1178" s="3"/>
      <c r="C1178" s="3"/>
      <c r="D1178" s="23"/>
      <c r="E1178" s="95"/>
      <c r="F1178" s="95"/>
      <c r="Y1178" s="95"/>
      <c r="AA1178" s="95"/>
      <c r="AC1178" s="3"/>
      <c r="AD1178" s="3"/>
      <c r="AE1178" s="3"/>
    </row>
    <row r="1179" spans="1:31" x14ac:dyDescent="0.45">
      <c r="A1179" s="3"/>
      <c r="B1179" s="3"/>
      <c r="C1179" s="3"/>
      <c r="D1179" s="23"/>
      <c r="E1179" s="95"/>
      <c r="F1179" s="95"/>
      <c r="Y1179" s="95"/>
      <c r="AA1179" s="95"/>
      <c r="AC1179" s="3"/>
      <c r="AD1179" s="3"/>
      <c r="AE1179" s="3"/>
    </row>
    <row r="1180" spans="1:31" x14ac:dyDescent="0.45">
      <c r="A1180" s="3"/>
      <c r="B1180" s="3"/>
      <c r="C1180" s="3"/>
      <c r="D1180" s="23"/>
      <c r="E1180" s="95"/>
      <c r="F1180" s="95"/>
      <c r="Y1180" s="95"/>
      <c r="AA1180" s="95"/>
      <c r="AC1180" s="3"/>
      <c r="AD1180" s="3"/>
      <c r="AE1180" s="3"/>
    </row>
    <row r="1181" spans="1:31" x14ac:dyDescent="0.45">
      <c r="A1181" s="3"/>
      <c r="B1181" s="3"/>
      <c r="C1181" s="3"/>
      <c r="D1181" s="23"/>
      <c r="E1181" s="95"/>
      <c r="F1181" s="95"/>
      <c r="Y1181" s="95"/>
      <c r="AA1181" s="95"/>
      <c r="AC1181" s="3"/>
      <c r="AD1181" s="3"/>
      <c r="AE1181" s="3"/>
    </row>
    <row r="1182" spans="1:31" x14ac:dyDescent="0.45">
      <c r="A1182" s="3"/>
      <c r="B1182" s="3"/>
      <c r="C1182" s="3"/>
      <c r="D1182" s="23"/>
      <c r="E1182" s="95"/>
      <c r="F1182" s="95"/>
      <c r="Y1182" s="95"/>
      <c r="AA1182" s="95"/>
      <c r="AC1182" s="3"/>
      <c r="AD1182" s="3"/>
      <c r="AE1182" s="3"/>
    </row>
    <row r="1183" spans="1:31" x14ac:dyDescent="0.45">
      <c r="A1183" s="3"/>
      <c r="B1183" s="3"/>
      <c r="C1183" s="3"/>
      <c r="D1183" s="23"/>
      <c r="E1183" s="95"/>
      <c r="F1183" s="95"/>
      <c r="Y1183" s="95"/>
      <c r="AA1183" s="95"/>
      <c r="AC1183" s="3"/>
      <c r="AD1183" s="3"/>
      <c r="AE1183" s="3"/>
    </row>
    <row r="1184" spans="1:31" x14ac:dyDescent="0.45">
      <c r="A1184" s="3"/>
      <c r="B1184" s="3"/>
      <c r="C1184" s="3"/>
      <c r="D1184" s="23"/>
      <c r="E1184" s="95"/>
      <c r="F1184" s="95"/>
      <c r="Y1184" s="95"/>
      <c r="AA1184" s="95"/>
      <c r="AC1184" s="3"/>
      <c r="AD1184" s="3"/>
      <c r="AE1184" s="3"/>
    </row>
    <row r="1185" spans="1:31" x14ac:dyDescent="0.45">
      <c r="A1185" s="3"/>
      <c r="B1185" s="3"/>
      <c r="C1185" s="3"/>
      <c r="D1185" s="23"/>
      <c r="E1185" s="95"/>
      <c r="F1185" s="95"/>
      <c r="Y1185" s="95"/>
      <c r="AA1185" s="95"/>
      <c r="AC1185" s="3"/>
      <c r="AD1185" s="3"/>
      <c r="AE1185" s="3"/>
    </row>
    <row r="1186" spans="1:31" x14ac:dyDescent="0.45">
      <c r="A1186" s="3"/>
      <c r="B1186" s="3"/>
      <c r="C1186" s="3"/>
      <c r="D1186" s="23"/>
      <c r="E1186" s="95"/>
      <c r="F1186" s="95"/>
      <c r="Y1186" s="95"/>
      <c r="AA1186" s="95"/>
      <c r="AC1186" s="3"/>
      <c r="AD1186" s="3"/>
      <c r="AE1186" s="3"/>
    </row>
    <row r="1187" spans="1:31" x14ac:dyDescent="0.45">
      <c r="A1187" s="3"/>
      <c r="B1187" s="3"/>
      <c r="C1187" s="3"/>
      <c r="D1187" s="23"/>
      <c r="E1187" s="95"/>
      <c r="F1187" s="95"/>
      <c r="Y1187" s="95"/>
      <c r="AA1187" s="95"/>
      <c r="AC1187" s="3"/>
      <c r="AD1187" s="3"/>
      <c r="AE1187" s="3"/>
    </row>
    <row r="1188" spans="1:31" x14ac:dyDescent="0.45">
      <c r="A1188" s="3"/>
      <c r="B1188" s="3"/>
      <c r="C1188" s="3"/>
      <c r="D1188" s="23"/>
      <c r="E1188" s="95"/>
      <c r="F1188" s="95"/>
      <c r="Y1188" s="95"/>
      <c r="AA1188" s="95"/>
      <c r="AC1188" s="3"/>
      <c r="AD1188" s="3"/>
      <c r="AE1188" s="3"/>
    </row>
    <row r="1189" spans="1:31" x14ac:dyDescent="0.45">
      <c r="A1189" s="3"/>
      <c r="B1189" s="3"/>
      <c r="C1189" s="3"/>
      <c r="D1189" s="23"/>
      <c r="E1189" s="95"/>
      <c r="F1189" s="95"/>
      <c r="Y1189" s="95"/>
      <c r="AA1189" s="95"/>
      <c r="AC1189" s="3"/>
      <c r="AD1189" s="3"/>
      <c r="AE1189" s="3"/>
    </row>
    <row r="1190" spans="1:31" x14ac:dyDescent="0.45">
      <c r="A1190" s="3"/>
      <c r="B1190" s="3"/>
      <c r="C1190" s="3"/>
      <c r="D1190" s="23"/>
      <c r="E1190" s="95"/>
      <c r="F1190" s="95"/>
      <c r="Y1190" s="95"/>
      <c r="AA1190" s="95"/>
      <c r="AC1190" s="3"/>
      <c r="AD1190" s="3"/>
      <c r="AE1190" s="3"/>
    </row>
    <row r="1191" spans="1:31" x14ac:dyDescent="0.45">
      <c r="A1191" s="3"/>
      <c r="B1191" s="3"/>
      <c r="C1191" s="3"/>
      <c r="D1191" s="23"/>
      <c r="E1191" s="95"/>
      <c r="F1191" s="95"/>
      <c r="Y1191" s="95"/>
      <c r="AA1191" s="95"/>
      <c r="AC1191" s="3"/>
      <c r="AD1191" s="3"/>
      <c r="AE1191" s="3"/>
    </row>
    <row r="1192" spans="1:31" x14ac:dyDescent="0.45">
      <c r="A1192" s="3"/>
      <c r="B1192" s="3"/>
      <c r="C1192" s="3"/>
      <c r="D1192" s="23"/>
      <c r="E1192" s="95"/>
      <c r="F1192" s="95"/>
      <c r="Y1192" s="95"/>
      <c r="AA1192" s="95"/>
      <c r="AC1192" s="3"/>
      <c r="AD1192" s="3"/>
      <c r="AE1192" s="3"/>
    </row>
    <row r="1193" spans="1:31" x14ac:dyDescent="0.45">
      <c r="A1193" s="3"/>
      <c r="B1193" s="3"/>
      <c r="C1193" s="3"/>
      <c r="D1193" s="23"/>
      <c r="E1193" s="95"/>
      <c r="F1193" s="95"/>
      <c r="Y1193" s="95"/>
      <c r="AA1193" s="95"/>
      <c r="AC1193" s="3"/>
      <c r="AD1193" s="3"/>
      <c r="AE1193" s="3"/>
    </row>
    <row r="1194" spans="1:31" x14ac:dyDescent="0.45">
      <c r="A1194" s="3"/>
      <c r="B1194" s="3"/>
      <c r="C1194" s="3"/>
      <c r="D1194" s="23"/>
      <c r="E1194" s="95"/>
      <c r="F1194" s="95"/>
      <c r="Y1194" s="95"/>
      <c r="AA1194" s="95"/>
      <c r="AC1194" s="3"/>
      <c r="AD1194" s="3"/>
      <c r="AE1194" s="3"/>
    </row>
    <row r="1195" spans="1:31" x14ac:dyDescent="0.45">
      <c r="A1195" s="3"/>
      <c r="B1195" s="3"/>
      <c r="C1195" s="3"/>
      <c r="D1195" s="23"/>
      <c r="E1195" s="95"/>
      <c r="F1195" s="95"/>
      <c r="Y1195" s="95"/>
      <c r="AA1195" s="95"/>
      <c r="AC1195" s="3"/>
      <c r="AD1195" s="3"/>
      <c r="AE1195" s="3"/>
    </row>
    <row r="1196" spans="1:31" x14ac:dyDescent="0.45">
      <c r="A1196" s="3"/>
      <c r="B1196" s="3"/>
      <c r="C1196" s="3"/>
      <c r="D1196" s="23"/>
      <c r="E1196" s="95"/>
      <c r="F1196" s="95"/>
      <c r="Y1196" s="95"/>
      <c r="AA1196" s="95"/>
      <c r="AC1196" s="3"/>
      <c r="AD1196" s="3"/>
      <c r="AE1196" s="3"/>
    </row>
    <row r="1197" spans="1:31" x14ac:dyDescent="0.45">
      <c r="A1197" s="3"/>
      <c r="B1197" s="3"/>
      <c r="C1197" s="3"/>
      <c r="D1197" s="23"/>
      <c r="E1197" s="95"/>
      <c r="F1197" s="95"/>
      <c r="Y1197" s="95"/>
      <c r="AA1197" s="95"/>
      <c r="AC1197" s="3"/>
      <c r="AD1197" s="3"/>
      <c r="AE1197" s="3"/>
    </row>
    <row r="1198" spans="1:31" x14ac:dyDescent="0.45">
      <c r="A1198" s="3"/>
      <c r="B1198" s="3"/>
      <c r="C1198" s="3"/>
      <c r="D1198" s="23"/>
      <c r="E1198" s="95"/>
      <c r="F1198" s="95"/>
      <c r="Y1198" s="95"/>
      <c r="AA1198" s="95"/>
      <c r="AC1198" s="3"/>
      <c r="AD1198" s="3"/>
      <c r="AE1198" s="3"/>
    </row>
    <row r="1199" spans="1:31" x14ac:dyDescent="0.45">
      <c r="A1199" s="3"/>
      <c r="B1199" s="3"/>
      <c r="C1199" s="3"/>
      <c r="D1199" s="23"/>
      <c r="E1199" s="95"/>
      <c r="F1199" s="95"/>
      <c r="Y1199" s="95"/>
      <c r="AA1199" s="95"/>
      <c r="AC1199" s="3"/>
      <c r="AD1199" s="3"/>
      <c r="AE1199" s="3"/>
    </row>
    <row r="1200" spans="1:31" x14ac:dyDescent="0.45">
      <c r="A1200" s="3"/>
      <c r="B1200" s="3"/>
      <c r="C1200" s="3"/>
      <c r="D1200" s="23"/>
      <c r="E1200" s="95"/>
      <c r="F1200" s="95"/>
      <c r="Y1200" s="95"/>
      <c r="AA1200" s="95"/>
      <c r="AC1200" s="3"/>
      <c r="AD1200" s="3"/>
      <c r="AE1200" s="3"/>
    </row>
    <row r="1201" spans="1:31" x14ac:dyDescent="0.45">
      <c r="A1201" s="3"/>
      <c r="B1201" s="3"/>
      <c r="C1201" s="3"/>
      <c r="D1201" s="23"/>
      <c r="E1201" s="95"/>
      <c r="F1201" s="95"/>
      <c r="Y1201" s="95"/>
      <c r="AA1201" s="95"/>
      <c r="AC1201" s="3"/>
      <c r="AD1201" s="3"/>
      <c r="AE1201" s="3"/>
    </row>
    <row r="1202" spans="1:31" x14ac:dyDescent="0.45">
      <c r="A1202" s="3"/>
      <c r="B1202" s="3"/>
      <c r="C1202" s="3"/>
      <c r="D1202" s="23"/>
      <c r="E1202" s="95"/>
      <c r="F1202" s="95"/>
      <c r="Y1202" s="95"/>
      <c r="AA1202" s="95"/>
      <c r="AC1202" s="3"/>
      <c r="AD1202" s="3"/>
      <c r="AE1202" s="3"/>
    </row>
    <row r="1203" spans="1:31" x14ac:dyDescent="0.45">
      <c r="A1203" s="3"/>
      <c r="B1203" s="3"/>
      <c r="C1203" s="3"/>
      <c r="D1203" s="23"/>
      <c r="E1203" s="95"/>
      <c r="F1203" s="95"/>
      <c r="Y1203" s="95"/>
      <c r="AA1203" s="95"/>
      <c r="AC1203" s="3"/>
      <c r="AD1203" s="3"/>
      <c r="AE1203" s="3"/>
    </row>
    <row r="1204" spans="1:31" x14ac:dyDescent="0.45">
      <c r="A1204" s="3"/>
      <c r="B1204" s="3"/>
      <c r="C1204" s="3"/>
      <c r="D1204" s="23"/>
      <c r="E1204" s="95"/>
      <c r="F1204" s="95"/>
      <c r="Y1204" s="95"/>
      <c r="AA1204" s="95"/>
      <c r="AC1204" s="3"/>
      <c r="AD1204" s="3"/>
      <c r="AE1204" s="3"/>
    </row>
    <row r="1205" spans="1:31" x14ac:dyDescent="0.45">
      <c r="A1205" s="3"/>
      <c r="B1205" s="3"/>
      <c r="C1205" s="3"/>
      <c r="D1205" s="23"/>
      <c r="E1205" s="95"/>
      <c r="F1205" s="95"/>
      <c r="Y1205" s="95"/>
      <c r="AA1205" s="95"/>
      <c r="AC1205" s="3"/>
      <c r="AD1205" s="3"/>
      <c r="AE1205" s="3"/>
    </row>
    <row r="1206" spans="1:31" x14ac:dyDescent="0.45">
      <c r="A1206" s="3"/>
      <c r="B1206" s="3"/>
      <c r="C1206" s="3"/>
      <c r="D1206" s="23"/>
      <c r="E1206" s="95"/>
      <c r="F1206" s="95"/>
      <c r="Y1206" s="95"/>
      <c r="AA1206" s="95"/>
      <c r="AC1206" s="3"/>
      <c r="AD1206" s="3"/>
      <c r="AE1206" s="3"/>
    </row>
    <row r="1207" spans="1:31" x14ac:dyDescent="0.45">
      <c r="A1207" s="3"/>
      <c r="B1207" s="3"/>
      <c r="C1207" s="3"/>
      <c r="D1207" s="23"/>
      <c r="E1207" s="95"/>
      <c r="F1207" s="95"/>
      <c r="Y1207" s="95"/>
      <c r="AA1207" s="95"/>
      <c r="AC1207" s="3"/>
      <c r="AD1207" s="3"/>
      <c r="AE1207" s="3"/>
    </row>
    <row r="1208" spans="1:31" x14ac:dyDescent="0.45">
      <c r="A1208" s="3"/>
      <c r="B1208" s="3"/>
      <c r="C1208" s="3"/>
      <c r="D1208" s="23"/>
      <c r="E1208" s="95"/>
      <c r="F1208" s="95"/>
      <c r="Y1208" s="95"/>
      <c r="AA1208" s="95"/>
      <c r="AC1208" s="3"/>
      <c r="AD1208" s="3"/>
      <c r="AE1208" s="3"/>
    </row>
    <row r="1209" spans="1:31" x14ac:dyDescent="0.45">
      <c r="A1209" s="3"/>
      <c r="B1209" s="3"/>
      <c r="C1209" s="3"/>
      <c r="D1209" s="23"/>
      <c r="E1209" s="95"/>
      <c r="F1209" s="95"/>
      <c r="Y1209" s="95"/>
      <c r="AA1209" s="95"/>
      <c r="AC1209" s="3"/>
      <c r="AD1209" s="3"/>
      <c r="AE1209" s="3"/>
    </row>
    <row r="1210" spans="1:31" x14ac:dyDescent="0.45">
      <c r="A1210" s="3"/>
      <c r="B1210" s="3"/>
      <c r="C1210" s="3"/>
      <c r="D1210" s="23"/>
      <c r="E1210" s="95"/>
      <c r="F1210" s="95"/>
      <c r="Y1210" s="95"/>
      <c r="AA1210" s="95"/>
      <c r="AC1210" s="3"/>
      <c r="AD1210" s="3"/>
      <c r="AE1210" s="3"/>
    </row>
    <row r="1211" spans="1:31" x14ac:dyDescent="0.45">
      <c r="A1211" s="3"/>
      <c r="B1211" s="3"/>
      <c r="C1211" s="3"/>
      <c r="D1211" s="23"/>
      <c r="E1211" s="95"/>
      <c r="F1211" s="95"/>
      <c r="Y1211" s="95"/>
      <c r="AA1211" s="95"/>
      <c r="AC1211" s="3"/>
      <c r="AD1211" s="3"/>
      <c r="AE1211" s="3"/>
    </row>
    <row r="1212" spans="1:31" x14ac:dyDescent="0.45">
      <c r="A1212" s="3"/>
      <c r="B1212" s="3"/>
      <c r="C1212" s="3"/>
      <c r="D1212" s="23"/>
      <c r="E1212" s="95"/>
      <c r="F1212" s="95"/>
      <c r="Y1212" s="95"/>
      <c r="AA1212" s="95"/>
      <c r="AC1212" s="3"/>
      <c r="AD1212" s="3"/>
      <c r="AE1212" s="3"/>
    </row>
    <row r="1213" spans="1:31" x14ac:dyDescent="0.45">
      <c r="A1213" s="3"/>
      <c r="B1213" s="3"/>
      <c r="C1213" s="3"/>
      <c r="D1213" s="23"/>
      <c r="E1213" s="95"/>
      <c r="F1213" s="95"/>
      <c r="Y1213" s="95"/>
      <c r="AA1213" s="95"/>
      <c r="AC1213" s="3"/>
      <c r="AD1213" s="3"/>
      <c r="AE1213" s="3"/>
    </row>
    <row r="1214" spans="1:31" x14ac:dyDescent="0.45">
      <c r="A1214" s="3"/>
      <c r="B1214" s="3"/>
      <c r="C1214" s="3"/>
      <c r="D1214" s="23"/>
      <c r="E1214" s="95"/>
      <c r="F1214" s="95"/>
      <c r="Y1214" s="95"/>
      <c r="AA1214" s="95"/>
      <c r="AC1214" s="3"/>
      <c r="AD1214" s="3"/>
      <c r="AE1214" s="3"/>
    </row>
    <row r="1215" spans="1:31" x14ac:dyDescent="0.45">
      <c r="A1215" s="3"/>
      <c r="B1215" s="3"/>
      <c r="C1215" s="3"/>
      <c r="D1215" s="23"/>
      <c r="E1215" s="95"/>
      <c r="F1215" s="95"/>
      <c r="Y1215" s="95"/>
      <c r="AA1215" s="95"/>
      <c r="AC1215" s="3"/>
      <c r="AD1215" s="3"/>
      <c r="AE1215" s="3"/>
    </row>
    <row r="1216" spans="1:31" x14ac:dyDescent="0.45">
      <c r="A1216" s="3"/>
      <c r="B1216" s="3"/>
      <c r="C1216" s="3"/>
      <c r="D1216" s="23"/>
      <c r="E1216" s="95"/>
      <c r="F1216" s="95"/>
      <c r="Y1216" s="95"/>
      <c r="AA1216" s="95"/>
      <c r="AC1216" s="3"/>
      <c r="AD1216" s="3"/>
      <c r="AE1216" s="3"/>
    </row>
    <row r="1217" spans="1:31" x14ac:dyDescent="0.45">
      <c r="A1217" s="3"/>
      <c r="B1217" s="3"/>
      <c r="C1217" s="3"/>
      <c r="D1217" s="23"/>
      <c r="E1217" s="95"/>
      <c r="F1217" s="95"/>
      <c r="Y1217" s="95"/>
      <c r="AA1217" s="95"/>
      <c r="AC1217" s="3"/>
      <c r="AD1217" s="3"/>
      <c r="AE1217" s="3"/>
    </row>
    <row r="1218" spans="1:31" x14ac:dyDescent="0.45">
      <c r="A1218" s="3"/>
      <c r="B1218" s="3"/>
      <c r="C1218" s="3"/>
      <c r="D1218" s="23"/>
      <c r="E1218" s="95"/>
      <c r="F1218" s="95"/>
      <c r="Y1218" s="95"/>
      <c r="AA1218" s="95"/>
      <c r="AC1218" s="3"/>
      <c r="AD1218" s="3"/>
      <c r="AE1218" s="3"/>
    </row>
    <row r="1219" spans="1:31" x14ac:dyDescent="0.45">
      <c r="A1219" s="3"/>
      <c r="B1219" s="3"/>
      <c r="C1219" s="3"/>
      <c r="D1219" s="23"/>
      <c r="E1219" s="95"/>
      <c r="F1219" s="95"/>
      <c r="Y1219" s="95"/>
      <c r="AA1219" s="95"/>
      <c r="AC1219" s="3"/>
      <c r="AD1219" s="3"/>
      <c r="AE1219" s="3"/>
    </row>
    <row r="1220" spans="1:31" x14ac:dyDescent="0.45">
      <c r="A1220" s="3"/>
      <c r="B1220" s="3"/>
      <c r="C1220" s="3"/>
      <c r="D1220" s="23"/>
      <c r="E1220" s="95"/>
      <c r="F1220" s="95"/>
      <c r="Y1220" s="95"/>
      <c r="AA1220" s="95"/>
      <c r="AC1220" s="3"/>
      <c r="AD1220" s="3"/>
      <c r="AE1220" s="3"/>
    </row>
    <row r="1221" spans="1:31" x14ac:dyDescent="0.45">
      <c r="A1221" s="3"/>
      <c r="B1221" s="3"/>
      <c r="C1221" s="3"/>
      <c r="D1221" s="23"/>
      <c r="E1221" s="95"/>
      <c r="F1221" s="95"/>
      <c r="Y1221" s="95"/>
      <c r="AA1221" s="95"/>
      <c r="AC1221" s="3"/>
      <c r="AD1221" s="3"/>
      <c r="AE1221" s="3"/>
    </row>
    <row r="1222" spans="1:31" x14ac:dyDescent="0.45">
      <c r="A1222" s="3"/>
      <c r="B1222" s="3"/>
      <c r="C1222" s="3"/>
      <c r="D1222" s="23"/>
      <c r="E1222" s="95"/>
      <c r="F1222" s="95"/>
      <c r="Y1222" s="95"/>
      <c r="AA1222" s="95"/>
      <c r="AC1222" s="3"/>
      <c r="AD1222" s="3"/>
      <c r="AE1222" s="3"/>
    </row>
    <row r="1223" spans="1:31" x14ac:dyDescent="0.45">
      <c r="A1223" s="3"/>
      <c r="B1223" s="3"/>
      <c r="C1223" s="3"/>
      <c r="D1223" s="23"/>
      <c r="E1223" s="95"/>
      <c r="F1223" s="95"/>
      <c r="Y1223" s="95"/>
      <c r="AA1223" s="95"/>
      <c r="AC1223" s="3"/>
      <c r="AD1223" s="3"/>
      <c r="AE1223" s="3"/>
    </row>
    <row r="1224" spans="1:31" x14ac:dyDescent="0.45">
      <c r="A1224" s="3"/>
      <c r="B1224" s="3"/>
      <c r="C1224" s="3"/>
      <c r="D1224" s="23"/>
      <c r="E1224" s="95"/>
      <c r="F1224" s="95"/>
      <c r="Y1224" s="95"/>
      <c r="AA1224" s="95"/>
      <c r="AC1224" s="3"/>
      <c r="AD1224" s="3"/>
      <c r="AE1224" s="3"/>
    </row>
    <row r="1225" spans="1:31" x14ac:dyDescent="0.45">
      <c r="A1225" s="3"/>
      <c r="B1225" s="3"/>
      <c r="C1225" s="3"/>
      <c r="D1225" s="23"/>
      <c r="E1225" s="95"/>
      <c r="F1225" s="95"/>
      <c r="Y1225" s="95"/>
      <c r="AA1225" s="95"/>
      <c r="AC1225" s="3"/>
      <c r="AD1225" s="3"/>
      <c r="AE1225" s="3"/>
    </row>
    <row r="1226" spans="1:31" x14ac:dyDescent="0.45">
      <c r="A1226" s="3"/>
      <c r="B1226" s="3"/>
      <c r="C1226" s="3"/>
      <c r="D1226" s="23"/>
      <c r="E1226" s="95"/>
      <c r="F1226" s="95"/>
      <c r="Y1226" s="95"/>
      <c r="AA1226" s="95"/>
      <c r="AC1226" s="3"/>
      <c r="AD1226" s="3"/>
      <c r="AE1226" s="3"/>
    </row>
    <row r="1227" spans="1:31" x14ac:dyDescent="0.45">
      <c r="A1227" s="3"/>
      <c r="B1227" s="3"/>
      <c r="C1227" s="3"/>
      <c r="D1227" s="23"/>
      <c r="E1227" s="95"/>
      <c r="F1227" s="95"/>
      <c r="Y1227" s="95"/>
      <c r="AA1227" s="95"/>
      <c r="AC1227" s="3"/>
      <c r="AD1227" s="3"/>
      <c r="AE1227" s="3"/>
    </row>
    <row r="1228" spans="1:31" x14ac:dyDescent="0.45">
      <c r="A1228" s="3"/>
      <c r="B1228" s="3"/>
      <c r="C1228" s="3"/>
      <c r="D1228" s="23"/>
      <c r="E1228" s="95"/>
      <c r="F1228" s="95"/>
      <c r="Y1228" s="95"/>
      <c r="AA1228" s="95"/>
      <c r="AC1228" s="3"/>
      <c r="AD1228" s="3"/>
      <c r="AE1228" s="3"/>
    </row>
    <row r="1229" spans="1:31" x14ac:dyDescent="0.45">
      <c r="A1229" s="3"/>
      <c r="B1229" s="3"/>
      <c r="C1229" s="3"/>
      <c r="D1229" s="23"/>
      <c r="E1229" s="95"/>
      <c r="F1229" s="95"/>
      <c r="Y1229" s="95"/>
      <c r="AA1229" s="95"/>
      <c r="AC1229" s="3"/>
      <c r="AD1229" s="3"/>
      <c r="AE1229" s="3"/>
    </row>
    <row r="1230" spans="1:31" x14ac:dyDescent="0.45">
      <c r="A1230" s="3"/>
      <c r="B1230" s="3"/>
      <c r="C1230" s="3"/>
      <c r="D1230" s="23"/>
      <c r="E1230" s="95"/>
      <c r="F1230" s="95"/>
      <c r="Y1230" s="95"/>
      <c r="AA1230" s="95"/>
      <c r="AC1230" s="3"/>
      <c r="AD1230" s="3"/>
      <c r="AE1230" s="3"/>
    </row>
    <row r="1231" spans="1:31" x14ac:dyDescent="0.45">
      <c r="A1231" s="3"/>
      <c r="B1231" s="3"/>
      <c r="C1231" s="3"/>
      <c r="D1231" s="23"/>
      <c r="E1231" s="95"/>
      <c r="F1231" s="95"/>
      <c r="Y1231" s="95"/>
      <c r="AA1231" s="95"/>
      <c r="AC1231" s="3"/>
      <c r="AD1231" s="3"/>
      <c r="AE1231" s="3"/>
    </row>
    <row r="1232" spans="1:31" x14ac:dyDescent="0.45">
      <c r="A1232" s="3"/>
      <c r="B1232" s="3"/>
      <c r="C1232" s="3"/>
      <c r="D1232" s="23"/>
      <c r="E1232" s="95"/>
      <c r="F1232" s="95"/>
      <c r="Y1232" s="95"/>
      <c r="AA1232" s="95"/>
      <c r="AC1232" s="3"/>
      <c r="AD1232" s="3"/>
      <c r="AE1232" s="3"/>
    </row>
    <row r="1233" spans="1:31" x14ac:dyDescent="0.45">
      <c r="A1233" s="3"/>
      <c r="B1233" s="3"/>
      <c r="C1233" s="3"/>
      <c r="D1233" s="23"/>
      <c r="E1233" s="95"/>
      <c r="F1233" s="95"/>
      <c r="Y1233" s="95"/>
      <c r="AA1233" s="95"/>
      <c r="AC1233" s="3"/>
      <c r="AD1233" s="3"/>
      <c r="AE1233" s="3"/>
    </row>
    <row r="1234" spans="1:31" x14ac:dyDescent="0.45">
      <c r="A1234" s="3"/>
      <c r="B1234" s="3"/>
      <c r="C1234" s="3"/>
      <c r="D1234" s="23"/>
      <c r="E1234" s="95"/>
      <c r="F1234" s="95"/>
      <c r="Y1234" s="95"/>
      <c r="AA1234" s="95"/>
      <c r="AC1234" s="3"/>
      <c r="AD1234" s="3"/>
      <c r="AE1234" s="3"/>
    </row>
    <row r="1235" spans="1:31" x14ac:dyDescent="0.45">
      <c r="A1235" s="3"/>
      <c r="B1235" s="3"/>
      <c r="C1235" s="3"/>
      <c r="D1235" s="23"/>
      <c r="E1235" s="95"/>
      <c r="F1235" s="95"/>
      <c r="Y1235" s="95"/>
      <c r="AA1235" s="95"/>
      <c r="AC1235" s="3"/>
      <c r="AD1235" s="3"/>
      <c r="AE1235" s="3"/>
    </row>
    <row r="1236" spans="1:31" x14ac:dyDescent="0.45">
      <c r="A1236" s="3"/>
      <c r="B1236" s="3"/>
      <c r="C1236" s="3"/>
      <c r="D1236" s="23"/>
      <c r="E1236" s="95"/>
      <c r="F1236" s="95"/>
      <c r="Y1236" s="95"/>
      <c r="AA1236" s="95"/>
      <c r="AC1236" s="3"/>
      <c r="AD1236" s="3"/>
      <c r="AE1236" s="3"/>
    </row>
    <row r="1237" spans="1:31" x14ac:dyDescent="0.45">
      <c r="A1237" s="3"/>
      <c r="B1237" s="3"/>
      <c r="C1237" s="3"/>
      <c r="D1237" s="23"/>
      <c r="E1237" s="95"/>
      <c r="F1237" s="95"/>
      <c r="Y1237" s="95"/>
      <c r="AA1237" s="95"/>
      <c r="AC1237" s="3"/>
      <c r="AD1237" s="3"/>
      <c r="AE1237" s="3"/>
    </row>
    <row r="1238" spans="1:31" x14ac:dyDescent="0.45">
      <c r="A1238" s="3"/>
      <c r="B1238" s="3"/>
      <c r="C1238" s="3"/>
      <c r="D1238" s="23"/>
      <c r="E1238" s="95"/>
      <c r="F1238" s="95"/>
      <c r="Y1238" s="95"/>
      <c r="AA1238" s="95"/>
      <c r="AC1238" s="3"/>
      <c r="AD1238" s="3"/>
      <c r="AE1238" s="3"/>
    </row>
    <row r="1239" spans="1:31" x14ac:dyDescent="0.45">
      <c r="A1239" s="3"/>
      <c r="B1239" s="3"/>
      <c r="C1239" s="3"/>
      <c r="D1239" s="23"/>
      <c r="E1239" s="95"/>
      <c r="F1239" s="95"/>
      <c r="Y1239" s="95"/>
      <c r="AA1239" s="95"/>
      <c r="AC1239" s="3"/>
      <c r="AD1239" s="3"/>
      <c r="AE1239" s="3"/>
    </row>
    <row r="1240" spans="1:31" x14ac:dyDescent="0.45">
      <c r="A1240" s="3"/>
      <c r="B1240" s="3"/>
      <c r="C1240" s="3"/>
      <c r="D1240" s="23"/>
      <c r="E1240" s="95"/>
      <c r="F1240" s="95"/>
      <c r="Y1240" s="95"/>
      <c r="AA1240" s="95"/>
      <c r="AC1240" s="3"/>
      <c r="AD1240" s="3"/>
      <c r="AE1240" s="3"/>
    </row>
    <row r="1241" spans="1:31" x14ac:dyDescent="0.45">
      <c r="A1241" s="3"/>
      <c r="B1241" s="3"/>
      <c r="C1241" s="3"/>
      <c r="D1241" s="23"/>
      <c r="E1241" s="95"/>
      <c r="F1241" s="95"/>
      <c r="Y1241" s="95"/>
      <c r="AA1241" s="95"/>
      <c r="AC1241" s="3"/>
      <c r="AD1241" s="3"/>
      <c r="AE1241" s="3"/>
    </row>
    <row r="1242" spans="1:31" x14ac:dyDescent="0.45">
      <c r="A1242" s="3"/>
      <c r="B1242" s="3"/>
      <c r="C1242" s="3"/>
      <c r="D1242" s="23"/>
      <c r="E1242" s="95"/>
      <c r="F1242" s="95"/>
      <c r="Y1242" s="95"/>
      <c r="AA1242" s="95"/>
      <c r="AC1242" s="3"/>
      <c r="AD1242" s="3"/>
      <c r="AE1242" s="3"/>
    </row>
    <row r="1243" spans="1:31" x14ac:dyDescent="0.45">
      <c r="A1243" s="3"/>
      <c r="B1243" s="3"/>
      <c r="C1243" s="3"/>
      <c r="D1243" s="23"/>
      <c r="E1243" s="95"/>
      <c r="F1243" s="95"/>
      <c r="Y1243" s="95"/>
      <c r="AA1243" s="95"/>
      <c r="AC1243" s="3"/>
      <c r="AD1243" s="3"/>
      <c r="AE1243" s="3"/>
    </row>
    <row r="1244" spans="1:31" x14ac:dyDescent="0.45">
      <c r="A1244" s="3"/>
      <c r="B1244" s="3"/>
      <c r="C1244" s="3"/>
      <c r="D1244" s="23"/>
      <c r="E1244" s="95"/>
      <c r="F1244" s="95"/>
      <c r="Y1244" s="95"/>
      <c r="AA1244" s="95"/>
      <c r="AC1244" s="3"/>
      <c r="AD1244" s="3"/>
      <c r="AE1244" s="3"/>
    </row>
    <row r="1245" spans="1:31" x14ac:dyDescent="0.45">
      <c r="A1245" s="3"/>
      <c r="B1245" s="3"/>
      <c r="C1245" s="3"/>
      <c r="D1245" s="23"/>
      <c r="E1245" s="95"/>
      <c r="F1245" s="95"/>
      <c r="Y1245" s="95"/>
      <c r="AA1245" s="95"/>
      <c r="AC1245" s="3"/>
      <c r="AD1245" s="3"/>
      <c r="AE1245" s="3"/>
    </row>
    <row r="1246" spans="1:31" x14ac:dyDescent="0.45">
      <c r="A1246" s="3"/>
      <c r="B1246" s="3"/>
      <c r="C1246" s="3"/>
      <c r="D1246" s="23"/>
      <c r="E1246" s="95"/>
      <c r="F1246" s="95"/>
      <c r="Y1246" s="95"/>
      <c r="AA1246" s="95"/>
      <c r="AC1246" s="3"/>
      <c r="AD1246" s="3"/>
      <c r="AE1246" s="3"/>
    </row>
    <row r="1247" spans="1:31" x14ac:dyDescent="0.45">
      <c r="A1247" s="3"/>
      <c r="B1247" s="3"/>
      <c r="C1247" s="3"/>
      <c r="D1247" s="23"/>
      <c r="E1247" s="95"/>
      <c r="F1247" s="95"/>
      <c r="Y1247" s="95"/>
      <c r="AA1247" s="95"/>
      <c r="AC1247" s="3"/>
      <c r="AD1247" s="3"/>
      <c r="AE1247" s="3"/>
    </row>
    <row r="1248" spans="1:31" x14ac:dyDescent="0.45">
      <c r="A1248" s="3"/>
      <c r="B1248" s="3"/>
      <c r="C1248" s="3"/>
      <c r="D1248" s="23"/>
      <c r="E1248" s="95"/>
      <c r="F1248" s="95"/>
      <c r="Y1248" s="95"/>
      <c r="AA1248" s="95"/>
      <c r="AC1248" s="3"/>
      <c r="AD1248" s="3"/>
      <c r="AE1248" s="3"/>
    </row>
    <row r="1249" spans="1:31" x14ac:dyDescent="0.45">
      <c r="A1249" s="3"/>
      <c r="B1249" s="3"/>
      <c r="C1249" s="3"/>
      <c r="D1249" s="23"/>
      <c r="E1249" s="95"/>
      <c r="F1249" s="95"/>
      <c r="Y1249" s="95"/>
      <c r="AA1249" s="95"/>
      <c r="AC1249" s="3"/>
      <c r="AD1249" s="3"/>
      <c r="AE1249" s="3"/>
    </row>
    <row r="1250" spans="1:31" x14ac:dyDescent="0.45">
      <c r="A1250" s="3"/>
      <c r="B1250" s="3"/>
      <c r="C1250" s="3"/>
      <c r="D1250" s="23"/>
      <c r="E1250" s="95"/>
      <c r="F1250" s="95"/>
      <c r="Y1250" s="95"/>
      <c r="AA1250" s="95"/>
      <c r="AC1250" s="3"/>
      <c r="AD1250" s="3"/>
      <c r="AE1250" s="3"/>
    </row>
    <row r="1251" spans="1:31" x14ac:dyDescent="0.45">
      <c r="A1251" s="3"/>
      <c r="B1251" s="3"/>
      <c r="C1251" s="3"/>
      <c r="D1251" s="23"/>
      <c r="E1251" s="95"/>
      <c r="F1251" s="95"/>
      <c r="Y1251" s="95"/>
      <c r="AA1251" s="95"/>
      <c r="AC1251" s="3"/>
      <c r="AD1251" s="3"/>
      <c r="AE1251" s="3"/>
    </row>
    <row r="1252" spans="1:31" x14ac:dyDescent="0.45">
      <c r="A1252" s="3"/>
      <c r="B1252" s="3"/>
      <c r="C1252" s="3"/>
      <c r="D1252" s="23"/>
      <c r="E1252" s="95"/>
      <c r="F1252" s="95"/>
      <c r="Y1252" s="95"/>
      <c r="AA1252" s="95"/>
      <c r="AC1252" s="3"/>
      <c r="AD1252" s="3"/>
      <c r="AE1252" s="3"/>
    </row>
    <row r="1253" spans="1:31" x14ac:dyDescent="0.45">
      <c r="A1253" s="3"/>
      <c r="B1253" s="3"/>
      <c r="C1253" s="3"/>
      <c r="D1253" s="23"/>
      <c r="E1253" s="95"/>
      <c r="F1253" s="95"/>
      <c r="Y1253" s="95"/>
      <c r="AA1253" s="95"/>
      <c r="AC1253" s="3"/>
      <c r="AD1253" s="3"/>
      <c r="AE1253" s="3"/>
    </row>
    <row r="1254" spans="1:31" x14ac:dyDescent="0.45">
      <c r="A1254" s="3"/>
      <c r="B1254" s="3"/>
      <c r="C1254" s="3"/>
      <c r="D1254" s="23"/>
      <c r="E1254" s="95"/>
      <c r="F1254" s="95"/>
      <c r="Y1254" s="95"/>
      <c r="AA1254" s="95"/>
      <c r="AC1254" s="3"/>
      <c r="AD1254" s="3"/>
      <c r="AE1254" s="3"/>
    </row>
    <row r="1255" spans="1:31" x14ac:dyDescent="0.45">
      <c r="A1255" s="3"/>
      <c r="B1255" s="3"/>
      <c r="C1255" s="3"/>
      <c r="D1255" s="23"/>
      <c r="E1255" s="95"/>
      <c r="F1255" s="95"/>
      <c r="Y1255" s="95"/>
      <c r="AA1255" s="95"/>
      <c r="AC1255" s="3"/>
      <c r="AD1255" s="3"/>
      <c r="AE1255" s="3"/>
    </row>
    <row r="1256" spans="1:31" x14ac:dyDescent="0.45">
      <c r="A1256" s="3"/>
      <c r="B1256" s="3"/>
      <c r="C1256" s="3"/>
      <c r="D1256" s="23"/>
      <c r="E1256" s="95"/>
      <c r="F1256" s="95"/>
      <c r="Y1256" s="95"/>
      <c r="AA1256" s="95"/>
      <c r="AC1256" s="3"/>
      <c r="AD1256" s="3"/>
      <c r="AE1256" s="3"/>
    </row>
    <row r="1257" spans="1:31" x14ac:dyDescent="0.45">
      <c r="A1257" s="3"/>
      <c r="B1257" s="3"/>
      <c r="C1257" s="3"/>
      <c r="D1257" s="23"/>
      <c r="E1257" s="95"/>
      <c r="F1257" s="95"/>
      <c r="Y1257" s="95"/>
      <c r="AA1257" s="95"/>
      <c r="AC1257" s="3"/>
      <c r="AD1257" s="3"/>
      <c r="AE1257" s="3"/>
    </row>
    <row r="1258" spans="1:31" x14ac:dyDescent="0.45">
      <c r="A1258" s="3"/>
      <c r="B1258" s="3"/>
      <c r="C1258" s="3"/>
      <c r="D1258" s="23"/>
      <c r="E1258" s="95"/>
      <c r="F1258" s="95"/>
      <c r="Y1258" s="95"/>
      <c r="AA1258" s="95"/>
      <c r="AC1258" s="3"/>
      <c r="AD1258" s="3"/>
      <c r="AE1258" s="3"/>
    </row>
    <row r="1259" spans="1:31" x14ac:dyDescent="0.45">
      <c r="A1259" s="3"/>
      <c r="B1259" s="3"/>
      <c r="C1259" s="3"/>
      <c r="D1259" s="23"/>
      <c r="E1259" s="95"/>
      <c r="F1259" s="95"/>
      <c r="Y1259" s="95"/>
      <c r="AA1259" s="95"/>
      <c r="AC1259" s="3"/>
      <c r="AD1259" s="3"/>
      <c r="AE1259" s="3"/>
    </row>
    <row r="1260" spans="1:31" x14ac:dyDescent="0.45">
      <c r="A1260" s="3"/>
      <c r="B1260" s="3"/>
      <c r="C1260" s="3"/>
      <c r="D1260" s="23"/>
      <c r="E1260" s="95"/>
      <c r="F1260" s="95"/>
      <c r="Y1260" s="95"/>
      <c r="AA1260" s="95"/>
      <c r="AC1260" s="3"/>
      <c r="AD1260" s="3"/>
      <c r="AE1260" s="3"/>
    </row>
    <row r="1261" spans="1:31" x14ac:dyDescent="0.45">
      <c r="A1261" s="3"/>
      <c r="B1261" s="3"/>
      <c r="C1261" s="3"/>
      <c r="D1261" s="23"/>
      <c r="E1261" s="95"/>
      <c r="F1261" s="95"/>
      <c r="Y1261" s="95"/>
      <c r="AA1261" s="95"/>
      <c r="AC1261" s="3"/>
      <c r="AD1261" s="3"/>
      <c r="AE1261" s="3"/>
    </row>
    <row r="1262" spans="1:31" x14ac:dyDescent="0.45">
      <c r="A1262" s="3"/>
      <c r="B1262" s="3"/>
      <c r="C1262" s="3"/>
      <c r="D1262" s="23"/>
      <c r="E1262" s="95"/>
      <c r="F1262" s="95"/>
      <c r="Y1262" s="95"/>
      <c r="AA1262" s="95"/>
      <c r="AC1262" s="3"/>
      <c r="AD1262" s="3"/>
      <c r="AE1262" s="3"/>
    </row>
    <row r="1263" spans="1:31" x14ac:dyDescent="0.45">
      <c r="A1263" s="3"/>
      <c r="B1263" s="3"/>
      <c r="C1263" s="3"/>
      <c r="D1263" s="23"/>
      <c r="E1263" s="95"/>
      <c r="F1263" s="95"/>
      <c r="Y1263" s="95"/>
      <c r="AA1263" s="95"/>
      <c r="AC1263" s="3"/>
      <c r="AD1263" s="3"/>
      <c r="AE1263" s="3"/>
    </row>
    <row r="1264" spans="1:31" x14ac:dyDescent="0.45">
      <c r="A1264" s="3"/>
      <c r="B1264" s="3"/>
      <c r="C1264" s="3"/>
      <c r="D1264" s="23"/>
      <c r="E1264" s="95"/>
      <c r="F1264" s="95"/>
      <c r="Y1264" s="95"/>
      <c r="AA1264" s="95"/>
      <c r="AC1264" s="3"/>
      <c r="AD1264" s="3"/>
      <c r="AE1264" s="3"/>
    </row>
    <row r="1265" spans="1:31" x14ac:dyDescent="0.45">
      <c r="A1265" s="3"/>
      <c r="B1265" s="3"/>
      <c r="C1265" s="3"/>
      <c r="D1265" s="23"/>
      <c r="E1265" s="95"/>
      <c r="F1265" s="95"/>
      <c r="Y1265" s="95"/>
      <c r="AA1265" s="95"/>
      <c r="AC1265" s="3"/>
      <c r="AD1265" s="3"/>
      <c r="AE1265" s="3"/>
    </row>
    <row r="1266" spans="1:31" x14ac:dyDescent="0.45">
      <c r="A1266" s="3"/>
      <c r="B1266" s="3"/>
      <c r="C1266" s="3"/>
      <c r="D1266" s="23"/>
      <c r="E1266" s="95"/>
      <c r="F1266" s="95"/>
      <c r="Y1266" s="95"/>
      <c r="AA1266" s="95"/>
      <c r="AC1266" s="3"/>
      <c r="AD1266" s="3"/>
      <c r="AE1266" s="3"/>
    </row>
    <row r="1267" spans="1:31" x14ac:dyDescent="0.45">
      <c r="A1267" s="3"/>
      <c r="B1267" s="3"/>
      <c r="C1267" s="3"/>
      <c r="D1267" s="23"/>
      <c r="E1267" s="95"/>
      <c r="F1267" s="95"/>
      <c r="Y1267" s="95"/>
      <c r="AA1267" s="95"/>
      <c r="AC1267" s="3"/>
      <c r="AD1267" s="3"/>
      <c r="AE1267" s="3"/>
    </row>
    <row r="1268" spans="1:31" x14ac:dyDescent="0.45">
      <c r="A1268" s="3"/>
      <c r="B1268" s="3"/>
      <c r="C1268" s="3"/>
      <c r="D1268" s="23"/>
      <c r="E1268" s="95"/>
      <c r="F1268" s="95"/>
      <c r="Y1268" s="95"/>
      <c r="AA1268" s="95"/>
      <c r="AC1268" s="3"/>
      <c r="AD1268" s="3"/>
      <c r="AE1268" s="3"/>
    </row>
    <row r="1269" spans="1:31" x14ac:dyDescent="0.45">
      <c r="A1269" s="3"/>
      <c r="B1269" s="3"/>
      <c r="C1269" s="3"/>
      <c r="D1269" s="23"/>
      <c r="E1269" s="95"/>
      <c r="F1269" s="95"/>
      <c r="Y1269" s="95"/>
      <c r="AA1269" s="95"/>
      <c r="AC1269" s="3"/>
      <c r="AD1269" s="3"/>
      <c r="AE1269" s="3"/>
    </row>
    <row r="1270" spans="1:31" x14ac:dyDescent="0.45">
      <c r="A1270" s="3"/>
      <c r="B1270" s="3"/>
      <c r="C1270" s="3"/>
      <c r="D1270" s="23"/>
      <c r="E1270" s="95"/>
      <c r="F1270" s="95"/>
      <c r="Y1270" s="95"/>
      <c r="AA1270" s="95"/>
      <c r="AC1270" s="3"/>
      <c r="AD1270" s="3"/>
      <c r="AE1270" s="3"/>
    </row>
    <row r="1271" spans="1:31" x14ac:dyDescent="0.45">
      <c r="A1271" s="3"/>
      <c r="B1271" s="3"/>
      <c r="C1271" s="3"/>
      <c r="D1271" s="23"/>
      <c r="E1271" s="95"/>
      <c r="F1271" s="95"/>
      <c r="Y1271" s="95"/>
      <c r="AA1271" s="95"/>
      <c r="AC1271" s="3"/>
      <c r="AD1271" s="3"/>
      <c r="AE1271" s="3"/>
    </row>
    <row r="1272" spans="1:31" x14ac:dyDescent="0.45">
      <c r="A1272" s="3"/>
      <c r="B1272" s="3"/>
      <c r="C1272" s="3"/>
      <c r="D1272" s="23"/>
      <c r="E1272" s="95"/>
      <c r="F1272" s="95"/>
      <c r="Y1272" s="95"/>
      <c r="AA1272" s="95"/>
      <c r="AC1272" s="3"/>
      <c r="AD1272" s="3"/>
      <c r="AE1272" s="3"/>
    </row>
    <row r="1273" spans="1:31" x14ac:dyDescent="0.45">
      <c r="A1273" s="3"/>
      <c r="B1273" s="3"/>
      <c r="C1273" s="3"/>
      <c r="D1273" s="23"/>
      <c r="E1273" s="95"/>
      <c r="F1273" s="95"/>
      <c r="Y1273" s="95"/>
      <c r="AA1273" s="95"/>
      <c r="AC1273" s="3"/>
      <c r="AD1273" s="3"/>
      <c r="AE1273" s="3"/>
    </row>
    <row r="1274" spans="1:31" x14ac:dyDescent="0.45">
      <c r="A1274" s="3"/>
      <c r="B1274" s="3"/>
      <c r="C1274" s="3"/>
      <c r="D1274" s="23"/>
      <c r="E1274" s="95"/>
      <c r="F1274" s="95"/>
      <c r="Y1274" s="95"/>
      <c r="AA1274" s="95"/>
      <c r="AC1274" s="3"/>
      <c r="AD1274" s="3"/>
      <c r="AE1274" s="3"/>
    </row>
    <row r="1275" spans="1:31" x14ac:dyDescent="0.45">
      <c r="A1275" s="3"/>
      <c r="B1275" s="3"/>
      <c r="C1275" s="3"/>
      <c r="D1275" s="23"/>
      <c r="E1275" s="95"/>
      <c r="F1275" s="95"/>
      <c r="Y1275" s="95"/>
      <c r="AA1275" s="95"/>
      <c r="AC1275" s="3"/>
      <c r="AD1275" s="3"/>
      <c r="AE1275" s="3"/>
    </row>
    <row r="1276" spans="1:31" x14ac:dyDescent="0.45">
      <c r="A1276" s="3"/>
      <c r="B1276" s="3"/>
      <c r="C1276" s="3"/>
      <c r="D1276" s="23"/>
      <c r="E1276" s="95"/>
      <c r="F1276" s="95"/>
      <c r="Y1276" s="95"/>
      <c r="AA1276" s="95"/>
      <c r="AC1276" s="3"/>
      <c r="AD1276" s="3"/>
      <c r="AE1276" s="3"/>
    </row>
    <row r="1277" spans="1:31" x14ac:dyDescent="0.45">
      <c r="A1277" s="3"/>
      <c r="B1277" s="3"/>
      <c r="C1277" s="3"/>
      <c r="D1277" s="23"/>
      <c r="E1277" s="95"/>
      <c r="F1277" s="95"/>
      <c r="Y1277" s="95"/>
      <c r="AA1277" s="95"/>
      <c r="AC1277" s="3"/>
      <c r="AD1277" s="3"/>
      <c r="AE1277" s="3"/>
    </row>
    <row r="1278" spans="1:31" x14ac:dyDescent="0.45">
      <c r="A1278" s="3"/>
      <c r="B1278" s="3"/>
      <c r="C1278" s="3"/>
      <c r="D1278" s="23"/>
      <c r="E1278" s="95"/>
      <c r="F1278" s="95"/>
      <c r="Y1278" s="95"/>
      <c r="AA1278" s="95"/>
      <c r="AC1278" s="3"/>
      <c r="AD1278" s="3"/>
      <c r="AE1278" s="3"/>
    </row>
    <row r="1279" spans="1:31" x14ac:dyDescent="0.45">
      <c r="A1279" s="3"/>
      <c r="B1279" s="3"/>
      <c r="C1279" s="3"/>
      <c r="D1279" s="23"/>
      <c r="E1279" s="95"/>
      <c r="F1279" s="95"/>
      <c r="Y1279" s="95"/>
      <c r="AA1279" s="95"/>
      <c r="AC1279" s="3"/>
      <c r="AD1279" s="3"/>
      <c r="AE1279" s="3"/>
    </row>
    <row r="1280" spans="1:31" x14ac:dyDescent="0.45">
      <c r="A1280" s="3"/>
      <c r="B1280" s="3"/>
      <c r="C1280" s="3"/>
      <c r="D1280" s="23"/>
      <c r="E1280" s="95"/>
      <c r="F1280" s="95"/>
      <c r="Y1280" s="95"/>
      <c r="AA1280" s="95"/>
      <c r="AC1280" s="3"/>
      <c r="AD1280" s="3"/>
      <c r="AE1280" s="3"/>
    </row>
    <row r="1281" spans="1:31" x14ac:dyDescent="0.45">
      <c r="A1281" s="3"/>
      <c r="B1281" s="3"/>
      <c r="C1281" s="3"/>
      <c r="D1281" s="23"/>
      <c r="E1281" s="95"/>
      <c r="F1281" s="95"/>
      <c r="Y1281" s="95"/>
      <c r="AA1281" s="95"/>
      <c r="AC1281" s="3"/>
      <c r="AD1281" s="3"/>
      <c r="AE1281" s="3"/>
    </row>
    <row r="1282" spans="1:31" x14ac:dyDescent="0.45">
      <c r="A1282" s="3"/>
      <c r="B1282" s="3"/>
      <c r="C1282" s="3"/>
      <c r="D1282" s="23"/>
      <c r="E1282" s="95"/>
      <c r="F1282" s="95"/>
      <c r="Y1282" s="95"/>
      <c r="AA1282" s="95"/>
      <c r="AC1282" s="3"/>
      <c r="AD1282" s="3"/>
      <c r="AE1282" s="3"/>
    </row>
    <row r="1283" spans="1:31" x14ac:dyDescent="0.45">
      <c r="A1283" s="3"/>
      <c r="B1283" s="3"/>
      <c r="C1283" s="3"/>
      <c r="D1283" s="23"/>
      <c r="E1283" s="95"/>
      <c r="F1283" s="95"/>
      <c r="Y1283" s="95"/>
      <c r="AA1283" s="95"/>
      <c r="AC1283" s="3"/>
      <c r="AD1283" s="3"/>
      <c r="AE1283" s="3"/>
    </row>
    <row r="1284" spans="1:31" x14ac:dyDescent="0.45">
      <c r="A1284" s="3"/>
      <c r="B1284" s="3"/>
      <c r="C1284" s="3"/>
      <c r="D1284" s="23"/>
      <c r="E1284" s="95"/>
      <c r="F1284" s="95"/>
      <c r="Y1284" s="95"/>
      <c r="AA1284" s="95"/>
      <c r="AC1284" s="3"/>
      <c r="AD1284" s="3"/>
      <c r="AE1284" s="3"/>
    </row>
    <row r="1285" spans="1:31" x14ac:dyDescent="0.45">
      <c r="A1285" s="3"/>
      <c r="B1285" s="3"/>
      <c r="C1285" s="3"/>
      <c r="D1285" s="23"/>
      <c r="E1285" s="95"/>
      <c r="F1285" s="95"/>
      <c r="Y1285" s="95"/>
      <c r="AA1285" s="95"/>
      <c r="AC1285" s="3"/>
      <c r="AD1285" s="3"/>
      <c r="AE1285" s="3"/>
    </row>
    <row r="1286" spans="1:31" x14ac:dyDescent="0.45">
      <c r="A1286" s="3"/>
      <c r="B1286" s="3"/>
      <c r="C1286" s="3"/>
      <c r="D1286" s="23"/>
      <c r="E1286" s="95"/>
      <c r="F1286" s="95"/>
      <c r="Y1286" s="95"/>
      <c r="AA1286" s="95"/>
      <c r="AC1286" s="3"/>
      <c r="AD1286" s="3"/>
      <c r="AE1286" s="3"/>
    </row>
    <row r="1287" spans="1:31" x14ac:dyDescent="0.45">
      <c r="A1287" s="3"/>
      <c r="B1287" s="3"/>
      <c r="C1287" s="3"/>
      <c r="D1287" s="23"/>
      <c r="E1287" s="95"/>
      <c r="F1287" s="95"/>
      <c r="Y1287" s="95"/>
      <c r="AA1287" s="95"/>
      <c r="AC1287" s="3"/>
      <c r="AD1287" s="3"/>
      <c r="AE1287" s="3"/>
    </row>
    <row r="1288" spans="1:31" x14ac:dyDescent="0.45">
      <c r="A1288" s="3"/>
      <c r="B1288" s="3"/>
      <c r="C1288" s="3"/>
      <c r="D1288" s="23"/>
      <c r="E1288" s="95"/>
      <c r="F1288" s="95"/>
      <c r="Y1288" s="95"/>
      <c r="AA1288" s="95"/>
      <c r="AC1288" s="3"/>
      <c r="AD1288" s="3"/>
      <c r="AE1288" s="3"/>
    </row>
    <row r="1289" spans="1:31" x14ac:dyDescent="0.45">
      <c r="A1289" s="3"/>
      <c r="B1289" s="3"/>
      <c r="C1289" s="3"/>
      <c r="D1289" s="23"/>
      <c r="E1289" s="95"/>
      <c r="F1289" s="95"/>
      <c r="Y1289" s="95"/>
      <c r="AA1289" s="95"/>
      <c r="AC1289" s="3"/>
      <c r="AD1289" s="3"/>
      <c r="AE1289" s="3"/>
    </row>
    <row r="1290" spans="1:31" x14ac:dyDescent="0.45">
      <c r="A1290" s="3"/>
      <c r="B1290" s="3"/>
      <c r="C1290" s="3"/>
      <c r="D1290" s="23"/>
      <c r="E1290" s="95"/>
      <c r="F1290" s="95"/>
      <c r="Y1290" s="95"/>
      <c r="AA1290" s="95"/>
      <c r="AC1290" s="3"/>
      <c r="AD1290" s="3"/>
      <c r="AE1290" s="3"/>
    </row>
    <row r="1291" spans="1:31" x14ac:dyDescent="0.45">
      <c r="A1291" s="3"/>
      <c r="B1291" s="3"/>
      <c r="C1291" s="3"/>
      <c r="D1291" s="23"/>
      <c r="E1291" s="95"/>
      <c r="F1291" s="95"/>
      <c r="Y1291" s="95"/>
      <c r="AA1291" s="95"/>
      <c r="AC1291" s="3"/>
      <c r="AD1291" s="3"/>
      <c r="AE1291" s="3"/>
    </row>
    <row r="1292" spans="1:31" x14ac:dyDescent="0.45">
      <c r="A1292" s="3"/>
      <c r="B1292" s="3"/>
      <c r="C1292" s="3"/>
      <c r="D1292" s="23"/>
      <c r="E1292" s="95"/>
      <c r="F1292" s="95"/>
      <c r="Y1292" s="95"/>
      <c r="AA1292" s="95"/>
      <c r="AC1292" s="3"/>
      <c r="AD1292" s="3"/>
      <c r="AE1292" s="3"/>
    </row>
    <row r="1293" spans="1:31" x14ac:dyDescent="0.45">
      <c r="A1293" s="3"/>
      <c r="B1293" s="3"/>
      <c r="C1293" s="3"/>
      <c r="D1293" s="23"/>
      <c r="E1293" s="95"/>
      <c r="F1293" s="95"/>
      <c r="Y1293" s="95"/>
      <c r="AA1293" s="95"/>
      <c r="AC1293" s="3"/>
      <c r="AD1293" s="3"/>
      <c r="AE1293" s="3"/>
    </row>
    <row r="1294" spans="1:31" x14ac:dyDescent="0.45">
      <c r="A1294" s="3"/>
      <c r="B1294" s="3"/>
      <c r="C1294" s="3"/>
      <c r="D1294" s="23"/>
      <c r="E1294" s="95"/>
      <c r="F1294" s="95"/>
      <c r="Y1294" s="95"/>
      <c r="AA1294" s="95"/>
      <c r="AC1294" s="3"/>
      <c r="AD1294" s="3"/>
      <c r="AE1294" s="3"/>
    </row>
    <row r="1295" spans="1:31" x14ac:dyDescent="0.45">
      <c r="A1295" s="3"/>
      <c r="B1295" s="3"/>
      <c r="C1295" s="3"/>
      <c r="D1295" s="23"/>
      <c r="E1295" s="95"/>
      <c r="F1295" s="95"/>
      <c r="Y1295" s="95"/>
      <c r="AA1295" s="95"/>
      <c r="AC1295" s="3"/>
      <c r="AD1295" s="3"/>
      <c r="AE1295" s="3"/>
    </row>
    <row r="1296" spans="1:31" x14ac:dyDescent="0.45">
      <c r="A1296" s="3"/>
      <c r="B1296" s="3"/>
      <c r="C1296" s="3"/>
      <c r="D1296" s="23"/>
      <c r="E1296" s="95"/>
      <c r="F1296" s="95"/>
      <c r="Y1296" s="95"/>
      <c r="AA1296" s="95"/>
      <c r="AC1296" s="3"/>
      <c r="AD1296" s="3"/>
      <c r="AE1296" s="3"/>
    </row>
    <row r="1297" spans="1:31" x14ac:dyDescent="0.45">
      <c r="A1297" s="3"/>
      <c r="B1297" s="3"/>
      <c r="C1297" s="3"/>
      <c r="D1297" s="23"/>
      <c r="E1297" s="95"/>
      <c r="F1297" s="95"/>
      <c r="Y1297" s="95"/>
      <c r="AA1297" s="95"/>
      <c r="AC1297" s="3"/>
      <c r="AD1297" s="3"/>
      <c r="AE1297" s="3"/>
    </row>
    <row r="1298" spans="1:31" x14ac:dyDescent="0.45">
      <c r="A1298" s="3"/>
      <c r="B1298" s="3"/>
      <c r="C1298" s="3"/>
      <c r="D1298" s="23"/>
      <c r="E1298" s="95"/>
      <c r="F1298" s="95"/>
      <c r="Y1298" s="95"/>
      <c r="AA1298" s="95"/>
      <c r="AC1298" s="3"/>
      <c r="AD1298" s="3"/>
      <c r="AE1298" s="3"/>
    </row>
    <row r="1299" spans="1:31" x14ac:dyDescent="0.45">
      <c r="A1299" s="3"/>
      <c r="B1299" s="3"/>
      <c r="C1299" s="3"/>
      <c r="D1299" s="23"/>
      <c r="E1299" s="95"/>
      <c r="F1299" s="95"/>
      <c r="Y1299" s="95"/>
      <c r="AA1299" s="95"/>
      <c r="AC1299" s="3"/>
      <c r="AD1299" s="3"/>
      <c r="AE1299" s="3"/>
    </row>
    <row r="1300" spans="1:31" x14ac:dyDescent="0.45">
      <c r="A1300" s="3"/>
      <c r="B1300" s="3"/>
      <c r="C1300" s="3"/>
      <c r="D1300" s="23"/>
      <c r="E1300" s="95"/>
      <c r="F1300" s="95"/>
      <c r="Y1300" s="95"/>
      <c r="AA1300" s="95"/>
      <c r="AC1300" s="3"/>
      <c r="AD1300" s="3"/>
      <c r="AE1300" s="3"/>
    </row>
    <row r="1301" spans="1:31" x14ac:dyDescent="0.45">
      <c r="A1301" s="3"/>
      <c r="B1301" s="3"/>
      <c r="C1301" s="3"/>
      <c r="D1301" s="23"/>
      <c r="E1301" s="95"/>
      <c r="F1301" s="95"/>
      <c r="Y1301" s="95"/>
      <c r="AA1301" s="95"/>
      <c r="AC1301" s="3"/>
      <c r="AD1301" s="3"/>
      <c r="AE1301" s="3"/>
    </row>
    <row r="1302" spans="1:31" x14ac:dyDescent="0.45">
      <c r="A1302" s="3"/>
      <c r="B1302" s="3"/>
      <c r="C1302" s="3"/>
      <c r="D1302" s="23"/>
      <c r="E1302" s="95"/>
      <c r="F1302" s="95"/>
      <c r="Y1302" s="95"/>
      <c r="AA1302" s="95"/>
      <c r="AC1302" s="3"/>
      <c r="AD1302" s="3"/>
      <c r="AE1302" s="3"/>
    </row>
    <row r="1303" spans="1:31" x14ac:dyDescent="0.45">
      <c r="A1303" s="3"/>
      <c r="B1303" s="3"/>
      <c r="C1303" s="3"/>
      <c r="D1303" s="23"/>
      <c r="E1303" s="95"/>
      <c r="F1303" s="95"/>
      <c r="Y1303" s="95"/>
      <c r="AA1303" s="95"/>
      <c r="AC1303" s="3"/>
      <c r="AD1303" s="3"/>
      <c r="AE1303" s="3"/>
    </row>
    <row r="1304" spans="1:31" x14ac:dyDescent="0.45">
      <c r="A1304" s="3"/>
      <c r="B1304" s="3"/>
      <c r="C1304" s="3"/>
      <c r="D1304" s="23"/>
      <c r="E1304" s="95"/>
      <c r="F1304" s="95"/>
      <c r="Y1304" s="95"/>
      <c r="AA1304" s="95"/>
      <c r="AC1304" s="3"/>
      <c r="AD1304" s="3"/>
      <c r="AE1304" s="3"/>
    </row>
    <row r="1305" spans="1:31" x14ac:dyDescent="0.45">
      <c r="A1305" s="3"/>
      <c r="B1305" s="3"/>
      <c r="C1305" s="3"/>
      <c r="D1305" s="23"/>
      <c r="E1305" s="95"/>
      <c r="F1305" s="95"/>
      <c r="Y1305" s="95"/>
      <c r="AA1305" s="95"/>
      <c r="AC1305" s="3"/>
      <c r="AD1305" s="3"/>
      <c r="AE1305" s="3"/>
    </row>
    <row r="1306" spans="1:31" x14ac:dyDescent="0.45">
      <c r="A1306" s="3"/>
      <c r="B1306" s="3"/>
      <c r="C1306" s="3"/>
      <c r="D1306" s="23"/>
      <c r="E1306" s="95"/>
      <c r="F1306" s="95"/>
      <c r="Y1306" s="95"/>
      <c r="AA1306" s="95"/>
      <c r="AC1306" s="3"/>
      <c r="AD1306" s="3"/>
      <c r="AE1306" s="3"/>
    </row>
    <row r="1307" spans="1:31" x14ac:dyDescent="0.45">
      <c r="A1307" s="3"/>
      <c r="B1307" s="3"/>
      <c r="C1307" s="3"/>
      <c r="D1307" s="23"/>
      <c r="E1307" s="95"/>
      <c r="F1307" s="95"/>
      <c r="Y1307" s="95"/>
      <c r="AA1307" s="95"/>
      <c r="AC1307" s="3"/>
      <c r="AD1307" s="3"/>
      <c r="AE1307" s="3"/>
    </row>
    <row r="1308" spans="1:31" x14ac:dyDescent="0.45">
      <c r="A1308" s="3"/>
      <c r="B1308" s="3"/>
      <c r="C1308" s="3"/>
      <c r="D1308" s="23"/>
      <c r="E1308" s="95"/>
      <c r="F1308" s="95"/>
      <c r="Y1308" s="95"/>
      <c r="AA1308" s="95"/>
      <c r="AC1308" s="3"/>
      <c r="AD1308" s="3"/>
      <c r="AE1308" s="3"/>
    </row>
    <row r="1309" spans="1:31" x14ac:dyDescent="0.45">
      <c r="A1309" s="3"/>
      <c r="B1309" s="3"/>
      <c r="C1309" s="3"/>
      <c r="D1309" s="23"/>
      <c r="E1309" s="95"/>
      <c r="F1309" s="95"/>
      <c r="Y1309" s="95"/>
      <c r="AA1309" s="95"/>
      <c r="AC1309" s="3"/>
      <c r="AD1309" s="3"/>
      <c r="AE1309" s="3"/>
    </row>
    <row r="1310" spans="1:31" x14ac:dyDescent="0.45">
      <c r="A1310" s="3"/>
      <c r="B1310" s="3"/>
      <c r="C1310" s="3"/>
      <c r="D1310" s="23"/>
      <c r="E1310" s="95"/>
      <c r="F1310" s="95"/>
      <c r="Y1310" s="95"/>
      <c r="AA1310" s="95"/>
      <c r="AC1310" s="3"/>
      <c r="AD1310" s="3"/>
      <c r="AE1310" s="3"/>
    </row>
    <row r="1311" spans="1:31" x14ac:dyDescent="0.45">
      <c r="A1311" s="3"/>
      <c r="B1311" s="3"/>
      <c r="C1311" s="3"/>
      <c r="D1311" s="23"/>
      <c r="E1311" s="95"/>
      <c r="F1311" s="95"/>
      <c r="Y1311" s="95"/>
      <c r="AA1311" s="95"/>
      <c r="AC1311" s="3"/>
      <c r="AD1311" s="3"/>
      <c r="AE1311" s="3"/>
    </row>
    <row r="1312" spans="1:31" x14ac:dyDescent="0.45">
      <c r="A1312" s="3"/>
      <c r="B1312" s="3"/>
      <c r="C1312" s="3"/>
      <c r="D1312" s="23"/>
      <c r="E1312" s="95"/>
      <c r="F1312" s="95"/>
      <c r="Y1312" s="95"/>
      <c r="AA1312" s="95"/>
      <c r="AC1312" s="3"/>
      <c r="AD1312" s="3"/>
      <c r="AE1312" s="3"/>
    </row>
    <row r="1313" spans="1:31" x14ac:dyDescent="0.45">
      <c r="A1313" s="3"/>
      <c r="B1313" s="3"/>
      <c r="C1313" s="3"/>
      <c r="D1313" s="23"/>
      <c r="E1313" s="95"/>
      <c r="F1313" s="95"/>
      <c r="Y1313" s="95"/>
      <c r="AA1313" s="95"/>
      <c r="AC1313" s="3"/>
      <c r="AD1313" s="3"/>
      <c r="AE1313" s="3"/>
    </row>
    <row r="1314" spans="1:31" x14ac:dyDescent="0.45">
      <c r="A1314" s="3"/>
      <c r="B1314" s="3"/>
      <c r="C1314" s="3"/>
      <c r="D1314" s="23"/>
      <c r="E1314" s="95"/>
      <c r="F1314" s="95"/>
      <c r="Y1314" s="95"/>
      <c r="AA1314" s="95"/>
      <c r="AC1314" s="3"/>
      <c r="AD1314" s="3"/>
      <c r="AE1314" s="3"/>
    </row>
    <row r="1315" spans="1:31" x14ac:dyDescent="0.45">
      <c r="A1315" s="3"/>
      <c r="B1315" s="3"/>
      <c r="C1315" s="3"/>
      <c r="D1315" s="23"/>
      <c r="E1315" s="95"/>
      <c r="F1315" s="95"/>
      <c r="Y1315" s="95"/>
      <c r="AA1315" s="95"/>
      <c r="AC1315" s="3"/>
      <c r="AD1315" s="3"/>
      <c r="AE1315" s="3"/>
    </row>
    <row r="1316" spans="1:31" x14ac:dyDescent="0.45">
      <c r="A1316" s="3"/>
      <c r="B1316" s="3"/>
      <c r="C1316" s="3"/>
      <c r="D1316" s="23"/>
      <c r="E1316" s="95"/>
      <c r="F1316" s="95"/>
      <c r="Y1316" s="95"/>
      <c r="AA1316" s="95"/>
      <c r="AC1316" s="3"/>
      <c r="AD1316" s="3"/>
      <c r="AE1316" s="3"/>
    </row>
    <row r="1317" spans="1:31" x14ac:dyDescent="0.45">
      <c r="A1317" s="3"/>
      <c r="B1317" s="3"/>
      <c r="C1317" s="3"/>
      <c r="D1317" s="23"/>
      <c r="E1317" s="95"/>
      <c r="F1317" s="95"/>
      <c r="Y1317" s="95"/>
      <c r="AA1317" s="95"/>
      <c r="AC1317" s="3"/>
      <c r="AD1317" s="3"/>
      <c r="AE1317" s="3"/>
    </row>
    <row r="1318" spans="1:31" x14ac:dyDescent="0.45">
      <c r="A1318" s="3"/>
      <c r="B1318" s="3"/>
      <c r="C1318" s="3"/>
      <c r="D1318" s="23"/>
      <c r="E1318" s="95"/>
      <c r="F1318" s="95"/>
      <c r="Y1318" s="95"/>
      <c r="AA1318" s="95"/>
      <c r="AC1318" s="3"/>
      <c r="AD1318" s="3"/>
      <c r="AE1318" s="3"/>
    </row>
    <row r="1319" spans="1:31" x14ac:dyDescent="0.45">
      <c r="A1319" s="3"/>
      <c r="B1319" s="3"/>
      <c r="C1319" s="3"/>
      <c r="D1319" s="23"/>
      <c r="E1319" s="95"/>
      <c r="F1319" s="95"/>
      <c r="Y1319" s="95"/>
      <c r="AA1319" s="95"/>
      <c r="AC1319" s="3"/>
      <c r="AD1319" s="3"/>
      <c r="AE1319" s="3"/>
    </row>
    <row r="1320" spans="1:31" x14ac:dyDescent="0.45">
      <c r="A1320" s="3"/>
      <c r="B1320" s="3"/>
      <c r="C1320" s="3"/>
      <c r="D1320" s="23"/>
      <c r="E1320" s="95"/>
      <c r="F1320" s="95"/>
      <c r="Y1320" s="95"/>
      <c r="AA1320" s="95"/>
      <c r="AC1320" s="3"/>
      <c r="AD1320" s="3"/>
      <c r="AE1320" s="3"/>
    </row>
    <row r="1321" spans="1:31" x14ac:dyDescent="0.45">
      <c r="A1321" s="3"/>
      <c r="B1321" s="3"/>
      <c r="C1321" s="3"/>
      <c r="D1321" s="23"/>
      <c r="E1321" s="95"/>
      <c r="F1321" s="95"/>
      <c r="Y1321" s="95"/>
      <c r="AA1321" s="95"/>
      <c r="AC1321" s="3"/>
      <c r="AD1321" s="3"/>
      <c r="AE1321" s="3"/>
    </row>
    <row r="1322" spans="1:31" x14ac:dyDescent="0.45">
      <c r="A1322" s="3"/>
      <c r="B1322" s="3"/>
      <c r="C1322" s="3"/>
      <c r="D1322" s="23"/>
      <c r="E1322" s="95"/>
      <c r="F1322" s="95"/>
      <c r="Y1322" s="95"/>
      <c r="AA1322" s="95"/>
      <c r="AC1322" s="3"/>
      <c r="AD1322" s="3"/>
      <c r="AE1322" s="3"/>
    </row>
    <row r="1323" spans="1:31" x14ac:dyDescent="0.45">
      <c r="A1323" s="3"/>
      <c r="B1323" s="3"/>
      <c r="C1323" s="3"/>
      <c r="D1323" s="23"/>
      <c r="E1323" s="95"/>
      <c r="F1323" s="95"/>
      <c r="Y1323" s="95"/>
      <c r="AA1323" s="95"/>
      <c r="AC1323" s="3"/>
      <c r="AD1323" s="3"/>
      <c r="AE1323" s="3"/>
    </row>
    <row r="1324" spans="1:31" x14ac:dyDescent="0.45">
      <c r="A1324" s="3"/>
      <c r="B1324" s="3"/>
      <c r="C1324" s="3"/>
      <c r="D1324" s="23"/>
      <c r="E1324" s="95"/>
      <c r="F1324" s="95"/>
      <c r="Y1324" s="95"/>
      <c r="AA1324" s="95"/>
      <c r="AC1324" s="3"/>
      <c r="AD1324" s="3"/>
      <c r="AE1324" s="3"/>
    </row>
    <row r="1325" spans="1:31" x14ac:dyDescent="0.45">
      <c r="A1325" s="3"/>
      <c r="B1325" s="3"/>
      <c r="C1325" s="3"/>
      <c r="D1325" s="23"/>
      <c r="E1325" s="95"/>
      <c r="F1325" s="95"/>
      <c r="Y1325" s="95"/>
      <c r="AA1325" s="95"/>
      <c r="AC1325" s="3"/>
      <c r="AD1325" s="3"/>
      <c r="AE1325" s="3"/>
    </row>
    <row r="1326" spans="1:31" x14ac:dyDescent="0.45">
      <c r="A1326" s="3"/>
      <c r="B1326" s="3"/>
      <c r="C1326" s="3"/>
      <c r="D1326" s="23"/>
      <c r="E1326" s="95"/>
      <c r="F1326" s="95"/>
      <c r="Y1326" s="95"/>
      <c r="AA1326" s="95"/>
      <c r="AC1326" s="3"/>
      <c r="AD1326" s="3"/>
      <c r="AE1326" s="3"/>
    </row>
    <row r="1327" spans="1:31" x14ac:dyDescent="0.45">
      <c r="A1327" s="3"/>
      <c r="B1327" s="3"/>
      <c r="C1327" s="3"/>
      <c r="D1327" s="23"/>
      <c r="E1327" s="95"/>
      <c r="F1327" s="95"/>
      <c r="Y1327" s="95"/>
      <c r="AA1327" s="95"/>
      <c r="AC1327" s="3"/>
      <c r="AD1327" s="3"/>
      <c r="AE1327" s="3"/>
    </row>
    <row r="1328" spans="1:31" x14ac:dyDescent="0.45">
      <c r="A1328" s="3"/>
      <c r="B1328" s="3"/>
      <c r="C1328" s="3"/>
      <c r="D1328" s="23"/>
      <c r="E1328" s="95"/>
      <c r="F1328" s="95"/>
      <c r="Y1328" s="95"/>
      <c r="AA1328" s="95"/>
      <c r="AC1328" s="3"/>
      <c r="AD1328" s="3"/>
      <c r="AE1328" s="3"/>
    </row>
    <row r="1329" spans="1:31" x14ac:dyDescent="0.45">
      <c r="A1329" s="3"/>
      <c r="B1329" s="3"/>
      <c r="C1329" s="3"/>
      <c r="D1329" s="23"/>
      <c r="E1329" s="95"/>
      <c r="F1329" s="95"/>
      <c r="Y1329" s="95"/>
      <c r="AA1329" s="95"/>
      <c r="AC1329" s="3"/>
      <c r="AD1329" s="3"/>
      <c r="AE1329" s="3"/>
    </row>
    <row r="1330" spans="1:31" x14ac:dyDescent="0.45">
      <c r="A1330" s="3"/>
      <c r="B1330" s="3"/>
      <c r="C1330" s="3"/>
      <c r="D1330" s="23"/>
      <c r="E1330" s="95"/>
      <c r="F1330" s="95"/>
      <c r="Y1330" s="95"/>
      <c r="AA1330" s="95"/>
      <c r="AC1330" s="3"/>
      <c r="AD1330" s="3"/>
      <c r="AE1330" s="3"/>
    </row>
    <row r="1331" spans="1:31" x14ac:dyDescent="0.45">
      <c r="A1331" s="3"/>
      <c r="B1331" s="3"/>
      <c r="C1331" s="3"/>
      <c r="D1331" s="23"/>
      <c r="E1331" s="95"/>
      <c r="F1331" s="95"/>
      <c r="Y1331" s="95"/>
      <c r="AA1331" s="95"/>
      <c r="AC1331" s="3"/>
      <c r="AD1331" s="3"/>
      <c r="AE1331" s="3"/>
    </row>
    <row r="1332" spans="1:31" x14ac:dyDescent="0.45">
      <c r="A1332" s="3"/>
      <c r="B1332" s="3"/>
      <c r="C1332" s="3"/>
      <c r="D1332" s="23"/>
      <c r="E1332" s="95"/>
      <c r="F1332" s="95"/>
      <c r="Y1332" s="95"/>
      <c r="AA1332" s="95"/>
      <c r="AC1332" s="3"/>
      <c r="AD1332" s="3"/>
      <c r="AE1332" s="3"/>
    </row>
    <row r="1333" spans="1:31" x14ac:dyDescent="0.45">
      <c r="A1333" s="3"/>
      <c r="B1333" s="3"/>
      <c r="C1333" s="3"/>
      <c r="D1333" s="23"/>
      <c r="E1333" s="95"/>
      <c r="F1333" s="95"/>
      <c r="Y1333" s="95"/>
      <c r="AA1333" s="95"/>
      <c r="AC1333" s="3"/>
      <c r="AD1333" s="3"/>
      <c r="AE1333" s="3"/>
    </row>
    <row r="1334" spans="1:31" x14ac:dyDescent="0.45">
      <c r="A1334" s="3"/>
      <c r="B1334" s="3"/>
      <c r="C1334" s="3"/>
      <c r="D1334" s="23"/>
      <c r="E1334" s="95"/>
      <c r="F1334" s="95"/>
      <c r="Y1334" s="95"/>
      <c r="AA1334" s="95"/>
      <c r="AC1334" s="3"/>
      <c r="AD1334" s="3"/>
      <c r="AE1334" s="3"/>
    </row>
    <row r="1335" spans="1:31" x14ac:dyDescent="0.45">
      <c r="A1335" s="3"/>
      <c r="B1335" s="3"/>
      <c r="C1335" s="3"/>
      <c r="D1335" s="23"/>
      <c r="E1335" s="95"/>
      <c r="F1335" s="95"/>
      <c r="Y1335" s="95"/>
      <c r="AA1335" s="95"/>
      <c r="AC1335" s="3"/>
      <c r="AD1335" s="3"/>
      <c r="AE1335" s="3"/>
    </row>
    <row r="1336" spans="1:31" x14ac:dyDescent="0.45">
      <c r="A1336" s="3"/>
      <c r="B1336" s="3"/>
      <c r="C1336" s="3"/>
      <c r="D1336" s="23"/>
      <c r="E1336" s="95"/>
      <c r="F1336" s="95"/>
      <c r="Y1336" s="95"/>
      <c r="AA1336" s="95"/>
      <c r="AC1336" s="3"/>
      <c r="AD1336" s="3"/>
      <c r="AE1336" s="3"/>
    </row>
    <row r="1337" spans="1:31" x14ac:dyDescent="0.45">
      <c r="A1337" s="3"/>
      <c r="B1337" s="3"/>
      <c r="C1337" s="3"/>
      <c r="D1337" s="23"/>
      <c r="E1337" s="95"/>
      <c r="F1337" s="95"/>
      <c r="Y1337" s="95"/>
      <c r="AA1337" s="95"/>
      <c r="AC1337" s="3"/>
      <c r="AD1337" s="3"/>
      <c r="AE1337" s="3"/>
    </row>
    <row r="1338" spans="1:31" x14ac:dyDescent="0.45">
      <c r="A1338" s="3"/>
      <c r="B1338" s="3"/>
      <c r="C1338" s="3"/>
      <c r="D1338" s="23"/>
      <c r="E1338" s="95"/>
      <c r="F1338" s="95"/>
      <c r="Y1338" s="95"/>
      <c r="AA1338" s="95"/>
      <c r="AC1338" s="3"/>
      <c r="AD1338" s="3"/>
      <c r="AE1338" s="3"/>
    </row>
    <row r="1339" spans="1:31" x14ac:dyDescent="0.45">
      <c r="A1339" s="3"/>
      <c r="B1339" s="3"/>
      <c r="C1339" s="3"/>
      <c r="D1339" s="23"/>
      <c r="E1339" s="95"/>
      <c r="F1339" s="95"/>
      <c r="Y1339" s="95"/>
      <c r="AA1339" s="95"/>
      <c r="AC1339" s="3"/>
      <c r="AD1339" s="3"/>
      <c r="AE1339" s="3"/>
    </row>
    <row r="1340" spans="1:31" x14ac:dyDescent="0.45">
      <c r="A1340" s="3"/>
      <c r="B1340" s="3"/>
      <c r="C1340" s="3"/>
      <c r="D1340" s="23"/>
      <c r="E1340" s="95"/>
      <c r="F1340" s="95"/>
      <c r="Y1340" s="95"/>
      <c r="AA1340" s="95"/>
      <c r="AC1340" s="3"/>
      <c r="AD1340" s="3"/>
      <c r="AE1340" s="3"/>
    </row>
    <row r="1341" spans="1:31" x14ac:dyDescent="0.45">
      <c r="A1341" s="3"/>
      <c r="B1341" s="3"/>
      <c r="C1341" s="3"/>
      <c r="D1341" s="23"/>
      <c r="E1341" s="95"/>
      <c r="F1341" s="95"/>
      <c r="Y1341" s="95"/>
      <c r="AA1341" s="95"/>
      <c r="AC1341" s="3"/>
      <c r="AD1341" s="3"/>
      <c r="AE1341" s="3"/>
    </row>
    <row r="1342" spans="1:31" x14ac:dyDescent="0.45">
      <c r="A1342" s="3"/>
      <c r="B1342" s="3"/>
      <c r="C1342" s="3"/>
      <c r="D1342" s="23"/>
      <c r="E1342" s="95"/>
      <c r="F1342" s="95"/>
      <c r="Y1342" s="95"/>
      <c r="AA1342" s="95"/>
      <c r="AC1342" s="3"/>
      <c r="AD1342" s="3"/>
      <c r="AE1342" s="3"/>
    </row>
    <row r="1343" spans="1:31" x14ac:dyDescent="0.45">
      <c r="A1343" s="3"/>
      <c r="B1343" s="3"/>
      <c r="C1343" s="3"/>
      <c r="D1343" s="23"/>
      <c r="E1343" s="95"/>
      <c r="F1343" s="95"/>
      <c r="Y1343" s="95"/>
      <c r="AA1343" s="95"/>
      <c r="AC1343" s="3"/>
      <c r="AD1343" s="3"/>
      <c r="AE1343" s="3"/>
    </row>
    <row r="1344" spans="1:31" x14ac:dyDescent="0.45">
      <c r="A1344" s="3"/>
      <c r="B1344" s="3"/>
      <c r="C1344" s="3"/>
      <c r="D1344" s="23"/>
      <c r="E1344" s="95"/>
      <c r="F1344" s="95"/>
      <c r="Y1344" s="95"/>
      <c r="AA1344" s="95"/>
      <c r="AC1344" s="3"/>
      <c r="AD1344" s="3"/>
      <c r="AE1344" s="3"/>
    </row>
    <row r="1345" spans="1:31" x14ac:dyDescent="0.45">
      <c r="A1345" s="3"/>
      <c r="B1345" s="3"/>
      <c r="C1345" s="3"/>
      <c r="D1345" s="23"/>
      <c r="E1345" s="95"/>
      <c r="F1345" s="95"/>
      <c r="Y1345" s="95"/>
      <c r="AA1345" s="95"/>
      <c r="AC1345" s="3"/>
      <c r="AD1345" s="3"/>
      <c r="AE1345" s="3"/>
    </row>
    <row r="1346" spans="1:31" x14ac:dyDescent="0.45">
      <c r="A1346" s="3"/>
      <c r="B1346" s="3"/>
      <c r="C1346" s="3"/>
      <c r="D1346" s="23"/>
      <c r="E1346" s="95"/>
      <c r="F1346" s="95"/>
      <c r="Y1346" s="95"/>
      <c r="AA1346" s="95"/>
      <c r="AC1346" s="3"/>
      <c r="AD1346" s="3"/>
      <c r="AE1346" s="3"/>
    </row>
    <row r="1347" spans="1:31" x14ac:dyDescent="0.45">
      <c r="A1347" s="3"/>
      <c r="B1347" s="3"/>
      <c r="C1347" s="3"/>
      <c r="D1347" s="23"/>
      <c r="E1347" s="95"/>
      <c r="F1347" s="95"/>
      <c r="Y1347" s="95"/>
      <c r="AA1347" s="95"/>
      <c r="AC1347" s="3"/>
      <c r="AD1347" s="3"/>
      <c r="AE1347" s="3"/>
    </row>
    <row r="1348" spans="1:31" x14ac:dyDescent="0.45">
      <c r="A1348" s="3"/>
      <c r="B1348" s="3"/>
      <c r="C1348" s="3"/>
      <c r="D1348" s="23"/>
      <c r="E1348" s="95"/>
      <c r="F1348" s="95"/>
      <c r="Y1348" s="95"/>
      <c r="AA1348" s="95"/>
      <c r="AC1348" s="3"/>
      <c r="AD1348" s="3"/>
      <c r="AE1348" s="3"/>
    </row>
    <row r="1349" spans="1:31" x14ac:dyDescent="0.45">
      <c r="A1349" s="3"/>
      <c r="B1349" s="3"/>
      <c r="C1349" s="3"/>
      <c r="D1349" s="23"/>
      <c r="E1349" s="95"/>
      <c r="F1349" s="95"/>
      <c r="Y1349" s="95"/>
      <c r="AA1349" s="95"/>
      <c r="AC1349" s="3"/>
      <c r="AD1349" s="3"/>
      <c r="AE1349" s="3"/>
    </row>
    <row r="1350" spans="1:31" x14ac:dyDescent="0.45">
      <c r="A1350" s="3"/>
      <c r="B1350" s="3"/>
      <c r="C1350" s="3"/>
      <c r="D1350" s="23"/>
      <c r="E1350" s="95"/>
      <c r="F1350" s="95"/>
      <c r="Y1350" s="95"/>
      <c r="AA1350" s="95"/>
      <c r="AC1350" s="3"/>
      <c r="AD1350" s="3"/>
      <c r="AE1350" s="3"/>
    </row>
    <row r="1351" spans="1:31" x14ac:dyDescent="0.45">
      <c r="A1351" s="3"/>
      <c r="B1351" s="3"/>
      <c r="C1351" s="3"/>
      <c r="D1351" s="23"/>
      <c r="E1351" s="95"/>
      <c r="F1351" s="95"/>
      <c r="Y1351" s="95"/>
      <c r="AA1351" s="95"/>
      <c r="AC1351" s="3"/>
      <c r="AD1351" s="3"/>
      <c r="AE1351" s="3"/>
    </row>
    <row r="1352" spans="1:31" x14ac:dyDescent="0.45">
      <c r="A1352" s="3"/>
      <c r="B1352" s="3"/>
      <c r="C1352" s="3"/>
      <c r="D1352" s="23"/>
      <c r="E1352" s="95"/>
      <c r="F1352" s="95"/>
      <c r="Y1352" s="95"/>
      <c r="AA1352" s="95"/>
      <c r="AC1352" s="3"/>
      <c r="AD1352" s="3"/>
      <c r="AE1352" s="3"/>
    </row>
    <row r="1353" spans="1:31" x14ac:dyDescent="0.45">
      <c r="A1353" s="3"/>
      <c r="B1353" s="3"/>
      <c r="C1353" s="3"/>
      <c r="D1353" s="23"/>
      <c r="E1353" s="95"/>
      <c r="F1353" s="95"/>
      <c r="Y1353" s="95"/>
      <c r="AA1353" s="95"/>
      <c r="AC1353" s="3"/>
      <c r="AD1353" s="3"/>
      <c r="AE1353" s="3"/>
    </row>
    <row r="1354" spans="1:31" x14ac:dyDescent="0.45">
      <c r="A1354" s="3"/>
      <c r="B1354" s="3"/>
      <c r="C1354" s="3"/>
      <c r="D1354" s="23"/>
      <c r="E1354" s="95"/>
      <c r="F1354" s="95"/>
      <c r="Y1354" s="95"/>
      <c r="AA1354" s="95"/>
      <c r="AC1354" s="3"/>
      <c r="AD1354" s="3"/>
      <c r="AE1354" s="3"/>
    </row>
    <row r="1355" spans="1:31" x14ac:dyDescent="0.45">
      <c r="A1355" s="3"/>
      <c r="B1355" s="3"/>
      <c r="C1355" s="3"/>
      <c r="D1355" s="23"/>
      <c r="E1355" s="95"/>
      <c r="F1355" s="95"/>
      <c r="Y1355" s="95"/>
      <c r="AA1355" s="95"/>
      <c r="AC1355" s="3"/>
      <c r="AD1355" s="3"/>
      <c r="AE1355" s="3"/>
    </row>
    <row r="1356" spans="1:31" x14ac:dyDescent="0.45">
      <c r="A1356" s="3"/>
      <c r="B1356" s="3"/>
      <c r="C1356" s="3"/>
      <c r="D1356" s="23"/>
      <c r="E1356" s="95"/>
      <c r="F1356" s="95"/>
      <c r="Y1356" s="95"/>
      <c r="AA1356" s="95"/>
      <c r="AC1356" s="3"/>
      <c r="AD1356" s="3"/>
      <c r="AE1356" s="3"/>
    </row>
    <row r="1357" spans="1:31" x14ac:dyDescent="0.45">
      <c r="A1357" s="3"/>
      <c r="B1357" s="3"/>
      <c r="C1357" s="3"/>
      <c r="D1357" s="23"/>
      <c r="E1357" s="95"/>
      <c r="F1357" s="95"/>
      <c r="Y1357" s="95"/>
      <c r="AA1357" s="95"/>
      <c r="AC1357" s="3"/>
      <c r="AD1357" s="3"/>
      <c r="AE1357" s="3"/>
    </row>
    <row r="1358" spans="1:31" x14ac:dyDescent="0.45">
      <c r="A1358" s="3"/>
      <c r="B1358" s="3"/>
      <c r="C1358" s="3"/>
      <c r="D1358" s="23"/>
      <c r="E1358" s="95"/>
      <c r="F1358" s="95"/>
      <c r="Y1358" s="95"/>
      <c r="AA1358" s="95"/>
      <c r="AC1358" s="3"/>
      <c r="AD1358" s="3"/>
      <c r="AE1358" s="3"/>
    </row>
    <row r="1359" spans="1:31" x14ac:dyDescent="0.45">
      <c r="A1359" s="3"/>
      <c r="B1359" s="3"/>
      <c r="C1359" s="3"/>
      <c r="D1359" s="23"/>
      <c r="E1359" s="95"/>
      <c r="F1359" s="95"/>
      <c r="Y1359" s="95"/>
      <c r="AA1359" s="95"/>
      <c r="AC1359" s="3"/>
      <c r="AD1359" s="3"/>
      <c r="AE1359" s="3"/>
    </row>
    <row r="1360" spans="1:31" x14ac:dyDescent="0.45">
      <c r="A1360" s="3"/>
      <c r="B1360" s="3"/>
      <c r="C1360" s="3"/>
      <c r="D1360" s="23"/>
      <c r="E1360" s="95"/>
      <c r="F1360" s="95"/>
      <c r="Y1360" s="95"/>
      <c r="AA1360" s="95"/>
      <c r="AC1360" s="3"/>
      <c r="AD1360" s="3"/>
      <c r="AE1360" s="3"/>
    </row>
    <row r="1361" spans="1:31" x14ac:dyDescent="0.45">
      <c r="A1361" s="3"/>
      <c r="B1361" s="3"/>
      <c r="C1361" s="3"/>
      <c r="D1361" s="23"/>
      <c r="E1361" s="95"/>
      <c r="F1361" s="95"/>
      <c r="Y1361" s="95"/>
      <c r="AA1361" s="95"/>
      <c r="AC1361" s="3"/>
      <c r="AD1361" s="3"/>
      <c r="AE1361" s="3"/>
    </row>
    <row r="1362" spans="1:31" x14ac:dyDescent="0.45">
      <c r="A1362" s="3"/>
      <c r="B1362" s="3"/>
      <c r="C1362" s="3"/>
      <c r="D1362" s="23"/>
      <c r="E1362" s="95"/>
      <c r="F1362" s="95"/>
      <c r="Y1362" s="95"/>
      <c r="AA1362" s="95"/>
      <c r="AC1362" s="3"/>
      <c r="AD1362" s="3"/>
      <c r="AE1362" s="3"/>
    </row>
    <row r="1363" spans="1:31" x14ac:dyDescent="0.45">
      <c r="A1363" s="3"/>
      <c r="B1363" s="3"/>
      <c r="C1363" s="3"/>
      <c r="D1363" s="23"/>
      <c r="E1363" s="95"/>
      <c r="F1363" s="95"/>
      <c r="Y1363" s="95"/>
      <c r="AA1363" s="95"/>
      <c r="AC1363" s="3"/>
      <c r="AD1363" s="3"/>
      <c r="AE1363" s="3"/>
    </row>
    <row r="1364" spans="1:31" x14ac:dyDescent="0.45">
      <c r="A1364" s="3"/>
      <c r="B1364" s="3"/>
      <c r="C1364" s="3"/>
      <c r="D1364" s="23"/>
      <c r="E1364" s="95"/>
      <c r="F1364" s="95"/>
      <c r="Y1364" s="95"/>
      <c r="AA1364" s="95"/>
      <c r="AC1364" s="3"/>
      <c r="AD1364" s="3"/>
      <c r="AE1364" s="3"/>
    </row>
    <row r="1365" spans="1:31" x14ac:dyDescent="0.45">
      <c r="A1365" s="3"/>
      <c r="B1365" s="3"/>
      <c r="C1365" s="3"/>
      <c r="D1365" s="23"/>
      <c r="E1365" s="95"/>
      <c r="F1365" s="95"/>
      <c r="Y1365" s="95"/>
      <c r="AA1365" s="95"/>
      <c r="AC1365" s="3"/>
      <c r="AD1365" s="3"/>
      <c r="AE1365" s="3"/>
    </row>
    <row r="1366" spans="1:31" x14ac:dyDescent="0.45">
      <c r="A1366" s="3"/>
      <c r="B1366" s="3"/>
      <c r="C1366" s="3"/>
      <c r="D1366" s="23"/>
      <c r="E1366" s="95"/>
      <c r="F1366" s="95"/>
      <c r="Y1366" s="95"/>
      <c r="AA1366" s="95"/>
      <c r="AC1366" s="3"/>
      <c r="AD1366" s="3"/>
      <c r="AE1366" s="3"/>
    </row>
    <row r="1367" spans="1:31" x14ac:dyDescent="0.45">
      <c r="A1367" s="3"/>
      <c r="B1367" s="3"/>
      <c r="C1367" s="3"/>
      <c r="D1367" s="23"/>
      <c r="E1367" s="95"/>
      <c r="F1367" s="95"/>
      <c r="Y1367" s="95"/>
      <c r="AA1367" s="95"/>
      <c r="AC1367" s="3"/>
      <c r="AD1367" s="3"/>
      <c r="AE1367" s="3"/>
    </row>
    <row r="1368" spans="1:31" x14ac:dyDescent="0.45">
      <c r="A1368" s="3"/>
      <c r="B1368" s="3"/>
      <c r="C1368" s="3"/>
      <c r="D1368" s="23"/>
      <c r="E1368" s="95"/>
      <c r="F1368" s="95"/>
      <c r="Y1368" s="95"/>
      <c r="AA1368" s="95"/>
      <c r="AC1368" s="3"/>
      <c r="AD1368" s="3"/>
      <c r="AE1368" s="3"/>
    </row>
    <row r="1369" spans="1:31" x14ac:dyDescent="0.45">
      <c r="A1369" s="3"/>
      <c r="B1369" s="3"/>
      <c r="C1369" s="3"/>
      <c r="D1369" s="23"/>
      <c r="E1369" s="95"/>
      <c r="F1369" s="95"/>
      <c r="Y1369" s="95"/>
      <c r="AA1369" s="95"/>
      <c r="AC1369" s="3"/>
      <c r="AD1369" s="3"/>
      <c r="AE1369" s="3"/>
    </row>
    <row r="1370" spans="1:31" x14ac:dyDescent="0.45">
      <c r="A1370" s="3"/>
      <c r="B1370" s="3"/>
      <c r="C1370" s="3"/>
      <c r="D1370" s="23"/>
      <c r="E1370" s="95"/>
      <c r="F1370" s="95"/>
      <c r="Y1370" s="95"/>
      <c r="AA1370" s="95"/>
      <c r="AC1370" s="3"/>
      <c r="AD1370" s="3"/>
      <c r="AE1370" s="3"/>
    </row>
    <row r="1371" spans="1:31" x14ac:dyDescent="0.45">
      <c r="A1371" s="3"/>
      <c r="B1371" s="3"/>
      <c r="C1371" s="3"/>
      <c r="D1371" s="23"/>
      <c r="E1371" s="95"/>
      <c r="F1371" s="95"/>
      <c r="Y1371" s="95"/>
      <c r="AA1371" s="95"/>
      <c r="AC1371" s="3"/>
      <c r="AD1371" s="3"/>
      <c r="AE1371" s="3"/>
    </row>
    <row r="1372" spans="1:31" x14ac:dyDescent="0.45">
      <c r="A1372" s="3"/>
      <c r="B1372" s="3"/>
      <c r="C1372" s="3"/>
      <c r="D1372" s="23"/>
      <c r="E1372" s="95"/>
      <c r="F1372" s="95"/>
      <c r="Y1372" s="95"/>
      <c r="AA1372" s="95"/>
      <c r="AC1372" s="3"/>
      <c r="AD1372" s="3"/>
      <c r="AE1372" s="3"/>
    </row>
    <row r="1373" spans="1:31" x14ac:dyDescent="0.45">
      <c r="A1373" s="3"/>
      <c r="B1373" s="3"/>
      <c r="C1373" s="3"/>
      <c r="D1373" s="23"/>
      <c r="E1373" s="95"/>
      <c r="F1373" s="95"/>
      <c r="Y1373" s="95"/>
      <c r="AA1373" s="95"/>
      <c r="AC1373" s="3"/>
      <c r="AD1373" s="3"/>
      <c r="AE1373" s="3"/>
    </row>
    <row r="1374" spans="1:31" x14ac:dyDescent="0.45">
      <c r="A1374" s="3"/>
      <c r="B1374" s="3"/>
      <c r="C1374" s="3"/>
      <c r="D1374" s="23"/>
      <c r="E1374" s="95"/>
      <c r="F1374" s="95"/>
      <c r="Y1374" s="95"/>
      <c r="AA1374" s="95"/>
      <c r="AC1374" s="3"/>
      <c r="AD1374" s="3"/>
      <c r="AE1374" s="3"/>
    </row>
    <row r="1375" spans="1:31" x14ac:dyDescent="0.45">
      <c r="A1375" s="3"/>
      <c r="B1375" s="3"/>
      <c r="C1375" s="3"/>
      <c r="D1375" s="23"/>
      <c r="E1375" s="95"/>
      <c r="F1375" s="95"/>
      <c r="Y1375" s="95"/>
      <c r="AA1375" s="95"/>
      <c r="AC1375" s="3"/>
      <c r="AD1375" s="3"/>
      <c r="AE1375" s="3"/>
    </row>
    <row r="1376" spans="1:31" x14ac:dyDescent="0.45">
      <c r="A1376" s="3"/>
      <c r="B1376" s="3"/>
      <c r="C1376" s="3"/>
      <c r="D1376" s="23"/>
      <c r="E1376" s="95"/>
      <c r="F1376" s="95"/>
      <c r="Y1376" s="95"/>
      <c r="AA1376" s="95"/>
      <c r="AC1376" s="3"/>
      <c r="AD1376" s="3"/>
      <c r="AE1376" s="3"/>
    </row>
    <row r="1377" spans="1:31" x14ac:dyDescent="0.45">
      <c r="A1377" s="3"/>
      <c r="B1377" s="3"/>
      <c r="C1377" s="3"/>
      <c r="D1377" s="23"/>
      <c r="E1377" s="95"/>
      <c r="F1377" s="95"/>
      <c r="Y1377" s="95"/>
      <c r="AA1377" s="95"/>
      <c r="AC1377" s="3"/>
      <c r="AD1377" s="3"/>
      <c r="AE1377" s="3"/>
    </row>
    <row r="1378" spans="1:31" x14ac:dyDescent="0.45">
      <c r="A1378" s="3"/>
      <c r="B1378" s="3"/>
      <c r="C1378" s="3"/>
      <c r="D1378" s="23"/>
      <c r="E1378" s="95"/>
      <c r="F1378" s="95"/>
      <c r="Y1378" s="95"/>
      <c r="AA1378" s="95"/>
      <c r="AC1378" s="3"/>
      <c r="AD1378" s="3"/>
      <c r="AE1378" s="3"/>
    </row>
    <row r="1379" spans="1:31" x14ac:dyDescent="0.45">
      <c r="A1379" s="3"/>
      <c r="B1379" s="3"/>
      <c r="C1379" s="3"/>
      <c r="D1379" s="23"/>
      <c r="E1379" s="95"/>
      <c r="F1379" s="95"/>
      <c r="Y1379" s="95"/>
      <c r="AA1379" s="95"/>
      <c r="AC1379" s="3"/>
      <c r="AD1379" s="3"/>
      <c r="AE1379" s="3"/>
    </row>
    <row r="1380" spans="1:31" x14ac:dyDescent="0.45">
      <c r="A1380" s="3"/>
      <c r="B1380" s="3"/>
      <c r="C1380" s="3"/>
      <c r="D1380" s="23"/>
      <c r="E1380" s="95"/>
      <c r="F1380" s="95"/>
      <c r="Y1380" s="95"/>
      <c r="AA1380" s="95"/>
      <c r="AC1380" s="3"/>
      <c r="AD1380" s="3"/>
      <c r="AE1380" s="3"/>
    </row>
    <row r="1381" spans="1:31" x14ac:dyDescent="0.45">
      <c r="A1381" s="3"/>
      <c r="B1381" s="3"/>
      <c r="C1381" s="3"/>
      <c r="D1381" s="23"/>
      <c r="E1381" s="95"/>
      <c r="F1381" s="95"/>
      <c r="Y1381" s="95"/>
      <c r="AA1381" s="95"/>
      <c r="AC1381" s="3"/>
      <c r="AD1381" s="3"/>
      <c r="AE1381" s="3"/>
    </row>
    <row r="1382" spans="1:31" x14ac:dyDescent="0.45">
      <c r="A1382" s="3"/>
      <c r="B1382" s="3"/>
      <c r="C1382" s="3"/>
      <c r="D1382" s="23"/>
      <c r="E1382" s="95"/>
      <c r="F1382" s="95"/>
      <c r="Y1382" s="95"/>
      <c r="AA1382" s="95"/>
      <c r="AC1382" s="3"/>
      <c r="AD1382" s="3"/>
      <c r="AE1382" s="3"/>
    </row>
    <row r="1383" spans="1:31" x14ac:dyDescent="0.45">
      <c r="A1383" s="3"/>
      <c r="B1383" s="3"/>
      <c r="C1383" s="3"/>
      <c r="D1383" s="23"/>
      <c r="E1383" s="95"/>
      <c r="F1383" s="95"/>
      <c r="Y1383" s="95"/>
      <c r="AA1383" s="95"/>
      <c r="AC1383" s="3"/>
      <c r="AD1383" s="3"/>
      <c r="AE1383" s="3"/>
    </row>
    <row r="1384" spans="1:31" x14ac:dyDescent="0.45">
      <c r="A1384" s="3"/>
      <c r="B1384" s="3"/>
      <c r="C1384" s="3"/>
      <c r="D1384" s="23"/>
      <c r="E1384" s="95"/>
      <c r="F1384" s="95"/>
      <c r="Y1384" s="95"/>
      <c r="AA1384" s="95"/>
      <c r="AC1384" s="3"/>
      <c r="AD1384" s="3"/>
      <c r="AE1384" s="3"/>
    </row>
    <row r="1385" spans="1:31" x14ac:dyDescent="0.45">
      <c r="A1385" s="3"/>
      <c r="B1385" s="3"/>
      <c r="C1385" s="3"/>
      <c r="D1385" s="23"/>
      <c r="E1385" s="95"/>
      <c r="F1385" s="95"/>
      <c r="Y1385" s="95"/>
      <c r="AA1385" s="95"/>
      <c r="AC1385" s="3"/>
      <c r="AD1385" s="3"/>
      <c r="AE1385" s="3"/>
    </row>
    <row r="1386" spans="1:31" x14ac:dyDescent="0.45">
      <c r="A1386" s="3"/>
      <c r="B1386" s="3"/>
      <c r="C1386" s="3"/>
      <c r="D1386" s="23"/>
      <c r="E1386" s="95"/>
      <c r="F1386" s="95"/>
      <c r="Y1386" s="95"/>
      <c r="AA1386" s="95"/>
      <c r="AC1386" s="3"/>
      <c r="AD1386" s="3"/>
      <c r="AE1386" s="3"/>
    </row>
    <row r="1387" spans="1:31" x14ac:dyDescent="0.45">
      <c r="A1387" s="3"/>
      <c r="B1387" s="3"/>
      <c r="C1387" s="3"/>
      <c r="D1387" s="23"/>
      <c r="E1387" s="95"/>
      <c r="F1387" s="95"/>
      <c r="Y1387" s="95"/>
      <c r="AA1387" s="95"/>
      <c r="AC1387" s="3"/>
      <c r="AD1387" s="3"/>
      <c r="AE1387" s="3"/>
    </row>
    <row r="1388" spans="1:31" x14ac:dyDescent="0.45">
      <c r="A1388" s="3"/>
      <c r="B1388" s="3"/>
      <c r="C1388" s="3"/>
      <c r="D1388" s="23"/>
      <c r="E1388" s="95"/>
      <c r="F1388" s="95"/>
      <c r="Y1388" s="95"/>
      <c r="AA1388" s="95"/>
      <c r="AC1388" s="3"/>
      <c r="AD1388" s="3"/>
      <c r="AE1388" s="3"/>
    </row>
    <row r="1389" spans="1:31" x14ac:dyDescent="0.45">
      <c r="A1389" s="3"/>
      <c r="B1389" s="3"/>
      <c r="C1389" s="3"/>
      <c r="D1389" s="23"/>
      <c r="E1389" s="95"/>
      <c r="F1389" s="95"/>
      <c r="Y1389" s="95"/>
      <c r="AA1389" s="95"/>
      <c r="AC1389" s="3"/>
      <c r="AD1389" s="3"/>
      <c r="AE1389" s="3"/>
    </row>
    <row r="1390" spans="1:31" x14ac:dyDescent="0.45">
      <c r="A1390" s="3"/>
      <c r="B1390" s="3"/>
      <c r="C1390" s="3"/>
      <c r="D1390" s="23"/>
      <c r="E1390" s="95"/>
      <c r="F1390" s="95"/>
      <c r="Y1390" s="95"/>
      <c r="AA1390" s="95"/>
      <c r="AC1390" s="3"/>
      <c r="AD1390" s="3"/>
      <c r="AE1390" s="3"/>
    </row>
    <row r="1391" spans="1:31" x14ac:dyDescent="0.45">
      <c r="A1391" s="3"/>
      <c r="B1391" s="3"/>
      <c r="C1391" s="3"/>
      <c r="D1391" s="23"/>
      <c r="E1391" s="95"/>
      <c r="F1391" s="95"/>
      <c r="Y1391" s="95"/>
      <c r="AA1391" s="95"/>
      <c r="AC1391" s="3"/>
      <c r="AD1391" s="3"/>
      <c r="AE1391" s="3"/>
    </row>
    <row r="1392" spans="1:31" x14ac:dyDescent="0.45">
      <c r="A1392" s="3"/>
      <c r="B1392" s="3"/>
      <c r="C1392" s="3"/>
      <c r="D1392" s="23"/>
      <c r="E1392" s="95"/>
      <c r="F1392" s="95"/>
      <c r="Y1392" s="95"/>
      <c r="AA1392" s="95"/>
      <c r="AC1392" s="3"/>
      <c r="AD1392" s="3"/>
      <c r="AE1392" s="3"/>
    </row>
    <row r="1393" spans="1:31" x14ac:dyDescent="0.45">
      <c r="A1393" s="3"/>
      <c r="B1393" s="3"/>
      <c r="C1393" s="3"/>
      <c r="D1393" s="23"/>
      <c r="E1393" s="95"/>
      <c r="F1393" s="95"/>
      <c r="Y1393" s="95"/>
      <c r="AA1393" s="95"/>
      <c r="AC1393" s="3"/>
      <c r="AD1393" s="3"/>
      <c r="AE1393" s="3"/>
    </row>
    <row r="1394" spans="1:31" x14ac:dyDescent="0.45">
      <c r="A1394" s="3"/>
      <c r="B1394" s="3"/>
      <c r="C1394" s="3"/>
      <c r="D1394" s="23"/>
      <c r="E1394" s="95"/>
      <c r="F1394" s="95"/>
      <c r="Y1394" s="95"/>
      <c r="AA1394" s="95"/>
      <c r="AC1394" s="3"/>
      <c r="AD1394" s="3"/>
      <c r="AE1394" s="3"/>
    </row>
    <row r="1395" spans="1:31" x14ac:dyDescent="0.45">
      <c r="A1395" s="3"/>
      <c r="B1395" s="3"/>
      <c r="C1395" s="3"/>
      <c r="D1395" s="23"/>
      <c r="E1395" s="95"/>
      <c r="F1395" s="95"/>
      <c r="Y1395" s="95"/>
      <c r="AA1395" s="95"/>
      <c r="AC1395" s="3"/>
      <c r="AD1395" s="3"/>
      <c r="AE1395" s="3"/>
    </row>
    <row r="1396" spans="1:31" x14ac:dyDescent="0.45">
      <c r="A1396" s="3"/>
      <c r="B1396" s="3"/>
      <c r="C1396" s="3"/>
      <c r="D1396" s="23"/>
      <c r="E1396" s="95"/>
      <c r="F1396" s="95"/>
      <c r="Y1396" s="95"/>
      <c r="AA1396" s="95"/>
      <c r="AC1396" s="3"/>
      <c r="AD1396" s="3"/>
      <c r="AE1396" s="3"/>
    </row>
    <row r="1397" spans="1:31" x14ac:dyDescent="0.45">
      <c r="A1397" s="3"/>
      <c r="B1397" s="3"/>
      <c r="C1397" s="3"/>
      <c r="D1397" s="23"/>
      <c r="E1397" s="95"/>
      <c r="F1397" s="95"/>
      <c r="Y1397" s="95"/>
      <c r="AA1397" s="95"/>
      <c r="AC1397" s="3"/>
      <c r="AD1397" s="3"/>
      <c r="AE1397" s="3"/>
    </row>
    <row r="1398" spans="1:31" x14ac:dyDescent="0.45">
      <c r="A1398" s="3"/>
      <c r="B1398" s="3"/>
      <c r="C1398" s="3"/>
      <c r="D1398" s="23"/>
      <c r="E1398" s="95"/>
      <c r="F1398" s="95"/>
      <c r="Y1398" s="95"/>
      <c r="AA1398" s="95"/>
      <c r="AC1398" s="3"/>
      <c r="AD1398" s="3"/>
      <c r="AE1398" s="3"/>
    </row>
    <row r="1399" spans="1:31" x14ac:dyDescent="0.45">
      <c r="A1399" s="3"/>
      <c r="B1399" s="3"/>
      <c r="C1399" s="3"/>
      <c r="D1399" s="23"/>
      <c r="E1399" s="95"/>
      <c r="F1399" s="95"/>
      <c r="Y1399" s="95"/>
      <c r="AA1399" s="95"/>
      <c r="AC1399" s="3"/>
      <c r="AD1399" s="3"/>
      <c r="AE1399" s="3"/>
    </row>
    <row r="1400" spans="1:31" x14ac:dyDescent="0.45">
      <c r="A1400" s="3"/>
      <c r="B1400" s="3"/>
      <c r="C1400" s="3"/>
      <c r="D1400" s="23"/>
      <c r="E1400" s="95"/>
      <c r="F1400" s="95"/>
      <c r="Y1400" s="95"/>
      <c r="AA1400" s="95"/>
      <c r="AC1400" s="3"/>
      <c r="AD1400" s="3"/>
      <c r="AE1400" s="3"/>
    </row>
    <row r="1401" spans="1:31" x14ac:dyDescent="0.45">
      <c r="A1401" s="3"/>
      <c r="B1401" s="3"/>
      <c r="C1401" s="3"/>
      <c r="D1401" s="23"/>
      <c r="E1401" s="95"/>
      <c r="F1401" s="95"/>
      <c r="Y1401" s="95"/>
      <c r="AA1401" s="95"/>
      <c r="AC1401" s="3"/>
      <c r="AD1401" s="3"/>
      <c r="AE1401" s="3"/>
    </row>
    <row r="1402" spans="1:31" x14ac:dyDescent="0.45">
      <c r="A1402" s="3"/>
      <c r="B1402" s="3"/>
      <c r="C1402" s="3"/>
      <c r="D1402" s="23"/>
      <c r="E1402" s="95"/>
      <c r="F1402" s="95"/>
      <c r="Y1402" s="95"/>
      <c r="AA1402" s="95"/>
      <c r="AC1402" s="3"/>
      <c r="AD1402" s="3"/>
      <c r="AE1402" s="3"/>
    </row>
    <row r="1403" spans="1:31" x14ac:dyDescent="0.45">
      <c r="A1403" s="3"/>
      <c r="B1403" s="3"/>
      <c r="C1403" s="3"/>
      <c r="D1403" s="23"/>
      <c r="E1403" s="95"/>
      <c r="F1403" s="95"/>
      <c r="Y1403" s="95"/>
      <c r="AA1403" s="95"/>
      <c r="AC1403" s="3"/>
      <c r="AD1403" s="3"/>
      <c r="AE1403" s="3"/>
    </row>
    <row r="1404" spans="1:31" x14ac:dyDescent="0.45">
      <c r="A1404" s="3"/>
      <c r="B1404" s="3"/>
      <c r="C1404" s="3"/>
      <c r="D1404" s="23"/>
      <c r="E1404" s="95"/>
      <c r="F1404" s="95"/>
      <c r="Y1404" s="95"/>
      <c r="AA1404" s="95"/>
      <c r="AC1404" s="3"/>
      <c r="AD1404" s="3"/>
      <c r="AE1404" s="3"/>
    </row>
    <row r="1405" spans="1:31" x14ac:dyDescent="0.45">
      <c r="A1405" s="3"/>
      <c r="B1405" s="3"/>
      <c r="C1405" s="3"/>
      <c r="D1405" s="23"/>
      <c r="E1405" s="95"/>
      <c r="F1405" s="95"/>
      <c r="Y1405" s="95"/>
      <c r="AA1405" s="95"/>
      <c r="AC1405" s="3"/>
      <c r="AD1405" s="3"/>
      <c r="AE1405" s="3"/>
    </row>
    <row r="1406" spans="1:31" x14ac:dyDescent="0.45">
      <c r="A1406" s="3"/>
      <c r="B1406" s="3"/>
      <c r="C1406" s="3"/>
      <c r="D1406" s="23"/>
      <c r="E1406" s="95"/>
      <c r="F1406" s="95"/>
      <c r="Y1406" s="95"/>
      <c r="AA1406" s="95"/>
      <c r="AC1406" s="3"/>
      <c r="AD1406" s="3"/>
      <c r="AE1406" s="3"/>
    </row>
    <row r="1407" spans="1:31" x14ac:dyDescent="0.45">
      <c r="A1407" s="3"/>
      <c r="B1407" s="3"/>
      <c r="C1407" s="3"/>
      <c r="D1407" s="23"/>
      <c r="E1407" s="95"/>
      <c r="F1407" s="95"/>
      <c r="Y1407" s="95"/>
      <c r="AA1407" s="95"/>
      <c r="AC1407" s="3"/>
      <c r="AD1407" s="3"/>
      <c r="AE1407" s="3"/>
    </row>
    <row r="1408" spans="1:31" x14ac:dyDescent="0.45">
      <c r="A1408" s="3"/>
      <c r="B1408" s="3"/>
      <c r="C1408" s="3"/>
      <c r="D1408" s="23"/>
      <c r="E1408" s="95"/>
      <c r="F1408" s="95"/>
      <c r="Y1408" s="95"/>
      <c r="AA1408" s="95"/>
      <c r="AC1408" s="3"/>
      <c r="AD1408" s="3"/>
      <c r="AE1408" s="3"/>
    </row>
    <row r="1409" spans="1:31" x14ac:dyDescent="0.45">
      <c r="A1409" s="3"/>
      <c r="B1409" s="3"/>
      <c r="C1409" s="3"/>
      <c r="D1409" s="23"/>
      <c r="E1409" s="95"/>
      <c r="F1409" s="95"/>
      <c r="Y1409" s="95"/>
      <c r="AA1409" s="95"/>
      <c r="AC1409" s="3"/>
      <c r="AD1409" s="3"/>
      <c r="AE1409" s="3"/>
    </row>
    <row r="1410" spans="1:31" x14ac:dyDescent="0.45">
      <c r="A1410" s="3"/>
      <c r="B1410" s="3"/>
      <c r="C1410" s="3"/>
      <c r="D1410" s="23"/>
      <c r="E1410" s="95"/>
      <c r="F1410" s="95"/>
      <c r="Y1410" s="95"/>
      <c r="AA1410" s="95"/>
      <c r="AC1410" s="3"/>
      <c r="AD1410" s="3"/>
      <c r="AE1410" s="3"/>
    </row>
    <row r="1411" spans="1:31" x14ac:dyDescent="0.45">
      <c r="A1411" s="3"/>
      <c r="B1411" s="3"/>
      <c r="C1411" s="3"/>
      <c r="D1411" s="23"/>
      <c r="E1411" s="95"/>
      <c r="F1411" s="95"/>
      <c r="Y1411" s="95"/>
      <c r="AA1411" s="95"/>
      <c r="AC1411" s="3"/>
      <c r="AD1411" s="3"/>
      <c r="AE1411" s="3"/>
    </row>
    <row r="1412" spans="1:31" x14ac:dyDescent="0.45">
      <c r="A1412" s="3"/>
      <c r="B1412" s="3"/>
      <c r="C1412" s="3"/>
      <c r="D1412" s="23"/>
      <c r="E1412" s="95"/>
      <c r="F1412" s="95"/>
      <c r="Y1412" s="95"/>
      <c r="AA1412" s="95"/>
      <c r="AC1412" s="3"/>
      <c r="AD1412" s="3"/>
      <c r="AE1412" s="3"/>
    </row>
    <row r="1413" spans="1:31" x14ac:dyDescent="0.45">
      <c r="A1413" s="3"/>
      <c r="B1413" s="3"/>
      <c r="C1413" s="3"/>
      <c r="D1413" s="23"/>
      <c r="E1413" s="95"/>
      <c r="F1413" s="95"/>
      <c r="Y1413" s="95"/>
      <c r="AA1413" s="95"/>
      <c r="AC1413" s="3"/>
      <c r="AD1413" s="3"/>
      <c r="AE1413" s="3"/>
    </row>
    <row r="1414" spans="1:31" x14ac:dyDescent="0.45">
      <c r="A1414" s="3"/>
      <c r="B1414" s="3"/>
      <c r="C1414" s="3"/>
      <c r="D1414" s="23"/>
      <c r="E1414" s="95"/>
      <c r="F1414" s="95"/>
      <c r="Y1414" s="95"/>
      <c r="AA1414" s="95"/>
      <c r="AC1414" s="3"/>
      <c r="AD1414" s="3"/>
      <c r="AE1414" s="3"/>
    </row>
    <row r="1415" spans="1:31" x14ac:dyDescent="0.45">
      <c r="A1415" s="3"/>
      <c r="B1415" s="3"/>
      <c r="C1415" s="3"/>
      <c r="D1415" s="23"/>
      <c r="E1415" s="95"/>
      <c r="F1415" s="95"/>
      <c r="Y1415" s="95"/>
      <c r="AA1415" s="95"/>
      <c r="AC1415" s="3"/>
      <c r="AD1415" s="3"/>
      <c r="AE1415" s="3"/>
    </row>
    <row r="1416" spans="1:31" x14ac:dyDescent="0.45">
      <c r="A1416" s="3"/>
      <c r="B1416" s="3"/>
      <c r="C1416" s="3"/>
      <c r="D1416" s="23"/>
      <c r="E1416" s="95"/>
      <c r="F1416" s="95"/>
      <c r="Y1416" s="95"/>
      <c r="AA1416" s="95"/>
      <c r="AC1416" s="3"/>
      <c r="AD1416" s="3"/>
      <c r="AE1416" s="3"/>
    </row>
    <row r="1417" spans="1:31" x14ac:dyDescent="0.45">
      <c r="A1417" s="3"/>
      <c r="B1417" s="3"/>
      <c r="C1417" s="3"/>
      <c r="D1417" s="23"/>
      <c r="E1417" s="95"/>
      <c r="F1417" s="95"/>
      <c r="Y1417" s="95"/>
      <c r="AA1417" s="95"/>
      <c r="AC1417" s="3"/>
      <c r="AD1417" s="3"/>
      <c r="AE1417" s="3"/>
    </row>
    <row r="1418" spans="1:31" x14ac:dyDescent="0.45">
      <c r="A1418" s="3"/>
      <c r="B1418" s="3"/>
      <c r="C1418" s="3"/>
      <c r="D1418" s="23"/>
      <c r="E1418" s="95"/>
      <c r="F1418" s="95"/>
      <c r="Y1418" s="95"/>
      <c r="AA1418" s="95"/>
      <c r="AC1418" s="3"/>
      <c r="AD1418" s="3"/>
      <c r="AE1418" s="3"/>
    </row>
    <row r="1419" spans="1:31" x14ac:dyDescent="0.45">
      <c r="A1419" s="3"/>
      <c r="B1419" s="3"/>
      <c r="C1419" s="3"/>
      <c r="D1419" s="23"/>
      <c r="E1419" s="95"/>
      <c r="F1419" s="95"/>
      <c r="Y1419" s="95"/>
      <c r="AA1419" s="95"/>
      <c r="AC1419" s="3"/>
      <c r="AD1419" s="3"/>
      <c r="AE1419" s="3"/>
    </row>
    <row r="1420" spans="1:31" x14ac:dyDescent="0.45">
      <c r="A1420" s="3"/>
      <c r="B1420" s="3"/>
      <c r="C1420" s="3"/>
      <c r="D1420" s="23"/>
      <c r="E1420" s="95"/>
      <c r="F1420" s="95"/>
      <c r="Y1420" s="95"/>
      <c r="AA1420" s="95"/>
      <c r="AC1420" s="3"/>
      <c r="AD1420" s="3"/>
      <c r="AE1420" s="3"/>
    </row>
    <row r="1421" spans="1:31" x14ac:dyDescent="0.45">
      <c r="A1421" s="3"/>
      <c r="B1421" s="3"/>
      <c r="C1421" s="3"/>
      <c r="D1421" s="23"/>
      <c r="E1421" s="95"/>
      <c r="F1421" s="95"/>
      <c r="Y1421" s="95"/>
      <c r="AA1421" s="95"/>
      <c r="AC1421" s="3"/>
      <c r="AD1421" s="3"/>
      <c r="AE1421" s="3"/>
    </row>
    <row r="1422" spans="1:31" x14ac:dyDescent="0.45">
      <c r="A1422" s="3"/>
      <c r="B1422" s="3"/>
      <c r="C1422" s="3"/>
      <c r="D1422" s="23"/>
      <c r="E1422" s="95"/>
      <c r="F1422" s="95"/>
      <c r="Y1422" s="95"/>
      <c r="AA1422" s="95"/>
      <c r="AC1422" s="3"/>
      <c r="AD1422" s="3"/>
      <c r="AE1422" s="3"/>
    </row>
    <row r="1423" spans="1:31" x14ac:dyDescent="0.45">
      <c r="A1423" s="3"/>
      <c r="B1423" s="3"/>
      <c r="C1423" s="3"/>
      <c r="D1423" s="23"/>
      <c r="E1423" s="95"/>
      <c r="F1423" s="95"/>
      <c r="Y1423" s="95"/>
      <c r="AA1423" s="95"/>
      <c r="AC1423" s="3"/>
      <c r="AD1423" s="3"/>
      <c r="AE1423" s="3"/>
    </row>
    <row r="1424" spans="1:31" x14ac:dyDescent="0.45">
      <c r="A1424" s="3"/>
      <c r="B1424" s="3"/>
      <c r="C1424" s="3"/>
      <c r="D1424" s="23"/>
      <c r="E1424" s="95"/>
      <c r="F1424" s="95"/>
      <c r="Y1424" s="95"/>
      <c r="AA1424" s="95"/>
      <c r="AC1424" s="3"/>
      <c r="AD1424" s="3"/>
      <c r="AE1424" s="3"/>
    </row>
    <row r="1425" spans="1:31" x14ac:dyDescent="0.45">
      <c r="A1425" s="3"/>
      <c r="B1425" s="3"/>
      <c r="C1425" s="3"/>
      <c r="D1425" s="23"/>
      <c r="E1425" s="95"/>
      <c r="F1425" s="95"/>
      <c r="Y1425" s="95"/>
      <c r="AA1425" s="95"/>
      <c r="AC1425" s="3"/>
      <c r="AD1425" s="3"/>
      <c r="AE1425" s="3"/>
    </row>
    <row r="1426" spans="1:31" x14ac:dyDescent="0.45">
      <c r="A1426" s="3"/>
      <c r="B1426" s="3"/>
      <c r="C1426" s="3"/>
      <c r="D1426" s="23"/>
      <c r="E1426" s="95"/>
      <c r="F1426" s="95"/>
      <c r="Y1426" s="95"/>
      <c r="AA1426" s="95"/>
      <c r="AC1426" s="3"/>
      <c r="AD1426" s="3"/>
      <c r="AE1426" s="3"/>
    </row>
    <row r="1427" spans="1:31" x14ac:dyDescent="0.45">
      <c r="A1427" s="3"/>
      <c r="B1427" s="3"/>
      <c r="C1427" s="3"/>
      <c r="D1427" s="23"/>
      <c r="E1427" s="95"/>
      <c r="F1427" s="95"/>
      <c r="Y1427" s="95"/>
      <c r="AA1427" s="95"/>
      <c r="AC1427" s="3"/>
      <c r="AD1427" s="3"/>
      <c r="AE1427" s="3"/>
    </row>
    <row r="1428" spans="1:31" x14ac:dyDescent="0.45">
      <c r="A1428" s="3"/>
      <c r="B1428" s="3"/>
      <c r="C1428" s="3"/>
      <c r="D1428" s="23"/>
      <c r="E1428" s="95"/>
      <c r="F1428" s="95"/>
      <c r="Y1428" s="95"/>
      <c r="AA1428" s="95"/>
      <c r="AC1428" s="3"/>
      <c r="AD1428" s="3"/>
      <c r="AE1428" s="3"/>
    </row>
    <row r="1429" spans="1:31" x14ac:dyDescent="0.45">
      <c r="A1429" s="3"/>
      <c r="B1429" s="3"/>
      <c r="C1429" s="3"/>
      <c r="D1429" s="23"/>
      <c r="E1429" s="95"/>
      <c r="F1429" s="95"/>
      <c r="Y1429" s="95"/>
      <c r="AA1429" s="95"/>
      <c r="AC1429" s="3"/>
      <c r="AD1429" s="3"/>
      <c r="AE1429" s="3"/>
    </row>
    <row r="1430" spans="1:31" x14ac:dyDescent="0.45">
      <c r="A1430" s="3"/>
      <c r="B1430" s="3"/>
      <c r="C1430" s="3"/>
      <c r="D1430" s="23"/>
      <c r="E1430" s="95"/>
      <c r="F1430" s="95"/>
      <c r="Y1430" s="95"/>
      <c r="AA1430" s="95"/>
      <c r="AC1430" s="3"/>
      <c r="AD1430" s="3"/>
      <c r="AE1430" s="3"/>
    </row>
    <row r="1431" spans="1:31" x14ac:dyDescent="0.45">
      <c r="A1431" s="3"/>
      <c r="B1431" s="3"/>
      <c r="C1431" s="3"/>
      <c r="D1431" s="23"/>
      <c r="E1431" s="95"/>
      <c r="F1431" s="95"/>
      <c r="Y1431" s="95"/>
      <c r="AA1431" s="95"/>
      <c r="AC1431" s="3"/>
      <c r="AD1431" s="3"/>
      <c r="AE1431" s="3"/>
    </row>
    <row r="1432" spans="1:31" x14ac:dyDescent="0.45">
      <c r="A1432" s="3"/>
      <c r="B1432" s="3"/>
      <c r="C1432" s="3"/>
      <c r="D1432" s="23"/>
      <c r="E1432" s="95"/>
      <c r="F1432" s="95"/>
      <c r="Y1432" s="95"/>
      <c r="AA1432" s="95"/>
      <c r="AC1432" s="3"/>
      <c r="AD1432" s="3"/>
      <c r="AE1432" s="3"/>
    </row>
    <row r="1433" spans="1:31" x14ac:dyDescent="0.45">
      <c r="A1433" s="3"/>
      <c r="B1433" s="3"/>
      <c r="C1433" s="3"/>
      <c r="D1433" s="23"/>
      <c r="E1433" s="95"/>
      <c r="F1433" s="95"/>
      <c r="Y1433" s="95"/>
      <c r="AA1433" s="95"/>
      <c r="AC1433" s="3"/>
      <c r="AD1433" s="3"/>
      <c r="AE1433" s="3"/>
    </row>
    <row r="1434" spans="1:31" x14ac:dyDescent="0.45">
      <c r="A1434" s="3"/>
      <c r="B1434" s="3"/>
      <c r="C1434" s="3"/>
      <c r="D1434" s="23"/>
      <c r="E1434" s="95"/>
      <c r="F1434" s="95"/>
      <c r="Y1434" s="95"/>
      <c r="AA1434" s="95"/>
      <c r="AC1434" s="3"/>
      <c r="AD1434" s="3"/>
      <c r="AE1434" s="3"/>
    </row>
    <row r="1435" spans="1:31" x14ac:dyDescent="0.45">
      <c r="A1435" s="3"/>
      <c r="B1435" s="3"/>
      <c r="C1435" s="3"/>
      <c r="D1435" s="23"/>
      <c r="E1435" s="95"/>
      <c r="F1435" s="95"/>
      <c r="Y1435" s="95"/>
      <c r="AA1435" s="95"/>
      <c r="AC1435" s="3"/>
      <c r="AD1435" s="3"/>
      <c r="AE1435" s="3"/>
    </row>
    <row r="1436" spans="1:31" x14ac:dyDescent="0.45">
      <c r="A1436" s="3"/>
      <c r="B1436" s="3"/>
      <c r="C1436" s="3"/>
      <c r="D1436" s="23"/>
      <c r="E1436" s="95"/>
      <c r="F1436" s="95"/>
      <c r="Y1436" s="95"/>
      <c r="AA1436" s="95"/>
      <c r="AC1436" s="3"/>
      <c r="AD1436" s="3"/>
      <c r="AE1436" s="3"/>
    </row>
    <row r="1437" spans="1:31" x14ac:dyDescent="0.45">
      <c r="A1437" s="3"/>
      <c r="B1437" s="3"/>
      <c r="C1437" s="3"/>
      <c r="D1437" s="23"/>
      <c r="E1437" s="95"/>
      <c r="F1437" s="95"/>
      <c r="Y1437" s="95"/>
      <c r="AA1437" s="95"/>
      <c r="AC1437" s="3"/>
      <c r="AD1437" s="3"/>
      <c r="AE1437" s="3"/>
    </row>
    <row r="1438" spans="1:31" x14ac:dyDescent="0.45">
      <c r="A1438" s="3"/>
      <c r="B1438" s="3"/>
      <c r="C1438" s="3"/>
      <c r="D1438" s="23"/>
      <c r="E1438" s="95"/>
      <c r="F1438" s="95"/>
      <c r="Y1438" s="95"/>
      <c r="AA1438" s="95"/>
      <c r="AC1438" s="3"/>
      <c r="AD1438" s="3"/>
      <c r="AE1438" s="3"/>
    </row>
    <row r="1439" spans="1:31" x14ac:dyDescent="0.45">
      <c r="A1439" s="3"/>
      <c r="B1439" s="3"/>
      <c r="C1439" s="3"/>
      <c r="D1439" s="23"/>
      <c r="E1439" s="95"/>
      <c r="F1439" s="95"/>
      <c r="Y1439" s="95"/>
      <c r="AA1439" s="95"/>
      <c r="AC1439" s="3"/>
      <c r="AD1439" s="3"/>
      <c r="AE1439" s="3"/>
    </row>
    <row r="1440" spans="1:31" x14ac:dyDescent="0.45">
      <c r="A1440" s="3"/>
      <c r="B1440" s="3"/>
      <c r="C1440" s="3"/>
      <c r="D1440" s="23"/>
      <c r="E1440" s="95"/>
      <c r="F1440" s="95"/>
      <c r="Y1440" s="95"/>
      <c r="AA1440" s="95"/>
      <c r="AC1440" s="3"/>
      <c r="AD1440" s="3"/>
      <c r="AE1440" s="3"/>
    </row>
    <row r="1441" spans="1:31" x14ac:dyDescent="0.45">
      <c r="A1441" s="3"/>
      <c r="B1441" s="3"/>
      <c r="C1441" s="3"/>
      <c r="D1441" s="23"/>
      <c r="E1441" s="95"/>
      <c r="F1441" s="95"/>
      <c r="Y1441" s="95"/>
      <c r="AA1441" s="95"/>
      <c r="AC1441" s="3"/>
      <c r="AD1441" s="3"/>
      <c r="AE1441" s="3"/>
    </row>
    <row r="1442" spans="1:31" x14ac:dyDescent="0.45">
      <c r="A1442" s="3"/>
      <c r="B1442" s="3"/>
      <c r="C1442" s="3"/>
      <c r="D1442" s="23"/>
      <c r="E1442" s="95"/>
      <c r="F1442" s="95"/>
      <c r="Y1442" s="95"/>
      <c r="AA1442" s="95"/>
      <c r="AC1442" s="3"/>
      <c r="AD1442" s="3"/>
      <c r="AE1442" s="3"/>
    </row>
    <row r="1443" spans="1:31" x14ac:dyDescent="0.45">
      <c r="A1443" s="3"/>
      <c r="B1443" s="3"/>
      <c r="C1443" s="3"/>
      <c r="D1443" s="23"/>
      <c r="E1443" s="95"/>
      <c r="F1443" s="95"/>
      <c r="Y1443" s="95"/>
      <c r="AA1443" s="95"/>
      <c r="AC1443" s="3"/>
      <c r="AD1443" s="3"/>
      <c r="AE1443" s="3"/>
    </row>
    <row r="1444" spans="1:31" x14ac:dyDescent="0.45">
      <c r="A1444" s="3"/>
      <c r="B1444" s="3"/>
      <c r="C1444" s="3"/>
      <c r="D1444" s="23"/>
      <c r="E1444" s="95"/>
      <c r="F1444" s="95"/>
      <c r="Y1444" s="95"/>
      <c r="AA1444" s="95"/>
      <c r="AC1444" s="3"/>
      <c r="AD1444" s="3"/>
      <c r="AE1444" s="3"/>
    </row>
    <row r="1445" spans="1:31" x14ac:dyDescent="0.45">
      <c r="A1445" s="3"/>
      <c r="B1445" s="3"/>
      <c r="C1445" s="3"/>
      <c r="D1445" s="23"/>
      <c r="E1445" s="95"/>
      <c r="F1445" s="95"/>
      <c r="Y1445" s="95"/>
      <c r="AA1445" s="95"/>
      <c r="AC1445" s="3"/>
      <c r="AD1445" s="3"/>
      <c r="AE1445" s="3"/>
    </row>
    <row r="1446" spans="1:31" x14ac:dyDescent="0.45">
      <c r="A1446" s="3"/>
      <c r="B1446" s="3"/>
      <c r="C1446" s="3"/>
      <c r="D1446" s="23"/>
      <c r="E1446" s="95"/>
      <c r="F1446" s="95"/>
      <c r="Y1446" s="95"/>
      <c r="AA1446" s="95"/>
      <c r="AC1446" s="3"/>
      <c r="AD1446" s="3"/>
      <c r="AE1446" s="3"/>
    </row>
    <row r="1447" spans="1:31" x14ac:dyDescent="0.45">
      <c r="A1447" s="3"/>
      <c r="B1447" s="3"/>
      <c r="C1447" s="3"/>
      <c r="D1447" s="23"/>
      <c r="E1447" s="95"/>
      <c r="F1447" s="95"/>
      <c r="Y1447" s="95"/>
      <c r="AA1447" s="95"/>
      <c r="AC1447" s="3"/>
      <c r="AD1447" s="3"/>
      <c r="AE1447" s="3"/>
    </row>
    <row r="1448" spans="1:31" x14ac:dyDescent="0.45">
      <c r="A1448" s="3"/>
      <c r="B1448" s="3"/>
      <c r="C1448" s="3"/>
      <c r="D1448" s="23"/>
      <c r="E1448" s="95"/>
      <c r="F1448" s="95"/>
      <c r="Y1448" s="95"/>
      <c r="AA1448" s="95"/>
      <c r="AC1448" s="3"/>
      <c r="AD1448" s="3"/>
      <c r="AE1448" s="3"/>
    </row>
    <row r="1449" spans="1:31" x14ac:dyDescent="0.45">
      <c r="A1449" s="3"/>
      <c r="B1449" s="3"/>
      <c r="C1449" s="3"/>
      <c r="D1449" s="23"/>
      <c r="E1449" s="95"/>
      <c r="F1449" s="95"/>
      <c r="Y1449" s="95"/>
      <c r="AA1449" s="95"/>
      <c r="AC1449" s="3"/>
      <c r="AD1449" s="3"/>
      <c r="AE1449" s="3"/>
    </row>
    <row r="1450" spans="1:31" x14ac:dyDescent="0.45">
      <c r="A1450" s="3"/>
      <c r="B1450" s="3"/>
      <c r="C1450" s="3"/>
      <c r="D1450" s="23"/>
      <c r="E1450" s="95"/>
      <c r="F1450" s="95"/>
      <c r="Y1450" s="95"/>
      <c r="AA1450" s="95"/>
      <c r="AC1450" s="3"/>
      <c r="AD1450" s="3"/>
      <c r="AE1450" s="3"/>
    </row>
    <row r="1451" spans="1:31" x14ac:dyDescent="0.45">
      <c r="A1451" s="3"/>
      <c r="B1451" s="3"/>
      <c r="C1451" s="3"/>
      <c r="D1451" s="23"/>
      <c r="E1451" s="95"/>
      <c r="F1451" s="95"/>
      <c r="Y1451" s="95"/>
      <c r="AA1451" s="95"/>
      <c r="AC1451" s="3"/>
      <c r="AD1451" s="3"/>
      <c r="AE1451" s="3"/>
    </row>
    <row r="1452" spans="1:31" x14ac:dyDescent="0.45">
      <c r="A1452" s="3"/>
      <c r="B1452" s="3"/>
      <c r="C1452" s="3"/>
      <c r="D1452" s="23"/>
      <c r="E1452" s="95"/>
      <c r="F1452" s="95"/>
      <c r="Y1452" s="95"/>
      <c r="AA1452" s="95"/>
      <c r="AC1452" s="3"/>
      <c r="AD1452" s="3"/>
      <c r="AE1452" s="3"/>
    </row>
    <row r="1453" spans="1:31" x14ac:dyDescent="0.45">
      <c r="A1453" s="3"/>
      <c r="B1453" s="3"/>
      <c r="C1453" s="3"/>
      <c r="D1453" s="23"/>
      <c r="E1453" s="95"/>
      <c r="F1453" s="95"/>
      <c r="Y1453" s="95"/>
      <c r="AA1453" s="95"/>
      <c r="AC1453" s="3"/>
      <c r="AD1453" s="3"/>
      <c r="AE1453" s="3"/>
    </row>
    <row r="1454" spans="1:31" x14ac:dyDescent="0.45">
      <c r="A1454" s="3"/>
      <c r="B1454" s="3"/>
      <c r="C1454" s="3"/>
      <c r="D1454" s="23"/>
      <c r="E1454" s="95"/>
      <c r="F1454" s="95"/>
      <c r="Y1454" s="95"/>
      <c r="AA1454" s="95"/>
      <c r="AC1454" s="3"/>
      <c r="AD1454" s="3"/>
      <c r="AE1454" s="3"/>
    </row>
    <row r="1455" spans="1:31" x14ac:dyDescent="0.45">
      <c r="A1455" s="3"/>
      <c r="B1455" s="3"/>
      <c r="C1455" s="3"/>
      <c r="D1455" s="23"/>
      <c r="E1455" s="95"/>
      <c r="F1455" s="95"/>
      <c r="Y1455" s="95"/>
      <c r="AA1455" s="95"/>
      <c r="AC1455" s="3"/>
      <c r="AD1455" s="3"/>
      <c r="AE1455" s="3"/>
    </row>
    <row r="1456" spans="1:31" x14ac:dyDescent="0.45">
      <c r="A1456" s="3"/>
      <c r="B1456" s="3"/>
      <c r="C1456" s="3"/>
      <c r="D1456" s="23"/>
      <c r="E1456" s="95"/>
      <c r="F1456" s="95"/>
      <c r="Y1456" s="95"/>
      <c r="AA1456" s="95"/>
      <c r="AC1456" s="3"/>
      <c r="AD1456" s="3"/>
      <c r="AE1456" s="3"/>
    </row>
    <row r="1457" spans="1:31" x14ac:dyDescent="0.45">
      <c r="A1457" s="3"/>
      <c r="B1457" s="3"/>
      <c r="C1457" s="3"/>
      <c r="D1457" s="23"/>
      <c r="E1457" s="95"/>
      <c r="F1457" s="95"/>
      <c r="Y1457" s="95"/>
      <c r="AA1457" s="95"/>
      <c r="AC1457" s="3"/>
      <c r="AD1457" s="3"/>
      <c r="AE1457" s="3"/>
    </row>
    <row r="1458" spans="1:31" x14ac:dyDescent="0.45">
      <c r="A1458" s="3"/>
      <c r="B1458" s="3"/>
      <c r="C1458" s="3"/>
      <c r="D1458" s="23"/>
      <c r="E1458" s="95"/>
      <c r="F1458" s="95"/>
      <c r="Y1458" s="95"/>
      <c r="AA1458" s="95"/>
      <c r="AC1458" s="3"/>
      <c r="AD1458" s="3"/>
      <c r="AE1458" s="3"/>
    </row>
    <row r="1459" spans="1:31" x14ac:dyDescent="0.45">
      <c r="A1459" s="3"/>
      <c r="B1459" s="3"/>
      <c r="C1459" s="3"/>
      <c r="D1459" s="23"/>
      <c r="E1459" s="95"/>
      <c r="F1459" s="95"/>
      <c r="Y1459" s="95"/>
      <c r="AA1459" s="95"/>
      <c r="AC1459" s="3"/>
      <c r="AD1459" s="3"/>
      <c r="AE1459" s="3"/>
    </row>
    <row r="1460" spans="1:31" x14ac:dyDescent="0.45">
      <c r="A1460" s="3"/>
      <c r="B1460" s="3"/>
      <c r="C1460" s="3"/>
      <c r="D1460" s="23"/>
      <c r="E1460" s="95"/>
      <c r="F1460" s="95"/>
      <c r="Y1460" s="95"/>
      <c r="AA1460" s="95"/>
      <c r="AC1460" s="3"/>
      <c r="AD1460" s="3"/>
      <c r="AE1460" s="3"/>
    </row>
    <row r="1461" spans="1:31" x14ac:dyDescent="0.45">
      <c r="A1461" s="3"/>
      <c r="B1461" s="3"/>
      <c r="C1461" s="3"/>
      <c r="D1461" s="23"/>
      <c r="E1461" s="95"/>
      <c r="F1461" s="95"/>
      <c r="Y1461" s="95"/>
      <c r="AA1461" s="95"/>
      <c r="AC1461" s="3"/>
      <c r="AD1461" s="3"/>
      <c r="AE1461" s="3"/>
    </row>
    <row r="1462" spans="1:31" x14ac:dyDescent="0.45">
      <c r="A1462" s="3"/>
      <c r="B1462" s="3"/>
      <c r="C1462" s="3"/>
      <c r="D1462" s="23"/>
      <c r="E1462" s="95"/>
      <c r="F1462" s="95"/>
      <c r="Y1462" s="95"/>
      <c r="AA1462" s="95"/>
      <c r="AC1462" s="3"/>
      <c r="AD1462" s="3"/>
      <c r="AE1462" s="3"/>
    </row>
    <row r="1463" spans="1:31" x14ac:dyDescent="0.45">
      <c r="A1463" s="3"/>
      <c r="B1463" s="3"/>
      <c r="C1463" s="3"/>
      <c r="D1463" s="23"/>
      <c r="E1463" s="95"/>
      <c r="F1463" s="95"/>
      <c r="Y1463" s="95"/>
      <c r="AA1463" s="95"/>
      <c r="AC1463" s="3"/>
      <c r="AD1463" s="3"/>
      <c r="AE1463" s="3"/>
    </row>
    <row r="1464" spans="1:31" x14ac:dyDescent="0.45">
      <c r="A1464" s="3"/>
      <c r="B1464" s="3"/>
      <c r="C1464" s="3"/>
      <c r="D1464" s="23"/>
      <c r="E1464" s="95"/>
      <c r="F1464" s="95"/>
      <c r="Y1464" s="95"/>
      <c r="AA1464" s="95"/>
      <c r="AC1464" s="3"/>
      <c r="AD1464" s="3"/>
      <c r="AE1464" s="3"/>
    </row>
    <row r="1465" spans="1:31" x14ac:dyDescent="0.45">
      <c r="A1465" s="3"/>
      <c r="B1465" s="3"/>
      <c r="C1465" s="3"/>
      <c r="D1465" s="23"/>
      <c r="E1465" s="95"/>
      <c r="F1465" s="95"/>
      <c r="Y1465" s="95"/>
      <c r="AA1465" s="95"/>
      <c r="AC1465" s="3"/>
      <c r="AD1465" s="3"/>
      <c r="AE1465" s="3"/>
    </row>
    <row r="1466" spans="1:31" x14ac:dyDescent="0.45">
      <c r="A1466" s="3"/>
      <c r="B1466" s="3"/>
      <c r="C1466" s="3"/>
      <c r="D1466" s="23"/>
      <c r="E1466" s="95"/>
      <c r="F1466" s="95"/>
      <c r="Y1466" s="95"/>
      <c r="AA1466" s="95"/>
      <c r="AC1466" s="3"/>
      <c r="AD1466" s="3"/>
      <c r="AE1466" s="3"/>
    </row>
    <row r="1467" spans="1:31" x14ac:dyDescent="0.45">
      <c r="A1467" s="3"/>
      <c r="B1467" s="3"/>
      <c r="C1467" s="3"/>
      <c r="D1467" s="23"/>
      <c r="E1467" s="95"/>
      <c r="F1467" s="95"/>
      <c r="Y1467" s="95"/>
      <c r="AA1467" s="95"/>
      <c r="AC1467" s="3"/>
      <c r="AD1467" s="3"/>
      <c r="AE1467" s="3"/>
    </row>
    <row r="1468" spans="1:31" x14ac:dyDescent="0.45">
      <c r="A1468" s="3"/>
      <c r="B1468" s="3"/>
      <c r="C1468" s="3"/>
      <c r="D1468" s="23"/>
      <c r="E1468" s="95"/>
      <c r="F1468" s="95"/>
      <c r="Y1468" s="95"/>
      <c r="AA1468" s="95"/>
      <c r="AC1468" s="3"/>
      <c r="AD1468" s="3"/>
      <c r="AE1468" s="3"/>
    </row>
    <row r="1469" spans="1:31" x14ac:dyDescent="0.45">
      <c r="A1469" s="3"/>
      <c r="B1469" s="3"/>
      <c r="C1469" s="3"/>
      <c r="D1469" s="23"/>
      <c r="E1469" s="95"/>
      <c r="F1469" s="95"/>
      <c r="Y1469" s="95"/>
      <c r="AA1469" s="95"/>
      <c r="AC1469" s="3"/>
      <c r="AD1469" s="3"/>
      <c r="AE1469" s="3"/>
    </row>
    <row r="1470" spans="1:31" x14ac:dyDescent="0.45">
      <c r="A1470" s="3"/>
      <c r="B1470" s="3"/>
      <c r="C1470" s="3"/>
      <c r="D1470" s="23"/>
      <c r="E1470" s="95"/>
      <c r="F1470" s="95"/>
      <c r="Y1470" s="95"/>
      <c r="AA1470" s="95"/>
      <c r="AC1470" s="3"/>
      <c r="AD1470" s="3"/>
      <c r="AE1470" s="3"/>
    </row>
    <row r="1471" spans="1:31" x14ac:dyDescent="0.45">
      <c r="A1471" s="3"/>
      <c r="B1471" s="3"/>
      <c r="C1471" s="3"/>
      <c r="D1471" s="23"/>
      <c r="E1471" s="95"/>
      <c r="F1471" s="95"/>
      <c r="Y1471" s="95"/>
      <c r="AA1471" s="95"/>
      <c r="AC1471" s="3"/>
      <c r="AD1471" s="3"/>
      <c r="AE1471" s="3"/>
    </row>
    <row r="1472" spans="1:31" x14ac:dyDescent="0.45">
      <c r="A1472" s="3"/>
      <c r="B1472" s="3"/>
      <c r="C1472" s="3"/>
      <c r="D1472" s="23"/>
      <c r="E1472" s="95"/>
      <c r="F1472" s="95"/>
      <c r="Y1472" s="95"/>
      <c r="AA1472" s="95"/>
      <c r="AC1472" s="3"/>
      <c r="AD1472" s="3"/>
      <c r="AE1472" s="3"/>
    </row>
    <row r="1473" spans="1:31" x14ac:dyDescent="0.45">
      <c r="A1473" s="3"/>
      <c r="B1473" s="3"/>
      <c r="C1473" s="3"/>
      <c r="D1473" s="23"/>
      <c r="E1473" s="95"/>
      <c r="F1473" s="95"/>
      <c r="Y1473" s="95"/>
      <c r="AA1473" s="95"/>
      <c r="AC1473" s="3"/>
      <c r="AD1473" s="3"/>
      <c r="AE1473" s="3"/>
    </row>
    <row r="1474" spans="1:31" x14ac:dyDescent="0.45">
      <c r="A1474" s="3"/>
      <c r="B1474" s="3"/>
      <c r="C1474" s="3"/>
      <c r="D1474" s="23"/>
      <c r="E1474" s="95"/>
      <c r="F1474" s="95"/>
      <c r="Y1474" s="95"/>
      <c r="AA1474" s="95"/>
      <c r="AC1474" s="3"/>
      <c r="AD1474" s="3"/>
      <c r="AE1474" s="3"/>
    </row>
    <row r="1475" spans="1:31" x14ac:dyDescent="0.45">
      <c r="A1475" s="3"/>
      <c r="B1475" s="3"/>
      <c r="C1475" s="3"/>
      <c r="D1475" s="23"/>
      <c r="E1475" s="95"/>
      <c r="F1475" s="95"/>
      <c r="Y1475" s="95"/>
      <c r="AA1475" s="95"/>
      <c r="AC1475" s="3"/>
      <c r="AD1475" s="3"/>
      <c r="AE1475" s="3"/>
    </row>
    <row r="1476" spans="1:31" x14ac:dyDescent="0.45">
      <c r="A1476" s="3"/>
      <c r="B1476" s="3"/>
      <c r="C1476" s="3"/>
      <c r="D1476" s="23"/>
      <c r="E1476" s="95"/>
      <c r="F1476" s="95"/>
      <c r="Y1476" s="95"/>
      <c r="AA1476" s="95"/>
      <c r="AC1476" s="3"/>
      <c r="AD1476" s="3"/>
      <c r="AE1476" s="3"/>
    </row>
    <row r="1477" spans="1:31" x14ac:dyDescent="0.45">
      <c r="A1477" s="3"/>
      <c r="B1477" s="3"/>
      <c r="C1477" s="3"/>
      <c r="D1477" s="23"/>
      <c r="E1477" s="95"/>
      <c r="F1477" s="95"/>
      <c r="Y1477" s="95"/>
      <c r="AA1477" s="95"/>
      <c r="AC1477" s="3"/>
      <c r="AD1477" s="3"/>
      <c r="AE1477" s="3"/>
    </row>
    <row r="1478" spans="1:31" x14ac:dyDescent="0.45">
      <c r="A1478" s="3"/>
      <c r="B1478" s="3"/>
      <c r="C1478" s="3"/>
      <c r="D1478" s="23"/>
      <c r="E1478" s="95"/>
      <c r="F1478" s="95"/>
      <c r="Y1478" s="95"/>
      <c r="AA1478" s="95"/>
      <c r="AC1478" s="3"/>
      <c r="AD1478" s="3"/>
      <c r="AE1478" s="3"/>
    </row>
    <row r="1479" spans="1:31" x14ac:dyDescent="0.45">
      <c r="A1479" s="3"/>
      <c r="B1479" s="3"/>
      <c r="C1479" s="3"/>
      <c r="D1479" s="23"/>
      <c r="E1479" s="95"/>
      <c r="F1479" s="95"/>
      <c r="Y1479" s="95"/>
      <c r="AA1479" s="95"/>
      <c r="AC1479" s="3"/>
      <c r="AD1479" s="3"/>
      <c r="AE1479" s="3"/>
    </row>
    <row r="1480" spans="1:31" x14ac:dyDescent="0.45">
      <c r="A1480" s="3"/>
      <c r="B1480" s="3"/>
      <c r="C1480" s="3"/>
      <c r="D1480" s="23"/>
      <c r="E1480" s="95"/>
      <c r="F1480" s="95"/>
      <c r="Y1480" s="95"/>
      <c r="AA1480" s="95"/>
      <c r="AC1480" s="3"/>
      <c r="AD1480" s="3"/>
      <c r="AE1480" s="3"/>
    </row>
    <row r="1481" spans="1:31" x14ac:dyDescent="0.45">
      <c r="A1481" s="3"/>
      <c r="B1481" s="3"/>
      <c r="C1481" s="3"/>
      <c r="D1481" s="23"/>
      <c r="E1481" s="95"/>
      <c r="F1481" s="95"/>
      <c r="Y1481" s="95"/>
      <c r="AA1481" s="95"/>
      <c r="AC1481" s="3"/>
      <c r="AD1481" s="3"/>
      <c r="AE1481" s="3"/>
    </row>
    <row r="1482" spans="1:31" x14ac:dyDescent="0.45">
      <c r="A1482" s="3"/>
      <c r="B1482" s="3"/>
      <c r="C1482" s="3"/>
      <c r="D1482" s="23"/>
      <c r="E1482" s="95"/>
      <c r="F1482" s="95"/>
      <c r="Y1482" s="95"/>
      <c r="AA1482" s="95"/>
      <c r="AC1482" s="3"/>
      <c r="AD1482" s="3"/>
      <c r="AE1482" s="3"/>
    </row>
    <row r="1483" spans="1:31" x14ac:dyDescent="0.45">
      <c r="A1483" s="3"/>
      <c r="B1483" s="3"/>
      <c r="C1483" s="3"/>
      <c r="D1483" s="23"/>
      <c r="E1483" s="95"/>
      <c r="F1483" s="95"/>
      <c r="Y1483" s="95"/>
      <c r="AA1483" s="95"/>
      <c r="AC1483" s="3"/>
      <c r="AD1483" s="3"/>
      <c r="AE1483" s="3"/>
    </row>
    <row r="1484" spans="1:31" x14ac:dyDescent="0.45">
      <c r="A1484" s="3"/>
      <c r="B1484" s="3"/>
      <c r="C1484" s="3"/>
      <c r="D1484" s="23"/>
      <c r="E1484" s="95"/>
      <c r="F1484" s="95"/>
      <c r="Y1484" s="95"/>
      <c r="AA1484" s="95"/>
      <c r="AC1484" s="3"/>
      <c r="AD1484" s="3"/>
      <c r="AE1484" s="3"/>
    </row>
    <row r="1485" spans="1:31" x14ac:dyDescent="0.45">
      <c r="A1485" s="3"/>
      <c r="B1485" s="3"/>
      <c r="C1485" s="3"/>
      <c r="D1485" s="23"/>
      <c r="E1485" s="95"/>
      <c r="F1485" s="95"/>
      <c r="Y1485" s="95"/>
      <c r="AA1485" s="95"/>
      <c r="AC1485" s="3"/>
      <c r="AD1485" s="3"/>
      <c r="AE1485" s="3"/>
    </row>
    <row r="1486" spans="1:31" x14ac:dyDescent="0.45">
      <c r="A1486" s="3"/>
      <c r="B1486" s="3"/>
      <c r="C1486" s="3"/>
      <c r="D1486" s="23"/>
      <c r="E1486" s="95"/>
      <c r="F1486" s="95"/>
      <c r="Y1486" s="95"/>
      <c r="AA1486" s="95"/>
      <c r="AC1486" s="3"/>
      <c r="AD1486" s="3"/>
      <c r="AE1486" s="3"/>
    </row>
    <row r="1487" spans="1:31" x14ac:dyDescent="0.45">
      <c r="A1487" s="3"/>
      <c r="B1487" s="3"/>
      <c r="C1487" s="3"/>
      <c r="D1487" s="23"/>
      <c r="E1487" s="95"/>
      <c r="F1487" s="95"/>
      <c r="Y1487" s="95"/>
      <c r="AA1487" s="95"/>
      <c r="AC1487" s="3"/>
      <c r="AD1487" s="3"/>
      <c r="AE1487" s="3"/>
    </row>
    <row r="1488" spans="1:31" x14ac:dyDescent="0.45">
      <c r="A1488" s="3"/>
      <c r="B1488" s="3"/>
      <c r="C1488" s="3"/>
      <c r="D1488" s="23"/>
      <c r="E1488" s="95"/>
      <c r="F1488" s="95"/>
      <c r="Y1488" s="95"/>
      <c r="AA1488" s="95"/>
      <c r="AC1488" s="3"/>
      <c r="AD1488" s="3"/>
      <c r="AE1488" s="3"/>
    </row>
    <row r="1489" spans="1:31" x14ac:dyDescent="0.45">
      <c r="A1489" s="3"/>
      <c r="B1489" s="3"/>
      <c r="C1489" s="3"/>
      <c r="D1489" s="23"/>
      <c r="E1489" s="95"/>
      <c r="F1489" s="95"/>
      <c r="Y1489" s="95"/>
      <c r="AA1489" s="95"/>
      <c r="AC1489" s="3"/>
      <c r="AD1489" s="3"/>
      <c r="AE1489" s="3"/>
    </row>
    <row r="1490" spans="1:31" x14ac:dyDescent="0.45">
      <c r="A1490" s="3"/>
      <c r="B1490" s="3"/>
      <c r="C1490" s="3"/>
      <c r="D1490" s="23"/>
      <c r="E1490" s="95"/>
      <c r="F1490" s="95"/>
      <c r="Y1490" s="95"/>
      <c r="AA1490" s="95"/>
      <c r="AC1490" s="3"/>
      <c r="AD1490" s="3"/>
      <c r="AE1490" s="3"/>
    </row>
    <row r="1491" spans="1:31" x14ac:dyDescent="0.45">
      <c r="A1491" s="3"/>
      <c r="B1491" s="3"/>
      <c r="C1491" s="3"/>
      <c r="D1491" s="23"/>
      <c r="E1491" s="95"/>
      <c r="F1491" s="95"/>
      <c r="Y1491" s="95"/>
      <c r="AA1491" s="95"/>
      <c r="AC1491" s="3"/>
      <c r="AD1491" s="3"/>
      <c r="AE1491" s="3"/>
    </row>
    <row r="1492" spans="1:31" x14ac:dyDescent="0.45">
      <c r="A1492" s="3"/>
      <c r="B1492" s="3"/>
      <c r="C1492" s="3"/>
      <c r="D1492" s="23"/>
      <c r="E1492" s="95"/>
      <c r="F1492" s="95"/>
      <c r="Y1492" s="95"/>
      <c r="AA1492" s="95"/>
      <c r="AC1492" s="3"/>
      <c r="AD1492" s="3"/>
      <c r="AE1492" s="3"/>
    </row>
    <row r="1493" spans="1:31" x14ac:dyDescent="0.45">
      <c r="A1493" s="3"/>
      <c r="B1493" s="3"/>
      <c r="C1493" s="3"/>
      <c r="D1493" s="23"/>
      <c r="E1493" s="95"/>
      <c r="F1493" s="95"/>
      <c r="Y1493" s="95"/>
      <c r="AA1493" s="95"/>
      <c r="AC1493" s="3"/>
      <c r="AD1493" s="3"/>
      <c r="AE1493" s="3"/>
    </row>
    <row r="1494" spans="1:31" x14ac:dyDescent="0.45">
      <c r="A1494" s="3"/>
      <c r="B1494" s="3"/>
      <c r="C1494" s="3"/>
      <c r="D1494" s="23"/>
      <c r="E1494" s="95"/>
      <c r="F1494" s="95"/>
      <c r="Y1494" s="95"/>
      <c r="AA1494" s="95"/>
      <c r="AC1494" s="3"/>
      <c r="AD1494" s="3"/>
      <c r="AE1494" s="3"/>
    </row>
    <row r="1495" spans="1:31" x14ac:dyDescent="0.45">
      <c r="A1495" s="3"/>
      <c r="B1495" s="3"/>
      <c r="C1495" s="3"/>
      <c r="D1495" s="23"/>
      <c r="E1495" s="95"/>
      <c r="F1495" s="95"/>
      <c r="Y1495" s="95"/>
      <c r="AA1495" s="95"/>
      <c r="AC1495" s="3"/>
      <c r="AD1495" s="3"/>
      <c r="AE1495" s="3"/>
    </row>
    <row r="1496" spans="1:31" x14ac:dyDescent="0.45">
      <c r="A1496" s="3"/>
      <c r="B1496" s="3"/>
      <c r="C1496" s="3"/>
      <c r="D1496" s="23"/>
      <c r="E1496" s="95"/>
      <c r="F1496" s="95"/>
      <c r="Y1496" s="95"/>
      <c r="AA1496" s="95"/>
      <c r="AC1496" s="3"/>
      <c r="AD1496" s="3"/>
      <c r="AE1496" s="3"/>
    </row>
    <row r="1497" spans="1:31" x14ac:dyDescent="0.45">
      <c r="A1497" s="3"/>
      <c r="B1497" s="3"/>
      <c r="C1497" s="3"/>
      <c r="D1497" s="23"/>
      <c r="E1497" s="95"/>
      <c r="F1497" s="95"/>
      <c r="Y1497" s="95"/>
      <c r="AA1497" s="95"/>
      <c r="AC1497" s="3"/>
      <c r="AD1497" s="3"/>
      <c r="AE1497" s="3"/>
    </row>
    <row r="1498" spans="1:31" x14ac:dyDescent="0.45">
      <c r="A1498" s="3"/>
      <c r="B1498" s="3"/>
      <c r="C1498" s="3"/>
      <c r="D1498" s="23"/>
      <c r="E1498" s="95"/>
      <c r="F1498" s="95"/>
      <c r="Y1498" s="95"/>
      <c r="AA1498" s="95"/>
      <c r="AC1498" s="3"/>
      <c r="AD1498" s="3"/>
      <c r="AE1498" s="3"/>
    </row>
    <row r="1499" spans="1:31" x14ac:dyDescent="0.45">
      <c r="A1499" s="3"/>
      <c r="B1499" s="3"/>
      <c r="C1499" s="3"/>
      <c r="D1499" s="23"/>
      <c r="E1499" s="95"/>
      <c r="F1499" s="95"/>
      <c r="Y1499" s="95"/>
      <c r="AA1499" s="95"/>
      <c r="AC1499" s="3"/>
      <c r="AD1499" s="3"/>
      <c r="AE1499" s="3"/>
    </row>
    <row r="1500" spans="1:31" x14ac:dyDescent="0.45">
      <c r="A1500" s="3"/>
      <c r="B1500" s="3"/>
      <c r="C1500" s="3"/>
      <c r="D1500" s="23"/>
      <c r="E1500" s="95"/>
      <c r="F1500" s="95"/>
      <c r="Y1500" s="95"/>
      <c r="AA1500" s="95"/>
      <c r="AC1500" s="3"/>
      <c r="AD1500" s="3"/>
      <c r="AE1500" s="3"/>
    </row>
    <row r="1501" spans="1:31" x14ac:dyDescent="0.45">
      <c r="A1501" s="3"/>
      <c r="B1501" s="3"/>
      <c r="C1501" s="3"/>
      <c r="D1501" s="23"/>
      <c r="E1501" s="95"/>
      <c r="F1501" s="95"/>
      <c r="Y1501" s="95"/>
      <c r="AA1501" s="95"/>
      <c r="AC1501" s="3"/>
      <c r="AD1501" s="3"/>
      <c r="AE1501" s="3"/>
    </row>
    <row r="1502" spans="1:31" x14ac:dyDescent="0.45">
      <c r="A1502" s="3"/>
      <c r="B1502" s="3"/>
      <c r="C1502" s="3"/>
      <c r="D1502" s="23"/>
      <c r="E1502" s="95"/>
      <c r="F1502" s="95"/>
      <c r="Y1502" s="95"/>
      <c r="AA1502" s="95"/>
      <c r="AC1502" s="3"/>
      <c r="AD1502" s="3"/>
      <c r="AE1502" s="3"/>
    </row>
    <row r="1503" spans="1:31" x14ac:dyDescent="0.45">
      <c r="A1503" s="3"/>
      <c r="B1503" s="3"/>
      <c r="C1503" s="3"/>
      <c r="D1503" s="23"/>
      <c r="E1503" s="95"/>
      <c r="F1503" s="95"/>
      <c r="Y1503" s="95"/>
      <c r="AA1503" s="95"/>
      <c r="AC1503" s="3"/>
      <c r="AD1503" s="3"/>
      <c r="AE1503" s="3"/>
    </row>
    <row r="1504" spans="1:31" x14ac:dyDescent="0.45">
      <c r="A1504" s="3"/>
      <c r="B1504" s="3"/>
      <c r="C1504" s="3"/>
      <c r="D1504" s="23"/>
      <c r="E1504" s="95"/>
      <c r="F1504" s="95"/>
      <c r="Y1504" s="95"/>
      <c r="AA1504" s="95"/>
      <c r="AC1504" s="3"/>
      <c r="AD1504" s="3"/>
      <c r="AE1504" s="3"/>
    </row>
    <row r="1505" spans="1:31" x14ac:dyDescent="0.45">
      <c r="A1505" s="3"/>
      <c r="B1505" s="3"/>
      <c r="C1505" s="3"/>
      <c r="D1505" s="23"/>
      <c r="E1505" s="95"/>
      <c r="F1505" s="95"/>
      <c r="Y1505" s="95"/>
      <c r="AA1505" s="95"/>
      <c r="AC1505" s="3"/>
      <c r="AD1505" s="3"/>
      <c r="AE1505" s="3"/>
    </row>
    <row r="1506" spans="1:31" x14ac:dyDescent="0.45">
      <c r="A1506" s="3"/>
      <c r="B1506" s="3"/>
      <c r="C1506" s="3"/>
      <c r="D1506" s="23"/>
      <c r="E1506" s="95"/>
      <c r="F1506" s="95"/>
      <c r="Y1506" s="95"/>
      <c r="AA1506" s="95"/>
      <c r="AC1506" s="3"/>
      <c r="AD1506" s="3"/>
      <c r="AE1506" s="3"/>
    </row>
    <row r="1507" spans="1:31" x14ac:dyDescent="0.45">
      <c r="A1507" s="3"/>
      <c r="B1507" s="3"/>
      <c r="C1507" s="3"/>
      <c r="D1507" s="23"/>
      <c r="E1507" s="95"/>
      <c r="F1507" s="95"/>
      <c r="Y1507" s="95"/>
      <c r="AA1507" s="95"/>
      <c r="AC1507" s="3"/>
      <c r="AD1507" s="3"/>
      <c r="AE1507" s="3"/>
    </row>
    <row r="1508" spans="1:31" x14ac:dyDescent="0.45">
      <c r="A1508" s="3"/>
      <c r="B1508" s="3"/>
      <c r="C1508" s="3"/>
      <c r="D1508" s="23"/>
      <c r="E1508" s="95"/>
      <c r="F1508" s="95"/>
      <c r="Y1508" s="95"/>
      <c r="AA1508" s="95"/>
      <c r="AC1508" s="3"/>
      <c r="AD1508" s="3"/>
      <c r="AE1508" s="3"/>
    </row>
    <row r="1509" spans="1:31" x14ac:dyDescent="0.45">
      <c r="A1509" s="3"/>
      <c r="B1509" s="3"/>
      <c r="C1509" s="3"/>
      <c r="D1509" s="23"/>
      <c r="E1509" s="95"/>
      <c r="F1509" s="95"/>
      <c r="Y1509" s="95"/>
      <c r="AA1509" s="95"/>
      <c r="AC1509" s="3"/>
      <c r="AD1509" s="3"/>
      <c r="AE1509" s="3"/>
    </row>
    <row r="1510" spans="1:31" x14ac:dyDescent="0.45">
      <c r="A1510" s="3"/>
      <c r="B1510" s="3"/>
      <c r="C1510" s="3"/>
      <c r="D1510" s="23"/>
      <c r="E1510" s="95"/>
      <c r="F1510" s="95"/>
      <c r="Y1510" s="95"/>
      <c r="AA1510" s="95"/>
      <c r="AC1510" s="3"/>
      <c r="AD1510" s="3"/>
      <c r="AE1510" s="3"/>
    </row>
    <row r="1511" spans="1:31" x14ac:dyDescent="0.45">
      <c r="A1511" s="3"/>
      <c r="B1511" s="3"/>
      <c r="C1511" s="3"/>
      <c r="D1511" s="23"/>
      <c r="E1511" s="95"/>
      <c r="F1511" s="95"/>
      <c r="Y1511" s="95"/>
      <c r="AA1511" s="95"/>
      <c r="AC1511" s="3"/>
      <c r="AD1511" s="3"/>
      <c r="AE1511" s="3"/>
    </row>
    <row r="1512" spans="1:31" x14ac:dyDescent="0.45">
      <c r="A1512" s="3"/>
      <c r="B1512" s="3"/>
      <c r="C1512" s="3"/>
      <c r="D1512" s="23"/>
      <c r="E1512" s="95"/>
      <c r="F1512" s="95"/>
      <c r="Y1512" s="95"/>
      <c r="AA1512" s="95"/>
      <c r="AC1512" s="3"/>
      <c r="AD1512" s="3"/>
      <c r="AE1512" s="3"/>
    </row>
    <row r="1513" spans="1:31" x14ac:dyDescent="0.45">
      <c r="A1513" s="3"/>
      <c r="B1513" s="3"/>
      <c r="C1513" s="3"/>
      <c r="D1513" s="23"/>
      <c r="E1513" s="95"/>
      <c r="F1513" s="95"/>
      <c r="Y1513" s="95"/>
      <c r="AA1513" s="95"/>
      <c r="AC1513" s="3"/>
      <c r="AD1513" s="3"/>
      <c r="AE1513" s="3"/>
    </row>
    <row r="1514" spans="1:31" x14ac:dyDescent="0.45">
      <c r="A1514" s="3"/>
      <c r="B1514" s="3"/>
      <c r="C1514" s="3"/>
      <c r="D1514" s="23"/>
      <c r="E1514" s="95"/>
      <c r="F1514" s="95"/>
      <c r="Y1514" s="95"/>
      <c r="AA1514" s="95"/>
      <c r="AC1514" s="3"/>
      <c r="AD1514" s="3"/>
      <c r="AE1514" s="3"/>
    </row>
    <row r="1515" spans="1:31" x14ac:dyDescent="0.45">
      <c r="A1515" s="3"/>
      <c r="B1515" s="3"/>
      <c r="C1515" s="3"/>
      <c r="D1515" s="23"/>
      <c r="E1515" s="95"/>
      <c r="F1515" s="95"/>
      <c r="Y1515" s="95"/>
      <c r="AA1515" s="95"/>
      <c r="AC1515" s="3"/>
      <c r="AD1515" s="3"/>
      <c r="AE1515" s="3"/>
    </row>
    <row r="1516" spans="1:31" x14ac:dyDescent="0.45">
      <c r="A1516" s="3"/>
      <c r="B1516" s="3"/>
      <c r="C1516" s="3"/>
      <c r="D1516" s="23"/>
      <c r="E1516" s="95"/>
      <c r="F1516" s="95"/>
      <c r="Y1516" s="95"/>
      <c r="AA1516" s="95"/>
      <c r="AC1516" s="3"/>
      <c r="AD1516" s="3"/>
      <c r="AE1516" s="3"/>
    </row>
    <row r="1517" spans="1:31" x14ac:dyDescent="0.45">
      <c r="A1517" s="3"/>
      <c r="B1517" s="3"/>
      <c r="C1517" s="3"/>
      <c r="D1517" s="23"/>
      <c r="E1517" s="95"/>
      <c r="F1517" s="95"/>
      <c r="Y1517" s="95"/>
      <c r="AA1517" s="95"/>
      <c r="AC1517" s="3"/>
      <c r="AD1517" s="3"/>
      <c r="AE1517" s="3"/>
    </row>
    <row r="1518" spans="1:31" x14ac:dyDescent="0.45">
      <c r="A1518" s="3"/>
      <c r="B1518" s="3"/>
      <c r="C1518" s="3"/>
      <c r="D1518" s="23"/>
      <c r="E1518" s="95"/>
      <c r="F1518" s="95"/>
      <c r="Y1518" s="95"/>
      <c r="AA1518" s="95"/>
      <c r="AC1518" s="3"/>
      <c r="AD1518" s="3"/>
      <c r="AE1518" s="3"/>
    </row>
    <row r="1519" spans="1:31" x14ac:dyDescent="0.45">
      <c r="A1519" s="3"/>
      <c r="B1519" s="3"/>
      <c r="C1519" s="3"/>
      <c r="D1519" s="23"/>
      <c r="E1519" s="95"/>
      <c r="F1519" s="95"/>
      <c r="Y1519" s="95"/>
      <c r="AA1519" s="95"/>
      <c r="AC1519" s="3"/>
      <c r="AD1519" s="3"/>
      <c r="AE1519" s="3"/>
    </row>
    <row r="1520" spans="1:31" x14ac:dyDescent="0.45">
      <c r="A1520" s="3"/>
      <c r="B1520" s="3"/>
      <c r="C1520" s="3"/>
      <c r="D1520" s="23"/>
      <c r="E1520" s="95"/>
      <c r="F1520" s="95"/>
      <c r="Y1520" s="95"/>
      <c r="AA1520" s="95"/>
      <c r="AC1520" s="3"/>
      <c r="AD1520" s="3"/>
      <c r="AE1520" s="3"/>
    </row>
    <row r="1521" spans="1:31" x14ac:dyDescent="0.45">
      <c r="A1521" s="3"/>
      <c r="B1521" s="3"/>
      <c r="C1521" s="3"/>
      <c r="D1521" s="23"/>
      <c r="E1521" s="95"/>
      <c r="F1521" s="95"/>
      <c r="Y1521" s="95"/>
      <c r="AA1521" s="95"/>
      <c r="AC1521" s="3"/>
      <c r="AD1521" s="3"/>
      <c r="AE1521" s="3"/>
    </row>
    <row r="1522" spans="1:31" x14ac:dyDescent="0.45">
      <c r="A1522" s="3"/>
      <c r="B1522" s="3"/>
      <c r="C1522" s="3"/>
      <c r="D1522" s="23"/>
      <c r="E1522" s="95"/>
      <c r="F1522" s="95"/>
      <c r="Y1522" s="95"/>
      <c r="AA1522" s="95"/>
      <c r="AC1522" s="3"/>
      <c r="AD1522" s="3"/>
      <c r="AE1522" s="3"/>
    </row>
    <row r="1523" spans="1:31" x14ac:dyDescent="0.45">
      <c r="A1523" s="3"/>
      <c r="B1523" s="3"/>
      <c r="C1523" s="3"/>
      <c r="D1523" s="23"/>
      <c r="E1523" s="95"/>
      <c r="F1523" s="95"/>
      <c r="Y1523" s="95"/>
      <c r="AA1523" s="95"/>
      <c r="AC1523" s="3"/>
      <c r="AD1523" s="3"/>
      <c r="AE1523" s="3"/>
    </row>
    <row r="1524" spans="1:31" x14ac:dyDescent="0.45">
      <c r="A1524" s="3"/>
      <c r="B1524" s="3"/>
      <c r="C1524" s="3"/>
      <c r="D1524" s="23"/>
      <c r="E1524" s="95"/>
      <c r="F1524" s="95"/>
      <c r="Y1524" s="95"/>
      <c r="AA1524" s="95"/>
      <c r="AC1524" s="3"/>
      <c r="AD1524" s="3"/>
      <c r="AE1524" s="3"/>
    </row>
    <row r="1525" spans="1:31" x14ac:dyDescent="0.45">
      <c r="A1525" s="3"/>
      <c r="B1525" s="3"/>
      <c r="C1525" s="3"/>
      <c r="D1525" s="23"/>
      <c r="E1525" s="95"/>
      <c r="F1525" s="95"/>
      <c r="Y1525" s="95"/>
      <c r="AA1525" s="95"/>
      <c r="AC1525" s="3"/>
      <c r="AD1525" s="3"/>
      <c r="AE1525" s="3"/>
    </row>
    <row r="1526" spans="1:31" x14ac:dyDescent="0.45">
      <c r="A1526" s="3"/>
      <c r="B1526" s="3"/>
      <c r="C1526" s="3"/>
      <c r="D1526" s="23"/>
      <c r="E1526" s="95"/>
      <c r="F1526" s="95"/>
      <c r="Y1526" s="95"/>
      <c r="AA1526" s="95"/>
      <c r="AC1526" s="3"/>
      <c r="AD1526" s="3"/>
      <c r="AE1526" s="3"/>
    </row>
    <row r="1527" spans="1:31" x14ac:dyDescent="0.45">
      <c r="A1527" s="3"/>
      <c r="B1527" s="3"/>
      <c r="C1527" s="3"/>
      <c r="D1527" s="23"/>
      <c r="E1527" s="95"/>
      <c r="F1527" s="95"/>
      <c r="Y1527" s="95"/>
      <c r="AA1527" s="95"/>
      <c r="AC1527" s="3"/>
      <c r="AD1527" s="3"/>
      <c r="AE1527" s="3"/>
    </row>
    <row r="1528" spans="1:31" x14ac:dyDescent="0.45">
      <c r="A1528" s="3"/>
      <c r="B1528" s="3"/>
      <c r="C1528" s="3"/>
      <c r="D1528" s="23"/>
      <c r="E1528" s="95"/>
      <c r="F1528" s="95"/>
      <c r="Y1528" s="95"/>
      <c r="AA1528" s="95"/>
      <c r="AC1528" s="3"/>
      <c r="AD1528" s="3"/>
      <c r="AE1528" s="3"/>
    </row>
    <row r="1529" spans="1:31" x14ac:dyDescent="0.45">
      <c r="A1529" s="3"/>
      <c r="B1529" s="3"/>
      <c r="C1529" s="3"/>
      <c r="D1529" s="23"/>
      <c r="E1529" s="95"/>
      <c r="F1529" s="95"/>
      <c r="Y1529" s="95"/>
      <c r="AA1529" s="95"/>
      <c r="AC1529" s="3"/>
      <c r="AD1529" s="3"/>
      <c r="AE1529" s="3"/>
    </row>
    <row r="1530" spans="1:31" x14ac:dyDescent="0.45">
      <c r="A1530" s="3"/>
      <c r="B1530" s="3"/>
      <c r="C1530" s="3"/>
      <c r="D1530" s="23"/>
      <c r="E1530" s="95"/>
      <c r="F1530" s="95"/>
      <c r="Y1530" s="95"/>
      <c r="AA1530" s="95"/>
      <c r="AC1530" s="3"/>
      <c r="AD1530" s="3"/>
      <c r="AE1530" s="3"/>
    </row>
    <row r="1531" spans="1:31" x14ac:dyDescent="0.45">
      <c r="A1531" s="3"/>
      <c r="B1531" s="3"/>
      <c r="C1531" s="3"/>
      <c r="D1531" s="23"/>
      <c r="E1531" s="95"/>
      <c r="F1531" s="95"/>
      <c r="Y1531" s="95"/>
      <c r="AA1531" s="95"/>
      <c r="AC1531" s="3"/>
      <c r="AD1531" s="3"/>
      <c r="AE1531" s="3"/>
    </row>
    <row r="1532" spans="1:31" x14ac:dyDescent="0.45">
      <c r="A1532" s="3"/>
      <c r="B1532" s="3"/>
      <c r="C1532" s="3"/>
      <c r="D1532" s="23"/>
      <c r="E1532" s="95"/>
      <c r="F1532" s="95"/>
      <c r="Y1532" s="95"/>
      <c r="AA1532" s="95"/>
      <c r="AC1532" s="3"/>
      <c r="AD1532" s="3"/>
      <c r="AE1532" s="3"/>
    </row>
    <row r="1533" spans="1:31" x14ac:dyDescent="0.45">
      <c r="A1533" s="3"/>
      <c r="B1533" s="3"/>
      <c r="C1533" s="3"/>
      <c r="D1533" s="23"/>
      <c r="E1533" s="95"/>
      <c r="F1533" s="95"/>
      <c r="Y1533" s="95"/>
      <c r="AA1533" s="95"/>
      <c r="AC1533" s="3"/>
      <c r="AD1533" s="3"/>
      <c r="AE1533" s="3"/>
    </row>
    <row r="1534" spans="1:31" x14ac:dyDescent="0.45">
      <c r="A1534" s="3"/>
      <c r="B1534" s="3"/>
      <c r="C1534" s="3"/>
      <c r="D1534" s="23"/>
      <c r="E1534" s="95"/>
      <c r="F1534" s="95"/>
      <c r="Y1534" s="95"/>
      <c r="AA1534" s="95"/>
      <c r="AC1534" s="3"/>
      <c r="AD1534" s="3"/>
      <c r="AE1534" s="3"/>
    </row>
    <row r="1535" spans="1:31" x14ac:dyDescent="0.45">
      <c r="A1535" s="3"/>
      <c r="B1535" s="3"/>
      <c r="C1535" s="3"/>
      <c r="D1535" s="23"/>
      <c r="E1535" s="95"/>
      <c r="F1535" s="95"/>
      <c r="Y1535" s="95"/>
      <c r="AA1535" s="95"/>
      <c r="AC1535" s="3"/>
      <c r="AD1535" s="3"/>
      <c r="AE1535" s="3"/>
    </row>
    <row r="1536" spans="1:31" x14ac:dyDescent="0.45">
      <c r="A1536" s="3"/>
      <c r="B1536" s="3"/>
      <c r="C1536" s="3"/>
      <c r="D1536" s="23"/>
      <c r="E1536" s="95"/>
      <c r="F1536" s="95"/>
      <c r="Y1536" s="95"/>
      <c r="AA1536" s="95"/>
      <c r="AC1536" s="3"/>
      <c r="AD1536" s="3"/>
      <c r="AE1536" s="3"/>
    </row>
    <row r="1537" spans="1:31" x14ac:dyDescent="0.45">
      <c r="A1537" s="3"/>
      <c r="B1537" s="3"/>
      <c r="C1537" s="3"/>
      <c r="D1537" s="23"/>
      <c r="E1537" s="95"/>
      <c r="F1537" s="95"/>
      <c r="Y1537" s="95"/>
      <c r="AA1537" s="95"/>
      <c r="AC1537" s="3"/>
      <c r="AD1537" s="3"/>
      <c r="AE1537" s="3"/>
    </row>
    <row r="1538" spans="1:31" x14ac:dyDescent="0.45">
      <c r="A1538" s="3"/>
      <c r="B1538" s="3"/>
      <c r="C1538" s="3"/>
      <c r="D1538" s="23"/>
      <c r="E1538" s="95"/>
      <c r="F1538" s="95"/>
      <c r="Y1538" s="95"/>
      <c r="AA1538" s="95"/>
      <c r="AC1538" s="3"/>
      <c r="AD1538" s="3"/>
      <c r="AE1538" s="3"/>
    </row>
    <row r="1539" spans="1:31" x14ac:dyDescent="0.45">
      <c r="A1539" s="3"/>
      <c r="B1539" s="3"/>
      <c r="C1539" s="3"/>
      <c r="D1539" s="23"/>
      <c r="E1539" s="95"/>
      <c r="F1539" s="95"/>
      <c r="Y1539" s="95"/>
      <c r="AA1539" s="95"/>
      <c r="AC1539" s="3"/>
      <c r="AD1539" s="3"/>
      <c r="AE1539" s="3"/>
    </row>
    <row r="1540" spans="1:31" x14ac:dyDescent="0.45">
      <c r="A1540" s="3"/>
      <c r="B1540" s="3"/>
      <c r="C1540" s="3"/>
      <c r="D1540" s="23"/>
      <c r="E1540" s="95"/>
      <c r="F1540" s="95"/>
      <c r="Y1540" s="95"/>
      <c r="AA1540" s="95"/>
      <c r="AC1540" s="3"/>
      <c r="AD1540" s="3"/>
      <c r="AE1540" s="3"/>
    </row>
    <row r="1541" spans="1:31" x14ac:dyDescent="0.45">
      <c r="A1541" s="3"/>
      <c r="B1541" s="3"/>
      <c r="C1541" s="3"/>
      <c r="D1541" s="23"/>
      <c r="E1541" s="95"/>
      <c r="F1541" s="95"/>
      <c r="Y1541" s="95"/>
      <c r="AA1541" s="95"/>
      <c r="AC1541" s="3"/>
      <c r="AD1541" s="3"/>
      <c r="AE1541" s="3"/>
    </row>
    <row r="1542" spans="1:31" x14ac:dyDescent="0.45">
      <c r="A1542" s="3"/>
      <c r="B1542" s="3"/>
      <c r="C1542" s="3"/>
      <c r="D1542" s="23"/>
      <c r="E1542" s="95"/>
      <c r="F1542" s="95"/>
      <c r="Y1542" s="95"/>
      <c r="AA1542" s="95"/>
      <c r="AC1542" s="3"/>
      <c r="AD1542" s="3"/>
      <c r="AE1542" s="3"/>
    </row>
    <row r="1543" spans="1:31" x14ac:dyDescent="0.45">
      <c r="A1543" s="3"/>
      <c r="B1543" s="3"/>
      <c r="C1543" s="3"/>
      <c r="D1543" s="23"/>
      <c r="E1543" s="95"/>
      <c r="F1543" s="95"/>
      <c r="Y1543" s="95"/>
      <c r="AA1543" s="95"/>
      <c r="AC1543" s="3"/>
      <c r="AD1543" s="3"/>
      <c r="AE1543" s="3"/>
    </row>
    <row r="1544" spans="1:31" x14ac:dyDescent="0.45">
      <c r="A1544" s="3"/>
      <c r="B1544" s="3"/>
      <c r="C1544" s="3"/>
      <c r="D1544" s="23"/>
      <c r="E1544" s="95"/>
      <c r="F1544" s="95"/>
      <c r="Y1544" s="95"/>
      <c r="AA1544" s="95"/>
      <c r="AC1544" s="3"/>
      <c r="AD1544" s="3"/>
      <c r="AE1544" s="3"/>
    </row>
    <row r="1545" spans="1:31" x14ac:dyDescent="0.45">
      <c r="A1545" s="3"/>
      <c r="B1545" s="3"/>
      <c r="C1545" s="3"/>
      <c r="D1545" s="23"/>
      <c r="E1545" s="95"/>
      <c r="F1545" s="95"/>
      <c r="Y1545" s="95"/>
      <c r="AA1545" s="95"/>
      <c r="AC1545" s="3"/>
      <c r="AD1545" s="3"/>
      <c r="AE1545" s="3"/>
    </row>
    <row r="1546" spans="1:31" x14ac:dyDescent="0.45">
      <c r="A1546" s="3"/>
      <c r="B1546" s="3"/>
      <c r="C1546" s="3"/>
      <c r="D1546" s="23"/>
      <c r="E1546" s="95"/>
      <c r="F1546" s="95"/>
      <c r="Y1546" s="95"/>
      <c r="AA1546" s="95"/>
      <c r="AC1546" s="3"/>
      <c r="AD1546" s="3"/>
      <c r="AE1546" s="3"/>
    </row>
    <row r="1547" spans="1:31" x14ac:dyDescent="0.45">
      <c r="A1547" s="3"/>
      <c r="B1547" s="3"/>
      <c r="C1547" s="3"/>
      <c r="D1547" s="23"/>
      <c r="E1547" s="95"/>
      <c r="F1547" s="95"/>
      <c r="Y1547" s="95"/>
      <c r="AA1547" s="95"/>
      <c r="AC1547" s="3"/>
      <c r="AD1547" s="3"/>
      <c r="AE1547" s="3"/>
    </row>
    <row r="1548" spans="1:31" x14ac:dyDescent="0.45">
      <c r="A1548" s="3"/>
      <c r="B1548" s="3"/>
      <c r="C1548" s="3"/>
      <c r="D1548" s="23"/>
      <c r="E1548" s="95"/>
      <c r="F1548" s="95"/>
      <c r="Y1548" s="95"/>
      <c r="AA1548" s="95"/>
      <c r="AC1548" s="3"/>
      <c r="AD1548" s="3"/>
      <c r="AE1548" s="3"/>
    </row>
    <row r="1549" spans="1:31" x14ac:dyDescent="0.45">
      <c r="A1549" s="3"/>
      <c r="B1549" s="3"/>
      <c r="C1549" s="3"/>
      <c r="D1549" s="23"/>
      <c r="E1549" s="95"/>
      <c r="F1549" s="95"/>
      <c r="Y1549" s="95"/>
      <c r="AA1549" s="95"/>
      <c r="AC1549" s="3"/>
      <c r="AD1549" s="3"/>
      <c r="AE1549" s="3"/>
    </row>
    <row r="1550" spans="1:31" x14ac:dyDescent="0.45">
      <c r="A1550" s="3"/>
      <c r="B1550" s="3"/>
      <c r="C1550" s="3"/>
      <c r="D1550" s="23"/>
      <c r="E1550" s="95"/>
      <c r="F1550" s="95"/>
      <c r="Y1550" s="95"/>
      <c r="AA1550" s="95"/>
      <c r="AC1550" s="3"/>
      <c r="AD1550" s="3"/>
      <c r="AE1550" s="3"/>
    </row>
    <row r="1551" spans="1:31" x14ac:dyDescent="0.45">
      <c r="A1551" s="3"/>
      <c r="B1551" s="3"/>
      <c r="C1551" s="3"/>
      <c r="D1551" s="23"/>
      <c r="E1551" s="95"/>
      <c r="F1551" s="95"/>
      <c r="Y1551" s="95"/>
      <c r="AA1551" s="95"/>
      <c r="AC1551" s="3"/>
      <c r="AD1551" s="3"/>
      <c r="AE1551" s="3"/>
    </row>
    <row r="1552" spans="1:31" x14ac:dyDescent="0.45">
      <c r="A1552" s="3"/>
      <c r="B1552" s="3"/>
      <c r="C1552" s="3"/>
      <c r="D1552" s="23"/>
      <c r="E1552" s="95"/>
      <c r="F1552" s="95"/>
      <c r="Y1552" s="95"/>
      <c r="AA1552" s="95"/>
      <c r="AC1552" s="3"/>
      <c r="AD1552" s="3"/>
      <c r="AE1552" s="3"/>
    </row>
    <row r="1553" spans="1:31" x14ac:dyDescent="0.45">
      <c r="A1553" s="3"/>
      <c r="B1553" s="3"/>
      <c r="C1553" s="3"/>
      <c r="D1553" s="23"/>
      <c r="E1553" s="95"/>
      <c r="F1553" s="95"/>
      <c r="Y1553" s="95"/>
      <c r="AA1553" s="95"/>
      <c r="AC1553" s="3"/>
      <c r="AD1553" s="3"/>
      <c r="AE1553" s="3"/>
    </row>
    <row r="1554" spans="1:31" x14ac:dyDescent="0.45">
      <c r="A1554" s="3"/>
      <c r="B1554" s="3"/>
      <c r="C1554" s="3"/>
      <c r="D1554" s="23"/>
      <c r="E1554" s="95"/>
      <c r="F1554" s="95"/>
      <c r="Y1554" s="95"/>
      <c r="AA1554" s="95"/>
      <c r="AC1554" s="3"/>
      <c r="AD1554" s="3"/>
      <c r="AE1554" s="3"/>
    </row>
    <row r="1555" spans="1:31" x14ac:dyDescent="0.45">
      <c r="A1555" s="3"/>
      <c r="B1555" s="3"/>
      <c r="C1555" s="3"/>
      <c r="D1555" s="23"/>
      <c r="E1555" s="95"/>
      <c r="F1555" s="95"/>
      <c r="Y1555" s="95"/>
      <c r="AA1555" s="95"/>
      <c r="AC1555" s="3"/>
      <c r="AD1555" s="3"/>
      <c r="AE1555" s="3"/>
    </row>
    <row r="1556" spans="1:31" x14ac:dyDescent="0.45">
      <c r="A1556" s="3"/>
      <c r="B1556" s="3"/>
      <c r="C1556" s="3"/>
      <c r="D1556" s="23"/>
      <c r="E1556" s="95"/>
      <c r="F1556" s="95"/>
      <c r="Y1556" s="95"/>
      <c r="AA1556" s="95"/>
      <c r="AC1556" s="3"/>
      <c r="AD1556" s="3"/>
      <c r="AE1556" s="3"/>
    </row>
    <row r="1557" spans="1:31" x14ac:dyDescent="0.45">
      <c r="A1557" s="3"/>
      <c r="B1557" s="3"/>
      <c r="C1557" s="3"/>
      <c r="D1557" s="23"/>
      <c r="E1557" s="95"/>
      <c r="F1557" s="95"/>
      <c r="Y1557" s="95"/>
      <c r="AA1557" s="95"/>
      <c r="AC1557" s="3"/>
      <c r="AD1557" s="3"/>
      <c r="AE1557" s="3"/>
    </row>
    <row r="1558" spans="1:31" x14ac:dyDescent="0.45">
      <c r="A1558" s="3"/>
      <c r="B1558" s="3"/>
      <c r="C1558" s="3"/>
      <c r="D1558" s="23"/>
      <c r="E1558" s="95"/>
      <c r="F1558" s="95"/>
      <c r="Y1558" s="95"/>
      <c r="AA1558" s="95"/>
      <c r="AC1558" s="3"/>
      <c r="AD1558" s="3"/>
      <c r="AE1558" s="3"/>
    </row>
    <row r="1559" spans="1:31" x14ac:dyDescent="0.45">
      <c r="A1559" s="3"/>
      <c r="B1559" s="3"/>
      <c r="C1559" s="3"/>
      <c r="D1559" s="23"/>
      <c r="E1559" s="95"/>
      <c r="F1559" s="95"/>
      <c r="Y1559" s="95"/>
      <c r="AA1559" s="95"/>
      <c r="AC1559" s="3"/>
      <c r="AD1559" s="3"/>
      <c r="AE1559" s="3"/>
    </row>
    <row r="1560" spans="1:31" x14ac:dyDescent="0.45">
      <c r="A1560" s="3"/>
      <c r="B1560" s="3"/>
      <c r="C1560" s="3"/>
      <c r="D1560" s="23"/>
      <c r="E1560" s="95"/>
      <c r="F1560" s="95"/>
      <c r="Y1560" s="95"/>
      <c r="AA1560" s="95"/>
      <c r="AC1560" s="3"/>
      <c r="AD1560" s="3"/>
      <c r="AE1560" s="3"/>
    </row>
    <row r="1561" spans="1:31" x14ac:dyDescent="0.45">
      <c r="A1561" s="3"/>
      <c r="B1561" s="3"/>
      <c r="C1561" s="3"/>
      <c r="D1561" s="23"/>
      <c r="E1561" s="95"/>
      <c r="F1561" s="95"/>
      <c r="Y1561" s="95"/>
      <c r="AA1561" s="95"/>
      <c r="AC1561" s="3"/>
      <c r="AD1561" s="3"/>
      <c r="AE1561" s="3"/>
    </row>
    <row r="1562" spans="1:31" x14ac:dyDescent="0.45">
      <c r="A1562" s="3"/>
      <c r="B1562" s="3"/>
      <c r="C1562" s="3"/>
      <c r="D1562" s="23"/>
      <c r="E1562" s="95"/>
      <c r="F1562" s="95"/>
      <c r="Y1562" s="95"/>
      <c r="AA1562" s="95"/>
      <c r="AC1562" s="3"/>
      <c r="AD1562" s="3"/>
      <c r="AE1562" s="3"/>
    </row>
    <row r="1563" spans="1:31" x14ac:dyDescent="0.45">
      <c r="A1563" s="3"/>
      <c r="B1563" s="3"/>
      <c r="C1563" s="3"/>
      <c r="D1563" s="23"/>
      <c r="E1563" s="95"/>
      <c r="F1563" s="95"/>
      <c r="Y1563" s="95"/>
      <c r="AA1563" s="95"/>
      <c r="AC1563" s="3"/>
      <c r="AD1563" s="3"/>
      <c r="AE1563" s="3"/>
    </row>
    <row r="1564" spans="1:31" x14ac:dyDescent="0.45">
      <c r="A1564" s="3"/>
      <c r="B1564" s="3"/>
      <c r="C1564" s="3"/>
      <c r="D1564" s="23"/>
      <c r="E1564" s="95"/>
      <c r="F1564" s="95"/>
      <c r="Y1564" s="95"/>
      <c r="AA1564" s="95"/>
      <c r="AC1564" s="3"/>
      <c r="AD1564" s="3"/>
      <c r="AE1564" s="3"/>
    </row>
    <row r="1565" spans="1:31" x14ac:dyDescent="0.45">
      <c r="A1565" s="3"/>
      <c r="B1565" s="3"/>
      <c r="C1565" s="3"/>
      <c r="D1565" s="23"/>
      <c r="E1565" s="95"/>
      <c r="F1565" s="95"/>
      <c r="Y1565" s="95"/>
      <c r="AA1565" s="95"/>
      <c r="AC1565" s="3"/>
      <c r="AD1565" s="3"/>
      <c r="AE1565" s="3"/>
    </row>
    <row r="1566" spans="1:31" x14ac:dyDescent="0.45">
      <c r="A1566" s="3"/>
      <c r="B1566" s="3"/>
      <c r="C1566" s="3"/>
      <c r="D1566" s="23"/>
      <c r="E1566" s="95"/>
      <c r="F1566" s="95"/>
      <c r="Y1566" s="95"/>
      <c r="AA1566" s="95"/>
      <c r="AC1566" s="3"/>
      <c r="AD1566" s="3"/>
      <c r="AE1566" s="3"/>
    </row>
    <row r="1567" spans="1:31" x14ac:dyDescent="0.45">
      <c r="A1567" s="3"/>
      <c r="B1567" s="3"/>
      <c r="C1567" s="3"/>
      <c r="D1567" s="23"/>
      <c r="E1567" s="95"/>
      <c r="F1567" s="95"/>
      <c r="Y1567" s="95"/>
      <c r="AA1567" s="95"/>
      <c r="AC1567" s="3"/>
      <c r="AD1567" s="3"/>
      <c r="AE1567" s="3"/>
    </row>
    <row r="1568" spans="1:31" x14ac:dyDescent="0.45">
      <c r="A1568" s="3"/>
      <c r="B1568" s="3"/>
      <c r="C1568" s="3"/>
      <c r="D1568" s="23"/>
      <c r="E1568" s="95"/>
      <c r="F1568" s="95"/>
      <c r="Y1568" s="95"/>
      <c r="AA1568" s="95"/>
      <c r="AC1568" s="3"/>
      <c r="AD1568" s="3"/>
      <c r="AE1568" s="3"/>
    </row>
    <row r="1569" spans="1:31" x14ac:dyDescent="0.45">
      <c r="A1569" s="3"/>
      <c r="B1569" s="3"/>
      <c r="C1569" s="3"/>
      <c r="D1569" s="23"/>
      <c r="E1569" s="95"/>
      <c r="F1569" s="95"/>
      <c r="Y1569" s="95"/>
      <c r="AA1569" s="95"/>
      <c r="AC1569" s="3"/>
      <c r="AD1569" s="3"/>
      <c r="AE1569" s="3"/>
    </row>
    <row r="1570" spans="1:31" x14ac:dyDescent="0.45">
      <c r="A1570" s="3"/>
      <c r="B1570" s="3"/>
      <c r="C1570" s="3"/>
      <c r="D1570" s="23"/>
      <c r="E1570" s="95"/>
      <c r="F1570" s="95"/>
      <c r="Y1570" s="95"/>
      <c r="AA1570" s="95"/>
      <c r="AC1570" s="3"/>
      <c r="AD1570" s="3"/>
      <c r="AE1570" s="3"/>
    </row>
    <row r="1571" spans="1:31" x14ac:dyDescent="0.45">
      <c r="A1571" s="3"/>
      <c r="B1571" s="3"/>
      <c r="C1571" s="3"/>
      <c r="D1571" s="23"/>
      <c r="E1571" s="95"/>
      <c r="F1571" s="95"/>
      <c r="Y1571" s="95"/>
      <c r="AA1571" s="95"/>
      <c r="AC1571" s="3"/>
      <c r="AD1571" s="3"/>
      <c r="AE1571" s="3"/>
    </row>
    <row r="1572" spans="1:31" x14ac:dyDescent="0.45">
      <c r="A1572" s="3"/>
      <c r="B1572" s="3"/>
      <c r="C1572" s="3"/>
      <c r="D1572" s="23"/>
      <c r="E1572" s="95"/>
      <c r="F1572" s="95"/>
      <c r="Y1572" s="95"/>
      <c r="AA1572" s="95"/>
      <c r="AC1572" s="3"/>
      <c r="AD1572" s="3"/>
      <c r="AE1572" s="3"/>
    </row>
    <row r="1573" spans="1:31" x14ac:dyDescent="0.45">
      <c r="A1573" s="3"/>
      <c r="B1573" s="3"/>
      <c r="C1573" s="3"/>
      <c r="D1573" s="23"/>
      <c r="E1573" s="95"/>
      <c r="F1573" s="95"/>
      <c r="Y1573" s="95"/>
      <c r="AA1573" s="95"/>
      <c r="AC1573" s="3"/>
      <c r="AD1573" s="3"/>
      <c r="AE1573" s="3"/>
    </row>
    <row r="1574" spans="1:31" x14ac:dyDescent="0.45">
      <c r="A1574" s="3"/>
      <c r="B1574" s="3"/>
      <c r="C1574" s="3"/>
      <c r="D1574" s="23"/>
      <c r="E1574" s="95"/>
      <c r="F1574" s="95"/>
      <c r="Y1574" s="95"/>
      <c r="AA1574" s="95"/>
      <c r="AC1574" s="3"/>
      <c r="AD1574" s="3"/>
      <c r="AE1574" s="3"/>
    </row>
    <row r="1575" spans="1:31" x14ac:dyDescent="0.45">
      <c r="A1575" s="3"/>
      <c r="B1575" s="3"/>
      <c r="C1575" s="3"/>
      <c r="D1575" s="23"/>
      <c r="E1575" s="95"/>
      <c r="F1575" s="95"/>
      <c r="Y1575" s="95"/>
      <c r="AA1575" s="95"/>
      <c r="AC1575" s="3"/>
      <c r="AD1575" s="3"/>
      <c r="AE1575" s="3"/>
    </row>
    <row r="1576" spans="1:31" x14ac:dyDescent="0.45">
      <c r="A1576" s="3"/>
      <c r="B1576" s="3"/>
      <c r="C1576" s="3"/>
      <c r="D1576" s="23"/>
      <c r="E1576" s="95"/>
      <c r="F1576" s="95"/>
      <c r="Y1576" s="95"/>
      <c r="AA1576" s="95"/>
      <c r="AC1576" s="3"/>
      <c r="AD1576" s="3"/>
      <c r="AE1576" s="3"/>
    </row>
    <row r="1577" spans="1:31" x14ac:dyDescent="0.45">
      <c r="A1577" s="3"/>
      <c r="B1577" s="3"/>
      <c r="C1577" s="3"/>
      <c r="D1577" s="23"/>
      <c r="E1577" s="95"/>
      <c r="F1577" s="95"/>
      <c r="Y1577" s="95"/>
      <c r="AA1577" s="95"/>
      <c r="AC1577" s="3"/>
      <c r="AD1577" s="3"/>
      <c r="AE1577" s="3"/>
    </row>
    <row r="1578" spans="1:31" x14ac:dyDescent="0.45">
      <c r="A1578" s="3"/>
      <c r="B1578" s="3"/>
      <c r="C1578" s="3"/>
      <c r="D1578" s="23"/>
      <c r="E1578" s="95"/>
      <c r="F1578" s="95"/>
      <c r="Y1578" s="95"/>
      <c r="AA1578" s="95"/>
      <c r="AC1578" s="3"/>
      <c r="AD1578" s="3"/>
      <c r="AE1578" s="3"/>
    </row>
    <row r="1579" spans="1:31" x14ac:dyDescent="0.45">
      <c r="A1579" s="3"/>
      <c r="B1579" s="3"/>
      <c r="C1579" s="3"/>
      <c r="D1579" s="23"/>
      <c r="E1579" s="95"/>
      <c r="F1579" s="95"/>
      <c r="Y1579" s="95"/>
      <c r="AA1579" s="95"/>
      <c r="AC1579" s="3"/>
      <c r="AD1579" s="3"/>
      <c r="AE1579" s="3"/>
    </row>
    <row r="1580" spans="1:31" x14ac:dyDescent="0.45">
      <c r="A1580" s="3"/>
      <c r="B1580" s="3"/>
      <c r="C1580" s="3"/>
      <c r="D1580" s="23"/>
      <c r="E1580" s="95"/>
      <c r="F1580" s="95"/>
      <c r="Y1580" s="95"/>
      <c r="AA1580" s="95"/>
      <c r="AC1580" s="3"/>
      <c r="AD1580" s="3"/>
      <c r="AE1580" s="3"/>
    </row>
    <row r="1581" spans="1:31" x14ac:dyDescent="0.45">
      <c r="A1581" s="3"/>
      <c r="B1581" s="3"/>
      <c r="C1581" s="3"/>
      <c r="D1581" s="23"/>
      <c r="E1581" s="95"/>
      <c r="F1581" s="95"/>
      <c r="Y1581" s="95"/>
      <c r="AA1581" s="95"/>
      <c r="AC1581" s="3"/>
      <c r="AD1581" s="3"/>
      <c r="AE1581" s="3"/>
    </row>
    <row r="1582" spans="1:31" x14ac:dyDescent="0.45">
      <c r="A1582" s="3"/>
      <c r="B1582" s="3"/>
      <c r="C1582" s="3"/>
      <c r="D1582" s="23"/>
      <c r="E1582" s="95"/>
      <c r="F1582" s="95"/>
      <c r="Y1582" s="95"/>
      <c r="AA1582" s="95"/>
      <c r="AC1582" s="3"/>
      <c r="AD1582" s="3"/>
      <c r="AE1582" s="3"/>
    </row>
    <row r="1583" spans="1:31" x14ac:dyDescent="0.45">
      <c r="A1583" s="3"/>
      <c r="B1583" s="3"/>
      <c r="C1583" s="3"/>
      <c r="D1583" s="23"/>
      <c r="E1583" s="95"/>
      <c r="F1583" s="95"/>
      <c r="Y1583" s="95"/>
      <c r="AA1583" s="95"/>
      <c r="AC1583" s="3"/>
      <c r="AD1583" s="3"/>
      <c r="AE1583" s="3"/>
    </row>
    <row r="1584" spans="1:31" x14ac:dyDescent="0.45">
      <c r="A1584" s="3"/>
      <c r="B1584" s="3"/>
      <c r="C1584" s="3"/>
      <c r="D1584" s="23"/>
      <c r="E1584" s="95"/>
      <c r="F1584" s="95"/>
      <c r="Y1584" s="95"/>
      <c r="AA1584" s="95"/>
      <c r="AC1584" s="3"/>
      <c r="AD1584" s="3"/>
      <c r="AE1584" s="3"/>
    </row>
    <row r="1585" spans="1:31" x14ac:dyDescent="0.45">
      <c r="A1585" s="3"/>
      <c r="B1585" s="3"/>
      <c r="C1585" s="3"/>
      <c r="D1585" s="23"/>
      <c r="E1585" s="95"/>
      <c r="F1585" s="95"/>
      <c r="Y1585" s="95"/>
      <c r="AA1585" s="95"/>
      <c r="AC1585" s="3"/>
      <c r="AD1585" s="3"/>
      <c r="AE1585" s="3"/>
    </row>
    <row r="1586" spans="1:31" x14ac:dyDescent="0.45">
      <c r="A1586" s="3"/>
      <c r="B1586" s="3"/>
      <c r="C1586" s="3"/>
      <c r="D1586" s="23"/>
      <c r="E1586" s="95"/>
      <c r="F1586" s="95"/>
      <c r="Y1586" s="95"/>
      <c r="AA1586" s="95"/>
      <c r="AC1586" s="3"/>
      <c r="AD1586" s="3"/>
      <c r="AE1586" s="3"/>
    </row>
    <row r="1587" spans="1:31" x14ac:dyDescent="0.45">
      <c r="A1587" s="3"/>
      <c r="B1587" s="3"/>
      <c r="C1587" s="3"/>
      <c r="D1587" s="23"/>
      <c r="E1587" s="95"/>
      <c r="F1587" s="95"/>
      <c r="Y1587" s="95"/>
      <c r="AA1587" s="95"/>
      <c r="AC1587" s="3"/>
      <c r="AD1587" s="3"/>
      <c r="AE1587" s="3"/>
    </row>
    <row r="1588" spans="1:31" x14ac:dyDescent="0.45">
      <c r="A1588" s="3"/>
      <c r="B1588" s="3"/>
      <c r="C1588" s="3"/>
      <c r="D1588" s="23"/>
      <c r="E1588" s="95"/>
      <c r="F1588" s="95"/>
      <c r="Y1588" s="95"/>
      <c r="AA1588" s="95"/>
      <c r="AC1588" s="3"/>
      <c r="AD1588" s="3"/>
      <c r="AE1588" s="3"/>
    </row>
    <row r="1589" spans="1:31" x14ac:dyDescent="0.45">
      <c r="A1589" s="3"/>
      <c r="B1589" s="3"/>
      <c r="C1589" s="3"/>
      <c r="D1589" s="23"/>
      <c r="E1589" s="95"/>
      <c r="F1589" s="95"/>
      <c r="Y1589" s="95"/>
      <c r="AA1589" s="95"/>
      <c r="AC1589" s="3"/>
      <c r="AD1589" s="3"/>
      <c r="AE1589" s="3"/>
    </row>
    <row r="1590" spans="1:31" x14ac:dyDescent="0.45">
      <c r="A1590" s="3"/>
      <c r="B1590" s="3"/>
      <c r="C1590" s="3"/>
      <c r="D1590" s="23"/>
      <c r="E1590" s="95"/>
      <c r="F1590" s="95"/>
      <c r="Y1590" s="95"/>
      <c r="AA1590" s="95"/>
      <c r="AC1590" s="3"/>
      <c r="AD1590" s="3"/>
      <c r="AE1590" s="3"/>
    </row>
    <row r="1591" spans="1:31" x14ac:dyDescent="0.45">
      <c r="A1591" s="3"/>
      <c r="B1591" s="3"/>
      <c r="C1591" s="3"/>
      <c r="D1591" s="23"/>
      <c r="E1591" s="95"/>
      <c r="F1591" s="95"/>
      <c r="Y1591" s="95"/>
      <c r="AA1591" s="95"/>
      <c r="AC1591" s="3"/>
      <c r="AD1591" s="3"/>
      <c r="AE1591" s="3"/>
    </row>
    <row r="1592" spans="1:31" x14ac:dyDescent="0.45">
      <c r="A1592" s="3"/>
      <c r="B1592" s="3"/>
      <c r="C1592" s="3"/>
      <c r="D1592" s="23"/>
      <c r="E1592" s="95"/>
      <c r="F1592" s="95"/>
      <c r="Y1592" s="95"/>
      <c r="AA1592" s="95"/>
      <c r="AC1592" s="3"/>
      <c r="AD1592" s="3"/>
      <c r="AE1592" s="3"/>
    </row>
    <row r="1593" spans="1:31" x14ac:dyDescent="0.45">
      <c r="A1593" s="3"/>
      <c r="B1593" s="3"/>
      <c r="C1593" s="3"/>
      <c r="D1593" s="23"/>
      <c r="E1593" s="95"/>
      <c r="F1593" s="95"/>
      <c r="Y1593" s="95"/>
      <c r="AA1593" s="95"/>
      <c r="AC1593" s="3"/>
      <c r="AD1593" s="3"/>
      <c r="AE1593" s="3"/>
    </row>
    <row r="1594" spans="1:31" x14ac:dyDescent="0.45">
      <c r="A1594" s="3"/>
      <c r="B1594" s="3"/>
      <c r="C1594" s="3"/>
      <c r="D1594" s="23"/>
      <c r="E1594" s="95"/>
      <c r="F1594" s="95"/>
      <c r="Y1594" s="95"/>
      <c r="AA1594" s="95"/>
      <c r="AC1594" s="3"/>
      <c r="AD1594" s="3"/>
      <c r="AE1594" s="3"/>
    </row>
    <row r="1595" spans="1:31" x14ac:dyDescent="0.45">
      <c r="A1595" s="3"/>
      <c r="B1595" s="3"/>
      <c r="C1595" s="3"/>
      <c r="D1595" s="23"/>
      <c r="E1595" s="95"/>
      <c r="F1595" s="95"/>
      <c r="Y1595" s="95"/>
      <c r="AA1595" s="95"/>
      <c r="AC1595" s="3"/>
      <c r="AD1595" s="3"/>
      <c r="AE1595" s="3"/>
    </row>
    <row r="1596" spans="1:31" x14ac:dyDescent="0.45">
      <c r="A1596" s="3"/>
      <c r="B1596" s="3"/>
      <c r="C1596" s="3"/>
      <c r="D1596" s="23"/>
      <c r="E1596" s="95"/>
      <c r="F1596" s="95"/>
      <c r="Y1596" s="95"/>
      <c r="AA1596" s="95"/>
      <c r="AC1596" s="3"/>
      <c r="AD1596" s="3"/>
      <c r="AE1596" s="3"/>
    </row>
    <row r="1597" spans="1:31" x14ac:dyDescent="0.45">
      <c r="A1597" s="3"/>
      <c r="B1597" s="3"/>
      <c r="C1597" s="3"/>
      <c r="D1597" s="23"/>
      <c r="E1597" s="95"/>
      <c r="F1597" s="95"/>
      <c r="Y1597" s="95"/>
      <c r="AA1597" s="95"/>
      <c r="AC1597" s="3"/>
      <c r="AD1597" s="3"/>
      <c r="AE1597" s="3"/>
    </row>
    <row r="1598" spans="1:31" x14ac:dyDescent="0.45">
      <c r="A1598" s="3"/>
      <c r="B1598" s="3"/>
      <c r="C1598" s="3"/>
      <c r="D1598" s="23"/>
      <c r="E1598" s="95"/>
      <c r="F1598" s="95"/>
      <c r="Y1598" s="95"/>
      <c r="AA1598" s="95"/>
      <c r="AC1598" s="3"/>
      <c r="AD1598" s="3"/>
      <c r="AE1598" s="3"/>
    </row>
    <row r="1599" spans="1:31" x14ac:dyDescent="0.45">
      <c r="A1599" s="3"/>
      <c r="B1599" s="3"/>
      <c r="C1599" s="3"/>
      <c r="D1599" s="23"/>
      <c r="E1599" s="95"/>
      <c r="F1599" s="95"/>
      <c r="Y1599" s="95"/>
      <c r="AA1599" s="95"/>
      <c r="AC1599" s="3"/>
      <c r="AD1599" s="3"/>
      <c r="AE1599" s="3"/>
    </row>
    <row r="1600" spans="1:31" x14ac:dyDescent="0.45">
      <c r="A1600" s="3"/>
      <c r="B1600" s="3"/>
      <c r="C1600" s="3"/>
      <c r="D1600" s="23"/>
      <c r="E1600" s="95"/>
      <c r="F1600" s="95"/>
      <c r="Y1600" s="95"/>
      <c r="AA1600" s="95"/>
      <c r="AC1600" s="3"/>
      <c r="AD1600" s="3"/>
      <c r="AE1600" s="3"/>
    </row>
    <row r="1601" spans="1:31" x14ac:dyDescent="0.45">
      <c r="A1601" s="3"/>
      <c r="B1601" s="3"/>
      <c r="C1601" s="3"/>
      <c r="D1601" s="23"/>
      <c r="E1601" s="95"/>
      <c r="F1601" s="95"/>
      <c r="Y1601" s="95"/>
      <c r="AA1601" s="95"/>
      <c r="AC1601" s="3"/>
      <c r="AD1601" s="3"/>
      <c r="AE1601" s="3"/>
    </row>
    <row r="1602" spans="1:31" x14ac:dyDescent="0.45">
      <c r="A1602" s="3"/>
      <c r="B1602" s="3"/>
      <c r="C1602" s="3"/>
      <c r="D1602" s="23"/>
      <c r="E1602" s="95"/>
      <c r="F1602" s="95"/>
      <c r="Y1602" s="95"/>
      <c r="AA1602" s="95"/>
      <c r="AC1602" s="3"/>
      <c r="AD1602" s="3"/>
      <c r="AE1602" s="3"/>
    </row>
    <row r="1603" spans="1:31" x14ac:dyDescent="0.45">
      <c r="A1603" s="3"/>
      <c r="B1603" s="3"/>
      <c r="C1603" s="3"/>
      <c r="D1603" s="23"/>
      <c r="E1603" s="95"/>
      <c r="F1603" s="95"/>
      <c r="Y1603" s="95"/>
      <c r="AA1603" s="95"/>
      <c r="AC1603" s="3"/>
      <c r="AD1603" s="3"/>
      <c r="AE1603" s="3"/>
    </row>
    <row r="1604" spans="1:31" x14ac:dyDescent="0.45">
      <c r="A1604" s="3"/>
      <c r="B1604" s="3"/>
      <c r="C1604" s="3"/>
      <c r="D1604" s="23"/>
      <c r="E1604" s="95"/>
      <c r="F1604" s="95"/>
      <c r="Y1604" s="95"/>
      <c r="AA1604" s="95"/>
      <c r="AC1604" s="3"/>
      <c r="AD1604" s="3"/>
      <c r="AE1604" s="3"/>
    </row>
    <row r="1605" spans="1:31" x14ac:dyDescent="0.45">
      <c r="A1605" s="3"/>
      <c r="B1605" s="3"/>
      <c r="C1605" s="3"/>
      <c r="D1605" s="23"/>
      <c r="E1605" s="95"/>
      <c r="F1605" s="95"/>
      <c r="Y1605" s="95"/>
      <c r="AA1605" s="95"/>
      <c r="AC1605" s="3"/>
      <c r="AD1605" s="3"/>
      <c r="AE1605" s="3"/>
    </row>
    <row r="1606" spans="1:31" x14ac:dyDescent="0.45">
      <c r="A1606" s="3"/>
      <c r="B1606" s="3"/>
      <c r="C1606" s="3"/>
      <c r="D1606" s="23"/>
      <c r="E1606" s="95"/>
      <c r="F1606" s="95"/>
      <c r="Y1606" s="95"/>
      <c r="AA1606" s="95"/>
      <c r="AC1606" s="3"/>
      <c r="AD1606" s="3"/>
      <c r="AE1606" s="3"/>
    </row>
    <row r="1607" spans="1:31" x14ac:dyDescent="0.45">
      <c r="A1607" s="3"/>
      <c r="B1607" s="3"/>
      <c r="C1607" s="3"/>
      <c r="D1607" s="23"/>
      <c r="E1607" s="95"/>
      <c r="F1607" s="95"/>
      <c r="Y1607" s="95"/>
      <c r="AA1607" s="95"/>
      <c r="AC1607" s="3"/>
      <c r="AD1607" s="3"/>
      <c r="AE1607" s="3"/>
    </row>
    <row r="1608" spans="1:31" x14ac:dyDescent="0.45">
      <c r="A1608" s="3"/>
      <c r="B1608" s="3"/>
      <c r="C1608" s="3"/>
      <c r="D1608" s="23"/>
      <c r="E1608" s="95"/>
      <c r="F1608" s="95"/>
      <c r="Y1608" s="95"/>
      <c r="AA1608" s="95"/>
      <c r="AC1608" s="3"/>
      <c r="AD1608" s="3"/>
      <c r="AE1608" s="3"/>
    </row>
    <row r="1609" spans="1:31" x14ac:dyDescent="0.45">
      <c r="A1609" s="3"/>
      <c r="B1609" s="3"/>
      <c r="C1609" s="3"/>
      <c r="D1609" s="23"/>
      <c r="E1609" s="95"/>
      <c r="F1609" s="95"/>
      <c r="Y1609" s="95"/>
      <c r="AA1609" s="95"/>
      <c r="AC1609" s="3"/>
      <c r="AD1609" s="3"/>
      <c r="AE1609" s="3"/>
    </row>
    <row r="1610" spans="1:31" x14ac:dyDescent="0.45">
      <c r="A1610" s="3"/>
      <c r="B1610" s="3"/>
      <c r="C1610" s="3"/>
      <c r="D1610" s="23"/>
      <c r="E1610" s="95"/>
      <c r="F1610" s="95"/>
      <c r="Y1610" s="95"/>
      <c r="AA1610" s="95"/>
      <c r="AC1610" s="3"/>
      <c r="AD1610" s="3"/>
      <c r="AE1610" s="3"/>
    </row>
    <row r="1611" spans="1:31" x14ac:dyDescent="0.45">
      <c r="A1611" s="3"/>
      <c r="B1611" s="3"/>
      <c r="C1611" s="3"/>
      <c r="D1611" s="23"/>
      <c r="E1611" s="95"/>
      <c r="F1611" s="95"/>
      <c r="Y1611" s="95"/>
      <c r="AA1611" s="95"/>
      <c r="AC1611" s="3"/>
      <c r="AD1611" s="3"/>
      <c r="AE1611" s="3"/>
    </row>
    <row r="1612" spans="1:31" x14ac:dyDescent="0.45">
      <c r="A1612" s="3"/>
      <c r="B1612" s="3"/>
      <c r="C1612" s="3"/>
      <c r="D1612" s="23"/>
      <c r="E1612" s="95"/>
      <c r="F1612" s="95"/>
      <c r="Y1612" s="95"/>
      <c r="AA1612" s="95"/>
      <c r="AC1612" s="3"/>
      <c r="AD1612" s="3"/>
      <c r="AE1612" s="3"/>
    </row>
    <row r="1613" spans="1:31" x14ac:dyDescent="0.45">
      <c r="A1613" s="3"/>
      <c r="B1613" s="3"/>
      <c r="C1613" s="3"/>
      <c r="D1613" s="23"/>
      <c r="E1613" s="95"/>
      <c r="F1613" s="95"/>
      <c r="Y1613" s="95"/>
      <c r="AA1613" s="95"/>
      <c r="AC1613" s="3"/>
      <c r="AD1613" s="3"/>
      <c r="AE1613" s="3"/>
    </row>
    <row r="1614" spans="1:31" x14ac:dyDescent="0.45">
      <c r="A1614" s="3"/>
      <c r="B1614" s="3"/>
      <c r="C1614" s="3"/>
      <c r="D1614" s="23"/>
      <c r="E1614" s="95"/>
      <c r="F1614" s="95"/>
      <c r="Y1614" s="95"/>
      <c r="AA1614" s="95"/>
      <c r="AC1614" s="3"/>
      <c r="AD1614" s="3"/>
      <c r="AE1614" s="3"/>
    </row>
    <row r="1615" spans="1:31" x14ac:dyDescent="0.45">
      <c r="A1615" s="3"/>
      <c r="B1615" s="3"/>
      <c r="C1615" s="3"/>
      <c r="D1615" s="23"/>
      <c r="E1615" s="95"/>
      <c r="F1615" s="95"/>
      <c r="Y1615" s="95"/>
      <c r="AA1615" s="95"/>
      <c r="AC1615" s="3"/>
      <c r="AD1615" s="3"/>
      <c r="AE1615" s="3"/>
    </row>
    <row r="1616" spans="1:31" x14ac:dyDescent="0.45">
      <c r="A1616" s="3"/>
      <c r="B1616" s="3"/>
      <c r="C1616" s="3"/>
      <c r="D1616" s="23"/>
      <c r="E1616" s="95"/>
      <c r="F1616" s="95"/>
      <c r="Y1616" s="95"/>
      <c r="AA1616" s="95"/>
      <c r="AC1616" s="3"/>
      <c r="AD1616" s="3"/>
      <c r="AE1616" s="3"/>
    </row>
    <row r="1617" spans="1:31" x14ac:dyDescent="0.45">
      <c r="A1617" s="3"/>
      <c r="B1617" s="3"/>
      <c r="C1617" s="3"/>
      <c r="D1617" s="23"/>
      <c r="E1617" s="95"/>
      <c r="F1617" s="95"/>
      <c r="Y1617" s="95"/>
      <c r="AA1617" s="95"/>
      <c r="AC1617" s="3"/>
      <c r="AD1617" s="3"/>
      <c r="AE1617" s="3"/>
    </row>
    <row r="1618" spans="1:31" x14ac:dyDescent="0.45">
      <c r="A1618" s="3"/>
      <c r="B1618" s="3"/>
      <c r="C1618" s="3"/>
      <c r="D1618" s="23"/>
      <c r="E1618" s="95"/>
      <c r="F1618" s="95"/>
      <c r="Y1618" s="95"/>
      <c r="AA1618" s="95"/>
      <c r="AC1618" s="3"/>
      <c r="AD1618" s="3"/>
      <c r="AE1618" s="3"/>
    </row>
    <row r="1619" spans="1:31" x14ac:dyDescent="0.45">
      <c r="A1619" s="3"/>
      <c r="B1619" s="3"/>
      <c r="C1619" s="3"/>
      <c r="D1619" s="23"/>
      <c r="E1619" s="95"/>
      <c r="F1619" s="95"/>
      <c r="Y1619" s="95"/>
      <c r="AA1619" s="95"/>
      <c r="AC1619" s="3"/>
      <c r="AD1619" s="3"/>
      <c r="AE1619" s="3"/>
    </row>
    <row r="1620" spans="1:31" x14ac:dyDescent="0.45">
      <c r="A1620" s="3"/>
      <c r="B1620" s="3"/>
      <c r="C1620" s="3"/>
      <c r="D1620" s="23"/>
      <c r="E1620" s="95"/>
      <c r="F1620" s="95"/>
      <c r="Y1620" s="95"/>
      <c r="AA1620" s="95"/>
      <c r="AC1620" s="3"/>
      <c r="AD1620" s="3"/>
      <c r="AE1620" s="3"/>
    </row>
    <row r="1621" spans="1:31" x14ac:dyDescent="0.45">
      <c r="A1621" s="3"/>
      <c r="B1621" s="3"/>
      <c r="C1621" s="3"/>
      <c r="D1621" s="23"/>
      <c r="E1621" s="95"/>
      <c r="F1621" s="95"/>
      <c r="Y1621" s="95"/>
      <c r="AA1621" s="95"/>
      <c r="AC1621" s="3"/>
      <c r="AD1621" s="3"/>
      <c r="AE1621" s="3"/>
    </row>
    <row r="1622" spans="1:31" x14ac:dyDescent="0.45">
      <c r="A1622" s="3"/>
      <c r="B1622" s="3"/>
      <c r="C1622" s="3"/>
      <c r="D1622" s="23"/>
      <c r="E1622" s="95"/>
      <c r="F1622" s="95"/>
      <c r="Y1622" s="95"/>
      <c r="AA1622" s="95"/>
      <c r="AC1622" s="3"/>
      <c r="AD1622" s="3"/>
      <c r="AE1622" s="3"/>
    </row>
    <row r="1623" spans="1:31" x14ac:dyDescent="0.45">
      <c r="A1623" s="3"/>
      <c r="B1623" s="3"/>
      <c r="C1623" s="3"/>
      <c r="D1623" s="23"/>
      <c r="E1623" s="95"/>
      <c r="F1623" s="95"/>
      <c r="Y1623" s="95"/>
      <c r="AA1623" s="95"/>
      <c r="AC1623" s="3"/>
      <c r="AD1623" s="3"/>
      <c r="AE1623" s="3"/>
    </row>
    <row r="1624" spans="1:31" x14ac:dyDescent="0.45">
      <c r="A1624" s="3"/>
      <c r="B1624" s="3"/>
      <c r="C1624" s="3"/>
      <c r="D1624" s="23"/>
      <c r="E1624" s="95"/>
      <c r="F1624" s="95"/>
      <c r="Y1624" s="95"/>
      <c r="AA1624" s="95"/>
      <c r="AC1624" s="3"/>
      <c r="AD1624" s="3"/>
      <c r="AE1624" s="3"/>
    </row>
    <row r="1625" spans="1:31" x14ac:dyDescent="0.45">
      <c r="A1625" s="3"/>
      <c r="B1625" s="3"/>
      <c r="C1625" s="3"/>
      <c r="D1625" s="23"/>
      <c r="E1625" s="95"/>
      <c r="F1625" s="95"/>
      <c r="Y1625" s="95"/>
      <c r="AA1625" s="95"/>
      <c r="AC1625" s="3"/>
      <c r="AD1625" s="3"/>
      <c r="AE1625" s="3"/>
    </row>
    <row r="1626" spans="1:31" x14ac:dyDescent="0.45">
      <c r="A1626" s="3"/>
      <c r="B1626" s="3"/>
      <c r="C1626" s="3"/>
      <c r="D1626" s="23"/>
      <c r="E1626" s="95"/>
      <c r="F1626" s="95"/>
      <c r="Y1626" s="95"/>
      <c r="AA1626" s="95"/>
      <c r="AC1626" s="3"/>
      <c r="AD1626" s="3"/>
      <c r="AE1626" s="3"/>
    </row>
    <row r="1627" spans="1:31" x14ac:dyDescent="0.45">
      <c r="A1627" s="3"/>
      <c r="B1627" s="3"/>
      <c r="C1627" s="3"/>
      <c r="D1627" s="23"/>
      <c r="E1627" s="95"/>
      <c r="F1627" s="95"/>
      <c r="Y1627" s="95"/>
      <c r="AA1627" s="95"/>
      <c r="AC1627" s="3"/>
      <c r="AD1627" s="3"/>
      <c r="AE1627" s="3"/>
    </row>
    <row r="1628" spans="1:31" x14ac:dyDescent="0.45">
      <c r="A1628" s="3"/>
      <c r="B1628" s="3"/>
      <c r="C1628" s="3"/>
      <c r="D1628" s="23"/>
      <c r="E1628" s="95"/>
      <c r="F1628" s="95"/>
      <c r="Y1628" s="95"/>
      <c r="AA1628" s="95"/>
      <c r="AC1628" s="3"/>
      <c r="AD1628" s="3"/>
      <c r="AE1628" s="3"/>
    </row>
    <row r="1629" spans="1:31" x14ac:dyDescent="0.45">
      <c r="A1629" s="3"/>
      <c r="B1629" s="3"/>
      <c r="C1629" s="3"/>
      <c r="D1629" s="23"/>
      <c r="E1629" s="95"/>
      <c r="F1629" s="95"/>
      <c r="Y1629" s="95"/>
      <c r="AA1629" s="95"/>
      <c r="AC1629" s="3"/>
      <c r="AD1629" s="3"/>
      <c r="AE1629" s="3"/>
    </row>
    <row r="1630" spans="1:31" x14ac:dyDescent="0.45">
      <c r="A1630" s="3"/>
      <c r="B1630" s="3"/>
      <c r="C1630" s="3"/>
      <c r="D1630" s="23"/>
      <c r="E1630" s="95"/>
      <c r="F1630" s="95"/>
      <c r="Y1630" s="95"/>
      <c r="AA1630" s="95"/>
      <c r="AC1630" s="3"/>
      <c r="AD1630" s="3"/>
      <c r="AE1630" s="3"/>
    </row>
    <row r="1631" spans="1:31" x14ac:dyDescent="0.45">
      <c r="A1631" s="3"/>
      <c r="B1631" s="3"/>
      <c r="C1631" s="3"/>
      <c r="D1631" s="23"/>
      <c r="E1631" s="95"/>
      <c r="F1631" s="95"/>
      <c r="Y1631" s="95"/>
      <c r="AA1631" s="95"/>
      <c r="AC1631" s="3"/>
      <c r="AD1631" s="3"/>
      <c r="AE1631" s="3"/>
    </row>
    <row r="1632" spans="1:31" x14ac:dyDescent="0.45">
      <c r="A1632" s="3"/>
      <c r="B1632" s="3"/>
      <c r="C1632" s="3"/>
      <c r="D1632" s="23"/>
      <c r="E1632" s="95"/>
      <c r="F1632" s="95"/>
      <c r="Y1632" s="95"/>
      <c r="AA1632" s="95"/>
      <c r="AC1632" s="3"/>
      <c r="AD1632" s="3"/>
      <c r="AE1632" s="3"/>
    </row>
    <row r="1633" spans="1:31" x14ac:dyDescent="0.45">
      <c r="A1633" s="3"/>
      <c r="B1633" s="3"/>
      <c r="C1633" s="3"/>
      <c r="D1633" s="23"/>
      <c r="E1633" s="95"/>
      <c r="F1633" s="95"/>
      <c r="Y1633" s="95"/>
      <c r="AA1633" s="95"/>
      <c r="AC1633" s="3"/>
      <c r="AD1633" s="3"/>
      <c r="AE1633" s="3"/>
    </row>
    <row r="1634" spans="1:31" x14ac:dyDescent="0.45">
      <c r="A1634" s="3"/>
      <c r="B1634" s="3"/>
      <c r="C1634" s="3"/>
      <c r="D1634" s="23"/>
      <c r="E1634" s="95"/>
      <c r="F1634" s="95"/>
      <c r="Y1634" s="95"/>
      <c r="AA1634" s="95"/>
      <c r="AC1634" s="3"/>
      <c r="AD1634" s="3"/>
      <c r="AE1634" s="3"/>
    </row>
    <row r="1635" spans="1:31" x14ac:dyDescent="0.45">
      <c r="A1635" s="3"/>
      <c r="B1635" s="3"/>
      <c r="C1635" s="3"/>
      <c r="D1635" s="23"/>
      <c r="E1635" s="95"/>
      <c r="F1635" s="95"/>
      <c r="Y1635" s="95"/>
      <c r="AA1635" s="95"/>
      <c r="AC1635" s="3"/>
      <c r="AD1635" s="3"/>
      <c r="AE1635" s="3"/>
    </row>
    <row r="1636" spans="1:31" x14ac:dyDescent="0.45">
      <c r="A1636" s="3"/>
      <c r="B1636" s="3"/>
      <c r="C1636" s="3"/>
      <c r="D1636" s="23"/>
      <c r="E1636" s="95"/>
      <c r="F1636" s="95"/>
      <c r="Y1636" s="95"/>
      <c r="AA1636" s="95"/>
      <c r="AC1636" s="3"/>
      <c r="AD1636" s="3"/>
      <c r="AE1636" s="3"/>
    </row>
    <row r="1637" spans="1:31" x14ac:dyDescent="0.45">
      <c r="A1637" s="3"/>
      <c r="B1637" s="3"/>
      <c r="C1637" s="3"/>
      <c r="D1637" s="23"/>
      <c r="E1637" s="95"/>
      <c r="F1637" s="95"/>
      <c r="Y1637" s="95"/>
      <c r="AA1637" s="95"/>
      <c r="AC1637" s="3"/>
      <c r="AD1637" s="3"/>
      <c r="AE1637" s="3"/>
    </row>
    <row r="1638" spans="1:31" x14ac:dyDescent="0.45">
      <c r="A1638" s="3"/>
      <c r="B1638" s="3"/>
      <c r="C1638" s="3"/>
      <c r="D1638" s="23"/>
      <c r="E1638" s="95"/>
      <c r="F1638" s="95"/>
      <c r="Y1638" s="95"/>
      <c r="AA1638" s="95"/>
      <c r="AC1638" s="3"/>
      <c r="AD1638" s="3"/>
      <c r="AE1638" s="3"/>
    </row>
    <row r="1639" spans="1:31" x14ac:dyDescent="0.45">
      <c r="A1639" s="3"/>
      <c r="B1639" s="3"/>
      <c r="C1639" s="3"/>
      <c r="D1639" s="23"/>
      <c r="E1639" s="95"/>
      <c r="F1639" s="95"/>
      <c r="Y1639" s="95"/>
      <c r="AA1639" s="95"/>
      <c r="AC1639" s="3"/>
      <c r="AD1639" s="3"/>
      <c r="AE1639" s="3"/>
    </row>
    <row r="1640" spans="1:31" x14ac:dyDescent="0.45">
      <c r="A1640" s="3"/>
      <c r="B1640" s="3"/>
      <c r="C1640" s="3"/>
      <c r="D1640" s="23"/>
      <c r="E1640" s="95"/>
      <c r="F1640" s="95"/>
      <c r="Y1640" s="95"/>
      <c r="AA1640" s="95"/>
      <c r="AC1640" s="3"/>
      <c r="AD1640" s="3"/>
      <c r="AE1640" s="3"/>
    </row>
    <row r="1641" spans="1:31" x14ac:dyDescent="0.45">
      <c r="A1641" s="3"/>
      <c r="B1641" s="3"/>
      <c r="C1641" s="3"/>
      <c r="D1641" s="23"/>
      <c r="E1641" s="95"/>
      <c r="F1641" s="95"/>
      <c r="Y1641" s="95"/>
      <c r="AA1641" s="95"/>
      <c r="AC1641" s="3"/>
      <c r="AD1641" s="3"/>
      <c r="AE1641" s="3"/>
    </row>
    <row r="1642" spans="1:31" x14ac:dyDescent="0.45">
      <c r="A1642" s="3"/>
      <c r="B1642" s="3"/>
      <c r="C1642" s="3"/>
      <c r="D1642" s="23"/>
      <c r="E1642" s="95"/>
      <c r="F1642" s="95"/>
      <c r="Y1642" s="95"/>
      <c r="AA1642" s="95"/>
      <c r="AC1642" s="3"/>
      <c r="AD1642" s="3"/>
      <c r="AE1642" s="3"/>
    </row>
    <row r="1643" spans="1:31" x14ac:dyDescent="0.45">
      <c r="A1643" s="3"/>
      <c r="B1643" s="3"/>
      <c r="C1643" s="3"/>
      <c r="D1643" s="23"/>
      <c r="E1643" s="95"/>
      <c r="F1643" s="95"/>
      <c r="Y1643" s="95"/>
      <c r="AA1643" s="95"/>
      <c r="AC1643" s="3"/>
      <c r="AD1643" s="3"/>
      <c r="AE1643" s="3"/>
    </row>
    <row r="1644" spans="1:31" x14ac:dyDescent="0.45">
      <c r="A1644" s="3"/>
      <c r="B1644" s="3"/>
      <c r="C1644" s="3"/>
      <c r="D1644" s="23"/>
      <c r="E1644" s="95"/>
      <c r="F1644" s="95"/>
      <c r="Y1644" s="95"/>
      <c r="AA1644" s="95"/>
      <c r="AC1644" s="3"/>
      <c r="AD1644" s="3"/>
      <c r="AE1644" s="3"/>
    </row>
    <row r="1645" spans="1:31" x14ac:dyDescent="0.45">
      <c r="A1645" s="3"/>
      <c r="B1645" s="3"/>
      <c r="C1645" s="3"/>
      <c r="D1645" s="23"/>
      <c r="E1645" s="95"/>
      <c r="F1645" s="95"/>
      <c r="Y1645" s="95"/>
      <c r="AA1645" s="95"/>
      <c r="AC1645" s="3"/>
      <c r="AD1645" s="3"/>
      <c r="AE1645" s="3"/>
    </row>
    <row r="1646" spans="1:31" x14ac:dyDescent="0.45">
      <c r="A1646" s="3"/>
      <c r="B1646" s="3"/>
      <c r="C1646" s="3"/>
      <c r="D1646" s="23"/>
      <c r="E1646" s="95"/>
      <c r="F1646" s="95"/>
      <c r="Y1646" s="95"/>
      <c r="AA1646" s="95"/>
      <c r="AC1646" s="3"/>
      <c r="AD1646" s="3"/>
      <c r="AE1646" s="3"/>
    </row>
    <row r="1647" spans="1:31" x14ac:dyDescent="0.45">
      <c r="A1647" s="3"/>
      <c r="B1647" s="3"/>
      <c r="C1647" s="3"/>
      <c r="D1647" s="23"/>
      <c r="E1647" s="95"/>
      <c r="F1647" s="95"/>
      <c r="Y1647" s="95"/>
      <c r="AA1647" s="95"/>
      <c r="AC1647" s="3"/>
      <c r="AD1647" s="3"/>
      <c r="AE1647" s="3"/>
    </row>
    <row r="1648" spans="1:31" x14ac:dyDescent="0.45">
      <c r="A1648" s="3"/>
      <c r="B1648" s="3"/>
      <c r="C1648" s="3"/>
      <c r="D1648" s="23"/>
      <c r="E1648" s="95"/>
      <c r="F1648" s="95"/>
      <c r="Y1648" s="95"/>
      <c r="AA1648" s="95"/>
      <c r="AC1648" s="3"/>
      <c r="AD1648" s="3"/>
      <c r="AE1648" s="3"/>
    </row>
    <row r="1649" spans="1:31" x14ac:dyDescent="0.45">
      <c r="A1649" s="3"/>
      <c r="B1649" s="3"/>
      <c r="C1649" s="3"/>
      <c r="D1649" s="23"/>
      <c r="E1649" s="95"/>
      <c r="F1649" s="95"/>
      <c r="Y1649" s="95"/>
      <c r="AA1649" s="95"/>
      <c r="AC1649" s="3"/>
      <c r="AD1649" s="3"/>
      <c r="AE1649" s="3"/>
    </row>
    <row r="1650" spans="1:31" x14ac:dyDescent="0.45">
      <c r="A1650" s="3"/>
      <c r="B1650" s="3"/>
      <c r="C1650" s="3"/>
      <c r="D1650" s="23"/>
      <c r="E1650" s="95"/>
      <c r="F1650" s="95"/>
      <c r="Y1650" s="95"/>
      <c r="AA1650" s="95"/>
      <c r="AC1650" s="3"/>
      <c r="AD1650" s="3"/>
      <c r="AE1650" s="3"/>
    </row>
    <row r="1651" spans="1:31" x14ac:dyDescent="0.45">
      <c r="A1651" s="3"/>
      <c r="B1651" s="3"/>
      <c r="C1651" s="3"/>
      <c r="D1651" s="23"/>
      <c r="E1651" s="95"/>
      <c r="F1651" s="95"/>
      <c r="Y1651" s="95"/>
      <c r="AA1651" s="95"/>
      <c r="AC1651" s="3"/>
      <c r="AD1651" s="3"/>
      <c r="AE1651" s="3"/>
    </row>
    <row r="1652" spans="1:31" x14ac:dyDescent="0.45">
      <c r="A1652" s="3"/>
      <c r="B1652" s="3"/>
      <c r="C1652" s="3"/>
      <c r="D1652" s="23"/>
      <c r="E1652" s="95"/>
      <c r="F1652" s="95"/>
      <c r="Y1652" s="95"/>
      <c r="AA1652" s="95"/>
      <c r="AC1652" s="3"/>
      <c r="AD1652" s="3"/>
      <c r="AE1652" s="3"/>
    </row>
    <row r="1653" spans="1:31" x14ac:dyDescent="0.45">
      <c r="A1653" s="3"/>
      <c r="B1653" s="3"/>
      <c r="C1653" s="3"/>
      <c r="D1653" s="23"/>
      <c r="E1653" s="95"/>
      <c r="F1653" s="95"/>
      <c r="Y1653" s="95"/>
      <c r="AA1653" s="95"/>
      <c r="AC1653" s="3"/>
      <c r="AD1653" s="3"/>
      <c r="AE1653" s="3"/>
    </row>
    <row r="1654" spans="1:31" x14ac:dyDescent="0.45">
      <c r="A1654" s="3"/>
      <c r="B1654" s="3"/>
      <c r="C1654" s="3"/>
      <c r="D1654" s="23"/>
      <c r="E1654" s="95"/>
      <c r="F1654" s="95"/>
      <c r="Y1654" s="95"/>
      <c r="AA1654" s="95"/>
      <c r="AC1654" s="3"/>
      <c r="AD1654" s="3"/>
      <c r="AE1654" s="3"/>
    </row>
    <row r="1655" spans="1:31" x14ac:dyDescent="0.45">
      <c r="A1655" s="3"/>
      <c r="B1655" s="3"/>
      <c r="C1655" s="3"/>
      <c r="D1655" s="23"/>
      <c r="E1655" s="95"/>
      <c r="F1655" s="95"/>
      <c r="Y1655" s="95"/>
      <c r="AA1655" s="95"/>
      <c r="AC1655" s="3"/>
      <c r="AD1655" s="3"/>
      <c r="AE1655" s="3"/>
    </row>
    <row r="1656" spans="1:31" x14ac:dyDescent="0.45">
      <c r="A1656" s="3"/>
      <c r="B1656" s="3"/>
      <c r="C1656" s="3"/>
      <c r="D1656" s="23"/>
      <c r="E1656" s="95"/>
      <c r="F1656" s="95"/>
      <c r="Y1656" s="95"/>
      <c r="AA1656" s="95"/>
      <c r="AC1656" s="3"/>
      <c r="AD1656" s="3"/>
      <c r="AE1656" s="3"/>
    </row>
    <row r="1657" spans="1:31" x14ac:dyDescent="0.45">
      <c r="A1657" s="3"/>
      <c r="B1657" s="3"/>
      <c r="C1657" s="3"/>
      <c r="D1657" s="23"/>
      <c r="E1657" s="95"/>
      <c r="F1657" s="95"/>
      <c r="Y1657" s="95"/>
      <c r="AA1657" s="95"/>
      <c r="AC1657" s="3"/>
      <c r="AD1657" s="3"/>
      <c r="AE1657" s="3"/>
    </row>
    <row r="1658" spans="1:31" x14ac:dyDescent="0.45">
      <c r="A1658" s="3"/>
      <c r="B1658" s="3"/>
      <c r="C1658" s="3"/>
      <c r="D1658" s="23"/>
      <c r="E1658" s="95"/>
      <c r="F1658" s="95"/>
      <c r="Y1658" s="95"/>
      <c r="AA1658" s="95"/>
      <c r="AC1658" s="3"/>
      <c r="AD1658" s="3"/>
      <c r="AE1658" s="3"/>
    </row>
    <row r="1659" spans="1:31" x14ac:dyDescent="0.45">
      <c r="A1659" s="3"/>
      <c r="B1659" s="3"/>
      <c r="C1659" s="3"/>
      <c r="D1659" s="23"/>
      <c r="E1659" s="95"/>
      <c r="F1659" s="95"/>
      <c r="Y1659" s="95"/>
      <c r="AA1659" s="95"/>
      <c r="AC1659" s="3"/>
      <c r="AD1659" s="3"/>
      <c r="AE1659" s="3"/>
    </row>
    <row r="1660" spans="1:31" x14ac:dyDescent="0.45">
      <c r="A1660" s="3"/>
      <c r="B1660" s="3"/>
      <c r="C1660" s="3"/>
      <c r="D1660" s="23"/>
      <c r="E1660" s="95"/>
      <c r="F1660" s="95"/>
      <c r="Y1660" s="95"/>
      <c r="AA1660" s="95"/>
      <c r="AC1660" s="3"/>
      <c r="AD1660" s="3"/>
      <c r="AE1660" s="3"/>
    </row>
    <row r="1661" spans="1:31" x14ac:dyDescent="0.45">
      <c r="A1661" s="3"/>
      <c r="B1661" s="3"/>
      <c r="C1661" s="3"/>
      <c r="D1661" s="23"/>
      <c r="E1661" s="95"/>
      <c r="F1661" s="95"/>
      <c r="Y1661" s="95"/>
      <c r="AA1661" s="95"/>
      <c r="AC1661" s="3"/>
      <c r="AD1661" s="3"/>
      <c r="AE1661" s="3"/>
    </row>
    <row r="1662" spans="1:31" x14ac:dyDescent="0.45">
      <c r="A1662" s="3"/>
      <c r="B1662" s="3"/>
      <c r="C1662" s="3"/>
      <c r="D1662" s="23"/>
      <c r="E1662" s="95"/>
      <c r="F1662" s="95"/>
      <c r="Y1662" s="95"/>
      <c r="AA1662" s="95"/>
      <c r="AC1662" s="3"/>
      <c r="AD1662" s="3"/>
      <c r="AE1662" s="3"/>
    </row>
    <row r="1663" spans="1:31" x14ac:dyDescent="0.45">
      <c r="A1663" s="3"/>
      <c r="B1663" s="3"/>
      <c r="C1663" s="3"/>
      <c r="D1663" s="23"/>
      <c r="E1663" s="95"/>
      <c r="F1663" s="95"/>
      <c r="Y1663" s="95"/>
      <c r="AA1663" s="95"/>
      <c r="AC1663" s="3"/>
      <c r="AD1663" s="3"/>
      <c r="AE1663" s="3"/>
    </row>
    <row r="1664" spans="1:31" x14ac:dyDescent="0.45">
      <c r="A1664" s="3"/>
      <c r="B1664" s="3"/>
      <c r="C1664" s="3"/>
      <c r="D1664" s="23"/>
      <c r="E1664" s="95"/>
      <c r="F1664" s="95"/>
      <c r="Y1664" s="95"/>
      <c r="AA1664" s="95"/>
      <c r="AC1664" s="3"/>
      <c r="AD1664" s="3"/>
      <c r="AE1664" s="3"/>
    </row>
    <row r="1665" spans="1:31" x14ac:dyDescent="0.45">
      <c r="A1665" s="3"/>
      <c r="B1665" s="3"/>
      <c r="C1665" s="3"/>
      <c r="D1665" s="23"/>
      <c r="E1665" s="95"/>
      <c r="F1665" s="95"/>
      <c r="Y1665" s="95"/>
      <c r="AA1665" s="95"/>
      <c r="AC1665" s="3"/>
      <c r="AD1665" s="3"/>
      <c r="AE1665" s="3"/>
    </row>
    <row r="1666" spans="1:31" x14ac:dyDescent="0.45">
      <c r="A1666" s="3"/>
      <c r="B1666" s="3"/>
      <c r="C1666" s="3"/>
      <c r="D1666" s="23"/>
      <c r="E1666" s="95"/>
      <c r="F1666" s="95"/>
      <c r="Y1666" s="95"/>
      <c r="AA1666" s="95"/>
      <c r="AC1666" s="3"/>
      <c r="AD1666" s="3"/>
      <c r="AE1666" s="3"/>
    </row>
    <row r="1667" spans="1:31" x14ac:dyDescent="0.45">
      <c r="A1667" s="3"/>
      <c r="B1667" s="3"/>
      <c r="C1667" s="3"/>
      <c r="D1667" s="23"/>
      <c r="E1667" s="95"/>
      <c r="F1667" s="95"/>
      <c r="Y1667" s="95"/>
      <c r="AA1667" s="95"/>
      <c r="AC1667" s="3"/>
      <c r="AD1667" s="3"/>
      <c r="AE1667" s="3"/>
    </row>
    <row r="1668" spans="1:31" x14ac:dyDescent="0.45">
      <c r="A1668" s="3"/>
      <c r="B1668" s="3"/>
      <c r="C1668" s="3"/>
      <c r="D1668" s="23"/>
      <c r="E1668" s="95"/>
      <c r="F1668" s="95"/>
      <c r="Y1668" s="95"/>
      <c r="AA1668" s="95"/>
      <c r="AC1668" s="3"/>
      <c r="AD1668" s="3"/>
      <c r="AE1668" s="3"/>
    </row>
    <row r="1669" spans="1:31" x14ac:dyDescent="0.45">
      <c r="A1669" s="3"/>
      <c r="B1669" s="3"/>
      <c r="C1669" s="3"/>
      <c r="D1669" s="23"/>
      <c r="E1669" s="95"/>
      <c r="F1669" s="95"/>
      <c r="Y1669" s="95"/>
      <c r="AA1669" s="95"/>
      <c r="AC1669" s="3"/>
      <c r="AD1669" s="3"/>
      <c r="AE1669" s="3"/>
    </row>
    <row r="1670" spans="1:31" x14ac:dyDescent="0.45">
      <c r="A1670" s="3"/>
      <c r="B1670" s="3"/>
      <c r="C1670" s="3"/>
      <c r="D1670" s="23"/>
      <c r="E1670" s="95"/>
      <c r="F1670" s="95"/>
      <c r="Y1670" s="95"/>
      <c r="AA1670" s="95"/>
      <c r="AC1670" s="3"/>
      <c r="AD1670" s="3"/>
      <c r="AE1670" s="3"/>
    </row>
    <row r="1671" spans="1:31" x14ac:dyDescent="0.45">
      <c r="A1671" s="3"/>
      <c r="B1671" s="3"/>
      <c r="C1671" s="3"/>
      <c r="D1671" s="23"/>
      <c r="E1671" s="95"/>
      <c r="F1671" s="95"/>
      <c r="Y1671" s="95"/>
      <c r="AA1671" s="95"/>
      <c r="AC1671" s="3"/>
      <c r="AD1671" s="3"/>
      <c r="AE1671" s="3"/>
    </row>
    <row r="1672" spans="1:31" x14ac:dyDescent="0.45">
      <c r="A1672" s="3"/>
      <c r="B1672" s="3"/>
      <c r="C1672" s="3"/>
      <c r="D1672" s="23"/>
      <c r="E1672" s="95"/>
      <c r="F1672" s="95"/>
      <c r="Y1672" s="95"/>
      <c r="AA1672" s="95"/>
      <c r="AC1672" s="3"/>
      <c r="AD1672" s="3"/>
      <c r="AE1672" s="3"/>
    </row>
    <row r="1673" spans="1:31" x14ac:dyDescent="0.45">
      <c r="A1673" s="3"/>
      <c r="B1673" s="3"/>
      <c r="C1673" s="3"/>
      <c r="D1673" s="23"/>
      <c r="E1673" s="95"/>
      <c r="F1673" s="95"/>
      <c r="Y1673" s="95"/>
      <c r="AA1673" s="95"/>
      <c r="AC1673" s="3"/>
      <c r="AD1673" s="3"/>
      <c r="AE1673" s="3"/>
    </row>
    <row r="1674" spans="1:31" x14ac:dyDescent="0.45">
      <c r="A1674" s="3"/>
      <c r="B1674" s="3"/>
      <c r="C1674" s="3"/>
      <c r="D1674" s="23"/>
      <c r="E1674" s="95"/>
      <c r="F1674" s="95"/>
      <c r="Y1674" s="95"/>
      <c r="AA1674" s="95"/>
      <c r="AC1674" s="3"/>
      <c r="AD1674" s="3"/>
      <c r="AE1674" s="3"/>
    </row>
    <row r="1675" spans="1:31" x14ac:dyDescent="0.45">
      <c r="A1675" s="3"/>
      <c r="B1675" s="3"/>
      <c r="C1675" s="3"/>
      <c r="D1675" s="23"/>
      <c r="E1675" s="95"/>
      <c r="F1675" s="95"/>
      <c r="Y1675" s="95"/>
      <c r="AA1675" s="95"/>
      <c r="AC1675" s="3"/>
      <c r="AD1675" s="3"/>
      <c r="AE1675" s="3"/>
    </row>
    <row r="1676" spans="1:31" x14ac:dyDescent="0.45">
      <c r="A1676" s="3"/>
      <c r="B1676" s="3"/>
      <c r="C1676" s="3"/>
      <c r="D1676" s="23"/>
      <c r="E1676" s="95"/>
      <c r="F1676" s="95"/>
      <c r="Y1676" s="95"/>
      <c r="AA1676" s="95"/>
      <c r="AC1676" s="3"/>
      <c r="AD1676" s="3"/>
      <c r="AE1676" s="3"/>
    </row>
    <row r="1677" spans="1:31" x14ac:dyDescent="0.45">
      <c r="A1677" s="3"/>
      <c r="B1677" s="3"/>
      <c r="C1677" s="3"/>
      <c r="D1677" s="23"/>
      <c r="E1677" s="95"/>
      <c r="F1677" s="95"/>
      <c r="Y1677" s="95"/>
      <c r="AA1677" s="95"/>
      <c r="AC1677" s="3"/>
      <c r="AD1677" s="3"/>
      <c r="AE1677" s="3"/>
    </row>
    <row r="1678" spans="1:31" x14ac:dyDescent="0.45">
      <c r="A1678" s="3"/>
      <c r="B1678" s="3"/>
      <c r="C1678" s="3"/>
      <c r="D1678" s="23"/>
      <c r="E1678" s="95"/>
      <c r="F1678" s="95"/>
      <c r="Y1678" s="95"/>
      <c r="AA1678" s="95"/>
      <c r="AC1678" s="3"/>
      <c r="AD1678" s="3"/>
      <c r="AE1678" s="3"/>
    </row>
    <row r="1679" spans="1:31" x14ac:dyDescent="0.45">
      <c r="A1679" s="3"/>
      <c r="B1679" s="3"/>
      <c r="C1679" s="3"/>
      <c r="D1679" s="23"/>
      <c r="E1679" s="95"/>
      <c r="F1679" s="95"/>
      <c r="Y1679" s="95"/>
      <c r="AA1679" s="95"/>
      <c r="AC1679" s="3"/>
      <c r="AD1679" s="3"/>
      <c r="AE1679" s="3"/>
    </row>
    <row r="1680" spans="1:31" x14ac:dyDescent="0.45">
      <c r="A1680" s="3"/>
      <c r="B1680" s="3"/>
      <c r="C1680" s="3"/>
      <c r="D1680" s="23"/>
      <c r="E1680" s="95"/>
      <c r="F1680" s="95"/>
      <c r="Y1680" s="95"/>
      <c r="AA1680" s="95"/>
      <c r="AC1680" s="3"/>
      <c r="AD1680" s="3"/>
      <c r="AE1680" s="3"/>
    </row>
    <row r="1681" spans="1:31" x14ac:dyDescent="0.45">
      <c r="A1681" s="3"/>
      <c r="B1681" s="3"/>
      <c r="C1681" s="3"/>
      <c r="D1681" s="23"/>
      <c r="E1681" s="95"/>
      <c r="F1681" s="95"/>
      <c r="Y1681" s="95"/>
      <c r="AA1681" s="95"/>
      <c r="AC1681" s="3"/>
      <c r="AD1681" s="3"/>
      <c r="AE1681" s="3"/>
    </row>
    <row r="1682" spans="1:31" x14ac:dyDescent="0.45">
      <c r="A1682" s="3"/>
      <c r="B1682" s="3"/>
      <c r="C1682" s="3"/>
      <c r="D1682" s="23"/>
      <c r="E1682" s="95"/>
      <c r="F1682" s="95"/>
      <c r="Y1682" s="95"/>
      <c r="AA1682" s="95"/>
      <c r="AC1682" s="3"/>
      <c r="AD1682" s="3"/>
      <c r="AE1682" s="3"/>
    </row>
    <row r="1683" spans="1:31" x14ac:dyDescent="0.45">
      <c r="A1683" s="3"/>
      <c r="B1683" s="3"/>
      <c r="C1683" s="3"/>
      <c r="D1683" s="23"/>
      <c r="E1683" s="95"/>
      <c r="F1683" s="95"/>
      <c r="Y1683" s="95"/>
      <c r="AA1683" s="95"/>
      <c r="AC1683" s="3"/>
      <c r="AD1683" s="3"/>
      <c r="AE1683" s="3"/>
    </row>
    <row r="1684" spans="1:31" x14ac:dyDescent="0.45">
      <c r="A1684" s="3"/>
      <c r="B1684" s="3"/>
      <c r="C1684" s="3"/>
      <c r="D1684" s="23"/>
      <c r="E1684" s="95"/>
      <c r="F1684" s="95"/>
      <c r="Y1684" s="95"/>
      <c r="AA1684" s="95"/>
      <c r="AC1684" s="3"/>
      <c r="AD1684" s="3"/>
      <c r="AE1684" s="3"/>
    </row>
    <row r="1685" spans="1:31" x14ac:dyDescent="0.45">
      <c r="A1685" s="3"/>
      <c r="B1685" s="3"/>
      <c r="C1685" s="3"/>
      <c r="D1685" s="23"/>
      <c r="E1685" s="95"/>
      <c r="F1685" s="95"/>
      <c r="Y1685" s="95"/>
      <c r="AA1685" s="95"/>
      <c r="AC1685" s="3"/>
      <c r="AD1685" s="3"/>
      <c r="AE1685" s="3"/>
    </row>
    <row r="1686" spans="1:31" x14ac:dyDescent="0.45">
      <c r="A1686" s="3"/>
      <c r="B1686" s="3"/>
      <c r="C1686" s="3"/>
      <c r="D1686" s="23"/>
      <c r="E1686" s="95"/>
      <c r="F1686" s="95"/>
      <c r="Y1686" s="95"/>
      <c r="AA1686" s="95"/>
      <c r="AC1686" s="3"/>
      <c r="AD1686" s="3"/>
      <c r="AE1686" s="3"/>
    </row>
    <row r="1687" spans="1:31" x14ac:dyDescent="0.45">
      <c r="A1687" s="3"/>
      <c r="B1687" s="3"/>
      <c r="C1687" s="3"/>
      <c r="D1687" s="23"/>
      <c r="E1687" s="95"/>
      <c r="F1687" s="95"/>
      <c r="Y1687" s="95"/>
      <c r="AA1687" s="95"/>
      <c r="AC1687" s="3"/>
      <c r="AD1687" s="3"/>
      <c r="AE1687" s="3"/>
    </row>
    <row r="1688" spans="1:31" x14ac:dyDescent="0.45">
      <c r="A1688" s="3"/>
      <c r="B1688" s="3"/>
      <c r="C1688" s="3"/>
      <c r="D1688" s="23"/>
      <c r="E1688" s="95"/>
      <c r="F1688" s="95"/>
      <c r="Y1688" s="95"/>
      <c r="AA1688" s="95"/>
      <c r="AC1688" s="3"/>
      <c r="AD1688" s="3"/>
      <c r="AE1688" s="3"/>
    </row>
    <row r="1689" spans="1:31" x14ac:dyDescent="0.45">
      <c r="A1689" s="3"/>
      <c r="B1689" s="3"/>
      <c r="C1689" s="3"/>
      <c r="D1689" s="23"/>
      <c r="E1689" s="95"/>
      <c r="F1689" s="95"/>
      <c r="Y1689" s="95"/>
      <c r="AA1689" s="95"/>
      <c r="AC1689" s="3"/>
      <c r="AD1689" s="3"/>
      <c r="AE1689" s="3"/>
    </row>
    <row r="1690" spans="1:31" x14ac:dyDescent="0.45">
      <c r="A1690" s="3"/>
      <c r="B1690" s="3"/>
      <c r="C1690" s="3"/>
      <c r="D1690" s="23"/>
      <c r="E1690" s="95"/>
      <c r="F1690" s="95"/>
      <c r="Y1690" s="95"/>
      <c r="AA1690" s="95"/>
      <c r="AC1690" s="3"/>
      <c r="AD1690" s="3"/>
      <c r="AE1690" s="3"/>
    </row>
    <row r="1691" spans="1:31" x14ac:dyDescent="0.45">
      <c r="A1691" s="3"/>
      <c r="B1691" s="3"/>
      <c r="C1691" s="3"/>
      <c r="D1691" s="23"/>
      <c r="E1691" s="95"/>
      <c r="F1691" s="95"/>
      <c r="Y1691" s="95"/>
      <c r="AA1691" s="95"/>
      <c r="AC1691" s="3"/>
      <c r="AD1691" s="3"/>
      <c r="AE1691" s="3"/>
    </row>
    <row r="1692" spans="1:31" x14ac:dyDescent="0.45">
      <c r="A1692" s="3"/>
      <c r="B1692" s="3"/>
      <c r="C1692" s="3"/>
      <c r="D1692" s="23"/>
      <c r="E1692" s="95"/>
      <c r="F1692" s="95"/>
      <c r="Y1692" s="95"/>
      <c r="AA1692" s="95"/>
      <c r="AC1692" s="3"/>
      <c r="AD1692" s="3"/>
      <c r="AE1692" s="3"/>
    </row>
    <row r="1693" spans="1:31" x14ac:dyDescent="0.45">
      <c r="A1693" s="3"/>
      <c r="B1693" s="3"/>
      <c r="C1693" s="3"/>
      <c r="D1693" s="23"/>
      <c r="E1693" s="95"/>
      <c r="F1693" s="95"/>
      <c r="Y1693" s="95"/>
      <c r="AA1693" s="95"/>
      <c r="AC1693" s="3"/>
      <c r="AD1693" s="3"/>
      <c r="AE1693" s="3"/>
    </row>
    <row r="1694" spans="1:31" x14ac:dyDescent="0.45">
      <c r="A1694" s="3"/>
      <c r="B1694" s="3"/>
      <c r="C1694" s="3"/>
      <c r="D1694" s="23"/>
      <c r="E1694" s="95"/>
      <c r="F1694" s="95"/>
      <c r="Y1694" s="95"/>
      <c r="AA1694" s="95"/>
      <c r="AC1694" s="3"/>
      <c r="AD1694" s="3"/>
      <c r="AE1694" s="3"/>
    </row>
    <row r="1695" spans="1:31" x14ac:dyDescent="0.45">
      <c r="A1695" s="3"/>
      <c r="B1695" s="3"/>
      <c r="C1695" s="3"/>
      <c r="D1695" s="23"/>
      <c r="E1695" s="95"/>
      <c r="F1695" s="95"/>
      <c r="Y1695" s="95"/>
      <c r="AA1695" s="95"/>
      <c r="AC1695" s="3"/>
      <c r="AD1695" s="3"/>
      <c r="AE1695" s="3"/>
    </row>
    <row r="1696" spans="1:31" x14ac:dyDescent="0.45">
      <c r="A1696" s="3"/>
      <c r="B1696" s="3"/>
      <c r="C1696" s="3"/>
      <c r="D1696" s="23"/>
      <c r="E1696" s="95"/>
      <c r="F1696" s="95"/>
      <c r="Y1696" s="95"/>
      <c r="AA1696" s="95"/>
      <c r="AC1696" s="3"/>
      <c r="AD1696" s="3"/>
      <c r="AE1696" s="3"/>
    </row>
    <row r="1697" spans="1:31" x14ac:dyDescent="0.45">
      <c r="A1697" s="3"/>
      <c r="B1697" s="3"/>
      <c r="C1697" s="3"/>
      <c r="D1697" s="23"/>
      <c r="E1697" s="95"/>
      <c r="F1697" s="95"/>
      <c r="Y1697" s="95"/>
      <c r="AA1697" s="95"/>
      <c r="AC1697" s="3"/>
      <c r="AD1697" s="3"/>
      <c r="AE1697" s="3"/>
    </row>
    <row r="1698" spans="1:31" x14ac:dyDescent="0.45">
      <c r="A1698" s="3"/>
      <c r="B1698" s="3"/>
      <c r="C1698" s="3"/>
      <c r="D1698" s="23"/>
      <c r="E1698" s="95"/>
      <c r="F1698" s="95"/>
      <c r="Y1698" s="95"/>
      <c r="AA1698" s="95"/>
      <c r="AC1698" s="3"/>
      <c r="AD1698" s="3"/>
      <c r="AE1698" s="3"/>
    </row>
    <row r="1699" spans="1:31" x14ac:dyDescent="0.45">
      <c r="A1699" s="3"/>
      <c r="B1699" s="3"/>
      <c r="C1699" s="3"/>
      <c r="D1699" s="23"/>
      <c r="E1699" s="95"/>
      <c r="F1699" s="95"/>
      <c r="Y1699" s="95"/>
      <c r="AA1699" s="95"/>
      <c r="AC1699" s="3"/>
      <c r="AD1699" s="3"/>
      <c r="AE1699" s="3"/>
    </row>
    <row r="1700" spans="1:31" x14ac:dyDescent="0.45">
      <c r="A1700" s="3"/>
      <c r="B1700" s="3"/>
      <c r="C1700" s="3"/>
      <c r="D1700" s="23"/>
      <c r="E1700" s="95"/>
      <c r="F1700" s="95"/>
      <c r="Y1700" s="95"/>
      <c r="AA1700" s="95"/>
      <c r="AC1700" s="3"/>
      <c r="AD1700" s="3"/>
      <c r="AE1700" s="3"/>
    </row>
    <row r="1701" spans="1:31" x14ac:dyDescent="0.45">
      <c r="A1701" s="3"/>
      <c r="B1701" s="3"/>
      <c r="C1701" s="3"/>
      <c r="D1701" s="23"/>
      <c r="E1701" s="95"/>
      <c r="F1701" s="95"/>
      <c r="Y1701" s="95"/>
      <c r="AA1701" s="95"/>
      <c r="AC1701" s="3"/>
      <c r="AD1701" s="3"/>
      <c r="AE1701" s="3"/>
    </row>
    <row r="1702" spans="1:31" x14ac:dyDescent="0.45">
      <c r="A1702" s="3"/>
      <c r="B1702" s="3"/>
      <c r="C1702" s="3"/>
      <c r="D1702" s="23"/>
      <c r="E1702" s="95"/>
      <c r="F1702" s="95"/>
      <c r="Y1702" s="95"/>
      <c r="AA1702" s="95"/>
      <c r="AC1702" s="3"/>
      <c r="AD1702" s="3"/>
      <c r="AE1702" s="3"/>
    </row>
    <row r="1703" spans="1:31" x14ac:dyDescent="0.45">
      <c r="A1703" s="3"/>
      <c r="B1703" s="3"/>
      <c r="C1703" s="3"/>
      <c r="D1703" s="23"/>
      <c r="E1703" s="95"/>
      <c r="F1703" s="95"/>
      <c r="Y1703" s="95"/>
      <c r="AA1703" s="95"/>
      <c r="AC1703" s="3"/>
      <c r="AD1703" s="3"/>
      <c r="AE1703" s="3"/>
    </row>
    <row r="1704" spans="1:31" x14ac:dyDescent="0.45">
      <c r="A1704" s="3"/>
      <c r="B1704" s="3"/>
      <c r="C1704" s="3"/>
      <c r="D1704" s="23"/>
      <c r="E1704" s="95"/>
      <c r="F1704" s="95"/>
      <c r="Y1704" s="95"/>
      <c r="AA1704" s="95"/>
      <c r="AC1704" s="3"/>
      <c r="AD1704" s="3"/>
      <c r="AE1704" s="3"/>
    </row>
    <row r="1705" spans="1:31" x14ac:dyDescent="0.45">
      <c r="A1705" s="3"/>
      <c r="B1705" s="3"/>
      <c r="C1705" s="3"/>
      <c r="D1705" s="23"/>
      <c r="E1705" s="95"/>
      <c r="F1705" s="95"/>
      <c r="Y1705" s="95"/>
      <c r="AA1705" s="95"/>
      <c r="AC1705" s="3"/>
      <c r="AD1705" s="3"/>
      <c r="AE1705" s="3"/>
    </row>
    <row r="1706" spans="1:31" x14ac:dyDescent="0.45">
      <c r="A1706" s="3"/>
      <c r="B1706" s="3"/>
      <c r="C1706" s="3"/>
      <c r="D1706" s="23"/>
      <c r="E1706" s="95"/>
      <c r="F1706" s="95"/>
      <c r="Y1706" s="95"/>
      <c r="AA1706" s="95"/>
      <c r="AC1706" s="3"/>
      <c r="AD1706" s="3"/>
      <c r="AE1706" s="3"/>
    </row>
    <row r="1707" spans="1:31" x14ac:dyDescent="0.45">
      <c r="A1707" s="3"/>
      <c r="B1707" s="3"/>
      <c r="C1707" s="3"/>
      <c r="D1707" s="23"/>
      <c r="E1707" s="95"/>
      <c r="F1707" s="95"/>
      <c r="Y1707" s="95"/>
      <c r="AA1707" s="95"/>
      <c r="AC1707" s="3"/>
      <c r="AD1707" s="3"/>
      <c r="AE1707" s="3"/>
    </row>
    <row r="1708" spans="1:31" x14ac:dyDescent="0.45">
      <c r="A1708" s="3"/>
      <c r="B1708" s="3"/>
      <c r="C1708" s="3"/>
      <c r="D1708" s="23"/>
      <c r="E1708" s="95"/>
      <c r="F1708" s="95"/>
      <c r="Y1708" s="95"/>
      <c r="AA1708" s="95"/>
      <c r="AC1708" s="3"/>
      <c r="AD1708" s="3"/>
      <c r="AE1708" s="3"/>
    </row>
    <row r="1709" spans="1:31" x14ac:dyDescent="0.45">
      <c r="A1709" s="3"/>
      <c r="B1709" s="3"/>
      <c r="C1709" s="3"/>
      <c r="D1709" s="23"/>
      <c r="E1709" s="95"/>
      <c r="F1709" s="95"/>
      <c r="Y1709" s="95"/>
      <c r="AA1709" s="95"/>
      <c r="AC1709" s="3"/>
      <c r="AD1709" s="3"/>
      <c r="AE1709" s="3"/>
    </row>
    <row r="1710" spans="1:31" x14ac:dyDescent="0.45">
      <c r="A1710" s="3"/>
      <c r="B1710" s="3"/>
      <c r="C1710" s="3"/>
      <c r="D1710" s="23"/>
      <c r="E1710" s="95"/>
      <c r="F1710" s="95"/>
      <c r="Y1710" s="95"/>
      <c r="AA1710" s="95"/>
      <c r="AC1710" s="3"/>
      <c r="AD1710" s="3"/>
      <c r="AE1710" s="3"/>
    </row>
    <row r="1711" spans="1:31" x14ac:dyDescent="0.45">
      <c r="A1711" s="3"/>
      <c r="B1711" s="3"/>
      <c r="C1711" s="3"/>
      <c r="D1711" s="23"/>
      <c r="E1711" s="95"/>
      <c r="F1711" s="95"/>
      <c r="Y1711" s="95"/>
      <c r="AA1711" s="95"/>
      <c r="AC1711" s="3"/>
      <c r="AD1711" s="3"/>
      <c r="AE1711" s="3"/>
    </row>
    <row r="1712" spans="1:31" x14ac:dyDescent="0.45">
      <c r="A1712" s="3"/>
      <c r="B1712" s="3"/>
      <c r="C1712" s="3"/>
      <c r="D1712" s="23"/>
      <c r="E1712" s="95"/>
      <c r="F1712" s="95"/>
      <c r="Y1712" s="95"/>
      <c r="AA1712" s="95"/>
      <c r="AC1712" s="3"/>
      <c r="AD1712" s="3"/>
      <c r="AE1712" s="3"/>
    </row>
    <row r="1713" spans="1:31" x14ac:dyDescent="0.45">
      <c r="A1713" s="3"/>
      <c r="B1713" s="3"/>
      <c r="C1713" s="3"/>
      <c r="D1713" s="23"/>
      <c r="E1713" s="95"/>
      <c r="F1713" s="95"/>
      <c r="Y1713" s="95"/>
      <c r="AA1713" s="95"/>
      <c r="AC1713" s="3"/>
      <c r="AD1713" s="3"/>
      <c r="AE1713" s="3"/>
    </row>
    <row r="1714" spans="1:31" x14ac:dyDescent="0.45">
      <c r="A1714" s="3"/>
      <c r="B1714" s="3"/>
      <c r="C1714" s="3"/>
      <c r="D1714" s="23"/>
      <c r="E1714" s="95"/>
      <c r="F1714" s="95"/>
      <c r="Y1714" s="95"/>
      <c r="AA1714" s="95"/>
      <c r="AC1714" s="3"/>
      <c r="AD1714" s="3"/>
      <c r="AE1714" s="3"/>
    </row>
    <row r="1715" spans="1:31" x14ac:dyDescent="0.45">
      <c r="A1715" s="3"/>
      <c r="B1715" s="3"/>
      <c r="C1715" s="3"/>
      <c r="D1715" s="23"/>
      <c r="E1715" s="95"/>
      <c r="F1715" s="95"/>
      <c r="Y1715" s="95"/>
      <c r="AA1715" s="95"/>
      <c r="AC1715" s="3"/>
      <c r="AD1715" s="3"/>
      <c r="AE1715" s="3"/>
    </row>
    <row r="1716" spans="1:31" x14ac:dyDescent="0.45">
      <c r="A1716" s="3"/>
      <c r="B1716" s="3"/>
      <c r="C1716" s="3"/>
      <c r="D1716" s="23"/>
      <c r="E1716" s="95"/>
      <c r="F1716" s="95"/>
      <c r="Y1716" s="95"/>
      <c r="AA1716" s="95"/>
      <c r="AC1716" s="3"/>
      <c r="AD1716" s="3"/>
      <c r="AE1716" s="3"/>
    </row>
    <row r="1717" spans="1:31" x14ac:dyDescent="0.45">
      <c r="A1717" s="3"/>
      <c r="B1717" s="3"/>
      <c r="C1717" s="3"/>
      <c r="D1717" s="23"/>
      <c r="E1717" s="95"/>
      <c r="F1717" s="95"/>
      <c r="Y1717" s="95"/>
      <c r="AA1717" s="95"/>
      <c r="AC1717" s="3"/>
      <c r="AD1717" s="3"/>
      <c r="AE1717" s="3"/>
    </row>
    <row r="1718" spans="1:31" x14ac:dyDescent="0.45">
      <c r="A1718" s="3"/>
      <c r="B1718" s="3"/>
      <c r="C1718" s="3"/>
      <c r="D1718" s="23"/>
      <c r="E1718" s="95"/>
      <c r="F1718" s="95"/>
      <c r="Y1718" s="95"/>
      <c r="AA1718" s="95"/>
      <c r="AC1718" s="3"/>
      <c r="AD1718" s="3"/>
      <c r="AE1718" s="3"/>
    </row>
    <row r="1719" spans="1:31" x14ac:dyDescent="0.45">
      <c r="A1719" s="3"/>
      <c r="B1719" s="3"/>
      <c r="C1719" s="3"/>
      <c r="D1719" s="23"/>
      <c r="E1719" s="95"/>
      <c r="F1719" s="95"/>
      <c r="Y1719" s="95"/>
      <c r="AA1719" s="95"/>
      <c r="AC1719" s="3"/>
      <c r="AD1719" s="3"/>
      <c r="AE1719" s="3"/>
    </row>
    <row r="1720" spans="1:31" x14ac:dyDescent="0.45">
      <c r="A1720" s="3"/>
      <c r="B1720" s="3"/>
      <c r="C1720" s="3"/>
      <c r="D1720" s="23"/>
      <c r="E1720" s="95"/>
      <c r="F1720" s="95"/>
      <c r="Y1720" s="95"/>
      <c r="AA1720" s="95"/>
      <c r="AC1720" s="3"/>
      <c r="AD1720" s="3"/>
      <c r="AE1720" s="3"/>
    </row>
    <row r="1721" spans="1:31" x14ac:dyDescent="0.45">
      <c r="A1721" s="3"/>
      <c r="B1721" s="3"/>
      <c r="C1721" s="3"/>
      <c r="D1721" s="23"/>
      <c r="E1721" s="95"/>
      <c r="F1721" s="95"/>
      <c r="Y1721" s="95"/>
      <c r="AA1721" s="95"/>
      <c r="AC1721" s="3"/>
      <c r="AD1721" s="3"/>
      <c r="AE1721" s="3"/>
    </row>
    <row r="1722" spans="1:31" x14ac:dyDescent="0.45">
      <c r="A1722" s="3"/>
      <c r="B1722" s="3"/>
      <c r="C1722" s="3"/>
      <c r="D1722" s="23"/>
      <c r="E1722" s="95"/>
      <c r="F1722" s="95"/>
      <c r="Y1722" s="95"/>
      <c r="AA1722" s="95"/>
      <c r="AC1722" s="3"/>
      <c r="AD1722" s="3"/>
      <c r="AE1722" s="3"/>
    </row>
    <row r="1723" spans="1:31" x14ac:dyDescent="0.45">
      <c r="A1723" s="3"/>
      <c r="B1723" s="3"/>
      <c r="C1723" s="3"/>
      <c r="D1723" s="23"/>
      <c r="E1723" s="95"/>
      <c r="F1723" s="95"/>
      <c r="Y1723" s="95"/>
      <c r="AA1723" s="95"/>
      <c r="AC1723" s="3"/>
      <c r="AD1723" s="3"/>
      <c r="AE1723" s="3"/>
    </row>
    <row r="1724" spans="1:31" x14ac:dyDescent="0.45">
      <c r="A1724" s="3"/>
      <c r="B1724" s="3"/>
      <c r="C1724" s="3"/>
      <c r="D1724" s="23"/>
      <c r="E1724" s="95"/>
      <c r="F1724" s="95"/>
      <c r="Y1724" s="95"/>
      <c r="AA1724" s="95"/>
      <c r="AC1724" s="3"/>
      <c r="AD1724" s="3"/>
      <c r="AE1724" s="3"/>
    </row>
    <row r="1725" spans="1:31" x14ac:dyDescent="0.45">
      <c r="A1725" s="3"/>
      <c r="B1725" s="3"/>
      <c r="C1725" s="3"/>
      <c r="D1725" s="23"/>
      <c r="E1725" s="95"/>
      <c r="F1725" s="95"/>
      <c r="Y1725" s="95"/>
      <c r="AA1725" s="95"/>
      <c r="AC1725" s="3"/>
      <c r="AD1725" s="3"/>
      <c r="AE1725" s="3"/>
    </row>
    <row r="1726" spans="1:31" x14ac:dyDescent="0.45">
      <c r="A1726" s="3"/>
      <c r="B1726" s="3"/>
      <c r="C1726" s="3"/>
      <c r="D1726" s="23"/>
      <c r="E1726" s="95"/>
      <c r="F1726" s="95"/>
      <c r="Y1726" s="95"/>
      <c r="AA1726" s="95"/>
      <c r="AC1726" s="3"/>
      <c r="AD1726" s="3"/>
      <c r="AE1726" s="3"/>
    </row>
    <row r="1727" spans="1:31" x14ac:dyDescent="0.45">
      <c r="A1727" s="3"/>
      <c r="B1727" s="3"/>
      <c r="C1727" s="3"/>
      <c r="D1727" s="23"/>
      <c r="E1727" s="95"/>
      <c r="F1727" s="95"/>
      <c r="Y1727" s="95"/>
      <c r="AA1727" s="95"/>
      <c r="AC1727" s="3"/>
      <c r="AD1727" s="3"/>
      <c r="AE1727" s="3"/>
    </row>
    <row r="1728" spans="1:31" x14ac:dyDescent="0.45">
      <c r="A1728" s="3"/>
      <c r="B1728" s="3"/>
      <c r="C1728" s="3"/>
      <c r="D1728" s="23"/>
      <c r="E1728" s="95"/>
      <c r="F1728" s="95"/>
      <c r="Y1728" s="95"/>
      <c r="AA1728" s="95"/>
      <c r="AC1728" s="3"/>
      <c r="AD1728" s="3"/>
      <c r="AE1728" s="3"/>
    </row>
    <row r="1729" spans="1:31" x14ac:dyDescent="0.45">
      <c r="A1729" s="3"/>
      <c r="B1729" s="3"/>
      <c r="C1729" s="3"/>
      <c r="D1729" s="23"/>
      <c r="E1729" s="95"/>
      <c r="F1729" s="95"/>
      <c r="Y1729" s="95"/>
      <c r="AA1729" s="95"/>
      <c r="AC1729" s="3"/>
      <c r="AD1729" s="3"/>
      <c r="AE1729" s="3"/>
    </row>
    <row r="1730" spans="1:31" x14ac:dyDescent="0.45">
      <c r="A1730" s="3"/>
      <c r="B1730" s="3"/>
      <c r="C1730" s="3"/>
      <c r="D1730" s="23"/>
      <c r="E1730" s="95"/>
      <c r="F1730" s="95"/>
      <c r="Y1730" s="95"/>
      <c r="AA1730" s="95"/>
      <c r="AC1730" s="3"/>
      <c r="AD1730" s="3"/>
      <c r="AE1730" s="3"/>
    </row>
    <row r="1731" spans="1:31" x14ac:dyDescent="0.45">
      <c r="A1731" s="3"/>
      <c r="B1731" s="3"/>
      <c r="C1731" s="3"/>
      <c r="D1731" s="23"/>
      <c r="E1731" s="95"/>
      <c r="F1731" s="95"/>
      <c r="Y1731" s="95"/>
      <c r="AA1731" s="95"/>
      <c r="AC1731" s="3"/>
      <c r="AD1731" s="3"/>
      <c r="AE1731" s="3"/>
    </row>
    <row r="1732" spans="1:31" x14ac:dyDescent="0.45">
      <c r="A1732" s="3"/>
      <c r="B1732" s="3"/>
      <c r="C1732" s="3"/>
      <c r="D1732" s="23"/>
      <c r="E1732" s="95"/>
      <c r="F1732" s="95"/>
      <c r="Y1732" s="95"/>
      <c r="AA1732" s="95"/>
      <c r="AC1732" s="3"/>
      <c r="AD1732" s="3"/>
      <c r="AE1732" s="3"/>
    </row>
    <row r="1733" spans="1:31" x14ac:dyDescent="0.45">
      <c r="A1733" s="3"/>
      <c r="B1733" s="3"/>
      <c r="C1733" s="3"/>
      <c r="D1733" s="23"/>
      <c r="E1733" s="95"/>
      <c r="F1733" s="95"/>
      <c r="Y1733" s="95"/>
      <c r="AA1733" s="95"/>
      <c r="AC1733" s="3"/>
      <c r="AD1733" s="3"/>
      <c r="AE1733" s="3"/>
    </row>
    <row r="1734" spans="1:31" x14ac:dyDescent="0.45">
      <c r="A1734" s="3"/>
      <c r="B1734" s="3"/>
      <c r="C1734" s="3"/>
      <c r="D1734" s="23"/>
      <c r="E1734" s="95"/>
      <c r="F1734" s="95"/>
      <c r="Y1734" s="95"/>
      <c r="AA1734" s="95"/>
      <c r="AC1734" s="3"/>
      <c r="AD1734" s="3"/>
      <c r="AE1734" s="3"/>
    </row>
    <row r="1735" spans="1:31" x14ac:dyDescent="0.45">
      <c r="A1735" s="3"/>
      <c r="B1735" s="3"/>
      <c r="C1735" s="3"/>
      <c r="D1735" s="23"/>
      <c r="E1735" s="95"/>
      <c r="F1735" s="95"/>
      <c r="Y1735" s="95"/>
      <c r="AA1735" s="95"/>
      <c r="AC1735" s="3"/>
      <c r="AD1735" s="3"/>
      <c r="AE1735" s="3"/>
    </row>
    <row r="1736" spans="1:31" x14ac:dyDescent="0.45">
      <c r="A1736" s="3"/>
      <c r="B1736" s="3"/>
      <c r="C1736" s="3"/>
      <c r="D1736" s="23"/>
      <c r="E1736" s="95"/>
      <c r="F1736" s="95"/>
      <c r="Y1736" s="95"/>
      <c r="AA1736" s="95"/>
      <c r="AC1736" s="3"/>
      <c r="AD1736" s="3"/>
      <c r="AE1736" s="3"/>
    </row>
    <row r="1737" spans="1:31" x14ac:dyDescent="0.45">
      <c r="A1737" s="3"/>
      <c r="B1737" s="3"/>
      <c r="C1737" s="3"/>
      <c r="D1737" s="23"/>
      <c r="E1737" s="95"/>
      <c r="F1737" s="95"/>
      <c r="Y1737" s="95"/>
      <c r="AA1737" s="95"/>
      <c r="AC1737" s="3"/>
      <c r="AD1737" s="3"/>
      <c r="AE1737" s="3"/>
    </row>
    <row r="1738" spans="1:31" x14ac:dyDescent="0.45">
      <c r="A1738" s="3"/>
      <c r="B1738" s="3"/>
      <c r="C1738" s="3"/>
      <c r="D1738" s="23"/>
      <c r="E1738" s="95"/>
      <c r="F1738" s="95"/>
      <c r="Y1738" s="95"/>
      <c r="AA1738" s="95"/>
      <c r="AC1738" s="3"/>
      <c r="AD1738" s="3"/>
      <c r="AE1738" s="3"/>
    </row>
    <row r="1739" spans="1:31" x14ac:dyDescent="0.45">
      <c r="A1739" s="3"/>
      <c r="B1739" s="3"/>
      <c r="C1739" s="3"/>
      <c r="D1739" s="23"/>
      <c r="E1739" s="95"/>
      <c r="F1739" s="95"/>
      <c r="Y1739" s="95"/>
      <c r="AA1739" s="95"/>
      <c r="AC1739" s="3"/>
      <c r="AD1739" s="3"/>
      <c r="AE1739" s="3"/>
    </row>
    <row r="1740" spans="1:31" x14ac:dyDescent="0.45">
      <c r="A1740" s="3"/>
      <c r="B1740" s="3"/>
      <c r="C1740" s="3"/>
      <c r="D1740" s="23"/>
      <c r="E1740" s="95"/>
      <c r="F1740" s="95"/>
      <c r="Y1740" s="95"/>
      <c r="AA1740" s="95"/>
      <c r="AC1740" s="3"/>
      <c r="AD1740" s="3"/>
      <c r="AE1740" s="3"/>
    </row>
    <row r="1741" spans="1:31" x14ac:dyDescent="0.45">
      <c r="A1741" s="3"/>
      <c r="B1741" s="3"/>
      <c r="C1741" s="3"/>
      <c r="D1741" s="23"/>
      <c r="E1741" s="95"/>
      <c r="F1741" s="95"/>
      <c r="Y1741" s="95"/>
      <c r="AA1741" s="95"/>
      <c r="AC1741" s="3"/>
      <c r="AD1741" s="3"/>
      <c r="AE1741" s="3"/>
    </row>
    <row r="1742" spans="1:31" x14ac:dyDescent="0.45">
      <c r="A1742" s="3"/>
      <c r="B1742" s="3"/>
      <c r="C1742" s="3"/>
      <c r="D1742" s="23"/>
      <c r="E1742" s="95"/>
      <c r="F1742" s="95"/>
      <c r="Y1742" s="95"/>
      <c r="AA1742" s="95"/>
      <c r="AC1742" s="3"/>
      <c r="AD1742" s="3"/>
      <c r="AE1742" s="3"/>
    </row>
    <row r="1743" spans="1:31" x14ac:dyDescent="0.45">
      <c r="A1743" s="3"/>
      <c r="B1743" s="3"/>
      <c r="C1743" s="3"/>
      <c r="D1743" s="23"/>
      <c r="E1743" s="95"/>
      <c r="F1743" s="95"/>
      <c r="Y1743" s="95"/>
      <c r="AA1743" s="95"/>
      <c r="AC1743" s="3"/>
      <c r="AD1743" s="3"/>
      <c r="AE1743" s="3"/>
    </row>
    <row r="1744" spans="1:31" x14ac:dyDescent="0.45">
      <c r="A1744" s="3"/>
      <c r="B1744" s="3"/>
      <c r="C1744" s="3"/>
      <c r="D1744" s="23"/>
      <c r="E1744" s="95"/>
      <c r="F1744" s="95"/>
      <c r="Y1744" s="95"/>
      <c r="AA1744" s="95"/>
      <c r="AC1744" s="3"/>
      <c r="AD1744" s="3"/>
      <c r="AE1744" s="3"/>
    </row>
    <row r="1745" spans="1:31" x14ac:dyDescent="0.45">
      <c r="A1745" s="3"/>
      <c r="B1745" s="3"/>
      <c r="C1745" s="3"/>
      <c r="D1745" s="23"/>
      <c r="E1745" s="95"/>
      <c r="F1745" s="95"/>
      <c r="Y1745" s="95"/>
      <c r="AA1745" s="95"/>
      <c r="AC1745" s="3"/>
      <c r="AD1745" s="3"/>
      <c r="AE1745" s="3"/>
    </row>
    <row r="1746" spans="1:31" x14ac:dyDescent="0.45">
      <c r="A1746" s="3"/>
      <c r="B1746" s="3"/>
      <c r="C1746" s="3"/>
      <c r="D1746" s="23"/>
      <c r="E1746" s="95"/>
      <c r="F1746" s="95"/>
      <c r="Y1746" s="95"/>
      <c r="AA1746" s="95"/>
      <c r="AC1746" s="3"/>
      <c r="AD1746" s="3"/>
      <c r="AE1746" s="3"/>
    </row>
    <row r="1747" spans="1:31" x14ac:dyDescent="0.45">
      <c r="A1747" s="3"/>
      <c r="B1747" s="3"/>
      <c r="C1747" s="3"/>
      <c r="D1747" s="23"/>
      <c r="E1747" s="95"/>
      <c r="F1747" s="95"/>
      <c r="Y1747" s="95"/>
      <c r="AA1747" s="95"/>
      <c r="AC1747" s="3"/>
      <c r="AD1747" s="3"/>
      <c r="AE1747" s="3"/>
    </row>
    <row r="1748" spans="1:31" x14ac:dyDescent="0.45">
      <c r="A1748" s="3"/>
      <c r="B1748" s="3"/>
      <c r="C1748" s="3"/>
      <c r="D1748" s="23"/>
      <c r="E1748" s="95"/>
      <c r="F1748" s="95"/>
      <c r="Y1748" s="95"/>
      <c r="AA1748" s="95"/>
      <c r="AC1748" s="3"/>
      <c r="AD1748" s="3"/>
      <c r="AE1748" s="3"/>
    </row>
    <row r="1749" spans="1:31" x14ac:dyDescent="0.45">
      <c r="A1749" s="3"/>
      <c r="B1749" s="3"/>
      <c r="C1749" s="3"/>
      <c r="D1749" s="23"/>
      <c r="E1749" s="95"/>
      <c r="F1749" s="95"/>
      <c r="Y1749" s="95"/>
      <c r="AA1749" s="95"/>
      <c r="AC1749" s="3"/>
      <c r="AD1749" s="3"/>
      <c r="AE1749" s="3"/>
    </row>
    <row r="1750" spans="1:31" x14ac:dyDescent="0.45">
      <c r="A1750" s="3"/>
      <c r="B1750" s="3"/>
      <c r="C1750" s="3"/>
      <c r="D1750" s="23"/>
      <c r="E1750" s="95"/>
      <c r="F1750" s="95"/>
      <c r="Y1750" s="95"/>
      <c r="AA1750" s="95"/>
      <c r="AC1750" s="3"/>
      <c r="AD1750" s="3"/>
      <c r="AE1750" s="3"/>
    </row>
    <row r="1751" spans="1:31" x14ac:dyDescent="0.45">
      <c r="A1751" s="3"/>
      <c r="B1751" s="3"/>
      <c r="C1751" s="3"/>
      <c r="D1751" s="23"/>
      <c r="E1751" s="95"/>
      <c r="F1751" s="95"/>
      <c r="Y1751" s="95"/>
      <c r="AA1751" s="95"/>
      <c r="AC1751" s="3"/>
      <c r="AD1751" s="3"/>
      <c r="AE1751" s="3"/>
    </row>
    <row r="1752" spans="1:31" x14ac:dyDescent="0.45">
      <c r="A1752" s="3"/>
      <c r="B1752" s="3"/>
      <c r="C1752" s="3"/>
      <c r="D1752" s="23"/>
      <c r="E1752" s="95"/>
      <c r="F1752" s="95"/>
      <c r="Y1752" s="95"/>
      <c r="AA1752" s="95"/>
      <c r="AC1752" s="3"/>
      <c r="AD1752" s="3"/>
      <c r="AE1752" s="3"/>
    </row>
    <row r="1753" spans="1:31" x14ac:dyDescent="0.45">
      <c r="A1753" s="3"/>
      <c r="B1753" s="3"/>
      <c r="C1753" s="3"/>
      <c r="D1753" s="23"/>
      <c r="E1753" s="95"/>
      <c r="F1753" s="95"/>
      <c r="Y1753" s="95"/>
      <c r="AA1753" s="95"/>
      <c r="AC1753" s="3"/>
      <c r="AD1753" s="3"/>
      <c r="AE1753" s="3"/>
    </row>
    <row r="1754" spans="1:31" x14ac:dyDescent="0.45">
      <c r="A1754" s="3"/>
      <c r="B1754" s="3"/>
      <c r="C1754" s="3"/>
      <c r="D1754" s="23"/>
      <c r="E1754" s="95"/>
      <c r="F1754" s="95"/>
      <c r="Y1754" s="95"/>
      <c r="AA1754" s="95"/>
      <c r="AC1754" s="3"/>
      <c r="AD1754" s="3"/>
      <c r="AE1754" s="3"/>
    </row>
    <row r="1755" spans="1:31" x14ac:dyDescent="0.45">
      <c r="A1755" s="3"/>
      <c r="B1755" s="3"/>
      <c r="C1755" s="3"/>
      <c r="D1755" s="23"/>
      <c r="E1755" s="95"/>
      <c r="F1755" s="95"/>
      <c r="Y1755" s="95"/>
      <c r="AA1755" s="95"/>
      <c r="AC1755" s="3"/>
      <c r="AD1755" s="3"/>
      <c r="AE1755" s="3"/>
    </row>
    <row r="1756" spans="1:31" x14ac:dyDescent="0.45">
      <c r="A1756" s="3"/>
      <c r="B1756" s="3"/>
      <c r="C1756" s="3"/>
      <c r="D1756" s="23"/>
      <c r="E1756" s="95"/>
      <c r="F1756" s="95"/>
      <c r="Y1756" s="95"/>
      <c r="AA1756" s="95"/>
      <c r="AC1756" s="3"/>
      <c r="AD1756" s="3"/>
      <c r="AE1756" s="3"/>
    </row>
    <row r="1757" spans="1:31" x14ac:dyDescent="0.45">
      <c r="A1757" s="3"/>
      <c r="B1757" s="3"/>
      <c r="C1757" s="3"/>
      <c r="D1757" s="23"/>
      <c r="E1757" s="95"/>
      <c r="F1757" s="95"/>
      <c r="Y1757" s="95"/>
      <c r="AA1757" s="95"/>
      <c r="AC1757" s="3"/>
      <c r="AD1757" s="3"/>
      <c r="AE1757" s="3"/>
    </row>
    <row r="1758" spans="1:31" x14ac:dyDescent="0.45">
      <c r="A1758" s="3"/>
      <c r="B1758" s="3"/>
      <c r="C1758" s="3"/>
      <c r="D1758" s="23"/>
      <c r="E1758" s="95"/>
      <c r="F1758" s="95"/>
      <c r="Y1758" s="95"/>
      <c r="AA1758" s="95"/>
      <c r="AC1758" s="3"/>
      <c r="AD1758" s="3"/>
      <c r="AE1758" s="3"/>
    </row>
    <row r="1759" spans="1:31" x14ac:dyDescent="0.45">
      <c r="A1759" s="3"/>
      <c r="B1759" s="3"/>
      <c r="C1759" s="3"/>
      <c r="D1759" s="23"/>
      <c r="E1759" s="95"/>
      <c r="F1759" s="95"/>
      <c r="Y1759" s="95"/>
      <c r="AA1759" s="95"/>
      <c r="AC1759" s="3"/>
      <c r="AD1759" s="3"/>
      <c r="AE1759" s="3"/>
    </row>
    <row r="1760" spans="1:31" x14ac:dyDescent="0.45">
      <c r="A1760" s="3"/>
      <c r="B1760" s="3"/>
      <c r="C1760" s="3"/>
      <c r="D1760" s="23"/>
      <c r="E1760" s="95"/>
      <c r="F1760" s="95"/>
      <c r="Y1760" s="95"/>
      <c r="AA1760" s="95"/>
      <c r="AC1760" s="3"/>
      <c r="AD1760" s="3"/>
      <c r="AE1760" s="3"/>
    </row>
    <row r="1761" spans="1:31" x14ac:dyDescent="0.45">
      <c r="A1761" s="3"/>
      <c r="B1761" s="3"/>
      <c r="C1761" s="3"/>
      <c r="D1761" s="23"/>
      <c r="E1761" s="95"/>
      <c r="F1761" s="95"/>
      <c r="Y1761" s="95"/>
      <c r="AA1761" s="95"/>
      <c r="AC1761" s="3"/>
      <c r="AD1761" s="3"/>
      <c r="AE1761" s="3"/>
    </row>
    <row r="1762" spans="1:31" x14ac:dyDescent="0.45">
      <c r="A1762" s="3"/>
      <c r="B1762" s="3"/>
      <c r="C1762" s="3"/>
      <c r="D1762" s="23"/>
      <c r="E1762" s="95"/>
      <c r="F1762" s="95"/>
      <c r="Y1762" s="95"/>
      <c r="AA1762" s="95"/>
      <c r="AC1762" s="3"/>
      <c r="AD1762" s="3"/>
      <c r="AE1762" s="3"/>
    </row>
    <row r="1763" spans="1:31" x14ac:dyDescent="0.45">
      <c r="A1763" s="3"/>
      <c r="B1763" s="3"/>
      <c r="C1763" s="3"/>
      <c r="D1763" s="23"/>
      <c r="E1763" s="95"/>
      <c r="F1763" s="95"/>
      <c r="Y1763" s="95"/>
      <c r="AA1763" s="95"/>
      <c r="AC1763" s="3"/>
      <c r="AD1763" s="3"/>
      <c r="AE1763" s="3"/>
    </row>
    <row r="1764" spans="1:31" x14ac:dyDescent="0.45">
      <c r="A1764" s="3"/>
      <c r="B1764" s="3"/>
      <c r="C1764" s="3"/>
      <c r="D1764" s="23"/>
      <c r="E1764" s="95"/>
      <c r="F1764" s="95"/>
      <c r="Y1764" s="95"/>
      <c r="AA1764" s="95"/>
      <c r="AC1764" s="3"/>
      <c r="AD1764" s="3"/>
      <c r="AE1764" s="3"/>
    </row>
    <row r="1765" spans="1:31" x14ac:dyDescent="0.45">
      <c r="A1765" s="3"/>
      <c r="B1765" s="3"/>
      <c r="C1765" s="3"/>
      <c r="D1765" s="23"/>
      <c r="E1765" s="95"/>
      <c r="F1765" s="95"/>
      <c r="Y1765" s="95"/>
      <c r="AA1765" s="95"/>
      <c r="AC1765" s="3"/>
      <c r="AD1765" s="3"/>
      <c r="AE1765" s="3"/>
    </row>
    <row r="1766" spans="1:31" x14ac:dyDescent="0.45">
      <c r="A1766" s="3"/>
      <c r="B1766" s="3"/>
      <c r="C1766" s="3"/>
      <c r="D1766" s="23"/>
      <c r="E1766" s="95"/>
      <c r="F1766" s="95"/>
      <c r="Y1766" s="95"/>
      <c r="AA1766" s="95"/>
      <c r="AC1766" s="3"/>
      <c r="AD1766" s="3"/>
      <c r="AE1766" s="3"/>
    </row>
    <row r="1767" spans="1:31" x14ac:dyDescent="0.45">
      <c r="A1767" s="3"/>
      <c r="B1767" s="3"/>
      <c r="C1767" s="3"/>
      <c r="D1767" s="23"/>
      <c r="E1767" s="95"/>
      <c r="F1767" s="95"/>
      <c r="Y1767" s="95"/>
      <c r="AA1767" s="95"/>
      <c r="AC1767" s="3"/>
      <c r="AD1767" s="3"/>
      <c r="AE1767" s="3"/>
    </row>
    <row r="1768" spans="1:31" x14ac:dyDescent="0.45">
      <c r="A1768" s="3"/>
      <c r="B1768" s="3"/>
      <c r="C1768" s="3"/>
      <c r="D1768" s="23"/>
      <c r="E1768" s="95"/>
      <c r="F1768" s="95"/>
      <c r="Y1768" s="95"/>
      <c r="AA1768" s="95"/>
      <c r="AC1768" s="3"/>
      <c r="AD1768" s="3"/>
      <c r="AE1768" s="3"/>
    </row>
    <row r="1769" spans="1:31" x14ac:dyDescent="0.45">
      <c r="A1769" s="3"/>
      <c r="B1769" s="3"/>
      <c r="C1769" s="3"/>
      <c r="D1769" s="23"/>
      <c r="E1769" s="95"/>
      <c r="F1769" s="95"/>
      <c r="Y1769" s="95"/>
      <c r="AA1769" s="95"/>
      <c r="AC1769" s="3"/>
      <c r="AD1769" s="3"/>
      <c r="AE1769" s="3"/>
    </row>
    <row r="1770" spans="1:31" x14ac:dyDescent="0.45">
      <c r="A1770" s="3"/>
      <c r="B1770" s="3"/>
      <c r="C1770" s="3"/>
      <c r="D1770" s="23"/>
      <c r="E1770" s="95"/>
      <c r="F1770" s="95"/>
      <c r="Y1770" s="95"/>
      <c r="AA1770" s="95"/>
      <c r="AC1770" s="3"/>
      <c r="AD1770" s="3"/>
      <c r="AE1770" s="3"/>
    </row>
    <row r="1771" spans="1:31" x14ac:dyDescent="0.45">
      <c r="A1771" s="3"/>
      <c r="B1771" s="3"/>
      <c r="C1771" s="3"/>
      <c r="D1771" s="23"/>
      <c r="E1771" s="95"/>
      <c r="F1771" s="95"/>
      <c r="Y1771" s="95"/>
      <c r="AA1771" s="95"/>
      <c r="AC1771" s="3"/>
      <c r="AD1771" s="3"/>
      <c r="AE1771" s="3"/>
    </row>
    <row r="1772" spans="1:31" x14ac:dyDescent="0.45">
      <c r="A1772" s="3"/>
      <c r="B1772" s="3"/>
      <c r="C1772" s="3"/>
      <c r="D1772" s="23"/>
      <c r="E1772" s="95"/>
      <c r="F1772" s="95"/>
      <c r="Y1772" s="95"/>
      <c r="AA1772" s="95"/>
      <c r="AC1772" s="3"/>
      <c r="AD1772" s="3"/>
      <c r="AE1772" s="3"/>
    </row>
    <row r="1773" spans="1:31" x14ac:dyDescent="0.45">
      <c r="A1773" s="3"/>
      <c r="B1773" s="3"/>
      <c r="C1773" s="3"/>
      <c r="D1773" s="23"/>
      <c r="E1773" s="95"/>
      <c r="F1773" s="95"/>
      <c r="Y1773" s="95"/>
      <c r="AA1773" s="95"/>
      <c r="AC1773" s="3"/>
      <c r="AD1773" s="3"/>
      <c r="AE1773" s="3"/>
    </row>
    <row r="1774" spans="1:31" x14ac:dyDescent="0.45">
      <c r="A1774" s="3"/>
      <c r="B1774" s="3"/>
      <c r="C1774" s="3"/>
      <c r="D1774" s="23"/>
      <c r="E1774" s="95"/>
      <c r="F1774" s="95"/>
      <c r="Y1774" s="95"/>
      <c r="AA1774" s="95"/>
      <c r="AC1774" s="3"/>
      <c r="AD1774" s="3"/>
      <c r="AE1774" s="3"/>
    </row>
    <row r="1775" spans="1:31" x14ac:dyDescent="0.45">
      <c r="A1775" s="3"/>
      <c r="B1775" s="3"/>
      <c r="C1775" s="3"/>
      <c r="D1775" s="23"/>
      <c r="E1775" s="95"/>
      <c r="F1775" s="95"/>
      <c r="Y1775" s="95"/>
      <c r="AA1775" s="95"/>
      <c r="AC1775" s="3"/>
      <c r="AD1775" s="3"/>
      <c r="AE1775" s="3"/>
    </row>
    <row r="1776" spans="1:31" x14ac:dyDescent="0.45">
      <c r="A1776" s="3"/>
      <c r="B1776" s="3"/>
      <c r="C1776" s="3"/>
      <c r="D1776" s="23"/>
      <c r="E1776" s="95"/>
      <c r="F1776" s="95"/>
      <c r="Y1776" s="95"/>
      <c r="AA1776" s="95"/>
      <c r="AC1776" s="3"/>
      <c r="AD1776" s="3"/>
      <c r="AE1776" s="3"/>
    </row>
    <row r="1777" spans="1:31" x14ac:dyDescent="0.45">
      <c r="A1777" s="3"/>
      <c r="B1777" s="3"/>
      <c r="C1777" s="3"/>
      <c r="D1777" s="23"/>
      <c r="E1777" s="95"/>
      <c r="F1777" s="95"/>
      <c r="Y1777" s="95"/>
      <c r="AA1777" s="95"/>
      <c r="AC1777" s="3"/>
      <c r="AD1777" s="3"/>
      <c r="AE1777" s="3"/>
    </row>
    <row r="1778" spans="1:31" x14ac:dyDescent="0.45">
      <c r="A1778" s="3"/>
      <c r="B1778" s="3"/>
      <c r="C1778" s="3"/>
      <c r="D1778" s="23"/>
      <c r="E1778" s="95"/>
      <c r="F1778" s="95"/>
      <c r="Y1778" s="95"/>
      <c r="AA1778" s="95"/>
      <c r="AC1778" s="3"/>
      <c r="AD1778" s="3"/>
      <c r="AE1778" s="3"/>
    </row>
    <row r="1779" spans="1:31" x14ac:dyDescent="0.45">
      <c r="A1779" s="3"/>
      <c r="B1779" s="3"/>
      <c r="C1779" s="3"/>
      <c r="D1779" s="23"/>
      <c r="E1779" s="95"/>
      <c r="F1779" s="95"/>
      <c r="Y1779" s="95"/>
      <c r="AA1779" s="95"/>
      <c r="AC1779" s="3"/>
      <c r="AD1779" s="3"/>
      <c r="AE1779" s="3"/>
    </row>
    <row r="1780" spans="1:31" x14ac:dyDescent="0.45">
      <c r="A1780" s="3"/>
      <c r="B1780" s="3"/>
      <c r="C1780" s="3"/>
      <c r="D1780" s="23"/>
      <c r="E1780" s="95"/>
      <c r="F1780" s="95"/>
      <c r="Y1780" s="95"/>
      <c r="AA1780" s="95"/>
      <c r="AC1780" s="3"/>
      <c r="AD1780" s="3"/>
      <c r="AE1780" s="3"/>
    </row>
    <row r="1781" spans="1:31" x14ac:dyDescent="0.45">
      <c r="A1781" s="3"/>
      <c r="B1781" s="3"/>
      <c r="C1781" s="3"/>
      <c r="D1781" s="23"/>
      <c r="E1781" s="95"/>
      <c r="F1781" s="95"/>
      <c r="Y1781" s="95"/>
      <c r="AA1781" s="95"/>
      <c r="AC1781" s="3"/>
      <c r="AD1781" s="3"/>
      <c r="AE1781" s="3"/>
    </row>
    <row r="1782" spans="1:31" x14ac:dyDescent="0.45">
      <c r="A1782" s="3"/>
      <c r="B1782" s="3"/>
      <c r="C1782" s="3"/>
      <c r="D1782" s="23"/>
      <c r="E1782" s="95"/>
      <c r="F1782" s="95"/>
      <c r="Y1782" s="95"/>
      <c r="AA1782" s="95"/>
      <c r="AC1782" s="3"/>
      <c r="AD1782" s="3"/>
      <c r="AE1782" s="3"/>
    </row>
    <row r="1783" spans="1:31" x14ac:dyDescent="0.45">
      <c r="A1783" s="3"/>
      <c r="B1783" s="3"/>
      <c r="C1783" s="3"/>
      <c r="D1783" s="23"/>
      <c r="E1783" s="95"/>
      <c r="F1783" s="95"/>
      <c r="Y1783" s="95"/>
      <c r="AA1783" s="95"/>
      <c r="AC1783" s="3"/>
      <c r="AD1783" s="3"/>
      <c r="AE1783" s="3"/>
    </row>
    <row r="1784" spans="1:31" x14ac:dyDescent="0.45">
      <c r="A1784" s="3"/>
      <c r="B1784" s="3"/>
      <c r="C1784" s="3"/>
      <c r="D1784" s="23"/>
      <c r="E1784" s="95"/>
      <c r="F1784" s="95"/>
      <c r="Y1784" s="95"/>
      <c r="AA1784" s="95"/>
      <c r="AC1784" s="3"/>
      <c r="AD1784" s="3"/>
      <c r="AE1784" s="3"/>
    </row>
    <row r="1785" spans="1:31" x14ac:dyDescent="0.45">
      <c r="A1785" s="3"/>
      <c r="B1785" s="3"/>
      <c r="C1785" s="3"/>
      <c r="D1785" s="23"/>
      <c r="E1785" s="95"/>
      <c r="F1785" s="95"/>
      <c r="Y1785" s="95"/>
      <c r="AA1785" s="95"/>
      <c r="AC1785" s="3"/>
      <c r="AD1785" s="3"/>
      <c r="AE1785" s="3"/>
    </row>
    <row r="1786" spans="1:31" x14ac:dyDescent="0.45">
      <c r="A1786" s="3"/>
      <c r="B1786" s="3"/>
      <c r="C1786" s="3"/>
      <c r="D1786" s="23"/>
      <c r="E1786" s="95"/>
      <c r="F1786" s="95"/>
      <c r="Y1786" s="95"/>
      <c r="AA1786" s="95"/>
      <c r="AC1786" s="3"/>
      <c r="AD1786" s="3"/>
      <c r="AE1786" s="3"/>
    </row>
    <row r="1787" spans="1:31" x14ac:dyDescent="0.45">
      <c r="A1787" s="3"/>
      <c r="B1787" s="3"/>
      <c r="C1787" s="3"/>
      <c r="D1787" s="23"/>
      <c r="E1787" s="95"/>
      <c r="F1787" s="95"/>
      <c r="Y1787" s="95"/>
      <c r="AA1787" s="95"/>
      <c r="AC1787" s="3"/>
      <c r="AD1787" s="3"/>
      <c r="AE1787" s="3"/>
    </row>
    <row r="1788" spans="1:31" x14ac:dyDescent="0.45">
      <c r="A1788" s="3"/>
      <c r="B1788" s="3"/>
      <c r="C1788" s="3"/>
      <c r="D1788" s="23"/>
      <c r="E1788" s="95"/>
      <c r="F1788" s="95"/>
      <c r="Y1788" s="95"/>
      <c r="AA1788" s="95"/>
      <c r="AC1788" s="3"/>
      <c r="AD1788" s="3"/>
      <c r="AE1788" s="3"/>
    </row>
    <row r="1789" spans="1:31" x14ac:dyDescent="0.45">
      <c r="A1789" s="3"/>
      <c r="B1789" s="3"/>
      <c r="C1789" s="3"/>
      <c r="D1789" s="23"/>
      <c r="E1789" s="95"/>
      <c r="F1789" s="95"/>
      <c r="Y1789" s="95"/>
      <c r="AA1789" s="95"/>
      <c r="AC1789" s="3"/>
      <c r="AD1789" s="3"/>
      <c r="AE1789" s="3"/>
    </row>
    <row r="1790" spans="1:31" x14ac:dyDescent="0.45">
      <c r="A1790" s="3"/>
      <c r="B1790" s="3"/>
      <c r="C1790" s="3"/>
      <c r="D1790" s="23"/>
      <c r="E1790" s="95"/>
      <c r="F1790" s="95"/>
      <c r="Y1790" s="95"/>
      <c r="AA1790" s="95"/>
      <c r="AC1790" s="3"/>
      <c r="AD1790" s="3"/>
      <c r="AE1790" s="3"/>
    </row>
    <row r="1791" spans="1:31" x14ac:dyDescent="0.45">
      <c r="A1791" s="3"/>
      <c r="B1791" s="3"/>
      <c r="C1791" s="3"/>
      <c r="D1791" s="23"/>
      <c r="E1791" s="95"/>
      <c r="F1791" s="95"/>
      <c r="Y1791" s="95"/>
      <c r="AA1791" s="95"/>
      <c r="AC1791" s="3"/>
      <c r="AD1791" s="3"/>
      <c r="AE1791" s="3"/>
    </row>
    <row r="1792" spans="1:31" x14ac:dyDescent="0.45">
      <c r="A1792" s="3"/>
      <c r="B1792" s="3"/>
      <c r="C1792" s="3"/>
      <c r="D1792" s="23"/>
      <c r="E1792" s="95"/>
      <c r="F1792" s="95"/>
      <c r="Y1792" s="95"/>
      <c r="AA1792" s="95"/>
      <c r="AC1792" s="3"/>
      <c r="AD1792" s="3"/>
      <c r="AE1792" s="3"/>
    </row>
    <row r="1793" spans="1:31" x14ac:dyDescent="0.45">
      <c r="A1793" s="3"/>
      <c r="B1793" s="3"/>
      <c r="C1793" s="3"/>
      <c r="D1793" s="23"/>
      <c r="E1793" s="95"/>
      <c r="F1793" s="95"/>
      <c r="Y1793" s="95"/>
      <c r="AA1793" s="95"/>
      <c r="AC1793" s="3"/>
      <c r="AD1793" s="3"/>
      <c r="AE1793" s="3"/>
    </row>
    <row r="1794" spans="1:31" x14ac:dyDescent="0.45">
      <c r="A1794" s="3"/>
      <c r="B1794" s="3"/>
      <c r="C1794" s="3"/>
      <c r="D1794" s="23"/>
      <c r="E1794" s="95"/>
      <c r="F1794" s="95"/>
      <c r="Y1794" s="95"/>
      <c r="AA1794" s="95"/>
      <c r="AC1794" s="3"/>
      <c r="AD1794" s="3"/>
      <c r="AE1794" s="3"/>
    </row>
    <row r="1795" spans="1:31" x14ac:dyDescent="0.45">
      <c r="A1795" s="3"/>
      <c r="B1795" s="3"/>
      <c r="C1795" s="3"/>
      <c r="D1795" s="23"/>
      <c r="E1795" s="95"/>
      <c r="F1795" s="95"/>
      <c r="Y1795" s="95"/>
      <c r="AA1795" s="95"/>
      <c r="AC1795" s="3"/>
      <c r="AD1795" s="3"/>
      <c r="AE1795" s="3"/>
    </row>
    <row r="1796" spans="1:31" x14ac:dyDescent="0.45">
      <c r="A1796" s="3"/>
      <c r="B1796" s="3"/>
      <c r="C1796" s="3"/>
      <c r="D1796" s="23"/>
      <c r="E1796" s="95"/>
      <c r="F1796" s="95"/>
      <c r="Y1796" s="95"/>
      <c r="AA1796" s="95"/>
      <c r="AC1796" s="3"/>
      <c r="AD1796" s="3"/>
      <c r="AE1796" s="3"/>
    </row>
    <row r="1797" spans="1:31" x14ac:dyDescent="0.45">
      <c r="A1797" s="3"/>
      <c r="B1797" s="3"/>
      <c r="C1797" s="3"/>
      <c r="D1797" s="23"/>
      <c r="E1797" s="95"/>
      <c r="F1797" s="95"/>
      <c r="Y1797" s="95"/>
      <c r="AA1797" s="95"/>
      <c r="AC1797" s="3"/>
      <c r="AD1797" s="3"/>
      <c r="AE1797" s="3"/>
    </row>
    <row r="1798" spans="1:31" x14ac:dyDescent="0.45">
      <c r="A1798" s="3"/>
      <c r="B1798" s="3"/>
      <c r="C1798" s="3"/>
      <c r="D1798" s="23"/>
      <c r="E1798" s="95"/>
      <c r="F1798" s="95"/>
      <c r="Y1798" s="95"/>
      <c r="AA1798" s="95"/>
      <c r="AC1798" s="3"/>
      <c r="AD1798" s="3"/>
      <c r="AE1798" s="3"/>
    </row>
    <row r="1799" spans="1:31" x14ac:dyDescent="0.45">
      <c r="A1799" s="3"/>
      <c r="B1799" s="3"/>
      <c r="C1799" s="3"/>
      <c r="D1799" s="23"/>
      <c r="E1799" s="95"/>
      <c r="F1799" s="95"/>
      <c r="Y1799" s="95"/>
      <c r="AA1799" s="95"/>
      <c r="AC1799" s="3"/>
      <c r="AD1799" s="3"/>
      <c r="AE1799" s="3"/>
    </row>
    <row r="1800" spans="1:31" x14ac:dyDescent="0.45">
      <c r="A1800" s="3"/>
      <c r="B1800" s="3"/>
      <c r="C1800" s="3"/>
      <c r="D1800" s="23"/>
      <c r="E1800" s="95"/>
      <c r="F1800" s="95"/>
      <c r="Y1800" s="95"/>
      <c r="AA1800" s="95"/>
      <c r="AC1800" s="3"/>
      <c r="AD1800" s="3"/>
      <c r="AE1800" s="3"/>
    </row>
    <row r="1801" spans="1:31" x14ac:dyDescent="0.45">
      <c r="A1801" s="3"/>
      <c r="B1801" s="3"/>
      <c r="C1801" s="3"/>
      <c r="D1801" s="23"/>
      <c r="E1801" s="95"/>
      <c r="F1801" s="95"/>
      <c r="Y1801" s="95"/>
      <c r="AA1801" s="95"/>
      <c r="AC1801" s="3"/>
      <c r="AD1801" s="3"/>
      <c r="AE1801" s="3"/>
    </row>
    <row r="1802" spans="1:31" x14ac:dyDescent="0.45">
      <c r="A1802" s="3"/>
      <c r="B1802" s="3"/>
      <c r="C1802" s="3"/>
      <c r="D1802" s="23"/>
      <c r="E1802" s="95"/>
      <c r="F1802" s="95"/>
      <c r="Y1802" s="95"/>
      <c r="AA1802" s="95"/>
      <c r="AC1802" s="3"/>
      <c r="AD1802" s="3"/>
      <c r="AE1802" s="3"/>
    </row>
    <row r="1803" spans="1:31" x14ac:dyDescent="0.45">
      <c r="A1803" s="3"/>
      <c r="B1803" s="3"/>
      <c r="C1803" s="3"/>
      <c r="D1803" s="23"/>
      <c r="E1803" s="95"/>
      <c r="F1803" s="95"/>
      <c r="Y1803" s="95"/>
      <c r="AA1803" s="95"/>
      <c r="AC1803" s="3"/>
      <c r="AD1803" s="3"/>
      <c r="AE1803" s="3"/>
    </row>
    <row r="1804" spans="1:31" x14ac:dyDescent="0.45">
      <c r="A1804" s="3"/>
      <c r="B1804" s="3"/>
      <c r="C1804" s="3"/>
      <c r="D1804" s="23"/>
      <c r="E1804" s="95"/>
      <c r="F1804" s="95"/>
      <c r="Y1804" s="95"/>
      <c r="AA1804" s="95"/>
      <c r="AC1804" s="3"/>
      <c r="AD1804" s="3"/>
      <c r="AE1804" s="3"/>
    </row>
    <row r="1805" spans="1:31" x14ac:dyDescent="0.45">
      <c r="A1805" s="3"/>
      <c r="B1805" s="3"/>
      <c r="C1805" s="3"/>
      <c r="D1805" s="23"/>
      <c r="E1805" s="95"/>
      <c r="F1805" s="95"/>
      <c r="Y1805" s="95"/>
      <c r="AA1805" s="95"/>
      <c r="AC1805" s="3"/>
      <c r="AD1805" s="3"/>
      <c r="AE1805" s="3"/>
    </row>
    <row r="1806" spans="1:31" x14ac:dyDescent="0.45">
      <c r="A1806" s="3"/>
      <c r="B1806" s="3"/>
      <c r="C1806" s="3"/>
      <c r="D1806" s="23"/>
      <c r="E1806" s="95"/>
      <c r="F1806" s="95"/>
      <c r="Y1806" s="95"/>
      <c r="AA1806" s="95"/>
      <c r="AC1806" s="3"/>
      <c r="AD1806" s="3"/>
      <c r="AE1806" s="3"/>
    </row>
    <row r="1807" spans="1:31" x14ac:dyDescent="0.45">
      <c r="A1807" s="3"/>
      <c r="B1807" s="3"/>
      <c r="C1807" s="3"/>
      <c r="D1807" s="23"/>
      <c r="E1807" s="95"/>
      <c r="F1807" s="95"/>
      <c r="Y1807" s="95"/>
      <c r="AA1807" s="95"/>
      <c r="AC1807" s="3"/>
      <c r="AD1807" s="3"/>
      <c r="AE1807" s="3"/>
    </row>
    <row r="1808" spans="1:31" x14ac:dyDescent="0.45">
      <c r="A1808" s="3"/>
      <c r="B1808" s="3"/>
      <c r="C1808" s="3"/>
      <c r="D1808" s="23"/>
      <c r="E1808" s="95"/>
      <c r="F1808" s="95"/>
      <c r="Y1808" s="95"/>
      <c r="AA1808" s="95"/>
      <c r="AC1808" s="3"/>
      <c r="AD1808" s="3"/>
      <c r="AE1808" s="3"/>
    </row>
    <row r="1809" spans="1:31" x14ac:dyDescent="0.45">
      <c r="A1809" s="3"/>
      <c r="B1809" s="3"/>
      <c r="C1809" s="3"/>
      <c r="D1809" s="23"/>
      <c r="E1809" s="95"/>
      <c r="F1809" s="95"/>
      <c r="Y1809" s="95"/>
      <c r="AA1809" s="95"/>
      <c r="AC1809" s="3"/>
      <c r="AD1809" s="3"/>
      <c r="AE1809" s="3"/>
    </row>
    <row r="1810" spans="1:31" x14ac:dyDescent="0.45">
      <c r="A1810" s="3"/>
      <c r="B1810" s="3"/>
      <c r="C1810" s="3"/>
      <c r="D1810" s="23"/>
      <c r="E1810" s="95"/>
      <c r="F1810" s="95"/>
      <c r="Y1810" s="95"/>
      <c r="AA1810" s="95"/>
      <c r="AC1810" s="3"/>
      <c r="AD1810" s="3"/>
      <c r="AE1810" s="3"/>
    </row>
    <row r="1811" spans="1:31" x14ac:dyDescent="0.45">
      <c r="A1811" s="3"/>
      <c r="B1811" s="3"/>
      <c r="C1811" s="3"/>
      <c r="D1811" s="23"/>
      <c r="E1811" s="95"/>
      <c r="F1811" s="95"/>
      <c r="Y1811" s="95"/>
      <c r="AA1811" s="95"/>
      <c r="AC1811" s="3"/>
      <c r="AD1811" s="3"/>
      <c r="AE1811" s="3"/>
    </row>
    <row r="1812" spans="1:31" x14ac:dyDescent="0.45">
      <c r="A1812" s="3"/>
      <c r="B1812" s="3"/>
      <c r="C1812" s="3"/>
      <c r="D1812" s="23"/>
      <c r="E1812" s="95"/>
      <c r="F1812" s="95"/>
      <c r="Y1812" s="95"/>
      <c r="AA1812" s="95"/>
      <c r="AC1812" s="3"/>
      <c r="AD1812" s="3"/>
      <c r="AE1812" s="3"/>
    </row>
    <row r="1813" spans="1:31" x14ac:dyDescent="0.45">
      <c r="A1813" s="3"/>
      <c r="B1813" s="3"/>
      <c r="C1813" s="3"/>
      <c r="D1813" s="23"/>
      <c r="E1813" s="95"/>
      <c r="F1813" s="95"/>
      <c r="Y1813" s="95"/>
      <c r="AA1813" s="95"/>
      <c r="AC1813" s="3"/>
      <c r="AD1813" s="3"/>
      <c r="AE1813" s="3"/>
    </row>
    <row r="1814" spans="1:31" x14ac:dyDescent="0.45">
      <c r="A1814" s="3"/>
      <c r="B1814" s="3"/>
      <c r="C1814" s="3"/>
      <c r="D1814" s="23"/>
      <c r="E1814" s="95"/>
      <c r="F1814" s="95"/>
      <c r="Y1814" s="95"/>
      <c r="AA1814" s="95"/>
      <c r="AC1814" s="3"/>
      <c r="AD1814" s="3"/>
      <c r="AE1814" s="3"/>
    </row>
    <row r="1815" spans="1:31" x14ac:dyDescent="0.45">
      <c r="A1815" s="3"/>
      <c r="B1815" s="3"/>
      <c r="C1815" s="3"/>
      <c r="D1815" s="23"/>
      <c r="E1815" s="95"/>
      <c r="F1815" s="95"/>
      <c r="Y1815" s="95"/>
      <c r="AA1815" s="95"/>
      <c r="AC1815" s="3"/>
      <c r="AD1815" s="3"/>
      <c r="AE1815" s="3"/>
    </row>
    <row r="1816" spans="1:31" x14ac:dyDescent="0.45">
      <c r="A1816" s="3"/>
      <c r="B1816" s="3"/>
      <c r="C1816" s="3"/>
      <c r="D1816" s="23"/>
      <c r="E1816" s="95"/>
      <c r="F1816" s="95"/>
      <c r="Y1816" s="95"/>
      <c r="AA1816" s="95"/>
      <c r="AC1816" s="3"/>
      <c r="AD1816" s="3"/>
      <c r="AE1816" s="3"/>
    </row>
    <row r="1817" spans="1:31" x14ac:dyDescent="0.45">
      <c r="A1817" s="3"/>
      <c r="B1817" s="3"/>
      <c r="C1817" s="3"/>
      <c r="D1817" s="23"/>
      <c r="E1817" s="95"/>
      <c r="F1817" s="95"/>
      <c r="Y1817" s="95"/>
      <c r="AA1817" s="95"/>
      <c r="AC1817" s="3"/>
      <c r="AD1817" s="3"/>
      <c r="AE1817" s="3"/>
    </row>
    <row r="1818" spans="1:31" x14ac:dyDescent="0.45">
      <c r="A1818" s="3"/>
      <c r="B1818" s="3"/>
      <c r="C1818" s="3"/>
      <c r="D1818" s="23"/>
      <c r="E1818" s="95"/>
      <c r="F1818" s="95"/>
      <c r="Y1818" s="95"/>
      <c r="AA1818" s="95"/>
      <c r="AC1818" s="3"/>
      <c r="AD1818" s="3"/>
      <c r="AE1818" s="3"/>
    </row>
    <row r="1819" spans="1:31" x14ac:dyDescent="0.45">
      <c r="A1819" s="3"/>
      <c r="B1819" s="3"/>
      <c r="C1819" s="3"/>
      <c r="D1819" s="23"/>
      <c r="E1819" s="95"/>
      <c r="F1819" s="95"/>
      <c r="Y1819" s="95"/>
      <c r="AA1819" s="95"/>
      <c r="AC1819" s="3"/>
      <c r="AD1819" s="3"/>
      <c r="AE1819" s="3"/>
    </row>
    <row r="1820" spans="1:31" x14ac:dyDescent="0.45">
      <c r="A1820" s="3"/>
      <c r="B1820" s="3"/>
      <c r="C1820" s="3"/>
      <c r="D1820" s="23"/>
      <c r="E1820" s="95"/>
      <c r="F1820" s="95"/>
      <c r="Y1820" s="95"/>
      <c r="AA1820" s="95"/>
      <c r="AC1820" s="3"/>
      <c r="AD1820" s="3"/>
      <c r="AE1820" s="3"/>
    </row>
    <row r="1821" spans="1:31" x14ac:dyDescent="0.45">
      <c r="A1821" s="3"/>
      <c r="B1821" s="3"/>
      <c r="C1821" s="3"/>
      <c r="D1821" s="23"/>
      <c r="E1821" s="95"/>
      <c r="F1821" s="95"/>
      <c r="Y1821" s="95"/>
      <c r="AA1821" s="95"/>
      <c r="AC1821" s="3"/>
      <c r="AD1821" s="3"/>
      <c r="AE1821" s="3"/>
    </row>
    <row r="1822" spans="1:31" x14ac:dyDescent="0.45">
      <c r="A1822" s="3"/>
      <c r="B1822" s="3"/>
      <c r="C1822" s="3"/>
      <c r="D1822" s="23"/>
      <c r="E1822" s="95"/>
      <c r="F1822" s="95"/>
      <c r="Y1822" s="95"/>
      <c r="AA1822" s="95"/>
      <c r="AC1822" s="3"/>
      <c r="AD1822" s="3"/>
      <c r="AE1822" s="3"/>
    </row>
    <row r="1823" spans="1:31" x14ac:dyDescent="0.45">
      <c r="A1823" s="3"/>
      <c r="B1823" s="3"/>
      <c r="C1823" s="3"/>
      <c r="D1823" s="23"/>
      <c r="E1823" s="95"/>
      <c r="F1823" s="95"/>
      <c r="Y1823" s="95"/>
      <c r="AA1823" s="95"/>
      <c r="AC1823" s="3"/>
      <c r="AD1823" s="3"/>
      <c r="AE1823" s="3"/>
    </row>
    <row r="1824" spans="1:31" x14ac:dyDescent="0.45">
      <c r="A1824" s="3"/>
      <c r="B1824" s="3"/>
      <c r="C1824" s="3"/>
      <c r="D1824" s="23"/>
      <c r="E1824" s="95"/>
      <c r="F1824" s="95"/>
      <c r="Y1824" s="95"/>
      <c r="AA1824" s="95"/>
      <c r="AC1824" s="3"/>
      <c r="AD1824" s="3"/>
      <c r="AE1824" s="3"/>
    </row>
    <row r="1825" spans="1:31" x14ac:dyDescent="0.45">
      <c r="A1825" s="3"/>
      <c r="B1825" s="3"/>
      <c r="C1825" s="3"/>
      <c r="D1825" s="23"/>
      <c r="E1825" s="95"/>
      <c r="F1825" s="95"/>
      <c r="Y1825" s="95"/>
      <c r="AA1825" s="95"/>
      <c r="AC1825" s="3"/>
      <c r="AD1825" s="3"/>
      <c r="AE1825" s="3"/>
    </row>
    <row r="1826" spans="1:31" x14ac:dyDescent="0.45">
      <c r="A1826" s="3"/>
      <c r="B1826" s="3"/>
      <c r="C1826" s="3"/>
      <c r="D1826" s="23"/>
      <c r="E1826" s="95"/>
      <c r="F1826" s="95"/>
      <c r="Y1826" s="95"/>
      <c r="AA1826" s="95"/>
      <c r="AC1826" s="3"/>
      <c r="AD1826" s="3"/>
      <c r="AE1826" s="3"/>
    </row>
    <row r="1827" spans="1:31" x14ac:dyDescent="0.45">
      <c r="A1827" s="3"/>
      <c r="B1827" s="3"/>
      <c r="C1827" s="3"/>
      <c r="D1827" s="23"/>
      <c r="E1827" s="95"/>
      <c r="F1827" s="95"/>
      <c r="Y1827" s="95"/>
      <c r="AA1827" s="95"/>
      <c r="AC1827" s="3"/>
      <c r="AD1827" s="3"/>
      <c r="AE1827" s="3"/>
    </row>
    <row r="1828" spans="1:31" x14ac:dyDescent="0.45">
      <c r="A1828" s="3"/>
      <c r="B1828" s="3"/>
      <c r="C1828" s="3"/>
      <c r="D1828" s="23"/>
      <c r="E1828" s="95"/>
      <c r="F1828" s="95"/>
      <c r="Y1828" s="95"/>
      <c r="AA1828" s="95"/>
      <c r="AC1828" s="3"/>
      <c r="AD1828" s="3"/>
      <c r="AE1828" s="3"/>
    </row>
    <row r="1829" spans="1:31" x14ac:dyDescent="0.45">
      <c r="A1829" s="3"/>
      <c r="B1829" s="3"/>
      <c r="C1829" s="3"/>
      <c r="D1829" s="23"/>
      <c r="E1829" s="95"/>
      <c r="F1829" s="95"/>
      <c r="Y1829" s="95"/>
      <c r="AA1829" s="95"/>
      <c r="AC1829" s="3"/>
      <c r="AD1829" s="3"/>
      <c r="AE1829" s="3"/>
    </row>
    <row r="1830" spans="1:31" x14ac:dyDescent="0.45">
      <c r="A1830" s="3"/>
      <c r="B1830" s="3"/>
      <c r="C1830" s="3"/>
      <c r="D1830" s="23"/>
      <c r="E1830" s="95"/>
      <c r="F1830" s="95"/>
      <c r="Y1830" s="95"/>
      <c r="AA1830" s="95"/>
      <c r="AC1830" s="3"/>
      <c r="AD1830" s="3"/>
      <c r="AE1830" s="3"/>
    </row>
    <row r="1831" spans="1:31" x14ac:dyDescent="0.45">
      <c r="A1831" s="3"/>
      <c r="B1831" s="3"/>
      <c r="C1831" s="3"/>
      <c r="D1831" s="23"/>
      <c r="E1831" s="95"/>
      <c r="F1831" s="95"/>
      <c r="Y1831" s="95"/>
      <c r="AA1831" s="95"/>
      <c r="AC1831" s="3"/>
      <c r="AD1831" s="3"/>
      <c r="AE1831" s="3"/>
    </row>
    <row r="1832" spans="1:31" x14ac:dyDescent="0.45">
      <c r="A1832" s="3"/>
      <c r="B1832" s="3"/>
      <c r="C1832" s="3"/>
      <c r="D1832" s="23"/>
      <c r="E1832" s="95"/>
      <c r="F1832" s="95"/>
      <c r="Y1832" s="95"/>
      <c r="AA1832" s="95"/>
      <c r="AC1832" s="3"/>
      <c r="AD1832" s="3"/>
      <c r="AE1832" s="3"/>
    </row>
    <row r="1833" spans="1:31" x14ac:dyDescent="0.45">
      <c r="A1833" s="3"/>
      <c r="B1833" s="3"/>
      <c r="C1833" s="3"/>
      <c r="D1833" s="23"/>
      <c r="E1833" s="95"/>
      <c r="F1833" s="95"/>
      <c r="Y1833" s="95"/>
      <c r="AA1833" s="95"/>
      <c r="AC1833" s="3"/>
      <c r="AD1833" s="3"/>
      <c r="AE1833" s="3"/>
    </row>
    <row r="1834" spans="1:31" x14ac:dyDescent="0.45">
      <c r="A1834" s="3"/>
      <c r="B1834" s="3"/>
      <c r="C1834" s="3"/>
      <c r="D1834" s="23"/>
      <c r="E1834" s="95"/>
      <c r="F1834" s="95"/>
      <c r="Y1834" s="95"/>
      <c r="AA1834" s="95"/>
      <c r="AC1834" s="3"/>
      <c r="AD1834" s="3"/>
      <c r="AE1834" s="3"/>
    </row>
    <row r="1835" spans="1:31" x14ac:dyDescent="0.45">
      <c r="A1835" s="3"/>
      <c r="B1835" s="3"/>
      <c r="C1835" s="3"/>
      <c r="D1835" s="23"/>
      <c r="E1835" s="95"/>
      <c r="F1835" s="95"/>
      <c r="Y1835" s="95"/>
      <c r="AA1835" s="95"/>
      <c r="AC1835" s="3"/>
      <c r="AD1835" s="3"/>
      <c r="AE1835" s="3"/>
    </row>
    <row r="1836" spans="1:31" x14ac:dyDescent="0.45">
      <c r="A1836" s="3"/>
      <c r="B1836" s="3"/>
      <c r="C1836" s="3"/>
      <c r="D1836" s="23"/>
      <c r="E1836" s="95"/>
      <c r="F1836" s="95"/>
      <c r="Y1836" s="95"/>
      <c r="AA1836" s="95"/>
      <c r="AC1836" s="3"/>
      <c r="AD1836" s="3"/>
      <c r="AE1836" s="3"/>
    </row>
    <row r="1837" spans="1:31" x14ac:dyDescent="0.45">
      <c r="A1837" s="3"/>
      <c r="B1837" s="3"/>
      <c r="C1837" s="3"/>
      <c r="D1837" s="23"/>
      <c r="E1837" s="95"/>
      <c r="F1837" s="95"/>
      <c r="Y1837" s="95"/>
      <c r="AA1837" s="95"/>
      <c r="AC1837" s="3"/>
      <c r="AD1837" s="3"/>
      <c r="AE1837" s="3"/>
    </row>
    <row r="1838" spans="1:31" x14ac:dyDescent="0.45">
      <c r="A1838" s="3"/>
      <c r="B1838" s="3"/>
      <c r="C1838" s="3"/>
      <c r="D1838" s="23"/>
      <c r="E1838" s="95"/>
      <c r="F1838" s="95"/>
      <c r="Y1838" s="95"/>
      <c r="AA1838" s="95"/>
      <c r="AC1838" s="3"/>
      <c r="AD1838" s="3"/>
      <c r="AE1838" s="3"/>
    </row>
    <row r="1839" spans="1:31" x14ac:dyDescent="0.45">
      <c r="A1839" s="3"/>
      <c r="B1839" s="3"/>
      <c r="C1839" s="3"/>
      <c r="D1839" s="23"/>
      <c r="E1839" s="95"/>
      <c r="F1839" s="95"/>
      <c r="Y1839" s="95"/>
      <c r="AA1839" s="95"/>
      <c r="AC1839" s="3"/>
      <c r="AD1839" s="3"/>
      <c r="AE1839" s="3"/>
    </row>
    <row r="1840" spans="1:31" x14ac:dyDescent="0.45">
      <c r="A1840" s="3"/>
      <c r="B1840" s="3"/>
      <c r="C1840" s="3"/>
      <c r="D1840" s="23"/>
      <c r="E1840" s="95"/>
      <c r="F1840" s="95"/>
      <c r="Y1840" s="95"/>
      <c r="AA1840" s="95"/>
      <c r="AC1840" s="3"/>
      <c r="AD1840" s="3"/>
      <c r="AE1840" s="3"/>
    </row>
    <row r="1841" spans="1:31" x14ac:dyDescent="0.45">
      <c r="A1841" s="3"/>
      <c r="B1841" s="3"/>
      <c r="C1841" s="3"/>
      <c r="D1841" s="23"/>
      <c r="E1841" s="95"/>
      <c r="F1841" s="95"/>
      <c r="Y1841" s="95"/>
      <c r="AA1841" s="95"/>
      <c r="AC1841" s="3"/>
      <c r="AD1841" s="3"/>
      <c r="AE1841" s="3"/>
    </row>
    <row r="1842" spans="1:31" x14ac:dyDescent="0.45">
      <c r="A1842" s="3"/>
      <c r="B1842" s="3"/>
      <c r="C1842" s="3"/>
      <c r="D1842" s="23"/>
      <c r="E1842" s="95"/>
      <c r="F1842" s="95"/>
      <c r="Y1842" s="95"/>
      <c r="AA1842" s="95"/>
      <c r="AC1842" s="3"/>
      <c r="AD1842" s="3"/>
      <c r="AE1842" s="3"/>
    </row>
    <row r="1843" spans="1:31" x14ac:dyDescent="0.45">
      <c r="A1843" s="3"/>
      <c r="B1843" s="3"/>
      <c r="C1843" s="3"/>
      <c r="D1843" s="23"/>
      <c r="E1843" s="95"/>
      <c r="F1843" s="95"/>
      <c r="Y1843" s="95"/>
      <c r="AA1843" s="95"/>
      <c r="AC1843" s="3"/>
      <c r="AD1843" s="3"/>
      <c r="AE1843" s="3"/>
    </row>
    <row r="1844" spans="1:31" x14ac:dyDescent="0.45">
      <c r="A1844" s="3"/>
      <c r="B1844" s="3"/>
      <c r="C1844" s="3"/>
      <c r="D1844" s="23"/>
      <c r="E1844" s="95"/>
      <c r="F1844" s="95"/>
      <c r="Y1844" s="95"/>
      <c r="AA1844" s="95"/>
      <c r="AC1844" s="3"/>
      <c r="AD1844" s="3"/>
      <c r="AE1844" s="3"/>
    </row>
    <row r="1845" spans="1:31" x14ac:dyDescent="0.45">
      <c r="A1845" s="3"/>
      <c r="B1845" s="3"/>
      <c r="C1845" s="3"/>
      <c r="D1845" s="23"/>
      <c r="E1845" s="95"/>
      <c r="F1845" s="95"/>
      <c r="Y1845" s="95"/>
      <c r="AA1845" s="95"/>
      <c r="AC1845" s="3"/>
      <c r="AD1845" s="3"/>
      <c r="AE1845" s="3"/>
    </row>
    <row r="1846" spans="1:31" x14ac:dyDescent="0.45">
      <c r="A1846" s="3"/>
      <c r="B1846" s="3"/>
      <c r="C1846" s="3"/>
      <c r="D1846" s="23"/>
      <c r="E1846" s="95"/>
      <c r="F1846" s="95"/>
      <c r="Y1846" s="95"/>
      <c r="AA1846" s="95"/>
      <c r="AC1846" s="3"/>
      <c r="AD1846" s="3"/>
      <c r="AE1846" s="3"/>
    </row>
    <row r="1847" spans="1:31" x14ac:dyDescent="0.45">
      <c r="A1847" s="3"/>
      <c r="B1847" s="3"/>
      <c r="C1847" s="3"/>
      <c r="D1847" s="23"/>
      <c r="E1847" s="95"/>
      <c r="F1847" s="95"/>
      <c r="Y1847" s="95"/>
      <c r="AA1847" s="95"/>
      <c r="AC1847" s="3"/>
      <c r="AD1847" s="3"/>
      <c r="AE1847" s="3"/>
    </row>
    <row r="1848" spans="1:31" x14ac:dyDescent="0.45">
      <c r="A1848" s="3"/>
      <c r="B1848" s="3"/>
      <c r="C1848" s="3"/>
      <c r="D1848" s="23"/>
      <c r="E1848" s="95"/>
      <c r="F1848" s="95"/>
      <c r="Y1848" s="95"/>
      <c r="AA1848" s="95"/>
      <c r="AC1848" s="3"/>
      <c r="AD1848" s="3"/>
      <c r="AE1848" s="3"/>
    </row>
    <row r="1849" spans="1:31" x14ac:dyDescent="0.45">
      <c r="A1849" s="3"/>
      <c r="B1849" s="3"/>
      <c r="C1849" s="3"/>
      <c r="D1849" s="23"/>
      <c r="E1849" s="95"/>
      <c r="F1849" s="95"/>
      <c r="Y1849" s="95"/>
      <c r="AA1849" s="95"/>
      <c r="AC1849" s="3"/>
      <c r="AD1849" s="3"/>
      <c r="AE1849" s="3"/>
    </row>
    <row r="1850" spans="1:31" x14ac:dyDescent="0.45">
      <c r="A1850" s="3"/>
      <c r="B1850" s="3"/>
      <c r="C1850" s="3"/>
      <c r="D1850" s="23"/>
      <c r="E1850" s="95"/>
      <c r="F1850" s="95"/>
      <c r="Y1850" s="95"/>
      <c r="AA1850" s="95"/>
      <c r="AC1850" s="3"/>
      <c r="AD1850" s="3"/>
      <c r="AE1850" s="3"/>
    </row>
    <row r="1851" spans="1:31" x14ac:dyDescent="0.45">
      <c r="A1851" s="3"/>
      <c r="B1851" s="3"/>
      <c r="C1851" s="3"/>
      <c r="D1851" s="23"/>
      <c r="E1851" s="95"/>
      <c r="F1851" s="95"/>
      <c r="Y1851" s="95"/>
      <c r="AA1851" s="95"/>
      <c r="AC1851" s="3"/>
      <c r="AD1851" s="3"/>
      <c r="AE1851" s="3"/>
    </row>
    <row r="1852" spans="1:31" x14ac:dyDescent="0.45">
      <c r="A1852" s="3"/>
      <c r="B1852" s="3"/>
      <c r="C1852" s="3"/>
      <c r="D1852" s="23"/>
      <c r="E1852" s="95"/>
      <c r="F1852" s="95"/>
      <c r="Y1852" s="95"/>
      <c r="AA1852" s="95"/>
      <c r="AC1852" s="3"/>
      <c r="AD1852" s="3"/>
      <c r="AE1852" s="3"/>
    </row>
    <row r="1853" spans="1:31" x14ac:dyDescent="0.45">
      <c r="A1853" s="3"/>
      <c r="B1853" s="3"/>
      <c r="C1853" s="3"/>
      <c r="D1853" s="23"/>
      <c r="E1853" s="95"/>
      <c r="F1853" s="95"/>
      <c r="Y1853" s="95"/>
      <c r="AA1853" s="95"/>
      <c r="AC1853" s="3"/>
      <c r="AD1853" s="3"/>
      <c r="AE1853" s="3"/>
    </row>
    <row r="1854" spans="1:31" x14ac:dyDescent="0.45">
      <c r="A1854" s="3"/>
      <c r="B1854" s="3"/>
      <c r="C1854" s="3"/>
      <c r="D1854" s="23"/>
      <c r="E1854" s="95"/>
      <c r="F1854" s="95"/>
      <c r="Y1854" s="95"/>
      <c r="AA1854" s="95"/>
      <c r="AC1854" s="3"/>
      <c r="AD1854" s="3"/>
      <c r="AE1854" s="3"/>
    </row>
    <row r="1855" spans="1:31" x14ac:dyDescent="0.45">
      <c r="A1855" s="3"/>
      <c r="B1855" s="3"/>
      <c r="C1855" s="3"/>
      <c r="D1855" s="23"/>
      <c r="E1855" s="95"/>
      <c r="F1855" s="95"/>
      <c r="Y1855" s="95"/>
      <c r="AA1855" s="95"/>
      <c r="AC1855" s="3"/>
      <c r="AD1855" s="3"/>
      <c r="AE1855" s="3"/>
    </row>
    <row r="1856" spans="1:31" x14ac:dyDescent="0.45">
      <c r="A1856" s="3"/>
      <c r="B1856" s="3"/>
      <c r="C1856" s="3"/>
      <c r="D1856" s="23"/>
      <c r="E1856" s="95"/>
      <c r="F1856" s="95"/>
      <c r="Y1856" s="95"/>
      <c r="AA1856" s="95"/>
      <c r="AC1856" s="3"/>
      <c r="AD1856" s="3"/>
      <c r="AE1856" s="3"/>
    </row>
    <row r="1857" spans="1:31" x14ac:dyDescent="0.45">
      <c r="A1857" s="3"/>
      <c r="B1857" s="3"/>
      <c r="C1857" s="3"/>
      <c r="D1857" s="23"/>
      <c r="E1857" s="95"/>
      <c r="F1857" s="95"/>
      <c r="Y1857" s="95"/>
      <c r="AA1857" s="95"/>
      <c r="AC1857" s="3"/>
      <c r="AD1857" s="3"/>
      <c r="AE1857" s="3"/>
    </row>
    <row r="1858" spans="1:31" x14ac:dyDescent="0.45">
      <c r="A1858" s="3"/>
      <c r="B1858" s="3"/>
      <c r="C1858" s="3"/>
      <c r="D1858" s="23"/>
      <c r="E1858" s="95"/>
      <c r="F1858" s="95"/>
      <c r="Y1858" s="95"/>
      <c r="AA1858" s="95"/>
      <c r="AC1858" s="3"/>
      <c r="AD1858" s="3"/>
      <c r="AE1858" s="3"/>
    </row>
    <row r="1859" spans="1:31" x14ac:dyDescent="0.45">
      <c r="A1859" s="3"/>
      <c r="B1859" s="3"/>
      <c r="C1859" s="3"/>
      <c r="D1859" s="23"/>
      <c r="E1859" s="95"/>
      <c r="F1859" s="95"/>
      <c r="Y1859" s="95"/>
      <c r="AA1859" s="95"/>
      <c r="AC1859" s="3"/>
      <c r="AD1859" s="3"/>
      <c r="AE1859" s="3"/>
    </row>
    <row r="1860" spans="1:31" x14ac:dyDescent="0.45">
      <c r="A1860" s="3"/>
      <c r="B1860" s="3"/>
      <c r="C1860" s="3"/>
      <c r="D1860" s="23"/>
      <c r="E1860" s="95"/>
      <c r="F1860" s="95"/>
      <c r="Y1860" s="95"/>
      <c r="AA1860" s="95"/>
      <c r="AC1860" s="3"/>
      <c r="AD1860" s="3"/>
      <c r="AE1860" s="3"/>
    </row>
    <row r="1861" spans="1:31" x14ac:dyDescent="0.45">
      <c r="A1861" s="3"/>
      <c r="B1861" s="3"/>
      <c r="C1861" s="3"/>
      <c r="D1861" s="23"/>
      <c r="E1861" s="95"/>
      <c r="F1861" s="95"/>
      <c r="Y1861" s="95"/>
      <c r="AA1861" s="95"/>
      <c r="AC1861" s="3"/>
      <c r="AD1861" s="3"/>
      <c r="AE1861" s="3"/>
    </row>
    <row r="1862" spans="1:31" x14ac:dyDescent="0.45">
      <c r="A1862" s="3"/>
      <c r="B1862" s="3"/>
      <c r="C1862" s="3"/>
      <c r="D1862" s="23"/>
      <c r="E1862" s="95"/>
      <c r="F1862" s="95"/>
      <c r="Y1862" s="95"/>
      <c r="AA1862" s="95"/>
      <c r="AC1862" s="3"/>
      <c r="AD1862" s="3"/>
      <c r="AE1862" s="3"/>
    </row>
    <row r="1863" spans="1:31" x14ac:dyDescent="0.45">
      <c r="A1863" s="3"/>
      <c r="B1863" s="3"/>
      <c r="C1863" s="3"/>
      <c r="D1863" s="23"/>
      <c r="E1863" s="95"/>
      <c r="F1863" s="95"/>
      <c r="Y1863" s="95"/>
      <c r="AA1863" s="95"/>
      <c r="AC1863" s="3"/>
      <c r="AD1863" s="3"/>
      <c r="AE1863" s="3"/>
    </row>
    <row r="1864" spans="1:31" x14ac:dyDescent="0.45">
      <c r="A1864" s="3"/>
      <c r="B1864" s="3"/>
      <c r="C1864" s="3"/>
      <c r="D1864" s="23"/>
      <c r="E1864" s="95"/>
      <c r="F1864" s="95"/>
      <c r="Y1864" s="95"/>
      <c r="AA1864" s="95"/>
      <c r="AC1864" s="3"/>
      <c r="AD1864" s="3"/>
      <c r="AE1864" s="3"/>
    </row>
    <row r="1865" spans="1:31" x14ac:dyDescent="0.45">
      <c r="A1865" s="3"/>
      <c r="B1865" s="3"/>
      <c r="C1865" s="3"/>
      <c r="D1865" s="23"/>
      <c r="E1865" s="95"/>
      <c r="F1865" s="95"/>
      <c r="Y1865" s="95"/>
      <c r="AA1865" s="95"/>
      <c r="AC1865" s="3"/>
      <c r="AD1865" s="3"/>
      <c r="AE1865" s="3"/>
    </row>
    <row r="1866" spans="1:31" x14ac:dyDescent="0.45">
      <c r="A1866" s="3"/>
      <c r="B1866" s="3"/>
      <c r="C1866" s="3"/>
      <c r="D1866" s="23"/>
      <c r="E1866" s="95"/>
      <c r="F1866" s="95"/>
      <c r="Y1866" s="95"/>
      <c r="AA1866" s="95"/>
      <c r="AC1866" s="3"/>
      <c r="AD1866" s="3"/>
      <c r="AE1866" s="3"/>
    </row>
    <row r="1867" spans="1:31" x14ac:dyDescent="0.45">
      <c r="A1867" s="3"/>
      <c r="B1867" s="3"/>
      <c r="C1867" s="3"/>
      <c r="D1867" s="23"/>
      <c r="E1867" s="95"/>
      <c r="F1867" s="95"/>
      <c r="Y1867" s="95"/>
      <c r="AA1867" s="95"/>
      <c r="AC1867" s="3"/>
      <c r="AD1867" s="3"/>
      <c r="AE1867" s="3"/>
    </row>
    <row r="1868" spans="1:31" x14ac:dyDescent="0.45">
      <c r="A1868" s="3"/>
      <c r="B1868" s="3"/>
      <c r="C1868" s="3"/>
      <c r="D1868" s="23"/>
      <c r="E1868" s="95"/>
      <c r="F1868" s="95"/>
      <c r="Y1868" s="95"/>
      <c r="AA1868" s="95"/>
      <c r="AC1868" s="3"/>
      <c r="AD1868" s="3"/>
      <c r="AE1868" s="3"/>
    </row>
    <row r="1869" spans="1:31" x14ac:dyDescent="0.45">
      <c r="A1869" s="3"/>
      <c r="B1869" s="3"/>
      <c r="C1869" s="3"/>
      <c r="D1869" s="23"/>
      <c r="E1869" s="95"/>
      <c r="F1869" s="95"/>
      <c r="Y1869" s="95"/>
      <c r="AA1869" s="95"/>
      <c r="AC1869" s="3"/>
      <c r="AD1869" s="3"/>
      <c r="AE1869" s="3"/>
    </row>
    <row r="1870" spans="1:31" x14ac:dyDescent="0.45">
      <c r="A1870" s="3"/>
      <c r="B1870" s="3"/>
      <c r="C1870" s="3"/>
      <c r="D1870" s="23"/>
      <c r="E1870" s="95"/>
      <c r="F1870" s="95"/>
      <c r="Y1870" s="95"/>
      <c r="AA1870" s="95"/>
      <c r="AC1870" s="3"/>
      <c r="AD1870" s="3"/>
      <c r="AE1870" s="3"/>
    </row>
    <row r="1871" spans="1:31" x14ac:dyDescent="0.45">
      <c r="A1871" s="3"/>
      <c r="B1871" s="3"/>
      <c r="C1871" s="3"/>
      <c r="D1871" s="23"/>
      <c r="E1871" s="95"/>
      <c r="F1871" s="95"/>
      <c r="Y1871" s="95"/>
      <c r="AA1871" s="95"/>
      <c r="AC1871" s="3"/>
      <c r="AD1871" s="3"/>
      <c r="AE1871" s="3"/>
    </row>
    <row r="1872" spans="1:31" x14ac:dyDescent="0.45">
      <c r="A1872" s="3"/>
      <c r="B1872" s="3"/>
      <c r="C1872" s="3"/>
      <c r="D1872" s="23"/>
      <c r="E1872" s="95"/>
      <c r="F1872" s="95"/>
      <c r="Y1872" s="95"/>
      <c r="AA1872" s="95"/>
      <c r="AC1872" s="3"/>
      <c r="AD1872" s="3"/>
      <c r="AE1872" s="3"/>
    </row>
    <row r="1873" spans="1:31" x14ac:dyDescent="0.45">
      <c r="A1873" s="3"/>
      <c r="B1873" s="3"/>
      <c r="C1873" s="3"/>
      <c r="D1873" s="23"/>
      <c r="E1873" s="95"/>
      <c r="F1873" s="95"/>
      <c r="Y1873" s="95"/>
      <c r="AA1873" s="95"/>
      <c r="AC1873" s="3"/>
      <c r="AD1873" s="3"/>
      <c r="AE1873" s="3"/>
    </row>
    <row r="1874" spans="1:31" x14ac:dyDescent="0.45">
      <c r="A1874" s="3"/>
      <c r="B1874" s="3"/>
      <c r="C1874" s="3"/>
      <c r="D1874" s="23"/>
      <c r="E1874" s="95"/>
      <c r="F1874" s="95"/>
      <c r="Y1874" s="95"/>
      <c r="AA1874" s="95"/>
      <c r="AC1874" s="3"/>
      <c r="AD1874" s="3"/>
      <c r="AE1874" s="3"/>
    </row>
    <row r="1875" spans="1:31" x14ac:dyDescent="0.45">
      <c r="A1875" s="3"/>
      <c r="B1875" s="3"/>
      <c r="C1875" s="3"/>
      <c r="D1875" s="23"/>
      <c r="E1875" s="95"/>
      <c r="F1875" s="95"/>
      <c r="Y1875" s="95"/>
      <c r="AA1875" s="95"/>
      <c r="AC1875" s="3"/>
      <c r="AD1875" s="3"/>
      <c r="AE1875" s="3"/>
    </row>
    <row r="1876" spans="1:31" x14ac:dyDescent="0.45">
      <c r="A1876" s="3"/>
      <c r="B1876" s="3"/>
      <c r="C1876" s="3"/>
      <c r="D1876" s="23"/>
      <c r="E1876" s="95"/>
      <c r="F1876" s="95"/>
      <c r="Y1876" s="95"/>
      <c r="AA1876" s="95"/>
      <c r="AC1876" s="3"/>
      <c r="AD1876" s="3"/>
      <c r="AE1876" s="3"/>
    </row>
    <row r="1877" spans="1:31" x14ac:dyDescent="0.45">
      <c r="A1877" s="3"/>
      <c r="B1877" s="3"/>
      <c r="C1877" s="3"/>
      <c r="D1877" s="23"/>
      <c r="E1877" s="95"/>
      <c r="F1877" s="95"/>
      <c r="Y1877" s="95"/>
      <c r="AA1877" s="95"/>
      <c r="AC1877" s="3"/>
      <c r="AD1877" s="3"/>
      <c r="AE1877" s="3"/>
    </row>
    <row r="1878" spans="1:31" x14ac:dyDescent="0.45">
      <c r="A1878" s="3"/>
      <c r="B1878" s="3"/>
      <c r="C1878" s="3"/>
      <c r="D1878" s="23"/>
      <c r="E1878" s="95"/>
      <c r="F1878" s="95"/>
      <c r="Y1878" s="95"/>
      <c r="AA1878" s="95"/>
      <c r="AC1878" s="3"/>
      <c r="AD1878" s="3"/>
      <c r="AE1878" s="3"/>
    </row>
    <row r="1879" spans="1:31" x14ac:dyDescent="0.45">
      <c r="A1879" s="3"/>
      <c r="B1879" s="3"/>
      <c r="C1879" s="3"/>
      <c r="D1879" s="23"/>
      <c r="E1879" s="95"/>
      <c r="F1879" s="95"/>
      <c r="Y1879" s="95"/>
      <c r="AA1879" s="95"/>
      <c r="AC1879" s="3"/>
      <c r="AD1879" s="3"/>
      <c r="AE1879" s="3"/>
    </row>
    <row r="1880" spans="1:31" x14ac:dyDescent="0.45">
      <c r="A1880" s="3"/>
      <c r="B1880" s="3"/>
      <c r="C1880" s="3"/>
      <c r="D1880" s="23"/>
      <c r="E1880" s="95"/>
      <c r="F1880" s="95"/>
      <c r="Y1880" s="95"/>
      <c r="AA1880" s="95"/>
      <c r="AC1880" s="3"/>
      <c r="AD1880" s="3"/>
      <c r="AE1880" s="3"/>
    </row>
    <row r="1881" spans="1:31" x14ac:dyDescent="0.45">
      <c r="A1881" s="3"/>
      <c r="B1881" s="3"/>
      <c r="C1881" s="3"/>
      <c r="D1881" s="23"/>
      <c r="E1881" s="95"/>
      <c r="F1881" s="95"/>
      <c r="Y1881" s="95"/>
      <c r="AA1881" s="95"/>
      <c r="AC1881" s="3"/>
      <c r="AD1881" s="3"/>
      <c r="AE1881" s="3"/>
    </row>
    <row r="1882" spans="1:31" x14ac:dyDescent="0.45">
      <c r="A1882" s="3"/>
      <c r="B1882" s="3"/>
      <c r="C1882" s="3"/>
      <c r="D1882" s="23"/>
      <c r="E1882" s="95"/>
      <c r="F1882" s="95"/>
      <c r="Y1882" s="95"/>
      <c r="AA1882" s="95"/>
      <c r="AC1882" s="3"/>
      <c r="AD1882" s="3"/>
      <c r="AE1882" s="3"/>
    </row>
    <row r="1883" spans="1:31" x14ac:dyDescent="0.45">
      <c r="A1883" s="3"/>
      <c r="B1883" s="3"/>
      <c r="C1883" s="3"/>
      <c r="D1883" s="23"/>
      <c r="E1883" s="95"/>
      <c r="F1883" s="95"/>
      <c r="Y1883" s="95"/>
      <c r="AA1883" s="95"/>
      <c r="AC1883" s="3"/>
      <c r="AD1883" s="3"/>
      <c r="AE1883" s="3"/>
    </row>
    <row r="1884" spans="1:31" x14ac:dyDescent="0.45">
      <c r="A1884" s="3"/>
      <c r="B1884" s="3"/>
      <c r="C1884" s="3"/>
      <c r="D1884" s="23"/>
      <c r="E1884" s="95"/>
      <c r="F1884" s="95"/>
      <c r="Y1884" s="95"/>
      <c r="AA1884" s="95"/>
      <c r="AC1884" s="3"/>
      <c r="AD1884" s="3"/>
      <c r="AE1884" s="3"/>
    </row>
    <row r="1885" spans="1:31" x14ac:dyDescent="0.45">
      <c r="A1885" s="3"/>
      <c r="B1885" s="3"/>
      <c r="C1885" s="3"/>
      <c r="D1885" s="23"/>
      <c r="E1885" s="95"/>
      <c r="F1885" s="95"/>
      <c r="Y1885" s="95"/>
      <c r="AA1885" s="95"/>
      <c r="AC1885" s="3"/>
      <c r="AD1885" s="3"/>
      <c r="AE1885" s="3"/>
    </row>
    <row r="1886" spans="1:31" x14ac:dyDescent="0.45">
      <c r="A1886" s="3"/>
      <c r="B1886" s="3"/>
      <c r="C1886" s="3"/>
      <c r="D1886" s="23"/>
      <c r="E1886" s="95"/>
      <c r="F1886" s="95"/>
      <c r="Y1886" s="95"/>
      <c r="AA1886" s="95"/>
      <c r="AC1886" s="3"/>
      <c r="AD1886" s="3"/>
      <c r="AE1886" s="3"/>
    </row>
    <row r="1887" spans="1:31" x14ac:dyDescent="0.45">
      <c r="A1887" s="3"/>
      <c r="B1887" s="3"/>
      <c r="C1887" s="3"/>
      <c r="D1887" s="23"/>
      <c r="E1887" s="95"/>
      <c r="F1887" s="95"/>
      <c r="Y1887" s="95"/>
      <c r="AA1887" s="95"/>
      <c r="AC1887" s="3"/>
      <c r="AD1887" s="3"/>
      <c r="AE1887" s="3"/>
    </row>
    <row r="1888" spans="1:31" x14ac:dyDescent="0.45">
      <c r="A1888" s="3"/>
      <c r="B1888" s="3"/>
      <c r="C1888" s="3"/>
      <c r="D1888" s="23"/>
      <c r="E1888" s="95"/>
      <c r="F1888" s="95"/>
      <c r="Y1888" s="95"/>
      <c r="AA1888" s="95"/>
      <c r="AC1888" s="3"/>
      <c r="AD1888" s="3"/>
      <c r="AE1888" s="3"/>
    </row>
    <row r="1889" spans="1:31" x14ac:dyDescent="0.45">
      <c r="A1889" s="3"/>
      <c r="B1889" s="3"/>
      <c r="C1889" s="3"/>
      <c r="D1889" s="23"/>
      <c r="E1889" s="95"/>
      <c r="F1889" s="95"/>
      <c r="Y1889" s="95"/>
      <c r="AA1889" s="95"/>
      <c r="AC1889" s="3"/>
      <c r="AD1889" s="3"/>
      <c r="AE1889" s="3"/>
    </row>
    <row r="1890" spans="1:31" x14ac:dyDescent="0.45">
      <c r="A1890" s="3"/>
      <c r="B1890" s="3"/>
      <c r="C1890" s="3"/>
      <c r="D1890" s="23"/>
      <c r="E1890" s="95"/>
      <c r="F1890" s="95"/>
      <c r="Y1890" s="95"/>
      <c r="AA1890" s="95"/>
      <c r="AC1890" s="3"/>
      <c r="AD1890" s="3"/>
      <c r="AE1890" s="3"/>
    </row>
    <row r="1891" spans="1:31" x14ac:dyDescent="0.45">
      <c r="A1891" s="3"/>
      <c r="B1891" s="3"/>
      <c r="C1891" s="3"/>
      <c r="D1891" s="23"/>
      <c r="E1891" s="95"/>
      <c r="F1891" s="95"/>
      <c r="Y1891" s="95"/>
      <c r="AA1891" s="95"/>
      <c r="AC1891" s="3"/>
      <c r="AD1891" s="3"/>
      <c r="AE1891" s="3"/>
    </row>
    <row r="1892" spans="1:31" x14ac:dyDescent="0.45">
      <c r="A1892" s="3"/>
      <c r="B1892" s="3"/>
      <c r="C1892" s="3"/>
      <c r="D1892" s="23"/>
      <c r="E1892" s="95"/>
      <c r="F1892" s="95"/>
      <c r="Y1892" s="95"/>
      <c r="AA1892" s="95"/>
      <c r="AC1892" s="3"/>
      <c r="AD1892" s="3"/>
      <c r="AE1892" s="3"/>
    </row>
    <row r="1893" spans="1:31" x14ac:dyDescent="0.45">
      <c r="A1893" s="3"/>
      <c r="B1893" s="3"/>
      <c r="C1893" s="3"/>
      <c r="D1893" s="23"/>
      <c r="E1893" s="95"/>
      <c r="F1893" s="95"/>
      <c r="Y1893" s="95"/>
      <c r="AA1893" s="95"/>
      <c r="AC1893" s="3"/>
      <c r="AD1893" s="3"/>
      <c r="AE1893" s="3"/>
    </row>
    <row r="1894" spans="1:31" x14ac:dyDescent="0.45">
      <c r="A1894" s="3"/>
      <c r="B1894" s="3"/>
      <c r="C1894" s="3"/>
      <c r="D1894" s="23"/>
      <c r="E1894" s="95"/>
      <c r="F1894" s="95"/>
      <c r="Y1894" s="95"/>
      <c r="AA1894" s="95"/>
      <c r="AC1894" s="3"/>
      <c r="AD1894" s="3"/>
      <c r="AE1894" s="3"/>
    </row>
    <row r="1895" spans="1:31" x14ac:dyDescent="0.45">
      <c r="A1895" s="3"/>
      <c r="B1895" s="3"/>
      <c r="C1895" s="3"/>
      <c r="D1895" s="23"/>
      <c r="E1895" s="95"/>
      <c r="F1895" s="95"/>
      <c r="Y1895" s="95"/>
      <c r="AA1895" s="95"/>
      <c r="AC1895" s="3"/>
      <c r="AD1895" s="3"/>
      <c r="AE1895" s="3"/>
    </row>
    <row r="1896" spans="1:31" x14ac:dyDescent="0.45">
      <c r="A1896" s="3"/>
      <c r="B1896" s="3"/>
      <c r="C1896" s="3"/>
      <c r="D1896" s="23"/>
      <c r="E1896" s="95"/>
      <c r="F1896" s="95"/>
      <c r="Y1896" s="95"/>
      <c r="AA1896" s="95"/>
      <c r="AC1896" s="3"/>
      <c r="AD1896" s="3"/>
      <c r="AE1896" s="3"/>
    </row>
    <row r="1897" spans="1:31" x14ac:dyDescent="0.45">
      <c r="A1897" s="3"/>
      <c r="B1897" s="3"/>
      <c r="C1897" s="3"/>
      <c r="D1897" s="23"/>
      <c r="E1897" s="95"/>
      <c r="F1897" s="95"/>
      <c r="Y1897" s="95"/>
      <c r="AA1897" s="95"/>
      <c r="AC1897" s="3"/>
      <c r="AD1897" s="3"/>
      <c r="AE1897" s="3"/>
    </row>
    <row r="1898" spans="1:31" x14ac:dyDescent="0.45">
      <c r="A1898" s="3"/>
      <c r="B1898" s="3"/>
      <c r="C1898" s="3"/>
      <c r="D1898" s="23"/>
      <c r="E1898" s="95"/>
      <c r="F1898" s="95"/>
      <c r="Y1898" s="95"/>
      <c r="AA1898" s="95"/>
      <c r="AC1898" s="3"/>
      <c r="AD1898" s="3"/>
      <c r="AE1898" s="3"/>
    </row>
    <row r="1899" spans="1:31" x14ac:dyDescent="0.45">
      <c r="A1899" s="3"/>
      <c r="B1899" s="3"/>
      <c r="C1899" s="3"/>
      <c r="D1899" s="23"/>
      <c r="E1899" s="95"/>
      <c r="F1899" s="95"/>
      <c r="Y1899" s="95"/>
      <c r="AA1899" s="95"/>
      <c r="AC1899" s="3"/>
      <c r="AD1899" s="3"/>
      <c r="AE1899" s="3"/>
    </row>
    <row r="1900" spans="1:31" x14ac:dyDescent="0.45">
      <c r="A1900" s="3"/>
      <c r="B1900" s="3"/>
      <c r="C1900" s="3"/>
      <c r="D1900" s="23"/>
      <c r="E1900" s="95"/>
      <c r="F1900" s="95"/>
      <c r="Y1900" s="95"/>
      <c r="AA1900" s="95"/>
      <c r="AC1900" s="3"/>
      <c r="AD1900" s="3"/>
      <c r="AE1900" s="3"/>
    </row>
    <row r="1901" spans="1:31" x14ac:dyDescent="0.45">
      <c r="A1901" s="3"/>
      <c r="B1901" s="3"/>
      <c r="C1901" s="3"/>
      <c r="D1901" s="23"/>
      <c r="E1901" s="95"/>
      <c r="F1901" s="95"/>
      <c r="Y1901" s="95"/>
      <c r="AA1901" s="95"/>
      <c r="AC1901" s="3"/>
      <c r="AD1901" s="3"/>
      <c r="AE1901" s="3"/>
    </row>
    <row r="1902" spans="1:31" x14ac:dyDescent="0.45">
      <c r="A1902" s="3"/>
      <c r="B1902" s="3"/>
      <c r="C1902" s="3"/>
      <c r="D1902" s="23"/>
      <c r="E1902" s="95"/>
      <c r="F1902" s="95"/>
      <c r="Y1902" s="95"/>
      <c r="AA1902" s="95"/>
      <c r="AC1902" s="3"/>
      <c r="AD1902" s="3"/>
      <c r="AE1902" s="3"/>
    </row>
    <row r="1903" spans="1:31" x14ac:dyDescent="0.45">
      <c r="A1903" s="3"/>
      <c r="B1903" s="3"/>
      <c r="C1903" s="3"/>
      <c r="D1903" s="23"/>
      <c r="E1903" s="95"/>
      <c r="F1903" s="95"/>
      <c r="Y1903" s="95"/>
      <c r="AA1903" s="95"/>
      <c r="AC1903" s="3"/>
      <c r="AD1903" s="3"/>
      <c r="AE1903" s="3"/>
    </row>
    <row r="1904" spans="1:31" x14ac:dyDescent="0.45">
      <c r="A1904" s="3"/>
      <c r="B1904" s="3"/>
      <c r="C1904" s="3"/>
      <c r="D1904" s="23"/>
      <c r="E1904" s="95"/>
      <c r="F1904" s="95"/>
      <c r="Y1904" s="95"/>
      <c r="AA1904" s="95"/>
      <c r="AC1904" s="3"/>
      <c r="AD1904" s="3"/>
      <c r="AE1904" s="3"/>
    </row>
    <row r="1905" spans="1:31" x14ac:dyDescent="0.45">
      <c r="A1905" s="3"/>
      <c r="B1905" s="3"/>
      <c r="C1905" s="3"/>
      <c r="D1905" s="23"/>
      <c r="E1905" s="95"/>
      <c r="F1905" s="95"/>
      <c r="Y1905" s="95"/>
      <c r="AA1905" s="95"/>
      <c r="AC1905" s="3"/>
      <c r="AD1905" s="3"/>
      <c r="AE1905" s="3"/>
    </row>
    <row r="1906" spans="1:31" x14ac:dyDescent="0.45">
      <c r="A1906" s="3"/>
      <c r="B1906" s="3"/>
      <c r="C1906" s="3"/>
      <c r="D1906" s="23"/>
      <c r="E1906" s="95"/>
      <c r="F1906" s="95"/>
      <c r="Y1906" s="95"/>
      <c r="AA1906" s="95"/>
      <c r="AC1906" s="3"/>
      <c r="AD1906" s="3"/>
      <c r="AE1906" s="3"/>
    </row>
    <row r="1907" spans="1:31" x14ac:dyDescent="0.45">
      <c r="A1907" s="3"/>
      <c r="B1907" s="3"/>
      <c r="C1907" s="3"/>
      <c r="D1907" s="23"/>
      <c r="E1907" s="95"/>
      <c r="F1907" s="95"/>
      <c r="Y1907" s="95"/>
      <c r="AA1907" s="95"/>
      <c r="AC1907" s="3"/>
      <c r="AD1907" s="3"/>
      <c r="AE1907" s="3"/>
    </row>
    <row r="1908" spans="1:31" x14ac:dyDescent="0.45">
      <c r="A1908" s="3"/>
      <c r="B1908" s="3"/>
      <c r="C1908" s="3"/>
      <c r="D1908" s="23"/>
      <c r="E1908" s="95"/>
      <c r="F1908" s="95"/>
      <c r="Y1908" s="95"/>
      <c r="AA1908" s="95"/>
      <c r="AC1908" s="3"/>
      <c r="AD1908" s="3"/>
      <c r="AE1908" s="3"/>
    </row>
    <row r="1909" spans="1:31" x14ac:dyDescent="0.45">
      <c r="A1909" s="3"/>
      <c r="B1909" s="3"/>
      <c r="C1909" s="3"/>
      <c r="D1909" s="23"/>
      <c r="E1909" s="95"/>
      <c r="F1909" s="95"/>
      <c r="Y1909" s="95"/>
      <c r="AA1909" s="95"/>
      <c r="AC1909" s="3"/>
      <c r="AD1909" s="3"/>
      <c r="AE1909" s="3"/>
    </row>
    <row r="1910" spans="1:31" x14ac:dyDescent="0.45">
      <c r="A1910" s="3"/>
      <c r="B1910" s="3"/>
      <c r="C1910" s="3"/>
      <c r="D1910" s="23"/>
      <c r="E1910" s="95"/>
      <c r="F1910" s="95"/>
      <c r="Y1910" s="95"/>
      <c r="AA1910" s="95"/>
      <c r="AC1910" s="3"/>
      <c r="AD1910" s="3"/>
      <c r="AE1910" s="3"/>
    </row>
    <row r="1911" spans="1:31" x14ac:dyDescent="0.45">
      <c r="A1911" s="3"/>
      <c r="B1911" s="3"/>
      <c r="C1911" s="3"/>
      <c r="D1911" s="23"/>
      <c r="E1911" s="95"/>
      <c r="F1911" s="95"/>
      <c r="Y1911" s="95"/>
      <c r="AA1911" s="95"/>
      <c r="AC1911" s="3"/>
      <c r="AD1911" s="3"/>
      <c r="AE1911" s="3"/>
    </row>
    <row r="1912" spans="1:31" x14ac:dyDescent="0.45">
      <c r="A1912" s="3"/>
      <c r="B1912" s="3"/>
      <c r="C1912" s="3"/>
      <c r="D1912" s="23"/>
      <c r="E1912" s="95"/>
      <c r="F1912" s="95"/>
      <c r="Y1912" s="95"/>
      <c r="AA1912" s="95"/>
      <c r="AC1912" s="3"/>
      <c r="AD1912" s="3"/>
      <c r="AE1912" s="3"/>
    </row>
    <row r="1913" spans="1:31" x14ac:dyDescent="0.45">
      <c r="A1913" s="3"/>
      <c r="B1913" s="3"/>
      <c r="C1913" s="3"/>
      <c r="D1913" s="23"/>
      <c r="E1913" s="95"/>
      <c r="F1913" s="95"/>
      <c r="Y1913" s="95"/>
      <c r="AA1913" s="95"/>
      <c r="AC1913" s="3"/>
      <c r="AD1913" s="3"/>
      <c r="AE1913" s="3"/>
    </row>
    <row r="1914" spans="1:31" x14ac:dyDescent="0.45">
      <c r="A1914" s="3"/>
      <c r="B1914" s="3"/>
      <c r="C1914" s="3"/>
      <c r="D1914" s="23"/>
      <c r="E1914" s="95"/>
      <c r="F1914" s="95"/>
      <c r="Y1914" s="95"/>
      <c r="AA1914" s="95"/>
      <c r="AC1914" s="3"/>
      <c r="AD1914" s="3"/>
      <c r="AE1914" s="3"/>
    </row>
    <row r="1915" spans="1:31" x14ac:dyDescent="0.45">
      <c r="A1915" s="3"/>
      <c r="B1915" s="3"/>
      <c r="C1915" s="3"/>
      <c r="D1915" s="23"/>
      <c r="E1915" s="95"/>
      <c r="F1915" s="95"/>
      <c r="Y1915" s="95"/>
      <c r="AA1915" s="95"/>
      <c r="AC1915" s="3"/>
      <c r="AD1915" s="3"/>
      <c r="AE1915" s="3"/>
    </row>
    <row r="1916" spans="1:31" x14ac:dyDescent="0.45">
      <c r="A1916" s="3"/>
      <c r="B1916" s="3"/>
      <c r="C1916" s="3"/>
      <c r="D1916" s="23"/>
      <c r="E1916" s="95"/>
      <c r="F1916" s="95"/>
      <c r="Y1916" s="95"/>
      <c r="AA1916" s="95"/>
      <c r="AC1916" s="3"/>
      <c r="AD1916" s="3"/>
      <c r="AE1916" s="3"/>
    </row>
    <row r="1917" spans="1:31" x14ac:dyDescent="0.45">
      <c r="A1917" s="3"/>
      <c r="B1917" s="3"/>
      <c r="C1917" s="3"/>
      <c r="D1917" s="23"/>
      <c r="E1917" s="95"/>
      <c r="F1917" s="95"/>
      <c r="Y1917" s="95"/>
      <c r="AA1917" s="95"/>
      <c r="AC1917" s="3"/>
      <c r="AD1917" s="3"/>
      <c r="AE1917" s="3"/>
    </row>
    <row r="1918" spans="1:31" x14ac:dyDescent="0.45">
      <c r="A1918" s="3"/>
      <c r="B1918" s="3"/>
      <c r="C1918" s="3"/>
      <c r="D1918" s="23"/>
      <c r="E1918" s="95"/>
      <c r="F1918" s="95"/>
      <c r="Y1918" s="95"/>
      <c r="AA1918" s="95"/>
      <c r="AC1918" s="3"/>
      <c r="AD1918" s="3"/>
      <c r="AE1918" s="3"/>
    </row>
    <row r="1919" spans="1:31" x14ac:dyDescent="0.45">
      <c r="A1919" s="3"/>
      <c r="B1919" s="3"/>
      <c r="C1919" s="3"/>
      <c r="D1919" s="23"/>
      <c r="E1919" s="95"/>
      <c r="F1919" s="95"/>
      <c r="Y1919" s="95"/>
      <c r="AA1919" s="95"/>
      <c r="AC1919" s="3"/>
      <c r="AD1919" s="3"/>
      <c r="AE1919" s="3"/>
    </row>
    <row r="1920" spans="1:31" x14ac:dyDescent="0.45">
      <c r="A1920" s="3"/>
      <c r="B1920" s="3"/>
      <c r="C1920" s="3"/>
      <c r="D1920" s="23"/>
      <c r="E1920" s="95"/>
      <c r="F1920" s="95"/>
      <c r="Y1920" s="95"/>
      <c r="AA1920" s="95"/>
      <c r="AC1920" s="3"/>
      <c r="AD1920" s="3"/>
      <c r="AE1920" s="3"/>
    </row>
    <row r="1921" spans="1:31" x14ac:dyDescent="0.45">
      <c r="A1921" s="3"/>
      <c r="B1921" s="3"/>
      <c r="C1921" s="3"/>
      <c r="D1921" s="23"/>
      <c r="E1921" s="95"/>
      <c r="F1921" s="95"/>
      <c r="Y1921" s="95"/>
      <c r="AA1921" s="95"/>
      <c r="AC1921" s="3"/>
      <c r="AD1921" s="3"/>
      <c r="AE1921" s="3"/>
    </row>
    <row r="1922" spans="1:31" x14ac:dyDescent="0.45">
      <c r="A1922" s="3"/>
      <c r="B1922" s="3"/>
      <c r="C1922" s="3"/>
      <c r="D1922" s="23"/>
      <c r="E1922" s="95"/>
      <c r="F1922" s="95"/>
      <c r="Y1922" s="95"/>
      <c r="AA1922" s="95"/>
      <c r="AC1922" s="3"/>
      <c r="AD1922" s="3"/>
      <c r="AE1922" s="3"/>
    </row>
    <row r="1923" spans="1:31" x14ac:dyDescent="0.45">
      <c r="A1923" s="3"/>
      <c r="B1923" s="3"/>
      <c r="C1923" s="3"/>
      <c r="D1923" s="23"/>
      <c r="E1923" s="95"/>
      <c r="F1923" s="95"/>
      <c r="Y1923" s="95"/>
      <c r="AA1923" s="95"/>
      <c r="AC1923" s="3"/>
      <c r="AD1923" s="3"/>
      <c r="AE1923" s="3"/>
    </row>
    <row r="1924" spans="1:31" x14ac:dyDescent="0.45">
      <c r="A1924" s="3"/>
      <c r="B1924" s="3"/>
      <c r="C1924" s="3"/>
      <c r="D1924" s="23"/>
      <c r="E1924" s="95"/>
      <c r="F1924" s="95"/>
      <c r="Y1924" s="95"/>
      <c r="AA1924" s="95"/>
      <c r="AC1924" s="3"/>
      <c r="AD1924" s="3"/>
      <c r="AE1924" s="3"/>
    </row>
    <row r="1925" spans="1:31" x14ac:dyDescent="0.45">
      <c r="A1925" s="3"/>
      <c r="B1925" s="3"/>
      <c r="C1925" s="3"/>
      <c r="D1925" s="23"/>
      <c r="E1925" s="95"/>
      <c r="F1925" s="95"/>
      <c r="Y1925" s="95"/>
      <c r="AA1925" s="95"/>
      <c r="AC1925" s="3"/>
      <c r="AD1925" s="3"/>
      <c r="AE1925" s="3"/>
    </row>
    <row r="1926" spans="1:31" x14ac:dyDescent="0.45">
      <c r="A1926" s="3"/>
      <c r="B1926" s="3"/>
      <c r="C1926" s="3"/>
      <c r="D1926" s="23"/>
      <c r="E1926" s="95"/>
      <c r="F1926" s="95"/>
      <c r="Y1926" s="95"/>
      <c r="AA1926" s="95"/>
      <c r="AC1926" s="3"/>
      <c r="AD1926" s="3"/>
      <c r="AE1926" s="3"/>
    </row>
    <row r="1927" spans="1:31" x14ac:dyDescent="0.45">
      <c r="A1927" s="3"/>
      <c r="B1927" s="3"/>
      <c r="C1927" s="3"/>
      <c r="D1927" s="23"/>
      <c r="E1927" s="95"/>
      <c r="F1927" s="95"/>
      <c r="Y1927" s="95"/>
      <c r="AA1927" s="95"/>
      <c r="AC1927" s="3"/>
      <c r="AD1927" s="3"/>
      <c r="AE1927" s="3"/>
    </row>
    <row r="1928" spans="1:31" x14ac:dyDescent="0.45">
      <c r="A1928" s="3"/>
      <c r="B1928" s="3"/>
      <c r="C1928" s="3"/>
      <c r="D1928" s="23"/>
      <c r="E1928" s="95"/>
      <c r="F1928" s="95"/>
      <c r="Y1928" s="95"/>
      <c r="AA1928" s="95"/>
      <c r="AC1928" s="3"/>
      <c r="AD1928" s="3"/>
      <c r="AE1928" s="3"/>
    </row>
    <row r="1929" spans="1:31" x14ac:dyDescent="0.45">
      <c r="A1929" s="3"/>
      <c r="B1929" s="3"/>
      <c r="C1929" s="3"/>
      <c r="D1929" s="23"/>
      <c r="E1929" s="95"/>
      <c r="F1929" s="95"/>
      <c r="Y1929" s="95"/>
      <c r="AA1929" s="95"/>
      <c r="AC1929" s="3"/>
      <c r="AD1929" s="3"/>
      <c r="AE1929" s="3"/>
    </row>
    <row r="1930" spans="1:31" x14ac:dyDescent="0.45">
      <c r="A1930" s="3"/>
      <c r="B1930" s="3"/>
      <c r="C1930" s="3"/>
      <c r="D1930" s="23"/>
      <c r="E1930" s="95"/>
      <c r="F1930" s="95"/>
      <c r="Y1930" s="95"/>
      <c r="AA1930" s="95"/>
      <c r="AC1930" s="3"/>
      <c r="AD1930" s="3"/>
      <c r="AE1930" s="3"/>
    </row>
    <row r="1931" spans="1:31" x14ac:dyDescent="0.45">
      <c r="A1931" s="3"/>
      <c r="B1931" s="3"/>
      <c r="C1931" s="3"/>
      <c r="D1931" s="23"/>
      <c r="E1931" s="95"/>
      <c r="F1931" s="95"/>
      <c r="Y1931" s="95"/>
      <c r="AA1931" s="95"/>
      <c r="AC1931" s="3"/>
      <c r="AD1931" s="3"/>
      <c r="AE1931" s="3"/>
    </row>
    <row r="1932" spans="1:31" x14ac:dyDescent="0.45">
      <c r="A1932" s="3"/>
      <c r="B1932" s="3"/>
      <c r="C1932" s="3"/>
      <c r="D1932" s="23"/>
      <c r="E1932" s="95"/>
      <c r="F1932" s="95"/>
      <c r="Y1932" s="95"/>
      <c r="AA1932" s="95"/>
      <c r="AC1932" s="3"/>
      <c r="AD1932" s="3"/>
      <c r="AE1932" s="3"/>
    </row>
    <row r="1933" spans="1:31" x14ac:dyDescent="0.45">
      <c r="A1933" s="3"/>
      <c r="B1933" s="3"/>
      <c r="C1933" s="3"/>
      <c r="D1933" s="23"/>
      <c r="E1933" s="95"/>
      <c r="F1933" s="95"/>
      <c r="Y1933" s="95"/>
      <c r="AA1933" s="95"/>
      <c r="AC1933" s="3"/>
      <c r="AD1933" s="3"/>
      <c r="AE1933" s="3"/>
    </row>
    <row r="1934" spans="1:31" x14ac:dyDescent="0.45">
      <c r="A1934" s="3"/>
      <c r="B1934" s="3"/>
      <c r="C1934" s="3"/>
      <c r="D1934" s="23"/>
      <c r="E1934" s="95"/>
      <c r="F1934" s="95"/>
      <c r="Y1934" s="95"/>
      <c r="AA1934" s="95"/>
      <c r="AC1934" s="3"/>
      <c r="AD1934" s="3"/>
      <c r="AE1934" s="3"/>
    </row>
    <row r="1935" spans="1:31" x14ac:dyDescent="0.45">
      <c r="A1935" s="3"/>
      <c r="B1935" s="3"/>
      <c r="C1935" s="3"/>
      <c r="D1935" s="23"/>
      <c r="E1935" s="95"/>
      <c r="F1935" s="95"/>
      <c r="Y1935" s="95"/>
      <c r="AA1935" s="95"/>
      <c r="AC1935" s="3"/>
      <c r="AD1935" s="3"/>
      <c r="AE1935" s="3"/>
    </row>
    <row r="1936" spans="1:31" x14ac:dyDescent="0.45">
      <c r="A1936" s="3"/>
      <c r="B1936" s="3"/>
      <c r="C1936" s="3"/>
      <c r="D1936" s="23"/>
      <c r="E1936" s="95"/>
      <c r="F1936" s="95"/>
      <c r="Y1936" s="95"/>
      <c r="AA1936" s="95"/>
      <c r="AC1936" s="3"/>
      <c r="AD1936" s="3"/>
      <c r="AE1936" s="3"/>
    </row>
    <row r="1937" spans="1:31" x14ac:dyDescent="0.45">
      <c r="A1937" s="3"/>
      <c r="B1937" s="3"/>
      <c r="C1937" s="3"/>
      <c r="D1937" s="23"/>
      <c r="E1937" s="95"/>
      <c r="F1937" s="95"/>
      <c r="Y1937" s="95"/>
      <c r="AA1937" s="95"/>
      <c r="AC1937" s="3"/>
      <c r="AD1937" s="3"/>
      <c r="AE1937" s="3"/>
    </row>
    <row r="1938" spans="1:31" x14ac:dyDescent="0.45">
      <c r="A1938" s="3"/>
      <c r="B1938" s="3"/>
      <c r="C1938" s="3"/>
      <c r="D1938" s="23"/>
      <c r="E1938" s="95"/>
      <c r="F1938" s="95"/>
      <c r="Y1938" s="95"/>
      <c r="AA1938" s="95"/>
      <c r="AC1938" s="3"/>
      <c r="AD1938" s="3"/>
      <c r="AE1938" s="3"/>
    </row>
    <row r="1939" spans="1:31" x14ac:dyDescent="0.45">
      <c r="A1939" s="3"/>
      <c r="B1939" s="3"/>
      <c r="C1939" s="3"/>
      <c r="D1939" s="23"/>
      <c r="E1939" s="95"/>
      <c r="F1939" s="95"/>
      <c r="Y1939" s="95"/>
      <c r="AA1939" s="95"/>
      <c r="AC1939" s="3"/>
      <c r="AD1939" s="3"/>
      <c r="AE1939" s="3"/>
    </row>
    <row r="1940" spans="1:31" x14ac:dyDescent="0.45">
      <c r="A1940" s="3"/>
      <c r="B1940" s="3"/>
      <c r="C1940" s="3"/>
      <c r="D1940" s="23"/>
      <c r="E1940" s="95"/>
      <c r="F1940" s="95"/>
      <c r="Y1940" s="95"/>
      <c r="AA1940" s="95"/>
      <c r="AC1940" s="3"/>
      <c r="AD1940" s="3"/>
      <c r="AE1940" s="3"/>
    </row>
    <row r="1941" spans="1:31" x14ac:dyDescent="0.45">
      <c r="A1941" s="3"/>
      <c r="B1941" s="3"/>
      <c r="C1941" s="3"/>
      <c r="D1941" s="23"/>
      <c r="E1941" s="95"/>
      <c r="F1941" s="95"/>
      <c r="Y1941" s="95"/>
      <c r="AA1941" s="95"/>
      <c r="AC1941" s="3"/>
      <c r="AD1941" s="3"/>
      <c r="AE1941" s="3"/>
    </row>
    <row r="1942" spans="1:31" x14ac:dyDescent="0.45">
      <c r="A1942" s="3"/>
      <c r="B1942" s="3"/>
      <c r="C1942" s="3"/>
      <c r="D1942" s="23"/>
      <c r="E1942" s="95"/>
      <c r="F1942" s="95"/>
      <c r="Y1942" s="95"/>
      <c r="AA1942" s="95"/>
      <c r="AC1942" s="3"/>
      <c r="AD1942" s="3"/>
      <c r="AE1942" s="3"/>
    </row>
    <row r="1943" spans="1:31" x14ac:dyDescent="0.45">
      <c r="A1943" s="3"/>
      <c r="B1943" s="3"/>
      <c r="C1943" s="3"/>
      <c r="D1943" s="23"/>
      <c r="E1943" s="95"/>
      <c r="F1943" s="95"/>
      <c r="Y1943" s="95"/>
      <c r="AA1943" s="95"/>
      <c r="AC1943" s="3"/>
      <c r="AD1943" s="3"/>
      <c r="AE1943" s="3"/>
    </row>
    <row r="1944" spans="1:31" x14ac:dyDescent="0.45">
      <c r="A1944" s="3"/>
      <c r="B1944" s="3"/>
      <c r="C1944" s="3"/>
      <c r="D1944" s="23"/>
      <c r="E1944" s="95"/>
      <c r="F1944" s="95"/>
      <c r="Y1944" s="95"/>
      <c r="AA1944" s="95"/>
      <c r="AC1944" s="3"/>
      <c r="AD1944" s="3"/>
      <c r="AE1944" s="3"/>
    </row>
    <row r="1945" spans="1:31" x14ac:dyDescent="0.45">
      <c r="A1945" s="3"/>
      <c r="B1945" s="3"/>
      <c r="C1945" s="3"/>
      <c r="D1945" s="23"/>
      <c r="E1945" s="95"/>
      <c r="F1945" s="95"/>
      <c r="Y1945" s="95"/>
      <c r="AA1945" s="95"/>
      <c r="AC1945" s="3"/>
      <c r="AD1945" s="3"/>
      <c r="AE1945" s="3"/>
    </row>
    <row r="1946" spans="1:31" x14ac:dyDescent="0.45">
      <c r="A1946" s="3"/>
      <c r="B1946" s="3"/>
      <c r="C1946" s="3"/>
      <c r="D1946" s="23"/>
      <c r="E1946" s="95"/>
      <c r="F1946" s="95"/>
      <c r="Y1946" s="95"/>
      <c r="AA1946" s="95"/>
      <c r="AC1946" s="3"/>
      <c r="AD1946" s="3"/>
      <c r="AE1946" s="3"/>
    </row>
    <row r="1947" spans="1:31" x14ac:dyDescent="0.45">
      <c r="A1947" s="3"/>
      <c r="B1947" s="3"/>
      <c r="C1947" s="3"/>
      <c r="D1947" s="23"/>
      <c r="E1947" s="95"/>
      <c r="F1947" s="95"/>
      <c r="Y1947" s="95"/>
      <c r="AA1947" s="95"/>
      <c r="AC1947" s="3"/>
      <c r="AD1947" s="3"/>
      <c r="AE1947" s="3"/>
    </row>
    <row r="1948" spans="1:31" x14ac:dyDescent="0.45">
      <c r="A1948" s="3"/>
      <c r="B1948" s="3"/>
      <c r="C1948" s="3"/>
      <c r="D1948" s="23"/>
      <c r="E1948" s="95"/>
      <c r="F1948" s="95"/>
      <c r="Y1948" s="95"/>
      <c r="AA1948" s="95"/>
      <c r="AC1948" s="3"/>
      <c r="AD1948" s="3"/>
      <c r="AE1948" s="3"/>
    </row>
    <row r="1949" spans="1:31" x14ac:dyDescent="0.45">
      <c r="A1949" s="3"/>
      <c r="B1949" s="3"/>
      <c r="C1949" s="3"/>
      <c r="D1949" s="23"/>
      <c r="E1949" s="95"/>
      <c r="F1949" s="95"/>
      <c r="Y1949" s="95"/>
      <c r="AA1949" s="95"/>
      <c r="AC1949" s="3"/>
      <c r="AD1949" s="3"/>
      <c r="AE1949" s="3"/>
    </row>
    <row r="1950" spans="1:31" x14ac:dyDescent="0.45">
      <c r="A1950" s="3"/>
      <c r="B1950" s="3"/>
      <c r="C1950" s="3"/>
      <c r="D1950" s="23"/>
      <c r="E1950" s="95"/>
      <c r="F1950" s="95"/>
      <c r="Y1950" s="95"/>
      <c r="AA1950" s="95"/>
      <c r="AC1950" s="3"/>
      <c r="AD1950" s="3"/>
      <c r="AE1950" s="3"/>
    </row>
    <row r="1951" spans="1:31" x14ac:dyDescent="0.45">
      <c r="A1951" s="3"/>
      <c r="B1951" s="3"/>
      <c r="C1951" s="3"/>
      <c r="D1951" s="23"/>
      <c r="E1951" s="95"/>
      <c r="F1951" s="95"/>
      <c r="Y1951" s="95"/>
      <c r="AA1951" s="95"/>
      <c r="AC1951" s="3"/>
      <c r="AD1951" s="3"/>
      <c r="AE1951" s="3"/>
    </row>
    <row r="1952" spans="1:31" x14ac:dyDescent="0.45">
      <c r="A1952" s="3"/>
      <c r="B1952" s="3"/>
      <c r="C1952" s="3"/>
      <c r="D1952" s="23"/>
      <c r="E1952" s="95"/>
      <c r="F1952" s="95"/>
      <c r="Y1952" s="95"/>
      <c r="AA1952" s="95"/>
      <c r="AC1952" s="3"/>
      <c r="AD1952" s="3"/>
      <c r="AE1952" s="3"/>
    </row>
    <row r="1953" spans="1:31" x14ac:dyDescent="0.45">
      <c r="A1953" s="3"/>
      <c r="B1953" s="3"/>
      <c r="C1953" s="3"/>
      <c r="D1953" s="23"/>
      <c r="E1953" s="95"/>
      <c r="F1953" s="95"/>
      <c r="Y1953" s="95"/>
      <c r="AA1953" s="95"/>
      <c r="AC1953" s="3"/>
      <c r="AD1953" s="3"/>
      <c r="AE1953" s="3"/>
    </row>
    <row r="1954" spans="1:31" x14ac:dyDescent="0.45">
      <c r="A1954" s="3"/>
      <c r="B1954" s="3"/>
      <c r="C1954" s="3"/>
      <c r="D1954" s="23"/>
      <c r="E1954" s="95"/>
      <c r="F1954" s="95"/>
      <c r="Y1954" s="95"/>
      <c r="AA1954" s="95"/>
      <c r="AC1954" s="3"/>
      <c r="AD1954" s="3"/>
      <c r="AE1954" s="3"/>
    </row>
    <row r="1955" spans="1:31" x14ac:dyDescent="0.45">
      <c r="A1955" s="3"/>
      <c r="B1955" s="3"/>
      <c r="C1955" s="3"/>
      <c r="D1955" s="23"/>
      <c r="E1955" s="95"/>
      <c r="F1955" s="95"/>
      <c r="Y1955" s="95"/>
      <c r="AA1955" s="95"/>
      <c r="AC1955" s="3"/>
      <c r="AD1955" s="3"/>
      <c r="AE1955" s="3"/>
    </row>
    <row r="1956" spans="1:31" x14ac:dyDescent="0.45">
      <c r="A1956" s="3"/>
      <c r="B1956" s="3"/>
      <c r="C1956" s="3"/>
      <c r="D1956" s="23"/>
      <c r="E1956" s="95"/>
      <c r="F1956" s="95"/>
      <c r="Y1956" s="95"/>
      <c r="AA1956" s="95"/>
      <c r="AC1956" s="3"/>
      <c r="AD1956" s="3"/>
      <c r="AE1956" s="3"/>
    </row>
    <row r="1957" spans="1:31" x14ac:dyDescent="0.45">
      <c r="A1957" s="3"/>
      <c r="B1957" s="3"/>
      <c r="C1957" s="3"/>
      <c r="D1957" s="23"/>
      <c r="E1957" s="95"/>
      <c r="F1957" s="95"/>
      <c r="Y1957" s="95"/>
      <c r="AA1957" s="95"/>
      <c r="AC1957" s="3"/>
      <c r="AD1957" s="3"/>
      <c r="AE1957" s="3"/>
    </row>
    <row r="1958" spans="1:31" x14ac:dyDescent="0.45">
      <c r="A1958" s="3"/>
      <c r="B1958" s="3"/>
      <c r="C1958" s="3"/>
      <c r="D1958" s="23"/>
      <c r="E1958" s="95"/>
      <c r="F1958" s="95"/>
      <c r="Y1958" s="95"/>
      <c r="AA1958" s="95"/>
      <c r="AC1958" s="3"/>
      <c r="AD1958" s="3"/>
      <c r="AE1958" s="3"/>
    </row>
    <row r="1959" spans="1:31" x14ac:dyDescent="0.45">
      <c r="A1959" s="3"/>
      <c r="B1959" s="3"/>
      <c r="C1959" s="3"/>
      <c r="D1959" s="23"/>
      <c r="E1959" s="95"/>
      <c r="F1959" s="95"/>
      <c r="Y1959" s="95"/>
      <c r="AA1959" s="95"/>
      <c r="AC1959" s="3"/>
      <c r="AD1959" s="3"/>
      <c r="AE1959" s="3"/>
    </row>
    <row r="1960" spans="1:31" x14ac:dyDescent="0.45">
      <c r="A1960" s="3"/>
      <c r="B1960" s="3"/>
      <c r="C1960" s="3"/>
      <c r="D1960" s="23"/>
      <c r="E1960" s="95"/>
      <c r="F1960" s="95"/>
      <c r="Y1960" s="95"/>
      <c r="AA1960" s="95"/>
      <c r="AC1960" s="3"/>
      <c r="AD1960" s="3"/>
      <c r="AE1960" s="3"/>
    </row>
    <row r="1961" spans="1:31" x14ac:dyDescent="0.45">
      <c r="A1961" s="3"/>
      <c r="B1961" s="3"/>
      <c r="C1961" s="3"/>
      <c r="D1961" s="23"/>
      <c r="E1961" s="95"/>
      <c r="F1961" s="95"/>
      <c r="Y1961" s="95"/>
      <c r="AA1961" s="95"/>
      <c r="AC1961" s="3"/>
      <c r="AD1961" s="3"/>
      <c r="AE1961" s="3"/>
    </row>
    <row r="1962" spans="1:31" x14ac:dyDescent="0.45">
      <c r="A1962" s="3"/>
      <c r="B1962" s="3"/>
      <c r="C1962" s="3"/>
      <c r="D1962" s="23"/>
      <c r="E1962" s="95"/>
      <c r="F1962" s="95"/>
      <c r="Y1962" s="95"/>
      <c r="AA1962" s="95"/>
      <c r="AC1962" s="3"/>
      <c r="AD1962" s="3"/>
      <c r="AE1962" s="3"/>
    </row>
    <row r="1963" spans="1:31" x14ac:dyDescent="0.45">
      <c r="A1963" s="3"/>
      <c r="B1963" s="3"/>
      <c r="C1963" s="3"/>
      <c r="D1963" s="23"/>
      <c r="E1963" s="95"/>
      <c r="F1963" s="95"/>
      <c r="Y1963" s="95"/>
      <c r="AA1963" s="95"/>
      <c r="AC1963" s="3"/>
      <c r="AD1963" s="3"/>
      <c r="AE1963" s="3"/>
    </row>
    <row r="1964" spans="1:31" x14ac:dyDescent="0.45">
      <c r="A1964" s="3"/>
      <c r="B1964" s="3"/>
      <c r="C1964" s="3"/>
      <c r="D1964" s="23"/>
      <c r="E1964" s="95"/>
      <c r="F1964" s="95"/>
      <c r="Y1964" s="95"/>
      <c r="AA1964" s="95"/>
      <c r="AC1964" s="3"/>
      <c r="AD1964" s="3"/>
      <c r="AE1964" s="3"/>
    </row>
    <row r="1965" spans="1:31" x14ac:dyDescent="0.45">
      <c r="A1965" s="3"/>
      <c r="B1965" s="3"/>
      <c r="C1965" s="3"/>
      <c r="D1965" s="23"/>
      <c r="E1965" s="95"/>
      <c r="F1965" s="95"/>
      <c r="Y1965" s="95"/>
      <c r="AA1965" s="95"/>
      <c r="AC1965" s="3"/>
      <c r="AD1965" s="3"/>
      <c r="AE1965" s="3"/>
    </row>
    <row r="1966" spans="1:31" x14ac:dyDescent="0.45">
      <c r="A1966" s="3"/>
      <c r="B1966" s="3"/>
      <c r="C1966" s="3"/>
      <c r="D1966" s="23"/>
      <c r="E1966" s="95"/>
      <c r="F1966" s="95"/>
      <c r="Y1966" s="95"/>
      <c r="AA1966" s="95"/>
      <c r="AC1966" s="3"/>
      <c r="AD1966" s="3"/>
      <c r="AE1966" s="3"/>
    </row>
    <row r="1967" spans="1:31" x14ac:dyDescent="0.45">
      <c r="A1967" s="3"/>
      <c r="B1967" s="3"/>
      <c r="C1967" s="3"/>
      <c r="D1967" s="23"/>
      <c r="E1967" s="95"/>
      <c r="F1967" s="95"/>
      <c r="Y1967" s="95"/>
      <c r="AA1967" s="95"/>
      <c r="AC1967" s="3"/>
      <c r="AD1967" s="3"/>
      <c r="AE1967" s="3"/>
    </row>
    <row r="1968" spans="1:31" x14ac:dyDescent="0.45">
      <c r="A1968" s="3"/>
      <c r="B1968" s="3"/>
      <c r="C1968" s="3"/>
      <c r="D1968" s="23"/>
      <c r="E1968" s="95"/>
      <c r="F1968" s="95"/>
      <c r="Y1968" s="95"/>
      <c r="AA1968" s="95"/>
      <c r="AC1968" s="3"/>
      <c r="AD1968" s="3"/>
      <c r="AE1968" s="3"/>
    </row>
    <row r="1969" spans="1:31" x14ac:dyDescent="0.45">
      <c r="A1969" s="3"/>
      <c r="B1969" s="3"/>
      <c r="C1969" s="3"/>
      <c r="D1969" s="23"/>
      <c r="E1969" s="95"/>
      <c r="F1969" s="95"/>
      <c r="Y1969" s="95"/>
      <c r="AA1969" s="95"/>
      <c r="AC1969" s="3"/>
      <c r="AD1969" s="3"/>
      <c r="AE1969" s="3"/>
    </row>
    <row r="1970" spans="1:31" x14ac:dyDescent="0.45">
      <c r="A1970" s="3"/>
      <c r="B1970" s="3"/>
      <c r="C1970" s="3"/>
      <c r="D1970" s="23"/>
      <c r="E1970" s="95"/>
      <c r="F1970" s="95"/>
      <c r="Y1970" s="95"/>
      <c r="AA1970" s="95"/>
      <c r="AC1970" s="3"/>
      <c r="AD1970" s="3"/>
      <c r="AE1970" s="3"/>
    </row>
    <row r="1971" spans="1:31" x14ac:dyDescent="0.45">
      <c r="A1971" s="3"/>
      <c r="B1971" s="3"/>
      <c r="C1971" s="3"/>
      <c r="D1971" s="23"/>
      <c r="E1971" s="95"/>
      <c r="F1971" s="95"/>
      <c r="Y1971" s="95"/>
      <c r="AA1971" s="95"/>
      <c r="AC1971" s="3"/>
      <c r="AD1971" s="3"/>
      <c r="AE1971" s="3"/>
    </row>
    <row r="1972" spans="1:31" x14ac:dyDescent="0.45">
      <c r="A1972" s="3"/>
      <c r="B1972" s="3"/>
      <c r="C1972" s="3"/>
      <c r="D1972" s="23"/>
      <c r="E1972" s="95"/>
      <c r="F1972" s="95"/>
      <c r="Y1972" s="95"/>
      <c r="AA1972" s="95"/>
      <c r="AC1972" s="3"/>
      <c r="AD1972" s="3"/>
      <c r="AE1972" s="3"/>
    </row>
    <row r="1973" spans="1:31" x14ac:dyDescent="0.45">
      <c r="A1973" s="3"/>
      <c r="B1973" s="3"/>
      <c r="C1973" s="3"/>
      <c r="D1973" s="23"/>
      <c r="E1973" s="95"/>
      <c r="F1973" s="95"/>
      <c r="Y1973" s="95"/>
      <c r="AA1973" s="95"/>
      <c r="AC1973" s="3"/>
      <c r="AD1973" s="3"/>
      <c r="AE1973" s="3"/>
    </row>
    <row r="1974" spans="1:31" x14ac:dyDescent="0.45">
      <c r="A1974" s="3"/>
      <c r="B1974" s="3"/>
      <c r="C1974" s="3"/>
      <c r="D1974" s="23"/>
      <c r="E1974" s="95"/>
      <c r="F1974" s="95"/>
      <c r="Y1974" s="95"/>
      <c r="AA1974" s="95"/>
      <c r="AC1974" s="3"/>
      <c r="AD1974" s="3"/>
      <c r="AE1974" s="3"/>
    </row>
    <row r="1975" spans="1:31" x14ac:dyDescent="0.45">
      <c r="A1975" s="3"/>
      <c r="B1975" s="3"/>
      <c r="C1975" s="3"/>
      <c r="D1975" s="23"/>
      <c r="E1975" s="95"/>
      <c r="F1975" s="95"/>
      <c r="Y1975" s="95"/>
      <c r="AA1975" s="95"/>
      <c r="AC1975" s="3"/>
      <c r="AD1975" s="3"/>
      <c r="AE1975" s="3"/>
    </row>
    <row r="1976" spans="1:31" x14ac:dyDescent="0.45">
      <c r="A1976" s="3"/>
      <c r="B1976" s="3"/>
      <c r="C1976" s="3"/>
      <c r="D1976" s="23"/>
      <c r="E1976" s="95"/>
      <c r="F1976" s="95"/>
      <c r="Y1976" s="95"/>
      <c r="AA1976" s="95"/>
      <c r="AC1976" s="3"/>
      <c r="AD1976" s="3"/>
      <c r="AE1976" s="3"/>
    </row>
    <row r="1977" spans="1:31" x14ac:dyDescent="0.45">
      <c r="A1977" s="3"/>
      <c r="B1977" s="3"/>
      <c r="C1977" s="3"/>
      <c r="D1977" s="23"/>
      <c r="E1977" s="95"/>
      <c r="F1977" s="95"/>
      <c r="Y1977" s="95"/>
      <c r="AA1977" s="95"/>
      <c r="AC1977" s="3"/>
      <c r="AD1977" s="3"/>
      <c r="AE1977" s="3"/>
    </row>
    <row r="1978" spans="1:31" x14ac:dyDescent="0.45">
      <c r="A1978" s="3"/>
      <c r="B1978" s="3"/>
      <c r="C1978" s="3"/>
      <c r="D1978" s="23"/>
      <c r="E1978" s="95"/>
      <c r="F1978" s="95"/>
      <c r="Y1978" s="95"/>
      <c r="AA1978" s="95"/>
      <c r="AC1978" s="3"/>
      <c r="AD1978" s="3"/>
      <c r="AE1978" s="3"/>
    </row>
    <row r="1979" spans="1:31" x14ac:dyDescent="0.45">
      <c r="A1979" s="3"/>
      <c r="B1979" s="3"/>
      <c r="C1979" s="3"/>
      <c r="D1979" s="23"/>
      <c r="E1979" s="95"/>
      <c r="F1979" s="95"/>
      <c r="Y1979" s="95"/>
      <c r="AA1979" s="95"/>
      <c r="AC1979" s="3"/>
      <c r="AD1979" s="3"/>
      <c r="AE1979" s="3"/>
    </row>
    <row r="1980" spans="1:31" x14ac:dyDescent="0.45">
      <c r="A1980" s="3"/>
      <c r="B1980" s="3"/>
      <c r="C1980" s="3"/>
      <c r="D1980" s="23"/>
      <c r="E1980" s="95"/>
      <c r="F1980" s="95"/>
      <c r="Y1980" s="95"/>
      <c r="AA1980" s="95"/>
      <c r="AC1980" s="3"/>
      <c r="AD1980" s="3"/>
      <c r="AE1980" s="3"/>
    </row>
    <row r="1981" spans="1:31" x14ac:dyDescent="0.45">
      <c r="A1981" s="3"/>
      <c r="B1981" s="3"/>
      <c r="C1981" s="3"/>
      <c r="D1981" s="23"/>
      <c r="E1981" s="95"/>
      <c r="F1981" s="95"/>
      <c r="Y1981" s="95"/>
      <c r="AA1981" s="95"/>
      <c r="AC1981" s="3"/>
      <c r="AD1981" s="3"/>
      <c r="AE1981" s="3"/>
    </row>
    <row r="1982" spans="1:31" x14ac:dyDescent="0.45">
      <c r="A1982" s="3"/>
      <c r="B1982" s="3"/>
      <c r="C1982" s="3"/>
      <c r="D1982" s="23"/>
      <c r="E1982" s="95"/>
      <c r="F1982" s="95"/>
      <c r="Y1982" s="95"/>
      <c r="AA1982" s="95"/>
      <c r="AC1982" s="3"/>
      <c r="AD1982" s="3"/>
      <c r="AE1982" s="3"/>
    </row>
    <row r="1983" spans="1:31" x14ac:dyDescent="0.45">
      <c r="A1983" s="3"/>
      <c r="B1983" s="3"/>
      <c r="C1983" s="3"/>
      <c r="D1983" s="23"/>
      <c r="E1983" s="95"/>
      <c r="F1983" s="95"/>
      <c r="Y1983" s="95"/>
      <c r="AA1983" s="95"/>
      <c r="AC1983" s="3"/>
      <c r="AD1983" s="3"/>
      <c r="AE1983" s="3"/>
    </row>
    <row r="1984" spans="1:31" x14ac:dyDescent="0.45">
      <c r="A1984" s="3"/>
      <c r="B1984" s="3"/>
      <c r="C1984" s="3"/>
      <c r="D1984" s="23"/>
      <c r="E1984" s="95"/>
      <c r="F1984" s="95"/>
      <c r="Y1984" s="95"/>
      <c r="AA1984" s="95"/>
      <c r="AC1984" s="3"/>
      <c r="AD1984" s="3"/>
      <c r="AE1984" s="3"/>
    </row>
    <row r="1985" spans="1:31" x14ac:dyDescent="0.45">
      <c r="A1985" s="3"/>
      <c r="B1985" s="3"/>
      <c r="C1985" s="3"/>
      <c r="D1985" s="23"/>
      <c r="E1985" s="95"/>
      <c r="F1985" s="95"/>
      <c r="Y1985" s="95"/>
      <c r="AA1985" s="95"/>
      <c r="AC1985" s="3"/>
      <c r="AD1985" s="3"/>
      <c r="AE1985" s="3"/>
    </row>
    <row r="1986" spans="1:31" x14ac:dyDescent="0.45">
      <c r="A1986" s="3"/>
      <c r="B1986" s="3"/>
      <c r="C1986" s="3"/>
      <c r="D1986" s="23"/>
      <c r="E1986" s="95"/>
      <c r="F1986" s="95"/>
      <c r="Y1986" s="95"/>
      <c r="AA1986" s="95"/>
      <c r="AC1986" s="3"/>
      <c r="AD1986" s="3"/>
      <c r="AE1986" s="3"/>
    </row>
    <row r="1987" spans="1:31" x14ac:dyDescent="0.45">
      <c r="A1987" s="3"/>
      <c r="B1987" s="3"/>
      <c r="C1987" s="3"/>
      <c r="D1987" s="23"/>
      <c r="E1987" s="95"/>
      <c r="F1987" s="95"/>
      <c r="Y1987" s="95"/>
      <c r="AA1987" s="95"/>
      <c r="AC1987" s="3"/>
      <c r="AD1987" s="3"/>
      <c r="AE1987" s="3"/>
    </row>
    <row r="1988" spans="1:31" x14ac:dyDescent="0.45">
      <c r="A1988" s="3"/>
      <c r="B1988" s="3"/>
      <c r="C1988" s="3"/>
      <c r="D1988" s="23"/>
      <c r="E1988" s="95"/>
      <c r="F1988" s="95"/>
      <c r="Y1988" s="95"/>
      <c r="AA1988" s="95"/>
      <c r="AC1988" s="3"/>
      <c r="AD1988" s="3"/>
      <c r="AE1988" s="3"/>
    </row>
    <row r="1989" spans="1:31" x14ac:dyDescent="0.45">
      <c r="A1989" s="3"/>
      <c r="B1989" s="3"/>
      <c r="C1989" s="3"/>
      <c r="D1989" s="23"/>
      <c r="E1989" s="95"/>
      <c r="F1989" s="95"/>
      <c r="Y1989" s="95"/>
      <c r="AA1989" s="95"/>
      <c r="AC1989" s="3"/>
      <c r="AD1989" s="3"/>
      <c r="AE1989" s="3"/>
    </row>
    <row r="1990" spans="1:31" x14ac:dyDescent="0.45">
      <c r="A1990" s="3"/>
      <c r="B1990" s="3"/>
      <c r="C1990" s="3"/>
      <c r="D1990" s="23"/>
      <c r="E1990" s="95"/>
      <c r="F1990" s="95"/>
      <c r="Y1990" s="95"/>
      <c r="AA1990" s="95"/>
      <c r="AC1990" s="3"/>
      <c r="AD1990" s="3"/>
      <c r="AE1990" s="3"/>
    </row>
    <row r="1991" spans="1:31" x14ac:dyDescent="0.45">
      <c r="A1991" s="3"/>
      <c r="B1991" s="3"/>
      <c r="C1991" s="3"/>
      <c r="D1991" s="23"/>
      <c r="E1991" s="95"/>
      <c r="F1991" s="95"/>
      <c r="Y1991" s="95"/>
      <c r="AA1991" s="95"/>
      <c r="AC1991" s="3"/>
      <c r="AD1991" s="3"/>
      <c r="AE1991" s="3"/>
    </row>
    <row r="1992" spans="1:31" x14ac:dyDescent="0.45">
      <c r="A1992" s="3"/>
      <c r="B1992" s="3"/>
      <c r="C1992" s="3"/>
      <c r="D1992" s="23"/>
      <c r="E1992" s="95"/>
      <c r="F1992" s="95"/>
      <c r="Y1992" s="95"/>
      <c r="AA1992" s="95"/>
      <c r="AC1992" s="3"/>
      <c r="AD1992" s="3"/>
      <c r="AE1992" s="3"/>
    </row>
    <row r="1993" spans="1:31" x14ac:dyDescent="0.45">
      <c r="A1993" s="3"/>
      <c r="B1993" s="3"/>
      <c r="C1993" s="3"/>
      <c r="D1993" s="23"/>
      <c r="E1993" s="95"/>
      <c r="F1993" s="95"/>
      <c r="Y1993" s="95"/>
      <c r="AA1993" s="95"/>
      <c r="AC1993" s="3"/>
      <c r="AD1993" s="3"/>
      <c r="AE1993" s="3"/>
    </row>
    <row r="1994" spans="1:31" x14ac:dyDescent="0.45">
      <c r="A1994" s="3"/>
      <c r="B1994" s="3"/>
      <c r="C1994" s="3"/>
      <c r="D1994" s="23"/>
      <c r="E1994" s="95"/>
      <c r="F1994" s="95"/>
      <c r="Y1994" s="95"/>
      <c r="AA1994" s="95"/>
      <c r="AC1994" s="3"/>
      <c r="AD1994" s="3"/>
      <c r="AE1994" s="3"/>
    </row>
    <row r="1995" spans="1:31" x14ac:dyDescent="0.45">
      <c r="A1995" s="3"/>
      <c r="B1995" s="3"/>
      <c r="C1995" s="3"/>
      <c r="D1995" s="23"/>
      <c r="E1995" s="95"/>
      <c r="F1995" s="95"/>
      <c r="Y1995" s="95"/>
      <c r="AA1995" s="95"/>
      <c r="AC1995" s="3"/>
      <c r="AD1995" s="3"/>
      <c r="AE1995" s="3"/>
    </row>
    <row r="1996" spans="1:31" x14ac:dyDescent="0.45">
      <c r="A1996" s="3"/>
      <c r="B1996" s="3"/>
      <c r="C1996" s="3"/>
      <c r="D1996" s="23"/>
      <c r="E1996" s="95"/>
      <c r="F1996" s="95"/>
      <c r="Y1996" s="95"/>
      <c r="AA1996" s="95"/>
      <c r="AC1996" s="3"/>
      <c r="AD1996" s="3"/>
      <c r="AE1996" s="3"/>
    </row>
    <row r="1997" spans="1:31" x14ac:dyDescent="0.45">
      <c r="A1997" s="3"/>
      <c r="B1997" s="3"/>
      <c r="C1997" s="3"/>
      <c r="D1997" s="23"/>
      <c r="E1997" s="95"/>
      <c r="F1997" s="95"/>
      <c r="Y1997" s="95"/>
      <c r="AA1997" s="95"/>
      <c r="AC1997" s="3"/>
      <c r="AD1997" s="3"/>
      <c r="AE1997" s="3"/>
    </row>
    <row r="1998" spans="1:31" x14ac:dyDescent="0.45">
      <c r="A1998" s="3"/>
      <c r="B1998" s="3"/>
      <c r="C1998" s="3"/>
      <c r="D1998" s="23"/>
      <c r="E1998" s="95"/>
      <c r="F1998" s="95"/>
      <c r="Y1998" s="95"/>
      <c r="AA1998" s="95"/>
      <c r="AC1998" s="3"/>
      <c r="AD1998" s="3"/>
      <c r="AE1998" s="3"/>
    </row>
    <row r="1999" spans="1:31" x14ac:dyDescent="0.45">
      <c r="A1999" s="3"/>
      <c r="B1999" s="3"/>
      <c r="C1999" s="3"/>
      <c r="D1999" s="23"/>
      <c r="E1999" s="95"/>
      <c r="F1999" s="95"/>
      <c r="Y1999" s="95"/>
      <c r="AA1999" s="95"/>
      <c r="AC1999" s="3"/>
      <c r="AD1999" s="3"/>
      <c r="AE1999" s="3"/>
    </row>
    <row r="2000" spans="1:31" x14ac:dyDescent="0.45">
      <c r="A2000" s="3"/>
      <c r="B2000" s="3"/>
      <c r="C2000" s="3"/>
      <c r="D2000" s="23"/>
      <c r="E2000" s="95"/>
      <c r="F2000" s="95"/>
      <c r="Y2000" s="95"/>
      <c r="AA2000" s="95"/>
      <c r="AC2000" s="3"/>
      <c r="AD2000" s="3"/>
      <c r="AE2000" s="3"/>
    </row>
    <row r="2001" spans="1:31" x14ac:dyDescent="0.45">
      <c r="A2001" s="3"/>
      <c r="B2001" s="3"/>
      <c r="C2001" s="3"/>
      <c r="D2001" s="23"/>
      <c r="E2001" s="95"/>
      <c r="F2001" s="95"/>
      <c r="Y2001" s="95"/>
      <c r="AA2001" s="95"/>
      <c r="AC2001" s="3"/>
      <c r="AD2001" s="3"/>
      <c r="AE2001" s="3"/>
    </row>
    <row r="2002" spans="1:31" x14ac:dyDescent="0.45">
      <c r="A2002" s="3"/>
      <c r="B2002" s="3"/>
      <c r="C2002" s="3"/>
      <c r="D2002" s="23"/>
      <c r="E2002" s="95"/>
      <c r="F2002" s="95"/>
      <c r="Y2002" s="95"/>
      <c r="AA2002" s="95"/>
      <c r="AC2002" s="3"/>
      <c r="AD2002" s="3"/>
      <c r="AE2002" s="3"/>
    </row>
    <row r="2003" spans="1:31" x14ac:dyDescent="0.45">
      <c r="A2003" s="3"/>
      <c r="B2003" s="3"/>
      <c r="C2003" s="3"/>
      <c r="D2003" s="23"/>
      <c r="E2003" s="95"/>
      <c r="F2003" s="95"/>
      <c r="Y2003" s="95"/>
      <c r="AA2003" s="95"/>
      <c r="AC2003" s="3"/>
      <c r="AD2003" s="3"/>
      <c r="AE2003" s="3"/>
    </row>
    <row r="2004" spans="1:31" x14ac:dyDescent="0.45">
      <c r="A2004" s="3"/>
      <c r="B2004" s="3"/>
      <c r="C2004" s="3"/>
      <c r="D2004" s="23"/>
      <c r="E2004" s="95"/>
      <c r="F2004" s="95"/>
      <c r="Y2004" s="95"/>
      <c r="AA2004" s="95"/>
      <c r="AC2004" s="3"/>
      <c r="AD2004" s="3"/>
      <c r="AE2004" s="3"/>
    </row>
    <row r="2005" spans="1:31" x14ac:dyDescent="0.45">
      <c r="A2005" s="3"/>
      <c r="B2005" s="3"/>
      <c r="C2005" s="3"/>
      <c r="D2005" s="23"/>
      <c r="E2005" s="95"/>
      <c r="F2005" s="95"/>
      <c r="Y2005" s="95"/>
      <c r="AA2005" s="95"/>
      <c r="AC2005" s="3"/>
      <c r="AD2005" s="3"/>
      <c r="AE2005" s="3"/>
    </row>
    <row r="2006" spans="1:31" x14ac:dyDescent="0.45">
      <c r="A2006" s="3"/>
      <c r="B2006" s="3"/>
      <c r="C2006" s="3"/>
      <c r="D2006" s="23"/>
      <c r="E2006" s="95"/>
      <c r="F2006" s="95"/>
      <c r="Y2006" s="95"/>
      <c r="AA2006" s="95"/>
      <c r="AC2006" s="3"/>
      <c r="AD2006" s="3"/>
      <c r="AE2006" s="3"/>
    </row>
    <row r="2007" spans="1:31" x14ac:dyDescent="0.45">
      <c r="A2007" s="3"/>
      <c r="B2007" s="3"/>
      <c r="C2007" s="3"/>
      <c r="D2007" s="23"/>
      <c r="E2007" s="95"/>
      <c r="F2007" s="95"/>
      <c r="Y2007" s="95"/>
      <c r="AA2007" s="95"/>
      <c r="AC2007" s="3"/>
      <c r="AD2007" s="3"/>
      <c r="AE2007" s="3"/>
    </row>
    <row r="2008" spans="1:31" x14ac:dyDescent="0.45">
      <c r="A2008" s="3"/>
      <c r="B2008" s="3"/>
      <c r="C2008" s="3"/>
      <c r="D2008" s="23"/>
      <c r="E2008" s="95"/>
      <c r="F2008" s="95"/>
      <c r="Y2008" s="95"/>
      <c r="AA2008" s="95"/>
      <c r="AC2008" s="3"/>
      <c r="AD2008" s="3"/>
      <c r="AE2008" s="3"/>
    </row>
    <row r="2009" spans="1:31" x14ac:dyDescent="0.45">
      <c r="A2009" s="3"/>
      <c r="B2009" s="3"/>
      <c r="C2009" s="3"/>
      <c r="D2009" s="23"/>
      <c r="E2009" s="95"/>
      <c r="F2009" s="95"/>
      <c r="Y2009" s="95"/>
      <c r="AA2009" s="95"/>
      <c r="AC2009" s="3"/>
      <c r="AD2009" s="3"/>
      <c r="AE2009" s="3"/>
    </row>
    <row r="2010" spans="1:31" x14ac:dyDescent="0.45">
      <c r="A2010" s="3"/>
      <c r="B2010" s="3"/>
      <c r="C2010" s="3"/>
      <c r="D2010" s="23"/>
      <c r="E2010" s="95"/>
      <c r="F2010" s="95"/>
      <c r="Y2010" s="95"/>
      <c r="AA2010" s="95"/>
      <c r="AC2010" s="3"/>
      <c r="AD2010" s="3"/>
      <c r="AE2010" s="3"/>
    </row>
    <row r="2011" spans="1:31" x14ac:dyDescent="0.45">
      <c r="A2011" s="3"/>
      <c r="B2011" s="3"/>
      <c r="C2011" s="3"/>
      <c r="D2011" s="23"/>
      <c r="E2011" s="95"/>
      <c r="F2011" s="95"/>
      <c r="Y2011" s="95"/>
      <c r="AA2011" s="95"/>
      <c r="AC2011" s="3"/>
      <c r="AD2011" s="3"/>
      <c r="AE2011" s="3"/>
    </row>
    <row r="2012" spans="1:31" x14ac:dyDescent="0.45">
      <c r="A2012" s="3"/>
      <c r="B2012" s="3"/>
      <c r="C2012" s="3"/>
      <c r="D2012" s="23"/>
      <c r="E2012" s="95"/>
      <c r="F2012" s="95"/>
      <c r="Y2012" s="95"/>
      <c r="AA2012" s="95"/>
      <c r="AC2012" s="3"/>
      <c r="AD2012" s="3"/>
      <c r="AE2012" s="3"/>
    </row>
    <row r="2013" spans="1:31" x14ac:dyDescent="0.45">
      <c r="A2013" s="3"/>
      <c r="B2013" s="3"/>
      <c r="C2013" s="3"/>
      <c r="D2013" s="23"/>
      <c r="E2013" s="95"/>
      <c r="F2013" s="95"/>
      <c r="Y2013" s="95"/>
      <c r="AA2013" s="95"/>
      <c r="AC2013" s="3"/>
      <c r="AD2013" s="3"/>
      <c r="AE2013" s="3"/>
    </row>
    <row r="2014" spans="1:31" x14ac:dyDescent="0.45">
      <c r="A2014" s="3"/>
      <c r="B2014" s="3"/>
      <c r="C2014" s="3"/>
      <c r="D2014" s="23"/>
      <c r="E2014" s="95"/>
      <c r="F2014" s="95"/>
      <c r="Y2014" s="95"/>
      <c r="AA2014" s="95"/>
      <c r="AC2014" s="3"/>
      <c r="AD2014" s="3"/>
      <c r="AE2014" s="3"/>
    </row>
    <row r="2015" spans="1:31" x14ac:dyDescent="0.45">
      <c r="A2015" s="3"/>
      <c r="B2015" s="3"/>
      <c r="C2015" s="3"/>
      <c r="D2015" s="23"/>
      <c r="E2015" s="95"/>
      <c r="F2015" s="95"/>
      <c r="Y2015" s="95"/>
      <c r="AA2015" s="95"/>
      <c r="AC2015" s="3"/>
      <c r="AD2015" s="3"/>
      <c r="AE2015" s="3"/>
    </row>
    <row r="2016" spans="1:31" x14ac:dyDescent="0.45">
      <c r="A2016" s="3"/>
      <c r="B2016" s="3"/>
      <c r="C2016" s="3"/>
      <c r="D2016" s="23"/>
      <c r="E2016" s="95"/>
      <c r="F2016" s="95"/>
      <c r="Y2016" s="95"/>
      <c r="AA2016" s="95"/>
      <c r="AC2016" s="3"/>
      <c r="AD2016" s="3"/>
      <c r="AE2016" s="3"/>
    </row>
    <row r="2017" spans="1:31" x14ac:dyDescent="0.45">
      <c r="A2017" s="3"/>
      <c r="B2017" s="3"/>
      <c r="C2017" s="3"/>
      <c r="D2017" s="23"/>
      <c r="E2017" s="95"/>
      <c r="F2017" s="95"/>
      <c r="Y2017" s="95"/>
      <c r="AA2017" s="95"/>
      <c r="AC2017" s="3"/>
      <c r="AD2017" s="3"/>
      <c r="AE2017" s="3"/>
    </row>
    <row r="2018" spans="1:31" x14ac:dyDescent="0.45">
      <c r="A2018" s="3"/>
      <c r="B2018" s="3"/>
      <c r="C2018" s="3"/>
      <c r="D2018" s="23"/>
      <c r="E2018" s="95"/>
      <c r="F2018" s="95"/>
      <c r="Y2018" s="95"/>
      <c r="AA2018" s="95"/>
      <c r="AC2018" s="3"/>
      <c r="AD2018" s="3"/>
      <c r="AE2018" s="3"/>
    </row>
    <row r="2019" spans="1:31" x14ac:dyDescent="0.45">
      <c r="A2019" s="3"/>
      <c r="B2019" s="3"/>
      <c r="C2019" s="3"/>
      <c r="D2019" s="23"/>
      <c r="E2019" s="95"/>
      <c r="F2019" s="95"/>
      <c r="Y2019" s="95"/>
      <c r="AA2019" s="95"/>
      <c r="AC2019" s="3"/>
      <c r="AD2019" s="3"/>
      <c r="AE2019" s="3"/>
    </row>
    <row r="2020" spans="1:31" x14ac:dyDescent="0.45">
      <c r="A2020" s="3"/>
      <c r="B2020" s="3"/>
      <c r="C2020" s="3"/>
      <c r="D2020" s="23"/>
      <c r="E2020" s="95"/>
      <c r="F2020" s="95"/>
      <c r="Y2020" s="95"/>
      <c r="AA2020" s="95"/>
      <c r="AC2020" s="3"/>
      <c r="AD2020" s="3"/>
      <c r="AE2020" s="3"/>
    </row>
    <row r="2021" spans="1:31" x14ac:dyDescent="0.45">
      <c r="A2021" s="3"/>
      <c r="B2021" s="3"/>
      <c r="C2021" s="3"/>
      <c r="D2021" s="23"/>
      <c r="E2021" s="95"/>
      <c r="F2021" s="95"/>
      <c r="Y2021" s="95"/>
      <c r="AA2021" s="95"/>
      <c r="AC2021" s="3"/>
      <c r="AD2021" s="3"/>
      <c r="AE2021" s="3"/>
    </row>
    <row r="2022" spans="1:31" x14ac:dyDescent="0.45">
      <c r="A2022" s="3"/>
      <c r="B2022" s="3"/>
      <c r="C2022" s="3"/>
      <c r="D2022" s="23"/>
      <c r="E2022" s="95"/>
      <c r="F2022" s="95"/>
      <c r="Y2022" s="95"/>
      <c r="AA2022" s="95"/>
      <c r="AC2022" s="3"/>
      <c r="AD2022" s="3"/>
      <c r="AE2022" s="3"/>
    </row>
    <row r="2023" spans="1:31" x14ac:dyDescent="0.45">
      <c r="A2023" s="3"/>
      <c r="B2023" s="3"/>
      <c r="C2023" s="3"/>
      <c r="D2023" s="23"/>
      <c r="E2023" s="95"/>
      <c r="F2023" s="95"/>
      <c r="Y2023" s="95"/>
      <c r="AA2023" s="95"/>
      <c r="AC2023" s="3"/>
      <c r="AD2023" s="3"/>
      <c r="AE2023" s="3"/>
    </row>
    <row r="2024" spans="1:31" x14ac:dyDescent="0.45">
      <c r="A2024" s="3"/>
      <c r="B2024" s="3"/>
      <c r="C2024" s="3"/>
      <c r="D2024" s="23"/>
      <c r="E2024" s="95"/>
      <c r="F2024" s="95"/>
      <c r="Y2024" s="95"/>
      <c r="AA2024" s="95"/>
      <c r="AC2024" s="3"/>
      <c r="AD2024" s="3"/>
      <c r="AE2024" s="3"/>
    </row>
    <row r="2025" spans="1:31" x14ac:dyDescent="0.45">
      <c r="A2025" s="3"/>
      <c r="B2025" s="3"/>
      <c r="C2025" s="3"/>
      <c r="D2025" s="23"/>
      <c r="E2025" s="95"/>
      <c r="F2025" s="95"/>
      <c r="Y2025" s="95"/>
      <c r="AA2025" s="95"/>
      <c r="AC2025" s="3"/>
      <c r="AD2025" s="3"/>
      <c r="AE2025" s="3"/>
    </row>
    <row r="2026" spans="1:31" x14ac:dyDescent="0.45">
      <c r="A2026" s="3"/>
      <c r="B2026" s="3"/>
      <c r="C2026" s="3"/>
      <c r="D2026" s="23"/>
      <c r="E2026" s="95"/>
      <c r="F2026" s="95"/>
      <c r="Y2026" s="95"/>
      <c r="AA2026" s="95"/>
      <c r="AC2026" s="3"/>
      <c r="AD2026" s="3"/>
      <c r="AE2026" s="3"/>
    </row>
    <row r="2027" spans="1:31" x14ac:dyDescent="0.45">
      <c r="A2027" s="3"/>
      <c r="B2027" s="3"/>
      <c r="C2027" s="3"/>
      <c r="D2027" s="23"/>
      <c r="E2027" s="95"/>
      <c r="F2027" s="95"/>
      <c r="Y2027" s="95"/>
      <c r="AA2027" s="95"/>
      <c r="AC2027" s="3"/>
      <c r="AD2027" s="3"/>
      <c r="AE2027" s="3"/>
    </row>
    <row r="2028" spans="1:31" x14ac:dyDescent="0.45">
      <c r="A2028" s="3"/>
      <c r="B2028" s="3"/>
      <c r="C2028" s="3"/>
      <c r="D2028" s="23"/>
      <c r="E2028" s="95"/>
      <c r="F2028" s="95"/>
      <c r="Y2028" s="95"/>
      <c r="AA2028" s="95"/>
      <c r="AC2028" s="3"/>
      <c r="AD2028" s="3"/>
      <c r="AE2028" s="3"/>
    </row>
    <row r="2029" spans="1:31" x14ac:dyDescent="0.45">
      <c r="A2029" s="3"/>
      <c r="B2029" s="3"/>
      <c r="C2029" s="3"/>
      <c r="D2029" s="23"/>
      <c r="E2029" s="95"/>
      <c r="F2029" s="95"/>
      <c r="Y2029" s="95"/>
      <c r="AA2029" s="95"/>
      <c r="AC2029" s="3"/>
      <c r="AD2029" s="3"/>
      <c r="AE2029" s="3"/>
    </row>
    <row r="2030" spans="1:31" x14ac:dyDescent="0.45">
      <c r="A2030" s="3"/>
      <c r="B2030" s="3"/>
      <c r="C2030" s="3"/>
      <c r="D2030" s="23"/>
      <c r="E2030" s="95"/>
      <c r="F2030" s="95"/>
      <c r="Y2030" s="95"/>
      <c r="AA2030" s="95"/>
      <c r="AC2030" s="3"/>
      <c r="AD2030" s="3"/>
      <c r="AE2030" s="3"/>
    </row>
    <row r="2031" spans="1:31" x14ac:dyDescent="0.45">
      <c r="A2031" s="3"/>
      <c r="B2031" s="3"/>
      <c r="C2031" s="3"/>
      <c r="D2031" s="23"/>
      <c r="E2031" s="95"/>
      <c r="F2031" s="95"/>
      <c r="Y2031" s="95"/>
      <c r="AA2031" s="95"/>
      <c r="AC2031" s="3"/>
      <c r="AD2031" s="3"/>
      <c r="AE2031" s="3"/>
    </row>
    <row r="2032" spans="1:31" x14ac:dyDescent="0.45">
      <c r="A2032" s="3"/>
      <c r="B2032" s="3"/>
      <c r="C2032" s="3"/>
      <c r="D2032" s="23"/>
      <c r="E2032" s="95"/>
      <c r="F2032" s="95"/>
      <c r="Y2032" s="95"/>
      <c r="AA2032" s="95"/>
      <c r="AC2032" s="3"/>
      <c r="AD2032" s="3"/>
      <c r="AE2032" s="3"/>
    </row>
    <row r="2033" spans="1:31" x14ac:dyDescent="0.45">
      <c r="A2033" s="3"/>
      <c r="B2033" s="3"/>
      <c r="C2033" s="3"/>
      <c r="D2033" s="23"/>
      <c r="E2033" s="95"/>
      <c r="F2033" s="95"/>
      <c r="Y2033" s="95"/>
      <c r="AA2033" s="95"/>
      <c r="AC2033" s="3"/>
      <c r="AD2033" s="3"/>
      <c r="AE2033" s="3"/>
    </row>
    <row r="2034" spans="1:31" x14ac:dyDescent="0.45">
      <c r="A2034" s="3"/>
      <c r="B2034" s="3"/>
      <c r="C2034" s="3"/>
      <c r="D2034" s="23"/>
      <c r="E2034" s="95"/>
      <c r="F2034" s="95"/>
      <c r="Y2034" s="95"/>
      <c r="AA2034" s="95"/>
      <c r="AC2034" s="3"/>
      <c r="AD2034" s="3"/>
      <c r="AE2034" s="3"/>
    </row>
    <row r="2035" spans="1:31" x14ac:dyDescent="0.45">
      <c r="A2035" s="3"/>
      <c r="B2035" s="3"/>
      <c r="C2035" s="3"/>
      <c r="D2035" s="23"/>
      <c r="E2035" s="95"/>
      <c r="F2035" s="95"/>
      <c r="Y2035" s="95"/>
      <c r="AA2035" s="95"/>
      <c r="AC2035" s="3"/>
      <c r="AD2035" s="3"/>
      <c r="AE2035" s="3"/>
    </row>
    <row r="2036" spans="1:31" x14ac:dyDescent="0.45">
      <c r="A2036" s="3"/>
      <c r="B2036" s="3"/>
      <c r="C2036" s="3"/>
      <c r="D2036" s="23"/>
      <c r="E2036" s="95"/>
      <c r="F2036" s="95"/>
      <c r="Y2036" s="95"/>
      <c r="AA2036" s="95"/>
      <c r="AC2036" s="3"/>
      <c r="AD2036" s="3"/>
      <c r="AE2036" s="3"/>
    </row>
    <row r="2037" spans="1:31" x14ac:dyDescent="0.45">
      <c r="A2037" s="3"/>
      <c r="B2037" s="3"/>
      <c r="C2037" s="3"/>
      <c r="D2037" s="23"/>
      <c r="E2037" s="95"/>
      <c r="F2037" s="95"/>
      <c r="Y2037" s="95"/>
      <c r="AA2037" s="95"/>
      <c r="AC2037" s="3"/>
      <c r="AD2037" s="3"/>
      <c r="AE2037" s="3"/>
    </row>
    <row r="2038" spans="1:31" x14ac:dyDescent="0.45">
      <c r="A2038" s="3"/>
      <c r="B2038" s="3"/>
      <c r="C2038" s="3"/>
      <c r="D2038" s="23"/>
      <c r="E2038" s="95"/>
      <c r="F2038" s="95"/>
      <c r="Y2038" s="95"/>
      <c r="AA2038" s="95"/>
      <c r="AC2038" s="3"/>
      <c r="AD2038" s="3"/>
      <c r="AE2038" s="3"/>
    </row>
    <row r="2039" spans="1:31" x14ac:dyDescent="0.45">
      <c r="A2039" s="3"/>
      <c r="B2039" s="3"/>
      <c r="C2039" s="3"/>
      <c r="D2039" s="23"/>
      <c r="E2039" s="95"/>
      <c r="F2039" s="95"/>
      <c r="Y2039" s="95"/>
      <c r="AA2039" s="95"/>
      <c r="AC2039" s="3"/>
      <c r="AD2039" s="3"/>
      <c r="AE2039" s="3"/>
    </row>
    <row r="2040" spans="1:31" x14ac:dyDescent="0.45">
      <c r="A2040" s="3"/>
      <c r="B2040" s="3"/>
      <c r="C2040" s="3"/>
      <c r="D2040" s="23"/>
      <c r="E2040" s="95"/>
      <c r="F2040" s="95"/>
      <c r="Y2040" s="95"/>
      <c r="AA2040" s="95"/>
      <c r="AC2040" s="3"/>
      <c r="AD2040" s="3"/>
      <c r="AE2040" s="3"/>
    </row>
    <row r="2041" spans="1:31" x14ac:dyDescent="0.45">
      <c r="A2041" s="3"/>
      <c r="B2041" s="3"/>
      <c r="C2041" s="3"/>
      <c r="D2041" s="23"/>
      <c r="E2041" s="95"/>
      <c r="F2041" s="95"/>
      <c r="Y2041" s="95"/>
      <c r="AA2041" s="95"/>
      <c r="AC2041" s="3"/>
      <c r="AD2041" s="3"/>
      <c r="AE2041" s="3"/>
    </row>
    <row r="2042" spans="1:31" x14ac:dyDescent="0.45">
      <c r="A2042" s="3"/>
      <c r="B2042" s="3"/>
      <c r="C2042" s="3"/>
      <c r="D2042" s="23"/>
      <c r="E2042" s="95"/>
      <c r="F2042" s="95"/>
      <c r="Y2042" s="95"/>
      <c r="AA2042" s="95"/>
      <c r="AC2042" s="3"/>
      <c r="AD2042" s="3"/>
      <c r="AE2042" s="3"/>
    </row>
    <row r="2043" spans="1:31" x14ac:dyDescent="0.45">
      <c r="A2043" s="3"/>
      <c r="B2043" s="3"/>
      <c r="C2043" s="3"/>
      <c r="D2043" s="23"/>
      <c r="E2043" s="95"/>
      <c r="F2043" s="95"/>
      <c r="Y2043" s="95"/>
      <c r="AA2043" s="95"/>
      <c r="AC2043" s="3"/>
      <c r="AD2043" s="3"/>
      <c r="AE2043" s="3"/>
    </row>
    <row r="2044" spans="1:31" x14ac:dyDescent="0.45">
      <c r="A2044" s="3"/>
      <c r="B2044" s="3"/>
      <c r="C2044" s="3"/>
      <c r="D2044" s="23"/>
      <c r="E2044" s="95"/>
      <c r="F2044" s="95"/>
      <c r="Y2044" s="95"/>
      <c r="AA2044" s="95"/>
      <c r="AC2044" s="3"/>
      <c r="AD2044" s="3"/>
      <c r="AE2044" s="3"/>
    </row>
    <row r="2045" spans="1:31" x14ac:dyDescent="0.45">
      <c r="A2045" s="3"/>
      <c r="B2045" s="3"/>
      <c r="C2045" s="3"/>
      <c r="D2045" s="23"/>
      <c r="E2045" s="95"/>
      <c r="F2045" s="95"/>
      <c r="Y2045" s="95"/>
      <c r="AA2045" s="95"/>
      <c r="AC2045" s="3"/>
      <c r="AD2045" s="3"/>
      <c r="AE2045" s="3"/>
    </row>
    <row r="2046" spans="1:31" x14ac:dyDescent="0.45">
      <c r="A2046" s="3"/>
      <c r="B2046" s="3"/>
      <c r="C2046" s="3"/>
      <c r="D2046" s="23"/>
      <c r="E2046" s="95"/>
      <c r="F2046" s="95"/>
      <c r="Y2046" s="95"/>
      <c r="AA2046" s="95"/>
      <c r="AC2046" s="3"/>
      <c r="AD2046" s="3"/>
      <c r="AE2046" s="3"/>
    </row>
    <row r="2047" spans="1:31" x14ac:dyDescent="0.45">
      <c r="A2047" s="3"/>
      <c r="B2047" s="3"/>
      <c r="C2047" s="3"/>
      <c r="D2047" s="23"/>
      <c r="E2047" s="95"/>
      <c r="F2047" s="95"/>
      <c r="Y2047" s="95"/>
      <c r="AA2047" s="95"/>
      <c r="AC2047" s="3"/>
      <c r="AD2047" s="3"/>
      <c r="AE2047" s="3"/>
    </row>
    <row r="2048" spans="1:31" x14ac:dyDescent="0.45">
      <c r="A2048" s="3"/>
      <c r="B2048" s="3"/>
      <c r="C2048" s="3"/>
      <c r="D2048" s="23"/>
      <c r="E2048" s="95"/>
      <c r="F2048" s="95"/>
      <c r="Y2048" s="95"/>
      <c r="AA2048" s="95"/>
      <c r="AC2048" s="3"/>
      <c r="AD2048" s="3"/>
      <c r="AE2048" s="3"/>
    </row>
    <row r="2049" spans="1:31" x14ac:dyDescent="0.45">
      <c r="A2049" s="3"/>
      <c r="B2049" s="3"/>
      <c r="C2049" s="3"/>
      <c r="D2049" s="23"/>
      <c r="E2049" s="95"/>
      <c r="F2049" s="95"/>
      <c r="Y2049" s="95"/>
      <c r="AA2049" s="95"/>
      <c r="AC2049" s="3"/>
      <c r="AD2049" s="3"/>
      <c r="AE2049" s="3"/>
    </row>
    <row r="2050" spans="1:31" x14ac:dyDescent="0.45">
      <c r="A2050" s="3"/>
      <c r="B2050" s="3"/>
      <c r="C2050" s="3"/>
      <c r="D2050" s="23"/>
      <c r="E2050" s="95"/>
      <c r="F2050" s="95"/>
      <c r="Y2050" s="95"/>
      <c r="AA2050" s="95"/>
      <c r="AC2050" s="3"/>
      <c r="AD2050" s="3"/>
      <c r="AE2050" s="3"/>
    </row>
    <row r="2051" spans="1:31" x14ac:dyDescent="0.45">
      <c r="A2051" s="3"/>
      <c r="B2051" s="3"/>
      <c r="C2051" s="3"/>
      <c r="D2051" s="23"/>
      <c r="E2051" s="95"/>
      <c r="F2051" s="95"/>
      <c r="Y2051" s="95"/>
      <c r="AA2051" s="95"/>
      <c r="AC2051" s="3"/>
      <c r="AD2051" s="3"/>
      <c r="AE2051" s="3"/>
    </row>
    <row r="2052" spans="1:31" x14ac:dyDescent="0.45">
      <c r="A2052" s="3"/>
      <c r="B2052" s="3"/>
      <c r="C2052" s="3"/>
      <c r="D2052" s="23"/>
      <c r="E2052" s="95"/>
      <c r="F2052" s="95"/>
      <c r="Y2052" s="95"/>
      <c r="AA2052" s="95"/>
      <c r="AC2052" s="3"/>
      <c r="AD2052" s="3"/>
      <c r="AE2052" s="3"/>
    </row>
    <row r="2053" spans="1:31" x14ac:dyDescent="0.45">
      <c r="A2053" s="3"/>
      <c r="B2053" s="3"/>
      <c r="C2053" s="3"/>
      <c r="D2053" s="23"/>
      <c r="E2053" s="95"/>
      <c r="F2053" s="95"/>
      <c r="Y2053" s="95"/>
      <c r="AA2053" s="95"/>
      <c r="AC2053" s="3"/>
      <c r="AD2053" s="3"/>
      <c r="AE2053" s="3"/>
    </row>
    <row r="2054" spans="1:31" x14ac:dyDescent="0.45">
      <c r="A2054" s="3"/>
      <c r="B2054" s="3"/>
      <c r="C2054" s="3"/>
      <c r="D2054" s="23"/>
      <c r="E2054" s="95"/>
      <c r="F2054" s="95"/>
      <c r="Y2054" s="95"/>
      <c r="AA2054" s="95"/>
      <c r="AC2054" s="3"/>
      <c r="AD2054" s="3"/>
      <c r="AE2054" s="3"/>
    </row>
    <row r="2055" spans="1:31" x14ac:dyDescent="0.45">
      <c r="A2055" s="3"/>
      <c r="B2055" s="3"/>
      <c r="C2055" s="3"/>
      <c r="D2055" s="23"/>
      <c r="E2055" s="95"/>
      <c r="F2055" s="95"/>
      <c r="Y2055" s="95"/>
      <c r="AA2055" s="95"/>
      <c r="AC2055" s="3"/>
      <c r="AD2055" s="3"/>
      <c r="AE2055" s="3"/>
    </row>
    <row r="2056" spans="1:31" x14ac:dyDescent="0.45">
      <c r="A2056" s="3"/>
      <c r="B2056" s="3"/>
      <c r="C2056" s="3"/>
      <c r="D2056" s="23"/>
      <c r="E2056" s="95"/>
      <c r="F2056" s="95"/>
      <c r="Y2056" s="95"/>
      <c r="AA2056" s="95"/>
      <c r="AC2056" s="3"/>
      <c r="AD2056" s="3"/>
      <c r="AE2056" s="3"/>
    </row>
    <row r="2057" spans="1:31" x14ac:dyDescent="0.45">
      <c r="A2057" s="3"/>
      <c r="B2057" s="3"/>
      <c r="C2057" s="3"/>
      <c r="D2057" s="23"/>
      <c r="E2057" s="95"/>
      <c r="F2057" s="95"/>
      <c r="Y2057" s="95"/>
      <c r="AA2057" s="95"/>
      <c r="AC2057" s="3"/>
      <c r="AD2057" s="3"/>
      <c r="AE2057" s="3"/>
    </row>
    <row r="2058" spans="1:31" x14ac:dyDescent="0.45">
      <c r="A2058" s="3"/>
      <c r="B2058" s="3"/>
      <c r="C2058" s="3"/>
      <c r="D2058" s="23"/>
      <c r="E2058" s="95"/>
      <c r="F2058" s="95"/>
      <c r="Y2058" s="95"/>
      <c r="AA2058" s="95"/>
      <c r="AC2058" s="3"/>
      <c r="AD2058" s="3"/>
      <c r="AE2058" s="3"/>
    </row>
    <row r="2059" spans="1:31" x14ac:dyDescent="0.45">
      <c r="A2059" s="3"/>
      <c r="B2059" s="3"/>
      <c r="C2059" s="3"/>
      <c r="D2059" s="23"/>
      <c r="E2059" s="95"/>
      <c r="F2059" s="95"/>
      <c r="Y2059" s="95"/>
      <c r="AA2059" s="95"/>
      <c r="AC2059" s="3"/>
      <c r="AD2059" s="3"/>
      <c r="AE2059" s="3"/>
    </row>
    <row r="2060" spans="1:31" x14ac:dyDescent="0.45">
      <c r="A2060" s="3"/>
      <c r="B2060" s="3"/>
      <c r="C2060" s="3"/>
      <c r="D2060" s="23"/>
      <c r="E2060" s="95"/>
      <c r="F2060" s="95"/>
      <c r="Y2060" s="95"/>
      <c r="AA2060" s="95"/>
      <c r="AC2060" s="3"/>
      <c r="AD2060" s="3"/>
      <c r="AE2060" s="3"/>
    </row>
    <row r="2061" spans="1:31" x14ac:dyDescent="0.45">
      <c r="A2061" s="3"/>
      <c r="B2061" s="3"/>
      <c r="C2061" s="3"/>
      <c r="D2061" s="23"/>
      <c r="E2061" s="95"/>
      <c r="F2061" s="95"/>
      <c r="Y2061" s="95"/>
      <c r="AA2061" s="95"/>
      <c r="AC2061" s="3"/>
      <c r="AD2061" s="3"/>
      <c r="AE2061" s="3"/>
    </row>
    <row r="2062" spans="1:31" x14ac:dyDescent="0.45">
      <c r="A2062" s="3"/>
      <c r="B2062" s="3"/>
      <c r="C2062" s="3"/>
      <c r="D2062" s="23"/>
      <c r="E2062" s="95"/>
      <c r="F2062" s="95"/>
      <c r="Y2062" s="95"/>
      <c r="AA2062" s="95"/>
      <c r="AC2062" s="3"/>
      <c r="AD2062" s="3"/>
      <c r="AE2062" s="3"/>
    </row>
    <row r="2063" spans="1:31" x14ac:dyDescent="0.45">
      <c r="A2063" s="3"/>
      <c r="B2063" s="3"/>
      <c r="C2063" s="3"/>
      <c r="D2063" s="23"/>
      <c r="E2063" s="95"/>
      <c r="F2063" s="95"/>
      <c r="Y2063" s="95"/>
      <c r="AA2063" s="95"/>
      <c r="AC2063" s="3"/>
      <c r="AD2063" s="3"/>
      <c r="AE2063" s="3"/>
    </row>
    <row r="2064" spans="1:31" x14ac:dyDescent="0.45">
      <c r="A2064" s="3"/>
      <c r="B2064" s="3"/>
      <c r="C2064" s="3"/>
      <c r="D2064" s="23"/>
      <c r="E2064" s="95"/>
      <c r="F2064" s="95"/>
      <c r="Y2064" s="95"/>
      <c r="AA2064" s="95"/>
      <c r="AC2064" s="3"/>
      <c r="AD2064" s="3"/>
      <c r="AE2064" s="3"/>
    </row>
    <row r="2065" spans="1:31" x14ac:dyDescent="0.45">
      <c r="A2065" s="3"/>
      <c r="B2065" s="3"/>
      <c r="C2065" s="3"/>
      <c r="D2065" s="23"/>
      <c r="E2065" s="95"/>
      <c r="F2065" s="95"/>
      <c r="Y2065" s="95"/>
      <c r="AA2065" s="95"/>
      <c r="AC2065" s="3"/>
      <c r="AD2065" s="3"/>
      <c r="AE2065" s="3"/>
    </row>
    <row r="2066" spans="1:31" x14ac:dyDescent="0.45">
      <c r="A2066" s="3"/>
      <c r="B2066" s="3"/>
      <c r="C2066" s="3"/>
      <c r="D2066" s="23"/>
      <c r="E2066" s="95"/>
      <c r="F2066" s="95"/>
      <c r="Y2066" s="95"/>
      <c r="AA2066" s="95"/>
      <c r="AC2066" s="3"/>
      <c r="AD2066" s="3"/>
      <c r="AE2066" s="3"/>
    </row>
    <row r="2067" spans="1:31" x14ac:dyDescent="0.45">
      <c r="A2067" s="3"/>
      <c r="B2067" s="3"/>
      <c r="C2067" s="3"/>
      <c r="D2067" s="23"/>
      <c r="E2067" s="95"/>
      <c r="F2067" s="95"/>
      <c r="Y2067" s="95"/>
      <c r="AA2067" s="95"/>
      <c r="AC2067" s="3"/>
      <c r="AD2067" s="3"/>
      <c r="AE2067" s="3"/>
    </row>
    <row r="2068" spans="1:31" x14ac:dyDescent="0.45">
      <c r="A2068" s="3"/>
      <c r="B2068" s="3"/>
      <c r="C2068" s="3"/>
      <c r="D2068" s="23"/>
      <c r="E2068" s="95"/>
      <c r="F2068" s="95"/>
      <c r="Y2068" s="95"/>
      <c r="AA2068" s="95"/>
      <c r="AC2068" s="3"/>
      <c r="AD2068" s="3"/>
      <c r="AE2068" s="3"/>
    </row>
    <row r="2069" spans="1:31" x14ac:dyDescent="0.45">
      <c r="A2069" s="3"/>
      <c r="B2069" s="3"/>
      <c r="C2069" s="3"/>
      <c r="D2069" s="23"/>
      <c r="E2069" s="95"/>
      <c r="F2069" s="95"/>
      <c r="Y2069" s="95"/>
      <c r="AA2069" s="95"/>
      <c r="AC2069" s="3"/>
      <c r="AD2069" s="3"/>
      <c r="AE2069" s="3"/>
    </row>
    <row r="2070" spans="1:31" x14ac:dyDescent="0.45">
      <c r="A2070" s="3"/>
      <c r="B2070" s="3"/>
      <c r="C2070" s="3"/>
      <c r="D2070" s="23"/>
      <c r="E2070" s="95"/>
      <c r="F2070" s="95"/>
      <c r="Y2070" s="95"/>
      <c r="AA2070" s="95"/>
      <c r="AC2070" s="3"/>
      <c r="AD2070" s="3"/>
      <c r="AE2070" s="3"/>
    </row>
    <row r="2071" spans="1:31" x14ac:dyDescent="0.45">
      <c r="A2071" s="3"/>
      <c r="B2071" s="3"/>
      <c r="C2071" s="3"/>
      <c r="D2071" s="23"/>
      <c r="E2071" s="95"/>
      <c r="F2071" s="95"/>
      <c r="Y2071" s="95"/>
      <c r="AA2071" s="95"/>
      <c r="AC2071" s="3"/>
      <c r="AD2071" s="3"/>
      <c r="AE2071" s="3"/>
    </row>
    <row r="2072" spans="1:31" x14ac:dyDescent="0.45">
      <c r="A2072" s="3"/>
      <c r="B2072" s="3"/>
      <c r="C2072" s="3"/>
      <c r="D2072" s="23"/>
      <c r="E2072" s="95"/>
      <c r="F2072" s="95"/>
      <c r="Y2072" s="95"/>
      <c r="AA2072" s="95"/>
      <c r="AC2072" s="3"/>
      <c r="AD2072" s="3"/>
      <c r="AE2072" s="3"/>
    </row>
    <row r="2073" spans="1:31" x14ac:dyDescent="0.45">
      <c r="A2073" s="3"/>
      <c r="B2073" s="3"/>
      <c r="C2073" s="3"/>
      <c r="D2073" s="23"/>
      <c r="E2073" s="95"/>
      <c r="F2073" s="95"/>
      <c r="Y2073" s="95"/>
      <c r="AA2073" s="95"/>
      <c r="AC2073" s="3"/>
      <c r="AD2073" s="3"/>
      <c r="AE2073" s="3"/>
    </row>
    <row r="2074" spans="1:31" x14ac:dyDescent="0.45">
      <c r="A2074" s="3"/>
      <c r="B2074" s="3"/>
      <c r="C2074" s="3"/>
      <c r="D2074" s="23"/>
      <c r="E2074" s="95"/>
      <c r="F2074" s="95"/>
      <c r="Y2074" s="95"/>
      <c r="AA2074" s="95"/>
      <c r="AC2074" s="3"/>
      <c r="AD2074" s="3"/>
      <c r="AE2074" s="3"/>
    </row>
    <row r="2075" spans="1:31" x14ac:dyDescent="0.45">
      <c r="A2075" s="3"/>
      <c r="B2075" s="3"/>
      <c r="C2075" s="3"/>
      <c r="D2075" s="23"/>
      <c r="E2075" s="95"/>
      <c r="F2075" s="95"/>
      <c r="Y2075" s="95"/>
      <c r="AA2075" s="95"/>
      <c r="AC2075" s="3"/>
      <c r="AD2075" s="3"/>
      <c r="AE2075" s="3"/>
    </row>
    <row r="2076" spans="1:31" x14ac:dyDescent="0.45">
      <c r="A2076" s="3"/>
      <c r="B2076" s="3"/>
      <c r="C2076" s="3"/>
      <c r="D2076" s="23"/>
      <c r="E2076" s="95"/>
      <c r="F2076" s="95"/>
      <c r="Y2076" s="95"/>
      <c r="AA2076" s="95"/>
      <c r="AC2076" s="3"/>
      <c r="AD2076" s="3"/>
      <c r="AE2076" s="3"/>
    </row>
    <row r="2077" spans="1:31" x14ac:dyDescent="0.45">
      <c r="A2077" s="3"/>
      <c r="B2077" s="3"/>
      <c r="C2077" s="3"/>
      <c r="D2077" s="23"/>
      <c r="E2077" s="95"/>
      <c r="F2077" s="95"/>
      <c r="Y2077" s="95"/>
      <c r="AA2077" s="95"/>
      <c r="AC2077" s="3"/>
      <c r="AD2077" s="3"/>
      <c r="AE2077" s="3"/>
    </row>
    <row r="2078" spans="1:31" x14ac:dyDescent="0.45">
      <c r="A2078" s="3"/>
      <c r="B2078" s="3"/>
      <c r="C2078" s="3"/>
      <c r="D2078" s="23"/>
      <c r="E2078" s="95"/>
      <c r="F2078" s="95"/>
      <c r="Y2078" s="95"/>
      <c r="AA2078" s="95"/>
      <c r="AC2078" s="3"/>
      <c r="AD2078" s="3"/>
      <c r="AE2078" s="3"/>
    </row>
    <row r="2079" spans="1:31" x14ac:dyDescent="0.45">
      <c r="A2079" s="3"/>
      <c r="B2079" s="3"/>
      <c r="C2079" s="3"/>
      <c r="D2079" s="23"/>
      <c r="E2079" s="95"/>
      <c r="F2079" s="95"/>
      <c r="Y2079" s="95"/>
      <c r="AA2079" s="95"/>
      <c r="AC2079" s="3"/>
      <c r="AD2079" s="3"/>
      <c r="AE2079" s="3"/>
    </row>
    <row r="2080" spans="1:31" x14ac:dyDescent="0.45">
      <c r="A2080" s="3"/>
      <c r="B2080" s="3"/>
      <c r="C2080" s="3"/>
      <c r="D2080" s="23"/>
      <c r="E2080" s="95"/>
      <c r="F2080" s="95"/>
      <c r="Y2080" s="95"/>
      <c r="AA2080" s="95"/>
      <c r="AC2080" s="3"/>
      <c r="AD2080" s="3"/>
      <c r="AE2080" s="3"/>
    </row>
    <row r="2081" spans="1:31" x14ac:dyDescent="0.45">
      <c r="A2081" s="3"/>
      <c r="B2081" s="3"/>
      <c r="C2081" s="3"/>
      <c r="D2081" s="23"/>
      <c r="E2081" s="95"/>
      <c r="F2081" s="95"/>
      <c r="Y2081" s="95"/>
      <c r="AA2081" s="95"/>
      <c r="AC2081" s="3"/>
      <c r="AD2081" s="3"/>
      <c r="AE2081" s="3"/>
    </row>
    <row r="2082" spans="1:31" x14ac:dyDescent="0.45">
      <c r="A2082" s="3"/>
      <c r="B2082" s="3"/>
      <c r="C2082" s="3"/>
      <c r="D2082" s="23"/>
      <c r="E2082" s="95"/>
      <c r="F2082" s="95"/>
      <c r="Y2082" s="95"/>
      <c r="AA2082" s="95"/>
      <c r="AC2082" s="3"/>
      <c r="AD2082" s="3"/>
      <c r="AE2082" s="3"/>
    </row>
    <row r="2083" spans="1:31" x14ac:dyDescent="0.45">
      <c r="A2083" s="3"/>
      <c r="B2083" s="3"/>
      <c r="C2083" s="3"/>
      <c r="D2083" s="23"/>
      <c r="E2083" s="95"/>
      <c r="F2083" s="95"/>
      <c r="Y2083" s="95"/>
      <c r="AA2083" s="95"/>
      <c r="AC2083" s="3"/>
      <c r="AD2083" s="3"/>
      <c r="AE2083" s="3"/>
    </row>
    <row r="2084" spans="1:31" x14ac:dyDescent="0.45">
      <c r="A2084" s="3"/>
      <c r="B2084" s="3"/>
      <c r="C2084" s="3"/>
      <c r="D2084" s="23"/>
      <c r="E2084" s="95"/>
      <c r="F2084" s="95"/>
      <c r="Y2084" s="95"/>
      <c r="AA2084" s="95"/>
      <c r="AC2084" s="3"/>
      <c r="AD2084" s="3"/>
      <c r="AE2084" s="3"/>
    </row>
    <row r="2085" spans="1:31" x14ac:dyDescent="0.45">
      <c r="A2085" s="3"/>
      <c r="B2085" s="3"/>
      <c r="C2085" s="3"/>
      <c r="D2085" s="23"/>
      <c r="E2085" s="95"/>
      <c r="F2085" s="95"/>
      <c r="Y2085" s="95"/>
      <c r="AA2085" s="95"/>
      <c r="AC2085" s="3"/>
      <c r="AD2085" s="3"/>
      <c r="AE2085" s="3"/>
    </row>
    <row r="2086" spans="1:31" x14ac:dyDescent="0.45">
      <c r="A2086" s="3"/>
      <c r="B2086" s="3"/>
      <c r="C2086" s="3"/>
      <c r="D2086" s="23"/>
      <c r="E2086" s="95"/>
      <c r="F2086" s="95"/>
      <c r="Y2086" s="95"/>
      <c r="AA2086" s="95"/>
      <c r="AC2086" s="3"/>
      <c r="AD2086" s="3"/>
      <c r="AE2086" s="3"/>
    </row>
    <row r="2087" spans="1:31" x14ac:dyDescent="0.45">
      <c r="A2087" s="3"/>
      <c r="B2087" s="3"/>
      <c r="C2087" s="3"/>
      <c r="D2087" s="23"/>
      <c r="E2087" s="95"/>
      <c r="F2087" s="95"/>
      <c r="Y2087" s="95"/>
      <c r="AA2087" s="95"/>
      <c r="AC2087" s="3"/>
      <c r="AD2087" s="3"/>
      <c r="AE2087" s="3"/>
    </row>
    <row r="2088" spans="1:31" x14ac:dyDescent="0.45">
      <c r="A2088" s="3"/>
      <c r="B2088" s="3"/>
      <c r="C2088" s="3"/>
      <c r="D2088" s="23"/>
      <c r="E2088" s="95"/>
      <c r="F2088" s="95"/>
      <c r="Y2088" s="95"/>
      <c r="AA2088" s="95"/>
      <c r="AC2088" s="3"/>
      <c r="AD2088" s="3"/>
      <c r="AE2088" s="3"/>
    </row>
    <row r="2089" spans="1:31" x14ac:dyDescent="0.45">
      <c r="A2089" s="3"/>
      <c r="B2089" s="3"/>
      <c r="C2089" s="3"/>
      <c r="D2089" s="23"/>
      <c r="E2089" s="95"/>
      <c r="F2089" s="95"/>
      <c r="Y2089" s="95"/>
      <c r="AA2089" s="95"/>
      <c r="AC2089" s="3"/>
      <c r="AD2089" s="3"/>
      <c r="AE2089" s="3"/>
    </row>
    <row r="2090" spans="1:31" x14ac:dyDescent="0.45">
      <c r="A2090" s="3"/>
      <c r="B2090" s="3"/>
      <c r="C2090" s="3"/>
      <c r="D2090" s="23"/>
      <c r="E2090" s="95"/>
      <c r="F2090" s="95"/>
      <c r="Y2090" s="95"/>
      <c r="AA2090" s="95"/>
      <c r="AC2090" s="3"/>
      <c r="AD2090" s="3"/>
      <c r="AE2090" s="3"/>
    </row>
    <row r="2091" spans="1:31" x14ac:dyDescent="0.45">
      <c r="A2091" s="3"/>
      <c r="B2091" s="3"/>
      <c r="C2091" s="3"/>
      <c r="D2091" s="23"/>
      <c r="E2091" s="95"/>
      <c r="F2091" s="95"/>
      <c r="Y2091" s="95"/>
      <c r="AA2091" s="95"/>
      <c r="AC2091" s="3"/>
      <c r="AD2091" s="3"/>
      <c r="AE2091" s="3"/>
    </row>
    <row r="2092" spans="1:31" x14ac:dyDescent="0.45">
      <c r="A2092" s="3"/>
      <c r="B2092" s="3"/>
      <c r="C2092" s="3"/>
      <c r="D2092" s="23"/>
      <c r="E2092" s="95"/>
      <c r="F2092" s="95"/>
      <c r="Y2092" s="95"/>
      <c r="AA2092" s="95"/>
      <c r="AC2092" s="3"/>
      <c r="AD2092" s="3"/>
      <c r="AE2092" s="3"/>
    </row>
    <row r="2093" spans="1:31" x14ac:dyDescent="0.45">
      <c r="A2093" s="3"/>
      <c r="B2093" s="3"/>
      <c r="C2093" s="3"/>
      <c r="D2093" s="23"/>
      <c r="E2093" s="95"/>
      <c r="F2093" s="95"/>
      <c r="Y2093" s="95"/>
      <c r="AA2093" s="95"/>
      <c r="AC2093" s="3"/>
      <c r="AD2093" s="3"/>
      <c r="AE2093" s="3"/>
    </row>
    <row r="2094" spans="1:31" x14ac:dyDescent="0.45">
      <c r="A2094" s="3"/>
      <c r="B2094" s="3"/>
      <c r="C2094" s="3"/>
      <c r="D2094" s="23"/>
      <c r="E2094" s="95"/>
      <c r="F2094" s="95"/>
      <c r="Y2094" s="95"/>
      <c r="AA2094" s="95"/>
      <c r="AC2094" s="3"/>
      <c r="AD2094" s="3"/>
      <c r="AE2094" s="3"/>
    </row>
    <row r="2095" spans="1:31" x14ac:dyDescent="0.45">
      <c r="A2095" s="3"/>
      <c r="B2095" s="3"/>
      <c r="C2095" s="3"/>
      <c r="D2095" s="23"/>
      <c r="E2095" s="95"/>
      <c r="F2095" s="95"/>
      <c r="Y2095" s="95"/>
      <c r="AA2095" s="95"/>
      <c r="AC2095" s="3"/>
      <c r="AD2095" s="3"/>
      <c r="AE2095" s="3"/>
    </row>
    <row r="2096" spans="1:31" x14ac:dyDescent="0.45">
      <c r="A2096" s="3"/>
      <c r="B2096" s="3"/>
      <c r="C2096" s="3"/>
      <c r="D2096" s="23"/>
      <c r="E2096" s="95"/>
      <c r="F2096" s="95"/>
      <c r="Y2096" s="95"/>
      <c r="AA2096" s="95"/>
      <c r="AC2096" s="3"/>
      <c r="AD2096" s="3"/>
      <c r="AE2096" s="3"/>
    </row>
    <row r="2097" spans="1:31" x14ac:dyDescent="0.45">
      <c r="A2097" s="3"/>
      <c r="B2097" s="3"/>
      <c r="C2097" s="3"/>
      <c r="D2097" s="23"/>
      <c r="E2097" s="95"/>
      <c r="F2097" s="95"/>
      <c r="Y2097" s="95"/>
      <c r="AA2097" s="95"/>
      <c r="AC2097" s="3"/>
      <c r="AD2097" s="3"/>
      <c r="AE2097" s="3"/>
    </row>
    <row r="2098" spans="1:31" x14ac:dyDescent="0.45">
      <c r="A2098" s="3"/>
      <c r="B2098" s="3"/>
      <c r="C2098" s="3"/>
      <c r="D2098" s="23"/>
      <c r="E2098" s="95"/>
      <c r="F2098" s="95"/>
      <c r="Y2098" s="95"/>
      <c r="AA2098" s="95"/>
      <c r="AC2098" s="3"/>
      <c r="AD2098" s="3"/>
      <c r="AE2098" s="3"/>
    </row>
    <row r="2099" spans="1:31" x14ac:dyDescent="0.45">
      <c r="A2099" s="3"/>
      <c r="B2099" s="3"/>
      <c r="C2099" s="3"/>
      <c r="D2099" s="23"/>
      <c r="E2099" s="95"/>
      <c r="F2099" s="95"/>
      <c r="Y2099" s="95"/>
      <c r="AA2099" s="95"/>
      <c r="AC2099" s="3"/>
      <c r="AD2099" s="3"/>
      <c r="AE2099" s="3"/>
    </row>
    <row r="2100" spans="1:31" x14ac:dyDescent="0.45">
      <c r="A2100" s="3"/>
      <c r="B2100" s="3"/>
      <c r="C2100" s="3"/>
      <c r="D2100" s="23"/>
      <c r="E2100" s="95"/>
      <c r="F2100" s="95"/>
      <c r="Y2100" s="95"/>
      <c r="AA2100" s="95"/>
      <c r="AC2100" s="3"/>
      <c r="AD2100" s="3"/>
      <c r="AE2100" s="3"/>
    </row>
    <row r="2101" spans="1:31" x14ac:dyDescent="0.45">
      <c r="A2101" s="3"/>
      <c r="B2101" s="3"/>
      <c r="C2101" s="3"/>
      <c r="D2101" s="23"/>
      <c r="E2101" s="95"/>
      <c r="F2101" s="95"/>
      <c r="Y2101" s="95"/>
      <c r="AA2101" s="95"/>
      <c r="AC2101" s="3"/>
      <c r="AD2101" s="3"/>
      <c r="AE2101" s="3"/>
    </row>
    <row r="2102" spans="1:31" x14ac:dyDescent="0.45">
      <c r="A2102" s="3"/>
      <c r="B2102" s="3"/>
      <c r="C2102" s="3"/>
      <c r="D2102" s="23"/>
      <c r="E2102" s="95"/>
      <c r="F2102" s="95"/>
      <c r="Y2102" s="95"/>
      <c r="AA2102" s="95"/>
      <c r="AC2102" s="3"/>
      <c r="AD2102" s="3"/>
      <c r="AE2102" s="3"/>
    </row>
    <row r="2103" spans="1:31" x14ac:dyDescent="0.45">
      <c r="A2103" s="3"/>
      <c r="B2103" s="3"/>
      <c r="C2103" s="3"/>
      <c r="D2103" s="23"/>
      <c r="E2103" s="95"/>
      <c r="F2103" s="95"/>
      <c r="Y2103" s="95"/>
      <c r="AA2103" s="95"/>
      <c r="AC2103" s="3"/>
      <c r="AD2103" s="3"/>
      <c r="AE2103" s="3"/>
    </row>
    <row r="2104" spans="1:31" x14ac:dyDescent="0.45">
      <c r="A2104" s="3"/>
      <c r="B2104" s="3"/>
      <c r="C2104" s="3"/>
      <c r="D2104" s="23"/>
      <c r="E2104" s="95"/>
      <c r="F2104" s="95"/>
      <c r="Y2104" s="95"/>
      <c r="AA2104" s="95"/>
      <c r="AC2104" s="3"/>
      <c r="AD2104" s="3"/>
      <c r="AE2104" s="3"/>
    </row>
    <row r="2105" spans="1:31" x14ac:dyDescent="0.45">
      <c r="A2105" s="3"/>
      <c r="B2105" s="3"/>
      <c r="C2105" s="3"/>
      <c r="D2105" s="23"/>
      <c r="E2105" s="95"/>
      <c r="F2105" s="95"/>
      <c r="Y2105" s="95"/>
      <c r="AA2105" s="95"/>
      <c r="AC2105" s="3"/>
      <c r="AD2105" s="3"/>
      <c r="AE2105" s="3"/>
    </row>
    <row r="2106" spans="1:31" x14ac:dyDescent="0.45">
      <c r="A2106" s="3"/>
      <c r="B2106" s="3"/>
      <c r="C2106" s="3"/>
      <c r="D2106" s="23"/>
      <c r="E2106" s="95"/>
      <c r="F2106" s="95"/>
      <c r="Y2106" s="95"/>
      <c r="AA2106" s="95"/>
      <c r="AC2106" s="3"/>
      <c r="AD2106" s="3"/>
      <c r="AE2106" s="3"/>
    </row>
    <row r="2107" spans="1:31" x14ac:dyDescent="0.45">
      <c r="A2107" s="3"/>
      <c r="B2107" s="3"/>
      <c r="C2107" s="3"/>
      <c r="D2107" s="23"/>
      <c r="E2107" s="95"/>
      <c r="F2107" s="95"/>
      <c r="Y2107" s="95"/>
      <c r="AA2107" s="95"/>
      <c r="AC2107" s="3"/>
      <c r="AD2107" s="3"/>
      <c r="AE2107" s="3"/>
    </row>
    <row r="2108" spans="1:31" x14ac:dyDescent="0.45">
      <c r="A2108" s="3"/>
      <c r="B2108" s="3"/>
      <c r="C2108" s="3"/>
      <c r="D2108" s="23"/>
      <c r="E2108" s="95"/>
      <c r="F2108" s="95"/>
      <c r="Y2108" s="95"/>
      <c r="AA2108" s="95"/>
      <c r="AC2108" s="3"/>
      <c r="AD2108" s="3"/>
      <c r="AE2108" s="3"/>
    </row>
    <row r="2109" spans="1:31" x14ac:dyDescent="0.45">
      <c r="A2109" s="3"/>
      <c r="B2109" s="3"/>
      <c r="C2109" s="3"/>
      <c r="D2109" s="23"/>
      <c r="E2109" s="95"/>
      <c r="F2109" s="95"/>
      <c r="Y2109" s="95"/>
      <c r="AA2109" s="95"/>
      <c r="AC2109" s="3"/>
      <c r="AD2109" s="3"/>
      <c r="AE2109" s="3"/>
    </row>
    <row r="2110" spans="1:31" x14ac:dyDescent="0.45">
      <c r="A2110" s="3"/>
      <c r="B2110" s="3"/>
      <c r="C2110" s="3"/>
      <c r="D2110" s="23"/>
      <c r="E2110" s="95"/>
      <c r="F2110" s="95"/>
      <c r="Y2110" s="95"/>
      <c r="AA2110" s="95"/>
      <c r="AC2110" s="3"/>
      <c r="AD2110" s="3"/>
      <c r="AE2110" s="3"/>
    </row>
    <row r="2111" spans="1:31" x14ac:dyDescent="0.45">
      <c r="A2111" s="3"/>
      <c r="B2111" s="3"/>
      <c r="C2111" s="3"/>
      <c r="D2111" s="23"/>
      <c r="E2111" s="95"/>
      <c r="F2111" s="95"/>
      <c r="Y2111" s="95"/>
      <c r="AA2111" s="95"/>
      <c r="AC2111" s="3"/>
      <c r="AD2111" s="3"/>
      <c r="AE2111" s="3"/>
    </row>
    <row r="2112" spans="1:31" x14ac:dyDescent="0.45">
      <c r="A2112" s="3"/>
      <c r="B2112" s="3"/>
      <c r="C2112" s="3"/>
      <c r="D2112" s="23"/>
      <c r="E2112" s="95"/>
      <c r="F2112" s="95"/>
      <c r="Y2112" s="95"/>
      <c r="AA2112" s="95"/>
      <c r="AC2112" s="3"/>
      <c r="AD2112" s="3"/>
      <c r="AE2112" s="3"/>
    </row>
    <row r="2113" spans="1:31" x14ac:dyDescent="0.45">
      <c r="A2113" s="3"/>
      <c r="B2113" s="3"/>
      <c r="C2113" s="3"/>
      <c r="D2113" s="23"/>
      <c r="E2113" s="95"/>
      <c r="F2113" s="95"/>
      <c r="Y2113" s="95"/>
      <c r="AA2113" s="95"/>
      <c r="AC2113" s="3"/>
      <c r="AD2113" s="3"/>
      <c r="AE2113" s="3"/>
    </row>
    <row r="2114" spans="1:31" x14ac:dyDescent="0.45">
      <c r="A2114" s="3"/>
      <c r="B2114" s="3"/>
      <c r="C2114" s="3"/>
      <c r="D2114" s="23"/>
      <c r="E2114" s="95"/>
      <c r="F2114" s="95"/>
      <c r="Y2114" s="95"/>
      <c r="AA2114" s="95"/>
      <c r="AC2114" s="3"/>
      <c r="AD2114" s="3"/>
      <c r="AE2114" s="3"/>
    </row>
    <row r="2115" spans="1:31" x14ac:dyDescent="0.45">
      <c r="A2115" s="3"/>
      <c r="B2115" s="3"/>
      <c r="C2115" s="3"/>
      <c r="D2115" s="23"/>
      <c r="E2115" s="95"/>
      <c r="F2115" s="95"/>
      <c r="Y2115" s="95"/>
      <c r="AA2115" s="95"/>
      <c r="AC2115" s="3"/>
      <c r="AD2115" s="3"/>
      <c r="AE2115" s="3"/>
    </row>
    <row r="2116" spans="1:31" x14ac:dyDescent="0.45">
      <c r="A2116" s="3"/>
      <c r="B2116" s="3"/>
      <c r="C2116" s="3"/>
      <c r="D2116" s="23"/>
      <c r="E2116" s="95"/>
      <c r="F2116" s="95"/>
      <c r="Y2116" s="95"/>
      <c r="AA2116" s="95"/>
      <c r="AC2116" s="3"/>
      <c r="AD2116" s="3"/>
      <c r="AE2116" s="3"/>
    </row>
    <row r="2117" spans="1:31" x14ac:dyDescent="0.45">
      <c r="A2117" s="3"/>
      <c r="B2117" s="3"/>
      <c r="C2117" s="3"/>
      <c r="D2117" s="23"/>
      <c r="E2117" s="95"/>
      <c r="F2117" s="95"/>
      <c r="Y2117" s="95"/>
      <c r="AA2117" s="95"/>
      <c r="AC2117" s="3"/>
      <c r="AD2117" s="3"/>
      <c r="AE2117" s="3"/>
    </row>
    <row r="2118" spans="1:31" x14ac:dyDescent="0.45">
      <c r="A2118" s="3"/>
      <c r="B2118" s="3"/>
      <c r="C2118" s="3"/>
      <c r="D2118" s="23"/>
      <c r="E2118" s="95"/>
      <c r="F2118" s="95"/>
      <c r="Y2118" s="95"/>
      <c r="AA2118" s="95"/>
      <c r="AC2118" s="3"/>
      <c r="AD2118" s="3"/>
      <c r="AE2118" s="3"/>
    </row>
    <row r="2119" spans="1:31" x14ac:dyDescent="0.45">
      <c r="A2119" s="3"/>
      <c r="B2119" s="3"/>
      <c r="C2119" s="3"/>
      <c r="D2119" s="23"/>
      <c r="E2119" s="95"/>
      <c r="F2119" s="95"/>
      <c r="Y2119" s="95"/>
      <c r="AA2119" s="95"/>
      <c r="AC2119" s="3"/>
      <c r="AD2119" s="3"/>
      <c r="AE2119" s="3"/>
    </row>
    <row r="2120" spans="1:31" x14ac:dyDescent="0.45">
      <c r="A2120" s="3"/>
      <c r="B2120" s="3"/>
      <c r="C2120" s="3"/>
      <c r="D2120" s="23"/>
      <c r="E2120" s="95"/>
      <c r="F2120" s="95"/>
      <c r="Y2120" s="95"/>
      <c r="AA2120" s="95"/>
      <c r="AC2120" s="3"/>
      <c r="AD2120" s="3"/>
      <c r="AE2120" s="3"/>
    </row>
    <row r="2121" spans="1:31" x14ac:dyDescent="0.45">
      <c r="A2121" s="3"/>
      <c r="B2121" s="3"/>
      <c r="C2121" s="3"/>
      <c r="D2121" s="23"/>
      <c r="E2121" s="95"/>
      <c r="F2121" s="95"/>
      <c r="Y2121" s="95"/>
      <c r="AA2121" s="95"/>
      <c r="AC2121" s="3"/>
      <c r="AD2121" s="3"/>
      <c r="AE2121" s="3"/>
    </row>
    <row r="2122" spans="1:31" x14ac:dyDescent="0.45">
      <c r="A2122" s="3"/>
      <c r="B2122" s="3"/>
      <c r="C2122" s="3"/>
      <c r="D2122" s="23"/>
      <c r="E2122" s="95"/>
      <c r="F2122" s="95"/>
      <c r="Y2122" s="95"/>
      <c r="AA2122" s="95"/>
      <c r="AC2122" s="3"/>
      <c r="AD2122" s="3"/>
      <c r="AE2122" s="3"/>
    </row>
    <row r="2123" spans="1:31" x14ac:dyDescent="0.45">
      <c r="A2123" s="3"/>
      <c r="B2123" s="3"/>
      <c r="C2123" s="3"/>
      <c r="D2123" s="23"/>
      <c r="E2123" s="95"/>
      <c r="F2123" s="95"/>
      <c r="Y2123" s="95"/>
      <c r="AA2123" s="95"/>
      <c r="AC2123" s="3"/>
      <c r="AD2123" s="3"/>
      <c r="AE2123" s="3"/>
    </row>
    <row r="2124" spans="1:31" x14ac:dyDescent="0.45">
      <c r="A2124" s="3"/>
      <c r="B2124" s="3"/>
      <c r="C2124" s="3"/>
      <c r="D2124" s="23"/>
      <c r="E2124" s="95"/>
      <c r="F2124" s="95"/>
      <c r="Y2124" s="95"/>
      <c r="AA2124" s="95"/>
      <c r="AC2124" s="3"/>
      <c r="AD2124" s="3"/>
      <c r="AE2124" s="3"/>
    </row>
    <row r="2125" spans="1:31" x14ac:dyDescent="0.45">
      <c r="A2125" s="3"/>
      <c r="B2125" s="3"/>
      <c r="C2125" s="3"/>
      <c r="D2125" s="23"/>
      <c r="E2125" s="95"/>
      <c r="F2125" s="95"/>
      <c r="Y2125" s="95"/>
      <c r="AA2125" s="95"/>
      <c r="AC2125" s="3"/>
      <c r="AD2125" s="3"/>
      <c r="AE2125" s="3"/>
    </row>
    <row r="2126" spans="1:31" x14ac:dyDescent="0.45">
      <c r="A2126" s="3"/>
      <c r="B2126" s="3"/>
      <c r="C2126" s="3"/>
      <c r="D2126" s="23"/>
      <c r="E2126" s="95"/>
      <c r="F2126" s="95"/>
      <c r="Y2126" s="95"/>
      <c r="AA2126" s="95"/>
      <c r="AC2126" s="3"/>
      <c r="AD2126" s="3"/>
      <c r="AE2126" s="3"/>
    </row>
    <row r="2127" spans="1:31" x14ac:dyDescent="0.45">
      <c r="A2127" s="3"/>
      <c r="B2127" s="3"/>
      <c r="C2127" s="3"/>
      <c r="D2127" s="23"/>
      <c r="E2127" s="95"/>
      <c r="F2127" s="95"/>
      <c r="Y2127" s="95"/>
      <c r="AA2127" s="95"/>
      <c r="AC2127" s="3"/>
      <c r="AD2127" s="3"/>
      <c r="AE2127" s="3"/>
    </row>
    <row r="2128" spans="1:31" x14ac:dyDescent="0.45">
      <c r="A2128" s="3"/>
      <c r="B2128" s="3"/>
      <c r="C2128" s="3"/>
      <c r="D2128" s="23"/>
      <c r="E2128" s="95"/>
      <c r="F2128" s="95"/>
      <c r="Y2128" s="95"/>
      <c r="AA2128" s="95"/>
      <c r="AC2128" s="3"/>
      <c r="AD2128" s="3"/>
      <c r="AE2128" s="3"/>
    </row>
    <row r="2129" spans="1:31" x14ac:dyDescent="0.45">
      <c r="A2129" s="3"/>
      <c r="B2129" s="3"/>
      <c r="C2129" s="3"/>
      <c r="D2129" s="23"/>
      <c r="E2129" s="95"/>
      <c r="F2129" s="95"/>
      <c r="Y2129" s="95"/>
      <c r="AA2129" s="95"/>
      <c r="AC2129" s="3"/>
      <c r="AD2129" s="3"/>
      <c r="AE2129" s="3"/>
    </row>
    <row r="2130" spans="1:31" x14ac:dyDescent="0.45">
      <c r="A2130" s="3"/>
      <c r="B2130" s="3"/>
      <c r="C2130" s="3"/>
      <c r="D2130" s="23"/>
      <c r="E2130" s="95"/>
      <c r="F2130" s="95"/>
      <c r="Y2130" s="95"/>
      <c r="AA2130" s="95"/>
      <c r="AC2130" s="3"/>
      <c r="AD2130" s="3"/>
      <c r="AE2130" s="3"/>
    </row>
    <row r="2131" spans="1:31" x14ac:dyDescent="0.45">
      <c r="A2131" s="3"/>
      <c r="B2131" s="3"/>
      <c r="C2131" s="3"/>
      <c r="D2131" s="23"/>
      <c r="E2131" s="95"/>
      <c r="F2131" s="95"/>
      <c r="Y2131" s="95"/>
      <c r="AA2131" s="95"/>
      <c r="AC2131" s="3"/>
      <c r="AD2131" s="3"/>
      <c r="AE2131" s="3"/>
    </row>
    <row r="2132" spans="1:31" x14ac:dyDescent="0.45">
      <c r="A2132" s="3"/>
      <c r="B2132" s="3"/>
      <c r="C2132" s="3"/>
      <c r="D2132" s="23"/>
      <c r="E2132" s="95"/>
      <c r="F2132" s="95"/>
      <c r="Y2132" s="95"/>
      <c r="AA2132" s="95"/>
      <c r="AC2132" s="3"/>
      <c r="AD2132" s="3"/>
      <c r="AE2132" s="3"/>
    </row>
    <row r="2133" spans="1:31" x14ac:dyDescent="0.45">
      <c r="A2133" s="3"/>
      <c r="B2133" s="3"/>
      <c r="C2133" s="3"/>
      <c r="D2133" s="23"/>
      <c r="E2133" s="95"/>
      <c r="F2133" s="95"/>
      <c r="Y2133" s="95"/>
      <c r="AA2133" s="95"/>
      <c r="AC2133" s="3"/>
      <c r="AD2133" s="3"/>
      <c r="AE2133" s="3"/>
    </row>
    <row r="2134" spans="1:31" x14ac:dyDescent="0.45">
      <c r="A2134" s="3"/>
      <c r="B2134" s="3"/>
      <c r="C2134" s="3"/>
      <c r="D2134" s="23"/>
      <c r="E2134" s="95"/>
      <c r="F2134" s="95"/>
      <c r="Y2134" s="95"/>
      <c r="AA2134" s="95"/>
      <c r="AC2134" s="3"/>
      <c r="AD2134" s="3"/>
      <c r="AE2134" s="3"/>
    </row>
    <row r="2135" spans="1:31" x14ac:dyDescent="0.45">
      <c r="A2135" s="3"/>
      <c r="B2135" s="3"/>
      <c r="C2135" s="3"/>
      <c r="D2135" s="23"/>
      <c r="E2135" s="95"/>
      <c r="F2135" s="95"/>
      <c r="Y2135" s="95"/>
      <c r="AA2135" s="95"/>
      <c r="AC2135" s="3"/>
      <c r="AD2135" s="3"/>
      <c r="AE2135" s="3"/>
    </row>
    <row r="2136" spans="1:31" x14ac:dyDescent="0.45">
      <c r="A2136" s="3"/>
      <c r="B2136" s="3"/>
      <c r="C2136" s="3"/>
      <c r="D2136" s="23"/>
      <c r="E2136" s="95"/>
      <c r="F2136" s="95"/>
      <c r="Y2136" s="95"/>
      <c r="AA2136" s="95"/>
      <c r="AC2136" s="3"/>
      <c r="AD2136" s="3"/>
      <c r="AE2136" s="3"/>
    </row>
    <row r="2137" spans="1:31" x14ac:dyDescent="0.45">
      <c r="A2137" s="3"/>
      <c r="B2137" s="3"/>
      <c r="C2137" s="3"/>
      <c r="D2137" s="23"/>
      <c r="E2137" s="95"/>
      <c r="F2137" s="95"/>
      <c r="Y2137" s="95"/>
      <c r="AA2137" s="95"/>
      <c r="AC2137" s="3"/>
      <c r="AD2137" s="3"/>
      <c r="AE2137" s="3"/>
    </row>
    <row r="2138" spans="1:31" x14ac:dyDescent="0.45">
      <c r="A2138" s="3"/>
      <c r="B2138" s="3"/>
      <c r="C2138" s="3"/>
      <c r="D2138" s="23"/>
      <c r="E2138" s="95"/>
      <c r="F2138" s="95"/>
      <c r="Y2138" s="95"/>
      <c r="AA2138" s="95"/>
      <c r="AC2138" s="3"/>
      <c r="AD2138" s="3"/>
      <c r="AE2138" s="3"/>
    </row>
    <row r="2139" spans="1:31" x14ac:dyDescent="0.45">
      <c r="A2139" s="3"/>
      <c r="B2139" s="3"/>
      <c r="C2139" s="3"/>
      <c r="D2139" s="23"/>
      <c r="E2139" s="95"/>
      <c r="F2139" s="95"/>
      <c r="Y2139" s="95"/>
      <c r="AA2139" s="95"/>
      <c r="AC2139" s="3"/>
      <c r="AD2139" s="3"/>
      <c r="AE2139" s="3"/>
    </row>
    <row r="2140" spans="1:31" x14ac:dyDescent="0.45">
      <c r="A2140" s="3"/>
      <c r="B2140" s="3"/>
      <c r="C2140" s="3"/>
      <c r="D2140" s="23"/>
      <c r="E2140" s="95"/>
      <c r="F2140" s="95"/>
      <c r="Y2140" s="95"/>
      <c r="AA2140" s="95"/>
      <c r="AC2140" s="3"/>
      <c r="AD2140" s="3"/>
      <c r="AE2140" s="3"/>
    </row>
    <row r="2141" spans="1:31" x14ac:dyDescent="0.45">
      <c r="A2141" s="3"/>
      <c r="B2141" s="3"/>
      <c r="C2141" s="3"/>
      <c r="D2141" s="23"/>
      <c r="E2141" s="95"/>
      <c r="F2141" s="95"/>
      <c r="Y2141" s="95"/>
      <c r="AA2141" s="95"/>
      <c r="AC2141" s="3"/>
      <c r="AD2141" s="3"/>
      <c r="AE2141" s="3"/>
    </row>
    <row r="2142" spans="1:31" x14ac:dyDescent="0.45">
      <c r="A2142" s="3"/>
      <c r="B2142" s="3"/>
      <c r="C2142" s="3"/>
      <c r="D2142" s="23"/>
      <c r="E2142" s="95"/>
      <c r="F2142" s="95"/>
      <c r="Y2142" s="95"/>
      <c r="AA2142" s="95"/>
      <c r="AC2142" s="3"/>
      <c r="AD2142" s="3"/>
      <c r="AE2142" s="3"/>
    </row>
    <row r="2143" spans="1:31" x14ac:dyDescent="0.45">
      <c r="A2143" s="3"/>
      <c r="B2143" s="3"/>
      <c r="C2143" s="3"/>
      <c r="D2143" s="23"/>
      <c r="E2143" s="95"/>
      <c r="F2143" s="95"/>
      <c r="Y2143" s="95"/>
      <c r="AA2143" s="95"/>
      <c r="AC2143" s="3"/>
      <c r="AD2143" s="3"/>
      <c r="AE2143" s="3"/>
    </row>
    <row r="2144" spans="1:31" x14ac:dyDescent="0.45">
      <c r="A2144" s="3"/>
      <c r="B2144" s="3"/>
      <c r="C2144" s="3"/>
      <c r="D2144" s="23"/>
      <c r="E2144" s="95"/>
      <c r="F2144" s="95"/>
      <c r="Y2144" s="95"/>
      <c r="AA2144" s="95"/>
      <c r="AC2144" s="3"/>
      <c r="AD2144" s="3"/>
      <c r="AE2144" s="3"/>
    </row>
    <row r="2145" spans="1:31" x14ac:dyDescent="0.45">
      <c r="A2145" s="3"/>
      <c r="B2145" s="3"/>
      <c r="C2145" s="3"/>
      <c r="D2145" s="23"/>
      <c r="E2145" s="95"/>
      <c r="F2145" s="95"/>
      <c r="Y2145" s="95"/>
      <c r="AA2145" s="95"/>
      <c r="AC2145" s="3"/>
      <c r="AD2145" s="3"/>
      <c r="AE2145" s="3"/>
    </row>
    <row r="2146" spans="1:31" x14ac:dyDescent="0.45">
      <c r="A2146" s="3"/>
      <c r="B2146" s="3"/>
      <c r="C2146" s="3"/>
      <c r="D2146" s="23"/>
      <c r="E2146" s="95"/>
      <c r="F2146" s="95"/>
      <c r="Y2146" s="95"/>
      <c r="AA2146" s="95"/>
      <c r="AC2146" s="3"/>
      <c r="AD2146" s="3"/>
      <c r="AE2146" s="3"/>
    </row>
    <row r="2147" spans="1:31" x14ac:dyDescent="0.45">
      <c r="A2147" s="3"/>
      <c r="B2147" s="3"/>
      <c r="C2147" s="3"/>
      <c r="D2147" s="23"/>
      <c r="E2147" s="95"/>
      <c r="F2147" s="95"/>
      <c r="Y2147" s="95"/>
      <c r="AA2147" s="95"/>
      <c r="AC2147" s="3"/>
      <c r="AD2147" s="3"/>
      <c r="AE2147" s="3"/>
    </row>
    <row r="2148" spans="1:31" x14ac:dyDescent="0.45">
      <c r="A2148" s="3"/>
      <c r="B2148" s="3"/>
      <c r="C2148" s="3"/>
      <c r="D2148" s="23"/>
      <c r="E2148" s="95"/>
      <c r="F2148" s="95"/>
      <c r="Y2148" s="95"/>
      <c r="AA2148" s="95"/>
      <c r="AC2148" s="3"/>
      <c r="AD2148" s="3"/>
      <c r="AE2148" s="3"/>
    </row>
    <row r="2149" spans="1:31" x14ac:dyDescent="0.45">
      <c r="A2149" s="3"/>
      <c r="B2149" s="3"/>
      <c r="C2149" s="3"/>
      <c r="D2149" s="23"/>
      <c r="E2149" s="95"/>
      <c r="F2149" s="95"/>
      <c r="Y2149" s="95"/>
      <c r="AA2149" s="95"/>
      <c r="AC2149" s="3"/>
      <c r="AD2149" s="3"/>
      <c r="AE2149" s="3"/>
    </row>
    <row r="2150" spans="1:31" x14ac:dyDescent="0.45">
      <c r="A2150" s="3"/>
      <c r="B2150" s="3"/>
      <c r="C2150" s="3"/>
      <c r="D2150" s="23"/>
      <c r="E2150" s="95"/>
      <c r="F2150" s="95"/>
      <c r="Y2150" s="95"/>
      <c r="AA2150" s="95"/>
      <c r="AC2150" s="3"/>
      <c r="AD2150" s="3"/>
      <c r="AE2150" s="3"/>
    </row>
    <row r="2151" spans="1:31" x14ac:dyDescent="0.45">
      <c r="A2151" s="3"/>
      <c r="B2151" s="3"/>
      <c r="C2151" s="3"/>
      <c r="D2151" s="23"/>
      <c r="E2151" s="95"/>
      <c r="F2151" s="95"/>
      <c r="Y2151" s="95"/>
      <c r="AA2151" s="95"/>
      <c r="AC2151" s="3"/>
      <c r="AD2151" s="3"/>
      <c r="AE2151" s="3"/>
    </row>
    <row r="2152" spans="1:31" x14ac:dyDescent="0.45">
      <c r="A2152" s="3"/>
      <c r="B2152" s="3"/>
      <c r="C2152" s="3"/>
      <c r="D2152" s="23"/>
      <c r="E2152" s="95"/>
      <c r="F2152" s="95"/>
      <c r="Y2152" s="95"/>
      <c r="AA2152" s="95"/>
      <c r="AC2152" s="3"/>
      <c r="AD2152" s="3"/>
      <c r="AE2152" s="3"/>
    </row>
    <row r="2153" spans="1:31" x14ac:dyDescent="0.45">
      <c r="A2153" s="3"/>
      <c r="B2153" s="3"/>
      <c r="C2153" s="3"/>
      <c r="D2153" s="23"/>
      <c r="E2153" s="95"/>
      <c r="F2153" s="95"/>
      <c r="Y2153" s="95"/>
      <c r="AA2153" s="95"/>
      <c r="AC2153" s="3"/>
      <c r="AD2153" s="3"/>
      <c r="AE2153" s="3"/>
    </row>
    <row r="2154" spans="1:31" x14ac:dyDescent="0.45">
      <c r="A2154" s="3"/>
      <c r="B2154" s="3"/>
      <c r="C2154" s="3"/>
      <c r="D2154" s="23"/>
      <c r="E2154" s="95"/>
      <c r="F2154" s="95"/>
      <c r="Y2154" s="95"/>
      <c r="AA2154" s="95"/>
      <c r="AC2154" s="3"/>
      <c r="AD2154" s="3"/>
      <c r="AE2154" s="3"/>
    </row>
    <row r="2155" spans="1:31" x14ac:dyDescent="0.45">
      <c r="A2155" s="3"/>
      <c r="B2155" s="3"/>
      <c r="C2155" s="3"/>
      <c r="D2155" s="23"/>
      <c r="E2155" s="95"/>
      <c r="F2155" s="95"/>
      <c r="Y2155" s="95"/>
      <c r="AA2155" s="95"/>
      <c r="AC2155" s="3"/>
      <c r="AD2155" s="3"/>
      <c r="AE2155" s="3"/>
    </row>
    <row r="2156" spans="1:31" x14ac:dyDescent="0.45">
      <c r="A2156" s="3"/>
      <c r="B2156" s="3"/>
      <c r="C2156" s="3"/>
      <c r="D2156" s="23"/>
      <c r="E2156" s="95"/>
      <c r="F2156" s="95"/>
      <c r="Y2156" s="95"/>
      <c r="AA2156" s="95"/>
      <c r="AC2156" s="3"/>
      <c r="AD2156" s="3"/>
      <c r="AE2156" s="3"/>
    </row>
    <row r="2157" spans="1:31" x14ac:dyDescent="0.45">
      <c r="A2157" s="3"/>
      <c r="B2157" s="3"/>
      <c r="C2157" s="3"/>
      <c r="D2157" s="23"/>
      <c r="E2157" s="95"/>
      <c r="F2157" s="95"/>
      <c r="Y2157" s="95"/>
      <c r="AA2157" s="95"/>
      <c r="AC2157" s="3"/>
      <c r="AD2157" s="3"/>
      <c r="AE2157" s="3"/>
    </row>
    <row r="2158" spans="1:31" x14ac:dyDescent="0.45">
      <c r="A2158" s="3"/>
      <c r="B2158" s="3"/>
      <c r="C2158" s="3"/>
      <c r="D2158" s="23"/>
      <c r="E2158" s="95"/>
      <c r="F2158" s="95"/>
      <c r="Y2158" s="95"/>
      <c r="AA2158" s="95"/>
      <c r="AC2158" s="3"/>
      <c r="AD2158" s="3"/>
      <c r="AE2158" s="3"/>
    </row>
    <row r="2159" spans="1:31" x14ac:dyDescent="0.45">
      <c r="A2159" s="3"/>
      <c r="B2159" s="3"/>
      <c r="C2159" s="3"/>
      <c r="D2159" s="23"/>
      <c r="E2159" s="95"/>
      <c r="F2159" s="95"/>
      <c r="Y2159" s="95"/>
      <c r="AA2159" s="95"/>
      <c r="AC2159" s="3"/>
      <c r="AD2159" s="3"/>
      <c r="AE2159" s="3"/>
    </row>
    <row r="2160" spans="1:31" x14ac:dyDescent="0.45">
      <c r="A2160" s="3"/>
      <c r="B2160" s="3"/>
      <c r="C2160" s="3"/>
      <c r="D2160" s="23"/>
      <c r="E2160" s="95"/>
      <c r="F2160" s="95"/>
      <c r="Y2160" s="95"/>
      <c r="AA2160" s="95"/>
      <c r="AC2160" s="3"/>
      <c r="AD2160" s="3"/>
      <c r="AE2160" s="3"/>
    </row>
    <row r="2161" spans="1:31" x14ac:dyDescent="0.45">
      <c r="A2161" s="3"/>
      <c r="B2161" s="3"/>
      <c r="C2161" s="3"/>
      <c r="D2161" s="23"/>
      <c r="E2161" s="95"/>
      <c r="F2161" s="95"/>
      <c r="Y2161" s="95"/>
      <c r="AA2161" s="95"/>
      <c r="AC2161" s="3"/>
      <c r="AD2161" s="3"/>
      <c r="AE2161" s="3"/>
    </row>
    <row r="2162" spans="1:31" x14ac:dyDescent="0.45">
      <c r="A2162" s="3"/>
      <c r="B2162" s="3"/>
      <c r="C2162" s="3"/>
      <c r="D2162" s="23"/>
      <c r="E2162" s="95"/>
      <c r="F2162" s="95"/>
      <c r="Y2162" s="95"/>
      <c r="AA2162" s="95"/>
      <c r="AC2162" s="3"/>
      <c r="AD2162" s="3"/>
      <c r="AE2162" s="3"/>
    </row>
    <row r="2163" spans="1:31" x14ac:dyDescent="0.45">
      <c r="A2163" s="3"/>
      <c r="B2163" s="3"/>
      <c r="C2163" s="3"/>
      <c r="D2163" s="23"/>
      <c r="E2163" s="95"/>
      <c r="F2163" s="95"/>
      <c r="Y2163" s="95"/>
      <c r="AA2163" s="95"/>
      <c r="AC2163" s="3"/>
      <c r="AD2163" s="3"/>
      <c r="AE2163" s="3"/>
    </row>
    <row r="2164" spans="1:31" x14ac:dyDescent="0.45">
      <c r="A2164" s="3"/>
      <c r="B2164" s="3"/>
      <c r="C2164" s="3"/>
      <c r="D2164" s="23"/>
      <c r="E2164" s="95"/>
      <c r="F2164" s="95"/>
      <c r="Y2164" s="95"/>
      <c r="AA2164" s="95"/>
      <c r="AC2164" s="3"/>
      <c r="AD2164" s="3"/>
      <c r="AE2164" s="3"/>
    </row>
    <row r="2165" spans="1:31" x14ac:dyDescent="0.45">
      <c r="A2165" s="3"/>
      <c r="B2165" s="3"/>
      <c r="C2165" s="3"/>
      <c r="D2165" s="23"/>
      <c r="E2165" s="95"/>
      <c r="F2165" s="95"/>
      <c r="Y2165" s="95"/>
      <c r="AA2165" s="95"/>
      <c r="AC2165" s="3"/>
      <c r="AD2165" s="3"/>
      <c r="AE2165" s="3"/>
    </row>
    <row r="2166" spans="1:31" x14ac:dyDescent="0.45">
      <c r="A2166" s="3"/>
      <c r="B2166" s="3"/>
      <c r="C2166" s="3"/>
      <c r="D2166" s="23"/>
      <c r="E2166" s="95"/>
      <c r="F2166" s="95"/>
      <c r="Y2166" s="95"/>
      <c r="AA2166" s="95"/>
      <c r="AC2166" s="3"/>
      <c r="AD2166" s="3"/>
      <c r="AE2166" s="3"/>
    </row>
    <row r="2167" spans="1:31" x14ac:dyDescent="0.45">
      <c r="A2167" s="3"/>
      <c r="B2167" s="3"/>
      <c r="C2167" s="3"/>
      <c r="D2167" s="23"/>
      <c r="E2167" s="95"/>
      <c r="F2167" s="95"/>
      <c r="Y2167" s="95"/>
      <c r="AA2167" s="95"/>
      <c r="AC2167" s="3"/>
      <c r="AD2167" s="3"/>
      <c r="AE2167" s="3"/>
    </row>
    <row r="2168" spans="1:31" x14ac:dyDescent="0.45">
      <c r="A2168" s="3"/>
      <c r="B2168" s="3"/>
      <c r="C2168" s="3"/>
      <c r="D2168" s="23"/>
      <c r="E2168" s="95"/>
      <c r="F2168" s="95"/>
      <c r="Y2168" s="95"/>
      <c r="AA2168" s="95"/>
      <c r="AC2168" s="3"/>
      <c r="AD2168" s="3"/>
      <c r="AE2168" s="3"/>
    </row>
    <row r="2169" spans="1:31" x14ac:dyDescent="0.45">
      <c r="A2169" s="3"/>
      <c r="B2169" s="3"/>
      <c r="C2169" s="3"/>
      <c r="D2169" s="23"/>
      <c r="E2169" s="95"/>
      <c r="F2169" s="95"/>
      <c r="Y2169" s="95"/>
      <c r="AA2169" s="95"/>
      <c r="AC2169" s="3"/>
      <c r="AD2169" s="3"/>
      <c r="AE2169" s="3"/>
    </row>
    <row r="2170" spans="1:31" x14ac:dyDescent="0.45">
      <c r="A2170" s="3"/>
      <c r="B2170" s="3"/>
      <c r="C2170" s="3"/>
      <c r="D2170" s="23"/>
      <c r="E2170" s="95"/>
      <c r="F2170" s="95"/>
      <c r="Y2170" s="95"/>
      <c r="AA2170" s="95"/>
      <c r="AC2170" s="3"/>
      <c r="AD2170" s="3"/>
      <c r="AE2170" s="3"/>
    </row>
    <row r="2171" spans="1:31" x14ac:dyDescent="0.45">
      <c r="A2171" s="3"/>
      <c r="B2171" s="3"/>
      <c r="C2171" s="3"/>
      <c r="D2171" s="23"/>
      <c r="E2171" s="95"/>
      <c r="F2171" s="95"/>
      <c r="Y2171" s="95"/>
      <c r="AA2171" s="95"/>
      <c r="AC2171" s="3"/>
      <c r="AD2171" s="3"/>
      <c r="AE2171" s="3"/>
    </row>
    <row r="2172" spans="1:31" x14ac:dyDescent="0.45">
      <c r="A2172" s="3"/>
      <c r="B2172" s="3"/>
      <c r="C2172" s="3"/>
      <c r="D2172" s="23"/>
      <c r="E2172" s="95"/>
      <c r="F2172" s="95"/>
      <c r="Y2172" s="95"/>
      <c r="AA2172" s="95"/>
      <c r="AC2172" s="3"/>
      <c r="AD2172" s="3"/>
      <c r="AE2172" s="3"/>
    </row>
    <row r="2173" spans="1:31" x14ac:dyDescent="0.45">
      <c r="A2173" s="3"/>
      <c r="B2173" s="3"/>
      <c r="C2173" s="3"/>
      <c r="D2173" s="23"/>
      <c r="E2173" s="95"/>
      <c r="F2173" s="95"/>
      <c r="Y2173" s="95"/>
      <c r="AA2173" s="95"/>
      <c r="AC2173" s="3"/>
      <c r="AD2173" s="3"/>
      <c r="AE2173" s="3"/>
    </row>
    <row r="2174" spans="1:31" x14ac:dyDescent="0.45">
      <c r="A2174" s="3"/>
      <c r="B2174" s="3"/>
      <c r="C2174" s="3"/>
      <c r="D2174" s="23"/>
      <c r="E2174" s="95"/>
      <c r="F2174" s="95"/>
      <c r="Y2174" s="95"/>
      <c r="AA2174" s="95"/>
      <c r="AC2174" s="3"/>
      <c r="AD2174" s="3"/>
      <c r="AE2174" s="3"/>
    </row>
    <row r="2175" spans="1:31" x14ac:dyDescent="0.45">
      <c r="A2175" s="3"/>
      <c r="B2175" s="3"/>
      <c r="C2175" s="3"/>
      <c r="D2175" s="23"/>
      <c r="E2175" s="95"/>
      <c r="F2175" s="95"/>
      <c r="Y2175" s="95"/>
      <c r="AA2175" s="95"/>
      <c r="AC2175" s="3"/>
      <c r="AD2175" s="3"/>
      <c r="AE2175" s="3"/>
    </row>
    <row r="2176" spans="1:31" x14ac:dyDescent="0.45">
      <c r="A2176" s="3"/>
      <c r="B2176" s="3"/>
      <c r="C2176" s="3"/>
      <c r="D2176" s="23"/>
      <c r="E2176" s="95"/>
      <c r="F2176" s="95"/>
      <c r="Y2176" s="95"/>
      <c r="AA2176" s="95"/>
      <c r="AC2176" s="3"/>
      <c r="AD2176" s="3"/>
      <c r="AE2176" s="3"/>
    </row>
    <row r="2177" spans="1:31" x14ac:dyDescent="0.45">
      <c r="A2177" s="3"/>
      <c r="B2177" s="3"/>
      <c r="C2177" s="3"/>
      <c r="D2177" s="23"/>
      <c r="E2177" s="95"/>
      <c r="F2177" s="95"/>
      <c r="Y2177" s="95"/>
      <c r="AA2177" s="95"/>
      <c r="AC2177" s="3"/>
      <c r="AD2177" s="3"/>
      <c r="AE2177" s="3"/>
    </row>
    <row r="2178" spans="1:31" x14ac:dyDescent="0.45">
      <c r="A2178" s="3"/>
      <c r="B2178" s="3"/>
      <c r="C2178" s="3"/>
      <c r="D2178" s="23"/>
      <c r="E2178" s="95"/>
      <c r="F2178" s="95"/>
      <c r="Y2178" s="95"/>
      <c r="AA2178" s="95"/>
      <c r="AC2178" s="3"/>
      <c r="AD2178" s="3"/>
      <c r="AE2178" s="3"/>
    </row>
    <row r="2179" spans="1:31" x14ac:dyDescent="0.45">
      <c r="A2179" s="3"/>
      <c r="B2179" s="3"/>
      <c r="C2179" s="3"/>
      <c r="D2179" s="23"/>
      <c r="E2179" s="95"/>
      <c r="F2179" s="95"/>
      <c r="Y2179" s="95"/>
      <c r="AA2179" s="95"/>
      <c r="AC2179" s="3"/>
      <c r="AD2179" s="3"/>
      <c r="AE2179" s="3"/>
    </row>
    <row r="2180" spans="1:31" x14ac:dyDescent="0.45">
      <c r="A2180" s="3"/>
      <c r="B2180" s="3"/>
      <c r="C2180" s="3"/>
      <c r="D2180" s="23"/>
      <c r="E2180" s="95"/>
      <c r="F2180" s="95"/>
      <c r="Y2180" s="95"/>
      <c r="AA2180" s="95"/>
      <c r="AC2180" s="3"/>
      <c r="AD2180" s="3"/>
      <c r="AE2180" s="3"/>
    </row>
    <row r="2181" spans="1:31" x14ac:dyDescent="0.45">
      <c r="A2181" s="3"/>
      <c r="B2181" s="3"/>
      <c r="C2181" s="3"/>
      <c r="D2181" s="23"/>
      <c r="E2181" s="95"/>
      <c r="F2181" s="95"/>
      <c r="Y2181" s="95"/>
      <c r="AA2181" s="95"/>
      <c r="AC2181" s="3"/>
      <c r="AD2181" s="3"/>
      <c r="AE2181" s="3"/>
    </row>
    <row r="2182" spans="1:31" x14ac:dyDescent="0.45">
      <c r="A2182" s="3"/>
      <c r="B2182" s="3"/>
      <c r="C2182" s="3"/>
      <c r="D2182" s="23"/>
      <c r="E2182" s="95"/>
      <c r="F2182" s="95"/>
      <c r="Y2182" s="95"/>
      <c r="AA2182" s="95"/>
      <c r="AC2182" s="3"/>
      <c r="AD2182" s="3"/>
      <c r="AE2182" s="3"/>
    </row>
    <row r="2183" spans="1:31" x14ac:dyDescent="0.45">
      <c r="A2183" s="3"/>
      <c r="B2183" s="3"/>
      <c r="C2183" s="3"/>
      <c r="D2183" s="23"/>
      <c r="E2183" s="95"/>
      <c r="F2183" s="95"/>
      <c r="Y2183" s="95"/>
      <c r="AA2183" s="95"/>
      <c r="AC2183" s="3"/>
      <c r="AD2183" s="3"/>
      <c r="AE2183" s="3"/>
    </row>
    <row r="2184" spans="1:31" x14ac:dyDescent="0.45">
      <c r="A2184" s="3"/>
      <c r="B2184" s="3"/>
      <c r="C2184" s="3"/>
      <c r="D2184" s="23"/>
      <c r="E2184" s="95"/>
      <c r="F2184" s="95"/>
      <c r="Y2184" s="95"/>
      <c r="AA2184" s="95"/>
      <c r="AC2184" s="3"/>
      <c r="AD2184" s="3"/>
      <c r="AE2184" s="3"/>
    </row>
    <row r="2185" spans="1:31" x14ac:dyDescent="0.45">
      <c r="A2185" s="3"/>
      <c r="B2185" s="3"/>
      <c r="C2185" s="3"/>
      <c r="D2185" s="23"/>
      <c r="E2185" s="95"/>
      <c r="F2185" s="95"/>
      <c r="Y2185" s="95"/>
      <c r="AA2185" s="95"/>
      <c r="AC2185" s="3"/>
      <c r="AD2185" s="3"/>
      <c r="AE2185" s="3"/>
    </row>
    <row r="2186" spans="1:31" x14ac:dyDescent="0.45">
      <c r="A2186" s="3"/>
      <c r="B2186" s="3"/>
      <c r="C2186" s="3"/>
      <c r="D2186" s="23"/>
      <c r="E2186" s="95"/>
      <c r="F2186" s="95"/>
      <c r="Y2186" s="95"/>
      <c r="AA2186" s="95"/>
      <c r="AC2186" s="3"/>
      <c r="AD2186" s="3"/>
      <c r="AE2186" s="3"/>
    </row>
    <row r="2187" spans="1:31" x14ac:dyDescent="0.45">
      <c r="A2187" s="3"/>
      <c r="B2187" s="3"/>
      <c r="C2187" s="3"/>
      <c r="D2187" s="23"/>
      <c r="E2187" s="95"/>
      <c r="F2187" s="95"/>
      <c r="Y2187" s="95"/>
      <c r="AA2187" s="95"/>
      <c r="AC2187" s="3"/>
      <c r="AD2187" s="3"/>
      <c r="AE2187" s="3"/>
    </row>
    <row r="2188" spans="1:31" x14ac:dyDescent="0.45">
      <c r="A2188" s="3"/>
      <c r="B2188" s="3"/>
      <c r="C2188" s="3"/>
      <c r="D2188" s="23"/>
      <c r="E2188" s="95"/>
      <c r="F2188" s="95"/>
      <c r="Y2188" s="95"/>
      <c r="AA2188" s="95"/>
      <c r="AC2188" s="3"/>
      <c r="AD2188" s="3"/>
      <c r="AE2188" s="3"/>
    </row>
    <row r="2189" spans="1:31" x14ac:dyDescent="0.45">
      <c r="A2189" s="3"/>
      <c r="B2189" s="3"/>
      <c r="C2189" s="3"/>
      <c r="D2189" s="23"/>
      <c r="E2189" s="95"/>
      <c r="F2189" s="95"/>
      <c r="Y2189" s="95"/>
      <c r="AA2189" s="95"/>
      <c r="AC2189" s="3"/>
      <c r="AD2189" s="3"/>
      <c r="AE2189" s="3"/>
    </row>
    <row r="2190" spans="1:31" x14ac:dyDescent="0.45">
      <c r="A2190" s="3"/>
      <c r="B2190" s="3"/>
      <c r="C2190" s="3"/>
      <c r="D2190" s="23"/>
      <c r="E2190" s="95"/>
      <c r="F2190" s="95"/>
      <c r="Y2190" s="95"/>
      <c r="AA2190" s="95"/>
      <c r="AC2190" s="3"/>
      <c r="AD2190" s="3"/>
      <c r="AE2190" s="3"/>
    </row>
    <row r="2191" spans="1:31" x14ac:dyDescent="0.45">
      <c r="A2191" s="3"/>
      <c r="B2191" s="3"/>
      <c r="C2191" s="3"/>
      <c r="D2191" s="23"/>
      <c r="E2191" s="95"/>
      <c r="F2191" s="95"/>
      <c r="Y2191" s="95"/>
      <c r="AA2191" s="95"/>
      <c r="AC2191" s="3"/>
      <c r="AD2191" s="3"/>
      <c r="AE2191" s="3"/>
    </row>
    <row r="2192" spans="1:31" x14ac:dyDescent="0.45">
      <c r="A2192" s="3"/>
      <c r="B2192" s="3"/>
      <c r="C2192" s="3"/>
      <c r="D2192" s="23"/>
      <c r="E2192" s="95"/>
      <c r="F2192" s="95"/>
      <c r="Y2192" s="95"/>
      <c r="AA2192" s="95"/>
      <c r="AC2192" s="3"/>
      <c r="AD2192" s="3"/>
      <c r="AE2192" s="3"/>
    </row>
    <row r="2193" spans="1:31" x14ac:dyDescent="0.45">
      <c r="A2193" s="3"/>
      <c r="B2193" s="3"/>
      <c r="C2193" s="3"/>
      <c r="D2193" s="23"/>
      <c r="E2193" s="95"/>
      <c r="F2193" s="95"/>
      <c r="Y2193" s="95"/>
      <c r="AA2193" s="95"/>
      <c r="AC2193" s="3"/>
      <c r="AD2193" s="3"/>
      <c r="AE2193" s="3"/>
    </row>
    <row r="2194" spans="1:31" x14ac:dyDescent="0.45">
      <c r="A2194" s="3"/>
      <c r="B2194" s="3"/>
      <c r="C2194" s="3"/>
      <c r="D2194" s="23"/>
      <c r="E2194" s="95"/>
      <c r="F2194" s="95"/>
      <c r="Y2194" s="95"/>
      <c r="AA2194" s="95"/>
      <c r="AC2194" s="3"/>
      <c r="AD2194" s="3"/>
      <c r="AE2194" s="3"/>
    </row>
    <row r="2195" spans="1:31" x14ac:dyDescent="0.45">
      <c r="A2195" s="3"/>
      <c r="B2195" s="3"/>
      <c r="C2195" s="3"/>
      <c r="D2195" s="23"/>
      <c r="E2195" s="95"/>
      <c r="F2195" s="95"/>
      <c r="Y2195" s="95"/>
      <c r="AA2195" s="95"/>
      <c r="AC2195" s="3"/>
      <c r="AD2195" s="3"/>
      <c r="AE2195" s="3"/>
    </row>
    <row r="2196" spans="1:31" x14ac:dyDescent="0.45">
      <c r="A2196" s="3"/>
      <c r="B2196" s="3"/>
      <c r="C2196" s="3"/>
      <c r="D2196" s="23"/>
      <c r="E2196" s="95"/>
      <c r="F2196" s="95"/>
      <c r="Y2196" s="95"/>
      <c r="AA2196" s="95"/>
      <c r="AC2196" s="3"/>
      <c r="AD2196" s="3"/>
      <c r="AE2196" s="3"/>
    </row>
    <row r="2197" spans="1:31" x14ac:dyDescent="0.45">
      <c r="A2197" s="3"/>
      <c r="B2197" s="3"/>
      <c r="C2197" s="3"/>
      <c r="D2197" s="23"/>
      <c r="E2197" s="95"/>
      <c r="F2197" s="95"/>
      <c r="Y2197" s="95"/>
      <c r="AA2197" s="95"/>
      <c r="AC2197" s="3"/>
      <c r="AD2197" s="3"/>
      <c r="AE2197" s="3"/>
    </row>
    <row r="2198" spans="1:31" x14ac:dyDescent="0.45">
      <c r="A2198" s="3"/>
      <c r="B2198" s="3"/>
      <c r="C2198" s="3"/>
      <c r="D2198" s="23"/>
      <c r="E2198" s="95"/>
      <c r="F2198" s="95"/>
      <c r="Y2198" s="95"/>
      <c r="AA2198" s="95"/>
      <c r="AC2198" s="3"/>
      <c r="AD2198" s="3"/>
      <c r="AE2198" s="3"/>
    </row>
    <row r="2199" spans="1:31" x14ac:dyDescent="0.45">
      <c r="A2199" s="3"/>
      <c r="B2199" s="3"/>
      <c r="C2199" s="3"/>
      <c r="D2199" s="23"/>
      <c r="E2199" s="95"/>
      <c r="F2199" s="95"/>
      <c r="Y2199" s="95"/>
      <c r="AA2199" s="95"/>
      <c r="AC2199" s="3"/>
      <c r="AD2199" s="3"/>
      <c r="AE2199" s="3"/>
    </row>
    <row r="2200" spans="1:31" x14ac:dyDescent="0.45">
      <c r="A2200" s="3"/>
      <c r="B2200" s="3"/>
      <c r="C2200" s="3"/>
      <c r="D2200" s="23"/>
      <c r="E2200" s="95"/>
      <c r="F2200" s="95"/>
      <c r="Y2200" s="95"/>
      <c r="AA2200" s="95"/>
      <c r="AC2200" s="3"/>
      <c r="AD2200" s="3"/>
      <c r="AE2200" s="3"/>
    </row>
    <row r="2201" spans="1:31" x14ac:dyDescent="0.45">
      <c r="A2201" s="3"/>
      <c r="B2201" s="3"/>
      <c r="C2201" s="3"/>
      <c r="D2201" s="23"/>
      <c r="E2201" s="95"/>
      <c r="F2201" s="95"/>
      <c r="Y2201" s="95"/>
      <c r="AA2201" s="95"/>
      <c r="AC2201" s="3"/>
      <c r="AD2201" s="3"/>
      <c r="AE2201" s="3"/>
    </row>
    <row r="2202" spans="1:31" x14ac:dyDescent="0.45">
      <c r="A2202" s="3"/>
      <c r="B2202" s="3"/>
      <c r="C2202" s="3"/>
      <c r="D2202" s="23"/>
      <c r="E2202" s="95"/>
      <c r="F2202" s="95"/>
      <c r="Y2202" s="95"/>
      <c r="AA2202" s="95"/>
      <c r="AC2202" s="3"/>
      <c r="AD2202" s="3"/>
      <c r="AE2202" s="3"/>
    </row>
    <row r="2203" spans="1:31" x14ac:dyDescent="0.45">
      <c r="A2203" s="3"/>
      <c r="B2203" s="3"/>
      <c r="C2203" s="3"/>
      <c r="D2203" s="23"/>
      <c r="E2203" s="95"/>
      <c r="F2203" s="95"/>
      <c r="Y2203" s="95"/>
      <c r="AA2203" s="95"/>
      <c r="AC2203" s="3"/>
      <c r="AD2203" s="3"/>
      <c r="AE2203" s="3"/>
    </row>
    <row r="2204" spans="1:31" x14ac:dyDescent="0.45">
      <c r="A2204" s="3"/>
      <c r="B2204" s="3"/>
      <c r="C2204" s="3"/>
      <c r="D2204" s="23"/>
      <c r="E2204" s="95"/>
      <c r="F2204" s="95"/>
      <c r="Y2204" s="95"/>
      <c r="AA2204" s="95"/>
      <c r="AC2204" s="3"/>
      <c r="AD2204" s="3"/>
      <c r="AE2204" s="3"/>
    </row>
    <row r="2205" spans="1:31" x14ac:dyDescent="0.45">
      <c r="A2205" s="3"/>
      <c r="B2205" s="3"/>
      <c r="C2205" s="3"/>
      <c r="D2205" s="23"/>
      <c r="E2205" s="95"/>
      <c r="F2205" s="95"/>
      <c r="Y2205" s="95"/>
      <c r="AA2205" s="95"/>
      <c r="AC2205" s="3"/>
      <c r="AD2205" s="3"/>
      <c r="AE2205" s="3"/>
    </row>
    <row r="2206" spans="1:31" x14ac:dyDescent="0.45">
      <c r="A2206" s="3"/>
      <c r="B2206" s="3"/>
      <c r="C2206" s="3"/>
      <c r="D2206" s="23"/>
      <c r="E2206" s="95"/>
      <c r="F2206" s="95"/>
      <c r="Y2206" s="95"/>
      <c r="AA2206" s="95"/>
      <c r="AC2206" s="3"/>
      <c r="AD2206" s="3"/>
      <c r="AE2206" s="3"/>
    </row>
    <row r="2207" spans="1:31" x14ac:dyDescent="0.45">
      <c r="A2207" s="3"/>
      <c r="B2207" s="3"/>
      <c r="C2207" s="3"/>
      <c r="D2207" s="23"/>
      <c r="E2207" s="95"/>
      <c r="F2207" s="95"/>
      <c r="Y2207" s="95"/>
      <c r="AA2207" s="95"/>
      <c r="AC2207" s="3"/>
      <c r="AD2207" s="3"/>
      <c r="AE2207" s="3"/>
    </row>
    <row r="2208" spans="1:31" x14ac:dyDescent="0.45">
      <c r="A2208" s="3"/>
      <c r="B2208" s="3"/>
      <c r="C2208" s="3"/>
      <c r="D2208" s="23"/>
      <c r="E2208" s="95"/>
      <c r="F2208" s="95"/>
      <c r="Y2208" s="95"/>
      <c r="AA2208" s="95"/>
      <c r="AC2208" s="3"/>
      <c r="AD2208" s="3"/>
      <c r="AE2208" s="3"/>
    </row>
    <row r="2209" spans="1:31" x14ac:dyDescent="0.45">
      <c r="A2209" s="3"/>
      <c r="B2209" s="3"/>
      <c r="C2209" s="3"/>
      <c r="D2209" s="23"/>
      <c r="E2209" s="95"/>
      <c r="F2209" s="95"/>
      <c r="Y2209" s="95"/>
      <c r="AA2209" s="95"/>
      <c r="AC2209" s="3"/>
      <c r="AD2209" s="3"/>
      <c r="AE2209" s="3"/>
    </row>
    <row r="2210" spans="1:31" x14ac:dyDescent="0.45">
      <c r="A2210" s="3"/>
      <c r="B2210" s="3"/>
      <c r="C2210" s="3"/>
      <c r="D2210" s="23"/>
      <c r="E2210" s="95"/>
      <c r="F2210" s="95"/>
      <c r="Y2210" s="95"/>
      <c r="AA2210" s="95"/>
      <c r="AC2210" s="3"/>
      <c r="AD2210" s="3"/>
      <c r="AE2210" s="3"/>
    </row>
    <row r="2211" spans="1:31" x14ac:dyDescent="0.45">
      <c r="A2211" s="3"/>
      <c r="B2211" s="3"/>
      <c r="C2211" s="3"/>
      <c r="D2211" s="23"/>
      <c r="E2211" s="95"/>
      <c r="F2211" s="95"/>
      <c r="Y2211" s="95"/>
      <c r="AA2211" s="95"/>
      <c r="AC2211" s="3"/>
      <c r="AD2211" s="3"/>
      <c r="AE2211" s="3"/>
    </row>
    <row r="2212" spans="1:31" x14ac:dyDescent="0.45">
      <c r="A2212" s="3"/>
      <c r="B2212" s="3"/>
      <c r="C2212" s="3"/>
      <c r="D2212" s="23"/>
      <c r="E2212" s="95"/>
      <c r="F2212" s="95"/>
      <c r="Y2212" s="95"/>
      <c r="AA2212" s="95"/>
      <c r="AC2212" s="3"/>
      <c r="AD2212" s="3"/>
      <c r="AE2212" s="3"/>
    </row>
    <row r="2213" spans="1:31" x14ac:dyDescent="0.45">
      <c r="A2213" s="3"/>
      <c r="B2213" s="3"/>
      <c r="C2213" s="3"/>
      <c r="D2213" s="23"/>
      <c r="E2213" s="95"/>
      <c r="F2213" s="95"/>
      <c r="Y2213" s="95"/>
      <c r="AA2213" s="95"/>
      <c r="AC2213" s="3"/>
      <c r="AD2213" s="3"/>
      <c r="AE2213" s="3"/>
    </row>
    <row r="2214" spans="1:31" x14ac:dyDescent="0.45">
      <c r="A2214" s="3"/>
      <c r="B2214" s="3"/>
      <c r="C2214" s="3"/>
      <c r="D2214" s="23"/>
      <c r="E2214" s="95"/>
      <c r="F2214" s="95"/>
      <c r="Y2214" s="95"/>
      <c r="AA2214" s="95"/>
      <c r="AC2214" s="3"/>
      <c r="AD2214" s="3"/>
      <c r="AE2214" s="3"/>
    </row>
    <row r="2215" spans="1:31" x14ac:dyDescent="0.45">
      <c r="A2215" s="3"/>
      <c r="B2215" s="3"/>
      <c r="C2215" s="3"/>
      <c r="D2215" s="23"/>
      <c r="E2215" s="95"/>
      <c r="F2215" s="95"/>
      <c r="Y2215" s="95"/>
      <c r="AA2215" s="95"/>
      <c r="AC2215" s="3"/>
      <c r="AD2215" s="3"/>
      <c r="AE2215" s="3"/>
    </row>
    <row r="2216" spans="1:31" x14ac:dyDescent="0.45">
      <c r="A2216" s="3"/>
      <c r="B2216" s="3"/>
      <c r="C2216" s="3"/>
      <c r="D2216" s="23"/>
      <c r="E2216" s="95"/>
      <c r="F2216" s="95"/>
      <c r="Y2216" s="95"/>
      <c r="AA2216" s="95"/>
      <c r="AC2216" s="3"/>
      <c r="AD2216" s="3"/>
      <c r="AE2216" s="3"/>
    </row>
    <row r="2217" spans="1:31" x14ac:dyDescent="0.45">
      <c r="A2217" s="3"/>
      <c r="B2217" s="3"/>
      <c r="C2217" s="3"/>
      <c r="D2217" s="23"/>
      <c r="E2217" s="95"/>
      <c r="F2217" s="95"/>
      <c r="Y2217" s="95"/>
      <c r="AA2217" s="95"/>
      <c r="AC2217" s="3"/>
      <c r="AD2217" s="3"/>
      <c r="AE2217" s="3"/>
    </row>
    <row r="2218" spans="1:31" x14ac:dyDescent="0.45">
      <c r="A2218" s="3"/>
      <c r="B2218" s="3"/>
      <c r="C2218" s="3"/>
      <c r="D2218" s="23"/>
      <c r="E2218" s="95"/>
      <c r="F2218" s="95"/>
      <c r="Y2218" s="95"/>
      <c r="AA2218" s="95"/>
      <c r="AC2218" s="3"/>
      <c r="AD2218" s="3"/>
      <c r="AE2218" s="3"/>
    </row>
    <row r="2219" spans="1:31" x14ac:dyDescent="0.45">
      <c r="A2219" s="3"/>
      <c r="B2219" s="3"/>
      <c r="C2219" s="3"/>
      <c r="D2219" s="23"/>
      <c r="E2219" s="95"/>
      <c r="F2219" s="95"/>
      <c r="Y2219" s="95"/>
      <c r="AA2219" s="95"/>
      <c r="AC2219" s="3"/>
      <c r="AD2219" s="3"/>
      <c r="AE2219" s="3"/>
    </row>
    <row r="2220" spans="1:31" x14ac:dyDescent="0.45">
      <c r="A2220" s="3"/>
      <c r="B2220" s="3"/>
      <c r="C2220" s="3"/>
      <c r="D2220" s="23"/>
      <c r="E2220" s="95"/>
      <c r="F2220" s="95"/>
      <c r="Y2220" s="95"/>
      <c r="AA2220" s="95"/>
      <c r="AC2220" s="3"/>
      <c r="AD2220" s="3"/>
      <c r="AE2220" s="3"/>
    </row>
    <row r="2221" spans="1:31" x14ac:dyDescent="0.45">
      <c r="A2221" s="3"/>
      <c r="B2221" s="3"/>
      <c r="C2221" s="3"/>
      <c r="D2221" s="23"/>
      <c r="E2221" s="95"/>
      <c r="F2221" s="95"/>
      <c r="Y2221" s="95"/>
      <c r="AA2221" s="95"/>
      <c r="AC2221" s="3"/>
      <c r="AD2221" s="3"/>
      <c r="AE2221" s="3"/>
    </row>
    <row r="2222" spans="1:31" x14ac:dyDescent="0.45">
      <c r="A2222" s="3"/>
      <c r="B2222" s="3"/>
      <c r="C2222" s="3"/>
      <c r="D2222" s="23"/>
      <c r="E2222" s="95"/>
      <c r="F2222" s="95"/>
      <c r="Y2222" s="95"/>
      <c r="AA2222" s="95"/>
      <c r="AC2222" s="3"/>
      <c r="AD2222" s="3"/>
      <c r="AE2222" s="3"/>
    </row>
    <row r="2223" spans="1:31" x14ac:dyDescent="0.45">
      <c r="A2223" s="3"/>
      <c r="B2223" s="3"/>
      <c r="C2223" s="3"/>
      <c r="D2223" s="23"/>
      <c r="E2223" s="95"/>
      <c r="F2223" s="95"/>
      <c r="Y2223" s="95"/>
      <c r="AA2223" s="95"/>
      <c r="AC2223" s="3"/>
      <c r="AD2223" s="3"/>
      <c r="AE2223" s="3"/>
    </row>
    <row r="2224" spans="1:31" x14ac:dyDescent="0.45">
      <c r="A2224" s="3"/>
      <c r="B2224" s="3"/>
      <c r="C2224" s="3"/>
      <c r="D2224" s="23"/>
      <c r="E2224" s="95"/>
      <c r="F2224" s="95"/>
      <c r="Y2224" s="95"/>
      <c r="AA2224" s="95"/>
      <c r="AC2224" s="3"/>
      <c r="AD2224" s="3"/>
      <c r="AE2224" s="3"/>
    </row>
    <row r="2225" spans="1:31" x14ac:dyDescent="0.45">
      <c r="A2225" s="3"/>
      <c r="B2225" s="3"/>
      <c r="C2225" s="3"/>
      <c r="D2225" s="23"/>
      <c r="E2225" s="95"/>
      <c r="F2225" s="95"/>
      <c r="Y2225" s="95"/>
      <c r="AA2225" s="95"/>
      <c r="AC2225" s="3"/>
      <c r="AD2225" s="3"/>
      <c r="AE2225" s="3"/>
    </row>
    <row r="2226" spans="1:31" x14ac:dyDescent="0.45">
      <c r="A2226" s="3"/>
      <c r="B2226" s="3"/>
      <c r="C2226" s="3"/>
      <c r="D2226" s="23"/>
      <c r="E2226" s="95"/>
      <c r="F2226" s="95"/>
      <c r="Y2226" s="95"/>
      <c r="AA2226" s="95"/>
      <c r="AC2226" s="3"/>
      <c r="AD2226" s="3"/>
      <c r="AE2226" s="3"/>
    </row>
    <row r="2227" spans="1:31" x14ac:dyDescent="0.45">
      <c r="A2227" s="3"/>
      <c r="B2227" s="3"/>
      <c r="C2227" s="3"/>
      <c r="D2227" s="23"/>
      <c r="E2227" s="95"/>
      <c r="F2227" s="95"/>
      <c r="Y2227" s="95"/>
      <c r="AA2227" s="95"/>
      <c r="AC2227" s="3"/>
      <c r="AD2227" s="3"/>
      <c r="AE2227" s="3"/>
    </row>
    <row r="2228" spans="1:31" x14ac:dyDescent="0.45">
      <c r="A2228" s="3"/>
      <c r="B2228" s="3"/>
      <c r="C2228" s="3"/>
      <c r="D2228" s="23"/>
      <c r="E2228" s="95"/>
      <c r="F2228" s="95"/>
      <c r="Y2228" s="95"/>
      <c r="AA2228" s="95"/>
      <c r="AC2228" s="3"/>
      <c r="AD2228" s="3"/>
      <c r="AE2228" s="3"/>
    </row>
    <row r="2229" spans="1:31" x14ac:dyDescent="0.45">
      <c r="A2229" s="3"/>
      <c r="B2229" s="3"/>
      <c r="C2229" s="3"/>
      <c r="D2229" s="23"/>
      <c r="E2229" s="95"/>
      <c r="F2229" s="95"/>
      <c r="Y2229" s="95"/>
      <c r="AA2229" s="95"/>
      <c r="AC2229" s="3"/>
      <c r="AD2229" s="3"/>
      <c r="AE2229" s="3"/>
    </row>
    <row r="2230" spans="1:31" x14ac:dyDescent="0.45">
      <c r="A2230" s="3"/>
      <c r="B2230" s="3"/>
      <c r="C2230" s="3"/>
      <c r="D2230" s="23"/>
      <c r="E2230" s="95"/>
      <c r="F2230" s="95"/>
      <c r="Y2230" s="95"/>
      <c r="AA2230" s="95"/>
      <c r="AC2230" s="3"/>
      <c r="AD2230" s="3"/>
      <c r="AE2230" s="3"/>
    </row>
    <row r="2231" spans="1:31" x14ac:dyDescent="0.45">
      <c r="A2231" s="3"/>
      <c r="B2231" s="3"/>
      <c r="C2231" s="3"/>
      <c r="D2231" s="23"/>
      <c r="E2231" s="95"/>
      <c r="F2231" s="95"/>
      <c r="Y2231" s="95"/>
      <c r="AA2231" s="95"/>
      <c r="AC2231" s="3"/>
      <c r="AD2231" s="3"/>
      <c r="AE2231" s="3"/>
    </row>
    <row r="2232" spans="1:31" x14ac:dyDescent="0.45">
      <c r="A2232" s="3"/>
      <c r="B2232" s="3"/>
      <c r="C2232" s="3"/>
      <c r="D2232" s="23"/>
      <c r="E2232" s="95"/>
      <c r="F2232" s="95"/>
      <c r="Y2232" s="95"/>
      <c r="AA2232" s="95"/>
      <c r="AC2232" s="3"/>
      <c r="AD2232" s="3"/>
      <c r="AE2232" s="3"/>
    </row>
    <row r="2233" spans="1:31" x14ac:dyDescent="0.45">
      <c r="A2233" s="3"/>
      <c r="B2233" s="3"/>
      <c r="C2233" s="3"/>
      <c r="D2233" s="23"/>
      <c r="E2233" s="95"/>
      <c r="F2233" s="95"/>
      <c r="Y2233" s="95"/>
      <c r="AA2233" s="95"/>
      <c r="AC2233" s="3"/>
      <c r="AD2233" s="3"/>
      <c r="AE2233" s="3"/>
    </row>
    <row r="2234" spans="1:31" x14ac:dyDescent="0.45">
      <c r="A2234" s="3"/>
      <c r="B2234" s="3"/>
      <c r="C2234" s="3"/>
      <c r="D2234" s="23"/>
      <c r="E2234" s="95"/>
      <c r="F2234" s="95"/>
      <c r="Y2234" s="95"/>
      <c r="AA2234" s="95"/>
      <c r="AC2234" s="3"/>
      <c r="AD2234" s="3"/>
      <c r="AE2234" s="3"/>
    </row>
    <row r="2235" spans="1:31" x14ac:dyDescent="0.45">
      <c r="A2235" s="3"/>
      <c r="B2235" s="3"/>
      <c r="C2235" s="3"/>
      <c r="D2235" s="23"/>
      <c r="E2235" s="95"/>
      <c r="F2235" s="95"/>
      <c r="Y2235" s="95"/>
      <c r="AA2235" s="95"/>
      <c r="AC2235" s="3"/>
      <c r="AD2235" s="3"/>
      <c r="AE2235" s="3"/>
    </row>
    <row r="2236" spans="1:31" x14ac:dyDescent="0.45">
      <c r="A2236" s="3"/>
      <c r="B2236" s="3"/>
      <c r="C2236" s="3"/>
      <c r="D2236" s="23"/>
      <c r="E2236" s="95"/>
      <c r="F2236" s="95"/>
      <c r="Y2236" s="95"/>
      <c r="AA2236" s="95"/>
      <c r="AC2236" s="3"/>
      <c r="AD2236" s="3"/>
      <c r="AE2236" s="3"/>
    </row>
    <row r="2237" spans="1:31" x14ac:dyDescent="0.45">
      <c r="A2237" s="3"/>
      <c r="B2237" s="3"/>
      <c r="C2237" s="3"/>
      <c r="D2237" s="23"/>
      <c r="E2237" s="95"/>
      <c r="F2237" s="95"/>
      <c r="Y2237" s="95"/>
      <c r="AA2237" s="95"/>
      <c r="AC2237" s="3"/>
      <c r="AD2237" s="3"/>
      <c r="AE2237" s="3"/>
    </row>
    <row r="2238" spans="1:31" x14ac:dyDescent="0.45">
      <c r="A2238" s="3"/>
      <c r="B2238" s="3"/>
      <c r="C2238" s="3"/>
      <c r="D2238" s="23"/>
      <c r="E2238" s="95"/>
      <c r="F2238" s="95"/>
      <c r="Y2238" s="95"/>
      <c r="AA2238" s="95"/>
      <c r="AC2238" s="3"/>
      <c r="AD2238" s="3"/>
      <c r="AE2238" s="3"/>
    </row>
    <row r="2239" spans="1:31" x14ac:dyDescent="0.45">
      <c r="A2239" s="3"/>
      <c r="B2239" s="3"/>
      <c r="C2239" s="3"/>
      <c r="D2239" s="23"/>
      <c r="E2239" s="95"/>
      <c r="F2239" s="95"/>
      <c r="Y2239" s="95"/>
      <c r="AA2239" s="95"/>
      <c r="AC2239" s="3"/>
      <c r="AD2239" s="3"/>
      <c r="AE2239" s="3"/>
    </row>
    <row r="2240" spans="1:31" x14ac:dyDescent="0.45">
      <c r="A2240" s="3"/>
      <c r="B2240" s="3"/>
      <c r="C2240" s="3"/>
      <c r="D2240" s="23"/>
      <c r="E2240" s="95"/>
      <c r="F2240" s="95"/>
      <c r="Y2240" s="95"/>
      <c r="AA2240" s="95"/>
      <c r="AC2240" s="3"/>
      <c r="AD2240" s="3"/>
      <c r="AE2240" s="3"/>
    </row>
    <row r="2241" spans="1:31" x14ac:dyDescent="0.45">
      <c r="A2241" s="3"/>
      <c r="B2241" s="3"/>
      <c r="C2241" s="3"/>
      <c r="D2241" s="23"/>
      <c r="E2241" s="95"/>
      <c r="F2241" s="95"/>
      <c r="Y2241" s="95"/>
      <c r="AA2241" s="95"/>
      <c r="AC2241" s="3"/>
      <c r="AD2241" s="3"/>
      <c r="AE2241" s="3"/>
    </row>
    <row r="2242" spans="1:31" x14ac:dyDescent="0.45">
      <c r="A2242" s="3"/>
      <c r="B2242" s="3"/>
      <c r="C2242" s="3"/>
      <c r="D2242" s="23"/>
      <c r="E2242" s="95"/>
      <c r="F2242" s="95"/>
      <c r="Y2242" s="95"/>
      <c r="AA2242" s="95"/>
      <c r="AC2242" s="3"/>
      <c r="AD2242" s="3"/>
      <c r="AE2242" s="3"/>
    </row>
    <row r="2243" spans="1:31" x14ac:dyDescent="0.45">
      <c r="A2243" s="3"/>
      <c r="B2243" s="3"/>
      <c r="C2243" s="3"/>
      <c r="D2243" s="23"/>
      <c r="E2243" s="95"/>
      <c r="F2243" s="95"/>
      <c r="Y2243" s="95"/>
      <c r="AA2243" s="95"/>
      <c r="AC2243" s="3"/>
      <c r="AD2243" s="3"/>
      <c r="AE2243" s="3"/>
    </row>
    <row r="2244" spans="1:31" x14ac:dyDescent="0.45">
      <c r="A2244" s="3"/>
      <c r="B2244" s="3"/>
      <c r="C2244" s="3"/>
      <c r="D2244" s="23"/>
      <c r="E2244" s="95"/>
      <c r="F2244" s="95"/>
      <c r="Y2244" s="95"/>
      <c r="AA2244" s="95"/>
      <c r="AC2244" s="3"/>
      <c r="AD2244" s="3"/>
      <c r="AE2244" s="3"/>
    </row>
    <row r="2245" spans="1:31" x14ac:dyDescent="0.45">
      <c r="A2245" s="3"/>
      <c r="B2245" s="3"/>
      <c r="C2245" s="3"/>
      <c r="D2245" s="23"/>
      <c r="E2245" s="95"/>
      <c r="F2245" s="95"/>
      <c r="Y2245" s="95"/>
      <c r="AA2245" s="95"/>
      <c r="AC2245" s="3"/>
      <c r="AD2245" s="3"/>
      <c r="AE2245" s="3"/>
    </row>
    <row r="2246" spans="1:31" x14ac:dyDescent="0.45">
      <c r="A2246" s="3"/>
      <c r="B2246" s="3"/>
      <c r="C2246" s="3"/>
      <c r="D2246" s="23"/>
      <c r="E2246" s="95"/>
      <c r="F2246" s="95"/>
      <c r="Y2246" s="95"/>
      <c r="AA2246" s="95"/>
      <c r="AC2246" s="3"/>
      <c r="AD2246" s="3"/>
      <c r="AE2246" s="3"/>
    </row>
    <row r="2247" spans="1:31" x14ac:dyDescent="0.45">
      <c r="A2247" s="3"/>
      <c r="B2247" s="3"/>
      <c r="C2247" s="3"/>
      <c r="D2247" s="23"/>
      <c r="E2247" s="95"/>
      <c r="F2247" s="95"/>
      <c r="Y2247" s="95"/>
      <c r="AA2247" s="95"/>
      <c r="AC2247" s="3"/>
      <c r="AD2247" s="3"/>
      <c r="AE2247" s="3"/>
    </row>
    <row r="2248" spans="1:31" x14ac:dyDescent="0.45">
      <c r="A2248" s="3"/>
      <c r="B2248" s="3"/>
      <c r="C2248" s="3"/>
      <c r="D2248" s="23"/>
      <c r="E2248" s="95"/>
      <c r="F2248" s="95"/>
      <c r="Y2248" s="95"/>
      <c r="AA2248" s="95"/>
      <c r="AC2248" s="3"/>
      <c r="AD2248" s="3"/>
      <c r="AE2248" s="3"/>
    </row>
    <row r="2249" spans="1:31" x14ac:dyDescent="0.45">
      <c r="A2249" s="3"/>
      <c r="B2249" s="3"/>
      <c r="C2249" s="3"/>
      <c r="D2249" s="23"/>
      <c r="E2249" s="95"/>
      <c r="F2249" s="95"/>
      <c r="Y2249" s="95"/>
      <c r="AA2249" s="95"/>
      <c r="AC2249" s="3"/>
      <c r="AD2249" s="3"/>
      <c r="AE2249" s="3"/>
    </row>
    <row r="2250" spans="1:31" x14ac:dyDescent="0.45">
      <c r="A2250" s="3"/>
      <c r="B2250" s="3"/>
      <c r="C2250" s="3"/>
      <c r="D2250" s="23"/>
      <c r="E2250" s="95"/>
      <c r="F2250" s="95"/>
      <c r="Y2250" s="95"/>
      <c r="AA2250" s="95"/>
      <c r="AC2250" s="3"/>
      <c r="AD2250" s="3"/>
      <c r="AE2250" s="3"/>
    </row>
    <row r="2251" spans="1:31" x14ac:dyDescent="0.45">
      <c r="A2251" s="3"/>
      <c r="B2251" s="3"/>
      <c r="C2251" s="3"/>
      <c r="D2251" s="23"/>
      <c r="E2251" s="95"/>
      <c r="F2251" s="95"/>
      <c r="Y2251" s="95"/>
      <c r="AA2251" s="95"/>
      <c r="AC2251" s="3"/>
      <c r="AD2251" s="3"/>
      <c r="AE2251" s="3"/>
    </row>
    <row r="2252" spans="1:31" x14ac:dyDescent="0.45">
      <c r="A2252" s="3"/>
      <c r="B2252" s="3"/>
      <c r="C2252" s="3"/>
      <c r="D2252" s="23"/>
      <c r="E2252" s="95"/>
      <c r="F2252" s="95"/>
      <c r="Y2252" s="95"/>
      <c r="AA2252" s="95"/>
      <c r="AC2252" s="3"/>
      <c r="AD2252" s="3"/>
      <c r="AE2252" s="3"/>
    </row>
    <row r="2253" spans="1:31" x14ac:dyDescent="0.45">
      <c r="A2253" s="3"/>
      <c r="B2253" s="3"/>
      <c r="C2253" s="3"/>
      <c r="D2253" s="23"/>
      <c r="E2253" s="95"/>
      <c r="F2253" s="95"/>
      <c r="Y2253" s="95"/>
      <c r="AA2253" s="95"/>
      <c r="AC2253" s="3"/>
      <c r="AD2253" s="3"/>
      <c r="AE2253" s="3"/>
    </row>
    <row r="2254" spans="1:31" x14ac:dyDescent="0.45">
      <c r="A2254" s="3"/>
      <c r="B2254" s="3"/>
      <c r="C2254" s="3"/>
      <c r="D2254" s="23"/>
      <c r="E2254" s="95"/>
      <c r="F2254" s="95"/>
      <c r="Y2254" s="95"/>
      <c r="AA2254" s="95"/>
      <c r="AC2254" s="3"/>
      <c r="AD2254" s="3"/>
      <c r="AE2254" s="3"/>
    </row>
    <row r="2255" spans="1:31" x14ac:dyDescent="0.45">
      <c r="A2255" s="3"/>
      <c r="B2255" s="3"/>
      <c r="C2255" s="3"/>
      <c r="D2255" s="23"/>
      <c r="E2255" s="95"/>
      <c r="F2255" s="95"/>
      <c r="Y2255" s="95"/>
      <c r="AA2255" s="95"/>
      <c r="AC2255" s="3"/>
      <c r="AD2255" s="3"/>
      <c r="AE2255" s="3"/>
    </row>
    <row r="2256" spans="1:31" x14ac:dyDescent="0.45">
      <c r="A2256" s="3"/>
      <c r="B2256" s="3"/>
      <c r="C2256" s="3"/>
      <c r="D2256" s="23"/>
      <c r="E2256" s="95"/>
      <c r="F2256" s="95"/>
      <c r="Y2256" s="95"/>
      <c r="AA2256" s="95"/>
      <c r="AC2256" s="3"/>
      <c r="AD2256" s="3"/>
      <c r="AE2256" s="3"/>
    </row>
    <row r="2257" spans="1:31" x14ac:dyDescent="0.45">
      <c r="A2257" s="3"/>
      <c r="B2257" s="3"/>
      <c r="C2257" s="3"/>
      <c r="D2257" s="23"/>
      <c r="E2257" s="95"/>
      <c r="F2257" s="95"/>
      <c r="Y2257" s="95"/>
      <c r="AA2257" s="95"/>
      <c r="AC2257" s="3"/>
      <c r="AD2257" s="3"/>
      <c r="AE2257" s="3"/>
    </row>
    <row r="2258" spans="1:31" x14ac:dyDescent="0.45">
      <c r="A2258" s="3"/>
      <c r="B2258" s="3"/>
      <c r="C2258" s="3"/>
      <c r="D2258" s="23"/>
      <c r="E2258" s="95"/>
      <c r="F2258" s="95"/>
      <c r="Y2258" s="95"/>
      <c r="AA2258" s="95"/>
      <c r="AC2258" s="3"/>
      <c r="AD2258" s="3"/>
      <c r="AE2258" s="3"/>
    </row>
    <row r="2259" spans="1:31" x14ac:dyDescent="0.45">
      <c r="A2259" s="3"/>
      <c r="B2259" s="3"/>
      <c r="C2259" s="3"/>
      <c r="D2259" s="23"/>
      <c r="E2259" s="95"/>
      <c r="F2259" s="95"/>
      <c r="Y2259" s="95"/>
      <c r="AA2259" s="95"/>
      <c r="AC2259" s="3"/>
      <c r="AD2259" s="3"/>
      <c r="AE2259" s="3"/>
    </row>
    <row r="2260" spans="1:31" x14ac:dyDescent="0.45">
      <c r="A2260" s="3"/>
      <c r="B2260" s="3"/>
      <c r="C2260" s="3"/>
      <c r="D2260" s="23"/>
      <c r="E2260" s="95"/>
      <c r="F2260" s="95"/>
      <c r="Y2260" s="95"/>
      <c r="AA2260" s="95"/>
      <c r="AC2260" s="3"/>
      <c r="AD2260" s="3"/>
      <c r="AE2260" s="3"/>
    </row>
    <row r="2261" spans="1:31" x14ac:dyDescent="0.45">
      <c r="A2261" s="3"/>
      <c r="B2261" s="3"/>
      <c r="C2261" s="3"/>
      <c r="D2261" s="23"/>
      <c r="E2261" s="95"/>
      <c r="F2261" s="95"/>
      <c r="Y2261" s="95"/>
      <c r="AA2261" s="95"/>
      <c r="AC2261" s="3"/>
      <c r="AD2261" s="3"/>
      <c r="AE2261" s="3"/>
    </row>
    <row r="2262" spans="1:31" x14ac:dyDescent="0.45">
      <c r="A2262" s="3"/>
      <c r="B2262" s="3"/>
      <c r="C2262" s="3"/>
      <c r="D2262" s="23"/>
      <c r="E2262" s="95"/>
      <c r="F2262" s="95"/>
      <c r="Y2262" s="95"/>
      <c r="AA2262" s="95"/>
      <c r="AC2262" s="3"/>
      <c r="AD2262" s="3"/>
      <c r="AE2262" s="3"/>
    </row>
    <row r="2263" spans="1:31" x14ac:dyDescent="0.45">
      <c r="A2263" s="3"/>
      <c r="B2263" s="3"/>
      <c r="C2263" s="3"/>
      <c r="D2263" s="23"/>
      <c r="E2263" s="95"/>
      <c r="F2263" s="95"/>
      <c r="Y2263" s="95"/>
      <c r="AA2263" s="95"/>
      <c r="AC2263" s="3"/>
      <c r="AD2263" s="3"/>
      <c r="AE2263" s="3"/>
    </row>
    <row r="2264" spans="1:31" x14ac:dyDescent="0.45">
      <c r="A2264" s="3"/>
      <c r="B2264" s="3"/>
      <c r="C2264" s="3"/>
      <c r="D2264" s="23"/>
      <c r="E2264" s="95"/>
      <c r="F2264" s="95"/>
      <c r="Y2264" s="95"/>
      <c r="AA2264" s="95"/>
      <c r="AC2264" s="3"/>
      <c r="AD2264" s="3"/>
      <c r="AE2264" s="3"/>
    </row>
    <row r="2265" spans="1:31" x14ac:dyDescent="0.45">
      <c r="A2265" s="3"/>
      <c r="B2265" s="3"/>
      <c r="C2265" s="3"/>
      <c r="D2265" s="23"/>
      <c r="E2265" s="95"/>
      <c r="F2265" s="95"/>
      <c r="Y2265" s="95"/>
      <c r="AA2265" s="95"/>
      <c r="AC2265" s="3"/>
      <c r="AD2265" s="3"/>
      <c r="AE2265" s="3"/>
    </row>
    <row r="2266" spans="1:31" x14ac:dyDescent="0.45">
      <c r="A2266" s="3"/>
      <c r="B2266" s="3"/>
      <c r="C2266" s="3"/>
      <c r="D2266" s="23"/>
      <c r="E2266" s="95"/>
      <c r="F2266" s="95"/>
      <c r="Y2266" s="95"/>
      <c r="AA2266" s="95"/>
      <c r="AC2266" s="3"/>
      <c r="AD2266" s="3"/>
      <c r="AE2266" s="3"/>
    </row>
    <row r="2267" spans="1:31" x14ac:dyDescent="0.45">
      <c r="A2267" s="3"/>
      <c r="B2267" s="3"/>
      <c r="C2267" s="3"/>
      <c r="D2267" s="23"/>
      <c r="E2267" s="95"/>
      <c r="F2267" s="95"/>
      <c r="Y2267" s="95"/>
      <c r="AA2267" s="95"/>
      <c r="AC2267" s="3"/>
      <c r="AD2267" s="3"/>
      <c r="AE2267" s="3"/>
    </row>
    <row r="2268" spans="1:31" x14ac:dyDescent="0.45">
      <c r="A2268" s="3"/>
      <c r="B2268" s="3"/>
      <c r="C2268" s="3"/>
      <c r="D2268" s="23"/>
      <c r="E2268" s="95"/>
      <c r="F2268" s="95"/>
      <c r="Y2268" s="95"/>
      <c r="AA2268" s="95"/>
      <c r="AC2268" s="3"/>
      <c r="AD2268" s="3"/>
      <c r="AE2268" s="3"/>
    </row>
    <row r="2269" spans="1:31" x14ac:dyDescent="0.45">
      <c r="A2269" s="3"/>
      <c r="B2269" s="3"/>
      <c r="C2269" s="3"/>
      <c r="D2269" s="23"/>
      <c r="E2269" s="95"/>
      <c r="F2269" s="95"/>
      <c r="Y2269" s="95"/>
      <c r="AA2269" s="95"/>
      <c r="AC2269" s="3"/>
      <c r="AD2269" s="3"/>
      <c r="AE2269" s="3"/>
    </row>
    <row r="2270" spans="1:31" x14ac:dyDescent="0.45">
      <c r="A2270" s="3"/>
      <c r="B2270" s="3"/>
      <c r="C2270" s="3"/>
      <c r="D2270" s="23"/>
      <c r="E2270" s="95"/>
      <c r="F2270" s="95"/>
      <c r="Y2270" s="95"/>
      <c r="AA2270" s="95"/>
      <c r="AC2270" s="3"/>
      <c r="AD2270" s="3"/>
      <c r="AE2270" s="3"/>
    </row>
    <row r="2271" spans="1:31" x14ac:dyDescent="0.45">
      <c r="A2271" s="3"/>
      <c r="B2271" s="3"/>
      <c r="C2271" s="3"/>
      <c r="D2271" s="23"/>
      <c r="E2271" s="95"/>
      <c r="F2271" s="95"/>
      <c r="Y2271" s="95"/>
      <c r="AA2271" s="95"/>
      <c r="AC2271" s="3"/>
      <c r="AD2271" s="3"/>
      <c r="AE2271" s="3"/>
    </row>
    <row r="2272" spans="1:31" x14ac:dyDescent="0.45">
      <c r="A2272" s="3"/>
      <c r="B2272" s="3"/>
      <c r="C2272" s="3"/>
      <c r="D2272" s="23"/>
      <c r="E2272" s="95"/>
      <c r="F2272" s="95"/>
      <c r="Y2272" s="95"/>
      <c r="AA2272" s="95"/>
      <c r="AC2272" s="3"/>
      <c r="AD2272" s="3"/>
      <c r="AE2272" s="3"/>
    </row>
    <row r="2273" spans="1:31" x14ac:dyDescent="0.45">
      <c r="A2273" s="3"/>
      <c r="B2273" s="3"/>
      <c r="C2273" s="3"/>
      <c r="D2273" s="23"/>
      <c r="E2273" s="95"/>
      <c r="F2273" s="95"/>
      <c r="Y2273" s="95"/>
      <c r="AA2273" s="95"/>
      <c r="AC2273" s="3"/>
      <c r="AD2273" s="3"/>
      <c r="AE2273" s="3"/>
    </row>
    <row r="2274" spans="1:31" x14ac:dyDescent="0.45">
      <c r="A2274" s="3"/>
      <c r="B2274" s="3"/>
      <c r="C2274" s="3"/>
      <c r="D2274" s="23"/>
      <c r="E2274" s="95"/>
      <c r="F2274" s="95"/>
      <c r="Y2274" s="95"/>
      <c r="AA2274" s="95"/>
      <c r="AC2274" s="3"/>
      <c r="AD2274" s="3"/>
      <c r="AE2274" s="3"/>
    </row>
    <row r="2275" spans="1:31" x14ac:dyDescent="0.45">
      <c r="A2275" s="3"/>
      <c r="B2275" s="3"/>
      <c r="C2275" s="3"/>
      <c r="D2275" s="23"/>
      <c r="E2275" s="95"/>
      <c r="F2275" s="95"/>
      <c r="Y2275" s="95"/>
      <c r="AA2275" s="95"/>
      <c r="AC2275" s="3"/>
      <c r="AD2275" s="3"/>
      <c r="AE2275" s="3"/>
    </row>
    <row r="2276" spans="1:31" x14ac:dyDescent="0.45">
      <c r="A2276" s="3"/>
      <c r="B2276" s="3"/>
      <c r="C2276" s="3"/>
      <c r="D2276" s="23"/>
      <c r="E2276" s="95"/>
      <c r="F2276" s="95"/>
      <c r="Y2276" s="95"/>
      <c r="AA2276" s="95"/>
      <c r="AC2276" s="3"/>
      <c r="AD2276" s="3"/>
      <c r="AE2276" s="3"/>
    </row>
    <row r="2277" spans="1:31" x14ac:dyDescent="0.45">
      <c r="A2277" s="3"/>
      <c r="B2277" s="3"/>
      <c r="C2277" s="3"/>
      <c r="D2277" s="23"/>
      <c r="E2277" s="95"/>
      <c r="F2277" s="95"/>
      <c r="Y2277" s="95"/>
      <c r="AA2277" s="95"/>
      <c r="AC2277" s="3"/>
      <c r="AD2277" s="3"/>
      <c r="AE2277" s="3"/>
    </row>
    <row r="2278" spans="1:31" x14ac:dyDescent="0.45">
      <c r="A2278" s="3"/>
      <c r="B2278" s="3"/>
      <c r="C2278" s="3"/>
      <c r="D2278" s="23"/>
      <c r="E2278" s="95"/>
      <c r="F2278" s="95"/>
      <c r="Y2278" s="95"/>
      <c r="AA2278" s="95"/>
      <c r="AC2278" s="3"/>
      <c r="AD2278" s="3"/>
      <c r="AE2278" s="3"/>
    </row>
    <row r="2279" spans="1:31" x14ac:dyDescent="0.45">
      <c r="A2279" s="3"/>
      <c r="B2279" s="3"/>
      <c r="C2279" s="3"/>
      <c r="D2279" s="23"/>
      <c r="E2279" s="95"/>
      <c r="F2279" s="95"/>
      <c r="Y2279" s="95"/>
      <c r="AA2279" s="95"/>
      <c r="AC2279" s="3"/>
      <c r="AD2279" s="3"/>
      <c r="AE2279" s="3"/>
    </row>
    <row r="2280" spans="1:31" x14ac:dyDescent="0.45">
      <c r="A2280" s="3"/>
      <c r="B2280" s="3"/>
      <c r="C2280" s="3"/>
      <c r="D2280" s="23"/>
      <c r="E2280" s="95"/>
      <c r="F2280" s="95"/>
      <c r="Y2280" s="95"/>
      <c r="AA2280" s="95"/>
      <c r="AC2280" s="3"/>
      <c r="AD2280" s="3"/>
      <c r="AE2280" s="3"/>
    </row>
    <row r="2281" spans="1:31" x14ac:dyDescent="0.45">
      <c r="A2281" s="3"/>
      <c r="B2281" s="3"/>
      <c r="C2281" s="3"/>
      <c r="D2281" s="23"/>
      <c r="E2281" s="95"/>
      <c r="F2281" s="95"/>
      <c r="Y2281" s="95"/>
      <c r="AA2281" s="95"/>
      <c r="AC2281" s="3"/>
      <c r="AD2281" s="3"/>
      <c r="AE2281" s="3"/>
    </row>
    <row r="2282" spans="1:31" x14ac:dyDescent="0.45">
      <c r="A2282" s="3"/>
      <c r="B2282" s="3"/>
      <c r="C2282" s="3"/>
      <c r="D2282" s="23"/>
      <c r="E2282" s="95"/>
      <c r="F2282" s="95"/>
      <c r="Y2282" s="95"/>
      <c r="AA2282" s="95"/>
      <c r="AC2282" s="3"/>
      <c r="AD2282" s="3"/>
      <c r="AE2282" s="3"/>
    </row>
    <row r="2283" spans="1:31" x14ac:dyDescent="0.45">
      <c r="A2283" s="3"/>
      <c r="B2283" s="3"/>
      <c r="C2283" s="3"/>
      <c r="D2283" s="23"/>
      <c r="E2283" s="95"/>
      <c r="F2283" s="95"/>
      <c r="Y2283" s="95"/>
      <c r="AA2283" s="95"/>
      <c r="AC2283" s="3"/>
      <c r="AD2283" s="3"/>
      <c r="AE2283" s="3"/>
    </row>
    <row r="2284" spans="1:31" x14ac:dyDescent="0.45">
      <c r="A2284" s="3"/>
      <c r="B2284" s="3"/>
      <c r="C2284" s="3"/>
      <c r="D2284" s="23"/>
      <c r="E2284" s="95"/>
      <c r="F2284" s="95"/>
      <c r="Y2284" s="95"/>
      <c r="AA2284" s="95"/>
      <c r="AC2284" s="3"/>
      <c r="AD2284" s="3"/>
      <c r="AE2284" s="3"/>
    </row>
    <row r="2285" spans="1:31" x14ac:dyDescent="0.45">
      <c r="A2285" s="3"/>
      <c r="B2285" s="3"/>
      <c r="C2285" s="3"/>
      <c r="D2285" s="23"/>
      <c r="E2285" s="95"/>
      <c r="F2285" s="95"/>
      <c r="Y2285" s="95"/>
      <c r="AA2285" s="95"/>
      <c r="AC2285" s="3"/>
      <c r="AD2285" s="3"/>
      <c r="AE2285" s="3"/>
    </row>
    <row r="2286" spans="1:31" x14ac:dyDescent="0.45">
      <c r="A2286" s="3"/>
      <c r="B2286" s="3"/>
      <c r="C2286" s="3"/>
      <c r="D2286" s="23"/>
      <c r="E2286" s="95"/>
      <c r="F2286" s="95"/>
      <c r="Y2286" s="95"/>
      <c r="AA2286" s="95"/>
      <c r="AC2286" s="3"/>
      <c r="AD2286" s="3"/>
      <c r="AE2286" s="3"/>
    </row>
    <row r="2287" spans="1:31" x14ac:dyDescent="0.45">
      <c r="A2287" s="3"/>
      <c r="B2287" s="3"/>
      <c r="C2287" s="3"/>
      <c r="D2287" s="23"/>
      <c r="E2287" s="95"/>
      <c r="F2287" s="95"/>
      <c r="Y2287" s="95"/>
      <c r="AA2287" s="95"/>
      <c r="AC2287" s="3"/>
      <c r="AD2287" s="3"/>
      <c r="AE2287" s="3"/>
    </row>
    <row r="2288" spans="1:31" x14ac:dyDescent="0.45">
      <c r="A2288" s="3"/>
      <c r="B2288" s="3"/>
      <c r="C2288" s="3"/>
      <c r="D2288" s="23"/>
      <c r="E2288" s="95"/>
      <c r="F2288" s="95"/>
      <c r="Y2288" s="95"/>
      <c r="AA2288" s="95"/>
      <c r="AC2288" s="3"/>
      <c r="AD2288" s="3"/>
      <c r="AE2288" s="3"/>
    </row>
    <row r="2289" spans="1:31" x14ac:dyDescent="0.45">
      <c r="A2289" s="3"/>
      <c r="B2289" s="3"/>
      <c r="C2289" s="3"/>
      <c r="D2289" s="23"/>
      <c r="E2289" s="95"/>
      <c r="F2289" s="95"/>
      <c r="Y2289" s="95"/>
      <c r="AA2289" s="95"/>
      <c r="AC2289" s="3"/>
      <c r="AD2289" s="3"/>
      <c r="AE2289" s="3"/>
    </row>
    <row r="2290" spans="1:31" x14ac:dyDescent="0.45">
      <c r="A2290" s="3"/>
      <c r="B2290" s="3"/>
      <c r="C2290" s="3"/>
      <c r="D2290" s="23"/>
      <c r="E2290" s="95"/>
      <c r="F2290" s="95"/>
      <c r="Y2290" s="95"/>
      <c r="AA2290" s="95"/>
      <c r="AC2290" s="3"/>
      <c r="AD2290" s="3"/>
      <c r="AE2290" s="3"/>
    </row>
    <row r="2291" spans="1:31" x14ac:dyDescent="0.45">
      <c r="A2291" s="3"/>
      <c r="B2291" s="3"/>
      <c r="C2291" s="3"/>
      <c r="D2291" s="23"/>
      <c r="E2291" s="95"/>
      <c r="F2291" s="95"/>
      <c r="Y2291" s="95"/>
      <c r="AA2291" s="95"/>
      <c r="AC2291" s="3"/>
      <c r="AD2291" s="3"/>
      <c r="AE2291" s="3"/>
    </row>
    <row r="2292" spans="1:31" x14ac:dyDescent="0.45">
      <c r="A2292" s="3"/>
      <c r="B2292" s="3"/>
      <c r="C2292" s="3"/>
      <c r="D2292" s="23"/>
      <c r="E2292" s="95"/>
      <c r="F2292" s="95"/>
      <c r="Y2292" s="95"/>
      <c r="AA2292" s="95"/>
      <c r="AC2292" s="3"/>
      <c r="AD2292" s="3"/>
      <c r="AE2292" s="3"/>
    </row>
    <row r="2293" spans="1:31" x14ac:dyDescent="0.45">
      <c r="A2293" s="3"/>
      <c r="B2293" s="3"/>
      <c r="C2293" s="3"/>
      <c r="D2293" s="23"/>
      <c r="E2293" s="95"/>
      <c r="F2293" s="95"/>
      <c r="Y2293" s="95"/>
      <c r="AA2293" s="95"/>
      <c r="AC2293" s="3"/>
      <c r="AD2293" s="3"/>
      <c r="AE2293" s="3"/>
    </row>
    <row r="2294" spans="1:31" x14ac:dyDescent="0.45">
      <c r="A2294" s="3"/>
      <c r="B2294" s="3"/>
      <c r="C2294" s="3"/>
      <c r="D2294" s="23"/>
      <c r="E2294" s="95"/>
      <c r="F2294" s="95"/>
      <c r="Y2294" s="95"/>
      <c r="AA2294" s="95"/>
      <c r="AC2294" s="3"/>
      <c r="AD2294" s="3"/>
      <c r="AE2294" s="3"/>
    </row>
    <row r="2295" spans="1:31" x14ac:dyDescent="0.45">
      <c r="A2295" s="3"/>
      <c r="B2295" s="3"/>
      <c r="C2295" s="3"/>
      <c r="D2295" s="23"/>
      <c r="E2295" s="95"/>
      <c r="F2295" s="95"/>
      <c r="Y2295" s="95"/>
      <c r="AA2295" s="95"/>
      <c r="AC2295" s="3"/>
      <c r="AD2295" s="3"/>
      <c r="AE2295" s="3"/>
    </row>
    <row r="2296" spans="1:31" x14ac:dyDescent="0.45">
      <c r="A2296" s="3"/>
      <c r="B2296" s="3"/>
      <c r="C2296" s="3"/>
      <c r="D2296" s="23"/>
      <c r="E2296" s="95"/>
      <c r="F2296" s="95"/>
      <c r="Y2296" s="95"/>
      <c r="AA2296" s="95"/>
      <c r="AC2296" s="3"/>
      <c r="AD2296" s="3"/>
      <c r="AE2296" s="3"/>
    </row>
    <row r="2297" spans="1:31" x14ac:dyDescent="0.45">
      <c r="A2297" s="3"/>
      <c r="B2297" s="3"/>
      <c r="C2297" s="3"/>
      <c r="D2297" s="23"/>
      <c r="E2297" s="95"/>
      <c r="F2297" s="95"/>
      <c r="Y2297" s="95"/>
      <c r="AA2297" s="95"/>
      <c r="AC2297" s="3"/>
      <c r="AD2297" s="3"/>
      <c r="AE2297" s="3"/>
    </row>
    <row r="2298" spans="1:31" x14ac:dyDescent="0.45">
      <c r="A2298" s="3"/>
      <c r="B2298" s="3"/>
      <c r="C2298" s="3"/>
      <c r="D2298" s="23"/>
      <c r="E2298" s="95"/>
      <c r="F2298" s="95"/>
      <c r="Y2298" s="95"/>
      <c r="AA2298" s="95"/>
      <c r="AC2298" s="3"/>
      <c r="AD2298" s="3"/>
      <c r="AE2298" s="3"/>
    </row>
    <row r="2299" spans="1:31" x14ac:dyDescent="0.45">
      <c r="A2299" s="3"/>
      <c r="B2299" s="3"/>
      <c r="C2299" s="3"/>
      <c r="D2299" s="23"/>
      <c r="E2299" s="95"/>
      <c r="F2299" s="95"/>
      <c r="Y2299" s="95"/>
      <c r="AA2299" s="95"/>
      <c r="AC2299" s="3"/>
      <c r="AD2299" s="3"/>
      <c r="AE2299" s="3"/>
    </row>
    <row r="2300" spans="1:31" x14ac:dyDescent="0.45">
      <c r="A2300" s="3"/>
      <c r="B2300" s="3"/>
      <c r="C2300" s="3"/>
      <c r="D2300" s="23"/>
      <c r="E2300" s="95"/>
      <c r="F2300" s="95"/>
      <c r="Y2300" s="95"/>
      <c r="AA2300" s="95"/>
      <c r="AC2300" s="3"/>
      <c r="AD2300" s="3"/>
      <c r="AE2300" s="3"/>
    </row>
    <row r="2301" spans="1:31" x14ac:dyDescent="0.45">
      <c r="A2301" s="3"/>
      <c r="B2301" s="3"/>
      <c r="C2301" s="3"/>
      <c r="D2301" s="23"/>
      <c r="E2301" s="95"/>
      <c r="F2301" s="95"/>
      <c r="Y2301" s="95"/>
      <c r="AA2301" s="95"/>
      <c r="AC2301" s="3"/>
      <c r="AD2301" s="3"/>
      <c r="AE2301" s="3"/>
    </row>
    <row r="2302" spans="1:31" x14ac:dyDescent="0.45">
      <c r="A2302" s="3"/>
      <c r="B2302" s="3"/>
      <c r="C2302" s="3"/>
      <c r="D2302" s="23"/>
      <c r="E2302" s="95"/>
      <c r="F2302" s="95"/>
      <c r="Y2302" s="95"/>
      <c r="AA2302" s="95"/>
      <c r="AC2302" s="3"/>
      <c r="AD2302" s="3"/>
      <c r="AE2302" s="3"/>
    </row>
    <row r="2303" spans="1:31" x14ac:dyDescent="0.45">
      <c r="A2303" s="3"/>
      <c r="B2303" s="3"/>
      <c r="C2303" s="3"/>
      <c r="D2303" s="23"/>
      <c r="E2303" s="95"/>
      <c r="F2303" s="95"/>
      <c r="Y2303" s="95"/>
      <c r="AA2303" s="95"/>
      <c r="AC2303" s="3"/>
      <c r="AD2303" s="3"/>
      <c r="AE2303" s="3"/>
    </row>
    <row r="2304" spans="1:31" x14ac:dyDescent="0.45">
      <c r="A2304" s="3"/>
      <c r="B2304" s="3"/>
      <c r="C2304" s="3"/>
      <c r="D2304" s="23"/>
      <c r="E2304" s="95"/>
      <c r="F2304" s="95"/>
      <c r="Y2304" s="95"/>
      <c r="AA2304" s="95"/>
      <c r="AC2304" s="3"/>
      <c r="AD2304" s="3"/>
      <c r="AE2304" s="3"/>
    </row>
    <row r="2305" spans="1:31" x14ac:dyDescent="0.45">
      <c r="A2305" s="3"/>
      <c r="B2305" s="3"/>
      <c r="C2305" s="3"/>
      <c r="D2305" s="23"/>
      <c r="E2305" s="95"/>
      <c r="F2305" s="95"/>
      <c r="Y2305" s="95"/>
      <c r="AA2305" s="95"/>
      <c r="AC2305" s="3"/>
      <c r="AD2305" s="3"/>
      <c r="AE2305" s="3"/>
    </row>
    <row r="2306" spans="1:31" x14ac:dyDescent="0.45">
      <c r="A2306" s="3"/>
      <c r="B2306" s="3"/>
      <c r="C2306" s="3"/>
      <c r="D2306" s="23"/>
      <c r="E2306" s="95"/>
      <c r="F2306" s="95"/>
      <c r="Y2306" s="95"/>
      <c r="AA2306" s="95"/>
      <c r="AC2306" s="3"/>
      <c r="AD2306" s="3"/>
      <c r="AE2306" s="3"/>
    </row>
    <row r="2307" spans="1:31" x14ac:dyDescent="0.45">
      <c r="A2307" s="3"/>
      <c r="B2307" s="3"/>
      <c r="C2307" s="3"/>
      <c r="D2307" s="23"/>
      <c r="E2307" s="95"/>
      <c r="F2307" s="95"/>
      <c r="Y2307" s="95"/>
      <c r="AA2307" s="95"/>
      <c r="AC2307" s="3"/>
      <c r="AD2307" s="3"/>
      <c r="AE2307" s="3"/>
    </row>
    <row r="2308" spans="1:31" x14ac:dyDescent="0.45">
      <c r="A2308" s="3"/>
      <c r="B2308" s="3"/>
      <c r="C2308" s="3"/>
      <c r="D2308" s="23"/>
      <c r="E2308" s="95"/>
      <c r="F2308" s="95"/>
      <c r="Y2308" s="95"/>
      <c r="AA2308" s="95"/>
      <c r="AC2308" s="3"/>
      <c r="AD2308" s="3"/>
      <c r="AE2308" s="3"/>
    </row>
    <row r="2309" spans="1:31" x14ac:dyDescent="0.45">
      <c r="A2309" s="3"/>
      <c r="B2309" s="3"/>
      <c r="C2309" s="3"/>
      <c r="D2309" s="23"/>
      <c r="E2309" s="95"/>
      <c r="F2309" s="95"/>
      <c r="Y2309" s="95"/>
      <c r="AA2309" s="95"/>
      <c r="AC2309" s="3"/>
      <c r="AD2309" s="3"/>
      <c r="AE2309" s="3"/>
    </row>
    <row r="2310" spans="1:31" x14ac:dyDescent="0.45">
      <c r="A2310" s="3"/>
      <c r="B2310" s="3"/>
      <c r="C2310" s="3"/>
      <c r="D2310" s="23"/>
      <c r="E2310" s="95"/>
      <c r="F2310" s="95"/>
      <c r="Y2310" s="95"/>
      <c r="AA2310" s="95"/>
      <c r="AC2310" s="3"/>
      <c r="AD2310" s="3"/>
      <c r="AE2310" s="3"/>
    </row>
    <row r="2311" spans="1:31" x14ac:dyDescent="0.45">
      <c r="A2311" s="3"/>
      <c r="B2311" s="3"/>
      <c r="C2311" s="3"/>
      <c r="D2311" s="23"/>
      <c r="E2311" s="95"/>
      <c r="F2311" s="95"/>
      <c r="Y2311" s="95"/>
      <c r="AA2311" s="95"/>
      <c r="AC2311" s="3"/>
      <c r="AD2311" s="3"/>
      <c r="AE2311" s="3"/>
    </row>
    <row r="2312" spans="1:31" x14ac:dyDescent="0.45">
      <c r="A2312" s="3"/>
      <c r="B2312" s="3"/>
      <c r="C2312" s="3"/>
      <c r="D2312" s="23"/>
      <c r="E2312" s="95"/>
      <c r="F2312" s="95"/>
      <c r="Y2312" s="95"/>
      <c r="AA2312" s="95"/>
      <c r="AC2312" s="3"/>
      <c r="AD2312" s="3"/>
      <c r="AE2312" s="3"/>
    </row>
    <row r="2313" spans="1:31" x14ac:dyDescent="0.45">
      <c r="A2313" s="3"/>
      <c r="B2313" s="3"/>
      <c r="C2313" s="3"/>
      <c r="D2313" s="23"/>
      <c r="E2313" s="95"/>
      <c r="F2313" s="95"/>
      <c r="Y2313" s="95"/>
      <c r="AA2313" s="95"/>
      <c r="AC2313" s="3"/>
      <c r="AD2313" s="3"/>
      <c r="AE2313" s="3"/>
    </row>
    <row r="2314" spans="1:31" x14ac:dyDescent="0.45">
      <c r="A2314" s="3"/>
      <c r="B2314" s="3"/>
      <c r="C2314" s="3"/>
      <c r="D2314" s="23"/>
      <c r="E2314" s="95"/>
      <c r="F2314" s="95"/>
      <c r="Y2314" s="95"/>
      <c r="AA2314" s="95"/>
      <c r="AC2314" s="3"/>
      <c r="AD2314" s="3"/>
      <c r="AE2314" s="3"/>
    </row>
    <row r="2315" spans="1:31" x14ac:dyDescent="0.45">
      <c r="A2315" s="3"/>
      <c r="B2315" s="3"/>
      <c r="C2315" s="3"/>
      <c r="D2315" s="23"/>
      <c r="E2315" s="95"/>
      <c r="F2315" s="95"/>
      <c r="Y2315" s="95"/>
      <c r="AA2315" s="95"/>
      <c r="AC2315" s="3"/>
      <c r="AD2315" s="3"/>
      <c r="AE2315" s="3"/>
    </row>
    <row r="2316" spans="1:31" x14ac:dyDescent="0.45">
      <c r="A2316" s="3"/>
      <c r="B2316" s="3"/>
      <c r="C2316" s="3"/>
      <c r="D2316" s="23"/>
      <c r="E2316" s="95"/>
      <c r="F2316" s="95"/>
      <c r="Y2316" s="95"/>
      <c r="AA2316" s="95"/>
      <c r="AC2316" s="3"/>
      <c r="AD2316" s="3"/>
      <c r="AE2316" s="3"/>
    </row>
    <row r="2317" spans="1:31" x14ac:dyDescent="0.45">
      <c r="A2317" s="3"/>
      <c r="B2317" s="3"/>
      <c r="C2317" s="3"/>
      <c r="D2317" s="23"/>
      <c r="E2317" s="95"/>
      <c r="F2317" s="95"/>
      <c r="Y2317" s="95"/>
      <c r="AA2317" s="95"/>
      <c r="AC2317" s="3"/>
      <c r="AD2317" s="3"/>
      <c r="AE2317" s="3"/>
    </row>
    <row r="2318" spans="1:31" x14ac:dyDescent="0.45">
      <c r="A2318" s="3"/>
      <c r="B2318" s="3"/>
      <c r="C2318" s="3"/>
      <c r="D2318" s="23"/>
      <c r="E2318" s="95"/>
      <c r="F2318" s="95"/>
      <c r="Y2318" s="95"/>
      <c r="AA2318" s="95"/>
      <c r="AC2318" s="3"/>
      <c r="AD2318" s="3"/>
      <c r="AE2318" s="3"/>
    </row>
    <row r="2319" spans="1:31" x14ac:dyDescent="0.45">
      <c r="A2319" s="3"/>
      <c r="B2319" s="3"/>
      <c r="C2319" s="3"/>
      <c r="D2319" s="23"/>
      <c r="E2319" s="95"/>
      <c r="F2319" s="95"/>
      <c r="Y2319" s="95"/>
      <c r="AA2319" s="95"/>
      <c r="AC2319" s="3"/>
      <c r="AD2319" s="3"/>
      <c r="AE2319" s="3"/>
    </row>
    <row r="2320" spans="1:31" x14ac:dyDescent="0.45">
      <c r="A2320" s="3"/>
      <c r="B2320" s="3"/>
      <c r="C2320" s="3"/>
      <c r="D2320" s="23"/>
      <c r="E2320" s="95"/>
      <c r="F2320" s="95"/>
      <c r="Y2320" s="95"/>
      <c r="AA2320" s="95"/>
      <c r="AC2320" s="3"/>
      <c r="AD2320" s="3"/>
      <c r="AE2320" s="3"/>
    </row>
    <row r="2321" spans="1:31" x14ac:dyDescent="0.45">
      <c r="A2321" s="3"/>
      <c r="B2321" s="3"/>
      <c r="C2321" s="3"/>
      <c r="D2321" s="23"/>
      <c r="E2321" s="95"/>
      <c r="F2321" s="95"/>
      <c r="Y2321" s="95"/>
      <c r="AA2321" s="95"/>
      <c r="AC2321" s="3"/>
      <c r="AD2321" s="3"/>
      <c r="AE2321" s="3"/>
    </row>
    <row r="2322" spans="1:31" x14ac:dyDescent="0.45">
      <c r="A2322" s="3"/>
      <c r="B2322" s="3"/>
      <c r="C2322" s="3"/>
      <c r="D2322" s="23"/>
      <c r="E2322" s="95"/>
      <c r="F2322" s="95"/>
      <c r="Y2322" s="95"/>
      <c r="AA2322" s="95"/>
      <c r="AC2322" s="3"/>
      <c r="AD2322" s="3"/>
      <c r="AE2322" s="3"/>
    </row>
    <row r="2323" spans="1:31" x14ac:dyDescent="0.45">
      <c r="A2323" s="3"/>
      <c r="B2323" s="3"/>
      <c r="C2323" s="3"/>
      <c r="D2323" s="23"/>
      <c r="E2323" s="95"/>
      <c r="F2323" s="95"/>
      <c r="Y2323" s="95"/>
      <c r="AA2323" s="95"/>
      <c r="AC2323" s="3"/>
      <c r="AD2323" s="3"/>
      <c r="AE2323" s="3"/>
    </row>
    <row r="2324" spans="1:31" x14ac:dyDescent="0.45">
      <c r="A2324" s="3"/>
      <c r="B2324" s="3"/>
      <c r="C2324" s="3"/>
      <c r="D2324" s="23"/>
      <c r="E2324" s="95"/>
      <c r="F2324" s="95"/>
      <c r="Y2324" s="95"/>
      <c r="AA2324" s="95"/>
      <c r="AC2324" s="3"/>
      <c r="AD2324" s="3"/>
      <c r="AE2324" s="3"/>
    </row>
    <row r="2325" spans="1:31" x14ac:dyDescent="0.45">
      <c r="A2325" s="3"/>
      <c r="B2325" s="3"/>
      <c r="C2325" s="3"/>
      <c r="D2325" s="23"/>
      <c r="E2325" s="95"/>
      <c r="F2325" s="95"/>
      <c r="Y2325" s="95"/>
      <c r="AA2325" s="95"/>
      <c r="AC2325" s="3"/>
      <c r="AD2325" s="3"/>
      <c r="AE2325" s="3"/>
    </row>
    <row r="2326" spans="1:31" x14ac:dyDescent="0.45">
      <c r="A2326" s="3"/>
      <c r="B2326" s="3"/>
      <c r="C2326" s="3"/>
      <c r="D2326" s="23"/>
      <c r="E2326" s="95"/>
      <c r="F2326" s="95"/>
      <c r="Y2326" s="95"/>
      <c r="AA2326" s="95"/>
      <c r="AC2326" s="3"/>
      <c r="AD2326" s="3"/>
      <c r="AE2326" s="3"/>
    </row>
    <row r="2327" spans="1:31" x14ac:dyDescent="0.45">
      <c r="A2327" s="3"/>
      <c r="B2327" s="3"/>
      <c r="C2327" s="3"/>
      <c r="D2327" s="23"/>
      <c r="E2327" s="95"/>
      <c r="F2327" s="95"/>
      <c r="Y2327" s="95"/>
      <c r="AA2327" s="95"/>
      <c r="AC2327" s="3"/>
      <c r="AD2327" s="3"/>
      <c r="AE2327" s="3"/>
    </row>
    <row r="2328" spans="1:31" x14ac:dyDescent="0.45">
      <c r="A2328" s="3"/>
      <c r="B2328" s="3"/>
      <c r="C2328" s="3"/>
      <c r="D2328" s="23"/>
      <c r="E2328" s="95"/>
      <c r="F2328" s="95"/>
      <c r="Y2328" s="95"/>
      <c r="AA2328" s="95"/>
      <c r="AC2328" s="3"/>
      <c r="AD2328" s="3"/>
      <c r="AE2328" s="3"/>
    </row>
    <row r="2329" spans="1:31" x14ac:dyDescent="0.45">
      <c r="A2329" s="3"/>
      <c r="B2329" s="3"/>
      <c r="C2329" s="3"/>
      <c r="D2329" s="23"/>
      <c r="E2329" s="95"/>
      <c r="F2329" s="95"/>
      <c r="Y2329" s="95"/>
      <c r="AA2329" s="95"/>
      <c r="AC2329" s="3"/>
      <c r="AD2329" s="3"/>
      <c r="AE2329" s="3"/>
    </row>
    <row r="2330" spans="1:31" x14ac:dyDescent="0.45">
      <c r="A2330" s="3"/>
      <c r="B2330" s="3"/>
      <c r="C2330" s="3"/>
      <c r="D2330" s="23"/>
      <c r="E2330" s="95"/>
      <c r="F2330" s="95"/>
      <c r="Y2330" s="95"/>
      <c r="AA2330" s="95"/>
      <c r="AC2330" s="3"/>
      <c r="AD2330" s="3"/>
      <c r="AE2330" s="3"/>
    </row>
    <row r="2331" spans="1:31" x14ac:dyDescent="0.45">
      <c r="A2331" s="3"/>
      <c r="B2331" s="3"/>
      <c r="C2331" s="3"/>
      <c r="D2331" s="23"/>
      <c r="E2331" s="95"/>
      <c r="F2331" s="95"/>
      <c r="Y2331" s="95"/>
      <c r="AA2331" s="95"/>
      <c r="AC2331" s="3"/>
      <c r="AD2331" s="3"/>
      <c r="AE2331" s="3"/>
    </row>
    <row r="2332" spans="1:31" x14ac:dyDescent="0.45">
      <c r="A2332" s="3"/>
      <c r="B2332" s="3"/>
      <c r="C2332" s="3"/>
      <c r="D2332" s="23"/>
      <c r="E2332" s="95"/>
      <c r="F2332" s="95"/>
      <c r="Y2332" s="95"/>
      <c r="AA2332" s="95"/>
      <c r="AC2332" s="3"/>
      <c r="AD2332" s="3"/>
      <c r="AE2332" s="3"/>
    </row>
    <row r="2333" spans="1:31" x14ac:dyDescent="0.45">
      <c r="A2333" s="3"/>
      <c r="B2333" s="3"/>
      <c r="C2333" s="3"/>
      <c r="D2333" s="23"/>
      <c r="E2333" s="95"/>
      <c r="F2333" s="95"/>
      <c r="Y2333" s="95"/>
      <c r="AA2333" s="95"/>
      <c r="AC2333" s="3"/>
      <c r="AD2333" s="3"/>
      <c r="AE2333" s="3"/>
    </row>
    <row r="2334" spans="1:31" x14ac:dyDescent="0.45">
      <c r="A2334" s="3"/>
      <c r="B2334" s="3"/>
      <c r="C2334" s="3"/>
      <c r="D2334" s="23"/>
      <c r="E2334" s="95"/>
      <c r="F2334" s="95"/>
      <c r="Y2334" s="95"/>
      <c r="AA2334" s="95"/>
      <c r="AC2334" s="3"/>
      <c r="AD2334" s="3"/>
      <c r="AE2334" s="3"/>
    </row>
    <row r="2335" spans="1:31" x14ac:dyDescent="0.45">
      <c r="A2335" s="3"/>
      <c r="B2335" s="3"/>
      <c r="C2335" s="3"/>
      <c r="D2335" s="23"/>
      <c r="E2335" s="95"/>
      <c r="F2335" s="95"/>
      <c r="Y2335" s="95"/>
      <c r="AA2335" s="95"/>
      <c r="AC2335" s="3"/>
      <c r="AD2335" s="3"/>
      <c r="AE2335" s="3"/>
    </row>
    <row r="2336" spans="1:31" x14ac:dyDescent="0.45">
      <c r="A2336" s="3"/>
      <c r="B2336" s="3"/>
      <c r="C2336" s="3"/>
      <c r="D2336" s="23"/>
      <c r="E2336" s="95"/>
      <c r="F2336" s="95"/>
      <c r="Y2336" s="95"/>
      <c r="AA2336" s="95"/>
      <c r="AC2336" s="3"/>
      <c r="AD2336" s="3"/>
      <c r="AE2336" s="3"/>
    </row>
    <row r="2337" spans="1:31" x14ac:dyDescent="0.45">
      <c r="A2337" s="3"/>
      <c r="B2337" s="3"/>
      <c r="C2337" s="3"/>
      <c r="D2337" s="23"/>
      <c r="E2337" s="95"/>
      <c r="F2337" s="95"/>
      <c r="Y2337" s="95"/>
      <c r="AA2337" s="95"/>
      <c r="AC2337" s="3"/>
      <c r="AD2337" s="3"/>
      <c r="AE2337" s="3"/>
    </row>
    <row r="2338" spans="1:31" x14ac:dyDescent="0.45">
      <c r="A2338" s="3"/>
      <c r="B2338" s="3"/>
      <c r="C2338" s="3"/>
      <c r="D2338" s="23"/>
      <c r="AC2338" s="3"/>
      <c r="AD2338" s="3"/>
      <c r="AE2338" s="3"/>
    </row>
    <row r="2339" spans="1:31" x14ac:dyDescent="0.45">
      <c r="A2339" s="3"/>
      <c r="B2339" s="3"/>
      <c r="C2339" s="3"/>
      <c r="D2339" s="23"/>
      <c r="AC2339" s="3"/>
      <c r="AD2339" s="3"/>
      <c r="AE2339" s="3"/>
    </row>
    <row r="2340" spans="1:31" x14ac:dyDescent="0.45">
      <c r="A2340" s="3"/>
      <c r="B2340" s="3"/>
      <c r="C2340" s="3"/>
      <c r="D2340" s="23"/>
      <c r="AC2340" s="3"/>
      <c r="AD2340" s="3"/>
      <c r="AE2340" s="3"/>
    </row>
    <row r="2341" spans="1:31" x14ac:dyDescent="0.45">
      <c r="A2341" s="3"/>
      <c r="B2341" s="3"/>
      <c r="C2341" s="3"/>
      <c r="D2341" s="23"/>
      <c r="AC2341" s="3"/>
      <c r="AD2341" s="3"/>
      <c r="AE2341" s="3"/>
    </row>
    <row r="2342" spans="1:31" x14ac:dyDescent="0.45">
      <c r="A2342" s="3"/>
      <c r="B2342" s="3"/>
      <c r="C2342" s="3"/>
      <c r="D2342" s="23"/>
      <c r="AC2342" s="3"/>
      <c r="AD2342" s="3"/>
      <c r="AE2342" s="3"/>
    </row>
    <row r="2343" spans="1:31" x14ac:dyDescent="0.45">
      <c r="A2343" s="3"/>
      <c r="B2343" s="3"/>
      <c r="C2343" s="3"/>
      <c r="D2343" s="23"/>
      <c r="AC2343" s="3"/>
      <c r="AD2343" s="3"/>
      <c r="AE2343" s="3"/>
    </row>
    <row r="2344" spans="1:31" x14ac:dyDescent="0.45">
      <c r="A2344" s="3"/>
      <c r="B2344" s="3"/>
      <c r="C2344" s="3"/>
      <c r="D2344" s="23"/>
      <c r="AC2344" s="3"/>
      <c r="AD2344" s="3"/>
      <c r="AE2344" s="3"/>
    </row>
    <row r="2345" spans="1:31" x14ac:dyDescent="0.45">
      <c r="A2345" s="3"/>
      <c r="B2345" s="3"/>
      <c r="C2345" s="3"/>
      <c r="D2345" s="23"/>
      <c r="AC2345" s="3"/>
      <c r="AD2345" s="3"/>
      <c r="AE2345" s="3"/>
    </row>
    <row r="2346" spans="1:31" x14ac:dyDescent="0.45">
      <c r="A2346" s="3"/>
      <c r="B2346" s="3"/>
      <c r="C2346" s="3"/>
      <c r="D2346" s="23"/>
      <c r="AC2346" s="3"/>
      <c r="AD2346" s="3"/>
      <c r="AE2346" s="3"/>
    </row>
    <row r="2347" spans="1:31" x14ac:dyDescent="0.45">
      <c r="A2347" s="3"/>
      <c r="B2347" s="3"/>
      <c r="C2347" s="3"/>
      <c r="D2347" s="23"/>
      <c r="E2347" s="3"/>
      <c r="F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C2347" s="3"/>
      <c r="AD2347" s="3"/>
      <c r="AE2347" s="3"/>
    </row>
    <row r="2348" spans="1:31" x14ac:dyDescent="0.45">
      <c r="A2348" s="3"/>
      <c r="B2348" s="3"/>
      <c r="C2348" s="3"/>
      <c r="D2348" s="23"/>
      <c r="E2348" s="3"/>
      <c r="F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C2348" s="3"/>
      <c r="AD2348" s="3"/>
      <c r="AE2348" s="3"/>
    </row>
    <row r="2349" spans="1:31" x14ac:dyDescent="0.45">
      <c r="A2349" s="3"/>
      <c r="B2349" s="3"/>
      <c r="C2349" s="3"/>
      <c r="D2349" s="23"/>
      <c r="E2349" s="3"/>
      <c r="F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C2349" s="3"/>
      <c r="AD2349" s="3"/>
      <c r="AE2349" s="3"/>
    </row>
    <row r="2350" spans="1:31" x14ac:dyDescent="0.45">
      <c r="A2350" s="3"/>
      <c r="B2350" s="3"/>
      <c r="C2350" s="3"/>
      <c r="D2350" s="23"/>
      <c r="E2350" s="3"/>
      <c r="F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C2350" s="3"/>
      <c r="AD2350" s="3"/>
      <c r="AE2350" s="3"/>
    </row>
    <row r="2351" spans="1:31" x14ac:dyDescent="0.45">
      <c r="A2351" s="3"/>
      <c r="B2351" s="3"/>
      <c r="C2351" s="3"/>
      <c r="D2351" s="23"/>
      <c r="E2351" s="3"/>
      <c r="F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A2351" s="3"/>
      <c r="AC2351" s="3"/>
      <c r="AD2351" s="3"/>
      <c r="AE2351" s="3"/>
    </row>
    <row r="2352" spans="1:31" x14ac:dyDescent="0.45">
      <c r="A2352" s="3"/>
      <c r="B2352" s="3"/>
      <c r="C2352" s="3"/>
      <c r="D2352" s="23"/>
      <c r="E2352" s="3"/>
      <c r="F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C2352" s="3"/>
      <c r="AD2352" s="3"/>
      <c r="AE2352" s="3"/>
    </row>
    <row r="2353" spans="1:31" x14ac:dyDescent="0.45">
      <c r="A2353" s="3"/>
      <c r="B2353" s="3"/>
      <c r="C2353" s="3"/>
      <c r="D2353" s="23"/>
      <c r="E2353" s="3"/>
      <c r="F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C2353" s="3"/>
      <c r="AD2353" s="3"/>
      <c r="AE2353" s="3"/>
    </row>
    <row r="2354" spans="1:31" x14ac:dyDescent="0.45">
      <c r="A2354" s="3"/>
      <c r="B2354" s="3"/>
      <c r="C2354" s="3"/>
      <c r="D2354" s="23"/>
      <c r="E2354" s="3"/>
      <c r="F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C2354" s="3"/>
      <c r="AD2354" s="3"/>
      <c r="AE2354" s="3"/>
    </row>
    <row r="2355" spans="1:31" x14ac:dyDescent="0.45">
      <c r="A2355" s="3"/>
      <c r="B2355" s="3"/>
      <c r="C2355" s="3"/>
      <c r="D2355" s="23"/>
      <c r="E2355" s="3"/>
      <c r="F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C2355" s="3"/>
      <c r="AD2355" s="3"/>
      <c r="AE2355" s="3"/>
    </row>
    <row r="2356" spans="1:31" x14ac:dyDescent="0.45">
      <c r="A2356" s="3"/>
      <c r="B2356" s="3"/>
      <c r="C2356" s="3"/>
      <c r="D2356" s="23"/>
      <c r="E2356" s="3"/>
      <c r="F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C2356" s="3"/>
      <c r="AD2356" s="3"/>
      <c r="AE2356" s="3"/>
    </row>
    <row r="2357" spans="1:31" x14ac:dyDescent="0.45">
      <c r="A2357" s="3"/>
      <c r="B2357" s="3"/>
      <c r="C2357" s="3"/>
      <c r="D2357" s="23"/>
      <c r="E2357" s="3"/>
      <c r="F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C2357" s="3"/>
      <c r="AD2357" s="3"/>
      <c r="AE2357" s="3"/>
    </row>
    <row r="2358" spans="1:31" x14ac:dyDescent="0.45">
      <c r="A2358" s="3"/>
      <c r="B2358" s="3"/>
      <c r="C2358" s="3"/>
      <c r="D2358" s="23"/>
      <c r="E2358" s="3"/>
      <c r="F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C2358" s="3"/>
      <c r="AD2358" s="3"/>
      <c r="AE2358" s="3"/>
    </row>
    <row r="2359" spans="1:31" x14ac:dyDescent="0.45">
      <c r="A2359" s="3"/>
      <c r="B2359" s="3"/>
      <c r="C2359" s="3"/>
      <c r="D2359" s="23"/>
      <c r="E2359" s="3"/>
      <c r="F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C2359" s="3"/>
      <c r="AD2359" s="3"/>
      <c r="AE2359" s="3"/>
    </row>
    <row r="2360" spans="1:31" x14ac:dyDescent="0.45">
      <c r="A2360" s="3"/>
      <c r="B2360" s="3"/>
      <c r="C2360" s="3"/>
      <c r="D2360" s="23"/>
      <c r="E2360" s="3"/>
      <c r="F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C2360" s="3"/>
      <c r="AD2360" s="3"/>
      <c r="AE2360" s="3"/>
    </row>
    <row r="2361" spans="1:31" x14ac:dyDescent="0.45">
      <c r="A2361" s="3"/>
      <c r="B2361" s="3"/>
      <c r="C2361" s="3"/>
      <c r="D2361" s="23"/>
      <c r="E2361" s="3"/>
      <c r="F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C2361" s="3"/>
      <c r="AD2361" s="3"/>
      <c r="AE2361" s="3"/>
    </row>
    <row r="2362" spans="1:31" x14ac:dyDescent="0.45">
      <c r="A2362" s="3"/>
      <c r="B2362" s="3"/>
      <c r="C2362" s="3"/>
      <c r="D2362" s="23"/>
      <c r="E2362" s="3"/>
      <c r="F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C2362" s="3"/>
      <c r="AD2362" s="3"/>
      <c r="AE2362" s="3"/>
    </row>
    <row r="2363" spans="1:31" x14ac:dyDescent="0.45">
      <c r="A2363" s="3"/>
      <c r="B2363" s="3"/>
      <c r="C2363" s="3"/>
      <c r="D2363" s="23"/>
      <c r="E2363" s="3"/>
      <c r="F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C2363" s="3"/>
      <c r="AD2363" s="3"/>
      <c r="AE2363" s="3"/>
    </row>
    <row r="2364" spans="1:31" x14ac:dyDescent="0.45">
      <c r="A2364" s="3"/>
      <c r="B2364" s="3"/>
      <c r="C2364" s="3"/>
      <c r="D2364" s="23"/>
      <c r="E2364" s="3"/>
      <c r="F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C2364" s="3"/>
      <c r="AD2364" s="3"/>
      <c r="AE2364" s="3"/>
    </row>
    <row r="2365" spans="1:31" x14ac:dyDescent="0.45">
      <c r="A2365" s="3"/>
      <c r="B2365" s="3"/>
      <c r="C2365" s="3"/>
      <c r="D2365" s="23"/>
      <c r="E2365" s="3"/>
      <c r="F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C2365" s="3"/>
      <c r="AD2365" s="3"/>
      <c r="AE2365" s="3"/>
    </row>
    <row r="2366" spans="1:31" x14ac:dyDescent="0.45">
      <c r="A2366" s="3"/>
      <c r="B2366" s="3"/>
      <c r="C2366" s="3"/>
      <c r="D2366" s="23"/>
      <c r="E2366" s="3"/>
      <c r="F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C2366" s="3"/>
      <c r="AD2366" s="3"/>
      <c r="AE2366" s="3"/>
    </row>
    <row r="2367" spans="1:31" x14ac:dyDescent="0.45">
      <c r="A2367" s="3"/>
      <c r="B2367" s="3"/>
      <c r="C2367" s="3"/>
      <c r="D2367" s="23"/>
      <c r="E2367" s="3"/>
      <c r="F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C2367" s="3"/>
      <c r="AD2367" s="3"/>
      <c r="AE2367" s="3"/>
    </row>
    <row r="2368" spans="1:31" x14ac:dyDescent="0.45">
      <c r="A2368" s="3"/>
      <c r="B2368" s="3"/>
      <c r="C2368" s="3"/>
      <c r="D2368" s="23"/>
      <c r="E2368" s="3"/>
      <c r="F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C2368" s="3"/>
      <c r="AD2368" s="3"/>
      <c r="AE2368" s="3"/>
    </row>
    <row r="2369" spans="1:31" x14ac:dyDescent="0.45">
      <c r="A2369" s="3"/>
      <c r="B2369" s="3"/>
      <c r="C2369" s="3"/>
      <c r="D2369" s="23"/>
      <c r="E2369" s="3"/>
      <c r="F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C2369" s="3"/>
      <c r="AD2369" s="3"/>
      <c r="AE2369" s="3"/>
    </row>
    <row r="2370" spans="1:31" x14ac:dyDescent="0.45">
      <c r="A2370" s="3"/>
      <c r="B2370" s="3"/>
      <c r="C2370" s="3"/>
      <c r="D2370" s="23"/>
      <c r="E2370" s="3"/>
      <c r="F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C2370" s="3"/>
      <c r="AD2370" s="3"/>
      <c r="AE2370" s="3"/>
    </row>
    <row r="2371" spans="1:31" x14ac:dyDescent="0.45">
      <c r="A2371" s="3"/>
      <c r="B2371" s="3"/>
      <c r="C2371" s="3"/>
      <c r="D2371" s="23"/>
      <c r="E2371" s="3"/>
      <c r="F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C2371" s="3"/>
      <c r="AD2371" s="3"/>
      <c r="AE2371" s="3"/>
    </row>
    <row r="2372" spans="1:31" x14ac:dyDescent="0.45">
      <c r="A2372" s="3"/>
      <c r="B2372" s="3"/>
      <c r="C2372" s="3"/>
      <c r="D2372" s="23"/>
      <c r="E2372" s="3"/>
      <c r="F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C2372" s="3"/>
      <c r="AD2372" s="3"/>
      <c r="AE2372" s="3"/>
    </row>
    <row r="2373" spans="1:31" x14ac:dyDescent="0.45">
      <c r="A2373" s="3"/>
      <c r="B2373" s="3"/>
      <c r="C2373" s="3"/>
      <c r="D2373" s="23"/>
      <c r="E2373" s="3"/>
      <c r="F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C2373" s="3"/>
      <c r="AD2373" s="3"/>
      <c r="AE2373" s="3"/>
    </row>
    <row r="2374" spans="1:31" x14ac:dyDescent="0.45">
      <c r="A2374" s="3"/>
      <c r="B2374" s="3"/>
      <c r="C2374" s="3"/>
      <c r="D2374" s="23"/>
      <c r="E2374" s="3"/>
      <c r="F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C2374" s="3"/>
      <c r="AD2374" s="3"/>
      <c r="AE2374" s="3"/>
    </row>
    <row r="2375" spans="1:31" x14ac:dyDescent="0.45">
      <c r="A2375" s="3"/>
      <c r="B2375" s="3"/>
      <c r="C2375" s="3"/>
      <c r="D2375" s="23"/>
      <c r="E2375" s="3"/>
      <c r="F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C2375" s="3"/>
      <c r="AD2375" s="3"/>
      <c r="AE2375" s="3"/>
    </row>
    <row r="2376" spans="1:31" x14ac:dyDescent="0.45">
      <c r="A2376" s="3"/>
      <c r="B2376" s="3"/>
      <c r="C2376" s="3"/>
      <c r="D2376" s="23"/>
      <c r="E2376" s="3"/>
      <c r="F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C2376" s="3"/>
      <c r="AD2376" s="3"/>
      <c r="AE2376" s="3"/>
    </row>
    <row r="2377" spans="1:31" x14ac:dyDescent="0.45">
      <c r="A2377" s="3"/>
      <c r="B2377" s="3"/>
      <c r="C2377" s="3"/>
      <c r="D2377" s="23"/>
      <c r="E2377" s="3"/>
      <c r="F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C2377" s="3"/>
      <c r="AD2377" s="3"/>
      <c r="AE2377" s="3"/>
    </row>
    <row r="2378" spans="1:31" x14ac:dyDescent="0.45">
      <c r="A2378" s="3"/>
      <c r="B2378" s="3"/>
      <c r="C2378" s="3"/>
      <c r="D2378" s="23"/>
      <c r="E2378" s="3"/>
      <c r="F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C2378" s="3"/>
      <c r="AD2378" s="3"/>
      <c r="AE2378" s="3"/>
    </row>
    <row r="2379" spans="1:31" x14ac:dyDescent="0.45">
      <c r="A2379" s="3"/>
      <c r="B2379" s="3"/>
      <c r="C2379" s="3"/>
      <c r="D2379" s="23"/>
      <c r="E2379" s="3"/>
      <c r="F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C2379" s="3"/>
      <c r="AD2379" s="3"/>
      <c r="AE2379" s="3"/>
    </row>
    <row r="2380" spans="1:31" x14ac:dyDescent="0.45">
      <c r="A2380" s="3"/>
      <c r="B2380" s="3"/>
      <c r="C2380" s="3"/>
      <c r="D2380" s="23"/>
      <c r="E2380" s="3"/>
      <c r="F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C2380" s="3"/>
      <c r="AD2380" s="3"/>
      <c r="AE2380" s="3"/>
    </row>
    <row r="2381" spans="1:31" x14ac:dyDescent="0.45">
      <c r="A2381" s="3"/>
      <c r="B2381" s="3"/>
      <c r="C2381" s="3"/>
      <c r="D2381" s="23"/>
      <c r="E2381" s="3"/>
      <c r="F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A2381" s="3"/>
      <c r="AC2381" s="3"/>
      <c r="AD2381" s="3"/>
      <c r="AE2381" s="3"/>
    </row>
    <row r="2382" spans="1:31" x14ac:dyDescent="0.45">
      <c r="A2382" s="3"/>
      <c r="B2382" s="3"/>
      <c r="C2382" s="3"/>
      <c r="D2382" s="23"/>
      <c r="E2382" s="3"/>
      <c r="F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A2382" s="3"/>
      <c r="AC2382" s="3"/>
      <c r="AD2382" s="3"/>
      <c r="AE2382" s="3"/>
    </row>
    <row r="2383" spans="1:31" x14ac:dyDescent="0.45">
      <c r="A2383" s="3"/>
      <c r="B2383" s="3"/>
      <c r="C2383" s="3"/>
      <c r="D2383" s="23"/>
      <c r="E2383" s="3"/>
      <c r="F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C2383" s="3"/>
      <c r="AD2383" s="3"/>
      <c r="AE2383" s="3"/>
    </row>
    <row r="2384" spans="1:31" x14ac:dyDescent="0.45">
      <c r="A2384" s="3"/>
      <c r="B2384" s="3"/>
      <c r="C2384" s="3"/>
      <c r="D2384" s="23"/>
      <c r="E2384" s="3"/>
      <c r="F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A2384" s="3"/>
      <c r="AC2384" s="3"/>
      <c r="AD2384" s="3"/>
      <c r="AE2384" s="3"/>
    </row>
    <row r="2385" spans="1:31" x14ac:dyDescent="0.45">
      <c r="A2385" s="3"/>
      <c r="B2385" s="3"/>
      <c r="C2385" s="3"/>
      <c r="D2385" s="23"/>
      <c r="E2385" s="3"/>
      <c r="F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C2385" s="3"/>
      <c r="AD2385" s="3"/>
      <c r="AE2385" s="3"/>
    </row>
    <row r="2386" spans="1:31" x14ac:dyDescent="0.45">
      <c r="A2386" s="3"/>
      <c r="B2386" s="3"/>
      <c r="C2386" s="3"/>
      <c r="D2386" s="23"/>
      <c r="E2386" s="3"/>
      <c r="F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C2386" s="3"/>
      <c r="AD2386" s="3"/>
      <c r="AE2386" s="3"/>
    </row>
    <row r="2387" spans="1:31" x14ac:dyDescent="0.45">
      <c r="A2387" s="3"/>
      <c r="B2387" s="3"/>
      <c r="C2387" s="3"/>
      <c r="D2387" s="23"/>
      <c r="E2387" s="3"/>
      <c r="F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C2387" s="3"/>
      <c r="AD2387" s="3"/>
      <c r="AE2387" s="3"/>
    </row>
    <row r="2388" spans="1:31" x14ac:dyDescent="0.45">
      <c r="A2388" s="3"/>
      <c r="B2388" s="3"/>
      <c r="C2388" s="3"/>
      <c r="D2388" s="23"/>
      <c r="E2388" s="3"/>
      <c r="F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C2388" s="3"/>
      <c r="AD2388" s="3"/>
      <c r="AE2388" s="3"/>
    </row>
    <row r="2389" spans="1:31" x14ac:dyDescent="0.45">
      <c r="A2389" s="3"/>
      <c r="B2389" s="3"/>
      <c r="C2389" s="3"/>
      <c r="D2389" s="23"/>
      <c r="E2389" s="3"/>
      <c r="F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C2389" s="3"/>
      <c r="AD2389" s="3"/>
      <c r="AE2389" s="3"/>
    </row>
    <row r="2390" spans="1:31" x14ac:dyDescent="0.45">
      <c r="A2390" s="3"/>
      <c r="B2390" s="3"/>
      <c r="C2390" s="3"/>
      <c r="D2390" s="23"/>
      <c r="E2390" s="3"/>
      <c r="F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C2390" s="3"/>
      <c r="AD2390" s="3"/>
      <c r="AE2390" s="3"/>
    </row>
    <row r="2391" spans="1:31" x14ac:dyDescent="0.45">
      <c r="A2391" s="3"/>
      <c r="B2391" s="3"/>
      <c r="C2391" s="3"/>
      <c r="D2391" s="23"/>
      <c r="E2391" s="3"/>
      <c r="F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C2391" s="3"/>
      <c r="AD2391" s="3"/>
      <c r="AE2391" s="3"/>
    </row>
    <row r="2392" spans="1:31" x14ac:dyDescent="0.45">
      <c r="A2392" s="3"/>
      <c r="B2392" s="3"/>
      <c r="C2392" s="3"/>
      <c r="D2392" s="23"/>
      <c r="E2392" s="3"/>
      <c r="F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C2392" s="3"/>
      <c r="AD2392" s="3"/>
      <c r="AE2392" s="3"/>
    </row>
    <row r="2393" spans="1:31" x14ac:dyDescent="0.45">
      <c r="A2393" s="3"/>
      <c r="B2393" s="3"/>
      <c r="C2393" s="3"/>
      <c r="D2393" s="23"/>
      <c r="E2393" s="3"/>
      <c r="F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A2393" s="3"/>
      <c r="AC2393" s="3"/>
      <c r="AD2393" s="3"/>
      <c r="AE2393" s="3"/>
    </row>
    <row r="2394" spans="1:31" x14ac:dyDescent="0.45">
      <c r="A2394" s="3"/>
      <c r="B2394" s="3"/>
      <c r="C2394" s="3"/>
      <c r="D2394" s="23"/>
      <c r="E2394" s="3"/>
      <c r="F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C2394" s="3"/>
      <c r="AD2394" s="3"/>
      <c r="AE2394" s="3"/>
    </row>
    <row r="2395" spans="1:31" x14ac:dyDescent="0.45">
      <c r="A2395" s="3"/>
      <c r="B2395" s="3"/>
      <c r="C2395" s="3"/>
      <c r="D2395" s="23"/>
      <c r="E2395" s="3"/>
      <c r="F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C2395" s="3"/>
      <c r="AD2395" s="3"/>
      <c r="AE2395" s="3"/>
    </row>
    <row r="2396" spans="1:31" x14ac:dyDescent="0.45">
      <c r="A2396" s="3"/>
      <c r="B2396" s="3"/>
      <c r="C2396" s="3"/>
      <c r="D2396" s="23"/>
      <c r="E2396" s="3"/>
      <c r="F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C2396" s="3"/>
      <c r="AD2396" s="3"/>
      <c r="AE2396" s="3"/>
    </row>
    <row r="2397" spans="1:31" x14ac:dyDescent="0.45">
      <c r="A2397" s="3"/>
      <c r="B2397" s="3"/>
      <c r="C2397" s="3"/>
      <c r="D2397" s="23"/>
      <c r="E2397" s="3"/>
      <c r="F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C2397" s="3"/>
      <c r="AD2397" s="3"/>
      <c r="AE2397" s="3"/>
    </row>
    <row r="2398" spans="1:31" x14ac:dyDescent="0.45">
      <c r="A2398" s="3"/>
      <c r="B2398" s="3"/>
      <c r="C2398" s="3"/>
      <c r="D2398" s="23"/>
      <c r="E2398" s="3"/>
      <c r="F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C2398" s="3"/>
      <c r="AD2398" s="3"/>
      <c r="AE2398" s="3"/>
    </row>
    <row r="2399" spans="1:31" x14ac:dyDescent="0.45">
      <c r="A2399" s="3"/>
      <c r="B2399" s="3"/>
      <c r="C2399" s="3"/>
      <c r="D2399" s="23"/>
      <c r="E2399" s="3"/>
      <c r="F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C2399" s="3"/>
      <c r="AD2399" s="3"/>
      <c r="AE2399" s="3"/>
    </row>
    <row r="2400" spans="1:31" x14ac:dyDescent="0.45">
      <c r="A2400" s="3"/>
      <c r="B2400" s="3"/>
      <c r="C2400" s="3"/>
      <c r="D2400" s="23"/>
      <c r="E2400" s="3"/>
      <c r="F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C2400" s="3"/>
      <c r="AD2400" s="3"/>
      <c r="AE2400" s="3"/>
    </row>
    <row r="2401" spans="1:31" x14ac:dyDescent="0.45">
      <c r="A2401" s="3"/>
      <c r="B2401" s="3"/>
      <c r="C2401" s="3"/>
      <c r="D2401" s="23"/>
      <c r="E2401" s="3"/>
      <c r="F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C2401" s="3"/>
      <c r="AD2401" s="3"/>
      <c r="AE2401" s="3"/>
    </row>
    <row r="2402" spans="1:31" x14ac:dyDescent="0.45">
      <c r="A2402" s="3"/>
      <c r="B2402" s="3"/>
      <c r="C2402" s="3"/>
      <c r="D2402" s="23"/>
      <c r="E2402" s="3"/>
      <c r="F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C2402" s="3"/>
      <c r="AD2402" s="3"/>
      <c r="AE2402" s="3"/>
    </row>
    <row r="2403" spans="1:31" x14ac:dyDescent="0.45">
      <c r="A2403" s="3"/>
      <c r="B2403" s="3"/>
      <c r="C2403" s="3"/>
      <c r="D2403" s="23"/>
      <c r="E2403" s="3"/>
      <c r="F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C2403" s="3"/>
      <c r="AD2403" s="3"/>
      <c r="AE2403" s="3"/>
    </row>
    <row r="2404" spans="1:31" x14ac:dyDescent="0.45">
      <c r="A2404" s="3"/>
      <c r="B2404" s="3"/>
      <c r="C2404" s="3"/>
      <c r="D2404" s="23"/>
      <c r="E2404" s="3"/>
      <c r="F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C2404" s="3"/>
      <c r="AD2404" s="3"/>
      <c r="AE2404" s="3"/>
    </row>
    <row r="2405" spans="1:31" x14ac:dyDescent="0.45">
      <c r="A2405" s="3"/>
      <c r="B2405" s="3"/>
      <c r="C2405" s="3"/>
      <c r="D2405" s="23"/>
      <c r="E2405" s="3"/>
      <c r="F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C2405" s="3"/>
      <c r="AD2405" s="3"/>
      <c r="AE2405" s="3"/>
    </row>
    <row r="2406" spans="1:31" x14ac:dyDescent="0.45">
      <c r="A2406" s="3"/>
      <c r="B2406" s="3"/>
      <c r="C2406" s="3"/>
      <c r="D2406" s="23"/>
      <c r="E2406" s="3"/>
      <c r="F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C2406" s="3"/>
      <c r="AD2406" s="3"/>
      <c r="AE2406" s="3"/>
    </row>
    <row r="2407" spans="1:31" x14ac:dyDescent="0.45">
      <c r="A2407" s="3"/>
      <c r="B2407" s="3"/>
      <c r="C2407" s="3"/>
      <c r="D2407" s="23"/>
      <c r="E2407" s="3"/>
      <c r="F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C2407" s="3"/>
      <c r="AD2407" s="3"/>
      <c r="AE2407" s="3"/>
    </row>
    <row r="2408" spans="1:31" x14ac:dyDescent="0.45">
      <c r="A2408" s="3"/>
      <c r="B2408" s="3"/>
      <c r="C2408" s="3"/>
      <c r="D2408" s="23"/>
      <c r="E2408" s="3"/>
      <c r="F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C2408" s="3"/>
      <c r="AD2408" s="3"/>
      <c r="AE2408" s="3"/>
    </row>
    <row r="2409" spans="1:31" x14ac:dyDescent="0.45">
      <c r="A2409" s="3"/>
      <c r="B2409" s="3"/>
      <c r="C2409" s="3"/>
      <c r="D2409" s="23"/>
      <c r="E2409" s="3"/>
      <c r="F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C2409" s="3"/>
      <c r="AD2409" s="3"/>
      <c r="AE2409" s="3"/>
    </row>
    <row r="2410" spans="1:31" x14ac:dyDescent="0.45">
      <c r="A2410" s="3"/>
      <c r="B2410" s="3"/>
      <c r="C2410" s="3"/>
      <c r="D2410" s="23"/>
      <c r="E2410" s="3"/>
      <c r="F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C2410" s="3"/>
      <c r="AD2410" s="3"/>
      <c r="AE2410" s="3"/>
    </row>
    <row r="2411" spans="1:31" x14ac:dyDescent="0.45">
      <c r="A2411" s="3"/>
      <c r="B2411" s="3"/>
      <c r="C2411" s="3"/>
      <c r="D2411" s="23"/>
      <c r="E2411" s="3"/>
      <c r="F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C2411" s="3"/>
      <c r="AD2411" s="3"/>
      <c r="AE2411" s="3"/>
    </row>
    <row r="2412" spans="1:31" x14ac:dyDescent="0.45">
      <c r="A2412" s="3"/>
      <c r="B2412" s="3"/>
      <c r="C2412" s="3"/>
      <c r="D2412" s="23"/>
      <c r="E2412" s="3"/>
      <c r="F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C2412" s="3"/>
      <c r="AD2412" s="3"/>
      <c r="AE2412" s="3"/>
    </row>
    <row r="2413" spans="1:31" x14ac:dyDescent="0.45">
      <c r="A2413" s="3"/>
      <c r="B2413" s="3"/>
      <c r="C2413" s="3"/>
      <c r="D2413" s="23"/>
      <c r="E2413" s="3"/>
      <c r="F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A2413" s="3"/>
      <c r="AC2413" s="3"/>
      <c r="AD2413" s="3"/>
      <c r="AE2413" s="3"/>
    </row>
    <row r="2414" spans="1:31" x14ac:dyDescent="0.45">
      <c r="A2414" s="3"/>
      <c r="B2414" s="3"/>
      <c r="C2414" s="3"/>
      <c r="D2414" s="23"/>
      <c r="E2414" s="3"/>
      <c r="F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C2414" s="3"/>
      <c r="AD2414" s="3"/>
      <c r="AE2414" s="3"/>
    </row>
    <row r="2415" spans="1:31" x14ac:dyDescent="0.45">
      <c r="A2415" s="3"/>
      <c r="B2415" s="3"/>
      <c r="C2415" s="3"/>
      <c r="D2415" s="23"/>
      <c r="E2415" s="3"/>
      <c r="F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C2415" s="3"/>
      <c r="AD2415" s="3"/>
      <c r="AE2415" s="3"/>
    </row>
    <row r="2416" spans="1:31" x14ac:dyDescent="0.45">
      <c r="A2416" s="3"/>
      <c r="B2416" s="3"/>
      <c r="C2416" s="3"/>
      <c r="D2416" s="23"/>
      <c r="E2416" s="3"/>
      <c r="F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C2416" s="3"/>
      <c r="AD2416" s="3"/>
      <c r="AE2416" s="3"/>
    </row>
    <row r="2417" spans="1:31" x14ac:dyDescent="0.45">
      <c r="A2417" s="3"/>
      <c r="B2417" s="3"/>
      <c r="C2417" s="3"/>
      <c r="D2417" s="23"/>
      <c r="E2417" s="3"/>
      <c r="F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C2417" s="3"/>
      <c r="AD2417" s="3"/>
      <c r="AE2417" s="3"/>
    </row>
    <row r="2418" spans="1:31" x14ac:dyDescent="0.45">
      <c r="A2418" s="3"/>
      <c r="B2418" s="3"/>
      <c r="C2418" s="3"/>
      <c r="D2418" s="23"/>
      <c r="E2418" s="3"/>
      <c r="F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C2418" s="3"/>
      <c r="AD2418" s="3"/>
      <c r="AE2418" s="3"/>
    </row>
    <row r="2419" spans="1:31" x14ac:dyDescent="0.45">
      <c r="A2419" s="3"/>
      <c r="B2419" s="3"/>
      <c r="C2419" s="3"/>
      <c r="D2419" s="23"/>
      <c r="E2419" s="3"/>
      <c r="F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A2419" s="3"/>
      <c r="AC2419" s="3"/>
      <c r="AD2419" s="3"/>
      <c r="AE2419" s="3"/>
    </row>
    <row r="2420" spans="1:31" x14ac:dyDescent="0.45">
      <c r="A2420" s="3"/>
      <c r="B2420" s="3"/>
      <c r="C2420" s="3"/>
      <c r="D2420" s="23"/>
      <c r="E2420" s="3"/>
      <c r="F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A2420" s="3"/>
      <c r="AC2420" s="3"/>
      <c r="AD2420" s="3"/>
      <c r="AE2420" s="3"/>
    </row>
    <row r="2421" spans="1:31" x14ac:dyDescent="0.45">
      <c r="A2421" s="3"/>
      <c r="B2421" s="3"/>
      <c r="C2421" s="3"/>
      <c r="D2421" s="23"/>
      <c r="E2421" s="3"/>
      <c r="F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A2421" s="3"/>
      <c r="AC2421" s="3"/>
      <c r="AD2421" s="3"/>
      <c r="AE2421" s="3"/>
    </row>
    <row r="2422" spans="1:31" x14ac:dyDescent="0.45">
      <c r="A2422" s="3"/>
      <c r="B2422" s="3"/>
      <c r="C2422" s="3"/>
      <c r="D2422" s="23"/>
      <c r="E2422" s="3"/>
      <c r="F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A2422" s="3"/>
      <c r="AC2422" s="3"/>
      <c r="AD2422" s="3"/>
      <c r="AE2422" s="3"/>
    </row>
    <row r="2423" spans="1:31" x14ac:dyDescent="0.45">
      <c r="A2423" s="3"/>
      <c r="B2423" s="3"/>
      <c r="C2423" s="3"/>
      <c r="D2423" s="23"/>
      <c r="E2423" s="3"/>
      <c r="F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A2423" s="3"/>
      <c r="AC2423" s="3"/>
      <c r="AD2423" s="3"/>
      <c r="AE2423" s="3"/>
    </row>
    <row r="2424" spans="1:31" x14ac:dyDescent="0.45">
      <c r="A2424" s="3"/>
      <c r="B2424" s="3"/>
      <c r="C2424" s="3"/>
      <c r="D2424" s="23"/>
      <c r="E2424" s="3"/>
      <c r="F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A2424" s="3"/>
      <c r="AC2424" s="3"/>
      <c r="AD2424" s="3"/>
      <c r="AE2424" s="3"/>
    </row>
    <row r="2425" spans="1:31" x14ac:dyDescent="0.45">
      <c r="A2425" s="3"/>
      <c r="B2425" s="3"/>
      <c r="C2425" s="3"/>
      <c r="D2425" s="23"/>
      <c r="E2425" s="3"/>
      <c r="F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A2425" s="3"/>
      <c r="AC2425" s="3"/>
      <c r="AD2425" s="3"/>
      <c r="AE2425" s="3"/>
    </row>
    <row r="2426" spans="1:31" x14ac:dyDescent="0.45">
      <c r="A2426" s="3"/>
      <c r="B2426" s="3"/>
      <c r="C2426" s="3"/>
      <c r="D2426" s="23"/>
      <c r="E2426" s="3"/>
      <c r="F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A2426" s="3"/>
      <c r="AC2426" s="3"/>
      <c r="AD2426" s="3"/>
      <c r="AE2426" s="3"/>
    </row>
    <row r="2427" spans="1:31" x14ac:dyDescent="0.45">
      <c r="A2427" s="3"/>
      <c r="B2427" s="3"/>
      <c r="C2427" s="3"/>
      <c r="D2427" s="23"/>
      <c r="E2427" s="3"/>
      <c r="F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C2427" s="3"/>
      <c r="AD2427" s="3"/>
      <c r="AE2427" s="3"/>
    </row>
    <row r="2428" spans="1:31" x14ac:dyDescent="0.45">
      <c r="A2428" s="3"/>
      <c r="B2428" s="3"/>
      <c r="C2428" s="3"/>
      <c r="D2428" s="23"/>
      <c r="E2428" s="3"/>
      <c r="F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C2428" s="3"/>
      <c r="AD2428" s="3"/>
      <c r="AE2428" s="3"/>
    </row>
    <row r="2429" spans="1:31" x14ac:dyDescent="0.45">
      <c r="A2429" s="3"/>
      <c r="B2429" s="3"/>
      <c r="C2429" s="3"/>
      <c r="D2429" s="23"/>
      <c r="E2429" s="3"/>
      <c r="F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C2429" s="3"/>
      <c r="AD2429" s="3"/>
      <c r="AE2429" s="3"/>
    </row>
    <row r="2430" spans="1:31" x14ac:dyDescent="0.45">
      <c r="A2430" s="3"/>
      <c r="B2430" s="3"/>
      <c r="C2430" s="3"/>
      <c r="D2430" s="23"/>
      <c r="E2430" s="3"/>
      <c r="F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C2430" s="3"/>
      <c r="AD2430" s="3"/>
      <c r="AE2430" s="3"/>
    </row>
    <row r="2431" spans="1:31" x14ac:dyDescent="0.45">
      <c r="A2431" s="3"/>
      <c r="B2431" s="3"/>
      <c r="C2431" s="3"/>
      <c r="D2431" s="23"/>
      <c r="E2431" s="3"/>
      <c r="F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C2431" s="3"/>
      <c r="AD2431" s="3"/>
      <c r="AE2431" s="3"/>
    </row>
    <row r="2432" spans="1:31" x14ac:dyDescent="0.45">
      <c r="A2432" s="3"/>
      <c r="B2432" s="3"/>
      <c r="C2432" s="3"/>
      <c r="D2432" s="23"/>
      <c r="E2432" s="3"/>
      <c r="F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C2432" s="3"/>
      <c r="AD2432" s="3"/>
      <c r="AE2432" s="3"/>
    </row>
    <row r="2433" spans="1:31" x14ac:dyDescent="0.45">
      <c r="A2433" s="3"/>
      <c r="B2433" s="3"/>
      <c r="C2433" s="3"/>
      <c r="D2433" s="23"/>
      <c r="E2433" s="3"/>
      <c r="F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C2433" s="3"/>
      <c r="AD2433" s="3"/>
      <c r="AE2433" s="3"/>
    </row>
    <row r="2434" spans="1:31" x14ac:dyDescent="0.45">
      <c r="A2434" s="3"/>
      <c r="B2434" s="3"/>
      <c r="C2434" s="3"/>
      <c r="D2434" s="23"/>
      <c r="E2434" s="3"/>
      <c r="F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C2434" s="3"/>
      <c r="AD2434" s="3"/>
      <c r="AE2434" s="3"/>
    </row>
    <row r="2435" spans="1:31" x14ac:dyDescent="0.45">
      <c r="A2435" s="3"/>
      <c r="B2435" s="3"/>
      <c r="C2435" s="3"/>
      <c r="D2435" s="23"/>
      <c r="E2435" s="3"/>
      <c r="F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C2435" s="3"/>
      <c r="AD2435" s="3"/>
      <c r="AE2435" s="3"/>
    </row>
    <row r="2436" spans="1:31" x14ac:dyDescent="0.45">
      <c r="A2436" s="3"/>
      <c r="B2436" s="3"/>
      <c r="C2436" s="3"/>
      <c r="D2436" s="23"/>
      <c r="E2436" s="3"/>
      <c r="F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C2436" s="3"/>
      <c r="AD2436" s="3"/>
      <c r="AE2436" s="3"/>
    </row>
    <row r="2437" spans="1:31" x14ac:dyDescent="0.45">
      <c r="A2437" s="3"/>
      <c r="B2437" s="3"/>
      <c r="C2437" s="3"/>
      <c r="D2437" s="23"/>
      <c r="E2437" s="3"/>
      <c r="F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C2437" s="3"/>
      <c r="AD2437" s="3"/>
      <c r="AE2437" s="3"/>
    </row>
    <row r="2438" spans="1:31" x14ac:dyDescent="0.45">
      <c r="A2438" s="3"/>
      <c r="B2438" s="3"/>
      <c r="C2438" s="3"/>
      <c r="D2438" s="23"/>
      <c r="E2438" s="3"/>
      <c r="F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C2438" s="3"/>
      <c r="AD2438" s="3"/>
      <c r="AE2438" s="3"/>
    </row>
    <row r="2439" spans="1:31" x14ac:dyDescent="0.45">
      <c r="A2439" s="3"/>
      <c r="B2439" s="3"/>
      <c r="C2439" s="3"/>
      <c r="D2439" s="23"/>
      <c r="E2439" s="3"/>
      <c r="F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C2439" s="3"/>
      <c r="AD2439" s="3"/>
      <c r="AE2439" s="3"/>
    </row>
    <row r="2440" spans="1:31" x14ac:dyDescent="0.45">
      <c r="A2440" s="3"/>
      <c r="B2440" s="3"/>
      <c r="C2440" s="3"/>
      <c r="D2440" s="23"/>
      <c r="E2440" s="3"/>
      <c r="F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C2440" s="3"/>
      <c r="AD2440" s="3"/>
      <c r="AE2440" s="3"/>
    </row>
    <row r="2441" spans="1:31" x14ac:dyDescent="0.45">
      <c r="A2441" s="3"/>
      <c r="B2441" s="3"/>
      <c r="C2441" s="3"/>
      <c r="D2441" s="23"/>
      <c r="E2441" s="3"/>
      <c r="F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C2441" s="3"/>
      <c r="AD2441" s="3"/>
      <c r="AE2441" s="3"/>
    </row>
    <row r="2442" spans="1:31" x14ac:dyDescent="0.45">
      <c r="A2442" s="3"/>
      <c r="B2442" s="3"/>
      <c r="C2442" s="3"/>
      <c r="D2442" s="23"/>
      <c r="E2442" s="3"/>
      <c r="F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C2442" s="3"/>
      <c r="AD2442" s="3"/>
      <c r="AE2442" s="3"/>
    </row>
    <row r="2443" spans="1:31" x14ac:dyDescent="0.45">
      <c r="A2443" s="3"/>
      <c r="B2443" s="3"/>
      <c r="C2443" s="3"/>
      <c r="D2443" s="23"/>
      <c r="E2443" s="3"/>
      <c r="F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C2443" s="3"/>
      <c r="AD2443" s="3"/>
      <c r="AE2443" s="3"/>
    </row>
    <row r="2444" spans="1:31" x14ac:dyDescent="0.45">
      <c r="A2444" s="3"/>
      <c r="B2444" s="3"/>
      <c r="C2444" s="3"/>
      <c r="D2444" s="23"/>
      <c r="E2444" s="3"/>
      <c r="F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C2444" s="3"/>
      <c r="AD2444" s="3"/>
      <c r="AE2444" s="3"/>
    </row>
    <row r="2445" spans="1:31" x14ac:dyDescent="0.45">
      <c r="A2445" s="3"/>
      <c r="B2445" s="3"/>
      <c r="C2445" s="3"/>
      <c r="D2445" s="23"/>
      <c r="E2445" s="3"/>
      <c r="F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C2445" s="3"/>
      <c r="AD2445" s="3"/>
      <c r="AE2445" s="3"/>
    </row>
    <row r="2446" spans="1:31" x14ac:dyDescent="0.45">
      <c r="A2446" s="3"/>
      <c r="B2446" s="3"/>
      <c r="C2446" s="3"/>
      <c r="D2446" s="23"/>
      <c r="E2446" s="3"/>
      <c r="F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A2446" s="3"/>
      <c r="AC2446" s="3"/>
      <c r="AD2446" s="3"/>
      <c r="AE2446" s="3"/>
    </row>
    <row r="2447" spans="1:31" x14ac:dyDescent="0.45">
      <c r="A2447" s="3"/>
      <c r="B2447" s="3"/>
      <c r="C2447" s="3"/>
      <c r="D2447" s="23"/>
      <c r="E2447" s="3"/>
      <c r="F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A2447" s="3"/>
      <c r="AC2447" s="3"/>
      <c r="AD2447" s="3"/>
      <c r="AE2447" s="3"/>
    </row>
    <row r="2448" spans="1:31" x14ac:dyDescent="0.45">
      <c r="A2448" s="3"/>
      <c r="B2448" s="3"/>
      <c r="C2448" s="3"/>
      <c r="D2448" s="23"/>
      <c r="E2448" s="3"/>
      <c r="F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A2448" s="3"/>
      <c r="AC2448" s="3"/>
      <c r="AD2448" s="3"/>
      <c r="AE2448" s="3"/>
    </row>
    <row r="2449" spans="1:31" x14ac:dyDescent="0.45">
      <c r="A2449" s="3"/>
      <c r="B2449" s="3"/>
      <c r="C2449" s="3"/>
      <c r="D2449" s="23"/>
      <c r="E2449" s="3"/>
      <c r="F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C2449" s="3"/>
      <c r="AD2449" s="3"/>
      <c r="AE2449" s="3"/>
    </row>
    <row r="2450" spans="1:31" x14ac:dyDescent="0.45">
      <c r="A2450" s="3"/>
      <c r="B2450" s="3"/>
      <c r="C2450" s="3"/>
      <c r="D2450" s="23"/>
      <c r="E2450" s="3"/>
      <c r="F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C2450" s="3"/>
      <c r="AD2450" s="3"/>
      <c r="AE2450" s="3"/>
    </row>
    <row r="2451" spans="1:31" x14ac:dyDescent="0.45">
      <c r="A2451" s="3"/>
      <c r="B2451" s="3"/>
      <c r="C2451" s="3"/>
      <c r="D2451" s="23"/>
      <c r="E2451" s="3"/>
      <c r="F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A2451" s="3"/>
      <c r="AC2451" s="3"/>
      <c r="AD2451" s="3"/>
      <c r="AE2451" s="3"/>
    </row>
    <row r="2452" spans="1:31" x14ac:dyDescent="0.45">
      <c r="A2452" s="3"/>
      <c r="B2452" s="3"/>
      <c r="C2452" s="3"/>
      <c r="D2452" s="23"/>
      <c r="E2452" s="3"/>
      <c r="F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A2452" s="3"/>
      <c r="AC2452" s="3"/>
      <c r="AD2452" s="3"/>
      <c r="AE2452" s="3"/>
    </row>
    <row r="2453" spans="1:31" x14ac:dyDescent="0.45">
      <c r="A2453" s="3"/>
      <c r="B2453" s="3"/>
      <c r="C2453" s="3"/>
      <c r="D2453" s="23"/>
      <c r="E2453" s="3"/>
      <c r="F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A2453" s="3"/>
      <c r="AC2453" s="3"/>
      <c r="AD2453" s="3"/>
      <c r="AE2453" s="3"/>
    </row>
    <row r="2454" spans="1:31" x14ac:dyDescent="0.45">
      <c r="A2454" s="3"/>
      <c r="B2454" s="3"/>
      <c r="C2454" s="3"/>
      <c r="D2454" s="23"/>
      <c r="E2454" s="3"/>
      <c r="F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A2454" s="3"/>
      <c r="AC2454" s="3"/>
      <c r="AD2454" s="3"/>
      <c r="AE2454" s="3"/>
    </row>
    <row r="2455" spans="1:31" x14ac:dyDescent="0.45">
      <c r="A2455" s="3"/>
      <c r="B2455" s="3"/>
      <c r="C2455" s="3"/>
      <c r="D2455" s="23"/>
      <c r="E2455" s="3"/>
      <c r="F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A2455" s="3"/>
      <c r="AC2455" s="3"/>
      <c r="AD2455" s="3"/>
      <c r="AE2455" s="3"/>
    </row>
    <row r="2456" spans="1:31" x14ac:dyDescent="0.45">
      <c r="A2456" s="3"/>
      <c r="B2456" s="3"/>
      <c r="C2456" s="3"/>
      <c r="D2456" s="23"/>
      <c r="E2456" s="3"/>
      <c r="F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A2456" s="3"/>
      <c r="AC2456" s="3"/>
      <c r="AD2456" s="3"/>
      <c r="AE2456" s="3"/>
    </row>
    <row r="2457" spans="1:31" x14ac:dyDescent="0.45">
      <c r="A2457" s="3"/>
      <c r="B2457" s="3"/>
      <c r="C2457" s="3"/>
      <c r="D2457" s="23"/>
      <c r="E2457" s="3"/>
      <c r="F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C2457" s="3"/>
      <c r="AD2457" s="3"/>
      <c r="AE2457" s="3"/>
    </row>
    <row r="2458" spans="1:31" x14ac:dyDescent="0.45">
      <c r="A2458" s="3"/>
      <c r="B2458" s="3"/>
      <c r="C2458" s="3"/>
      <c r="D2458" s="23"/>
      <c r="E2458" s="3"/>
      <c r="F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C2458" s="3"/>
      <c r="AD2458" s="3"/>
      <c r="AE2458" s="3"/>
    </row>
    <row r="2459" spans="1:31" x14ac:dyDescent="0.45">
      <c r="A2459" s="3"/>
      <c r="B2459" s="3"/>
      <c r="C2459" s="3"/>
      <c r="D2459" s="23"/>
      <c r="E2459" s="3"/>
      <c r="F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C2459" s="3"/>
      <c r="AD2459" s="3"/>
      <c r="AE2459" s="3"/>
    </row>
    <row r="2460" spans="1:31" x14ac:dyDescent="0.45">
      <c r="A2460" s="3"/>
      <c r="B2460" s="3"/>
      <c r="C2460" s="3"/>
      <c r="D2460" s="23"/>
      <c r="E2460" s="3"/>
      <c r="F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C2460" s="3"/>
      <c r="AD2460" s="3"/>
      <c r="AE2460" s="3"/>
    </row>
    <row r="2461" spans="1:31" x14ac:dyDescent="0.45">
      <c r="A2461" s="3"/>
      <c r="B2461" s="3"/>
      <c r="C2461" s="3"/>
      <c r="D2461" s="23"/>
      <c r="E2461" s="3"/>
      <c r="F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C2461" s="3"/>
      <c r="AD2461" s="3"/>
      <c r="AE2461" s="3"/>
    </row>
    <row r="2462" spans="1:31" x14ac:dyDescent="0.45">
      <c r="A2462" s="3"/>
      <c r="B2462" s="3"/>
      <c r="C2462" s="3"/>
      <c r="D2462" s="23"/>
      <c r="E2462" s="3"/>
      <c r="F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C2462" s="3"/>
      <c r="AD2462" s="3"/>
      <c r="AE2462" s="3"/>
    </row>
    <row r="2463" spans="1:31" x14ac:dyDescent="0.45">
      <c r="A2463" s="3"/>
      <c r="B2463" s="3"/>
      <c r="C2463" s="3"/>
      <c r="D2463" s="23"/>
      <c r="E2463" s="3"/>
      <c r="F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C2463" s="3"/>
      <c r="AD2463" s="3"/>
      <c r="AE2463" s="3"/>
    </row>
    <row r="2464" spans="1:31" x14ac:dyDescent="0.45">
      <c r="A2464" s="3"/>
      <c r="B2464" s="3"/>
      <c r="C2464" s="3"/>
      <c r="D2464" s="23"/>
      <c r="E2464" s="3"/>
      <c r="F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C2464" s="3"/>
      <c r="AD2464" s="3"/>
      <c r="AE2464" s="3"/>
    </row>
    <row r="2465" spans="1:31" x14ac:dyDescent="0.45">
      <c r="A2465" s="3"/>
      <c r="B2465" s="3"/>
      <c r="C2465" s="3"/>
      <c r="D2465" s="23"/>
      <c r="E2465" s="3"/>
      <c r="F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C2465" s="3"/>
      <c r="AD2465" s="3"/>
      <c r="AE2465" s="3"/>
    </row>
    <row r="2466" spans="1:31" x14ac:dyDescent="0.45">
      <c r="A2466" s="3"/>
      <c r="B2466" s="3"/>
      <c r="C2466" s="3"/>
      <c r="D2466" s="23"/>
      <c r="E2466" s="3"/>
      <c r="F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C2466" s="3"/>
      <c r="AD2466" s="3"/>
      <c r="AE2466" s="3"/>
    </row>
    <row r="2467" spans="1:31" x14ac:dyDescent="0.45">
      <c r="A2467" s="3"/>
      <c r="B2467" s="3"/>
      <c r="C2467" s="3"/>
      <c r="D2467" s="23"/>
      <c r="E2467" s="3"/>
      <c r="F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C2467" s="3"/>
      <c r="AD2467" s="3"/>
      <c r="AE2467" s="3"/>
    </row>
    <row r="2468" spans="1:31" x14ac:dyDescent="0.45">
      <c r="A2468" s="3"/>
      <c r="B2468" s="3"/>
      <c r="C2468" s="3"/>
      <c r="D2468" s="23"/>
      <c r="E2468" s="3"/>
      <c r="F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C2468" s="3"/>
      <c r="AD2468" s="3"/>
      <c r="AE2468" s="3"/>
    </row>
    <row r="2469" spans="1:31" x14ac:dyDescent="0.45">
      <c r="A2469" s="3"/>
      <c r="B2469" s="3"/>
      <c r="C2469" s="3"/>
      <c r="D2469" s="23"/>
      <c r="E2469" s="3"/>
      <c r="F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C2469" s="3"/>
      <c r="AD2469" s="3"/>
      <c r="AE2469" s="3"/>
    </row>
    <row r="2470" spans="1:31" x14ac:dyDescent="0.45">
      <c r="A2470" s="3"/>
      <c r="B2470" s="3"/>
      <c r="C2470" s="3"/>
      <c r="D2470" s="23"/>
      <c r="E2470" s="3"/>
      <c r="F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C2470" s="3"/>
      <c r="AD2470" s="3"/>
      <c r="AE2470" s="3"/>
    </row>
    <row r="2471" spans="1:31" x14ac:dyDescent="0.45">
      <c r="A2471" s="3"/>
      <c r="B2471" s="3"/>
      <c r="C2471" s="3"/>
      <c r="D2471" s="23"/>
      <c r="E2471" s="3"/>
      <c r="F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C2471" s="3"/>
      <c r="AD2471" s="3"/>
      <c r="AE2471" s="3"/>
    </row>
    <row r="2472" spans="1:31" x14ac:dyDescent="0.45">
      <c r="A2472" s="3"/>
      <c r="B2472" s="3"/>
      <c r="C2472" s="3"/>
      <c r="D2472" s="23"/>
      <c r="E2472" s="3"/>
      <c r="F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C2472" s="3"/>
      <c r="AD2472" s="3"/>
      <c r="AE2472" s="3"/>
    </row>
    <row r="2473" spans="1:31" x14ac:dyDescent="0.45">
      <c r="A2473" s="3"/>
      <c r="B2473" s="3"/>
      <c r="C2473" s="3"/>
      <c r="D2473" s="23"/>
      <c r="E2473" s="3"/>
      <c r="F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C2473" s="3"/>
      <c r="AD2473" s="3"/>
      <c r="AE2473" s="3"/>
    </row>
    <row r="2474" spans="1:31" x14ac:dyDescent="0.45">
      <c r="A2474" s="3"/>
      <c r="B2474" s="3"/>
      <c r="C2474" s="3"/>
      <c r="D2474" s="23"/>
      <c r="E2474" s="3"/>
      <c r="F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C2474" s="3"/>
      <c r="AD2474" s="3"/>
      <c r="AE2474" s="3"/>
    </row>
    <row r="2475" spans="1:31" x14ac:dyDescent="0.45">
      <c r="A2475" s="3"/>
      <c r="B2475" s="3"/>
      <c r="C2475" s="3"/>
      <c r="D2475" s="23"/>
      <c r="E2475" s="3"/>
      <c r="F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C2475" s="3"/>
      <c r="AD2475" s="3"/>
      <c r="AE2475" s="3"/>
    </row>
    <row r="2476" spans="1:31" x14ac:dyDescent="0.45">
      <c r="A2476" s="3"/>
      <c r="B2476" s="3"/>
      <c r="C2476" s="3"/>
      <c r="D2476" s="23"/>
      <c r="E2476" s="3"/>
      <c r="F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C2476" s="3"/>
      <c r="AD2476" s="3"/>
      <c r="AE2476" s="3"/>
    </row>
    <row r="2477" spans="1:31" x14ac:dyDescent="0.45">
      <c r="A2477" s="3"/>
      <c r="B2477" s="3"/>
      <c r="C2477" s="3"/>
      <c r="D2477" s="23"/>
      <c r="E2477" s="3"/>
      <c r="F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A2477" s="3"/>
      <c r="AC2477" s="3"/>
      <c r="AD2477" s="3"/>
      <c r="AE2477" s="3"/>
    </row>
    <row r="2478" spans="1:31" x14ac:dyDescent="0.45">
      <c r="A2478" s="3"/>
      <c r="B2478" s="3"/>
      <c r="C2478" s="3"/>
      <c r="D2478" s="23"/>
      <c r="E2478" s="3"/>
      <c r="F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C2478" s="3"/>
      <c r="AD2478" s="3"/>
      <c r="AE2478" s="3"/>
    </row>
    <row r="2479" spans="1:31" x14ac:dyDescent="0.45">
      <c r="A2479" s="3"/>
      <c r="B2479" s="3"/>
      <c r="C2479" s="3"/>
      <c r="D2479" s="23"/>
      <c r="E2479" s="3"/>
      <c r="F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A2479" s="3"/>
      <c r="AC2479" s="3"/>
      <c r="AD2479" s="3"/>
      <c r="AE2479" s="3"/>
    </row>
    <row r="2480" spans="1:31" x14ac:dyDescent="0.45">
      <c r="A2480" s="3"/>
      <c r="B2480" s="3"/>
      <c r="C2480" s="3"/>
      <c r="D2480" s="23"/>
      <c r="E2480" s="3"/>
      <c r="F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C2480" s="3"/>
      <c r="AD2480" s="3"/>
      <c r="AE2480" s="3"/>
    </row>
    <row r="2481" spans="1:31" x14ac:dyDescent="0.45">
      <c r="A2481" s="3"/>
      <c r="B2481" s="3"/>
      <c r="C2481" s="3"/>
      <c r="D2481" s="23"/>
      <c r="E2481" s="3"/>
      <c r="F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C2481" s="3"/>
      <c r="AD2481" s="3"/>
      <c r="AE2481" s="3"/>
    </row>
    <row r="2482" spans="1:31" x14ac:dyDescent="0.45">
      <c r="A2482" s="3"/>
      <c r="B2482" s="3"/>
      <c r="C2482" s="3"/>
      <c r="D2482" s="23"/>
      <c r="E2482" s="3"/>
      <c r="F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C2482" s="3"/>
      <c r="AD2482" s="3"/>
      <c r="AE2482" s="3"/>
    </row>
    <row r="2483" spans="1:31" x14ac:dyDescent="0.45">
      <c r="A2483" s="3"/>
      <c r="B2483" s="3"/>
      <c r="C2483" s="3"/>
      <c r="D2483" s="23"/>
      <c r="E2483" s="3"/>
      <c r="F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C2483" s="3"/>
      <c r="AD2483" s="3"/>
      <c r="AE2483" s="3"/>
    </row>
    <row r="2484" spans="1:31" x14ac:dyDescent="0.45">
      <c r="A2484" s="3"/>
      <c r="B2484" s="3"/>
      <c r="C2484" s="3"/>
      <c r="D2484" s="23"/>
      <c r="E2484" s="3"/>
      <c r="F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C2484" s="3"/>
      <c r="AD2484" s="3"/>
      <c r="AE2484" s="3"/>
    </row>
    <row r="2485" spans="1:31" x14ac:dyDescent="0.45">
      <c r="A2485" s="3"/>
      <c r="B2485" s="3"/>
      <c r="C2485" s="3"/>
      <c r="D2485" s="23"/>
      <c r="E2485" s="3"/>
      <c r="F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C2485" s="3"/>
      <c r="AD2485" s="3"/>
      <c r="AE2485" s="3"/>
    </row>
    <row r="2486" spans="1:31" x14ac:dyDescent="0.45">
      <c r="A2486" s="3"/>
      <c r="B2486" s="3"/>
      <c r="C2486" s="3"/>
      <c r="D2486" s="23"/>
      <c r="E2486" s="3"/>
      <c r="F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C2486" s="3"/>
      <c r="AD2486" s="3"/>
      <c r="AE2486" s="3"/>
    </row>
    <row r="2487" spans="1:31" x14ac:dyDescent="0.45">
      <c r="A2487" s="3"/>
      <c r="B2487" s="3"/>
      <c r="C2487" s="3"/>
      <c r="D2487" s="23"/>
      <c r="E2487" s="3"/>
      <c r="F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C2487" s="3"/>
      <c r="AD2487" s="3"/>
      <c r="AE2487" s="3"/>
    </row>
    <row r="2488" spans="1:31" x14ac:dyDescent="0.45">
      <c r="A2488" s="3"/>
      <c r="B2488" s="3"/>
      <c r="C2488" s="3"/>
      <c r="D2488" s="23"/>
      <c r="E2488" s="3"/>
      <c r="F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C2488" s="3"/>
      <c r="AD2488" s="3"/>
      <c r="AE2488" s="3"/>
    </row>
    <row r="2489" spans="1:31" x14ac:dyDescent="0.45">
      <c r="A2489" s="3"/>
      <c r="B2489" s="3"/>
      <c r="C2489" s="3"/>
      <c r="D2489" s="23"/>
      <c r="E2489" s="3"/>
      <c r="F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C2489" s="3"/>
      <c r="AD2489" s="3"/>
      <c r="AE2489" s="3"/>
    </row>
    <row r="2490" spans="1:31" x14ac:dyDescent="0.45">
      <c r="A2490" s="3"/>
      <c r="B2490" s="3"/>
      <c r="C2490" s="3"/>
      <c r="D2490" s="23"/>
      <c r="E2490" s="3"/>
      <c r="F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C2490" s="3"/>
      <c r="AD2490" s="3"/>
      <c r="AE2490" s="3"/>
    </row>
    <row r="2491" spans="1:31" x14ac:dyDescent="0.45">
      <c r="A2491" s="3"/>
      <c r="B2491" s="3"/>
      <c r="C2491" s="3"/>
      <c r="D2491" s="23"/>
      <c r="E2491" s="3"/>
      <c r="F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C2491" s="3"/>
      <c r="AD2491" s="3"/>
      <c r="AE2491" s="3"/>
    </row>
    <row r="2492" spans="1:31" x14ac:dyDescent="0.45">
      <c r="A2492" s="3"/>
      <c r="B2492" s="3"/>
      <c r="C2492" s="3"/>
      <c r="D2492" s="23"/>
      <c r="E2492" s="3"/>
      <c r="F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C2492" s="3"/>
      <c r="AD2492" s="3"/>
      <c r="AE2492" s="3"/>
    </row>
  </sheetData>
  <mergeCells count="5">
    <mergeCell ref="G3:K3"/>
    <mergeCell ref="R3:U3"/>
    <mergeCell ref="W3:Z3"/>
    <mergeCell ref="AC4:AE4"/>
    <mergeCell ref="AC3:AE3"/>
  </mergeCells>
  <conditionalFormatting sqref="U9:U10 Z10 Z28 U28 U32:U34 Z32:Z34 U37:U47 Z37:Z47">
    <cfRule type="cellIs" dxfId="107" priority="48" operator="lessThan">
      <formula>0</formula>
    </cfRule>
  </conditionalFormatting>
  <conditionalFormatting sqref="Z58 U58">
    <cfRule type="cellIs" dxfId="106" priority="31" operator="lessThan">
      <formula>0</formula>
    </cfRule>
  </conditionalFormatting>
  <conditionalFormatting sqref="Z57 U57">
    <cfRule type="cellIs" dxfId="105" priority="30" operator="lessThan">
      <formula>0</formula>
    </cfRule>
  </conditionalFormatting>
  <conditionalFormatting sqref="U59 U48:U56 U35:U36 U29:U31 U11:U27">
    <cfRule type="cellIs" dxfId="104" priority="21" operator="lessThan">
      <formula>0</formula>
    </cfRule>
  </conditionalFormatting>
  <conditionalFormatting sqref="Z59 Z48:Z56 Z35:Z36 Z29:Z31 Z11:Z27">
    <cfRule type="cellIs" dxfId="103" priority="20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L2492"/>
  <sheetViews>
    <sheetView zoomScale="80" zoomScaleNormal="80" zoomScaleSheetLayoutView="100" workbookViewId="0">
      <pane xSplit="4" ySplit="6" topLeftCell="E7" activePane="bottomRight" state="frozen"/>
      <selection pane="topRight"/>
      <selection pane="bottomLeft"/>
      <selection pane="bottomRight" activeCell="AF7" sqref="AF6:AF7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51.109375" style="24" customWidth="1"/>
    <col min="5" max="5" width="4.5546875" style="94" customWidth="1"/>
    <col min="6" max="6" width="11.44140625" style="94" customWidth="1"/>
    <col min="7" max="8" width="10" style="3" customWidth="1"/>
    <col min="9" max="9" width="10" style="123" customWidth="1"/>
    <col min="10" max="10" width="8.109375" style="57" customWidth="1"/>
    <col min="11" max="11" width="1.33203125" style="57" customWidth="1"/>
    <col min="12" max="12" width="10.6640625" style="96" customWidth="1"/>
    <col min="13" max="13" width="1.33203125" style="57" customWidth="1"/>
    <col min="14" max="15" width="10" style="57" customWidth="1"/>
    <col min="16" max="16" width="1.33203125" style="57" customWidth="1"/>
    <col min="17" max="18" width="8.109375" style="82" customWidth="1"/>
    <col min="19" max="19" width="8.109375" style="98" customWidth="1"/>
    <col min="20" max="20" width="8.109375" style="96" customWidth="1"/>
    <col min="21" max="21" width="1.33203125" style="57" customWidth="1"/>
    <col min="22" max="23" width="8.109375" style="82" customWidth="1"/>
    <col min="24" max="24" width="8.88671875" style="94" customWidth="1"/>
    <col min="25" max="25" width="8.88671875" style="95" customWidth="1"/>
    <col min="26" max="26" width="1.33203125" style="94" customWidth="1"/>
    <col min="27" max="27" width="10.88671875" style="3" customWidth="1"/>
    <col min="28" max="29" width="9.6640625" style="25" customWidth="1"/>
    <col min="30" max="30" width="9.6640625" style="304" customWidth="1"/>
    <col min="31" max="32" width="9.6640625" style="25" customWidth="1"/>
    <col min="33" max="33" width="9.6640625" style="304" customWidth="1"/>
    <col min="34" max="35" width="9.6640625" style="25" customWidth="1"/>
    <col min="36" max="36" width="9.6640625" style="304" customWidth="1"/>
    <col min="37" max="16384" width="8.88671875" style="3"/>
  </cols>
  <sheetData>
    <row r="1" spans="1:38" ht="24.6" x14ac:dyDescent="0.55000000000000004">
      <c r="E1" s="56"/>
      <c r="F1" s="56"/>
      <c r="G1" s="13"/>
      <c r="H1" s="13"/>
      <c r="I1" s="296"/>
      <c r="J1" s="25"/>
      <c r="K1" s="23"/>
      <c r="L1" s="23"/>
      <c r="M1" s="25"/>
      <c r="N1" s="96"/>
      <c r="O1" s="96"/>
      <c r="P1" s="96"/>
      <c r="Q1" s="291"/>
      <c r="R1" s="291"/>
      <c r="S1" s="97"/>
      <c r="U1" s="96"/>
      <c r="V1" s="83"/>
      <c r="W1" s="83"/>
      <c r="X1" s="56"/>
      <c r="Y1" s="54"/>
      <c r="Z1" s="56"/>
    </row>
    <row r="2" spans="1:38" ht="24.6" x14ac:dyDescent="0.55000000000000004">
      <c r="D2" s="58" t="s">
        <v>94</v>
      </c>
      <c r="E2" s="56"/>
      <c r="F2" s="56"/>
      <c r="X2" s="56"/>
      <c r="Y2" s="54"/>
      <c r="Z2" s="56"/>
    </row>
    <row r="3" spans="1:38" ht="24.6" x14ac:dyDescent="0.55000000000000004">
      <c r="D3" s="99"/>
      <c r="E3" s="61"/>
      <c r="F3" s="61"/>
      <c r="G3" s="630" t="s">
        <v>29</v>
      </c>
      <c r="H3" s="631"/>
      <c r="I3" s="631"/>
      <c r="J3" s="632"/>
      <c r="K3" s="100"/>
      <c r="L3" s="261" t="s">
        <v>41</v>
      </c>
      <c r="M3" s="65"/>
      <c r="N3" s="63" t="s">
        <v>4</v>
      </c>
      <c r="O3" s="369"/>
      <c r="P3" s="65"/>
      <c r="Q3" s="624" t="s">
        <v>186</v>
      </c>
      <c r="R3" s="625"/>
      <c r="S3" s="625"/>
      <c r="T3" s="626"/>
      <c r="U3" s="65"/>
      <c r="V3" s="624" t="s">
        <v>187</v>
      </c>
      <c r="W3" s="625"/>
      <c r="X3" s="625"/>
      <c r="Y3" s="626"/>
      <c r="Z3" s="61"/>
      <c r="AB3" s="606" t="s">
        <v>155</v>
      </c>
      <c r="AC3" s="607"/>
      <c r="AD3" s="607"/>
      <c r="AE3" s="607"/>
      <c r="AF3" s="607"/>
      <c r="AG3" s="607"/>
      <c r="AH3" s="607"/>
      <c r="AI3" s="607"/>
      <c r="AJ3" s="608"/>
    </row>
    <row r="4" spans="1:38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585" t="s">
        <v>418</v>
      </c>
      <c r="H4" s="288" t="s">
        <v>303</v>
      </c>
      <c r="I4" s="422" t="s">
        <v>249</v>
      </c>
      <c r="J4" s="102" t="s">
        <v>5</v>
      </c>
      <c r="K4" s="103"/>
      <c r="L4" s="262" t="s">
        <v>42</v>
      </c>
      <c r="M4" s="103"/>
      <c r="N4" s="422" t="s">
        <v>249</v>
      </c>
      <c r="O4" s="518" t="s">
        <v>311</v>
      </c>
      <c r="P4" s="103"/>
      <c r="Q4" s="585" t="s">
        <v>418</v>
      </c>
      <c r="R4" s="267" t="s">
        <v>303</v>
      </c>
      <c r="S4" s="422" t="s">
        <v>249</v>
      </c>
      <c r="T4" s="70" t="s">
        <v>34</v>
      </c>
      <c r="U4" s="65"/>
      <c r="V4" s="585" t="s">
        <v>418</v>
      </c>
      <c r="W4" s="267" t="s">
        <v>303</v>
      </c>
      <c r="X4" s="422" t="s">
        <v>249</v>
      </c>
      <c r="Y4" s="70" t="s">
        <v>34</v>
      </c>
      <c r="Z4" s="104"/>
      <c r="AB4" s="606" t="s">
        <v>138</v>
      </c>
      <c r="AC4" s="607"/>
      <c r="AD4" s="608"/>
      <c r="AE4" s="606" t="s">
        <v>310</v>
      </c>
      <c r="AF4" s="607"/>
      <c r="AG4" s="608"/>
      <c r="AH4" s="606" t="s">
        <v>139</v>
      </c>
      <c r="AI4" s="607"/>
      <c r="AJ4" s="608"/>
    </row>
    <row r="5" spans="1:38" x14ac:dyDescent="0.45">
      <c r="D5" s="8"/>
      <c r="E5" s="72"/>
      <c r="F5" s="72"/>
      <c r="G5" s="101" t="s">
        <v>26</v>
      </c>
      <c r="H5" s="443" t="s">
        <v>26</v>
      </c>
      <c r="I5" s="266" t="s">
        <v>26</v>
      </c>
      <c r="N5" s="70" t="s">
        <v>26</v>
      </c>
      <c r="O5" s="11" t="s">
        <v>5</v>
      </c>
      <c r="R5" s="82" t="s">
        <v>314</v>
      </c>
      <c r="S5" s="279" t="s">
        <v>314</v>
      </c>
      <c r="W5" s="82" t="s">
        <v>314</v>
      </c>
      <c r="X5" s="279" t="s">
        <v>314</v>
      </c>
      <c r="Y5" s="195"/>
      <c r="Z5" s="105"/>
      <c r="AB5" s="585" t="s">
        <v>418</v>
      </c>
      <c r="AC5" s="288" t="s">
        <v>303</v>
      </c>
      <c r="AD5" s="422" t="s">
        <v>249</v>
      </c>
      <c r="AE5" s="585" t="s">
        <v>418</v>
      </c>
      <c r="AF5" s="288" t="s">
        <v>303</v>
      </c>
      <c r="AG5" s="422" t="s">
        <v>249</v>
      </c>
      <c r="AH5" s="585" t="s">
        <v>418</v>
      </c>
      <c r="AI5" s="288" t="s">
        <v>303</v>
      </c>
      <c r="AJ5" s="422" t="s">
        <v>249</v>
      </c>
    </row>
    <row r="6" spans="1:38" ht="19.8" x14ac:dyDescent="0.45">
      <c r="A6" s="76"/>
      <c r="B6" s="76"/>
      <c r="C6" s="76"/>
      <c r="D6" s="8"/>
      <c r="E6" s="72"/>
      <c r="F6" s="72"/>
      <c r="H6" s="455"/>
      <c r="I6" s="367"/>
      <c r="R6" s="131">
        <v>1.18</v>
      </c>
      <c r="S6" s="517">
        <f>'Std Cst'!Y2</f>
        <v>1.05</v>
      </c>
      <c r="W6" s="131">
        <v>1.18</v>
      </c>
      <c r="X6" s="517">
        <f>'Std Cst'!Y2</f>
        <v>1.05</v>
      </c>
      <c r="Y6" s="195"/>
      <c r="Z6" s="105"/>
      <c r="AC6" s="50"/>
      <c r="AD6" s="436"/>
      <c r="AF6" s="50"/>
      <c r="AG6" s="436"/>
      <c r="AJ6" s="436"/>
    </row>
    <row r="7" spans="1:38" ht="15.75" customHeight="1" x14ac:dyDescent="0.45">
      <c r="E7" s="78"/>
      <c r="F7" s="78"/>
      <c r="G7" s="522"/>
      <c r="H7" s="522"/>
      <c r="I7" s="522"/>
      <c r="J7" s="192"/>
      <c r="K7" s="361"/>
      <c r="L7" s="361"/>
      <c r="M7" s="361"/>
      <c r="N7" s="361"/>
      <c r="O7" s="192"/>
      <c r="P7" s="361"/>
      <c r="Q7" s="365"/>
      <c r="R7" s="103"/>
      <c r="S7" s="365"/>
      <c r="T7" s="361"/>
      <c r="U7" s="361"/>
      <c r="V7" s="365"/>
      <c r="W7" s="103"/>
      <c r="X7" s="365"/>
      <c r="Y7" s="78"/>
      <c r="Z7" s="78"/>
      <c r="AC7" s="457"/>
      <c r="AD7" s="437" t="s">
        <v>348</v>
      </c>
      <c r="AF7" s="459"/>
      <c r="AG7" s="438" t="s">
        <v>347</v>
      </c>
      <c r="AJ7" s="460"/>
    </row>
    <row r="8" spans="1:38" ht="15.75" customHeight="1" x14ac:dyDescent="0.45">
      <c r="A8" s="12"/>
      <c r="B8" s="12"/>
      <c r="C8" s="12"/>
      <c r="D8" s="13"/>
      <c r="E8" s="78"/>
      <c r="F8" s="78"/>
      <c r="G8" s="130"/>
      <c r="H8" s="130"/>
      <c r="I8" s="130"/>
      <c r="J8" s="192"/>
      <c r="K8" s="361"/>
      <c r="L8" s="361"/>
      <c r="M8" s="361"/>
      <c r="N8" s="361"/>
      <c r="O8" s="192"/>
      <c r="P8" s="361"/>
      <c r="Q8" s="366"/>
      <c r="R8" s="456"/>
      <c r="S8" s="366"/>
      <c r="T8" s="361"/>
      <c r="U8" s="361"/>
      <c r="V8" s="366"/>
      <c r="W8" s="456"/>
      <c r="X8" s="366"/>
      <c r="Y8" s="78"/>
      <c r="Z8" s="78"/>
      <c r="AC8" s="132"/>
      <c r="AJ8" s="460"/>
    </row>
    <row r="9" spans="1:38" ht="15.75" customHeight="1" x14ac:dyDescent="0.45">
      <c r="A9" s="299"/>
      <c r="B9" s="299"/>
      <c r="C9" s="299"/>
      <c r="D9" s="483" t="e">
        <f>IF('UK Prices'!D9=0,"",'UK Prices'!D9)</f>
        <v>#REF!</v>
      </c>
      <c r="G9" s="85"/>
      <c r="H9" s="50"/>
      <c r="I9" s="50"/>
      <c r="J9" s="53" t="s">
        <v>344</v>
      </c>
      <c r="K9" s="87"/>
      <c r="L9" s="81"/>
      <c r="M9" s="87"/>
      <c r="N9" s="106"/>
      <c r="O9" s="106"/>
      <c r="P9" s="87"/>
      <c r="R9" s="60"/>
      <c r="S9" s="107"/>
      <c r="T9" s="110"/>
      <c r="U9" s="53"/>
      <c r="V9" s="53"/>
      <c r="W9" s="107"/>
      <c r="X9" s="109"/>
      <c r="Y9" s="110"/>
      <c r="AB9" s="224"/>
      <c r="AC9" s="458"/>
      <c r="AD9" s="320"/>
      <c r="AE9" s="85"/>
      <c r="AF9" s="85"/>
      <c r="AG9" s="305"/>
      <c r="AH9" s="85"/>
      <c r="AI9" s="85"/>
      <c r="AJ9" s="439"/>
    </row>
    <row r="10" spans="1:38" ht="15.75" customHeight="1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F10" s="2">
        <v>1.35</v>
      </c>
      <c r="G10" s="85"/>
      <c r="H10" s="85"/>
      <c r="I10" s="79"/>
      <c r="J10" s="53"/>
      <c r="K10" s="87"/>
      <c r="L10" s="81"/>
      <c r="M10" s="87"/>
      <c r="N10" s="106"/>
      <c r="O10" s="82"/>
      <c r="P10" s="87"/>
      <c r="R10" s="82" t="s">
        <v>315</v>
      </c>
      <c r="S10" s="82" t="s">
        <v>315</v>
      </c>
      <c r="T10" s="110"/>
      <c r="U10" s="53"/>
      <c r="V10" s="53"/>
      <c r="W10" s="82" t="s">
        <v>315</v>
      </c>
      <c r="X10" s="82" t="s">
        <v>315</v>
      </c>
      <c r="Y10" s="110"/>
      <c r="AB10" s="379"/>
      <c r="AC10" s="379"/>
      <c r="AD10" s="380"/>
      <c r="AE10" s="224"/>
      <c r="AF10" s="224"/>
      <c r="AG10" s="305" t="s">
        <v>242</v>
      </c>
      <c r="AH10" s="224"/>
      <c r="AI10" s="224"/>
      <c r="AJ10" s="305" t="s">
        <v>242</v>
      </c>
    </row>
    <row r="11" spans="1:38" ht="15.7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IF('UK Prices'!D11=0,"",'UK Prices'!D11)</f>
        <v>DJ Select Rain Jacket</v>
      </c>
      <c r="F11" s="384">
        <f>'UK Prices'!I11*1.34</f>
        <v>187.60000000000002</v>
      </c>
      <c r="G11" s="85"/>
      <c r="H11" s="85"/>
      <c r="I11" s="79">
        <v>189</v>
      </c>
      <c r="J11" s="53"/>
      <c r="K11" s="87"/>
      <c r="L11" s="81">
        <v>0.13</v>
      </c>
      <c r="M11" s="87"/>
      <c r="N11" s="106">
        <f>'Std Cst'!Y11</f>
        <v>79.369599999999991</v>
      </c>
      <c r="O11" s="82"/>
      <c r="P11" s="87"/>
      <c r="R11" s="82">
        <v>0.59144032921810707</v>
      </c>
      <c r="S11" s="107">
        <f t="shared" ref="S11:S27" si="0">(I11-N11)/I11</f>
        <v>0.58005502645502649</v>
      </c>
      <c r="T11" s="110"/>
      <c r="U11" s="53"/>
      <c r="W11" s="82">
        <v>0.53039118300931853</v>
      </c>
      <c r="X11" s="109">
        <f t="shared" ref="X11:X27" si="1">((I11*(1-L11))-N11)/(I11*(1-L11))</f>
        <v>0.51730462810922584</v>
      </c>
      <c r="Y11" s="110"/>
      <c r="AA11" s="79"/>
      <c r="AB11" s="379"/>
      <c r="AC11" s="379"/>
      <c r="AD11" s="380">
        <v>419</v>
      </c>
      <c r="AE11" s="379"/>
      <c r="AF11" s="379"/>
      <c r="AG11" s="380">
        <v>379</v>
      </c>
      <c r="AH11" s="379"/>
      <c r="AI11" s="379"/>
      <c r="AJ11" s="305">
        <v>399</v>
      </c>
      <c r="AK11" s="556"/>
      <c r="AL11" s="343"/>
    </row>
    <row r="12" spans="1:38" ht="15.7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IF('UK Prices'!D12=0,"",'UK Prices'!D12)</f>
        <v>DJ Select Rain Trousers</v>
      </c>
      <c r="F12" s="384">
        <f>'UK Prices'!I12*1.34</f>
        <v>133.33000000000001</v>
      </c>
      <c r="G12" s="85"/>
      <c r="H12" s="85"/>
      <c r="I12" s="79">
        <v>135</v>
      </c>
      <c r="J12" s="53"/>
      <c r="K12" s="87"/>
      <c r="L12" s="81">
        <v>0.13</v>
      </c>
      <c r="M12" s="87"/>
      <c r="N12" s="106">
        <f>'Std Cst'!Y12</f>
        <v>72.406556190476181</v>
      </c>
      <c r="O12" s="82"/>
      <c r="P12" s="87"/>
      <c r="R12" s="82">
        <v>0.47827517146776405</v>
      </c>
      <c r="S12" s="107">
        <f t="shared" si="0"/>
        <v>0.46365513932980607</v>
      </c>
      <c r="T12" s="110"/>
      <c r="U12" s="53"/>
      <c r="W12" s="82">
        <v>0.40031628904340699</v>
      </c>
      <c r="X12" s="109">
        <f t="shared" si="1"/>
        <v>0.38351165440207596</v>
      </c>
      <c r="Y12" s="110"/>
      <c r="AA12" s="79"/>
      <c r="AB12" s="379"/>
      <c r="AC12" s="379"/>
      <c r="AD12" s="380">
        <v>299</v>
      </c>
      <c r="AE12" s="379"/>
      <c r="AF12" s="379"/>
      <c r="AG12" s="380">
        <v>279</v>
      </c>
      <c r="AH12" s="379"/>
      <c r="AI12" s="379"/>
      <c r="AJ12" s="305">
        <v>269</v>
      </c>
      <c r="AK12" s="556"/>
      <c r="AL12" s="343"/>
    </row>
    <row r="13" spans="1:38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F13" s="384">
        <f>'UK Prices'!I13*1.34</f>
        <v>138.69</v>
      </c>
      <c r="G13" s="85">
        <v>128</v>
      </c>
      <c r="H13" s="85">
        <v>128</v>
      </c>
      <c r="I13" s="79">
        <v>142</v>
      </c>
      <c r="J13" s="53">
        <f>(I13-H13)/H13</f>
        <v>0.109375</v>
      </c>
      <c r="K13" s="87"/>
      <c r="L13" s="81">
        <v>0.13</v>
      </c>
      <c r="M13" s="87"/>
      <c r="N13" s="106">
        <f>'Std Cst'!Y13</f>
        <v>60.824963809523801</v>
      </c>
      <c r="O13" s="82">
        <f>'Std Cst'!U13</f>
        <v>0.11804613237376889</v>
      </c>
      <c r="P13" s="87"/>
      <c r="Q13" s="82">
        <v>0.63978915740740749</v>
      </c>
      <c r="R13" s="82">
        <v>0.58327829942618681</v>
      </c>
      <c r="S13" s="107">
        <f t="shared" si="0"/>
        <v>0.57165518443997321</v>
      </c>
      <c r="T13" s="110">
        <f t="shared" ref="T13:T19" si="2">R13-Q13</f>
        <v>-5.6510857981220686E-2</v>
      </c>
      <c r="U13" s="53"/>
      <c r="V13" s="82">
        <v>0.58596454874414639</v>
      </c>
      <c r="W13" s="82">
        <v>0.52100953957032969</v>
      </c>
      <c r="X13" s="109">
        <f t="shared" si="1"/>
        <v>0.50764963728732559</v>
      </c>
      <c r="Y13" s="110">
        <f t="shared" ref="Y13:Y19" si="3">W13-V13</f>
        <v>-6.4955009173816691E-2</v>
      </c>
      <c r="AA13" s="79"/>
      <c r="AB13" s="379">
        <v>280</v>
      </c>
      <c r="AC13" s="379"/>
      <c r="AD13" s="380">
        <v>309</v>
      </c>
      <c r="AE13" s="379">
        <v>279</v>
      </c>
      <c r="AF13" s="379"/>
      <c r="AG13" s="380">
        <v>285</v>
      </c>
      <c r="AH13" s="379">
        <v>279</v>
      </c>
      <c r="AI13" s="379"/>
      <c r="AJ13" s="305">
        <v>285</v>
      </c>
      <c r="AK13" s="556"/>
      <c r="AL13" s="343"/>
    </row>
    <row r="14" spans="1:38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F14" s="384">
        <f>'UK Prices'!I14*1.34</f>
        <v>125.15600000000002</v>
      </c>
      <c r="G14" s="85">
        <v>115</v>
      </c>
      <c r="H14" s="85">
        <v>115</v>
      </c>
      <c r="I14" s="79">
        <v>127</v>
      </c>
      <c r="J14" s="53">
        <f t="shared" ref="J14:J19" si="4">(I14-H14)/H14</f>
        <v>0.10434782608695652</v>
      </c>
      <c r="K14" s="87"/>
      <c r="L14" s="81">
        <v>0.13</v>
      </c>
      <c r="M14" s="87"/>
      <c r="N14" s="106">
        <f>'Std Cst'!Y14</f>
        <v>56.551151238095237</v>
      </c>
      <c r="O14" s="82">
        <f>'Std Cst'!U14</f>
        <v>0.12253678889352648</v>
      </c>
      <c r="P14" s="87"/>
      <c r="Q14" s="82">
        <v>0.62873189410628028</v>
      </c>
      <c r="R14" s="82">
        <v>0.56680653251676871</v>
      </c>
      <c r="S14" s="107">
        <f t="shared" si="0"/>
        <v>0.55471534458192728</v>
      </c>
      <c r="T14" s="110">
        <f t="shared" si="2"/>
        <v>-6.1925361589511563E-2</v>
      </c>
      <c r="U14" s="53"/>
      <c r="V14" s="82">
        <v>0.57325505069687377</v>
      </c>
      <c r="W14" s="82">
        <v>0.50207647415720547</v>
      </c>
      <c r="X14" s="109">
        <f t="shared" si="1"/>
        <v>0.48817855699072099</v>
      </c>
      <c r="Y14" s="110">
        <f t="shared" si="3"/>
        <v>-7.1178576539668303E-2</v>
      </c>
      <c r="AA14" s="79"/>
      <c r="AB14" s="379">
        <v>250</v>
      </c>
      <c r="AC14" s="379"/>
      <c r="AD14" s="380">
        <v>279</v>
      </c>
      <c r="AE14" s="379">
        <v>249</v>
      </c>
      <c r="AF14" s="379"/>
      <c r="AG14" s="380">
        <v>255</v>
      </c>
      <c r="AH14" s="379">
        <v>249</v>
      </c>
      <c r="AI14" s="379"/>
      <c r="AJ14" s="305">
        <v>249</v>
      </c>
      <c r="AK14" s="556"/>
      <c r="AL14" s="343"/>
    </row>
    <row r="15" spans="1:38" ht="15.7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F15" s="384">
        <f>'UK Prices'!I15*1.34</f>
        <v>110.81800000000001</v>
      </c>
      <c r="G15" s="85">
        <v>101.9</v>
      </c>
      <c r="H15" s="85">
        <v>101.9</v>
      </c>
      <c r="I15" s="79">
        <v>113</v>
      </c>
      <c r="J15" s="53">
        <f t="shared" si="4"/>
        <v>0.10893032384690868</v>
      </c>
      <c r="K15" s="87"/>
      <c r="L15" s="81">
        <v>0.13</v>
      </c>
      <c r="M15" s="87"/>
      <c r="N15" s="106">
        <f>'Std Cst'!Y15</f>
        <v>45.28391085714285</v>
      </c>
      <c r="O15" s="82">
        <f>'Std Cst'!U15</f>
        <v>8.8591236436172852E-2</v>
      </c>
      <c r="P15" s="87"/>
      <c r="Q15" s="82">
        <v>0.65402117108276081</v>
      </c>
      <c r="R15" s="82">
        <v>0.6101126843657817</v>
      </c>
      <c r="S15" s="107">
        <f t="shared" si="0"/>
        <v>0.59925742604298371</v>
      </c>
      <c r="T15" s="110">
        <f t="shared" si="2"/>
        <v>-4.3908486716979112E-2</v>
      </c>
      <c r="U15" s="53"/>
      <c r="V15" s="82">
        <v>0.60232318515259875</v>
      </c>
      <c r="W15" s="82">
        <v>0.55185366019055371</v>
      </c>
      <c r="X15" s="109">
        <f t="shared" si="1"/>
        <v>0.53937635177354437</v>
      </c>
      <c r="Y15" s="110">
        <f t="shared" si="3"/>
        <v>-5.0469524962045043E-2</v>
      </c>
      <c r="AA15" s="79"/>
      <c r="AB15" s="379">
        <v>225</v>
      </c>
      <c r="AC15" s="379"/>
      <c r="AD15" s="380">
        <v>249</v>
      </c>
      <c r="AE15" s="379">
        <v>219</v>
      </c>
      <c r="AF15" s="379"/>
      <c r="AG15" s="380">
        <v>229</v>
      </c>
      <c r="AH15" s="379">
        <v>219</v>
      </c>
      <c r="AI15" s="379"/>
      <c r="AJ15" s="305">
        <v>225</v>
      </c>
      <c r="AK15" s="556"/>
      <c r="AL15" s="343"/>
    </row>
    <row r="16" spans="1:38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F16" s="384">
        <f>'UK Prices'!I16*1.34</f>
        <v>92.996000000000009</v>
      </c>
      <c r="G16" s="85">
        <v>85.7</v>
      </c>
      <c r="H16" s="85">
        <v>85.7</v>
      </c>
      <c r="I16" s="79">
        <v>95</v>
      </c>
      <c r="J16" s="53">
        <f t="shared" si="4"/>
        <v>0.10851808634772458</v>
      </c>
      <c r="K16" s="87"/>
      <c r="L16" s="81">
        <v>0.13</v>
      </c>
      <c r="M16" s="87"/>
      <c r="N16" s="106">
        <f>'Std Cst'!Y16</f>
        <v>40.920705523809524</v>
      </c>
      <c r="O16" s="82">
        <f>'Std Cst'!U16</f>
        <v>0.12682162923352863</v>
      </c>
      <c r="P16" s="87"/>
      <c r="Q16" s="82">
        <v>0.64086996188253609</v>
      </c>
      <c r="R16" s="82">
        <v>0.58094487329434696</v>
      </c>
      <c r="S16" s="107">
        <f t="shared" si="0"/>
        <v>0.56925573132832086</v>
      </c>
      <c r="T16" s="110">
        <f t="shared" si="2"/>
        <v>-5.9925088588189124E-2</v>
      </c>
      <c r="U16" s="53"/>
      <c r="V16" s="82">
        <v>0.58720685273854711</v>
      </c>
      <c r="W16" s="82">
        <v>0.51832744056821489</v>
      </c>
      <c r="X16" s="109">
        <f t="shared" si="1"/>
        <v>0.50489164520496643</v>
      </c>
      <c r="Y16" s="110">
        <f t="shared" si="3"/>
        <v>-6.8879412170332222E-2</v>
      </c>
      <c r="AA16" s="79"/>
      <c r="AB16" s="379">
        <v>185</v>
      </c>
      <c r="AC16" s="379"/>
      <c r="AD16" s="380">
        <v>209</v>
      </c>
      <c r="AE16" s="379">
        <v>185</v>
      </c>
      <c r="AF16" s="379"/>
      <c r="AG16" s="380">
        <v>199</v>
      </c>
      <c r="AH16" s="379">
        <v>185</v>
      </c>
      <c r="AI16" s="379"/>
      <c r="AJ16" s="305">
        <v>189</v>
      </c>
      <c r="AK16" s="556"/>
      <c r="AL16" s="343"/>
    </row>
    <row r="17" spans="1:38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F17" s="384">
        <f>'UK Prices'!I17*1.34</f>
        <v>88.708000000000013</v>
      </c>
      <c r="G17" s="85">
        <v>81.8</v>
      </c>
      <c r="H17" s="85">
        <v>81.8</v>
      </c>
      <c r="I17" s="79">
        <v>90</v>
      </c>
      <c r="J17" s="53">
        <f t="shared" si="4"/>
        <v>0.10024449877750614</v>
      </c>
      <c r="K17" s="87"/>
      <c r="L17" s="81">
        <v>0.13</v>
      </c>
      <c r="M17" s="87"/>
      <c r="N17" s="106">
        <f>'Std Cst'!Y17</f>
        <v>38.324646095238101</v>
      </c>
      <c r="O17" s="82">
        <f>'Std Cst'!U17</f>
        <v>0.18415274566972628</v>
      </c>
      <c r="P17" s="87"/>
      <c r="Q17" s="82">
        <v>0.66467823888436117</v>
      </c>
      <c r="R17" s="82">
        <v>0.58572131687242801</v>
      </c>
      <c r="S17" s="107">
        <f t="shared" si="0"/>
        <v>0.57417059894179889</v>
      </c>
      <c r="T17" s="110">
        <f t="shared" si="2"/>
        <v>-7.8956922011933162E-2</v>
      </c>
      <c r="U17" s="53"/>
      <c r="V17" s="82">
        <v>0.61457268837282897</v>
      </c>
      <c r="W17" s="82">
        <v>0.52381760560049184</v>
      </c>
      <c r="X17" s="109">
        <f t="shared" si="1"/>
        <v>0.51054091832390669</v>
      </c>
      <c r="Y17" s="110">
        <f t="shared" si="3"/>
        <v>-9.0755082772337126E-2</v>
      </c>
      <c r="AA17" s="79"/>
      <c r="AB17" s="379">
        <v>180</v>
      </c>
      <c r="AC17" s="379"/>
      <c r="AD17" s="380">
        <v>199</v>
      </c>
      <c r="AE17" s="379">
        <v>175</v>
      </c>
      <c r="AF17" s="379"/>
      <c r="AG17" s="380">
        <v>189</v>
      </c>
      <c r="AH17" s="379">
        <v>175</v>
      </c>
      <c r="AI17" s="379"/>
      <c r="AJ17" s="305">
        <v>185</v>
      </c>
      <c r="AK17" s="556"/>
      <c r="AL17" s="343"/>
    </row>
    <row r="18" spans="1:38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F18" s="384">
        <f>'UK Prices'!I18*1.34</f>
        <v>81.606000000000009</v>
      </c>
      <c r="G18" s="85">
        <v>75.3</v>
      </c>
      <c r="H18" s="85">
        <v>75.3</v>
      </c>
      <c r="I18" s="79">
        <v>82.9</v>
      </c>
      <c r="J18" s="53">
        <f t="shared" si="4"/>
        <v>0.1009296148738381</v>
      </c>
      <c r="K18" s="87"/>
      <c r="L18" s="81">
        <v>0.13</v>
      </c>
      <c r="M18" s="87"/>
      <c r="N18" s="106">
        <f>'Std Cst'!Y18</f>
        <v>33.059589333333335</v>
      </c>
      <c r="O18" s="82">
        <f>'Std Cst'!U18</f>
        <v>0.12560775040877664</v>
      </c>
      <c r="P18" s="87"/>
      <c r="Q18" s="82">
        <v>0.66943260242978708</v>
      </c>
      <c r="R18" s="82">
        <v>0.61201116919090381</v>
      </c>
      <c r="S18" s="107">
        <f t="shared" si="0"/>
        <v>0.60121122637716129</v>
      </c>
      <c r="T18" s="110">
        <f t="shared" si="2"/>
        <v>-5.7421433238883268E-2</v>
      </c>
      <c r="U18" s="53"/>
      <c r="V18" s="82">
        <v>0.62003747405722653</v>
      </c>
      <c r="W18" s="82">
        <v>0.55403582665621132</v>
      </c>
      <c r="X18" s="109">
        <f t="shared" si="1"/>
        <v>0.54162209928409333</v>
      </c>
      <c r="Y18" s="110">
        <f t="shared" si="3"/>
        <v>-6.6001647401015218E-2</v>
      </c>
      <c r="AA18" s="79"/>
      <c r="AB18" s="379">
        <v>165</v>
      </c>
      <c r="AC18" s="379"/>
      <c r="AD18" s="380">
        <v>179</v>
      </c>
      <c r="AE18" s="379">
        <v>165</v>
      </c>
      <c r="AF18" s="379"/>
      <c r="AG18" s="380">
        <v>175</v>
      </c>
      <c r="AH18" s="379">
        <v>165</v>
      </c>
      <c r="AI18" s="379"/>
      <c r="AJ18" s="305">
        <v>165</v>
      </c>
      <c r="AK18" s="556"/>
      <c r="AL18" s="343"/>
    </row>
    <row r="19" spans="1:38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F19" s="384">
        <f>'UK Prices'!I19*1.34</f>
        <v>61.506</v>
      </c>
      <c r="G19" s="85">
        <v>56.9</v>
      </c>
      <c r="H19" s="85">
        <v>56.9</v>
      </c>
      <c r="I19" s="79">
        <v>62.5</v>
      </c>
      <c r="J19" s="53">
        <f t="shared" si="4"/>
        <v>9.8418277680140623E-2</v>
      </c>
      <c r="K19" s="87"/>
      <c r="L19" s="81">
        <v>0.13</v>
      </c>
      <c r="M19" s="87"/>
      <c r="N19" s="106">
        <f>'Std Cst'!Y19</f>
        <v>31.482560761904764</v>
      </c>
      <c r="O19" s="82">
        <f>'Std Cst'!U19</f>
        <v>8.8815795140703716E-2</v>
      </c>
      <c r="P19" s="87"/>
      <c r="Q19" s="82">
        <v>0.56932666171971613</v>
      </c>
      <c r="R19" s="82">
        <v>0.50999383703703705</v>
      </c>
      <c r="S19" s="107">
        <f t="shared" si="0"/>
        <v>0.49627902780952377</v>
      </c>
      <c r="T19" s="110">
        <f t="shared" si="2"/>
        <v>-5.9332824682679086E-2</v>
      </c>
      <c r="U19" s="53"/>
      <c r="V19" s="82">
        <v>0.5049731743904784</v>
      </c>
      <c r="W19" s="82">
        <v>0.43677452532992761</v>
      </c>
      <c r="X19" s="109">
        <f t="shared" si="1"/>
        <v>0.42101037679255604</v>
      </c>
      <c r="Y19" s="110">
        <f t="shared" si="3"/>
        <v>-6.8198649060550787E-2</v>
      </c>
      <c r="AA19" s="79"/>
      <c r="AB19" s="379">
        <v>125</v>
      </c>
      <c r="AC19" s="379"/>
      <c r="AD19" s="380">
        <v>139</v>
      </c>
      <c r="AE19" s="379">
        <v>125</v>
      </c>
      <c r="AF19" s="379"/>
      <c r="AG19" s="380">
        <v>125</v>
      </c>
      <c r="AH19" s="379">
        <v>125</v>
      </c>
      <c r="AI19" s="379"/>
      <c r="AJ19" s="305">
        <v>129</v>
      </c>
      <c r="AK19" s="556"/>
      <c r="AL19" s="343"/>
    </row>
    <row r="20" spans="1:38" ht="15.7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F20" s="384">
        <f>'UK Prices'!I20*1.34</f>
        <v>72.36</v>
      </c>
      <c r="G20" s="85"/>
      <c r="H20" s="85"/>
      <c r="I20" s="79">
        <v>73.5</v>
      </c>
      <c r="J20" s="53"/>
      <c r="K20" s="87"/>
      <c r="L20" s="81">
        <v>0</v>
      </c>
      <c r="M20" s="87"/>
      <c r="N20" s="106">
        <f>'Std Cst'!Y20</f>
        <v>40.981836190476194</v>
      </c>
      <c r="O20" s="82"/>
      <c r="P20" s="87"/>
      <c r="R20" s="82">
        <v>0.4576346686822878</v>
      </c>
      <c r="S20" s="107">
        <f t="shared" si="0"/>
        <v>0.44242399740848715</v>
      </c>
      <c r="T20" s="110"/>
      <c r="U20" s="53"/>
      <c r="W20" s="82">
        <v>0.4576346686822878</v>
      </c>
      <c r="X20" s="109">
        <f t="shared" si="1"/>
        <v>0.44242399740848715</v>
      </c>
      <c r="Y20" s="110"/>
      <c r="AA20" s="79"/>
      <c r="AB20" s="379"/>
      <c r="AC20" s="379"/>
      <c r="AD20" s="380"/>
      <c r="AE20" s="379"/>
      <c r="AF20" s="379"/>
      <c r="AG20" s="380"/>
      <c r="AH20" s="379"/>
      <c r="AI20" s="379"/>
      <c r="AJ20" s="305">
        <v>175</v>
      </c>
      <c r="AK20" s="556"/>
      <c r="AL20" s="343"/>
    </row>
    <row r="21" spans="1:38" ht="15.7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F21" s="384">
        <f>'UK Prices'!I21*1.34</f>
        <v>68.34</v>
      </c>
      <c r="G21" s="85"/>
      <c r="H21" s="85"/>
      <c r="I21" s="79">
        <v>69.400000000000006</v>
      </c>
      <c r="J21" s="53"/>
      <c r="K21" s="87"/>
      <c r="L21" s="81">
        <v>0</v>
      </c>
      <c r="M21" s="87"/>
      <c r="N21" s="106">
        <f>'Std Cst'!Y21</f>
        <v>39.348030476190473</v>
      </c>
      <c r="O21" s="82"/>
      <c r="P21" s="87"/>
      <c r="R21" s="82">
        <v>0.44849717152310814</v>
      </c>
      <c r="S21" s="107">
        <f t="shared" si="0"/>
        <v>0.43302549746123242</v>
      </c>
      <c r="T21" s="110"/>
      <c r="U21" s="53"/>
      <c r="W21" s="82">
        <v>0.44849717152310814</v>
      </c>
      <c r="X21" s="109">
        <f t="shared" si="1"/>
        <v>0.43302549746123242</v>
      </c>
      <c r="Y21" s="110"/>
      <c r="AA21" s="79"/>
      <c r="AB21" s="379"/>
      <c r="AC21" s="379"/>
      <c r="AD21" s="380"/>
      <c r="AE21" s="379"/>
      <c r="AF21" s="379"/>
      <c r="AG21" s="380"/>
      <c r="AH21" s="379"/>
      <c r="AI21" s="379"/>
      <c r="AJ21" s="305">
        <v>159</v>
      </c>
      <c r="AK21" s="556"/>
      <c r="AL21" s="343"/>
    </row>
    <row r="22" spans="1:38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F22" s="384">
        <f>'UK Prices'!I22*1.34</f>
        <v>79.73</v>
      </c>
      <c r="G22" s="85"/>
      <c r="H22" s="85"/>
      <c r="I22" s="79">
        <v>80</v>
      </c>
      <c r="J22" s="53"/>
      <c r="K22" s="87"/>
      <c r="L22" s="81">
        <v>0.13</v>
      </c>
      <c r="M22" s="87"/>
      <c r="N22" s="106">
        <f>'Std Cst'!Y22</f>
        <v>40.91581333333334</v>
      </c>
      <c r="O22" s="82"/>
      <c r="P22" s="87"/>
      <c r="R22" s="82">
        <v>0.50247824074074077</v>
      </c>
      <c r="S22" s="107">
        <f t="shared" si="0"/>
        <v>0.48855233333333326</v>
      </c>
      <c r="T22" s="110"/>
      <c r="U22" s="53"/>
      <c r="W22" s="82">
        <v>0.42813590889740311</v>
      </c>
      <c r="X22" s="109">
        <f t="shared" si="1"/>
        <v>0.4121291187739462</v>
      </c>
      <c r="Y22" s="110"/>
      <c r="AA22" s="79"/>
      <c r="AB22" s="379"/>
      <c r="AC22" s="379"/>
      <c r="AD22" s="380">
        <v>179</v>
      </c>
      <c r="AE22" s="379"/>
      <c r="AF22" s="379"/>
      <c r="AG22" s="380">
        <v>169</v>
      </c>
      <c r="AH22" s="379"/>
      <c r="AI22" s="379"/>
      <c r="AJ22" s="305">
        <v>165</v>
      </c>
      <c r="AK22" s="556"/>
      <c r="AL22" s="343"/>
    </row>
    <row r="23" spans="1:38" ht="15.7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IF('UK Prices'!D23=0,"",'UK Prices'!D23)</f>
        <v>FJ Perf Hybrid Jacket</v>
      </c>
      <c r="F23" s="384">
        <f>'UK Prices'!I23*1.34</f>
        <v>73.7</v>
      </c>
      <c r="G23" s="85">
        <v>67.7</v>
      </c>
      <c r="H23" s="85">
        <v>67.7</v>
      </c>
      <c r="I23" s="79">
        <v>74.5</v>
      </c>
      <c r="J23" s="53">
        <f t="shared" ref="J23:J24" si="5">(I23-H23)/H23</f>
        <v>0.10044313146233377</v>
      </c>
      <c r="K23" s="87"/>
      <c r="L23" s="81">
        <v>0.13</v>
      </c>
      <c r="M23" s="87"/>
      <c r="N23" s="106">
        <f>'Std Cst'!Y23</f>
        <v>33.93177142857143</v>
      </c>
      <c r="O23" s="82">
        <f>'Std Cst'!U23</f>
        <v>8.2059089880435546E-2</v>
      </c>
      <c r="P23" s="87"/>
      <c r="Q23" s="82">
        <v>0.607435067563871</v>
      </c>
      <c r="R23" s="82">
        <v>0.55691275167785237</v>
      </c>
      <c r="S23" s="107">
        <f t="shared" si="0"/>
        <v>0.54453998082454458</v>
      </c>
      <c r="T23" s="110">
        <f>R23-Q23</f>
        <v>-5.0522315886018632E-2</v>
      </c>
      <c r="U23" s="53"/>
      <c r="V23" s="82">
        <v>0.5487759397285874</v>
      </c>
      <c r="W23" s="82">
        <v>0.49070431227339351</v>
      </c>
      <c r="X23" s="109">
        <f t="shared" si="1"/>
        <v>0.47648273657993628</v>
      </c>
      <c r="Y23" s="110">
        <f>W23-V23</f>
        <v>-5.8071627455193897E-2</v>
      </c>
      <c r="AA23" s="79"/>
      <c r="AB23" s="379">
        <v>150</v>
      </c>
      <c r="AC23" s="379"/>
      <c r="AD23" s="380">
        <v>165</v>
      </c>
      <c r="AE23" s="379">
        <v>149</v>
      </c>
      <c r="AF23" s="379"/>
      <c r="AG23" s="380">
        <v>159</v>
      </c>
      <c r="AH23" s="379">
        <v>149</v>
      </c>
      <c r="AI23" s="379"/>
      <c r="AJ23" s="305">
        <v>149</v>
      </c>
      <c r="AK23" s="556"/>
      <c r="AL23" s="343"/>
    </row>
    <row r="24" spans="1:38" ht="15.7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IF('UK Prices'!D24=0,"",'UK Prices'!D24)</f>
        <v>FJ Perf Hybrid Vest</v>
      </c>
      <c r="F24" s="384">
        <f>'UK Prices'!I24*1.34</f>
        <v>67</v>
      </c>
      <c r="G24" s="85">
        <v>58.2</v>
      </c>
      <c r="H24" s="85">
        <v>58.2</v>
      </c>
      <c r="I24" s="79">
        <v>67</v>
      </c>
      <c r="J24" s="53">
        <f t="shared" si="5"/>
        <v>0.15120274914089341</v>
      </c>
      <c r="K24" s="87"/>
      <c r="L24" s="81">
        <v>0.13</v>
      </c>
      <c r="M24" s="87"/>
      <c r="N24" s="106">
        <f>'Std Cst'!Y24</f>
        <v>30.142095238095237</v>
      </c>
      <c r="O24" s="82">
        <f>'Std Cst'!U24</f>
        <v>0.17310624051148016</v>
      </c>
      <c r="P24" s="87"/>
      <c r="Q24" s="82">
        <v>0.6258396843578975</v>
      </c>
      <c r="R24" s="82">
        <v>0.56233278054173585</v>
      </c>
      <c r="S24" s="107">
        <f t="shared" si="0"/>
        <v>0.55011798152096658</v>
      </c>
      <c r="T24" s="110">
        <f>R24-Q24</f>
        <v>-6.3506903816161642E-2</v>
      </c>
      <c r="U24" s="53"/>
      <c r="V24" s="82">
        <v>0.56993067167574418</v>
      </c>
      <c r="W24" s="82">
        <v>0.49693423050774232</v>
      </c>
      <c r="X24" s="109">
        <f t="shared" si="1"/>
        <v>0.48289423163329492</v>
      </c>
      <c r="Y24" s="110">
        <f>W24-V24</f>
        <v>-7.2996441168001858E-2</v>
      </c>
      <c r="AA24" s="79"/>
      <c r="AB24" s="379">
        <v>130</v>
      </c>
      <c r="AC24" s="379"/>
      <c r="AD24" s="380">
        <v>145</v>
      </c>
      <c r="AE24" s="379">
        <v>135</v>
      </c>
      <c r="AF24" s="379"/>
      <c r="AG24" s="380">
        <v>145</v>
      </c>
      <c r="AH24" s="379">
        <v>135</v>
      </c>
      <c r="AI24" s="379"/>
      <c r="AJ24" s="305">
        <v>129</v>
      </c>
      <c r="AK24" s="556"/>
      <c r="AL24" s="343"/>
    </row>
    <row r="25" spans="1:38" ht="15.7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87" t="str">
        <f>IF('UK Prices'!D25=0,"",'UK Prices'!D25)</f>
        <v>FJ Perf Wind Shell Mid Layer</v>
      </c>
      <c r="F25" s="384">
        <f>'UK Prices'!I25*1.34</f>
        <v>60.300000000000004</v>
      </c>
      <c r="G25" s="85"/>
      <c r="H25" s="85"/>
      <c r="I25" s="79">
        <v>59.5</v>
      </c>
      <c r="J25" s="53"/>
      <c r="K25" s="87"/>
      <c r="L25" s="81">
        <v>0.13</v>
      </c>
      <c r="M25" s="87"/>
      <c r="N25" s="106">
        <f>'Std Cst'!Y25</f>
        <v>25.07241904761905</v>
      </c>
      <c r="O25" s="82"/>
      <c r="P25" s="87"/>
      <c r="Q25" s="53"/>
      <c r="R25" s="53">
        <v>0.59003423591658888</v>
      </c>
      <c r="S25" s="107">
        <f t="shared" si="0"/>
        <v>0.57861480592236891</v>
      </c>
      <c r="T25" s="110"/>
      <c r="U25" s="53"/>
      <c r="V25" s="108"/>
      <c r="W25" s="108">
        <v>0.52877498381217114</v>
      </c>
      <c r="X25" s="109">
        <f t="shared" si="1"/>
        <v>0.51564920220961941</v>
      </c>
      <c r="Y25" s="110"/>
      <c r="AA25" s="79"/>
      <c r="AB25" s="379"/>
      <c r="AC25" s="379"/>
      <c r="AD25" s="380">
        <v>129</v>
      </c>
      <c r="AE25" s="224"/>
      <c r="AF25" s="224"/>
      <c r="AG25" s="380">
        <v>129</v>
      </c>
      <c r="AH25" s="224"/>
      <c r="AI25" s="224"/>
      <c r="AJ25" s="305">
        <v>119</v>
      </c>
      <c r="AK25" s="556"/>
      <c r="AL25" s="343"/>
    </row>
    <row r="26" spans="1:38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IF('UK Prices'!D26=0,"",'UK Prices'!D26)</f>
        <v>FJ Perf Softshell Jacket</v>
      </c>
      <c r="F26" s="384">
        <f>'UK Prices'!I26*1.34</f>
        <v>68.072000000000003</v>
      </c>
      <c r="G26" s="85">
        <v>65.5</v>
      </c>
      <c r="H26" s="85">
        <v>65.5</v>
      </c>
      <c r="I26" s="79">
        <v>65.5</v>
      </c>
      <c r="J26" s="53">
        <f>(I26-G26)/G26</f>
        <v>0</v>
      </c>
      <c r="K26" s="87"/>
      <c r="L26" s="81">
        <v>0.13</v>
      </c>
      <c r="M26" s="87"/>
      <c r="N26" s="106">
        <f>'Std Cst'!Y26</f>
        <v>30.151110095238092</v>
      </c>
      <c r="O26" s="82">
        <f>'Std Cst'!U26</f>
        <v>8.7803538677010184E-2</v>
      </c>
      <c r="P26" s="87"/>
      <c r="Q26" s="82">
        <v>0.64136212338139664</v>
      </c>
      <c r="R26" s="82">
        <v>0.55217144472716995</v>
      </c>
      <c r="S26" s="107">
        <f t="shared" si="0"/>
        <v>0.53967770846964735</v>
      </c>
      <c r="T26" s="110">
        <f>R26-Q26</f>
        <v>-8.9190678654226696E-2</v>
      </c>
      <c r="U26" s="53"/>
      <c r="V26" s="82">
        <v>0.58777255561080077</v>
      </c>
      <c r="W26" s="82">
        <v>0.48525453416916087</v>
      </c>
      <c r="X26" s="109">
        <f t="shared" si="1"/>
        <v>0.47089391778120399</v>
      </c>
      <c r="Y26" s="110">
        <f>W26-V26</f>
        <v>-0.10251802144163991</v>
      </c>
      <c r="AA26" s="79"/>
      <c r="AB26" s="379">
        <v>145</v>
      </c>
      <c r="AC26" s="379"/>
      <c r="AD26" s="380">
        <f>SUM(K26*2.4)</f>
        <v>0</v>
      </c>
      <c r="AE26" s="379">
        <v>145</v>
      </c>
      <c r="AF26" s="379"/>
      <c r="AG26" s="380">
        <f>I26*2</f>
        <v>131</v>
      </c>
      <c r="AH26" s="379">
        <v>145</v>
      </c>
      <c r="AI26" s="379"/>
      <c r="AJ26" s="305">
        <v>138.375</v>
      </c>
      <c r="AK26" s="556"/>
      <c r="AL26" s="343"/>
    </row>
    <row r="27" spans="1:38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IF('UK Prices'!D27=0,"",'UK Prices'!D27)</f>
        <v>FJ Perf Softshell Vest</v>
      </c>
      <c r="F27" s="384">
        <f>'UK Prices'!I27*1.34</f>
        <v>58.424000000000007</v>
      </c>
      <c r="G27" s="85">
        <v>56.4</v>
      </c>
      <c r="H27" s="85">
        <v>56.4</v>
      </c>
      <c r="I27" s="79">
        <v>56.4</v>
      </c>
      <c r="J27" s="53">
        <f>(I27-G27)/G27</f>
        <v>0</v>
      </c>
      <c r="K27" s="87"/>
      <c r="L27" s="81">
        <v>0.13</v>
      </c>
      <c r="M27" s="87"/>
      <c r="N27" s="106">
        <f>'Std Cst'!Y27</f>
        <v>24.309976380952378</v>
      </c>
      <c r="O27" s="82">
        <f>'Std Cst'!U27</f>
        <v>8.7684342972596321E-2</v>
      </c>
      <c r="P27" s="87"/>
      <c r="Q27" s="82">
        <v>0.66414859364328882</v>
      </c>
      <c r="R27" s="82">
        <v>0.58065300761754668</v>
      </c>
      <c r="S27" s="107">
        <f t="shared" si="0"/>
        <v>0.5689720499831139</v>
      </c>
      <c r="T27" s="110">
        <f>R27-Q27</f>
        <v>-8.3495586025742141E-2</v>
      </c>
      <c r="U27" s="53"/>
      <c r="V27" s="82">
        <v>0.61396390073941232</v>
      </c>
      <c r="W27" s="82">
        <v>0.51799196277878934</v>
      </c>
      <c r="X27" s="109">
        <f t="shared" si="1"/>
        <v>0.50456557469323426</v>
      </c>
      <c r="Y27" s="110">
        <f>W27-V27</f>
        <v>-9.5971937960622977E-2</v>
      </c>
      <c r="AA27" s="79"/>
      <c r="AB27" s="379">
        <v>125</v>
      </c>
      <c r="AC27" s="379"/>
      <c r="AD27" s="380">
        <f>SUM(K27*2.4)</f>
        <v>0</v>
      </c>
      <c r="AE27" s="379">
        <v>129</v>
      </c>
      <c r="AF27" s="379"/>
      <c r="AG27" s="380">
        <f>I27*2</f>
        <v>112.8</v>
      </c>
      <c r="AH27" s="379">
        <v>129</v>
      </c>
      <c r="AI27" s="379"/>
      <c r="AJ27" s="305">
        <v>118.12500000000001</v>
      </c>
      <c r="AK27" s="556"/>
      <c r="AL27" s="343"/>
    </row>
    <row r="28" spans="1:38" ht="15.75" customHeight="1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F28" s="384"/>
      <c r="G28" s="85"/>
      <c r="H28" s="85"/>
      <c r="I28" s="79"/>
      <c r="J28" s="53"/>
      <c r="K28" s="87"/>
      <c r="L28" s="81"/>
      <c r="M28" s="87"/>
      <c r="N28" s="106"/>
      <c r="O28" s="82"/>
      <c r="P28" s="87"/>
      <c r="S28" s="107"/>
      <c r="T28" s="110"/>
      <c r="U28" s="53"/>
      <c r="X28" s="109"/>
      <c r="Y28" s="110"/>
      <c r="AA28" s="79"/>
      <c r="AB28" s="379"/>
      <c r="AC28" s="379"/>
      <c r="AD28" s="380"/>
      <c r="AE28" s="379"/>
      <c r="AF28" s="379"/>
      <c r="AG28" s="380"/>
      <c r="AH28" s="379"/>
      <c r="AI28" s="379"/>
      <c r="AJ28" s="305"/>
      <c r="AK28" s="556"/>
      <c r="AL28" s="343"/>
    </row>
    <row r="29" spans="1:38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IF('UK Prices'!D29=0,"",'UK Prices'!D29)</f>
        <v>FJ Seamless Thermal Base Layer Mock</v>
      </c>
      <c r="F29" s="384">
        <f>'UK Prices'!I29*1.34</f>
        <v>36.85</v>
      </c>
      <c r="G29" s="85"/>
      <c r="H29" s="85"/>
      <c r="I29" s="79">
        <v>36.9</v>
      </c>
      <c r="J29" s="53"/>
      <c r="K29" s="87"/>
      <c r="L29" s="81">
        <v>0.13</v>
      </c>
      <c r="M29" s="87"/>
      <c r="N29" s="106">
        <f>'Std Cst'!Y29</f>
        <v>13.803219047619047</v>
      </c>
      <c r="O29" s="82">
        <f>'Std Cst'!U29</f>
        <v>0</v>
      </c>
      <c r="P29" s="87"/>
      <c r="Q29" s="53"/>
      <c r="R29" s="53">
        <v>0.5972548429187996</v>
      </c>
      <c r="S29" s="107">
        <f>(I29-N29)/I29</f>
        <v>0.62592902309975484</v>
      </c>
      <c r="T29" s="110"/>
      <c r="U29" s="53"/>
      <c r="V29" s="108"/>
      <c r="W29" s="108">
        <v>0.53707453209057421</v>
      </c>
      <c r="X29" s="109">
        <f>((I29*(1-L29))-N29)/(I29*(1-L29))</f>
        <v>0.57003335988477577</v>
      </c>
      <c r="Y29" s="110"/>
      <c r="AA29" s="79"/>
      <c r="AB29" s="379"/>
      <c r="AC29" s="379"/>
      <c r="AD29" s="380">
        <v>79</v>
      </c>
      <c r="AE29" s="379"/>
      <c r="AF29" s="379"/>
      <c r="AG29" s="380">
        <v>85</v>
      </c>
      <c r="AH29" s="379"/>
      <c r="AI29" s="379"/>
      <c r="AJ29" s="305">
        <v>75</v>
      </c>
      <c r="AK29" s="556"/>
      <c r="AL29" s="343"/>
    </row>
    <row r="30" spans="1:38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IF('UK Prices'!D30=0,"",'UK Prices'!D30)</f>
        <v>FJ Thermal Base Layer Crew</v>
      </c>
      <c r="F30" s="384">
        <f>'UK Prices'!I30*1.34</f>
        <v>26.666</v>
      </c>
      <c r="G30" s="85">
        <v>24.4</v>
      </c>
      <c r="H30" s="85">
        <v>24.4</v>
      </c>
      <c r="I30" s="79">
        <v>24.4</v>
      </c>
      <c r="J30" s="53">
        <f>(I30-G30)/G30</f>
        <v>0</v>
      </c>
      <c r="K30" s="87"/>
      <c r="L30" s="81">
        <v>0.13</v>
      </c>
      <c r="M30" s="87"/>
      <c r="N30" s="106">
        <f>'Std Cst'!Y30</f>
        <v>11.669577904761903</v>
      </c>
      <c r="O30" s="82">
        <f>'Std Cst'!U30</f>
        <v>8.778111171036794E-2</v>
      </c>
      <c r="P30" s="87"/>
      <c r="Q30" s="53">
        <v>0.627378059502125</v>
      </c>
      <c r="R30" s="53">
        <v>0.53471554341226468</v>
      </c>
      <c r="S30" s="107">
        <f>(I30-N30)/I30</f>
        <v>0.52173861046057768</v>
      </c>
      <c r="T30" s="110">
        <f>R30-Q30</f>
        <v>-9.2662516089860314E-2</v>
      </c>
      <c r="U30" s="53"/>
      <c r="V30" s="108">
        <v>0.57169891896795977</v>
      </c>
      <c r="W30" s="108">
        <v>0.46519027978421229</v>
      </c>
      <c r="X30" s="109">
        <f>((I30*(1-L30))-N30)/(I30*(1-L30))</f>
        <v>0.45027426489721573</v>
      </c>
      <c r="Y30" s="110">
        <f>W30-V30</f>
        <v>-0.10650863918374748</v>
      </c>
      <c r="AA30" s="79"/>
      <c r="AB30" s="379">
        <v>55</v>
      </c>
      <c r="AC30" s="379"/>
      <c r="AD30" s="380">
        <f>SUM(K30*2.4)</f>
        <v>0</v>
      </c>
      <c r="AE30" s="379">
        <v>59</v>
      </c>
      <c r="AF30" s="379"/>
      <c r="AG30" s="380">
        <f>I30*2</f>
        <v>48.8</v>
      </c>
      <c r="AH30" s="379">
        <v>59</v>
      </c>
      <c r="AI30" s="379"/>
      <c r="AJ30" s="305">
        <v>54</v>
      </c>
      <c r="AK30" s="556"/>
      <c r="AL30" s="343"/>
    </row>
    <row r="31" spans="1:38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F31" s="384">
        <f>'UK Prices'!I31*1.34</f>
        <v>27.738</v>
      </c>
      <c r="G31" s="85">
        <v>24.4</v>
      </c>
      <c r="H31" s="85">
        <v>24.4</v>
      </c>
      <c r="I31" s="79">
        <v>26.9</v>
      </c>
      <c r="J31" s="53">
        <f>(I31-H31)/H31</f>
        <v>0.10245901639344263</v>
      </c>
      <c r="K31" s="87"/>
      <c r="L31" s="81">
        <v>0.13</v>
      </c>
      <c r="M31" s="87"/>
      <c r="N31" s="106">
        <f>'Std Cst'!Y31</f>
        <v>10.355926095238095</v>
      </c>
      <c r="O31" s="82">
        <f>'Std Cst'!U31</f>
        <v>-5.7042415030149965E-2</v>
      </c>
      <c r="P31" s="87"/>
      <c r="Q31" s="53">
        <v>0.61853774377656345</v>
      </c>
      <c r="R31" s="53">
        <v>0.62542448024232411</v>
      </c>
      <c r="S31" s="107">
        <f>(I31-N31)/I31</f>
        <v>0.61502133474951315</v>
      </c>
      <c r="T31" s="110">
        <f>R31-Q31</f>
        <v>6.8867364657606567E-3</v>
      </c>
      <c r="U31" s="53"/>
      <c r="V31" s="108">
        <v>0.56153763652478561</v>
      </c>
      <c r="W31" s="108">
        <v>0.56945342556588974</v>
      </c>
      <c r="X31" s="109">
        <f>((I31*(1-L31))-N31)/(I31*(1-L31))</f>
        <v>0.55749578706840597</v>
      </c>
      <c r="Y31" s="110">
        <f>W31-V31</f>
        <v>7.9157890411041265E-3</v>
      </c>
      <c r="AA31" s="79"/>
      <c r="AB31" s="379">
        <v>55</v>
      </c>
      <c r="AC31" s="379"/>
      <c r="AD31" s="380">
        <v>59</v>
      </c>
      <c r="AE31" s="379">
        <v>59</v>
      </c>
      <c r="AF31" s="379"/>
      <c r="AG31" s="380">
        <v>59</v>
      </c>
      <c r="AH31" s="379">
        <v>59</v>
      </c>
      <c r="AI31" s="379"/>
      <c r="AJ31" s="305">
        <v>55</v>
      </c>
      <c r="AK31" s="556"/>
      <c r="AL31" s="343"/>
    </row>
    <row r="32" spans="1:38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IF('UK Prices'!D32=0,"",'UK Prices'!D32)</f>
        <v>FJ Base Layer Leggings</v>
      </c>
      <c r="F32" s="384">
        <f>'UK Prices'!I32*1.34</f>
        <v>23.315999999999999</v>
      </c>
      <c r="G32" s="85">
        <v>22.3</v>
      </c>
      <c r="H32" s="85">
        <v>22.3</v>
      </c>
      <c r="I32" s="79">
        <v>22.3</v>
      </c>
      <c r="J32" s="53">
        <f>(I32-G32)/G32</f>
        <v>0</v>
      </c>
      <c r="K32" s="87"/>
      <c r="L32" s="81">
        <v>0.13</v>
      </c>
      <c r="M32" s="87"/>
      <c r="N32" s="106">
        <f>'Std Cst'!Y32</f>
        <v>10.084073142857141</v>
      </c>
      <c r="O32" s="82">
        <f>'Std Cst'!U32</f>
        <v>8.7758946239485686E-2</v>
      </c>
      <c r="P32" s="87"/>
      <c r="Q32" s="53">
        <v>0.64767531240657705</v>
      </c>
      <c r="R32" s="53">
        <v>0.56006576980568024</v>
      </c>
      <c r="S32" s="107">
        <f>(I32-N32)/I32</f>
        <v>0.54779941063420889</v>
      </c>
      <c r="T32" s="110">
        <f>R32-Q32</f>
        <v>-8.7609542600896817E-2</v>
      </c>
      <c r="U32" s="53"/>
      <c r="V32" s="108">
        <v>0.59502909472020349</v>
      </c>
      <c r="W32" s="108">
        <v>0.49432847104101169</v>
      </c>
      <c r="X32" s="109">
        <f>((I32*(1-L32))-N32)/(I32*(1-L32))</f>
        <v>0.48022920762552745</v>
      </c>
      <c r="Y32" s="110">
        <f t="shared" ref="Y32:Y58" si="6">X32-W32</f>
        <v>-1.4099263415484231E-2</v>
      </c>
      <c r="AA32" s="79"/>
      <c r="AB32" s="379">
        <v>50</v>
      </c>
      <c r="AC32" s="379"/>
      <c r="AD32" s="380">
        <f>SUM(K32*2.4)</f>
        <v>0</v>
      </c>
      <c r="AE32" s="379">
        <v>55</v>
      </c>
      <c r="AF32" s="379"/>
      <c r="AG32" s="380">
        <f>I32*2</f>
        <v>44.6</v>
      </c>
      <c r="AH32" s="379">
        <v>55</v>
      </c>
      <c r="AI32" s="379"/>
      <c r="AJ32" s="305">
        <v>47.25</v>
      </c>
      <c r="AK32" s="556"/>
      <c r="AL32" s="343"/>
    </row>
    <row r="33" spans="1:38" ht="15.75" customHeight="1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F33" s="384"/>
      <c r="G33" s="85"/>
      <c r="H33" s="85"/>
      <c r="I33" s="79"/>
      <c r="J33" s="53"/>
      <c r="K33" s="87"/>
      <c r="L33" s="81"/>
      <c r="M33" s="87"/>
      <c r="N33" s="106"/>
      <c r="O33" s="82"/>
      <c r="P33" s="87"/>
      <c r="S33" s="107"/>
      <c r="T33" s="110"/>
      <c r="U33" s="53"/>
      <c r="X33" s="109"/>
      <c r="Y33" s="110"/>
      <c r="AA33" s="79"/>
      <c r="AB33" s="379"/>
      <c r="AC33" s="379"/>
      <c r="AD33" s="380"/>
      <c r="AE33" s="379"/>
      <c r="AF33" s="379"/>
      <c r="AG33" s="380"/>
      <c r="AH33" s="379"/>
      <c r="AI33" s="379"/>
      <c r="AJ33" s="305"/>
      <c r="AK33" s="556"/>
      <c r="AL33" s="343"/>
    </row>
    <row r="34" spans="1:38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IF('UK Prices'!D34=0,"",'UK Prices'!D34)</f>
        <v>Drop Needle Pullover</v>
      </c>
      <c r="F34" s="384">
        <f>'UK Prices'!I34*1.34</f>
        <v>43.281999999999996</v>
      </c>
      <c r="G34" s="85">
        <v>41.9</v>
      </c>
      <c r="H34" s="85">
        <v>41.9</v>
      </c>
      <c r="I34" s="79">
        <v>41.9</v>
      </c>
      <c r="J34" s="53">
        <f>(I34-G34)/G34</f>
        <v>0</v>
      </c>
      <c r="K34" s="87"/>
      <c r="L34" s="81">
        <v>0.13</v>
      </c>
      <c r="M34" s="87"/>
      <c r="N34" s="106">
        <f>'Std Cst'!Y34</f>
        <v>19.809308190476191</v>
      </c>
      <c r="O34" s="82">
        <f>'Std Cst'!U34</f>
        <v>8.7863115996966695E-2</v>
      </c>
      <c r="P34" s="87"/>
      <c r="Q34" s="82">
        <v>0.63167970582515687</v>
      </c>
      <c r="R34" s="82">
        <v>0.54006558826129236</v>
      </c>
      <c r="S34" s="107">
        <f>(I34-N34)/I34</f>
        <v>0.52722414819865893</v>
      </c>
      <c r="T34" s="110">
        <f>R34-Q34</f>
        <v>-9.1614117563864506E-2</v>
      </c>
      <c r="U34" s="53"/>
      <c r="V34" s="82">
        <v>0.57664334002891593</v>
      </c>
      <c r="W34" s="82">
        <v>0.47133975662217503</v>
      </c>
      <c r="X34" s="109">
        <f>((I34*(1-L34))-N34)/(I34*(1-L34))</f>
        <v>0.45657948068811366</v>
      </c>
      <c r="Y34" s="110">
        <f t="shared" si="6"/>
        <v>-1.4760275934061373E-2</v>
      </c>
      <c r="AA34" s="79"/>
      <c r="AB34" s="379">
        <v>100</v>
      </c>
      <c r="AC34" s="379"/>
      <c r="AD34" s="380">
        <f>SUM(K34*2.4)</f>
        <v>0</v>
      </c>
      <c r="AE34" s="379">
        <v>95</v>
      </c>
      <c r="AF34" s="379"/>
      <c r="AG34" s="380">
        <f>I34*2</f>
        <v>83.8</v>
      </c>
      <c r="AH34" s="379">
        <v>95</v>
      </c>
      <c r="AI34" s="379"/>
      <c r="AJ34" s="305">
        <v>87.75</v>
      </c>
      <c r="AK34" s="556"/>
      <c r="AL34" s="343"/>
    </row>
    <row r="35" spans="1:38" ht="15.7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F35" s="384">
        <f>'UK Prices'!I35*1.34</f>
        <v>42.746000000000002</v>
      </c>
      <c r="G35" s="85">
        <v>40</v>
      </c>
      <c r="H35" s="85">
        <v>40</v>
      </c>
      <c r="I35" s="79">
        <v>44</v>
      </c>
      <c r="J35" s="53">
        <f>(I35-H35)/H35</f>
        <v>0.1</v>
      </c>
      <c r="K35" s="87"/>
      <c r="L35" s="81">
        <v>0.13</v>
      </c>
      <c r="M35" s="87"/>
      <c r="N35" s="106">
        <f>'Std Cst'!Y35</f>
        <v>18.01280076190476</v>
      </c>
      <c r="O35" s="82">
        <f>'Std Cst'!U35</f>
        <v>-4.5787690986095662E-2</v>
      </c>
      <c r="P35" s="87"/>
      <c r="Q35" s="82">
        <v>0.60003604444444447</v>
      </c>
      <c r="R35" s="82">
        <v>0.60171599326599334</v>
      </c>
      <c r="S35" s="107">
        <f>(I35-N35)/I35</f>
        <v>0.59061816450216453</v>
      </c>
      <c r="T35" s="110">
        <f>R35-Q35</f>
        <v>1.6799488215488712E-3</v>
      </c>
      <c r="U35" s="53"/>
      <c r="V35" s="82">
        <v>0.54027131545338436</v>
      </c>
      <c r="W35" s="82">
        <v>0.54220229111033713</v>
      </c>
      <c r="X35" s="109">
        <f>((I35*(1-L35))-N35)/(I35*(1-L35))</f>
        <v>0.52944616609444206</v>
      </c>
      <c r="Y35" s="110">
        <f>W35-V35</f>
        <v>1.9309756569527714E-3</v>
      </c>
      <c r="AA35" s="79"/>
      <c r="AB35" s="379">
        <v>95</v>
      </c>
      <c r="AC35" s="379"/>
      <c r="AD35" s="380">
        <v>105</v>
      </c>
      <c r="AE35" s="379">
        <v>89</v>
      </c>
      <c r="AF35" s="379"/>
      <c r="AG35" s="380">
        <v>95</v>
      </c>
      <c r="AH35" s="379">
        <v>89</v>
      </c>
      <c r="AI35" s="379"/>
      <c r="AJ35" s="305">
        <v>89</v>
      </c>
      <c r="AK35" s="556"/>
      <c r="AL35" s="343"/>
    </row>
    <row r="36" spans="1:38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IF('UK Prices'!D36=0,"",'UK Prices'!D36)</f>
        <v>FJ Track Jacket</v>
      </c>
      <c r="F36" s="384">
        <f>'UK Prices'!I36*1.34</f>
        <v>43.281999999999996</v>
      </c>
      <c r="G36" s="85">
        <v>41.9</v>
      </c>
      <c r="H36" s="85">
        <v>41.9</v>
      </c>
      <c r="I36" s="79">
        <v>41.9</v>
      </c>
      <c r="J36" s="53">
        <f>(I36-G36)/G36</f>
        <v>0</v>
      </c>
      <c r="K36" s="87"/>
      <c r="L36" s="81">
        <v>0.13</v>
      </c>
      <c r="M36" s="87"/>
      <c r="N36" s="106">
        <f>'Std Cst'!Y36</f>
        <v>17.355974857142858</v>
      </c>
      <c r="O36" s="82">
        <f>'Std Cst'!U36</f>
        <v>8.7610277358371708E-2</v>
      </c>
      <c r="P36" s="87"/>
      <c r="Q36" s="82">
        <v>0.67722023442057822</v>
      </c>
      <c r="R36" s="82">
        <v>0.59699124900556888</v>
      </c>
      <c r="S36" s="107">
        <f>(I36-N36)/I36</f>
        <v>0.58577625639277187</v>
      </c>
      <c r="T36" s="110">
        <f>R36-Q36</f>
        <v>-8.0228985415009335E-2</v>
      </c>
      <c r="U36" s="53"/>
      <c r="V36" s="82">
        <v>0.62898877519606688</v>
      </c>
      <c r="W36" s="82">
        <v>0.53677155058111359</v>
      </c>
      <c r="X36" s="109">
        <f>((I36*(1-L36))-N36)/(I36*(1-L36))</f>
        <v>0.52388075447445037</v>
      </c>
      <c r="Y36" s="110">
        <f>W36-V36</f>
        <v>-9.2217224614953297E-2</v>
      </c>
      <c r="AA36" s="79"/>
      <c r="AB36" s="379">
        <v>100</v>
      </c>
      <c r="AC36" s="379"/>
      <c r="AD36" s="380">
        <f>SUM(K36*2.4)</f>
        <v>0</v>
      </c>
      <c r="AE36" s="379">
        <v>95</v>
      </c>
      <c r="AF36" s="379"/>
      <c r="AG36" s="380">
        <f>I36*2</f>
        <v>83.8</v>
      </c>
      <c r="AH36" s="379">
        <v>95</v>
      </c>
      <c r="AI36" s="379"/>
      <c r="AJ36" s="305">
        <v>88</v>
      </c>
      <c r="AK36" s="556"/>
      <c r="AL36" s="343"/>
    </row>
    <row r="37" spans="1:38" ht="15.75" customHeight="1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F37" s="384"/>
      <c r="G37" s="85"/>
      <c r="H37" s="85"/>
      <c r="I37" s="79"/>
      <c r="J37" s="53"/>
      <c r="K37" s="87"/>
      <c r="L37" s="81"/>
      <c r="M37" s="87"/>
      <c r="N37" s="106"/>
      <c r="O37" s="82"/>
      <c r="P37" s="87"/>
      <c r="S37" s="107"/>
      <c r="T37" s="110"/>
      <c r="U37" s="53"/>
      <c r="X37" s="109"/>
      <c r="Y37" s="110"/>
      <c r="AA37" s="79"/>
      <c r="AB37" s="379"/>
      <c r="AC37" s="379"/>
      <c r="AD37" s="380"/>
      <c r="AE37" s="379"/>
      <c r="AF37" s="379"/>
      <c r="AG37" s="380"/>
      <c r="AH37" s="379"/>
      <c r="AI37" s="379"/>
      <c r="AJ37" s="305"/>
      <c r="AK37" s="556"/>
      <c r="AL37" s="343"/>
    </row>
    <row r="38" spans="1:38" ht="15.7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E38" s="117">
        <v>4</v>
      </c>
      <c r="F38" s="384">
        <f>'UK Prices'!I38*1.34</f>
        <v>36.716000000000001</v>
      </c>
      <c r="G38" s="85"/>
      <c r="H38" s="85"/>
      <c r="I38" s="79">
        <v>36.200000000000003</v>
      </c>
      <c r="J38" s="53"/>
      <c r="K38" s="87"/>
      <c r="L38" s="81">
        <v>0.13</v>
      </c>
      <c r="M38" s="87"/>
      <c r="N38" s="106">
        <f>'Std Cst'!Y38</f>
        <v>15.060758857142856</v>
      </c>
      <c r="O38" s="82"/>
      <c r="P38" s="87"/>
      <c r="Q38" s="53"/>
      <c r="R38" s="53">
        <v>0.59522774708410076</v>
      </c>
      <c r="S38" s="107">
        <f t="shared" ref="S38:S43" si="7">(I38-N38)/I38</f>
        <v>0.5839569376479874</v>
      </c>
      <c r="T38" s="110"/>
      <c r="U38" s="53"/>
      <c r="V38" s="108"/>
      <c r="W38" s="108">
        <v>0.53474453687827672</v>
      </c>
      <c r="X38" s="109">
        <f t="shared" ref="X38:X43" si="8">((I38*(1-L38))-N38)/(I38*(1-L38))</f>
        <v>0.52178958350343385</v>
      </c>
      <c r="Y38" s="110"/>
      <c r="AA38" s="79"/>
      <c r="AB38" s="379"/>
      <c r="AC38" s="379"/>
      <c r="AD38" s="380">
        <v>85</v>
      </c>
      <c r="AE38" s="224"/>
      <c r="AF38" s="224"/>
      <c r="AG38" s="380">
        <v>85</v>
      </c>
      <c r="AH38" s="224"/>
      <c r="AI38" s="224"/>
      <c r="AJ38" s="305">
        <v>75</v>
      </c>
      <c r="AK38" s="556"/>
      <c r="AL38" s="343"/>
    </row>
    <row r="39" spans="1:38" ht="15.7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E39" s="117">
        <v>4</v>
      </c>
      <c r="F39" s="384">
        <f>'UK Prices'!I39*1.34</f>
        <v>36.716000000000001</v>
      </c>
      <c r="G39" s="85"/>
      <c r="H39" s="85"/>
      <c r="I39" s="79">
        <v>36.200000000000003</v>
      </c>
      <c r="J39" s="53"/>
      <c r="K39" s="87"/>
      <c r="L39" s="81">
        <v>0.13</v>
      </c>
      <c r="M39" s="87"/>
      <c r="N39" s="106">
        <f>'Std Cst'!Y39</f>
        <v>13.567425523809522</v>
      </c>
      <c r="O39" s="82"/>
      <c r="P39" s="87"/>
      <c r="Q39" s="53"/>
      <c r="R39" s="53">
        <v>0.63533415183138953</v>
      </c>
      <c r="S39" s="107">
        <f t="shared" si="7"/>
        <v>0.62520923967377018</v>
      </c>
      <c r="T39" s="110"/>
      <c r="U39" s="53"/>
      <c r="V39" s="108"/>
      <c r="W39" s="108">
        <v>0.58084385267975791</v>
      </c>
      <c r="X39" s="109">
        <f t="shared" si="8"/>
        <v>0.56920602261352893</v>
      </c>
      <c r="Y39" s="110"/>
      <c r="AA39" s="79"/>
      <c r="AB39" s="379"/>
      <c r="AC39" s="379"/>
      <c r="AD39" s="380">
        <v>85</v>
      </c>
      <c r="AE39" s="224"/>
      <c r="AF39" s="224"/>
      <c r="AG39" s="380">
        <v>85</v>
      </c>
      <c r="AH39" s="224"/>
      <c r="AI39" s="224"/>
      <c r="AJ39" s="305">
        <v>75</v>
      </c>
      <c r="AK39" s="556"/>
      <c r="AL39" s="343"/>
    </row>
    <row r="40" spans="1:38" ht="15.7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E40" s="117">
        <v>3</v>
      </c>
      <c r="F40" s="384">
        <f>'UK Prices'!I40*1.34</f>
        <v>32.964000000000006</v>
      </c>
      <c r="G40" s="85"/>
      <c r="H40" s="85"/>
      <c r="I40" s="79">
        <v>32.5</v>
      </c>
      <c r="J40" s="53"/>
      <c r="K40" s="87"/>
      <c r="L40" s="81">
        <v>0.13</v>
      </c>
      <c r="M40" s="87"/>
      <c r="N40" s="106">
        <f>'Std Cst'!Y40</f>
        <v>13.109206857142857</v>
      </c>
      <c r="O40" s="82"/>
      <c r="P40" s="87"/>
      <c r="Q40" s="53"/>
      <c r="R40" s="53">
        <v>0.60755829059829058</v>
      </c>
      <c r="S40" s="107">
        <f t="shared" si="7"/>
        <v>0.59663978901098902</v>
      </c>
      <c r="T40" s="110"/>
      <c r="U40" s="53"/>
      <c r="V40" s="108"/>
      <c r="W40" s="108">
        <v>0.54891757540033403</v>
      </c>
      <c r="X40" s="109">
        <f t="shared" si="8"/>
        <v>0.53636757357584941</v>
      </c>
      <c r="Y40" s="110"/>
      <c r="AA40" s="79"/>
      <c r="AB40" s="379"/>
      <c r="AC40" s="379"/>
      <c r="AD40" s="380">
        <v>79</v>
      </c>
      <c r="AE40" s="224"/>
      <c r="AF40" s="224"/>
      <c r="AG40" s="380">
        <v>75</v>
      </c>
      <c r="AH40" s="224"/>
      <c r="AI40" s="224"/>
      <c r="AJ40" s="305">
        <v>69</v>
      </c>
      <c r="AK40" s="556"/>
      <c r="AL40" s="343"/>
    </row>
    <row r="41" spans="1:38" ht="15.7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E41" s="117">
        <v>3</v>
      </c>
      <c r="F41" s="384">
        <f>'UK Prices'!I41*1.34</f>
        <v>32.964000000000006</v>
      </c>
      <c r="G41" s="85"/>
      <c r="H41" s="85"/>
      <c r="I41" s="79">
        <v>32.5</v>
      </c>
      <c r="J41" s="53"/>
      <c r="K41" s="87"/>
      <c r="L41" s="81">
        <v>0.13</v>
      </c>
      <c r="M41" s="87"/>
      <c r="N41" s="106">
        <f>'Std Cst'!Y41</f>
        <v>12.149206857142856</v>
      </c>
      <c r="O41" s="82"/>
      <c r="P41" s="87"/>
      <c r="Q41" s="53"/>
      <c r="R41" s="53">
        <v>0.63627623931623944</v>
      </c>
      <c r="S41" s="107">
        <f t="shared" si="7"/>
        <v>0.62617825054945053</v>
      </c>
      <c r="T41" s="110"/>
      <c r="U41" s="53"/>
      <c r="V41" s="108"/>
      <c r="W41" s="108">
        <v>0.58192671185774647</v>
      </c>
      <c r="X41" s="109">
        <f t="shared" si="8"/>
        <v>0.57031982821775917</v>
      </c>
      <c r="Y41" s="110"/>
      <c r="AA41" s="79"/>
      <c r="AB41" s="379"/>
      <c r="AC41" s="379"/>
      <c r="AD41" s="380">
        <v>79</v>
      </c>
      <c r="AE41" s="224"/>
      <c r="AF41" s="224"/>
      <c r="AG41" s="380">
        <v>75</v>
      </c>
      <c r="AH41" s="224"/>
      <c r="AI41" s="224"/>
      <c r="AJ41" s="305">
        <v>69</v>
      </c>
      <c r="AK41" s="556"/>
      <c r="AL41" s="343"/>
    </row>
    <row r="42" spans="1:38" ht="15.7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E42" s="117">
        <v>2</v>
      </c>
      <c r="F42" s="384">
        <f>'UK Prices'!I42*1.34</f>
        <v>29.346</v>
      </c>
      <c r="G42" s="85"/>
      <c r="H42" s="85"/>
      <c r="I42" s="79">
        <v>28.9</v>
      </c>
      <c r="J42" s="53"/>
      <c r="K42" s="87"/>
      <c r="L42" s="81">
        <v>0.13</v>
      </c>
      <c r="M42" s="87"/>
      <c r="N42" s="106">
        <f>'Std Cst'!Y42</f>
        <v>12.83344838095238</v>
      </c>
      <c r="O42" s="82"/>
      <c r="P42" s="87"/>
      <c r="Q42" s="53"/>
      <c r="R42" s="53">
        <v>0.56798487761117522</v>
      </c>
      <c r="S42" s="107">
        <f t="shared" si="7"/>
        <v>0.55593604218157855</v>
      </c>
      <c r="T42" s="110"/>
      <c r="U42" s="53"/>
      <c r="V42" s="108"/>
      <c r="W42" s="108">
        <v>0.50343089380594852</v>
      </c>
      <c r="X42" s="109">
        <f t="shared" si="8"/>
        <v>0.4895816576799753</v>
      </c>
      <c r="Y42" s="110"/>
      <c r="AA42" s="79"/>
      <c r="AB42" s="379"/>
      <c r="AC42" s="379"/>
      <c r="AD42" s="380">
        <v>69</v>
      </c>
      <c r="AE42" s="224"/>
      <c r="AF42" s="224"/>
      <c r="AG42" s="380">
        <v>69</v>
      </c>
      <c r="AH42" s="224"/>
      <c r="AI42" s="224"/>
      <c r="AJ42" s="305">
        <v>65</v>
      </c>
      <c r="AK42" s="556"/>
      <c r="AL42" s="343"/>
    </row>
    <row r="43" spans="1:38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IF('UK Prices'!D43=0,"",'UK Prices'!D43)</f>
        <v>FJ Perf Shirt - L/S ThermaCool</v>
      </c>
      <c r="F43" s="384">
        <f>'UK Prices'!I43*1.34</f>
        <v>38.86</v>
      </c>
      <c r="G43" s="85">
        <v>37.799999999999997</v>
      </c>
      <c r="H43" s="85">
        <v>37.799999999999997</v>
      </c>
      <c r="I43" s="79">
        <v>37.799999999999997</v>
      </c>
      <c r="J43" s="53">
        <f>(I43-G43)/G43</f>
        <v>0</v>
      </c>
      <c r="K43" s="87"/>
      <c r="L43" s="81">
        <v>0.13</v>
      </c>
      <c r="M43" s="87"/>
      <c r="N43" s="106">
        <f>'Std Cst'!Y43</f>
        <v>15.292121904761904</v>
      </c>
      <c r="O43" s="82">
        <f>'Std Cst'!U43</f>
        <v>8.7571486425514239E-2</v>
      </c>
      <c r="P43" s="87"/>
      <c r="Q43" s="82">
        <v>0.68474444052518124</v>
      </c>
      <c r="R43" s="82">
        <v>0.6063942778757595</v>
      </c>
      <c r="S43" s="107">
        <f t="shared" si="7"/>
        <v>0.59544651045603425</v>
      </c>
      <c r="T43" s="110">
        <f>R43-Q43</f>
        <v>-7.835016264942174E-2</v>
      </c>
      <c r="U43" s="53"/>
      <c r="V43" s="82">
        <v>0.63763728795997843</v>
      </c>
      <c r="W43" s="82">
        <v>0.54757962974225227</v>
      </c>
      <c r="X43" s="109">
        <f t="shared" si="8"/>
        <v>0.53499598902992429</v>
      </c>
      <c r="Y43" s="110">
        <f>W43-V43</f>
        <v>-9.0057658217726155E-2</v>
      </c>
      <c r="AA43" s="79"/>
      <c r="AB43" s="379">
        <v>90</v>
      </c>
      <c r="AC43" s="379"/>
      <c r="AD43" s="380">
        <f>SUM(K43*2.4)</f>
        <v>0</v>
      </c>
      <c r="AE43" s="379">
        <v>89</v>
      </c>
      <c r="AF43" s="379"/>
      <c r="AG43" s="380">
        <f>I43*2</f>
        <v>75.599999999999994</v>
      </c>
      <c r="AH43" s="379">
        <v>89</v>
      </c>
      <c r="AI43" s="379"/>
      <c r="AJ43" s="305">
        <v>81</v>
      </c>
      <c r="AK43" s="556"/>
      <c r="AL43" s="343"/>
    </row>
    <row r="44" spans="1:38" ht="15.75" customHeight="1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F44" s="384"/>
      <c r="G44" s="85"/>
      <c r="H44" s="85"/>
      <c r="I44" s="79"/>
      <c r="J44" s="53"/>
      <c r="K44" s="87"/>
      <c r="L44" s="81"/>
      <c r="M44" s="87"/>
      <c r="N44" s="106"/>
      <c r="O44" s="82"/>
      <c r="P44" s="87"/>
      <c r="S44" s="107"/>
      <c r="T44" s="110"/>
      <c r="U44" s="53"/>
      <c r="X44" s="109"/>
      <c r="Y44" s="110"/>
      <c r="AA44" s="79"/>
      <c r="AB44" s="379"/>
      <c r="AC44" s="379"/>
      <c r="AD44" s="380"/>
      <c r="AE44" s="379"/>
      <c r="AF44" s="379"/>
      <c r="AG44" s="380"/>
      <c r="AH44" s="379"/>
      <c r="AI44" s="379"/>
      <c r="AJ44" s="305"/>
      <c r="AK44" s="556"/>
      <c r="AL44" s="343"/>
    </row>
    <row r="45" spans="1:38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IF('UK Prices'!D45=0,"",'UK Prices'!D45)</f>
        <v>FJ Perf Autumn Plaid Trouser (Athletic Fit)</v>
      </c>
      <c r="F45" s="384">
        <f>'UK Prices'!I45*1.34</f>
        <v>46.900000000000006</v>
      </c>
      <c r="G45" s="85">
        <v>45.5</v>
      </c>
      <c r="H45" s="85">
        <v>45.5</v>
      </c>
      <c r="I45" s="79">
        <v>45.5</v>
      </c>
      <c r="J45" s="53">
        <f>(I45-G45)/G45</f>
        <v>0</v>
      </c>
      <c r="K45" s="87"/>
      <c r="L45" s="81">
        <v>0.13</v>
      </c>
      <c r="M45" s="87"/>
      <c r="N45" s="106">
        <f>'Std Cst'!Y45</f>
        <v>23.487733333333335</v>
      </c>
      <c r="O45" s="82">
        <f>'Std Cst'!U45</f>
        <v>8.8017198770167074E-2</v>
      </c>
      <c r="P45" s="87"/>
      <c r="Q45" s="82">
        <v>0.59789584045584043</v>
      </c>
      <c r="R45" s="82">
        <v>0.49783475783475784</v>
      </c>
      <c r="S45" s="107">
        <f>(I45-N45)/I45</f>
        <v>0.48378608058608058</v>
      </c>
      <c r="T45" s="110">
        <f>R45-Q45</f>
        <v>-0.1000610826210826</v>
      </c>
      <c r="U45" s="53"/>
      <c r="V45" s="53">
        <v>0.53781131086878209</v>
      </c>
      <c r="W45" s="53">
        <v>0.42279857222385964</v>
      </c>
      <c r="X45" s="109">
        <f>((I45*(1-L45))-N45)/(I45*(1-L45))</f>
        <v>0.40665066734032251</v>
      </c>
      <c r="Y45" s="110">
        <f>W45-V45</f>
        <v>-0.11501273864492245</v>
      </c>
      <c r="AA45" s="79"/>
      <c r="AB45" s="379">
        <v>110</v>
      </c>
      <c r="AC45" s="379"/>
      <c r="AD45" s="380">
        <f>SUM(K45*2.4)</f>
        <v>0</v>
      </c>
      <c r="AE45" s="379">
        <v>105</v>
      </c>
      <c r="AF45" s="379"/>
      <c r="AG45" s="380">
        <f>I45*2</f>
        <v>91</v>
      </c>
      <c r="AH45" s="379">
        <v>105</v>
      </c>
      <c r="AI45" s="379"/>
      <c r="AJ45" s="305">
        <v>94.5</v>
      </c>
      <c r="AK45" s="556"/>
      <c r="AL45" s="343"/>
    </row>
    <row r="46" spans="1:38" ht="15.7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F46" s="384">
        <f>'UK Prices'!I46*1.34</f>
        <v>41.272000000000006</v>
      </c>
      <c r="G46" s="85">
        <v>39.9</v>
      </c>
      <c r="H46" s="85">
        <v>39.9</v>
      </c>
      <c r="I46" s="79">
        <v>39.9</v>
      </c>
      <c r="J46" s="53">
        <f>(I46-H46)/H46</f>
        <v>0</v>
      </c>
      <c r="K46" s="87"/>
      <c r="L46" s="81">
        <v>0.13</v>
      </c>
      <c r="M46" s="87"/>
      <c r="N46" s="106">
        <f>'Std Cst'!Y46</f>
        <v>20.539071999999997</v>
      </c>
      <c r="O46" s="82">
        <f>'Std Cst'!U46</f>
        <v>8.800683644572635E-2</v>
      </c>
      <c r="P46" s="87"/>
      <c r="Q46" s="82">
        <v>0.59902166081871344</v>
      </c>
      <c r="R46" s="82">
        <v>0.49924366471734893</v>
      </c>
      <c r="S46" s="107">
        <f>(I46-N46)/I46</f>
        <v>0.48523629072681707</v>
      </c>
      <c r="T46" s="110">
        <f>R46-Q46</f>
        <v>-9.9777996101364508E-2</v>
      </c>
      <c r="U46" s="53"/>
      <c r="V46" s="53">
        <v>0.539105357262889</v>
      </c>
      <c r="W46" s="53">
        <v>0.42441800542224023</v>
      </c>
      <c r="X46" s="109">
        <f>((I46*(1-L46))-N46)/(I46*(1-L46))</f>
        <v>0.40831757554806564</v>
      </c>
      <c r="Y46" s="110">
        <f>W46-V46</f>
        <v>-0.11468735184064877</v>
      </c>
      <c r="AA46" s="79"/>
      <c r="AB46" s="379">
        <v>95</v>
      </c>
      <c r="AC46" s="379"/>
      <c r="AD46" s="380">
        <f>SUM(K46*2.4)</f>
        <v>0</v>
      </c>
      <c r="AE46" s="379">
        <v>89</v>
      </c>
      <c r="AF46" s="379"/>
      <c r="AG46" s="380">
        <f>I46*2</f>
        <v>79.8</v>
      </c>
      <c r="AH46" s="379">
        <v>89</v>
      </c>
      <c r="AI46" s="379"/>
      <c r="AJ46" s="305">
        <v>85</v>
      </c>
      <c r="AK46" s="556"/>
      <c r="AL46" s="343"/>
    </row>
    <row r="47" spans="1:38" ht="15.75" customHeight="1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F47" s="384"/>
      <c r="G47" s="85"/>
      <c r="H47" s="85"/>
      <c r="I47" s="79"/>
      <c r="J47" s="53"/>
      <c r="K47" s="87"/>
      <c r="L47" s="81"/>
      <c r="M47" s="87"/>
      <c r="N47" s="106"/>
      <c r="O47" s="82"/>
      <c r="P47" s="87"/>
      <c r="S47" s="107"/>
      <c r="T47" s="110"/>
      <c r="U47" s="53"/>
      <c r="V47" s="53"/>
      <c r="W47" s="53"/>
      <c r="X47" s="109"/>
      <c r="Y47" s="110"/>
      <c r="AA47" s="79"/>
      <c r="AB47" s="379"/>
      <c r="AC47" s="379"/>
      <c r="AD47" s="380"/>
      <c r="AE47" s="379"/>
      <c r="AF47" s="379"/>
      <c r="AG47" s="380"/>
      <c r="AH47" s="379"/>
      <c r="AI47" s="379"/>
      <c r="AJ47" s="305"/>
      <c r="AK47" s="556"/>
      <c r="AL47" s="343"/>
    </row>
    <row r="48" spans="1:38" ht="15.7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F48" s="384">
        <f>'UK Prices'!I48*1.34</f>
        <v>92.996000000000009</v>
      </c>
      <c r="G48" s="85">
        <v>85.7</v>
      </c>
      <c r="H48" s="85">
        <v>85.7</v>
      </c>
      <c r="I48" s="79">
        <v>95</v>
      </c>
      <c r="J48" s="53">
        <f t="shared" ref="J48:J50" si="9">(I48-H48)/H48</f>
        <v>0.10851808634772458</v>
      </c>
      <c r="K48" s="87"/>
      <c r="L48" s="81">
        <v>0.13</v>
      </c>
      <c r="M48" s="87"/>
      <c r="N48" s="106">
        <f>'Std Cst'!Y48</f>
        <v>39.854038857142861</v>
      </c>
      <c r="O48" s="82">
        <f>'Std Cst'!U48</f>
        <v>8.8645554914624461E-2</v>
      </c>
      <c r="P48" s="87"/>
      <c r="Q48" s="53">
        <v>0.63796577414754307</v>
      </c>
      <c r="R48" s="53">
        <v>0.59186105263157895</v>
      </c>
      <c r="S48" s="107">
        <f t="shared" ref="S48:S55" si="10">(I48-N48)/I48</f>
        <v>0.58048380150375933</v>
      </c>
      <c r="T48" s="110">
        <f t="shared" ref="T48:T56" si="11">R48-Q48</f>
        <v>-4.610472151596412E-2</v>
      </c>
      <c r="U48" s="53"/>
      <c r="V48" s="108">
        <v>0.58386870591671625</v>
      </c>
      <c r="W48" s="108">
        <v>0.53087477313974596</v>
      </c>
      <c r="X48" s="109">
        <f t="shared" ref="X48:X55" si="12">((I48*(1-L48))-N48)/(I48*(1-L48))</f>
        <v>0.51779747299282686</v>
      </c>
      <c r="Y48" s="110">
        <f>W48-V48</f>
        <v>-5.2993932776970287E-2</v>
      </c>
      <c r="AA48" s="79"/>
      <c r="AB48" s="379">
        <v>185</v>
      </c>
      <c r="AC48" s="379"/>
      <c r="AD48" s="380">
        <v>209</v>
      </c>
      <c r="AE48" s="379">
        <v>185</v>
      </c>
      <c r="AF48" s="379"/>
      <c r="AG48" s="380">
        <v>199</v>
      </c>
      <c r="AH48" s="379">
        <v>185</v>
      </c>
      <c r="AI48" s="379"/>
      <c r="AJ48" s="305">
        <v>189</v>
      </c>
      <c r="AK48" s="556"/>
      <c r="AL48" s="343"/>
    </row>
    <row r="49" spans="1:38" ht="15.7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F49" s="384">
        <f>'UK Prices'!I49*1.34</f>
        <v>61.506</v>
      </c>
      <c r="G49" s="85">
        <v>56.9</v>
      </c>
      <c r="H49" s="85">
        <v>56.9</v>
      </c>
      <c r="I49" s="79">
        <v>62.5</v>
      </c>
      <c r="J49" s="53">
        <f t="shared" si="9"/>
        <v>9.8418277680140623E-2</v>
      </c>
      <c r="K49" s="87"/>
      <c r="L49" s="81">
        <v>0.13</v>
      </c>
      <c r="M49" s="87"/>
      <c r="N49" s="106">
        <f>'Std Cst'!Y49</f>
        <v>29.349227428571428</v>
      </c>
      <c r="O49" s="82">
        <f>'Std Cst'!U49</f>
        <v>8.8754832992432753E-2</v>
      </c>
      <c r="P49" s="87"/>
      <c r="Q49" s="53">
        <v>0.59848763288420226</v>
      </c>
      <c r="R49" s="53">
        <v>0.54317902222222225</v>
      </c>
      <c r="S49" s="107">
        <f t="shared" si="10"/>
        <v>0.53041236114285717</v>
      </c>
      <c r="T49" s="110">
        <f t="shared" si="11"/>
        <v>-5.5308610661980007E-2</v>
      </c>
      <c r="U49" s="53"/>
      <c r="V49" s="108">
        <v>0.53849153205080724</v>
      </c>
      <c r="W49" s="108">
        <v>0.47491841634738186</v>
      </c>
      <c r="X49" s="109">
        <f t="shared" si="12"/>
        <v>0.46024409326765192</v>
      </c>
      <c r="Y49" s="110">
        <f>W49-V49</f>
        <v>-6.3573115703425387E-2</v>
      </c>
      <c r="AA49" s="79"/>
      <c r="AB49" s="379">
        <v>125</v>
      </c>
      <c r="AC49" s="379"/>
      <c r="AD49" s="380">
        <v>139</v>
      </c>
      <c r="AE49" s="379">
        <v>125</v>
      </c>
      <c r="AF49" s="379"/>
      <c r="AG49" s="380">
        <v>129</v>
      </c>
      <c r="AH49" s="379">
        <v>125</v>
      </c>
      <c r="AI49" s="379"/>
      <c r="AJ49" s="305">
        <v>129</v>
      </c>
      <c r="AK49" s="556"/>
      <c r="AL49" s="343"/>
    </row>
    <row r="50" spans="1:38" ht="15.7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IF('UK Prices'!D50=0,"",'UK Prices'!D50)</f>
        <v>Womens Thermal Base Layer Mock</v>
      </c>
      <c r="F50" s="384">
        <f>'UK Prices'!I50*1.34</f>
        <v>27.738</v>
      </c>
      <c r="G50" s="85">
        <v>24.4</v>
      </c>
      <c r="H50" s="85">
        <v>24.4</v>
      </c>
      <c r="I50" s="79">
        <v>26.9</v>
      </c>
      <c r="J50" s="53">
        <f t="shared" si="9"/>
        <v>0.10245901639344263</v>
      </c>
      <c r="K50" s="87"/>
      <c r="L50" s="81">
        <v>0.13</v>
      </c>
      <c r="M50" s="87"/>
      <c r="N50" s="106">
        <f>'Std Cst'!Y50</f>
        <v>9.1825927619047611</v>
      </c>
      <c r="O50" s="82">
        <f>'Std Cst'!U50</f>
        <v>-8.0260588893851487E-2</v>
      </c>
      <c r="P50" s="87"/>
      <c r="Q50" s="82">
        <v>0.65321898239222842</v>
      </c>
      <c r="R50" s="82">
        <v>0.66783119922896872</v>
      </c>
      <c r="S50" s="107">
        <f t="shared" si="10"/>
        <v>0.65863967427863335</v>
      </c>
      <c r="T50" s="110">
        <f t="shared" si="11"/>
        <v>1.4612216836740299E-2</v>
      </c>
      <c r="U50" s="53"/>
      <c r="V50" s="53">
        <v>0.60140112918646937</v>
      </c>
      <c r="W50" s="53">
        <v>0.61819678072295259</v>
      </c>
      <c r="X50" s="109">
        <f t="shared" si="12"/>
        <v>0.60763180951567053</v>
      </c>
      <c r="Y50" s="110">
        <f>W50-V50</f>
        <v>1.6795651536483214E-2</v>
      </c>
      <c r="AA50" s="79"/>
      <c r="AB50" s="379">
        <v>55</v>
      </c>
      <c r="AC50" s="379"/>
      <c r="AD50" s="380">
        <v>59</v>
      </c>
      <c r="AE50" s="379">
        <v>59</v>
      </c>
      <c r="AF50" s="379"/>
      <c r="AG50" s="380">
        <v>59</v>
      </c>
      <c r="AH50" s="379">
        <v>59</v>
      </c>
      <c r="AI50" s="379"/>
      <c r="AJ50" s="305">
        <v>55</v>
      </c>
      <c r="AK50" s="556"/>
      <c r="AL50" s="343"/>
    </row>
    <row r="51" spans="1:38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IF('UK Prices'!D51=0,"",'UK Prices'!D51)</f>
        <v>Womens Thermal Base Layer Crew</v>
      </c>
      <c r="F51" s="384">
        <f>'UK Prices'!I51*1.34</f>
        <v>26.666</v>
      </c>
      <c r="G51" s="85">
        <v>24.4</v>
      </c>
      <c r="H51" s="85">
        <v>24.4</v>
      </c>
      <c r="I51" s="79">
        <v>24.4</v>
      </c>
      <c r="J51" s="53">
        <f>(I51-G51)/G51</f>
        <v>0</v>
      </c>
      <c r="K51" s="87"/>
      <c r="L51" s="81">
        <v>0.13</v>
      </c>
      <c r="M51" s="87"/>
      <c r="N51" s="106">
        <f>'Std Cst'!Y51</f>
        <v>10.858911238095237</v>
      </c>
      <c r="O51" s="82">
        <f>'Std Cst'!U51</f>
        <v>8.7641463183863788E-2</v>
      </c>
      <c r="P51" s="87"/>
      <c r="Q51" s="82">
        <v>0.65321898239222842</v>
      </c>
      <c r="R51" s="82">
        <v>0.56701669702489377</v>
      </c>
      <c r="S51" s="107">
        <f t="shared" si="10"/>
        <v>0.55496265417642465</v>
      </c>
      <c r="T51" s="110">
        <f t="shared" si="11"/>
        <v>-8.6202285367334652E-2</v>
      </c>
      <c r="U51" s="53"/>
      <c r="V51" s="53">
        <v>0.60140112918646937</v>
      </c>
      <c r="W51" s="53">
        <v>0.50231804255734913</v>
      </c>
      <c r="X51" s="109">
        <f t="shared" si="12"/>
        <v>0.48846282089244214</v>
      </c>
      <c r="Y51" s="110">
        <f>W51-V51</f>
        <v>-9.9083086629120243E-2</v>
      </c>
      <c r="AA51" s="79"/>
      <c r="AB51" s="379">
        <v>55</v>
      </c>
      <c r="AC51" s="379"/>
      <c r="AD51" s="380">
        <f>SUM(K51*2.4)</f>
        <v>0</v>
      </c>
      <c r="AE51" s="379">
        <v>59</v>
      </c>
      <c r="AF51" s="379"/>
      <c r="AG51" s="380">
        <f>I51*2</f>
        <v>48.8</v>
      </c>
      <c r="AH51" s="379">
        <v>59</v>
      </c>
      <c r="AI51" s="379"/>
      <c r="AJ51" s="305">
        <v>55</v>
      </c>
      <c r="AK51" s="556"/>
      <c r="AL51" s="343"/>
    </row>
    <row r="52" spans="1:38" ht="15.7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IF('UK Prices'!D52=0,"",'UK Prices'!D52)</f>
        <v>Womens Quilted Jacket</v>
      </c>
      <c r="F52" s="384">
        <f>'UK Prices'!I52*1.34</f>
        <v>60.300000000000004</v>
      </c>
      <c r="G52" s="85"/>
      <c r="H52" s="85"/>
      <c r="I52" s="79">
        <v>59.4</v>
      </c>
      <c r="J52" s="53"/>
      <c r="K52" s="87"/>
      <c r="L52" s="81">
        <v>0.13</v>
      </c>
      <c r="M52" s="87"/>
      <c r="N52" s="106">
        <f>'Std Cst'!Y52</f>
        <v>27.952419047619046</v>
      </c>
      <c r="O52" s="82"/>
      <c r="P52" s="87"/>
      <c r="R52" s="82">
        <v>0.54220601072452934</v>
      </c>
      <c r="S52" s="107">
        <f t="shared" si="10"/>
        <v>0.52942055475388816</v>
      </c>
      <c r="T52" s="110">
        <f t="shared" si="11"/>
        <v>0.54220601072452934</v>
      </c>
      <c r="U52" s="53"/>
      <c r="V52" s="53"/>
      <c r="W52" s="53">
        <v>0.47380001232704511</v>
      </c>
      <c r="X52" s="109">
        <f t="shared" si="12"/>
        <v>0.45910408592400931</v>
      </c>
      <c r="Y52" s="110"/>
      <c r="AA52" s="79"/>
      <c r="AB52" s="379"/>
      <c r="AC52" s="379"/>
      <c r="AD52" s="380">
        <v>129</v>
      </c>
      <c r="AE52" s="379"/>
      <c r="AF52" s="379"/>
      <c r="AG52" s="380">
        <v>129</v>
      </c>
      <c r="AH52" s="379"/>
      <c r="AI52" s="379"/>
      <c r="AJ52" s="305">
        <v>125</v>
      </c>
      <c r="AK52" s="556"/>
      <c r="AL52" s="343"/>
    </row>
    <row r="53" spans="1:38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IF('UK Prices'!D53=0,"",'UK Prices'!D53)</f>
        <v>Womens Softshell Jacket</v>
      </c>
      <c r="F53" s="384">
        <f>'UK Prices'!I53*1.34</f>
        <v>60.300000000000004</v>
      </c>
      <c r="G53" s="85">
        <v>57.2</v>
      </c>
      <c r="H53" s="85">
        <v>57.2</v>
      </c>
      <c r="I53" s="79">
        <v>57.2</v>
      </c>
      <c r="J53" s="53">
        <f>(I53-G53)/G53</f>
        <v>0</v>
      </c>
      <c r="K53" s="87"/>
      <c r="L53" s="81">
        <v>0.13</v>
      </c>
      <c r="M53" s="87"/>
      <c r="N53" s="106">
        <f>'Std Cst'!Y53</f>
        <v>28.16575238095238</v>
      </c>
      <c r="O53" s="82">
        <f>'Std Cst'!U53</f>
        <v>0</v>
      </c>
      <c r="P53" s="87"/>
      <c r="Q53" s="82">
        <v>0.65321898239222842</v>
      </c>
      <c r="R53" s="82">
        <v>0.52097254597254605</v>
      </c>
      <c r="S53" s="107">
        <f t="shared" si="10"/>
        <v>0.50759174159174159</v>
      </c>
      <c r="T53" s="110">
        <f t="shared" si="11"/>
        <v>-0.13224643641968237</v>
      </c>
      <c r="U53" s="53"/>
      <c r="V53" s="53">
        <v>0.60140112918646937</v>
      </c>
      <c r="W53" s="53">
        <v>0.44939373100292651</v>
      </c>
      <c r="X53" s="109">
        <f t="shared" si="12"/>
        <v>0.43401349608246165</v>
      </c>
      <c r="Y53" s="110">
        <f>W53-V53</f>
        <v>-0.15200739818354286</v>
      </c>
      <c r="AA53" s="79"/>
      <c r="AB53" s="379"/>
      <c r="AC53" s="379"/>
      <c r="AD53" s="380">
        <f>SUM(K53*2.4)</f>
        <v>0</v>
      </c>
      <c r="AE53" s="379"/>
      <c r="AF53" s="379"/>
      <c r="AG53" s="380">
        <f>I53*2</f>
        <v>114.4</v>
      </c>
      <c r="AH53" s="379"/>
      <c r="AI53" s="379"/>
      <c r="AJ53" s="305">
        <v>121.50000000000001</v>
      </c>
      <c r="AK53" s="556"/>
      <c r="AL53" s="343"/>
    </row>
    <row r="54" spans="1:38" ht="15.7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F54" s="384">
        <f>'UK Prices'!I54*1.34</f>
        <v>53.6</v>
      </c>
      <c r="G54" s="85"/>
      <c r="H54" s="85"/>
      <c r="I54" s="79">
        <v>52.8</v>
      </c>
      <c r="J54" s="53"/>
      <c r="K54" s="87"/>
      <c r="L54" s="81">
        <v>0.13</v>
      </c>
      <c r="M54" s="87"/>
      <c r="N54" s="106">
        <f>'Std Cst'!Y54</f>
        <v>23.736076190476194</v>
      </c>
      <c r="O54" s="82"/>
      <c r="P54" s="87"/>
      <c r="Q54" s="53"/>
      <c r="R54" s="53">
        <v>0.56265432098765422</v>
      </c>
      <c r="S54" s="107">
        <f t="shared" si="10"/>
        <v>0.55045310245310242</v>
      </c>
      <c r="T54" s="110">
        <f t="shared" si="11"/>
        <v>0.56265432098765422</v>
      </c>
      <c r="U54" s="53"/>
      <c r="V54" s="108"/>
      <c r="W54" s="108">
        <v>0.49730381722718886</v>
      </c>
      <c r="X54" s="109">
        <f t="shared" si="12"/>
        <v>0.48327942810701424</v>
      </c>
      <c r="Y54" s="110"/>
      <c r="AA54" s="79"/>
      <c r="AB54" s="379"/>
      <c r="AC54" s="379"/>
      <c r="AD54" s="380">
        <v>119</v>
      </c>
      <c r="AE54" s="379"/>
      <c r="AF54" s="379"/>
      <c r="AG54" s="380">
        <v>119</v>
      </c>
      <c r="AH54" s="379"/>
      <c r="AI54" s="379"/>
      <c r="AJ54" s="305">
        <v>109</v>
      </c>
      <c r="AK54" s="556"/>
      <c r="AL54" s="343"/>
    </row>
    <row r="55" spans="1:38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IF('UK Prices'!D55=0,"",'UK Prices'!D55)</f>
        <v>Womens Hybrid Vest</v>
      </c>
      <c r="F55" s="384">
        <f>'UK Prices'!I55*1.34</f>
        <v>53.6</v>
      </c>
      <c r="G55" s="85">
        <v>51.8</v>
      </c>
      <c r="H55" s="85">
        <v>51.8</v>
      </c>
      <c r="I55" s="79">
        <v>51.8</v>
      </c>
      <c r="J55" s="53">
        <f>(I55-G55)/G55</f>
        <v>0</v>
      </c>
      <c r="K55" s="87"/>
      <c r="L55" s="81">
        <v>0.13</v>
      </c>
      <c r="M55" s="87"/>
      <c r="N55" s="106">
        <f>'Std Cst'!Y55</f>
        <v>25.869409523809523</v>
      </c>
      <c r="O55" s="82">
        <f>'Std Cst'!U55</f>
        <v>8.7955642253070856E-2</v>
      </c>
      <c r="P55" s="87"/>
      <c r="Q55" s="53">
        <v>0.61096364936364933</v>
      </c>
      <c r="R55" s="53">
        <v>0.51417131417131412</v>
      </c>
      <c r="S55" s="107">
        <f t="shared" si="10"/>
        <v>0.50059054973340689</v>
      </c>
      <c r="T55" s="110">
        <f t="shared" si="11"/>
        <v>-9.679233519233521E-2</v>
      </c>
      <c r="U55" s="53"/>
      <c r="V55" s="108">
        <v>0.55283178087775786</v>
      </c>
      <c r="W55" s="108">
        <v>0.44157622318541856</v>
      </c>
      <c r="X55" s="109">
        <f t="shared" si="12"/>
        <v>0.42596614911885844</v>
      </c>
      <c r="Y55" s="110">
        <f>W55-V55</f>
        <v>-0.1112555576923393</v>
      </c>
      <c r="AA55" s="79"/>
      <c r="AB55" s="379">
        <v>115</v>
      </c>
      <c r="AC55" s="379"/>
      <c r="AD55" s="380">
        <f>SUM(K55*2.4)</f>
        <v>0</v>
      </c>
      <c r="AE55" s="379">
        <v>125</v>
      </c>
      <c r="AF55" s="379"/>
      <c r="AG55" s="380">
        <v>125</v>
      </c>
      <c r="AH55" s="379">
        <v>125</v>
      </c>
      <c r="AI55" s="379"/>
      <c r="AJ55" s="305">
        <v>108</v>
      </c>
      <c r="AK55" s="556"/>
      <c r="AL55" s="343"/>
    </row>
    <row r="56" spans="1:38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F56" s="384">
        <f>'UK Prices'!I56*1.34</f>
        <v>34.17</v>
      </c>
      <c r="G56" s="85">
        <v>33.5</v>
      </c>
      <c r="H56" s="85">
        <v>33.5</v>
      </c>
      <c r="I56" s="79">
        <v>33.5</v>
      </c>
      <c r="J56" s="53">
        <f>(I56-G56)/G56</f>
        <v>0</v>
      </c>
      <c r="K56" s="87"/>
      <c r="L56" s="81">
        <v>0.13</v>
      </c>
      <c r="M56" s="87"/>
      <c r="N56" s="106">
        <f>'Std Cst'!Y56</f>
        <v>13.972681904761904</v>
      </c>
      <c r="O56" s="82">
        <f>'Std Cst'!U56</f>
        <v>8.7649806138813083E-2</v>
      </c>
      <c r="P56" s="87"/>
      <c r="Q56" s="53">
        <v>0.67499466224433391</v>
      </c>
      <c r="R56" s="53">
        <v>0.59420342730790499</v>
      </c>
      <c r="S56" s="107">
        <f t="shared" ref="S56" si="13">(I56-N56)/I56</f>
        <v>0.58290501776830128</v>
      </c>
      <c r="T56" s="110">
        <f t="shared" si="11"/>
        <v>-8.0791234936428924E-2</v>
      </c>
      <c r="U56" s="53"/>
      <c r="V56" s="108">
        <v>0.62643064625785505</v>
      </c>
      <c r="W56" s="108">
        <v>0.53356715782517805</v>
      </c>
      <c r="X56" s="109">
        <f t="shared" ref="X56" si="14">((I56*(1-L56))-N56)/(I56*(1-L56))</f>
        <v>0.52058048019344982</v>
      </c>
      <c r="Y56" s="110">
        <f>W56-V56</f>
        <v>-9.2863488432676999E-2</v>
      </c>
      <c r="AA56" s="79"/>
      <c r="AB56" s="379">
        <v>80</v>
      </c>
      <c r="AC56" s="379"/>
      <c r="AD56" s="380">
        <f>SUM(K56*2.4)</f>
        <v>0</v>
      </c>
      <c r="AE56" s="379">
        <v>79</v>
      </c>
      <c r="AF56" s="379"/>
      <c r="AG56" s="380">
        <v>79</v>
      </c>
      <c r="AH56" s="379">
        <v>79</v>
      </c>
      <c r="AI56" s="379"/>
      <c r="AJ56" s="305">
        <v>71</v>
      </c>
      <c r="AK56" s="556"/>
      <c r="AL56" s="343"/>
    </row>
    <row r="57" spans="1:38" ht="15.75" customHeight="1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F57" s="384"/>
      <c r="G57" s="85"/>
      <c r="H57" s="85"/>
      <c r="I57" s="79"/>
      <c r="J57" s="53"/>
      <c r="K57" s="87"/>
      <c r="L57" s="81"/>
      <c r="M57" s="87"/>
      <c r="N57" s="106"/>
      <c r="O57" s="82"/>
      <c r="P57" s="87"/>
      <c r="S57" s="107"/>
      <c r="T57" s="110"/>
      <c r="U57" s="53"/>
      <c r="V57" s="53"/>
      <c r="W57" s="53"/>
      <c r="X57" s="109"/>
      <c r="Y57" s="110"/>
      <c r="AA57" s="79"/>
      <c r="AB57" s="379"/>
      <c r="AC57" s="379"/>
      <c r="AD57" s="380"/>
      <c r="AE57" s="379"/>
      <c r="AF57" s="379"/>
      <c r="AG57" s="380"/>
      <c r="AH57" s="379"/>
      <c r="AI57" s="379"/>
      <c r="AJ57" s="305"/>
      <c r="AK57" s="556"/>
      <c r="AL57" s="343"/>
    </row>
    <row r="58" spans="1:38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IF('UK Prices'!D58=0,"",'UK Prices'!D58)</f>
        <v>Junior FJ Textured Chill-Out 1/4 zip</v>
      </c>
      <c r="F58" s="384">
        <f>'UK Prices'!I58*1.34</f>
        <v>28.14</v>
      </c>
      <c r="G58" s="85"/>
      <c r="H58" s="85"/>
      <c r="I58" s="79">
        <v>28.8</v>
      </c>
      <c r="J58" s="53"/>
      <c r="K58" s="87"/>
      <c r="L58" s="81">
        <v>0.13</v>
      </c>
      <c r="M58" s="87"/>
      <c r="N58" s="106">
        <f>'Std Cst'!Y58</f>
        <v>16.076640000000001</v>
      </c>
      <c r="O58" s="82"/>
      <c r="P58" s="87"/>
      <c r="Q58" s="53"/>
      <c r="R58" s="53">
        <v>0.45701388888888889</v>
      </c>
      <c r="S58" s="107">
        <f t="shared" ref="S58" si="15">(I58-N58)/I58</f>
        <v>0.44178333333333331</v>
      </c>
      <c r="T58" s="110">
        <f>R58-Q58</f>
        <v>0.45701388888888889</v>
      </c>
      <c r="U58" s="53"/>
      <c r="V58" s="53"/>
      <c r="W58" s="53">
        <v>0.37587803320561947</v>
      </c>
      <c r="X58" s="109">
        <f t="shared" ref="X58" si="16">((I58*(1-L58))-N58)/(I58*(1-L58))</f>
        <v>0.35837164750957851</v>
      </c>
      <c r="Y58" s="110">
        <f t="shared" si="6"/>
        <v>-1.750638569604096E-2</v>
      </c>
      <c r="AA58" s="79"/>
      <c r="AB58" s="379">
        <v>60</v>
      </c>
      <c r="AC58" s="379"/>
      <c r="AD58" s="394">
        <f>SUM(K58*2.4)</f>
        <v>0</v>
      </c>
      <c r="AE58" s="224">
        <v>65</v>
      </c>
      <c r="AF58" s="224"/>
      <c r="AG58" s="394">
        <v>69</v>
      </c>
      <c r="AH58" s="224">
        <v>65</v>
      </c>
      <c r="AI58" s="224"/>
      <c r="AJ58" s="555">
        <v>48.6</v>
      </c>
      <c r="AK58" s="556"/>
      <c r="AL58" s="343"/>
    </row>
    <row r="59" spans="1:38" ht="15.7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IF('UK Prices'!D59=0,"",'UK Prices'!D59)</f>
        <v>#REF!</v>
      </c>
      <c r="F59" s="384">
        <f>'UK Prices'!I59*1.34</f>
        <v>29.077999999999999</v>
      </c>
      <c r="G59" s="85">
        <v>28.2</v>
      </c>
      <c r="H59" s="85">
        <v>28.2</v>
      </c>
      <c r="I59" s="79">
        <v>28.8</v>
      </c>
      <c r="J59" s="53">
        <f>(I59-H59)/H59</f>
        <v>2.1276595744680903E-2</v>
      </c>
      <c r="K59" s="87"/>
      <c r="L59" s="81">
        <v>0.13</v>
      </c>
      <c r="M59" s="87"/>
      <c r="N59" s="106">
        <f>'Std Cst'!Y59</f>
        <v>17.449861333333331</v>
      </c>
      <c r="O59" s="82">
        <f>'Std Cst'!U59</f>
        <v>8.2213289612055596E-2</v>
      </c>
      <c r="P59" s="87"/>
      <c r="Q59" s="53">
        <v>0.5154098029944838</v>
      </c>
      <c r="R59" s="53">
        <v>0.41064789094650217</v>
      </c>
      <c r="S59" s="107">
        <f t="shared" ref="S59" si="17">(I59-N59)/I59</f>
        <v>0.39410203703703711</v>
      </c>
      <c r="T59" s="110">
        <f>R59-Q59</f>
        <v>-0.10476191204798163</v>
      </c>
      <c r="U59" s="53"/>
      <c r="V59" s="53">
        <v>0.44299977355687797</v>
      </c>
      <c r="W59" s="53">
        <v>0.3225837826971289</v>
      </c>
      <c r="X59" s="109">
        <f t="shared" ref="X59" si="18">((I59*(1-L59))-N59)/(I59*(1-L59))</f>
        <v>0.30356555981268635</v>
      </c>
      <c r="Y59" s="110">
        <f>W59-V59</f>
        <v>-0.12041599085974908</v>
      </c>
      <c r="AA59" s="79"/>
      <c r="AB59" s="379">
        <v>60</v>
      </c>
      <c r="AC59" s="379"/>
      <c r="AD59" s="394">
        <v>65</v>
      </c>
      <c r="AE59" s="224">
        <v>65</v>
      </c>
      <c r="AF59" s="224"/>
      <c r="AG59" s="394">
        <v>65</v>
      </c>
      <c r="AH59" s="224">
        <v>65</v>
      </c>
      <c r="AI59" s="224"/>
      <c r="AJ59" s="555">
        <v>49</v>
      </c>
      <c r="AK59" s="556"/>
      <c r="AL59" s="343"/>
    </row>
    <row r="60" spans="1:38" x14ac:dyDescent="0.45">
      <c r="D60" s="23"/>
      <c r="E60" s="95"/>
      <c r="F60" s="95"/>
      <c r="X60" s="95"/>
      <c r="Z60" s="95"/>
    </row>
    <row r="61" spans="1:38" x14ac:dyDescent="0.45">
      <c r="D61" s="23"/>
      <c r="E61" s="95"/>
      <c r="F61" s="95"/>
      <c r="X61" s="95"/>
      <c r="Z61" s="95"/>
    </row>
    <row r="62" spans="1:38" x14ac:dyDescent="0.45">
      <c r="D62" s="23"/>
      <c r="E62" s="95"/>
      <c r="F62" s="95"/>
      <c r="X62" s="95"/>
      <c r="Z62" s="95"/>
    </row>
    <row r="63" spans="1:38" x14ac:dyDescent="0.45">
      <c r="D63" s="23"/>
      <c r="E63" s="95"/>
      <c r="F63" s="95"/>
      <c r="X63" s="95"/>
      <c r="Z63" s="95"/>
    </row>
    <row r="64" spans="1:38" x14ac:dyDescent="0.45">
      <c r="D64" s="23"/>
      <c r="E64" s="95"/>
      <c r="F64" s="95"/>
      <c r="X64" s="95"/>
      <c r="Z64" s="95"/>
    </row>
    <row r="65" spans="1:36" x14ac:dyDescent="0.45">
      <c r="D65" s="23"/>
      <c r="E65" s="95"/>
      <c r="F65" s="95"/>
      <c r="X65" s="95"/>
      <c r="Z65" s="95"/>
    </row>
    <row r="66" spans="1:36" x14ac:dyDescent="0.45">
      <c r="D66" s="23"/>
      <c r="E66" s="95"/>
      <c r="F66" s="95"/>
      <c r="X66" s="95"/>
      <c r="Z66" s="95"/>
    </row>
    <row r="67" spans="1:36" x14ac:dyDescent="0.45">
      <c r="D67" s="23"/>
      <c r="E67" s="95"/>
      <c r="F67" s="95"/>
      <c r="X67" s="95"/>
      <c r="Z67" s="95"/>
    </row>
    <row r="68" spans="1:36" x14ac:dyDescent="0.45">
      <c r="D68" s="23"/>
      <c r="E68" s="95"/>
      <c r="F68" s="95"/>
      <c r="X68" s="95"/>
      <c r="Z68" s="95"/>
    </row>
    <row r="69" spans="1:36" x14ac:dyDescent="0.45">
      <c r="D69" s="23"/>
      <c r="E69" s="95"/>
      <c r="F69" s="95"/>
      <c r="X69" s="95"/>
      <c r="Z69" s="95"/>
    </row>
    <row r="70" spans="1:36" x14ac:dyDescent="0.45">
      <c r="D70" s="23"/>
      <c r="E70" s="95"/>
      <c r="F70" s="95"/>
      <c r="X70" s="95"/>
      <c r="Z70" s="95"/>
    </row>
    <row r="71" spans="1:36" x14ac:dyDescent="0.45">
      <c r="D71" s="23"/>
      <c r="E71" s="95"/>
      <c r="F71" s="95"/>
      <c r="X71" s="95"/>
      <c r="Z71" s="95"/>
    </row>
    <row r="72" spans="1:36" x14ac:dyDescent="0.45">
      <c r="D72" s="23"/>
      <c r="E72" s="95"/>
      <c r="F72" s="95"/>
      <c r="X72" s="95"/>
      <c r="Z72" s="95"/>
    </row>
    <row r="73" spans="1:36" x14ac:dyDescent="0.45">
      <c r="D73" s="23"/>
      <c r="E73" s="95"/>
      <c r="F73" s="95"/>
      <c r="X73" s="95"/>
      <c r="Z73" s="95"/>
    </row>
    <row r="74" spans="1:36" x14ac:dyDescent="0.45">
      <c r="D74" s="23"/>
      <c r="E74" s="95"/>
      <c r="F74" s="95"/>
      <c r="X74" s="95"/>
      <c r="Z74" s="95"/>
    </row>
    <row r="75" spans="1:36" x14ac:dyDescent="0.45">
      <c r="A75" s="3"/>
      <c r="B75" s="3"/>
      <c r="C75" s="3"/>
      <c r="D75" s="23"/>
      <c r="E75" s="95"/>
      <c r="F75" s="95"/>
      <c r="X75" s="95"/>
      <c r="Z75" s="95"/>
      <c r="AB75" s="3"/>
      <c r="AC75" s="3"/>
      <c r="AD75" s="3"/>
      <c r="AE75" s="3"/>
      <c r="AF75" s="3"/>
      <c r="AG75" s="3"/>
      <c r="AH75" s="3"/>
      <c r="AI75" s="3"/>
      <c r="AJ75" s="3"/>
    </row>
    <row r="76" spans="1:36" x14ac:dyDescent="0.45">
      <c r="A76" s="3"/>
      <c r="B76" s="3"/>
      <c r="C76" s="3"/>
      <c r="D76" s="23"/>
      <c r="E76" s="95"/>
      <c r="F76" s="95"/>
      <c r="X76" s="95"/>
      <c r="Z76" s="95"/>
      <c r="AB76" s="3"/>
      <c r="AC76" s="3"/>
      <c r="AD76" s="3"/>
      <c r="AE76" s="3"/>
      <c r="AF76" s="3"/>
      <c r="AG76" s="3"/>
      <c r="AH76" s="3"/>
      <c r="AI76" s="3"/>
      <c r="AJ76" s="3"/>
    </row>
    <row r="77" spans="1:36" x14ac:dyDescent="0.45">
      <c r="A77" s="3"/>
      <c r="B77" s="3"/>
      <c r="C77" s="3"/>
      <c r="D77" s="23"/>
      <c r="E77" s="95"/>
      <c r="F77" s="95"/>
      <c r="X77" s="95"/>
      <c r="Z77" s="95"/>
      <c r="AB77" s="3"/>
      <c r="AC77" s="3"/>
      <c r="AD77" s="3"/>
      <c r="AE77" s="3"/>
      <c r="AF77" s="3"/>
      <c r="AG77" s="3"/>
      <c r="AH77" s="3"/>
      <c r="AI77" s="3"/>
      <c r="AJ77" s="3"/>
    </row>
    <row r="78" spans="1:36" x14ac:dyDescent="0.45">
      <c r="A78" s="3"/>
      <c r="B78" s="3"/>
      <c r="C78" s="3"/>
      <c r="D78" s="23"/>
      <c r="E78" s="95"/>
      <c r="F78" s="95"/>
      <c r="X78" s="95"/>
      <c r="Z78" s="95"/>
      <c r="AB78" s="3"/>
      <c r="AC78" s="3"/>
      <c r="AD78" s="3"/>
      <c r="AE78" s="3"/>
      <c r="AF78" s="3"/>
      <c r="AG78" s="3"/>
      <c r="AH78" s="3"/>
      <c r="AI78" s="3"/>
      <c r="AJ78" s="3"/>
    </row>
    <row r="79" spans="1:36" x14ac:dyDescent="0.45">
      <c r="A79" s="3"/>
      <c r="B79" s="3"/>
      <c r="C79" s="3"/>
      <c r="D79" s="23"/>
      <c r="E79" s="95"/>
      <c r="F79" s="95"/>
      <c r="X79" s="95"/>
      <c r="Z79" s="95"/>
      <c r="AB79" s="3"/>
      <c r="AC79" s="3"/>
      <c r="AD79" s="3"/>
      <c r="AE79" s="3"/>
      <c r="AF79" s="3"/>
      <c r="AG79" s="3"/>
      <c r="AH79" s="3"/>
      <c r="AI79" s="3"/>
      <c r="AJ79" s="3"/>
    </row>
    <row r="80" spans="1:36" x14ac:dyDescent="0.45">
      <c r="A80" s="3"/>
      <c r="B80" s="3"/>
      <c r="C80" s="3"/>
      <c r="D80" s="23"/>
      <c r="E80" s="95"/>
      <c r="F80" s="95"/>
      <c r="X80" s="95"/>
      <c r="Z80" s="95"/>
      <c r="AB80" s="3"/>
      <c r="AC80" s="3"/>
      <c r="AD80" s="3"/>
      <c r="AE80" s="3"/>
      <c r="AF80" s="3"/>
      <c r="AG80" s="3"/>
      <c r="AH80" s="3"/>
      <c r="AI80" s="3"/>
      <c r="AJ80" s="3"/>
    </row>
    <row r="81" spans="1:36" x14ac:dyDescent="0.45">
      <c r="A81" s="3"/>
      <c r="B81" s="3"/>
      <c r="C81" s="3"/>
      <c r="D81" s="23"/>
      <c r="E81" s="95"/>
      <c r="F81" s="95"/>
      <c r="X81" s="95"/>
      <c r="Z81" s="95"/>
      <c r="AB81" s="3"/>
      <c r="AC81" s="3"/>
      <c r="AD81" s="3"/>
      <c r="AE81" s="3"/>
      <c r="AF81" s="3"/>
      <c r="AG81" s="3"/>
      <c r="AH81" s="3"/>
      <c r="AI81" s="3"/>
      <c r="AJ81" s="3"/>
    </row>
    <row r="82" spans="1:36" x14ac:dyDescent="0.45">
      <c r="A82" s="3"/>
      <c r="B82" s="3"/>
      <c r="C82" s="3"/>
      <c r="D82" s="23"/>
      <c r="E82" s="95"/>
      <c r="F82" s="95"/>
      <c r="X82" s="95"/>
      <c r="Z82" s="95"/>
      <c r="AB82" s="3"/>
      <c r="AC82" s="3"/>
      <c r="AD82" s="3"/>
      <c r="AE82" s="3"/>
      <c r="AF82" s="3"/>
      <c r="AG82" s="3"/>
      <c r="AH82" s="3"/>
      <c r="AI82" s="3"/>
      <c r="AJ82" s="3"/>
    </row>
    <row r="83" spans="1:36" x14ac:dyDescent="0.45">
      <c r="A83" s="3"/>
      <c r="B83" s="3"/>
      <c r="C83" s="3"/>
      <c r="D83" s="23"/>
      <c r="E83" s="95"/>
      <c r="F83" s="95"/>
      <c r="X83" s="95"/>
      <c r="Z83" s="95"/>
      <c r="AB83" s="3"/>
      <c r="AC83" s="3"/>
      <c r="AD83" s="3"/>
      <c r="AE83" s="3"/>
      <c r="AF83" s="3"/>
      <c r="AG83" s="3"/>
      <c r="AH83" s="3"/>
      <c r="AI83" s="3"/>
      <c r="AJ83" s="3"/>
    </row>
    <row r="84" spans="1:36" x14ac:dyDescent="0.45">
      <c r="A84" s="3"/>
      <c r="B84" s="3"/>
      <c r="C84" s="3"/>
      <c r="D84" s="23"/>
      <c r="E84" s="95"/>
      <c r="F84" s="95"/>
      <c r="X84" s="95"/>
      <c r="Z84" s="95"/>
      <c r="AB84" s="3"/>
      <c r="AC84" s="3"/>
      <c r="AD84" s="3"/>
      <c r="AE84" s="3"/>
      <c r="AF84" s="3"/>
      <c r="AG84" s="3"/>
      <c r="AH84" s="3"/>
      <c r="AI84" s="3"/>
      <c r="AJ84" s="3"/>
    </row>
    <row r="85" spans="1:36" x14ac:dyDescent="0.45">
      <c r="A85" s="3"/>
      <c r="B85" s="3"/>
      <c r="C85" s="3"/>
      <c r="D85" s="23"/>
      <c r="E85" s="95"/>
      <c r="F85" s="95"/>
      <c r="X85" s="95"/>
      <c r="Z85" s="95"/>
      <c r="AB85" s="3"/>
      <c r="AC85" s="3"/>
      <c r="AD85" s="3"/>
      <c r="AE85" s="3"/>
      <c r="AF85" s="3"/>
      <c r="AG85" s="3"/>
      <c r="AH85" s="3"/>
      <c r="AI85" s="3"/>
      <c r="AJ85" s="3"/>
    </row>
    <row r="86" spans="1:36" x14ac:dyDescent="0.45">
      <c r="A86" s="3"/>
      <c r="B86" s="3"/>
      <c r="C86" s="3"/>
      <c r="D86" s="23"/>
      <c r="E86" s="95"/>
      <c r="F86" s="95"/>
      <c r="X86" s="95"/>
      <c r="Z86" s="95"/>
      <c r="AB86" s="3"/>
      <c r="AC86" s="3"/>
      <c r="AD86" s="3"/>
      <c r="AE86" s="3"/>
      <c r="AF86" s="3"/>
      <c r="AG86" s="3"/>
      <c r="AH86" s="3"/>
      <c r="AI86" s="3"/>
      <c r="AJ86" s="3"/>
    </row>
    <row r="87" spans="1:36" x14ac:dyDescent="0.45">
      <c r="A87" s="3"/>
      <c r="B87" s="3"/>
      <c r="C87" s="3"/>
      <c r="D87" s="23"/>
      <c r="E87" s="95"/>
      <c r="F87" s="95"/>
      <c r="X87" s="95"/>
      <c r="Z87" s="95"/>
      <c r="AB87" s="3"/>
      <c r="AC87" s="3"/>
      <c r="AD87" s="3"/>
      <c r="AE87" s="3"/>
      <c r="AF87" s="3"/>
      <c r="AG87" s="3"/>
      <c r="AH87" s="3"/>
      <c r="AI87" s="3"/>
      <c r="AJ87" s="3"/>
    </row>
    <row r="88" spans="1:36" x14ac:dyDescent="0.45">
      <c r="A88" s="3"/>
      <c r="B88" s="3"/>
      <c r="C88" s="3"/>
      <c r="D88" s="23"/>
      <c r="E88" s="95"/>
      <c r="F88" s="95"/>
      <c r="X88" s="95"/>
      <c r="Z88" s="95"/>
      <c r="AB88" s="3"/>
      <c r="AC88" s="3"/>
      <c r="AD88" s="3"/>
      <c r="AE88" s="3"/>
      <c r="AF88" s="3"/>
      <c r="AG88" s="3"/>
      <c r="AH88" s="3"/>
      <c r="AI88" s="3"/>
      <c r="AJ88" s="3"/>
    </row>
    <row r="89" spans="1:36" x14ac:dyDescent="0.45">
      <c r="A89" s="3"/>
      <c r="B89" s="3"/>
      <c r="C89" s="3"/>
      <c r="D89" s="23"/>
      <c r="E89" s="95"/>
      <c r="F89" s="95"/>
      <c r="X89" s="95"/>
      <c r="Z89" s="95"/>
      <c r="AB89" s="3"/>
      <c r="AC89" s="3"/>
      <c r="AD89" s="3"/>
      <c r="AE89" s="3"/>
      <c r="AF89" s="3"/>
      <c r="AG89" s="3"/>
      <c r="AH89" s="3"/>
      <c r="AI89" s="3"/>
      <c r="AJ89" s="3"/>
    </row>
    <row r="90" spans="1:36" x14ac:dyDescent="0.45">
      <c r="A90" s="3"/>
      <c r="B90" s="3"/>
      <c r="C90" s="3"/>
      <c r="D90" s="23"/>
      <c r="E90" s="95"/>
      <c r="F90" s="95"/>
      <c r="X90" s="95"/>
      <c r="Z90" s="95"/>
      <c r="AB90" s="3"/>
      <c r="AC90" s="3"/>
      <c r="AD90" s="3"/>
      <c r="AE90" s="3"/>
      <c r="AF90" s="3"/>
      <c r="AG90" s="3"/>
      <c r="AH90" s="3"/>
      <c r="AI90" s="3"/>
      <c r="AJ90" s="3"/>
    </row>
    <row r="91" spans="1:36" x14ac:dyDescent="0.45">
      <c r="A91" s="3"/>
      <c r="B91" s="3"/>
      <c r="C91" s="3"/>
      <c r="D91" s="23"/>
      <c r="E91" s="95"/>
      <c r="F91" s="95"/>
      <c r="X91" s="95"/>
      <c r="Z91" s="95"/>
      <c r="AB91" s="3"/>
      <c r="AC91" s="3"/>
      <c r="AD91" s="3"/>
      <c r="AE91" s="3"/>
      <c r="AF91" s="3"/>
      <c r="AG91" s="3"/>
      <c r="AH91" s="3"/>
      <c r="AI91" s="3"/>
      <c r="AJ91" s="3"/>
    </row>
    <row r="92" spans="1:36" x14ac:dyDescent="0.45">
      <c r="A92" s="3"/>
      <c r="B92" s="3"/>
      <c r="C92" s="3"/>
      <c r="D92" s="23"/>
      <c r="E92" s="95"/>
      <c r="F92" s="95"/>
      <c r="X92" s="95"/>
      <c r="Z92" s="95"/>
      <c r="AB92" s="3"/>
      <c r="AC92" s="3"/>
      <c r="AD92" s="3"/>
      <c r="AE92" s="3"/>
      <c r="AF92" s="3"/>
      <c r="AG92" s="3"/>
      <c r="AH92" s="3"/>
      <c r="AI92" s="3"/>
      <c r="AJ92" s="3"/>
    </row>
    <row r="93" spans="1:36" x14ac:dyDescent="0.45">
      <c r="A93" s="3"/>
      <c r="B93" s="3"/>
      <c r="C93" s="3"/>
      <c r="D93" s="23"/>
      <c r="E93" s="95"/>
      <c r="F93" s="95"/>
      <c r="X93" s="95"/>
      <c r="Z93" s="95"/>
      <c r="AB93" s="3"/>
      <c r="AC93" s="3"/>
      <c r="AD93" s="3"/>
      <c r="AE93" s="3"/>
      <c r="AF93" s="3"/>
      <c r="AG93" s="3"/>
      <c r="AH93" s="3"/>
      <c r="AI93" s="3"/>
      <c r="AJ93" s="3"/>
    </row>
    <row r="94" spans="1:36" x14ac:dyDescent="0.45">
      <c r="A94" s="3"/>
      <c r="B94" s="3"/>
      <c r="C94" s="3"/>
      <c r="D94" s="23"/>
      <c r="E94" s="95"/>
      <c r="F94" s="95"/>
      <c r="X94" s="95"/>
      <c r="Z94" s="95"/>
      <c r="AB94" s="3"/>
      <c r="AC94" s="3"/>
      <c r="AD94" s="3"/>
      <c r="AE94" s="3"/>
      <c r="AF94" s="3"/>
      <c r="AG94" s="3"/>
      <c r="AH94" s="3"/>
      <c r="AI94" s="3"/>
      <c r="AJ94" s="3"/>
    </row>
    <row r="95" spans="1:36" x14ac:dyDescent="0.45">
      <c r="A95" s="3"/>
      <c r="B95" s="3"/>
      <c r="C95" s="3"/>
      <c r="D95" s="23"/>
      <c r="E95" s="95"/>
      <c r="F95" s="95"/>
      <c r="X95" s="95"/>
      <c r="Z95" s="95"/>
      <c r="AB95" s="3"/>
      <c r="AC95" s="3"/>
      <c r="AD95" s="3"/>
      <c r="AE95" s="3"/>
      <c r="AF95" s="3"/>
      <c r="AG95" s="3"/>
      <c r="AH95" s="3"/>
      <c r="AI95" s="3"/>
      <c r="AJ95" s="3"/>
    </row>
    <row r="96" spans="1:36" x14ac:dyDescent="0.45">
      <c r="A96" s="3"/>
      <c r="B96" s="3"/>
      <c r="C96" s="3"/>
      <c r="D96" s="23"/>
      <c r="E96" s="95"/>
      <c r="F96" s="95"/>
      <c r="X96" s="95"/>
      <c r="Z96" s="95"/>
      <c r="AB96" s="3"/>
      <c r="AC96" s="3"/>
      <c r="AD96" s="3"/>
      <c r="AE96" s="3"/>
      <c r="AF96" s="3"/>
      <c r="AG96" s="3"/>
      <c r="AH96" s="3"/>
      <c r="AI96" s="3"/>
      <c r="AJ96" s="3"/>
    </row>
    <row r="97" spans="1:36" x14ac:dyDescent="0.45">
      <c r="A97" s="3"/>
      <c r="B97" s="3"/>
      <c r="C97" s="3"/>
      <c r="D97" s="23"/>
      <c r="E97" s="95"/>
      <c r="F97" s="95"/>
      <c r="X97" s="95"/>
      <c r="Z97" s="95"/>
      <c r="AB97" s="3"/>
      <c r="AC97" s="3"/>
      <c r="AD97" s="3"/>
      <c r="AE97" s="3"/>
      <c r="AF97" s="3"/>
      <c r="AG97" s="3"/>
      <c r="AH97" s="3"/>
      <c r="AI97" s="3"/>
      <c r="AJ97" s="3"/>
    </row>
    <row r="98" spans="1:36" x14ac:dyDescent="0.45">
      <c r="A98" s="3"/>
      <c r="B98" s="3"/>
      <c r="C98" s="3"/>
      <c r="D98" s="23"/>
      <c r="E98" s="95"/>
      <c r="F98" s="95"/>
      <c r="X98" s="95"/>
      <c r="Z98" s="95"/>
      <c r="AB98" s="3"/>
      <c r="AC98" s="3"/>
      <c r="AD98" s="3"/>
      <c r="AE98" s="3"/>
      <c r="AF98" s="3"/>
      <c r="AG98" s="3"/>
      <c r="AH98" s="3"/>
      <c r="AI98" s="3"/>
      <c r="AJ98" s="3"/>
    </row>
    <row r="99" spans="1:36" x14ac:dyDescent="0.45">
      <c r="A99" s="3"/>
      <c r="B99" s="3"/>
      <c r="C99" s="3"/>
      <c r="D99" s="23"/>
      <c r="E99" s="95"/>
      <c r="F99" s="95"/>
      <c r="X99" s="95"/>
      <c r="Z99" s="95"/>
      <c r="AB99" s="3"/>
      <c r="AC99" s="3"/>
      <c r="AD99" s="3"/>
      <c r="AE99" s="3"/>
      <c r="AF99" s="3"/>
      <c r="AG99" s="3"/>
      <c r="AH99" s="3"/>
      <c r="AI99" s="3"/>
      <c r="AJ99" s="3"/>
    </row>
    <row r="100" spans="1:36" x14ac:dyDescent="0.45">
      <c r="A100" s="3"/>
      <c r="B100" s="3"/>
      <c r="C100" s="3"/>
      <c r="D100" s="23"/>
      <c r="E100" s="95"/>
      <c r="F100" s="95"/>
      <c r="X100" s="95"/>
      <c r="Z100" s="95"/>
      <c r="AB100" s="3"/>
      <c r="AC100" s="3"/>
      <c r="AD100" s="3"/>
      <c r="AE100" s="3"/>
      <c r="AF100" s="3"/>
      <c r="AG100" s="3"/>
      <c r="AH100" s="3"/>
      <c r="AI100" s="3"/>
      <c r="AJ100" s="3"/>
    </row>
    <row r="101" spans="1:36" x14ac:dyDescent="0.45">
      <c r="A101" s="3"/>
      <c r="B101" s="3"/>
      <c r="C101" s="3"/>
      <c r="D101" s="23"/>
      <c r="E101" s="95"/>
      <c r="F101" s="95"/>
      <c r="X101" s="95"/>
      <c r="Z101" s="95"/>
      <c r="AB101" s="3"/>
      <c r="AC101" s="3"/>
      <c r="AD101" s="3"/>
      <c r="AE101" s="3"/>
      <c r="AF101" s="3"/>
      <c r="AG101" s="3"/>
      <c r="AH101" s="3"/>
      <c r="AI101" s="3"/>
      <c r="AJ101" s="3"/>
    </row>
    <row r="102" spans="1:36" x14ac:dyDescent="0.45">
      <c r="A102" s="3"/>
      <c r="B102" s="3"/>
      <c r="C102" s="3"/>
      <c r="D102" s="23"/>
      <c r="E102" s="95"/>
      <c r="F102" s="95"/>
      <c r="X102" s="95"/>
      <c r="Z102" s="95"/>
      <c r="AB102" s="3"/>
      <c r="AC102" s="3"/>
      <c r="AD102" s="3"/>
      <c r="AE102" s="3"/>
      <c r="AF102" s="3"/>
      <c r="AG102" s="3"/>
      <c r="AH102" s="3"/>
      <c r="AI102" s="3"/>
      <c r="AJ102" s="3"/>
    </row>
    <row r="103" spans="1:36" x14ac:dyDescent="0.45">
      <c r="A103" s="3"/>
      <c r="B103" s="3"/>
      <c r="C103" s="3"/>
      <c r="D103" s="23"/>
      <c r="E103" s="95"/>
      <c r="F103" s="95"/>
      <c r="X103" s="95"/>
      <c r="Z103" s="95"/>
      <c r="AB103" s="3"/>
      <c r="AC103" s="3"/>
      <c r="AD103" s="3"/>
      <c r="AE103" s="3"/>
      <c r="AF103" s="3"/>
      <c r="AG103" s="3"/>
      <c r="AH103" s="3"/>
      <c r="AI103" s="3"/>
      <c r="AJ103" s="3"/>
    </row>
    <row r="104" spans="1:36" x14ac:dyDescent="0.45">
      <c r="A104" s="3"/>
      <c r="B104" s="3"/>
      <c r="C104" s="3"/>
      <c r="D104" s="23"/>
      <c r="E104" s="95"/>
      <c r="F104" s="95"/>
      <c r="X104" s="95"/>
      <c r="Z104" s="95"/>
      <c r="AB104" s="3"/>
      <c r="AC104" s="3"/>
      <c r="AD104" s="3"/>
      <c r="AE104" s="3"/>
      <c r="AF104" s="3"/>
      <c r="AG104" s="3"/>
      <c r="AH104" s="3"/>
      <c r="AI104" s="3"/>
      <c r="AJ104" s="3"/>
    </row>
    <row r="105" spans="1:36" x14ac:dyDescent="0.45">
      <c r="A105" s="3"/>
      <c r="B105" s="3"/>
      <c r="C105" s="3"/>
      <c r="D105" s="23"/>
      <c r="E105" s="95"/>
      <c r="F105" s="95"/>
      <c r="X105" s="95"/>
      <c r="Z105" s="95"/>
      <c r="AB105" s="3"/>
      <c r="AC105" s="3"/>
      <c r="AD105" s="3"/>
      <c r="AE105" s="3"/>
      <c r="AF105" s="3"/>
      <c r="AG105" s="3"/>
      <c r="AH105" s="3"/>
      <c r="AI105" s="3"/>
      <c r="AJ105" s="3"/>
    </row>
    <row r="106" spans="1:36" x14ac:dyDescent="0.45">
      <c r="A106" s="3"/>
      <c r="B106" s="3"/>
      <c r="C106" s="3"/>
      <c r="D106" s="23"/>
      <c r="E106" s="95"/>
      <c r="F106" s="95"/>
      <c r="X106" s="95"/>
      <c r="Z106" s="95"/>
      <c r="AB106" s="3"/>
      <c r="AC106" s="3"/>
      <c r="AD106" s="3"/>
      <c r="AE106" s="3"/>
      <c r="AF106" s="3"/>
      <c r="AG106" s="3"/>
      <c r="AH106" s="3"/>
      <c r="AI106" s="3"/>
      <c r="AJ106" s="3"/>
    </row>
    <row r="107" spans="1:36" x14ac:dyDescent="0.45">
      <c r="A107" s="3"/>
      <c r="B107" s="3"/>
      <c r="C107" s="3"/>
      <c r="D107" s="23"/>
      <c r="E107" s="95"/>
      <c r="F107" s="95"/>
      <c r="X107" s="95"/>
      <c r="Z107" s="95"/>
      <c r="AB107" s="3"/>
      <c r="AC107" s="3"/>
      <c r="AD107" s="3"/>
      <c r="AE107" s="3"/>
      <c r="AF107" s="3"/>
      <c r="AG107" s="3"/>
      <c r="AH107" s="3"/>
      <c r="AI107" s="3"/>
      <c r="AJ107" s="3"/>
    </row>
    <row r="108" spans="1:36" x14ac:dyDescent="0.45">
      <c r="A108" s="3"/>
      <c r="B108" s="3"/>
      <c r="C108" s="3"/>
      <c r="D108" s="23"/>
      <c r="E108" s="95"/>
      <c r="F108" s="95"/>
      <c r="X108" s="95"/>
      <c r="Z108" s="95"/>
      <c r="AB108" s="3"/>
      <c r="AC108" s="3"/>
      <c r="AD108" s="3"/>
      <c r="AE108" s="3"/>
      <c r="AF108" s="3"/>
      <c r="AG108" s="3"/>
      <c r="AH108" s="3"/>
      <c r="AI108" s="3"/>
      <c r="AJ108" s="3"/>
    </row>
    <row r="109" spans="1:36" x14ac:dyDescent="0.45">
      <c r="A109" s="3"/>
      <c r="B109" s="3"/>
      <c r="C109" s="3"/>
      <c r="D109" s="23"/>
      <c r="E109" s="95"/>
      <c r="F109" s="95"/>
      <c r="X109" s="95"/>
      <c r="Z109" s="95"/>
      <c r="AB109" s="3"/>
      <c r="AC109" s="3"/>
      <c r="AD109" s="3"/>
      <c r="AE109" s="3"/>
      <c r="AF109" s="3"/>
      <c r="AG109" s="3"/>
      <c r="AH109" s="3"/>
      <c r="AI109" s="3"/>
      <c r="AJ109" s="3"/>
    </row>
    <row r="110" spans="1:36" x14ac:dyDescent="0.45">
      <c r="A110" s="3"/>
      <c r="B110" s="3"/>
      <c r="C110" s="3"/>
      <c r="D110" s="23"/>
      <c r="E110" s="95"/>
      <c r="F110" s="95"/>
      <c r="X110" s="95"/>
      <c r="Z110" s="95"/>
      <c r="AB110" s="3"/>
      <c r="AC110" s="3"/>
      <c r="AD110" s="3"/>
      <c r="AE110" s="3"/>
      <c r="AF110" s="3"/>
      <c r="AG110" s="3"/>
      <c r="AH110" s="3"/>
      <c r="AI110" s="3"/>
      <c r="AJ110" s="3"/>
    </row>
    <row r="111" spans="1:36" x14ac:dyDescent="0.45">
      <c r="A111" s="3"/>
      <c r="B111" s="3"/>
      <c r="C111" s="3"/>
      <c r="D111" s="23"/>
      <c r="E111" s="95"/>
      <c r="F111" s="95"/>
      <c r="X111" s="95"/>
      <c r="Z111" s="95"/>
      <c r="AB111" s="3"/>
      <c r="AC111" s="3"/>
      <c r="AD111" s="3"/>
      <c r="AE111" s="3"/>
      <c r="AF111" s="3"/>
      <c r="AG111" s="3"/>
      <c r="AH111" s="3"/>
      <c r="AI111" s="3"/>
      <c r="AJ111" s="3"/>
    </row>
    <row r="112" spans="1:36" x14ac:dyDescent="0.45">
      <c r="A112" s="3"/>
      <c r="B112" s="3"/>
      <c r="C112" s="3"/>
      <c r="D112" s="23"/>
      <c r="E112" s="95"/>
      <c r="F112" s="95"/>
      <c r="X112" s="95"/>
      <c r="Z112" s="95"/>
      <c r="AB112" s="3"/>
      <c r="AC112" s="3"/>
      <c r="AD112" s="3"/>
      <c r="AE112" s="3"/>
      <c r="AF112" s="3"/>
      <c r="AG112" s="3"/>
      <c r="AH112" s="3"/>
      <c r="AI112" s="3"/>
      <c r="AJ112" s="3"/>
    </row>
    <row r="113" spans="1:36" x14ac:dyDescent="0.45">
      <c r="A113" s="3"/>
      <c r="B113" s="3"/>
      <c r="C113" s="3"/>
      <c r="D113" s="23"/>
      <c r="E113" s="95"/>
      <c r="F113" s="95"/>
      <c r="X113" s="95"/>
      <c r="Z113" s="95"/>
      <c r="AB113" s="3"/>
      <c r="AC113" s="3"/>
      <c r="AD113" s="3"/>
      <c r="AE113" s="3"/>
      <c r="AF113" s="3"/>
      <c r="AG113" s="3"/>
      <c r="AH113" s="3"/>
      <c r="AI113" s="3"/>
      <c r="AJ113" s="3"/>
    </row>
    <row r="114" spans="1:36" x14ac:dyDescent="0.45">
      <c r="A114" s="3"/>
      <c r="B114" s="3"/>
      <c r="C114" s="3"/>
      <c r="D114" s="23"/>
      <c r="E114" s="95"/>
      <c r="F114" s="95"/>
      <c r="X114" s="95"/>
      <c r="Z114" s="95"/>
      <c r="AB114" s="3"/>
      <c r="AC114" s="3"/>
      <c r="AD114" s="3"/>
      <c r="AE114" s="3"/>
      <c r="AF114" s="3"/>
      <c r="AG114" s="3"/>
      <c r="AH114" s="3"/>
      <c r="AI114" s="3"/>
      <c r="AJ114" s="3"/>
    </row>
    <row r="115" spans="1:36" x14ac:dyDescent="0.45">
      <c r="A115" s="3"/>
      <c r="B115" s="3"/>
      <c r="C115" s="3"/>
      <c r="D115" s="23"/>
      <c r="E115" s="95"/>
      <c r="F115" s="95"/>
      <c r="X115" s="95"/>
      <c r="Z115" s="95"/>
      <c r="AB115" s="3"/>
      <c r="AC115" s="3"/>
      <c r="AD115" s="3"/>
      <c r="AE115" s="3"/>
      <c r="AF115" s="3"/>
      <c r="AG115" s="3"/>
      <c r="AH115" s="3"/>
      <c r="AI115" s="3"/>
      <c r="AJ115" s="3"/>
    </row>
    <row r="116" spans="1:36" x14ac:dyDescent="0.45">
      <c r="A116" s="3"/>
      <c r="B116" s="3"/>
      <c r="C116" s="3"/>
      <c r="D116" s="23"/>
      <c r="E116" s="95"/>
      <c r="F116" s="95"/>
      <c r="X116" s="95"/>
      <c r="Z116" s="95"/>
      <c r="AB116" s="3"/>
      <c r="AC116" s="3"/>
      <c r="AD116" s="3"/>
      <c r="AE116" s="3"/>
      <c r="AF116" s="3"/>
      <c r="AG116" s="3"/>
      <c r="AH116" s="3"/>
      <c r="AI116" s="3"/>
      <c r="AJ116" s="3"/>
    </row>
    <row r="117" spans="1:36" x14ac:dyDescent="0.45">
      <c r="A117" s="3"/>
      <c r="B117" s="3"/>
      <c r="C117" s="3"/>
      <c r="D117" s="23"/>
      <c r="E117" s="95"/>
      <c r="F117" s="95"/>
      <c r="X117" s="95"/>
      <c r="Z117" s="95"/>
      <c r="AB117" s="3"/>
      <c r="AC117" s="3"/>
      <c r="AD117" s="3"/>
      <c r="AE117" s="3"/>
      <c r="AF117" s="3"/>
      <c r="AG117" s="3"/>
      <c r="AH117" s="3"/>
      <c r="AI117" s="3"/>
      <c r="AJ117" s="3"/>
    </row>
    <row r="118" spans="1:36" x14ac:dyDescent="0.45">
      <c r="A118" s="3"/>
      <c r="B118" s="3"/>
      <c r="C118" s="3"/>
      <c r="D118" s="23"/>
      <c r="E118" s="95"/>
      <c r="F118" s="95"/>
      <c r="X118" s="95"/>
      <c r="Z118" s="95"/>
      <c r="AB118" s="3"/>
      <c r="AC118" s="3"/>
      <c r="AD118" s="3"/>
      <c r="AE118" s="3"/>
      <c r="AF118" s="3"/>
      <c r="AG118" s="3"/>
      <c r="AH118" s="3"/>
      <c r="AI118" s="3"/>
      <c r="AJ118" s="3"/>
    </row>
    <row r="119" spans="1:36" x14ac:dyDescent="0.45">
      <c r="A119" s="3"/>
      <c r="B119" s="3"/>
      <c r="C119" s="3"/>
      <c r="D119" s="23"/>
      <c r="E119" s="95"/>
      <c r="F119" s="95"/>
      <c r="X119" s="95"/>
      <c r="Z119" s="95"/>
      <c r="AB119" s="3"/>
      <c r="AC119" s="3"/>
      <c r="AD119" s="3"/>
      <c r="AE119" s="3"/>
      <c r="AF119" s="3"/>
      <c r="AG119" s="3"/>
      <c r="AH119" s="3"/>
      <c r="AI119" s="3"/>
      <c r="AJ119" s="3"/>
    </row>
    <row r="120" spans="1:36" x14ac:dyDescent="0.45">
      <c r="A120" s="3"/>
      <c r="B120" s="3"/>
      <c r="C120" s="3"/>
      <c r="D120" s="23"/>
      <c r="E120" s="95"/>
      <c r="F120" s="95"/>
      <c r="X120" s="95"/>
      <c r="Z120" s="95"/>
      <c r="AB120" s="3"/>
      <c r="AC120" s="3"/>
      <c r="AD120" s="3"/>
      <c r="AE120" s="3"/>
      <c r="AF120" s="3"/>
      <c r="AG120" s="3"/>
      <c r="AH120" s="3"/>
      <c r="AI120" s="3"/>
      <c r="AJ120" s="3"/>
    </row>
    <row r="121" spans="1:36" x14ac:dyDescent="0.45">
      <c r="A121" s="3"/>
      <c r="B121" s="3"/>
      <c r="C121" s="3"/>
      <c r="D121" s="23"/>
      <c r="E121" s="95"/>
      <c r="F121" s="95"/>
      <c r="X121" s="95"/>
      <c r="Z121" s="95"/>
      <c r="AB121" s="3"/>
      <c r="AC121" s="3"/>
      <c r="AD121" s="3"/>
      <c r="AE121" s="3"/>
      <c r="AF121" s="3"/>
      <c r="AG121" s="3"/>
      <c r="AH121" s="3"/>
      <c r="AI121" s="3"/>
      <c r="AJ121" s="3"/>
    </row>
    <row r="122" spans="1:36" x14ac:dyDescent="0.45">
      <c r="A122" s="3"/>
      <c r="B122" s="3"/>
      <c r="C122" s="3"/>
      <c r="D122" s="23"/>
      <c r="E122" s="95"/>
      <c r="F122" s="95"/>
      <c r="X122" s="95"/>
      <c r="Z122" s="95"/>
      <c r="AB122" s="3"/>
      <c r="AC122" s="3"/>
      <c r="AD122" s="3"/>
      <c r="AE122" s="3"/>
      <c r="AF122" s="3"/>
      <c r="AG122" s="3"/>
      <c r="AH122" s="3"/>
      <c r="AI122" s="3"/>
      <c r="AJ122" s="3"/>
    </row>
    <row r="123" spans="1:36" x14ac:dyDescent="0.45">
      <c r="A123" s="3"/>
      <c r="B123" s="3"/>
      <c r="C123" s="3"/>
      <c r="D123" s="23"/>
      <c r="E123" s="95"/>
      <c r="F123" s="95"/>
      <c r="X123" s="95"/>
      <c r="Z123" s="95"/>
      <c r="AB123" s="3"/>
      <c r="AC123" s="3"/>
      <c r="AD123" s="3"/>
      <c r="AE123" s="3"/>
      <c r="AF123" s="3"/>
      <c r="AG123" s="3"/>
      <c r="AH123" s="3"/>
      <c r="AI123" s="3"/>
      <c r="AJ123" s="3"/>
    </row>
    <row r="124" spans="1:36" x14ac:dyDescent="0.45">
      <c r="A124" s="3"/>
      <c r="B124" s="3"/>
      <c r="C124" s="3"/>
      <c r="D124" s="23"/>
      <c r="E124" s="95"/>
      <c r="F124" s="95"/>
      <c r="X124" s="95"/>
      <c r="Z124" s="95"/>
      <c r="AB124" s="3"/>
      <c r="AC124" s="3"/>
      <c r="AD124" s="3"/>
      <c r="AE124" s="3"/>
      <c r="AF124" s="3"/>
      <c r="AG124" s="3"/>
      <c r="AH124" s="3"/>
      <c r="AI124" s="3"/>
      <c r="AJ124" s="3"/>
    </row>
    <row r="125" spans="1:36" x14ac:dyDescent="0.45">
      <c r="A125" s="3"/>
      <c r="B125" s="3"/>
      <c r="C125" s="3"/>
      <c r="D125" s="23"/>
      <c r="E125" s="95"/>
      <c r="F125" s="95"/>
      <c r="X125" s="95"/>
      <c r="Z125" s="95"/>
      <c r="AB125" s="3"/>
      <c r="AC125" s="3"/>
      <c r="AD125" s="3"/>
      <c r="AE125" s="3"/>
      <c r="AF125" s="3"/>
      <c r="AG125" s="3"/>
      <c r="AH125" s="3"/>
      <c r="AI125" s="3"/>
      <c r="AJ125" s="3"/>
    </row>
    <row r="126" spans="1:36" x14ac:dyDescent="0.45">
      <c r="A126" s="3"/>
      <c r="B126" s="3"/>
      <c r="C126" s="3"/>
      <c r="D126" s="23"/>
      <c r="E126" s="95"/>
      <c r="F126" s="95"/>
      <c r="X126" s="95"/>
      <c r="Z126" s="95"/>
      <c r="AB126" s="3"/>
      <c r="AC126" s="3"/>
      <c r="AD126" s="3"/>
      <c r="AE126" s="3"/>
      <c r="AF126" s="3"/>
      <c r="AG126" s="3"/>
      <c r="AH126" s="3"/>
      <c r="AI126" s="3"/>
      <c r="AJ126" s="3"/>
    </row>
    <row r="127" spans="1:36" x14ac:dyDescent="0.45">
      <c r="A127" s="3"/>
      <c r="B127" s="3"/>
      <c r="C127" s="3"/>
      <c r="D127" s="23"/>
      <c r="E127" s="95"/>
      <c r="F127" s="95"/>
      <c r="X127" s="95"/>
      <c r="Z127" s="95"/>
      <c r="AB127" s="3"/>
      <c r="AC127" s="3"/>
      <c r="AD127" s="3"/>
      <c r="AE127" s="3"/>
      <c r="AF127" s="3"/>
      <c r="AG127" s="3"/>
      <c r="AH127" s="3"/>
      <c r="AI127" s="3"/>
      <c r="AJ127" s="3"/>
    </row>
    <row r="128" spans="1:36" x14ac:dyDescent="0.45">
      <c r="A128" s="3"/>
      <c r="B128" s="3"/>
      <c r="C128" s="3"/>
      <c r="D128" s="23"/>
      <c r="E128" s="95"/>
      <c r="F128" s="95"/>
      <c r="X128" s="95"/>
      <c r="Z128" s="95"/>
      <c r="AB128" s="3"/>
      <c r="AC128" s="3"/>
      <c r="AD128" s="3"/>
      <c r="AE128" s="3"/>
      <c r="AF128" s="3"/>
      <c r="AG128" s="3"/>
      <c r="AH128" s="3"/>
      <c r="AI128" s="3"/>
      <c r="AJ128" s="3"/>
    </row>
    <row r="129" spans="1:36" x14ac:dyDescent="0.45">
      <c r="A129" s="3"/>
      <c r="B129" s="3"/>
      <c r="C129" s="3"/>
      <c r="D129" s="23"/>
      <c r="E129" s="95"/>
      <c r="F129" s="95"/>
      <c r="X129" s="95"/>
      <c r="Z129" s="95"/>
      <c r="AB129" s="3"/>
      <c r="AC129" s="3"/>
      <c r="AD129" s="3"/>
      <c r="AE129" s="3"/>
      <c r="AF129" s="3"/>
      <c r="AG129" s="3"/>
      <c r="AH129" s="3"/>
      <c r="AI129" s="3"/>
      <c r="AJ129" s="3"/>
    </row>
    <row r="130" spans="1:36" x14ac:dyDescent="0.45">
      <c r="A130" s="3"/>
      <c r="B130" s="3"/>
      <c r="C130" s="3"/>
      <c r="D130" s="23"/>
      <c r="E130" s="95"/>
      <c r="F130" s="95"/>
      <c r="X130" s="95"/>
      <c r="Z130" s="95"/>
      <c r="AB130" s="3"/>
      <c r="AC130" s="3"/>
      <c r="AD130" s="3"/>
      <c r="AE130" s="3"/>
      <c r="AF130" s="3"/>
      <c r="AG130" s="3"/>
      <c r="AH130" s="3"/>
      <c r="AI130" s="3"/>
      <c r="AJ130" s="3"/>
    </row>
    <row r="131" spans="1:36" x14ac:dyDescent="0.45">
      <c r="A131" s="3"/>
      <c r="B131" s="3"/>
      <c r="C131" s="3"/>
      <c r="D131" s="23"/>
      <c r="E131" s="95"/>
      <c r="F131" s="95"/>
      <c r="X131" s="95"/>
      <c r="Z131" s="95"/>
      <c r="AB131" s="3"/>
      <c r="AC131" s="3"/>
      <c r="AD131" s="3"/>
      <c r="AE131" s="3"/>
      <c r="AF131" s="3"/>
      <c r="AG131" s="3"/>
      <c r="AH131" s="3"/>
      <c r="AI131" s="3"/>
      <c r="AJ131" s="3"/>
    </row>
    <row r="132" spans="1:36" x14ac:dyDescent="0.45">
      <c r="A132" s="3"/>
      <c r="B132" s="3"/>
      <c r="C132" s="3"/>
      <c r="D132" s="23"/>
      <c r="E132" s="95"/>
      <c r="F132" s="95"/>
      <c r="X132" s="95"/>
      <c r="Z132" s="95"/>
      <c r="AB132" s="3"/>
      <c r="AC132" s="3"/>
      <c r="AD132" s="3"/>
      <c r="AE132" s="3"/>
      <c r="AF132" s="3"/>
      <c r="AG132" s="3"/>
      <c r="AH132" s="3"/>
      <c r="AI132" s="3"/>
      <c r="AJ132" s="3"/>
    </row>
    <row r="133" spans="1:36" x14ac:dyDescent="0.45">
      <c r="A133" s="3"/>
      <c r="B133" s="3"/>
      <c r="C133" s="3"/>
      <c r="D133" s="23"/>
      <c r="E133" s="95"/>
      <c r="F133" s="95"/>
      <c r="X133" s="95"/>
      <c r="Z133" s="95"/>
      <c r="AB133" s="3"/>
      <c r="AC133" s="3"/>
      <c r="AD133" s="3"/>
      <c r="AE133" s="3"/>
      <c r="AF133" s="3"/>
      <c r="AG133" s="3"/>
      <c r="AH133" s="3"/>
      <c r="AI133" s="3"/>
      <c r="AJ133" s="3"/>
    </row>
    <row r="134" spans="1:36" x14ac:dyDescent="0.45">
      <c r="A134" s="3"/>
      <c r="B134" s="3"/>
      <c r="C134" s="3"/>
      <c r="D134" s="23"/>
      <c r="E134" s="95"/>
      <c r="F134" s="95"/>
      <c r="X134" s="95"/>
      <c r="Z134" s="95"/>
      <c r="AB134" s="3"/>
      <c r="AC134" s="3"/>
      <c r="AD134" s="3"/>
      <c r="AE134" s="3"/>
      <c r="AF134" s="3"/>
      <c r="AG134" s="3"/>
      <c r="AH134" s="3"/>
      <c r="AI134" s="3"/>
      <c r="AJ134" s="3"/>
    </row>
    <row r="135" spans="1:36" x14ac:dyDescent="0.45">
      <c r="A135" s="3"/>
      <c r="B135" s="3"/>
      <c r="C135" s="3"/>
      <c r="D135" s="23"/>
      <c r="E135" s="95"/>
      <c r="F135" s="95"/>
      <c r="X135" s="95"/>
      <c r="Z135" s="95"/>
      <c r="AB135" s="3"/>
      <c r="AC135" s="3"/>
      <c r="AD135" s="3"/>
      <c r="AE135" s="3"/>
      <c r="AF135" s="3"/>
      <c r="AG135" s="3"/>
      <c r="AH135" s="3"/>
      <c r="AI135" s="3"/>
      <c r="AJ135" s="3"/>
    </row>
    <row r="136" spans="1:36" x14ac:dyDescent="0.45">
      <c r="A136" s="3"/>
      <c r="B136" s="3"/>
      <c r="C136" s="3"/>
      <c r="D136" s="23"/>
      <c r="E136" s="95"/>
      <c r="F136" s="95"/>
      <c r="X136" s="95"/>
      <c r="Z136" s="95"/>
      <c r="AB136" s="3"/>
      <c r="AC136" s="3"/>
      <c r="AD136" s="3"/>
      <c r="AE136" s="3"/>
      <c r="AF136" s="3"/>
      <c r="AG136" s="3"/>
      <c r="AH136" s="3"/>
      <c r="AI136" s="3"/>
      <c r="AJ136" s="3"/>
    </row>
    <row r="137" spans="1:36" x14ac:dyDescent="0.45">
      <c r="A137" s="3"/>
      <c r="B137" s="3"/>
      <c r="C137" s="3"/>
      <c r="D137" s="23"/>
      <c r="E137" s="95"/>
      <c r="F137" s="95"/>
      <c r="X137" s="95"/>
      <c r="Z137" s="95"/>
      <c r="AB137" s="3"/>
      <c r="AC137" s="3"/>
      <c r="AD137" s="3"/>
      <c r="AE137" s="3"/>
      <c r="AF137" s="3"/>
      <c r="AG137" s="3"/>
      <c r="AH137" s="3"/>
      <c r="AI137" s="3"/>
      <c r="AJ137" s="3"/>
    </row>
    <row r="138" spans="1:36" x14ac:dyDescent="0.45">
      <c r="A138" s="3"/>
      <c r="B138" s="3"/>
      <c r="C138" s="3"/>
      <c r="D138" s="23"/>
      <c r="E138" s="95"/>
      <c r="F138" s="95"/>
      <c r="X138" s="95"/>
      <c r="Z138" s="95"/>
      <c r="AB138" s="3"/>
      <c r="AC138" s="3"/>
      <c r="AD138" s="3"/>
      <c r="AE138" s="3"/>
      <c r="AF138" s="3"/>
      <c r="AG138" s="3"/>
      <c r="AH138" s="3"/>
      <c r="AI138" s="3"/>
      <c r="AJ138" s="3"/>
    </row>
    <row r="139" spans="1:36" x14ac:dyDescent="0.45">
      <c r="A139" s="3"/>
      <c r="B139" s="3"/>
      <c r="C139" s="3"/>
      <c r="D139" s="23"/>
      <c r="E139" s="95"/>
      <c r="F139" s="95"/>
      <c r="X139" s="95"/>
      <c r="Z139" s="95"/>
      <c r="AB139" s="3"/>
      <c r="AC139" s="3"/>
      <c r="AD139" s="3"/>
      <c r="AE139" s="3"/>
      <c r="AF139" s="3"/>
      <c r="AG139" s="3"/>
      <c r="AH139" s="3"/>
      <c r="AI139" s="3"/>
      <c r="AJ139" s="3"/>
    </row>
    <row r="140" spans="1:36" x14ac:dyDescent="0.45">
      <c r="A140" s="3"/>
      <c r="B140" s="3"/>
      <c r="C140" s="3"/>
      <c r="D140" s="23"/>
      <c r="E140" s="95"/>
      <c r="F140" s="95"/>
      <c r="X140" s="95"/>
      <c r="Z140" s="95"/>
      <c r="AB140" s="3"/>
      <c r="AC140" s="3"/>
      <c r="AD140" s="3"/>
      <c r="AE140" s="3"/>
      <c r="AF140" s="3"/>
      <c r="AG140" s="3"/>
      <c r="AH140" s="3"/>
      <c r="AI140" s="3"/>
      <c r="AJ140" s="3"/>
    </row>
    <row r="141" spans="1:36" x14ac:dyDescent="0.45">
      <c r="A141" s="3"/>
      <c r="B141" s="3"/>
      <c r="C141" s="3"/>
      <c r="D141" s="23"/>
      <c r="E141" s="95"/>
      <c r="F141" s="95"/>
      <c r="X141" s="95"/>
      <c r="Z141" s="95"/>
      <c r="AB141" s="3"/>
      <c r="AC141" s="3"/>
      <c r="AD141" s="3"/>
      <c r="AE141" s="3"/>
      <c r="AF141" s="3"/>
      <c r="AG141" s="3"/>
      <c r="AH141" s="3"/>
      <c r="AI141" s="3"/>
      <c r="AJ141" s="3"/>
    </row>
    <row r="142" spans="1:36" x14ac:dyDescent="0.45">
      <c r="A142" s="3"/>
      <c r="B142" s="3"/>
      <c r="C142" s="3"/>
      <c r="D142" s="23"/>
      <c r="E142" s="95"/>
      <c r="F142" s="95"/>
      <c r="X142" s="95"/>
      <c r="Z142" s="95"/>
      <c r="AB142" s="3"/>
      <c r="AC142" s="3"/>
      <c r="AD142" s="3"/>
      <c r="AE142" s="3"/>
      <c r="AF142" s="3"/>
      <c r="AG142" s="3"/>
      <c r="AH142" s="3"/>
      <c r="AI142" s="3"/>
      <c r="AJ142" s="3"/>
    </row>
    <row r="143" spans="1:36" x14ac:dyDescent="0.45">
      <c r="A143" s="3"/>
      <c r="B143" s="3"/>
      <c r="C143" s="3"/>
      <c r="D143" s="23"/>
      <c r="E143" s="95"/>
      <c r="F143" s="95"/>
      <c r="X143" s="95"/>
      <c r="Z143" s="95"/>
      <c r="AB143" s="3"/>
      <c r="AC143" s="3"/>
      <c r="AD143" s="3"/>
      <c r="AE143" s="3"/>
      <c r="AF143" s="3"/>
      <c r="AG143" s="3"/>
      <c r="AH143" s="3"/>
      <c r="AI143" s="3"/>
      <c r="AJ143" s="3"/>
    </row>
    <row r="144" spans="1:36" x14ac:dyDescent="0.45">
      <c r="A144" s="3"/>
      <c r="B144" s="3"/>
      <c r="C144" s="3"/>
      <c r="D144" s="23"/>
      <c r="E144" s="95"/>
      <c r="F144" s="95"/>
      <c r="X144" s="95"/>
      <c r="Z144" s="95"/>
      <c r="AB144" s="3"/>
      <c r="AC144" s="3"/>
      <c r="AD144" s="3"/>
      <c r="AE144" s="3"/>
      <c r="AF144" s="3"/>
      <c r="AG144" s="3"/>
      <c r="AH144" s="3"/>
      <c r="AI144" s="3"/>
      <c r="AJ144" s="3"/>
    </row>
    <row r="145" spans="1:36" x14ac:dyDescent="0.45">
      <c r="A145" s="3"/>
      <c r="B145" s="3"/>
      <c r="C145" s="3"/>
      <c r="D145" s="23"/>
      <c r="E145" s="95"/>
      <c r="F145" s="95"/>
      <c r="X145" s="95"/>
      <c r="Z145" s="95"/>
      <c r="AB145" s="3"/>
      <c r="AC145" s="3"/>
      <c r="AD145" s="3"/>
      <c r="AE145" s="3"/>
      <c r="AF145" s="3"/>
      <c r="AG145" s="3"/>
      <c r="AH145" s="3"/>
      <c r="AI145" s="3"/>
      <c r="AJ145" s="3"/>
    </row>
    <row r="146" spans="1:36" x14ac:dyDescent="0.45">
      <c r="A146" s="3"/>
      <c r="B146" s="3"/>
      <c r="C146" s="3"/>
      <c r="D146" s="23"/>
      <c r="E146" s="95"/>
      <c r="F146" s="95"/>
      <c r="X146" s="95"/>
      <c r="Z146" s="95"/>
      <c r="AB146" s="3"/>
      <c r="AC146" s="3"/>
      <c r="AD146" s="3"/>
      <c r="AE146" s="3"/>
      <c r="AF146" s="3"/>
      <c r="AG146" s="3"/>
      <c r="AH146" s="3"/>
      <c r="AI146" s="3"/>
      <c r="AJ146" s="3"/>
    </row>
    <row r="147" spans="1:36" x14ac:dyDescent="0.45">
      <c r="A147" s="3"/>
      <c r="B147" s="3"/>
      <c r="C147" s="3"/>
      <c r="D147" s="23"/>
      <c r="E147" s="95"/>
      <c r="F147" s="95"/>
      <c r="X147" s="95"/>
      <c r="Z147" s="95"/>
      <c r="AB147" s="3"/>
      <c r="AC147" s="3"/>
      <c r="AD147" s="3"/>
      <c r="AE147" s="3"/>
      <c r="AF147" s="3"/>
      <c r="AG147" s="3"/>
      <c r="AH147" s="3"/>
      <c r="AI147" s="3"/>
      <c r="AJ147" s="3"/>
    </row>
    <row r="148" spans="1:36" x14ac:dyDescent="0.45">
      <c r="A148" s="3"/>
      <c r="B148" s="3"/>
      <c r="C148" s="3"/>
      <c r="D148" s="23"/>
      <c r="E148" s="95"/>
      <c r="F148" s="95"/>
      <c r="X148" s="95"/>
      <c r="Z148" s="95"/>
      <c r="AB148" s="3"/>
      <c r="AC148" s="3"/>
      <c r="AD148" s="3"/>
      <c r="AE148" s="3"/>
      <c r="AF148" s="3"/>
      <c r="AG148" s="3"/>
      <c r="AH148" s="3"/>
      <c r="AI148" s="3"/>
      <c r="AJ148" s="3"/>
    </row>
    <row r="149" spans="1:36" x14ac:dyDescent="0.45">
      <c r="A149" s="3"/>
      <c r="B149" s="3"/>
      <c r="C149" s="3"/>
      <c r="D149" s="23"/>
      <c r="E149" s="95"/>
      <c r="F149" s="95"/>
      <c r="X149" s="95"/>
      <c r="Z149" s="95"/>
      <c r="AB149" s="3"/>
      <c r="AC149" s="3"/>
      <c r="AD149" s="3"/>
      <c r="AE149" s="3"/>
      <c r="AF149" s="3"/>
      <c r="AG149" s="3"/>
      <c r="AH149" s="3"/>
      <c r="AI149" s="3"/>
      <c r="AJ149" s="3"/>
    </row>
    <row r="150" spans="1:36" x14ac:dyDescent="0.45">
      <c r="A150" s="3"/>
      <c r="B150" s="3"/>
      <c r="C150" s="3"/>
      <c r="D150" s="23"/>
      <c r="E150" s="95"/>
      <c r="F150" s="95"/>
      <c r="X150" s="95"/>
      <c r="Z150" s="95"/>
      <c r="AB150" s="3"/>
      <c r="AC150" s="3"/>
      <c r="AD150" s="3"/>
      <c r="AE150" s="3"/>
      <c r="AF150" s="3"/>
      <c r="AG150" s="3"/>
      <c r="AH150" s="3"/>
      <c r="AI150" s="3"/>
      <c r="AJ150" s="3"/>
    </row>
    <row r="151" spans="1:36" x14ac:dyDescent="0.45">
      <c r="A151" s="3"/>
      <c r="B151" s="3"/>
      <c r="C151" s="3"/>
      <c r="D151" s="23"/>
      <c r="E151" s="95"/>
      <c r="F151" s="95"/>
      <c r="X151" s="95"/>
      <c r="Z151" s="95"/>
      <c r="AB151" s="3"/>
      <c r="AC151" s="3"/>
      <c r="AD151" s="3"/>
      <c r="AE151" s="3"/>
      <c r="AF151" s="3"/>
      <c r="AG151" s="3"/>
      <c r="AH151" s="3"/>
      <c r="AI151" s="3"/>
      <c r="AJ151" s="3"/>
    </row>
    <row r="152" spans="1:36" x14ac:dyDescent="0.45">
      <c r="A152" s="3"/>
      <c r="B152" s="3"/>
      <c r="C152" s="3"/>
      <c r="D152" s="23"/>
      <c r="E152" s="95"/>
      <c r="F152" s="95"/>
      <c r="X152" s="95"/>
      <c r="Z152" s="95"/>
      <c r="AB152" s="3"/>
      <c r="AC152" s="3"/>
      <c r="AD152" s="3"/>
      <c r="AE152" s="3"/>
      <c r="AF152" s="3"/>
      <c r="AG152" s="3"/>
      <c r="AH152" s="3"/>
      <c r="AI152" s="3"/>
      <c r="AJ152" s="3"/>
    </row>
    <row r="153" spans="1:36" x14ac:dyDescent="0.45">
      <c r="A153" s="3"/>
      <c r="B153" s="3"/>
      <c r="C153" s="3"/>
      <c r="D153" s="23"/>
      <c r="E153" s="95"/>
      <c r="F153" s="95"/>
      <c r="X153" s="95"/>
      <c r="Z153" s="95"/>
      <c r="AB153" s="3"/>
      <c r="AC153" s="3"/>
      <c r="AD153" s="3"/>
      <c r="AE153" s="3"/>
      <c r="AF153" s="3"/>
      <c r="AG153" s="3"/>
      <c r="AH153" s="3"/>
      <c r="AI153" s="3"/>
      <c r="AJ153" s="3"/>
    </row>
    <row r="154" spans="1:36" x14ac:dyDescent="0.45">
      <c r="A154" s="3"/>
      <c r="B154" s="3"/>
      <c r="C154" s="3"/>
      <c r="D154" s="23"/>
      <c r="E154" s="95"/>
      <c r="F154" s="95"/>
      <c r="X154" s="95"/>
      <c r="Z154" s="95"/>
      <c r="AB154" s="3"/>
      <c r="AC154" s="3"/>
      <c r="AD154" s="3"/>
      <c r="AE154" s="3"/>
      <c r="AF154" s="3"/>
      <c r="AG154" s="3"/>
      <c r="AH154" s="3"/>
      <c r="AI154" s="3"/>
      <c r="AJ154" s="3"/>
    </row>
    <row r="155" spans="1:36" x14ac:dyDescent="0.45">
      <c r="A155" s="3"/>
      <c r="B155" s="3"/>
      <c r="C155" s="3"/>
      <c r="D155" s="23"/>
      <c r="E155" s="95"/>
      <c r="F155" s="95"/>
      <c r="X155" s="95"/>
      <c r="Z155" s="95"/>
      <c r="AB155" s="3"/>
      <c r="AC155" s="3"/>
      <c r="AD155" s="3"/>
      <c r="AE155" s="3"/>
      <c r="AF155" s="3"/>
      <c r="AG155" s="3"/>
      <c r="AH155" s="3"/>
      <c r="AI155" s="3"/>
      <c r="AJ155" s="3"/>
    </row>
    <row r="156" spans="1:36" x14ac:dyDescent="0.45">
      <c r="A156" s="3"/>
      <c r="B156" s="3"/>
      <c r="C156" s="3"/>
      <c r="D156" s="23"/>
      <c r="E156" s="95"/>
      <c r="F156" s="95"/>
      <c r="X156" s="95"/>
      <c r="Z156" s="95"/>
      <c r="AB156" s="3"/>
      <c r="AC156" s="3"/>
      <c r="AD156" s="3"/>
      <c r="AE156" s="3"/>
      <c r="AF156" s="3"/>
      <c r="AG156" s="3"/>
      <c r="AH156" s="3"/>
      <c r="AI156" s="3"/>
      <c r="AJ156" s="3"/>
    </row>
    <row r="157" spans="1:36" x14ac:dyDescent="0.45">
      <c r="A157" s="3"/>
      <c r="B157" s="3"/>
      <c r="C157" s="3"/>
      <c r="D157" s="23"/>
      <c r="E157" s="95"/>
      <c r="F157" s="95"/>
      <c r="X157" s="95"/>
      <c r="Z157" s="95"/>
      <c r="AB157" s="3"/>
      <c r="AC157" s="3"/>
      <c r="AD157" s="3"/>
      <c r="AE157" s="3"/>
      <c r="AF157" s="3"/>
      <c r="AG157" s="3"/>
      <c r="AH157" s="3"/>
      <c r="AI157" s="3"/>
      <c r="AJ157" s="3"/>
    </row>
    <row r="158" spans="1:36" x14ac:dyDescent="0.45">
      <c r="A158" s="3"/>
      <c r="B158" s="3"/>
      <c r="C158" s="3"/>
      <c r="D158" s="23"/>
      <c r="E158" s="95"/>
      <c r="F158" s="95"/>
      <c r="X158" s="95"/>
      <c r="Z158" s="95"/>
      <c r="AB158" s="3"/>
      <c r="AC158" s="3"/>
      <c r="AD158" s="3"/>
      <c r="AE158" s="3"/>
      <c r="AF158" s="3"/>
      <c r="AG158" s="3"/>
      <c r="AH158" s="3"/>
      <c r="AI158" s="3"/>
      <c r="AJ158" s="3"/>
    </row>
    <row r="159" spans="1:36" x14ac:dyDescent="0.45">
      <c r="A159" s="3"/>
      <c r="B159" s="3"/>
      <c r="C159" s="3"/>
      <c r="D159" s="23"/>
      <c r="E159" s="95"/>
      <c r="F159" s="95"/>
      <c r="X159" s="95"/>
      <c r="Z159" s="95"/>
      <c r="AB159" s="3"/>
      <c r="AC159" s="3"/>
      <c r="AD159" s="3"/>
      <c r="AE159" s="3"/>
      <c r="AF159" s="3"/>
      <c r="AG159" s="3"/>
      <c r="AH159" s="3"/>
      <c r="AI159" s="3"/>
      <c r="AJ159" s="3"/>
    </row>
    <row r="160" spans="1:36" x14ac:dyDescent="0.45">
      <c r="A160" s="3"/>
      <c r="B160" s="3"/>
      <c r="C160" s="3"/>
      <c r="D160" s="23"/>
      <c r="E160" s="95"/>
      <c r="F160" s="95"/>
      <c r="X160" s="95"/>
      <c r="Z160" s="95"/>
      <c r="AB160" s="3"/>
      <c r="AC160" s="3"/>
      <c r="AD160" s="3"/>
      <c r="AE160" s="3"/>
      <c r="AF160" s="3"/>
      <c r="AG160" s="3"/>
      <c r="AH160" s="3"/>
      <c r="AI160" s="3"/>
      <c r="AJ160" s="3"/>
    </row>
    <row r="161" spans="1:36" x14ac:dyDescent="0.45">
      <c r="A161" s="3"/>
      <c r="B161" s="3"/>
      <c r="C161" s="3"/>
      <c r="D161" s="23"/>
      <c r="E161" s="95"/>
      <c r="F161" s="95"/>
      <c r="X161" s="95"/>
      <c r="Z161" s="95"/>
      <c r="AB161" s="3"/>
      <c r="AC161" s="3"/>
      <c r="AD161" s="3"/>
      <c r="AE161" s="3"/>
      <c r="AF161" s="3"/>
      <c r="AG161" s="3"/>
      <c r="AH161" s="3"/>
      <c r="AI161" s="3"/>
      <c r="AJ161" s="3"/>
    </row>
    <row r="162" spans="1:36" x14ac:dyDescent="0.45">
      <c r="A162" s="3"/>
      <c r="B162" s="3"/>
      <c r="C162" s="3"/>
      <c r="D162" s="23"/>
      <c r="E162" s="95"/>
      <c r="F162" s="95"/>
      <c r="X162" s="95"/>
      <c r="Z162" s="95"/>
      <c r="AB162" s="3"/>
      <c r="AC162" s="3"/>
      <c r="AD162" s="3"/>
      <c r="AE162" s="3"/>
      <c r="AF162" s="3"/>
      <c r="AG162" s="3"/>
      <c r="AH162" s="3"/>
      <c r="AI162" s="3"/>
      <c r="AJ162" s="3"/>
    </row>
    <row r="163" spans="1:36" x14ac:dyDescent="0.45">
      <c r="A163" s="3"/>
      <c r="B163" s="3"/>
      <c r="C163" s="3"/>
      <c r="D163" s="23"/>
      <c r="E163" s="95"/>
      <c r="F163" s="95"/>
      <c r="X163" s="95"/>
      <c r="Z163" s="95"/>
      <c r="AB163" s="3"/>
      <c r="AC163" s="3"/>
      <c r="AD163" s="3"/>
      <c r="AE163" s="3"/>
      <c r="AF163" s="3"/>
      <c r="AG163" s="3"/>
      <c r="AH163" s="3"/>
      <c r="AI163" s="3"/>
      <c r="AJ163" s="3"/>
    </row>
    <row r="164" spans="1:36" x14ac:dyDescent="0.45">
      <c r="A164" s="3"/>
      <c r="B164" s="3"/>
      <c r="C164" s="3"/>
      <c r="D164" s="23"/>
      <c r="E164" s="95"/>
      <c r="F164" s="95"/>
      <c r="X164" s="95"/>
      <c r="Z164" s="95"/>
      <c r="AB164" s="3"/>
      <c r="AC164" s="3"/>
      <c r="AD164" s="3"/>
      <c r="AE164" s="3"/>
      <c r="AF164" s="3"/>
      <c r="AG164" s="3"/>
      <c r="AH164" s="3"/>
      <c r="AI164" s="3"/>
      <c r="AJ164" s="3"/>
    </row>
    <row r="165" spans="1:36" x14ac:dyDescent="0.45">
      <c r="A165" s="3"/>
      <c r="B165" s="3"/>
      <c r="C165" s="3"/>
      <c r="D165" s="23"/>
      <c r="E165" s="95"/>
      <c r="F165" s="95"/>
      <c r="X165" s="95"/>
      <c r="Z165" s="95"/>
      <c r="AB165" s="3"/>
      <c r="AC165" s="3"/>
      <c r="AD165" s="3"/>
      <c r="AE165" s="3"/>
      <c r="AF165" s="3"/>
      <c r="AG165" s="3"/>
      <c r="AH165" s="3"/>
      <c r="AI165" s="3"/>
      <c r="AJ165" s="3"/>
    </row>
    <row r="166" spans="1:36" x14ac:dyDescent="0.45">
      <c r="A166" s="3"/>
      <c r="B166" s="3"/>
      <c r="C166" s="3"/>
      <c r="D166" s="23"/>
      <c r="E166" s="95"/>
      <c r="F166" s="95"/>
      <c r="X166" s="95"/>
      <c r="Z166" s="95"/>
      <c r="AB166" s="3"/>
      <c r="AC166" s="3"/>
      <c r="AD166" s="3"/>
      <c r="AE166" s="3"/>
      <c r="AF166" s="3"/>
      <c r="AG166" s="3"/>
      <c r="AH166" s="3"/>
      <c r="AI166" s="3"/>
      <c r="AJ166" s="3"/>
    </row>
    <row r="167" spans="1:36" x14ac:dyDescent="0.45">
      <c r="A167" s="3"/>
      <c r="B167" s="3"/>
      <c r="C167" s="3"/>
      <c r="D167" s="23"/>
      <c r="E167" s="95"/>
      <c r="F167" s="95"/>
      <c r="X167" s="95"/>
      <c r="Z167" s="95"/>
      <c r="AB167" s="3"/>
      <c r="AC167" s="3"/>
      <c r="AD167" s="3"/>
      <c r="AE167" s="3"/>
      <c r="AF167" s="3"/>
      <c r="AG167" s="3"/>
      <c r="AH167" s="3"/>
      <c r="AI167" s="3"/>
      <c r="AJ167" s="3"/>
    </row>
    <row r="168" spans="1:36" x14ac:dyDescent="0.45">
      <c r="A168" s="3"/>
      <c r="B168" s="3"/>
      <c r="C168" s="3"/>
      <c r="D168" s="23"/>
      <c r="E168" s="95"/>
      <c r="F168" s="95"/>
      <c r="X168" s="95"/>
      <c r="Z168" s="95"/>
      <c r="AB168" s="3"/>
      <c r="AC168" s="3"/>
      <c r="AD168" s="3"/>
      <c r="AE168" s="3"/>
      <c r="AF168" s="3"/>
      <c r="AG168" s="3"/>
      <c r="AH168" s="3"/>
      <c r="AI168" s="3"/>
      <c r="AJ168" s="3"/>
    </row>
    <row r="169" spans="1:36" x14ac:dyDescent="0.45">
      <c r="A169" s="3"/>
      <c r="B169" s="3"/>
      <c r="C169" s="3"/>
      <c r="D169" s="23"/>
      <c r="E169" s="95"/>
      <c r="F169" s="95"/>
      <c r="X169" s="95"/>
      <c r="Z169" s="95"/>
      <c r="AB169" s="3"/>
      <c r="AC169" s="3"/>
      <c r="AD169" s="3"/>
      <c r="AE169" s="3"/>
      <c r="AF169" s="3"/>
      <c r="AG169" s="3"/>
      <c r="AH169" s="3"/>
      <c r="AI169" s="3"/>
      <c r="AJ169" s="3"/>
    </row>
    <row r="170" spans="1:36" x14ac:dyDescent="0.45">
      <c r="A170" s="3"/>
      <c r="B170" s="3"/>
      <c r="C170" s="3"/>
      <c r="D170" s="23"/>
      <c r="E170" s="95"/>
      <c r="F170" s="95"/>
      <c r="X170" s="95"/>
      <c r="Z170" s="95"/>
      <c r="AB170" s="3"/>
      <c r="AC170" s="3"/>
      <c r="AD170" s="3"/>
      <c r="AE170" s="3"/>
      <c r="AF170" s="3"/>
      <c r="AG170" s="3"/>
      <c r="AH170" s="3"/>
      <c r="AI170" s="3"/>
      <c r="AJ170" s="3"/>
    </row>
    <row r="171" spans="1:36" x14ac:dyDescent="0.45">
      <c r="A171" s="3"/>
      <c r="B171" s="3"/>
      <c r="C171" s="3"/>
      <c r="D171" s="23"/>
      <c r="E171" s="95"/>
      <c r="F171" s="95"/>
      <c r="X171" s="95"/>
      <c r="Z171" s="95"/>
      <c r="AB171" s="3"/>
      <c r="AC171" s="3"/>
      <c r="AD171" s="3"/>
      <c r="AE171" s="3"/>
      <c r="AF171" s="3"/>
      <c r="AG171" s="3"/>
      <c r="AH171" s="3"/>
      <c r="AI171" s="3"/>
      <c r="AJ171" s="3"/>
    </row>
    <row r="172" spans="1:36" x14ac:dyDescent="0.45">
      <c r="A172" s="3"/>
      <c r="B172" s="3"/>
      <c r="C172" s="3"/>
      <c r="D172" s="23"/>
      <c r="E172" s="95"/>
      <c r="F172" s="95"/>
      <c r="X172" s="95"/>
      <c r="Z172" s="95"/>
      <c r="AB172" s="3"/>
      <c r="AC172" s="3"/>
      <c r="AD172" s="3"/>
      <c r="AE172" s="3"/>
      <c r="AF172" s="3"/>
      <c r="AG172" s="3"/>
      <c r="AH172" s="3"/>
      <c r="AI172" s="3"/>
      <c r="AJ172" s="3"/>
    </row>
    <row r="173" spans="1:36" x14ac:dyDescent="0.45">
      <c r="A173" s="3"/>
      <c r="B173" s="3"/>
      <c r="C173" s="3"/>
      <c r="D173" s="23"/>
      <c r="E173" s="95"/>
      <c r="F173" s="95"/>
      <c r="X173" s="95"/>
      <c r="Z173" s="95"/>
      <c r="AB173" s="3"/>
      <c r="AC173" s="3"/>
      <c r="AD173" s="3"/>
      <c r="AE173" s="3"/>
      <c r="AF173" s="3"/>
      <c r="AG173" s="3"/>
      <c r="AH173" s="3"/>
      <c r="AI173" s="3"/>
      <c r="AJ173" s="3"/>
    </row>
    <row r="174" spans="1:36" x14ac:dyDescent="0.45">
      <c r="A174" s="3"/>
      <c r="B174" s="3"/>
      <c r="C174" s="3"/>
      <c r="D174" s="23"/>
      <c r="E174" s="95"/>
      <c r="F174" s="95"/>
      <c r="X174" s="95"/>
      <c r="Z174" s="95"/>
      <c r="AB174" s="3"/>
      <c r="AC174" s="3"/>
      <c r="AD174" s="3"/>
      <c r="AE174" s="3"/>
      <c r="AF174" s="3"/>
      <c r="AG174" s="3"/>
      <c r="AH174" s="3"/>
      <c r="AI174" s="3"/>
      <c r="AJ174" s="3"/>
    </row>
    <row r="175" spans="1:36" x14ac:dyDescent="0.45">
      <c r="A175" s="3"/>
      <c r="B175" s="3"/>
      <c r="C175" s="3"/>
      <c r="D175" s="23"/>
      <c r="E175" s="95"/>
      <c r="F175" s="95"/>
      <c r="X175" s="95"/>
      <c r="Z175" s="95"/>
      <c r="AB175" s="3"/>
      <c r="AC175" s="3"/>
      <c r="AD175" s="3"/>
      <c r="AE175" s="3"/>
      <c r="AF175" s="3"/>
      <c r="AG175" s="3"/>
      <c r="AH175" s="3"/>
      <c r="AI175" s="3"/>
      <c r="AJ175" s="3"/>
    </row>
    <row r="176" spans="1:36" x14ac:dyDescent="0.45">
      <c r="A176" s="3"/>
      <c r="B176" s="3"/>
      <c r="C176" s="3"/>
      <c r="D176" s="23"/>
      <c r="E176" s="95"/>
      <c r="F176" s="95"/>
      <c r="X176" s="95"/>
      <c r="Z176" s="95"/>
      <c r="AB176" s="3"/>
      <c r="AC176" s="3"/>
      <c r="AD176" s="3"/>
      <c r="AE176" s="3"/>
      <c r="AF176" s="3"/>
      <c r="AG176" s="3"/>
      <c r="AH176" s="3"/>
      <c r="AI176" s="3"/>
      <c r="AJ176" s="3"/>
    </row>
    <row r="177" spans="1:36" x14ac:dyDescent="0.45">
      <c r="A177" s="3"/>
      <c r="B177" s="3"/>
      <c r="C177" s="3"/>
      <c r="D177" s="23"/>
      <c r="E177" s="95"/>
      <c r="F177" s="95"/>
      <c r="X177" s="95"/>
      <c r="Z177" s="95"/>
      <c r="AB177" s="3"/>
      <c r="AC177" s="3"/>
      <c r="AD177" s="3"/>
      <c r="AE177" s="3"/>
      <c r="AF177" s="3"/>
      <c r="AG177" s="3"/>
      <c r="AH177" s="3"/>
      <c r="AI177" s="3"/>
      <c r="AJ177" s="3"/>
    </row>
    <row r="178" spans="1:36" x14ac:dyDescent="0.45">
      <c r="A178" s="3"/>
      <c r="B178" s="3"/>
      <c r="C178" s="3"/>
      <c r="D178" s="23"/>
      <c r="E178" s="95"/>
      <c r="F178" s="95"/>
      <c r="X178" s="95"/>
      <c r="Z178" s="95"/>
      <c r="AB178" s="3"/>
      <c r="AC178" s="3"/>
      <c r="AD178" s="3"/>
      <c r="AE178" s="3"/>
      <c r="AF178" s="3"/>
      <c r="AG178" s="3"/>
      <c r="AH178" s="3"/>
      <c r="AI178" s="3"/>
      <c r="AJ178" s="3"/>
    </row>
    <row r="179" spans="1:36" x14ac:dyDescent="0.45">
      <c r="A179" s="3"/>
      <c r="B179" s="3"/>
      <c r="C179" s="3"/>
      <c r="D179" s="23"/>
      <c r="E179" s="95"/>
      <c r="F179" s="95"/>
      <c r="X179" s="95"/>
      <c r="Z179" s="95"/>
      <c r="AB179" s="3"/>
      <c r="AC179" s="3"/>
      <c r="AD179" s="3"/>
      <c r="AE179" s="3"/>
      <c r="AF179" s="3"/>
      <c r="AG179" s="3"/>
      <c r="AH179" s="3"/>
      <c r="AI179" s="3"/>
      <c r="AJ179" s="3"/>
    </row>
    <row r="180" spans="1:36" x14ac:dyDescent="0.45">
      <c r="A180" s="3"/>
      <c r="B180" s="3"/>
      <c r="C180" s="3"/>
      <c r="D180" s="23"/>
      <c r="E180" s="95"/>
      <c r="F180" s="95"/>
      <c r="X180" s="95"/>
      <c r="Z180" s="95"/>
      <c r="AB180" s="3"/>
      <c r="AC180" s="3"/>
      <c r="AD180" s="3"/>
      <c r="AE180" s="3"/>
      <c r="AF180" s="3"/>
      <c r="AG180" s="3"/>
      <c r="AH180" s="3"/>
      <c r="AI180" s="3"/>
      <c r="AJ180" s="3"/>
    </row>
    <row r="181" spans="1:36" x14ac:dyDescent="0.45">
      <c r="A181" s="3"/>
      <c r="B181" s="3"/>
      <c r="C181" s="3"/>
      <c r="D181" s="23"/>
      <c r="E181" s="95"/>
      <c r="F181" s="95"/>
      <c r="X181" s="95"/>
      <c r="Z181" s="95"/>
      <c r="AB181" s="3"/>
      <c r="AC181" s="3"/>
      <c r="AD181" s="3"/>
      <c r="AE181" s="3"/>
      <c r="AF181" s="3"/>
      <c r="AG181" s="3"/>
      <c r="AH181" s="3"/>
      <c r="AI181" s="3"/>
      <c r="AJ181" s="3"/>
    </row>
    <row r="182" spans="1:36" x14ac:dyDescent="0.45">
      <c r="A182" s="3"/>
      <c r="B182" s="3"/>
      <c r="C182" s="3"/>
      <c r="D182" s="23"/>
      <c r="E182" s="95"/>
      <c r="F182" s="95"/>
      <c r="X182" s="95"/>
      <c r="Z182" s="95"/>
      <c r="AB182" s="3"/>
      <c r="AC182" s="3"/>
      <c r="AD182" s="3"/>
      <c r="AE182" s="3"/>
      <c r="AF182" s="3"/>
      <c r="AG182" s="3"/>
      <c r="AH182" s="3"/>
      <c r="AI182" s="3"/>
      <c r="AJ182" s="3"/>
    </row>
    <row r="183" spans="1:36" x14ac:dyDescent="0.45">
      <c r="A183" s="3"/>
      <c r="B183" s="3"/>
      <c r="C183" s="3"/>
      <c r="D183" s="23"/>
      <c r="E183" s="95"/>
      <c r="F183" s="95"/>
      <c r="X183" s="95"/>
      <c r="Z183" s="95"/>
      <c r="AB183" s="3"/>
      <c r="AC183" s="3"/>
      <c r="AD183" s="3"/>
      <c r="AE183" s="3"/>
      <c r="AF183" s="3"/>
      <c r="AG183" s="3"/>
      <c r="AH183" s="3"/>
      <c r="AI183" s="3"/>
      <c r="AJ183" s="3"/>
    </row>
    <row r="184" spans="1:36" x14ac:dyDescent="0.45">
      <c r="A184" s="3"/>
      <c r="B184" s="3"/>
      <c r="C184" s="3"/>
      <c r="D184" s="23"/>
      <c r="E184" s="95"/>
      <c r="F184" s="95"/>
      <c r="X184" s="95"/>
      <c r="Z184" s="95"/>
      <c r="AB184" s="3"/>
      <c r="AC184" s="3"/>
      <c r="AD184" s="3"/>
      <c r="AE184" s="3"/>
      <c r="AF184" s="3"/>
      <c r="AG184" s="3"/>
      <c r="AH184" s="3"/>
      <c r="AI184" s="3"/>
      <c r="AJ184" s="3"/>
    </row>
    <row r="185" spans="1:36" x14ac:dyDescent="0.45">
      <c r="A185" s="3"/>
      <c r="B185" s="3"/>
      <c r="C185" s="3"/>
      <c r="D185" s="23"/>
      <c r="E185" s="95"/>
      <c r="F185" s="95"/>
      <c r="X185" s="95"/>
      <c r="Z185" s="95"/>
      <c r="AB185" s="3"/>
      <c r="AC185" s="3"/>
      <c r="AD185" s="3"/>
      <c r="AE185" s="3"/>
      <c r="AF185" s="3"/>
      <c r="AG185" s="3"/>
      <c r="AH185" s="3"/>
      <c r="AI185" s="3"/>
      <c r="AJ185" s="3"/>
    </row>
    <row r="186" spans="1:36" x14ac:dyDescent="0.45">
      <c r="A186" s="3"/>
      <c r="B186" s="3"/>
      <c r="C186" s="3"/>
      <c r="D186" s="23"/>
      <c r="E186" s="95"/>
      <c r="F186" s="95"/>
      <c r="X186" s="95"/>
      <c r="Z186" s="95"/>
      <c r="AB186" s="3"/>
      <c r="AC186" s="3"/>
      <c r="AD186" s="3"/>
      <c r="AE186" s="3"/>
      <c r="AF186" s="3"/>
      <c r="AG186" s="3"/>
      <c r="AH186" s="3"/>
      <c r="AI186" s="3"/>
      <c r="AJ186" s="3"/>
    </row>
    <row r="187" spans="1:36" x14ac:dyDescent="0.45">
      <c r="A187" s="3"/>
      <c r="B187" s="3"/>
      <c r="C187" s="3"/>
      <c r="D187" s="23"/>
      <c r="E187" s="95"/>
      <c r="F187" s="95"/>
      <c r="X187" s="95"/>
      <c r="Z187" s="95"/>
      <c r="AB187" s="3"/>
      <c r="AC187" s="3"/>
      <c r="AD187" s="3"/>
      <c r="AE187" s="3"/>
      <c r="AF187" s="3"/>
      <c r="AG187" s="3"/>
      <c r="AH187" s="3"/>
      <c r="AI187" s="3"/>
      <c r="AJ187" s="3"/>
    </row>
    <row r="188" spans="1:36" x14ac:dyDescent="0.45">
      <c r="A188" s="3"/>
      <c r="B188" s="3"/>
      <c r="C188" s="3"/>
      <c r="D188" s="23"/>
      <c r="E188" s="95"/>
      <c r="F188" s="95"/>
      <c r="X188" s="95"/>
      <c r="Z188" s="95"/>
      <c r="AB188" s="3"/>
      <c r="AC188" s="3"/>
      <c r="AD188" s="3"/>
      <c r="AE188" s="3"/>
      <c r="AF188" s="3"/>
      <c r="AG188" s="3"/>
      <c r="AH188" s="3"/>
      <c r="AI188" s="3"/>
      <c r="AJ188" s="3"/>
    </row>
    <row r="189" spans="1:36" x14ac:dyDescent="0.45">
      <c r="A189" s="3"/>
      <c r="B189" s="3"/>
      <c r="C189" s="3"/>
      <c r="D189" s="23"/>
      <c r="E189" s="95"/>
      <c r="F189" s="95"/>
      <c r="X189" s="95"/>
      <c r="Z189" s="95"/>
      <c r="AB189" s="3"/>
      <c r="AC189" s="3"/>
      <c r="AD189" s="3"/>
      <c r="AE189" s="3"/>
      <c r="AF189" s="3"/>
      <c r="AG189" s="3"/>
      <c r="AH189" s="3"/>
      <c r="AI189" s="3"/>
      <c r="AJ189" s="3"/>
    </row>
    <row r="190" spans="1:36" x14ac:dyDescent="0.45">
      <c r="A190" s="3"/>
      <c r="B190" s="3"/>
      <c r="C190" s="3"/>
      <c r="D190" s="23"/>
      <c r="E190" s="95"/>
      <c r="F190" s="95"/>
      <c r="X190" s="95"/>
      <c r="Z190" s="95"/>
      <c r="AB190" s="3"/>
      <c r="AC190" s="3"/>
      <c r="AD190" s="3"/>
      <c r="AE190" s="3"/>
      <c r="AF190" s="3"/>
      <c r="AG190" s="3"/>
      <c r="AH190" s="3"/>
      <c r="AI190" s="3"/>
      <c r="AJ190" s="3"/>
    </row>
    <row r="191" spans="1:36" x14ac:dyDescent="0.45">
      <c r="A191" s="3"/>
      <c r="B191" s="3"/>
      <c r="C191" s="3"/>
      <c r="D191" s="23"/>
      <c r="E191" s="95"/>
      <c r="F191" s="95"/>
      <c r="X191" s="95"/>
      <c r="Z191" s="95"/>
      <c r="AB191" s="3"/>
      <c r="AC191" s="3"/>
      <c r="AD191" s="3"/>
      <c r="AE191" s="3"/>
      <c r="AF191" s="3"/>
      <c r="AG191" s="3"/>
      <c r="AH191" s="3"/>
      <c r="AI191" s="3"/>
      <c r="AJ191" s="3"/>
    </row>
    <row r="192" spans="1:36" x14ac:dyDescent="0.45">
      <c r="A192" s="3"/>
      <c r="B192" s="3"/>
      <c r="C192" s="3"/>
      <c r="D192" s="23"/>
      <c r="E192" s="95"/>
      <c r="F192" s="95"/>
      <c r="X192" s="95"/>
      <c r="Z192" s="95"/>
      <c r="AB192" s="3"/>
      <c r="AC192" s="3"/>
      <c r="AD192" s="3"/>
      <c r="AE192" s="3"/>
      <c r="AF192" s="3"/>
      <c r="AG192" s="3"/>
      <c r="AH192" s="3"/>
      <c r="AI192" s="3"/>
      <c r="AJ192" s="3"/>
    </row>
    <row r="193" spans="1:36" x14ac:dyDescent="0.45">
      <c r="A193" s="3"/>
      <c r="B193" s="3"/>
      <c r="C193" s="3"/>
      <c r="D193" s="23"/>
      <c r="E193" s="95"/>
      <c r="F193" s="95"/>
      <c r="X193" s="95"/>
      <c r="Z193" s="95"/>
      <c r="AB193" s="3"/>
      <c r="AC193" s="3"/>
      <c r="AD193" s="3"/>
      <c r="AE193" s="3"/>
      <c r="AF193" s="3"/>
      <c r="AG193" s="3"/>
      <c r="AH193" s="3"/>
      <c r="AI193" s="3"/>
      <c r="AJ193" s="3"/>
    </row>
    <row r="194" spans="1:36" x14ac:dyDescent="0.45">
      <c r="A194" s="3"/>
      <c r="B194" s="3"/>
      <c r="C194" s="3"/>
      <c r="D194" s="23"/>
      <c r="E194" s="95"/>
      <c r="F194" s="95"/>
      <c r="X194" s="95"/>
      <c r="Z194" s="95"/>
      <c r="AB194" s="3"/>
      <c r="AC194" s="3"/>
      <c r="AD194" s="3"/>
      <c r="AE194" s="3"/>
      <c r="AF194" s="3"/>
      <c r="AG194" s="3"/>
      <c r="AH194" s="3"/>
      <c r="AI194" s="3"/>
      <c r="AJ194" s="3"/>
    </row>
    <row r="195" spans="1:36" x14ac:dyDescent="0.45">
      <c r="A195" s="3"/>
      <c r="B195" s="3"/>
      <c r="C195" s="3"/>
      <c r="D195" s="23"/>
      <c r="E195" s="95"/>
      <c r="F195" s="95"/>
      <c r="X195" s="95"/>
      <c r="Z195" s="95"/>
      <c r="AB195" s="3"/>
      <c r="AC195" s="3"/>
      <c r="AD195" s="3"/>
      <c r="AE195" s="3"/>
      <c r="AF195" s="3"/>
      <c r="AG195" s="3"/>
      <c r="AH195" s="3"/>
      <c r="AI195" s="3"/>
      <c r="AJ195" s="3"/>
    </row>
    <row r="196" spans="1:36" x14ac:dyDescent="0.45">
      <c r="A196" s="3"/>
      <c r="B196" s="3"/>
      <c r="C196" s="3"/>
      <c r="D196" s="23"/>
      <c r="E196" s="95"/>
      <c r="F196" s="95"/>
      <c r="X196" s="95"/>
      <c r="Z196" s="95"/>
      <c r="AB196" s="3"/>
      <c r="AC196" s="3"/>
      <c r="AD196" s="3"/>
      <c r="AE196" s="3"/>
      <c r="AF196" s="3"/>
      <c r="AG196" s="3"/>
      <c r="AH196" s="3"/>
      <c r="AI196" s="3"/>
      <c r="AJ196" s="3"/>
    </row>
    <row r="197" spans="1:36" x14ac:dyDescent="0.45">
      <c r="A197" s="3"/>
      <c r="B197" s="3"/>
      <c r="C197" s="3"/>
      <c r="D197" s="23"/>
      <c r="E197" s="95"/>
      <c r="F197" s="95"/>
      <c r="X197" s="95"/>
      <c r="Z197" s="95"/>
      <c r="AB197" s="3"/>
      <c r="AC197" s="3"/>
      <c r="AD197" s="3"/>
      <c r="AE197" s="3"/>
      <c r="AF197" s="3"/>
      <c r="AG197" s="3"/>
      <c r="AH197" s="3"/>
      <c r="AI197" s="3"/>
      <c r="AJ197" s="3"/>
    </row>
    <row r="198" spans="1:36" x14ac:dyDescent="0.45">
      <c r="A198" s="3"/>
      <c r="B198" s="3"/>
      <c r="C198" s="3"/>
      <c r="D198" s="23"/>
      <c r="E198" s="95"/>
      <c r="F198" s="95"/>
      <c r="X198" s="95"/>
      <c r="Z198" s="95"/>
      <c r="AB198" s="3"/>
      <c r="AC198" s="3"/>
      <c r="AD198" s="3"/>
      <c r="AE198" s="3"/>
      <c r="AF198" s="3"/>
      <c r="AG198" s="3"/>
      <c r="AH198" s="3"/>
      <c r="AI198" s="3"/>
      <c r="AJ198" s="3"/>
    </row>
    <row r="199" spans="1:36" x14ac:dyDescent="0.45">
      <c r="A199" s="3"/>
      <c r="B199" s="3"/>
      <c r="C199" s="3"/>
      <c r="D199" s="23"/>
      <c r="E199" s="95"/>
      <c r="F199" s="95"/>
      <c r="X199" s="95"/>
      <c r="Z199" s="95"/>
      <c r="AB199" s="3"/>
      <c r="AC199" s="3"/>
      <c r="AD199" s="3"/>
      <c r="AE199" s="3"/>
      <c r="AF199" s="3"/>
      <c r="AG199" s="3"/>
      <c r="AH199" s="3"/>
      <c r="AI199" s="3"/>
      <c r="AJ199" s="3"/>
    </row>
    <row r="200" spans="1:36" x14ac:dyDescent="0.45">
      <c r="A200" s="3"/>
      <c r="B200" s="3"/>
      <c r="C200" s="3"/>
      <c r="D200" s="23"/>
      <c r="E200" s="95"/>
      <c r="F200" s="95"/>
      <c r="X200" s="95"/>
      <c r="Z200" s="95"/>
      <c r="AB200" s="3"/>
      <c r="AC200" s="3"/>
      <c r="AD200" s="3"/>
      <c r="AE200" s="3"/>
      <c r="AF200" s="3"/>
      <c r="AG200" s="3"/>
      <c r="AH200" s="3"/>
      <c r="AI200" s="3"/>
      <c r="AJ200" s="3"/>
    </row>
    <row r="201" spans="1:36" x14ac:dyDescent="0.45">
      <c r="A201" s="3"/>
      <c r="B201" s="3"/>
      <c r="C201" s="3"/>
      <c r="D201" s="23"/>
      <c r="E201" s="95"/>
      <c r="F201" s="95"/>
      <c r="X201" s="95"/>
      <c r="Z201" s="95"/>
      <c r="AB201" s="3"/>
      <c r="AC201" s="3"/>
      <c r="AD201" s="3"/>
      <c r="AE201" s="3"/>
      <c r="AF201" s="3"/>
      <c r="AG201" s="3"/>
      <c r="AH201" s="3"/>
      <c r="AI201" s="3"/>
      <c r="AJ201" s="3"/>
    </row>
    <row r="202" spans="1:36" x14ac:dyDescent="0.45">
      <c r="A202" s="3"/>
      <c r="B202" s="3"/>
      <c r="C202" s="3"/>
      <c r="D202" s="23"/>
      <c r="E202" s="95"/>
      <c r="F202" s="95"/>
      <c r="X202" s="95"/>
      <c r="Z202" s="95"/>
      <c r="AB202" s="3"/>
      <c r="AC202" s="3"/>
      <c r="AD202" s="3"/>
      <c r="AE202" s="3"/>
      <c r="AF202" s="3"/>
      <c r="AG202" s="3"/>
      <c r="AH202" s="3"/>
      <c r="AI202" s="3"/>
      <c r="AJ202" s="3"/>
    </row>
    <row r="203" spans="1:36" x14ac:dyDescent="0.45">
      <c r="A203" s="3"/>
      <c r="B203" s="3"/>
      <c r="C203" s="3"/>
      <c r="D203" s="23"/>
      <c r="E203" s="95"/>
      <c r="F203" s="95"/>
      <c r="X203" s="95"/>
      <c r="Z203" s="95"/>
      <c r="AB203" s="3"/>
      <c r="AC203" s="3"/>
      <c r="AD203" s="3"/>
      <c r="AE203" s="3"/>
      <c r="AF203" s="3"/>
      <c r="AG203" s="3"/>
      <c r="AH203" s="3"/>
      <c r="AI203" s="3"/>
      <c r="AJ203" s="3"/>
    </row>
    <row r="204" spans="1:36" x14ac:dyDescent="0.45">
      <c r="A204" s="3"/>
      <c r="B204" s="3"/>
      <c r="C204" s="3"/>
      <c r="D204" s="23"/>
      <c r="E204" s="95"/>
      <c r="F204" s="95"/>
      <c r="X204" s="95"/>
      <c r="Z204" s="95"/>
      <c r="AB204" s="3"/>
      <c r="AC204" s="3"/>
      <c r="AD204" s="3"/>
      <c r="AE204" s="3"/>
      <c r="AF204" s="3"/>
      <c r="AG204" s="3"/>
      <c r="AH204" s="3"/>
      <c r="AI204" s="3"/>
      <c r="AJ204" s="3"/>
    </row>
    <row r="205" spans="1:36" x14ac:dyDescent="0.45">
      <c r="A205" s="3"/>
      <c r="B205" s="3"/>
      <c r="C205" s="3"/>
      <c r="D205" s="23"/>
      <c r="E205" s="95"/>
      <c r="F205" s="95"/>
      <c r="X205" s="95"/>
      <c r="Z205" s="95"/>
      <c r="AB205" s="3"/>
      <c r="AC205" s="3"/>
      <c r="AD205" s="3"/>
      <c r="AE205" s="3"/>
      <c r="AF205" s="3"/>
      <c r="AG205" s="3"/>
      <c r="AH205" s="3"/>
      <c r="AI205" s="3"/>
      <c r="AJ205" s="3"/>
    </row>
    <row r="206" spans="1:36" x14ac:dyDescent="0.45">
      <c r="A206" s="3"/>
      <c r="B206" s="3"/>
      <c r="C206" s="3"/>
      <c r="D206" s="23"/>
      <c r="E206" s="95"/>
      <c r="F206" s="95"/>
      <c r="X206" s="95"/>
      <c r="Z206" s="95"/>
      <c r="AB206" s="3"/>
      <c r="AC206" s="3"/>
      <c r="AD206" s="3"/>
      <c r="AE206" s="3"/>
      <c r="AF206" s="3"/>
      <c r="AG206" s="3"/>
      <c r="AH206" s="3"/>
      <c r="AI206" s="3"/>
      <c r="AJ206" s="3"/>
    </row>
    <row r="207" spans="1:36" x14ac:dyDescent="0.45">
      <c r="A207" s="3"/>
      <c r="B207" s="3"/>
      <c r="C207" s="3"/>
      <c r="D207" s="23"/>
      <c r="E207" s="95"/>
      <c r="F207" s="95"/>
      <c r="X207" s="95"/>
      <c r="Z207" s="95"/>
      <c r="AB207" s="3"/>
      <c r="AC207" s="3"/>
      <c r="AD207" s="3"/>
      <c r="AE207" s="3"/>
      <c r="AF207" s="3"/>
      <c r="AG207" s="3"/>
      <c r="AH207" s="3"/>
      <c r="AI207" s="3"/>
      <c r="AJ207" s="3"/>
    </row>
    <row r="208" spans="1:36" x14ac:dyDescent="0.45">
      <c r="A208" s="3"/>
      <c r="B208" s="3"/>
      <c r="C208" s="3"/>
      <c r="D208" s="23"/>
      <c r="E208" s="95"/>
      <c r="F208" s="95"/>
      <c r="X208" s="95"/>
      <c r="Z208" s="95"/>
      <c r="AB208" s="3"/>
      <c r="AC208" s="3"/>
      <c r="AD208" s="3"/>
      <c r="AE208" s="3"/>
      <c r="AF208" s="3"/>
      <c r="AG208" s="3"/>
      <c r="AH208" s="3"/>
      <c r="AI208" s="3"/>
      <c r="AJ208" s="3"/>
    </row>
    <row r="209" spans="1:36" x14ac:dyDescent="0.45">
      <c r="A209" s="3"/>
      <c r="B209" s="3"/>
      <c r="C209" s="3"/>
      <c r="D209" s="23"/>
      <c r="E209" s="95"/>
      <c r="F209" s="95"/>
      <c r="X209" s="95"/>
      <c r="Z209" s="95"/>
      <c r="AB209" s="3"/>
      <c r="AC209" s="3"/>
      <c r="AD209" s="3"/>
      <c r="AE209" s="3"/>
      <c r="AF209" s="3"/>
      <c r="AG209" s="3"/>
      <c r="AH209" s="3"/>
      <c r="AI209" s="3"/>
      <c r="AJ209" s="3"/>
    </row>
    <row r="210" spans="1:36" x14ac:dyDescent="0.45">
      <c r="A210" s="3"/>
      <c r="B210" s="3"/>
      <c r="C210" s="3"/>
      <c r="D210" s="23"/>
      <c r="E210" s="95"/>
      <c r="F210" s="95"/>
      <c r="X210" s="95"/>
      <c r="Z210" s="95"/>
      <c r="AB210" s="3"/>
      <c r="AC210" s="3"/>
      <c r="AD210" s="3"/>
      <c r="AE210" s="3"/>
      <c r="AF210" s="3"/>
      <c r="AG210" s="3"/>
      <c r="AH210" s="3"/>
      <c r="AI210" s="3"/>
      <c r="AJ210" s="3"/>
    </row>
    <row r="211" spans="1:36" x14ac:dyDescent="0.45">
      <c r="A211" s="3"/>
      <c r="B211" s="3"/>
      <c r="C211" s="3"/>
      <c r="D211" s="23"/>
      <c r="E211" s="95"/>
      <c r="F211" s="95"/>
      <c r="X211" s="95"/>
      <c r="Z211" s="95"/>
      <c r="AB211" s="3"/>
      <c r="AC211" s="3"/>
      <c r="AD211" s="3"/>
      <c r="AE211" s="3"/>
      <c r="AF211" s="3"/>
      <c r="AG211" s="3"/>
      <c r="AH211" s="3"/>
      <c r="AI211" s="3"/>
      <c r="AJ211" s="3"/>
    </row>
    <row r="212" spans="1:36" x14ac:dyDescent="0.45">
      <c r="A212" s="3"/>
      <c r="B212" s="3"/>
      <c r="C212" s="3"/>
      <c r="D212" s="23"/>
      <c r="E212" s="95"/>
      <c r="F212" s="95"/>
      <c r="X212" s="95"/>
      <c r="Z212" s="95"/>
      <c r="AB212" s="3"/>
      <c r="AC212" s="3"/>
      <c r="AD212" s="3"/>
      <c r="AE212" s="3"/>
      <c r="AF212" s="3"/>
      <c r="AG212" s="3"/>
      <c r="AH212" s="3"/>
      <c r="AI212" s="3"/>
      <c r="AJ212" s="3"/>
    </row>
    <row r="213" spans="1:36" x14ac:dyDescent="0.45">
      <c r="A213" s="3"/>
      <c r="B213" s="3"/>
      <c r="C213" s="3"/>
      <c r="D213" s="23"/>
      <c r="E213" s="95"/>
      <c r="F213" s="95"/>
      <c r="X213" s="95"/>
      <c r="Z213" s="95"/>
      <c r="AB213" s="3"/>
      <c r="AC213" s="3"/>
      <c r="AD213" s="3"/>
      <c r="AE213" s="3"/>
      <c r="AF213" s="3"/>
      <c r="AG213" s="3"/>
      <c r="AH213" s="3"/>
      <c r="AI213" s="3"/>
      <c r="AJ213" s="3"/>
    </row>
    <row r="214" spans="1:36" x14ac:dyDescent="0.45">
      <c r="A214" s="3"/>
      <c r="B214" s="3"/>
      <c r="C214" s="3"/>
      <c r="D214" s="23"/>
      <c r="E214" s="95"/>
      <c r="F214" s="95"/>
      <c r="X214" s="95"/>
      <c r="Z214" s="95"/>
      <c r="AB214" s="3"/>
      <c r="AC214" s="3"/>
      <c r="AD214" s="3"/>
      <c r="AE214" s="3"/>
      <c r="AF214" s="3"/>
      <c r="AG214" s="3"/>
      <c r="AH214" s="3"/>
      <c r="AI214" s="3"/>
      <c r="AJ214" s="3"/>
    </row>
    <row r="215" spans="1:36" x14ac:dyDescent="0.45">
      <c r="A215" s="3"/>
      <c r="B215" s="3"/>
      <c r="C215" s="3"/>
      <c r="D215" s="23"/>
      <c r="E215" s="95"/>
      <c r="F215" s="95"/>
      <c r="X215" s="95"/>
      <c r="Z215" s="95"/>
      <c r="AB215" s="3"/>
      <c r="AC215" s="3"/>
      <c r="AD215" s="3"/>
      <c r="AE215" s="3"/>
      <c r="AF215" s="3"/>
      <c r="AG215" s="3"/>
      <c r="AH215" s="3"/>
      <c r="AI215" s="3"/>
      <c r="AJ215" s="3"/>
    </row>
    <row r="216" spans="1:36" x14ac:dyDescent="0.45">
      <c r="A216" s="3"/>
      <c r="B216" s="3"/>
      <c r="C216" s="3"/>
      <c r="D216" s="23"/>
      <c r="E216" s="95"/>
      <c r="F216" s="95"/>
      <c r="X216" s="95"/>
      <c r="Z216" s="95"/>
      <c r="AB216" s="3"/>
      <c r="AC216" s="3"/>
      <c r="AD216" s="3"/>
      <c r="AE216" s="3"/>
      <c r="AF216" s="3"/>
      <c r="AG216" s="3"/>
      <c r="AH216" s="3"/>
      <c r="AI216" s="3"/>
      <c r="AJ216" s="3"/>
    </row>
    <row r="217" spans="1:36" x14ac:dyDescent="0.45">
      <c r="A217" s="3"/>
      <c r="B217" s="3"/>
      <c r="C217" s="3"/>
      <c r="D217" s="23"/>
      <c r="E217" s="95"/>
      <c r="F217" s="95"/>
      <c r="X217" s="95"/>
      <c r="Z217" s="95"/>
      <c r="AB217" s="3"/>
      <c r="AC217" s="3"/>
      <c r="AD217" s="3"/>
      <c r="AE217" s="3"/>
      <c r="AF217" s="3"/>
      <c r="AG217" s="3"/>
      <c r="AH217" s="3"/>
      <c r="AI217" s="3"/>
      <c r="AJ217" s="3"/>
    </row>
    <row r="218" spans="1:36" x14ac:dyDescent="0.45">
      <c r="A218" s="3"/>
      <c r="B218" s="3"/>
      <c r="C218" s="3"/>
      <c r="D218" s="23"/>
      <c r="E218" s="95"/>
      <c r="F218" s="95"/>
      <c r="X218" s="95"/>
      <c r="Z218" s="95"/>
      <c r="AB218" s="3"/>
      <c r="AC218" s="3"/>
      <c r="AD218" s="3"/>
      <c r="AE218" s="3"/>
      <c r="AF218" s="3"/>
      <c r="AG218" s="3"/>
      <c r="AH218" s="3"/>
      <c r="AI218" s="3"/>
      <c r="AJ218" s="3"/>
    </row>
    <row r="219" spans="1:36" x14ac:dyDescent="0.45">
      <c r="A219" s="3"/>
      <c r="B219" s="3"/>
      <c r="C219" s="3"/>
      <c r="D219" s="23"/>
      <c r="E219" s="95"/>
      <c r="F219" s="95"/>
      <c r="X219" s="95"/>
      <c r="Z219" s="95"/>
      <c r="AB219" s="3"/>
      <c r="AC219" s="3"/>
      <c r="AD219" s="3"/>
      <c r="AE219" s="3"/>
      <c r="AF219" s="3"/>
      <c r="AG219" s="3"/>
      <c r="AH219" s="3"/>
      <c r="AI219" s="3"/>
      <c r="AJ219" s="3"/>
    </row>
    <row r="220" spans="1:36" x14ac:dyDescent="0.45">
      <c r="A220" s="3"/>
      <c r="B220" s="3"/>
      <c r="C220" s="3"/>
      <c r="D220" s="23"/>
      <c r="E220" s="95"/>
      <c r="F220" s="95"/>
      <c r="X220" s="95"/>
      <c r="Z220" s="95"/>
      <c r="AB220" s="3"/>
      <c r="AC220" s="3"/>
      <c r="AD220" s="3"/>
      <c r="AE220" s="3"/>
      <c r="AF220" s="3"/>
      <c r="AG220" s="3"/>
      <c r="AH220" s="3"/>
      <c r="AI220" s="3"/>
      <c r="AJ220" s="3"/>
    </row>
    <row r="221" spans="1:36" x14ac:dyDescent="0.45">
      <c r="A221" s="3"/>
      <c r="B221" s="3"/>
      <c r="C221" s="3"/>
      <c r="D221" s="23"/>
      <c r="E221" s="95"/>
      <c r="F221" s="95"/>
      <c r="X221" s="95"/>
      <c r="Z221" s="95"/>
      <c r="AB221" s="3"/>
      <c r="AC221" s="3"/>
      <c r="AD221" s="3"/>
      <c r="AE221" s="3"/>
      <c r="AF221" s="3"/>
      <c r="AG221" s="3"/>
      <c r="AH221" s="3"/>
      <c r="AI221" s="3"/>
      <c r="AJ221" s="3"/>
    </row>
    <row r="222" spans="1:36" x14ac:dyDescent="0.45">
      <c r="A222" s="3"/>
      <c r="B222" s="3"/>
      <c r="C222" s="3"/>
      <c r="D222" s="23"/>
      <c r="E222" s="95"/>
      <c r="F222" s="95"/>
      <c r="X222" s="95"/>
      <c r="Z222" s="95"/>
      <c r="AB222" s="3"/>
      <c r="AC222" s="3"/>
      <c r="AD222" s="3"/>
      <c r="AE222" s="3"/>
      <c r="AF222" s="3"/>
      <c r="AG222" s="3"/>
      <c r="AH222" s="3"/>
      <c r="AI222" s="3"/>
      <c r="AJ222" s="3"/>
    </row>
    <row r="223" spans="1:36" x14ac:dyDescent="0.45">
      <c r="A223" s="3"/>
      <c r="B223" s="3"/>
      <c r="C223" s="3"/>
      <c r="D223" s="23"/>
      <c r="E223" s="95"/>
      <c r="F223" s="95"/>
      <c r="X223" s="95"/>
      <c r="Z223" s="95"/>
      <c r="AB223" s="3"/>
      <c r="AC223" s="3"/>
      <c r="AD223" s="3"/>
      <c r="AE223" s="3"/>
      <c r="AF223" s="3"/>
      <c r="AG223" s="3"/>
      <c r="AH223" s="3"/>
      <c r="AI223" s="3"/>
      <c r="AJ223" s="3"/>
    </row>
    <row r="224" spans="1:36" x14ac:dyDescent="0.45">
      <c r="A224" s="3"/>
      <c r="B224" s="3"/>
      <c r="C224" s="3"/>
      <c r="D224" s="23"/>
      <c r="E224" s="95"/>
      <c r="F224" s="95"/>
      <c r="X224" s="95"/>
      <c r="Z224" s="95"/>
      <c r="AB224" s="3"/>
      <c r="AC224" s="3"/>
      <c r="AD224" s="3"/>
      <c r="AE224" s="3"/>
      <c r="AF224" s="3"/>
      <c r="AG224" s="3"/>
      <c r="AH224" s="3"/>
      <c r="AI224" s="3"/>
      <c r="AJ224" s="3"/>
    </row>
    <row r="225" spans="1:36" x14ac:dyDescent="0.45">
      <c r="A225" s="3"/>
      <c r="B225" s="3"/>
      <c r="C225" s="3"/>
      <c r="D225" s="23"/>
      <c r="E225" s="95"/>
      <c r="F225" s="95"/>
      <c r="X225" s="95"/>
      <c r="Z225" s="95"/>
      <c r="AB225" s="3"/>
      <c r="AC225" s="3"/>
      <c r="AD225" s="3"/>
      <c r="AE225" s="3"/>
      <c r="AF225" s="3"/>
      <c r="AG225" s="3"/>
      <c r="AH225" s="3"/>
      <c r="AI225" s="3"/>
      <c r="AJ225" s="3"/>
    </row>
    <row r="226" spans="1:36" x14ac:dyDescent="0.45">
      <c r="A226" s="3"/>
      <c r="B226" s="3"/>
      <c r="C226" s="3"/>
      <c r="D226" s="23"/>
      <c r="E226" s="95"/>
      <c r="F226" s="95"/>
      <c r="X226" s="95"/>
      <c r="Z226" s="95"/>
      <c r="AB226" s="3"/>
      <c r="AC226" s="3"/>
      <c r="AD226" s="3"/>
      <c r="AE226" s="3"/>
      <c r="AF226" s="3"/>
      <c r="AG226" s="3"/>
      <c r="AH226" s="3"/>
      <c r="AI226" s="3"/>
      <c r="AJ226" s="3"/>
    </row>
    <row r="227" spans="1:36" x14ac:dyDescent="0.45">
      <c r="A227" s="3"/>
      <c r="B227" s="3"/>
      <c r="C227" s="3"/>
      <c r="D227" s="23"/>
      <c r="E227" s="95"/>
      <c r="F227" s="95"/>
      <c r="X227" s="95"/>
      <c r="Z227" s="95"/>
      <c r="AB227" s="3"/>
      <c r="AC227" s="3"/>
      <c r="AD227" s="3"/>
      <c r="AE227" s="3"/>
      <c r="AF227" s="3"/>
      <c r="AG227" s="3"/>
      <c r="AH227" s="3"/>
      <c r="AI227" s="3"/>
      <c r="AJ227" s="3"/>
    </row>
    <row r="228" spans="1:36" x14ac:dyDescent="0.45">
      <c r="A228" s="3"/>
      <c r="B228" s="3"/>
      <c r="C228" s="3"/>
      <c r="D228" s="23"/>
      <c r="E228" s="95"/>
      <c r="F228" s="95"/>
      <c r="X228" s="95"/>
      <c r="Z228" s="95"/>
      <c r="AB228" s="3"/>
      <c r="AC228" s="3"/>
      <c r="AD228" s="3"/>
      <c r="AE228" s="3"/>
      <c r="AF228" s="3"/>
      <c r="AG228" s="3"/>
      <c r="AH228" s="3"/>
      <c r="AI228" s="3"/>
      <c r="AJ228" s="3"/>
    </row>
    <row r="229" spans="1:36" x14ac:dyDescent="0.45">
      <c r="A229" s="3"/>
      <c r="B229" s="3"/>
      <c r="C229" s="3"/>
      <c r="D229" s="23"/>
      <c r="E229" s="95"/>
      <c r="F229" s="95"/>
      <c r="X229" s="95"/>
      <c r="Z229" s="95"/>
      <c r="AB229" s="3"/>
      <c r="AC229" s="3"/>
      <c r="AD229" s="3"/>
      <c r="AE229" s="3"/>
      <c r="AF229" s="3"/>
      <c r="AG229" s="3"/>
      <c r="AH229" s="3"/>
      <c r="AI229" s="3"/>
      <c r="AJ229" s="3"/>
    </row>
    <row r="230" spans="1:36" x14ac:dyDescent="0.45">
      <c r="A230" s="3"/>
      <c r="B230" s="3"/>
      <c r="C230" s="3"/>
      <c r="D230" s="23"/>
      <c r="E230" s="95"/>
      <c r="F230" s="95"/>
      <c r="X230" s="95"/>
      <c r="Z230" s="95"/>
      <c r="AB230" s="3"/>
      <c r="AC230" s="3"/>
      <c r="AD230" s="3"/>
      <c r="AE230" s="3"/>
      <c r="AF230" s="3"/>
      <c r="AG230" s="3"/>
      <c r="AH230" s="3"/>
      <c r="AI230" s="3"/>
      <c r="AJ230" s="3"/>
    </row>
    <row r="231" spans="1:36" x14ac:dyDescent="0.45">
      <c r="A231" s="3"/>
      <c r="B231" s="3"/>
      <c r="C231" s="3"/>
      <c r="D231" s="23"/>
      <c r="E231" s="95"/>
      <c r="F231" s="95"/>
      <c r="X231" s="95"/>
      <c r="Z231" s="95"/>
      <c r="AB231" s="3"/>
      <c r="AC231" s="3"/>
      <c r="AD231" s="3"/>
      <c r="AE231" s="3"/>
      <c r="AF231" s="3"/>
      <c r="AG231" s="3"/>
      <c r="AH231" s="3"/>
      <c r="AI231" s="3"/>
      <c r="AJ231" s="3"/>
    </row>
    <row r="232" spans="1:36" x14ac:dyDescent="0.45">
      <c r="A232" s="3"/>
      <c r="B232" s="3"/>
      <c r="C232" s="3"/>
      <c r="D232" s="23"/>
      <c r="E232" s="95"/>
      <c r="F232" s="95"/>
      <c r="X232" s="95"/>
      <c r="Z232" s="95"/>
      <c r="AB232" s="3"/>
      <c r="AC232" s="3"/>
      <c r="AD232" s="3"/>
      <c r="AE232" s="3"/>
      <c r="AF232" s="3"/>
      <c r="AG232" s="3"/>
      <c r="AH232" s="3"/>
      <c r="AI232" s="3"/>
      <c r="AJ232" s="3"/>
    </row>
    <row r="233" spans="1:36" x14ac:dyDescent="0.45">
      <c r="A233" s="3"/>
      <c r="B233" s="3"/>
      <c r="C233" s="3"/>
      <c r="D233" s="23"/>
      <c r="E233" s="95"/>
      <c r="F233" s="95"/>
      <c r="X233" s="95"/>
      <c r="Z233" s="95"/>
      <c r="AB233" s="3"/>
      <c r="AC233" s="3"/>
      <c r="AD233" s="3"/>
      <c r="AE233" s="3"/>
      <c r="AF233" s="3"/>
      <c r="AG233" s="3"/>
      <c r="AH233" s="3"/>
      <c r="AI233" s="3"/>
      <c r="AJ233" s="3"/>
    </row>
    <row r="234" spans="1:36" x14ac:dyDescent="0.45">
      <c r="A234" s="3"/>
      <c r="B234" s="3"/>
      <c r="C234" s="3"/>
      <c r="D234" s="23"/>
      <c r="E234" s="95"/>
      <c r="F234" s="95"/>
      <c r="X234" s="95"/>
      <c r="Z234" s="95"/>
      <c r="AB234" s="3"/>
      <c r="AC234" s="3"/>
      <c r="AD234" s="3"/>
      <c r="AE234" s="3"/>
      <c r="AF234" s="3"/>
      <c r="AG234" s="3"/>
      <c r="AH234" s="3"/>
      <c r="AI234" s="3"/>
      <c r="AJ234" s="3"/>
    </row>
    <row r="235" spans="1:36" x14ac:dyDescent="0.45">
      <c r="A235" s="3"/>
      <c r="B235" s="3"/>
      <c r="C235" s="3"/>
      <c r="D235" s="23"/>
      <c r="E235" s="95"/>
      <c r="F235" s="95"/>
      <c r="X235" s="95"/>
      <c r="Z235" s="95"/>
      <c r="AB235" s="3"/>
      <c r="AC235" s="3"/>
      <c r="AD235" s="3"/>
      <c r="AE235" s="3"/>
      <c r="AF235" s="3"/>
      <c r="AG235" s="3"/>
      <c r="AH235" s="3"/>
      <c r="AI235" s="3"/>
      <c r="AJ235" s="3"/>
    </row>
    <row r="236" spans="1:36" x14ac:dyDescent="0.45">
      <c r="A236" s="3"/>
      <c r="B236" s="3"/>
      <c r="C236" s="3"/>
      <c r="D236" s="23"/>
      <c r="E236" s="95"/>
      <c r="F236" s="95"/>
      <c r="X236" s="95"/>
      <c r="Z236" s="95"/>
      <c r="AB236" s="3"/>
      <c r="AC236" s="3"/>
      <c r="AD236" s="3"/>
      <c r="AE236" s="3"/>
      <c r="AF236" s="3"/>
      <c r="AG236" s="3"/>
      <c r="AH236" s="3"/>
      <c r="AI236" s="3"/>
      <c r="AJ236" s="3"/>
    </row>
    <row r="237" spans="1:36" x14ac:dyDescent="0.45">
      <c r="A237" s="3"/>
      <c r="B237" s="3"/>
      <c r="C237" s="3"/>
      <c r="D237" s="23"/>
      <c r="E237" s="95"/>
      <c r="F237" s="95"/>
      <c r="X237" s="95"/>
      <c r="Z237" s="95"/>
      <c r="AB237" s="3"/>
      <c r="AC237" s="3"/>
      <c r="AD237" s="3"/>
      <c r="AE237" s="3"/>
      <c r="AF237" s="3"/>
      <c r="AG237" s="3"/>
      <c r="AH237" s="3"/>
      <c r="AI237" s="3"/>
      <c r="AJ237" s="3"/>
    </row>
    <row r="238" spans="1:36" x14ac:dyDescent="0.45">
      <c r="A238" s="3"/>
      <c r="B238" s="3"/>
      <c r="C238" s="3"/>
      <c r="D238" s="23"/>
      <c r="E238" s="95"/>
      <c r="F238" s="95"/>
      <c r="X238" s="95"/>
      <c r="Z238" s="95"/>
      <c r="AB238" s="3"/>
      <c r="AC238" s="3"/>
      <c r="AD238" s="3"/>
      <c r="AE238" s="3"/>
      <c r="AF238" s="3"/>
      <c r="AG238" s="3"/>
      <c r="AH238" s="3"/>
      <c r="AI238" s="3"/>
      <c r="AJ238" s="3"/>
    </row>
    <row r="239" spans="1:36" x14ac:dyDescent="0.45">
      <c r="A239" s="3"/>
      <c r="B239" s="3"/>
      <c r="C239" s="3"/>
      <c r="D239" s="23"/>
      <c r="E239" s="95"/>
      <c r="F239" s="95"/>
      <c r="X239" s="95"/>
      <c r="Z239" s="95"/>
      <c r="AB239" s="3"/>
      <c r="AC239" s="3"/>
      <c r="AD239" s="3"/>
      <c r="AE239" s="3"/>
      <c r="AF239" s="3"/>
      <c r="AG239" s="3"/>
      <c r="AH239" s="3"/>
      <c r="AI239" s="3"/>
      <c r="AJ239" s="3"/>
    </row>
    <row r="240" spans="1:36" x14ac:dyDescent="0.45">
      <c r="A240" s="3"/>
      <c r="B240" s="3"/>
      <c r="C240" s="3"/>
      <c r="D240" s="23"/>
      <c r="E240" s="95"/>
      <c r="F240" s="95"/>
      <c r="X240" s="95"/>
      <c r="Z240" s="95"/>
      <c r="AB240" s="3"/>
      <c r="AC240" s="3"/>
      <c r="AD240" s="3"/>
      <c r="AE240" s="3"/>
      <c r="AF240" s="3"/>
      <c r="AG240" s="3"/>
      <c r="AH240" s="3"/>
      <c r="AI240" s="3"/>
      <c r="AJ240" s="3"/>
    </row>
    <row r="241" spans="1:36" x14ac:dyDescent="0.45">
      <c r="A241" s="3"/>
      <c r="B241" s="3"/>
      <c r="C241" s="3"/>
      <c r="D241" s="23"/>
      <c r="E241" s="95"/>
      <c r="F241" s="95"/>
      <c r="X241" s="95"/>
      <c r="Z241" s="95"/>
      <c r="AB241" s="3"/>
      <c r="AC241" s="3"/>
      <c r="AD241" s="3"/>
      <c r="AE241" s="3"/>
      <c r="AF241" s="3"/>
      <c r="AG241" s="3"/>
      <c r="AH241" s="3"/>
      <c r="AI241" s="3"/>
      <c r="AJ241" s="3"/>
    </row>
    <row r="242" spans="1:36" x14ac:dyDescent="0.45">
      <c r="A242" s="3"/>
      <c r="B242" s="3"/>
      <c r="C242" s="3"/>
      <c r="D242" s="23"/>
      <c r="E242" s="95"/>
      <c r="F242" s="95"/>
      <c r="X242" s="95"/>
      <c r="Z242" s="95"/>
      <c r="AB242" s="3"/>
      <c r="AC242" s="3"/>
      <c r="AD242" s="3"/>
      <c r="AE242" s="3"/>
      <c r="AF242" s="3"/>
      <c r="AG242" s="3"/>
      <c r="AH242" s="3"/>
      <c r="AI242" s="3"/>
      <c r="AJ242" s="3"/>
    </row>
    <row r="243" spans="1:36" x14ac:dyDescent="0.45">
      <c r="A243" s="3"/>
      <c r="B243" s="3"/>
      <c r="C243" s="3"/>
      <c r="D243" s="23"/>
      <c r="E243" s="95"/>
      <c r="F243" s="95"/>
      <c r="X243" s="95"/>
      <c r="Z243" s="95"/>
      <c r="AB243" s="3"/>
      <c r="AC243" s="3"/>
      <c r="AD243" s="3"/>
      <c r="AE243" s="3"/>
      <c r="AF243" s="3"/>
      <c r="AG243" s="3"/>
      <c r="AH243" s="3"/>
      <c r="AI243" s="3"/>
      <c r="AJ243" s="3"/>
    </row>
    <row r="244" spans="1:36" x14ac:dyDescent="0.45">
      <c r="A244" s="3"/>
      <c r="B244" s="3"/>
      <c r="C244" s="3"/>
      <c r="D244" s="23"/>
      <c r="E244" s="95"/>
      <c r="F244" s="95"/>
      <c r="X244" s="95"/>
      <c r="Z244" s="95"/>
      <c r="AB244" s="3"/>
      <c r="AC244" s="3"/>
      <c r="AD244" s="3"/>
      <c r="AE244" s="3"/>
      <c r="AF244" s="3"/>
      <c r="AG244" s="3"/>
      <c r="AH244" s="3"/>
      <c r="AI244" s="3"/>
      <c r="AJ244" s="3"/>
    </row>
    <row r="245" spans="1:36" x14ac:dyDescent="0.45">
      <c r="A245" s="3"/>
      <c r="B245" s="3"/>
      <c r="C245" s="3"/>
      <c r="D245" s="23"/>
      <c r="E245" s="95"/>
      <c r="F245" s="95"/>
      <c r="X245" s="95"/>
      <c r="Z245" s="95"/>
      <c r="AB245" s="3"/>
      <c r="AC245" s="3"/>
      <c r="AD245" s="3"/>
      <c r="AE245" s="3"/>
      <c r="AF245" s="3"/>
      <c r="AG245" s="3"/>
      <c r="AH245" s="3"/>
      <c r="AI245" s="3"/>
      <c r="AJ245" s="3"/>
    </row>
    <row r="246" spans="1:36" x14ac:dyDescent="0.45">
      <c r="A246" s="3"/>
      <c r="B246" s="3"/>
      <c r="C246" s="3"/>
      <c r="D246" s="23"/>
      <c r="E246" s="95"/>
      <c r="F246" s="95"/>
      <c r="X246" s="95"/>
      <c r="Z246" s="95"/>
      <c r="AB246" s="3"/>
      <c r="AC246" s="3"/>
      <c r="AD246" s="3"/>
      <c r="AE246" s="3"/>
      <c r="AF246" s="3"/>
      <c r="AG246" s="3"/>
      <c r="AH246" s="3"/>
      <c r="AI246" s="3"/>
      <c r="AJ246" s="3"/>
    </row>
    <row r="247" spans="1:36" x14ac:dyDescent="0.45">
      <c r="A247" s="3"/>
      <c r="B247" s="3"/>
      <c r="C247" s="3"/>
      <c r="D247" s="23"/>
      <c r="E247" s="95"/>
      <c r="F247" s="95"/>
      <c r="X247" s="95"/>
      <c r="Z247" s="95"/>
      <c r="AB247" s="3"/>
      <c r="AC247" s="3"/>
      <c r="AD247" s="3"/>
      <c r="AE247" s="3"/>
      <c r="AF247" s="3"/>
      <c r="AG247" s="3"/>
      <c r="AH247" s="3"/>
      <c r="AI247" s="3"/>
      <c r="AJ247" s="3"/>
    </row>
    <row r="248" spans="1:36" x14ac:dyDescent="0.45">
      <c r="A248" s="3"/>
      <c r="B248" s="3"/>
      <c r="C248" s="3"/>
      <c r="D248" s="23"/>
      <c r="E248" s="95"/>
      <c r="F248" s="95"/>
      <c r="X248" s="95"/>
      <c r="Z248" s="95"/>
      <c r="AB248" s="3"/>
      <c r="AC248" s="3"/>
      <c r="AD248" s="3"/>
      <c r="AE248" s="3"/>
      <c r="AF248" s="3"/>
      <c r="AG248" s="3"/>
      <c r="AH248" s="3"/>
      <c r="AI248" s="3"/>
      <c r="AJ248" s="3"/>
    </row>
    <row r="249" spans="1:36" x14ac:dyDescent="0.45">
      <c r="A249" s="3"/>
      <c r="B249" s="3"/>
      <c r="C249" s="3"/>
      <c r="D249" s="23"/>
      <c r="E249" s="95"/>
      <c r="F249" s="95"/>
      <c r="X249" s="95"/>
      <c r="Z249" s="95"/>
      <c r="AB249" s="3"/>
      <c r="AC249" s="3"/>
      <c r="AD249" s="3"/>
      <c r="AE249" s="3"/>
      <c r="AF249" s="3"/>
      <c r="AG249" s="3"/>
      <c r="AH249" s="3"/>
      <c r="AI249" s="3"/>
      <c r="AJ249" s="3"/>
    </row>
    <row r="250" spans="1:36" x14ac:dyDescent="0.45">
      <c r="A250" s="3"/>
      <c r="B250" s="3"/>
      <c r="C250" s="3"/>
      <c r="D250" s="23"/>
      <c r="E250" s="95"/>
      <c r="F250" s="95"/>
      <c r="X250" s="95"/>
      <c r="Z250" s="95"/>
      <c r="AB250" s="3"/>
      <c r="AC250" s="3"/>
      <c r="AD250" s="3"/>
      <c r="AE250" s="3"/>
      <c r="AF250" s="3"/>
      <c r="AG250" s="3"/>
      <c r="AH250" s="3"/>
      <c r="AI250" s="3"/>
      <c r="AJ250" s="3"/>
    </row>
    <row r="251" spans="1:36" x14ac:dyDescent="0.45">
      <c r="A251" s="3"/>
      <c r="B251" s="3"/>
      <c r="C251" s="3"/>
      <c r="D251" s="23"/>
      <c r="E251" s="95"/>
      <c r="F251" s="95"/>
      <c r="X251" s="95"/>
      <c r="Z251" s="95"/>
      <c r="AB251" s="3"/>
      <c r="AC251" s="3"/>
      <c r="AD251" s="3"/>
      <c r="AE251" s="3"/>
      <c r="AF251" s="3"/>
      <c r="AG251" s="3"/>
      <c r="AH251" s="3"/>
      <c r="AI251" s="3"/>
      <c r="AJ251" s="3"/>
    </row>
    <row r="252" spans="1:36" x14ac:dyDescent="0.45">
      <c r="A252" s="3"/>
      <c r="B252" s="3"/>
      <c r="C252" s="3"/>
      <c r="D252" s="23"/>
      <c r="E252" s="95"/>
      <c r="F252" s="95"/>
      <c r="X252" s="95"/>
      <c r="Z252" s="95"/>
      <c r="AB252" s="3"/>
      <c r="AC252" s="3"/>
      <c r="AD252" s="3"/>
      <c r="AE252" s="3"/>
      <c r="AF252" s="3"/>
      <c r="AG252" s="3"/>
      <c r="AH252" s="3"/>
      <c r="AI252" s="3"/>
      <c r="AJ252" s="3"/>
    </row>
    <row r="253" spans="1:36" x14ac:dyDescent="0.45">
      <c r="A253" s="3"/>
      <c r="B253" s="3"/>
      <c r="C253" s="3"/>
      <c r="D253" s="23"/>
      <c r="E253" s="95"/>
      <c r="F253" s="95"/>
      <c r="X253" s="95"/>
      <c r="Z253" s="95"/>
      <c r="AB253" s="3"/>
      <c r="AC253" s="3"/>
      <c r="AD253" s="3"/>
      <c r="AE253" s="3"/>
      <c r="AF253" s="3"/>
      <c r="AG253" s="3"/>
      <c r="AH253" s="3"/>
      <c r="AI253" s="3"/>
      <c r="AJ253" s="3"/>
    </row>
    <row r="254" spans="1:36" x14ac:dyDescent="0.45">
      <c r="A254" s="3"/>
      <c r="B254" s="3"/>
      <c r="C254" s="3"/>
      <c r="D254" s="23"/>
      <c r="E254" s="95"/>
      <c r="F254" s="95"/>
      <c r="X254" s="95"/>
      <c r="Z254" s="95"/>
      <c r="AB254" s="3"/>
      <c r="AC254" s="3"/>
      <c r="AD254" s="3"/>
      <c r="AE254" s="3"/>
      <c r="AF254" s="3"/>
      <c r="AG254" s="3"/>
      <c r="AH254" s="3"/>
      <c r="AI254" s="3"/>
      <c r="AJ254" s="3"/>
    </row>
    <row r="255" spans="1:36" x14ac:dyDescent="0.45">
      <c r="A255" s="3"/>
      <c r="B255" s="3"/>
      <c r="C255" s="3"/>
      <c r="D255" s="23"/>
      <c r="E255" s="95"/>
      <c r="F255" s="95"/>
      <c r="X255" s="95"/>
      <c r="Z255" s="95"/>
      <c r="AB255" s="3"/>
      <c r="AC255" s="3"/>
      <c r="AD255" s="3"/>
      <c r="AE255" s="3"/>
      <c r="AF255" s="3"/>
      <c r="AG255" s="3"/>
      <c r="AH255" s="3"/>
      <c r="AI255" s="3"/>
      <c r="AJ255" s="3"/>
    </row>
    <row r="256" spans="1:36" x14ac:dyDescent="0.45">
      <c r="A256" s="3"/>
      <c r="B256" s="3"/>
      <c r="C256" s="3"/>
      <c r="D256" s="23"/>
      <c r="E256" s="95"/>
      <c r="F256" s="95"/>
      <c r="X256" s="95"/>
      <c r="Z256" s="95"/>
      <c r="AB256" s="3"/>
      <c r="AC256" s="3"/>
      <c r="AD256" s="3"/>
      <c r="AE256" s="3"/>
      <c r="AF256" s="3"/>
      <c r="AG256" s="3"/>
      <c r="AH256" s="3"/>
      <c r="AI256" s="3"/>
      <c r="AJ256" s="3"/>
    </row>
    <row r="257" spans="1:36" x14ac:dyDescent="0.45">
      <c r="A257" s="3"/>
      <c r="B257" s="3"/>
      <c r="C257" s="3"/>
      <c r="D257" s="23"/>
      <c r="E257" s="95"/>
      <c r="F257" s="95"/>
      <c r="X257" s="95"/>
      <c r="Z257" s="95"/>
      <c r="AB257" s="3"/>
      <c r="AC257" s="3"/>
      <c r="AD257" s="3"/>
      <c r="AE257" s="3"/>
      <c r="AF257" s="3"/>
      <c r="AG257" s="3"/>
      <c r="AH257" s="3"/>
      <c r="AI257" s="3"/>
      <c r="AJ257" s="3"/>
    </row>
    <row r="258" spans="1:36" x14ac:dyDescent="0.45">
      <c r="A258" s="3"/>
      <c r="B258" s="3"/>
      <c r="C258" s="3"/>
      <c r="D258" s="23"/>
      <c r="E258" s="95"/>
      <c r="F258" s="95"/>
      <c r="X258" s="95"/>
      <c r="Z258" s="95"/>
      <c r="AB258" s="3"/>
      <c r="AC258" s="3"/>
      <c r="AD258" s="3"/>
      <c r="AE258" s="3"/>
      <c r="AF258" s="3"/>
      <c r="AG258" s="3"/>
      <c r="AH258" s="3"/>
      <c r="AI258" s="3"/>
      <c r="AJ258" s="3"/>
    </row>
    <row r="259" spans="1:36" x14ac:dyDescent="0.45">
      <c r="A259" s="3"/>
      <c r="B259" s="3"/>
      <c r="C259" s="3"/>
      <c r="D259" s="23"/>
      <c r="E259" s="95"/>
      <c r="F259" s="95"/>
      <c r="X259" s="95"/>
      <c r="Z259" s="95"/>
      <c r="AB259" s="3"/>
      <c r="AC259" s="3"/>
      <c r="AD259" s="3"/>
      <c r="AE259" s="3"/>
      <c r="AF259" s="3"/>
      <c r="AG259" s="3"/>
      <c r="AH259" s="3"/>
      <c r="AI259" s="3"/>
      <c r="AJ259" s="3"/>
    </row>
    <row r="260" spans="1:36" x14ac:dyDescent="0.45">
      <c r="A260" s="3"/>
      <c r="B260" s="3"/>
      <c r="C260" s="3"/>
      <c r="D260" s="23"/>
      <c r="E260" s="95"/>
      <c r="F260" s="95"/>
      <c r="X260" s="95"/>
      <c r="Z260" s="95"/>
      <c r="AB260" s="3"/>
      <c r="AC260" s="3"/>
      <c r="AD260" s="3"/>
      <c r="AE260" s="3"/>
      <c r="AF260" s="3"/>
      <c r="AG260" s="3"/>
      <c r="AH260" s="3"/>
      <c r="AI260" s="3"/>
      <c r="AJ260" s="3"/>
    </row>
    <row r="261" spans="1:36" x14ac:dyDescent="0.45">
      <c r="A261" s="3"/>
      <c r="B261" s="3"/>
      <c r="C261" s="3"/>
      <c r="D261" s="23"/>
      <c r="E261" s="95"/>
      <c r="F261" s="95"/>
      <c r="X261" s="95"/>
      <c r="Z261" s="95"/>
      <c r="AB261" s="3"/>
      <c r="AC261" s="3"/>
      <c r="AD261" s="3"/>
      <c r="AE261" s="3"/>
      <c r="AF261" s="3"/>
      <c r="AG261" s="3"/>
      <c r="AH261" s="3"/>
      <c r="AI261" s="3"/>
      <c r="AJ261" s="3"/>
    </row>
    <row r="262" spans="1:36" x14ac:dyDescent="0.45">
      <c r="A262" s="3"/>
      <c r="B262" s="3"/>
      <c r="C262" s="3"/>
      <c r="D262" s="23"/>
      <c r="E262" s="95"/>
      <c r="F262" s="95"/>
      <c r="X262" s="95"/>
      <c r="Z262" s="95"/>
      <c r="AB262" s="3"/>
      <c r="AC262" s="3"/>
      <c r="AD262" s="3"/>
      <c r="AE262" s="3"/>
      <c r="AF262" s="3"/>
      <c r="AG262" s="3"/>
      <c r="AH262" s="3"/>
      <c r="AI262" s="3"/>
      <c r="AJ262" s="3"/>
    </row>
    <row r="263" spans="1:36" x14ac:dyDescent="0.45">
      <c r="A263" s="3"/>
      <c r="B263" s="3"/>
      <c r="C263" s="3"/>
      <c r="D263" s="23"/>
      <c r="E263" s="95"/>
      <c r="F263" s="95"/>
      <c r="X263" s="95"/>
      <c r="Z263" s="95"/>
      <c r="AB263" s="3"/>
      <c r="AC263" s="3"/>
      <c r="AD263" s="3"/>
      <c r="AE263" s="3"/>
      <c r="AF263" s="3"/>
      <c r="AG263" s="3"/>
      <c r="AH263" s="3"/>
      <c r="AI263" s="3"/>
      <c r="AJ263" s="3"/>
    </row>
    <row r="264" spans="1:36" x14ac:dyDescent="0.45">
      <c r="A264" s="3"/>
      <c r="B264" s="3"/>
      <c r="C264" s="3"/>
      <c r="D264" s="23"/>
      <c r="E264" s="95"/>
      <c r="F264" s="95"/>
      <c r="X264" s="95"/>
      <c r="Z264" s="95"/>
      <c r="AB264" s="3"/>
      <c r="AC264" s="3"/>
      <c r="AD264" s="3"/>
      <c r="AE264" s="3"/>
      <c r="AF264" s="3"/>
      <c r="AG264" s="3"/>
      <c r="AH264" s="3"/>
      <c r="AI264" s="3"/>
      <c r="AJ264" s="3"/>
    </row>
    <row r="265" spans="1:36" x14ac:dyDescent="0.45">
      <c r="A265" s="3"/>
      <c r="B265" s="3"/>
      <c r="C265" s="3"/>
      <c r="D265" s="23"/>
      <c r="E265" s="95"/>
      <c r="F265" s="95"/>
      <c r="X265" s="95"/>
      <c r="Z265" s="95"/>
      <c r="AB265" s="3"/>
      <c r="AC265" s="3"/>
      <c r="AD265" s="3"/>
      <c r="AE265" s="3"/>
      <c r="AF265" s="3"/>
      <c r="AG265" s="3"/>
      <c r="AH265" s="3"/>
      <c r="AI265" s="3"/>
      <c r="AJ265" s="3"/>
    </row>
    <row r="266" spans="1:36" x14ac:dyDescent="0.45">
      <c r="A266" s="3"/>
      <c r="B266" s="3"/>
      <c r="C266" s="3"/>
      <c r="D266" s="23"/>
      <c r="E266" s="95"/>
      <c r="F266" s="95"/>
      <c r="X266" s="95"/>
      <c r="Z266" s="95"/>
      <c r="AB266" s="3"/>
      <c r="AC266" s="3"/>
      <c r="AD266" s="3"/>
      <c r="AE266" s="3"/>
      <c r="AF266" s="3"/>
      <c r="AG266" s="3"/>
      <c r="AH266" s="3"/>
      <c r="AI266" s="3"/>
      <c r="AJ266" s="3"/>
    </row>
    <row r="267" spans="1:36" x14ac:dyDescent="0.45">
      <c r="A267" s="3"/>
      <c r="B267" s="3"/>
      <c r="C267" s="3"/>
      <c r="D267" s="23"/>
      <c r="E267" s="95"/>
      <c r="F267" s="95"/>
      <c r="X267" s="95"/>
      <c r="Z267" s="95"/>
      <c r="AB267" s="3"/>
      <c r="AC267" s="3"/>
      <c r="AD267" s="3"/>
      <c r="AE267" s="3"/>
      <c r="AF267" s="3"/>
      <c r="AG267" s="3"/>
      <c r="AH267" s="3"/>
      <c r="AI267" s="3"/>
      <c r="AJ267" s="3"/>
    </row>
    <row r="268" spans="1:36" x14ac:dyDescent="0.45">
      <c r="A268" s="3"/>
      <c r="B268" s="3"/>
      <c r="C268" s="3"/>
      <c r="D268" s="23"/>
      <c r="E268" s="95"/>
      <c r="F268" s="95"/>
      <c r="X268" s="95"/>
      <c r="Z268" s="95"/>
      <c r="AB268" s="3"/>
      <c r="AC268" s="3"/>
      <c r="AD268" s="3"/>
      <c r="AE268" s="3"/>
      <c r="AF268" s="3"/>
      <c r="AG268" s="3"/>
      <c r="AH268" s="3"/>
      <c r="AI268" s="3"/>
      <c r="AJ268" s="3"/>
    </row>
    <row r="269" spans="1:36" x14ac:dyDescent="0.45">
      <c r="A269" s="3"/>
      <c r="B269" s="3"/>
      <c r="C269" s="3"/>
      <c r="D269" s="23"/>
      <c r="E269" s="95"/>
      <c r="F269" s="95"/>
      <c r="X269" s="95"/>
      <c r="Z269" s="95"/>
      <c r="AB269" s="3"/>
      <c r="AC269" s="3"/>
      <c r="AD269" s="3"/>
      <c r="AE269" s="3"/>
      <c r="AF269" s="3"/>
      <c r="AG269" s="3"/>
      <c r="AH269" s="3"/>
      <c r="AI269" s="3"/>
      <c r="AJ269" s="3"/>
    </row>
    <row r="270" spans="1:36" x14ac:dyDescent="0.45">
      <c r="A270" s="3"/>
      <c r="B270" s="3"/>
      <c r="C270" s="3"/>
      <c r="D270" s="23"/>
      <c r="E270" s="95"/>
      <c r="F270" s="95"/>
      <c r="X270" s="95"/>
      <c r="Z270" s="95"/>
      <c r="AB270" s="3"/>
      <c r="AC270" s="3"/>
      <c r="AD270" s="3"/>
      <c r="AE270" s="3"/>
      <c r="AF270" s="3"/>
      <c r="AG270" s="3"/>
      <c r="AH270" s="3"/>
      <c r="AI270" s="3"/>
      <c r="AJ270" s="3"/>
    </row>
    <row r="271" spans="1:36" x14ac:dyDescent="0.45">
      <c r="A271" s="3"/>
      <c r="B271" s="3"/>
      <c r="C271" s="3"/>
      <c r="D271" s="23"/>
      <c r="E271" s="95"/>
      <c r="F271" s="95"/>
      <c r="X271" s="95"/>
      <c r="Z271" s="95"/>
      <c r="AB271" s="3"/>
      <c r="AC271" s="3"/>
      <c r="AD271" s="3"/>
      <c r="AE271" s="3"/>
      <c r="AF271" s="3"/>
      <c r="AG271" s="3"/>
      <c r="AH271" s="3"/>
      <c r="AI271" s="3"/>
      <c r="AJ271" s="3"/>
    </row>
    <row r="272" spans="1:36" x14ac:dyDescent="0.45">
      <c r="A272" s="3"/>
      <c r="B272" s="3"/>
      <c r="C272" s="3"/>
      <c r="D272" s="23"/>
      <c r="E272" s="95"/>
      <c r="F272" s="95"/>
      <c r="X272" s="95"/>
      <c r="Z272" s="95"/>
      <c r="AB272" s="3"/>
      <c r="AC272" s="3"/>
      <c r="AD272" s="3"/>
      <c r="AE272" s="3"/>
      <c r="AF272" s="3"/>
      <c r="AG272" s="3"/>
      <c r="AH272" s="3"/>
      <c r="AI272" s="3"/>
      <c r="AJ272" s="3"/>
    </row>
    <row r="273" spans="1:36" x14ac:dyDescent="0.45">
      <c r="A273" s="3"/>
      <c r="B273" s="3"/>
      <c r="C273" s="3"/>
      <c r="D273" s="23"/>
      <c r="E273" s="95"/>
      <c r="F273" s="95"/>
      <c r="X273" s="95"/>
      <c r="Z273" s="95"/>
      <c r="AB273" s="3"/>
      <c r="AC273" s="3"/>
      <c r="AD273" s="3"/>
      <c r="AE273" s="3"/>
      <c r="AF273" s="3"/>
      <c r="AG273" s="3"/>
      <c r="AH273" s="3"/>
      <c r="AI273" s="3"/>
      <c r="AJ273" s="3"/>
    </row>
    <row r="274" spans="1:36" x14ac:dyDescent="0.45">
      <c r="A274" s="3"/>
      <c r="B274" s="3"/>
      <c r="C274" s="3"/>
      <c r="D274" s="23"/>
      <c r="E274" s="95"/>
      <c r="F274" s="95"/>
      <c r="X274" s="95"/>
      <c r="Z274" s="95"/>
      <c r="AB274" s="3"/>
      <c r="AC274" s="3"/>
      <c r="AD274" s="3"/>
      <c r="AE274" s="3"/>
      <c r="AF274" s="3"/>
      <c r="AG274" s="3"/>
      <c r="AH274" s="3"/>
      <c r="AI274" s="3"/>
      <c r="AJ274" s="3"/>
    </row>
    <row r="275" spans="1:36" x14ac:dyDescent="0.45">
      <c r="A275" s="3"/>
      <c r="B275" s="3"/>
      <c r="C275" s="3"/>
      <c r="D275" s="23"/>
      <c r="E275" s="95"/>
      <c r="F275" s="95"/>
      <c r="X275" s="95"/>
      <c r="Z275" s="95"/>
      <c r="AB275" s="3"/>
      <c r="AC275" s="3"/>
      <c r="AD275" s="3"/>
      <c r="AE275" s="3"/>
      <c r="AF275" s="3"/>
      <c r="AG275" s="3"/>
      <c r="AH275" s="3"/>
      <c r="AI275" s="3"/>
      <c r="AJ275" s="3"/>
    </row>
    <row r="276" spans="1:36" x14ac:dyDescent="0.45">
      <c r="A276" s="3"/>
      <c r="B276" s="3"/>
      <c r="C276" s="3"/>
      <c r="D276" s="23"/>
      <c r="E276" s="95"/>
      <c r="F276" s="95"/>
      <c r="X276" s="95"/>
      <c r="Z276" s="95"/>
      <c r="AB276" s="3"/>
      <c r="AC276" s="3"/>
      <c r="AD276" s="3"/>
      <c r="AE276" s="3"/>
      <c r="AF276" s="3"/>
      <c r="AG276" s="3"/>
      <c r="AH276" s="3"/>
      <c r="AI276" s="3"/>
      <c r="AJ276" s="3"/>
    </row>
    <row r="277" spans="1:36" x14ac:dyDescent="0.45">
      <c r="A277" s="3"/>
      <c r="B277" s="3"/>
      <c r="C277" s="3"/>
      <c r="D277" s="23"/>
      <c r="E277" s="95"/>
      <c r="F277" s="95"/>
      <c r="X277" s="95"/>
      <c r="Z277" s="95"/>
      <c r="AB277" s="3"/>
      <c r="AC277" s="3"/>
      <c r="AD277" s="3"/>
      <c r="AE277" s="3"/>
      <c r="AF277" s="3"/>
      <c r="AG277" s="3"/>
      <c r="AH277" s="3"/>
      <c r="AI277" s="3"/>
      <c r="AJ277" s="3"/>
    </row>
    <row r="278" spans="1:36" x14ac:dyDescent="0.45">
      <c r="A278" s="3"/>
      <c r="B278" s="3"/>
      <c r="C278" s="3"/>
      <c r="D278" s="23"/>
      <c r="E278" s="95"/>
      <c r="F278" s="95"/>
      <c r="X278" s="95"/>
      <c r="Z278" s="95"/>
      <c r="AB278" s="3"/>
      <c r="AC278" s="3"/>
      <c r="AD278" s="3"/>
      <c r="AE278" s="3"/>
      <c r="AF278" s="3"/>
      <c r="AG278" s="3"/>
      <c r="AH278" s="3"/>
      <c r="AI278" s="3"/>
      <c r="AJ278" s="3"/>
    </row>
    <row r="279" spans="1:36" x14ac:dyDescent="0.45">
      <c r="A279" s="3"/>
      <c r="B279" s="3"/>
      <c r="C279" s="3"/>
      <c r="D279" s="23"/>
      <c r="E279" s="95"/>
      <c r="F279" s="95"/>
      <c r="X279" s="95"/>
      <c r="Z279" s="95"/>
      <c r="AB279" s="3"/>
      <c r="AC279" s="3"/>
      <c r="AD279" s="3"/>
      <c r="AE279" s="3"/>
      <c r="AF279" s="3"/>
      <c r="AG279" s="3"/>
      <c r="AH279" s="3"/>
      <c r="AI279" s="3"/>
      <c r="AJ279" s="3"/>
    </row>
    <row r="280" spans="1:36" x14ac:dyDescent="0.45">
      <c r="A280" s="3"/>
      <c r="B280" s="3"/>
      <c r="C280" s="3"/>
      <c r="D280" s="23"/>
      <c r="E280" s="95"/>
      <c r="F280" s="95"/>
      <c r="X280" s="95"/>
      <c r="Z280" s="95"/>
      <c r="AB280" s="3"/>
      <c r="AC280" s="3"/>
      <c r="AD280" s="3"/>
      <c r="AE280" s="3"/>
      <c r="AF280" s="3"/>
      <c r="AG280" s="3"/>
      <c r="AH280" s="3"/>
      <c r="AI280" s="3"/>
      <c r="AJ280" s="3"/>
    </row>
    <row r="281" spans="1:36" x14ac:dyDescent="0.45">
      <c r="A281" s="3"/>
      <c r="B281" s="3"/>
      <c r="C281" s="3"/>
      <c r="D281" s="23"/>
      <c r="E281" s="95"/>
      <c r="F281" s="95"/>
      <c r="X281" s="95"/>
      <c r="Z281" s="95"/>
      <c r="AB281" s="3"/>
      <c r="AC281" s="3"/>
      <c r="AD281" s="3"/>
      <c r="AE281" s="3"/>
      <c r="AF281" s="3"/>
      <c r="AG281" s="3"/>
      <c r="AH281" s="3"/>
      <c r="AI281" s="3"/>
      <c r="AJ281" s="3"/>
    </row>
    <row r="282" spans="1:36" x14ac:dyDescent="0.45">
      <c r="A282" s="3"/>
      <c r="B282" s="3"/>
      <c r="C282" s="3"/>
      <c r="D282" s="23"/>
      <c r="E282" s="95"/>
      <c r="F282" s="95"/>
      <c r="X282" s="95"/>
      <c r="Z282" s="95"/>
      <c r="AB282" s="3"/>
      <c r="AC282" s="3"/>
      <c r="AD282" s="3"/>
      <c r="AE282" s="3"/>
      <c r="AF282" s="3"/>
      <c r="AG282" s="3"/>
      <c r="AH282" s="3"/>
      <c r="AI282" s="3"/>
      <c r="AJ282" s="3"/>
    </row>
    <row r="283" spans="1:36" x14ac:dyDescent="0.45">
      <c r="A283" s="3"/>
      <c r="B283" s="3"/>
      <c r="C283" s="3"/>
      <c r="D283" s="23"/>
      <c r="E283" s="95"/>
      <c r="F283" s="95"/>
      <c r="X283" s="95"/>
      <c r="Z283" s="95"/>
      <c r="AB283" s="3"/>
      <c r="AC283" s="3"/>
      <c r="AD283" s="3"/>
      <c r="AE283" s="3"/>
      <c r="AF283" s="3"/>
      <c r="AG283" s="3"/>
      <c r="AH283" s="3"/>
      <c r="AI283" s="3"/>
      <c r="AJ283" s="3"/>
    </row>
    <row r="284" spans="1:36" x14ac:dyDescent="0.45">
      <c r="A284" s="3"/>
      <c r="B284" s="3"/>
      <c r="C284" s="3"/>
      <c r="D284" s="23"/>
      <c r="E284" s="95"/>
      <c r="F284" s="95"/>
      <c r="X284" s="95"/>
      <c r="Z284" s="95"/>
      <c r="AB284" s="3"/>
      <c r="AC284" s="3"/>
      <c r="AD284" s="3"/>
      <c r="AE284" s="3"/>
      <c r="AF284" s="3"/>
      <c r="AG284" s="3"/>
      <c r="AH284" s="3"/>
      <c r="AI284" s="3"/>
      <c r="AJ284" s="3"/>
    </row>
    <row r="285" spans="1:36" x14ac:dyDescent="0.45">
      <c r="A285" s="3"/>
      <c r="B285" s="3"/>
      <c r="C285" s="3"/>
      <c r="D285" s="23"/>
      <c r="E285" s="95"/>
      <c r="F285" s="95"/>
      <c r="X285" s="95"/>
      <c r="Z285" s="95"/>
      <c r="AB285" s="3"/>
      <c r="AC285" s="3"/>
      <c r="AD285" s="3"/>
      <c r="AE285" s="3"/>
      <c r="AF285" s="3"/>
      <c r="AG285" s="3"/>
      <c r="AH285" s="3"/>
      <c r="AI285" s="3"/>
      <c r="AJ285" s="3"/>
    </row>
    <row r="286" spans="1:36" x14ac:dyDescent="0.45">
      <c r="A286" s="3"/>
      <c r="B286" s="3"/>
      <c r="C286" s="3"/>
      <c r="D286" s="23"/>
      <c r="E286" s="95"/>
      <c r="F286" s="95"/>
      <c r="X286" s="95"/>
      <c r="Z286" s="95"/>
      <c r="AB286" s="3"/>
      <c r="AC286" s="3"/>
      <c r="AD286" s="3"/>
      <c r="AE286" s="3"/>
      <c r="AF286" s="3"/>
      <c r="AG286" s="3"/>
      <c r="AH286" s="3"/>
      <c r="AI286" s="3"/>
      <c r="AJ286" s="3"/>
    </row>
    <row r="287" spans="1:36" x14ac:dyDescent="0.45">
      <c r="A287" s="3"/>
      <c r="B287" s="3"/>
      <c r="C287" s="3"/>
      <c r="D287" s="23"/>
      <c r="E287" s="95"/>
      <c r="F287" s="95"/>
      <c r="X287" s="95"/>
      <c r="Z287" s="95"/>
      <c r="AB287" s="3"/>
      <c r="AC287" s="3"/>
      <c r="AD287" s="3"/>
      <c r="AE287" s="3"/>
      <c r="AF287" s="3"/>
      <c r="AG287" s="3"/>
      <c r="AH287" s="3"/>
      <c r="AI287" s="3"/>
      <c r="AJ287" s="3"/>
    </row>
    <row r="288" spans="1:36" x14ac:dyDescent="0.45">
      <c r="A288" s="3"/>
      <c r="B288" s="3"/>
      <c r="C288" s="3"/>
      <c r="D288" s="23"/>
      <c r="E288" s="95"/>
      <c r="F288" s="95"/>
      <c r="X288" s="95"/>
      <c r="Z288" s="95"/>
      <c r="AB288" s="3"/>
      <c r="AC288" s="3"/>
      <c r="AD288" s="3"/>
      <c r="AE288" s="3"/>
      <c r="AF288" s="3"/>
      <c r="AG288" s="3"/>
      <c r="AH288" s="3"/>
      <c r="AI288" s="3"/>
      <c r="AJ288" s="3"/>
    </row>
    <row r="289" spans="1:36" x14ac:dyDescent="0.45">
      <c r="A289" s="3"/>
      <c r="B289" s="3"/>
      <c r="C289" s="3"/>
      <c r="D289" s="23"/>
      <c r="E289" s="95"/>
      <c r="F289" s="95"/>
      <c r="X289" s="95"/>
      <c r="Z289" s="95"/>
      <c r="AB289" s="3"/>
      <c r="AC289" s="3"/>
      <c r="AD289" s="3"/>
      <c r="AE289" s="3"/>
      <c r="AF289" s="3"/>
      <c r="AG289" s="3"/>
      <c r="AH289" s="3"/>
      <c r="AI289" s="3"/>
      <c r="AJ289" s="3"/>
    </row>
    <row r="290" spans="1:36" x14ac:dyDescent="0.45">
      <c r="A290" s="3"/>
      <c r="B290" s="3"/>
      <c r="C290" s="3"/>
      <c r="D290" s="23"/>
      <c r="E290" s="95"/>
      <c r="F290" s="95"/>
      <c r="X290" s="95"/>
      <c r="Z290" s="95"/>
      <c r="AB290" s="3"/>
      <c r="AC290" s="3"/>
      <c r="AD290" s="3"/>
      <c r="AE290" s="3"/>
      <c r="AF290" s="3"/>
      <c r="AG290" s="3"/>
      <c r="AH290" s="3"/>
      <c r="AI290" s="3"/>
      <c r="AJ290" s="3"/>
    </row>
    <row r="291" spans="1:36" x14ac:dyDescent="0.45">
      <c r="A291" s="3"/>
      <c r="B291" s="3"/>
      <c r="C291" s="3"/>
      <c r="D291" s="23"/>
      <c r="E291" s="95"/>
      <c r="F291" s="95"/>
      <c r="X291" s="95"/>
      <c r="Z291" s="95"/>
      <c r="AB291" s="3"/>
      <c r="AC291" s="3"/>
      <c r="AD291" s="3"/>
      <c r="AE291" s="3"/>
      <c r="AF291" s="3"/>
      <c r="AG291" s="3"/>
      <c r="AH291" s="3"/>
      <c r="AI291" s="3"/>
      <c r="AJ291" s="3"/>
    </row>
    <row r="292" spans="1:36" x14ac:dyDescent="0.45">
      <c r="A292" s="3"/>
      <c r="B292" s="3"/>
      <c r="C292" s="3"/>
      <c r="D292" s="23"/>
      <c r="E292" s="95"/>
      <c r="F292" s="95"/>
      <c r="X292" s="95"/>
      <c r="Z292" s="95"/>
      <c r="AB292" s="3"/>
      <c r="AC292" s="3"/>
      <c r="AD292" s="3"/>
      <c r="AE292" s="3"/>
      <c r="AF292" s="3"/>
      <c r="AG292" s="3"/>
      <c r="AH292" s="3"/>
      <c r="AI292" s="3"/>
      <c r="AJ292" s="3"/>
    </row>
    <row r="293" spans="1:36" x14ac:dyDescent="0.45">
      <c r="A293" s="3"/>
      <c r="B293" s="3"/>
      <c r="C293" s="3"/>
      <c r="D293" s="23"/>
      <c r="E293" s="95"/>
      <c r="F293" s="95"/>
      <c r="X293" s="95"/>
      <c r="Z293" s="95"/>
      <c r="AB293" s="3"/>
      <c r="AC293" s="3"/>
      <c r="AD293" s="3"/>
      <c r="AE293" s="3"/>
      <c r="AF293" s="3"/>
      <c r="AG293" s="3"/>
      <c r="AH293" s="3"/>
      <c r="AI293" s="3"/>
      <c r="AJ293" s="3"/>
    </row>
    <row r="294" spans="1:36" x14ac:dyDescent="0.45">
      <c r="A294" s="3"/>
      <c r="B294" s="3"/>
      <c r="C294" s="3"/>
      <c r="D294" s="23"/>
      <c r="E294" s="95"/>
      <c r="F294" s="95"/>
      <c r="X294" s="95"/>
      <c r="Z294" s="95"/>
      <c r="AB294" s="3"/>
      <c r="AC294" s="3"/>
      <c r="AD294" s="3"/>
      <c r="AE294" s="3"/>
      <c r="AF294" s="3"/>
      <c r="AG294" s="3"/>
      <c r="AH294" s="3"/>
      <c r="AI294" s="3"/>
      <c r="AJ294" s="3"/>
    </row>
    <row r="295" spans="1:36" x14ac:dyDescent="0.45">
      <c r="A295" s="3"/>
      <c r="B295" s="3"/>
      <c r="C295" s="3"/>
      <c r="D295" s="23"/>
      <c r="E295" s="95"/>
      <c r="F295" s="95"/>
      <c r="X295" s="95"/>
      <c r="Z295" s="95"/>
      <c r="AB295" s="3"/>
      <c r="AC295" s="3"/>
      <c r="AD295" s="3"/>
      <c r="AE295" s="3"/>
      <c r="AF295" s="3"/>
      <c r="AG295" s="3"/>
      <c r="AH295" s="3"/>
      <c r="AI295" s="3"/>
      <c r="AJ295" s="3"/>
    </row>
    <row r="296" spans="1:36" x14ac:dyDescent="0.45">
      <c r="A296" s="3"/>
      <c r="B296" s="3"/>
      <c r="C296" s="3"/>
      <c r="D296" s="23"/>
      <c r="E296" s="95"/>
      <c r="F296" s="95"/>
      <c r="X296" s="95"/>
      <c r="Z296" s="95"/>
      <c r="AB296" s="3"/>
      <c r="AC296" s="3"/>
      <c r="AD296" s="3"/>
      <c r="AE296" s="3"/>
      <c r="AF296" s="3"/>
      <c r="AG296" s="3"/>
      <c r="AH296" s="3"/>
      <c r="AI296" s="3"/>
      <c r="AJ296" s="3"/>
    </row>
    <row r="297" spans="1:36" x14ac:dyDescent="0.45">
      <c r="A297" s="3"/>
      <c r="B297" s="3"/>
      <c r="C297" s="3"/>
      <c r="D297" s="23"/>
      <c r="E297" s="95"/>
      <c r="F297" s="95"/>
      <c r="X297" s="95"/>
      <c r="Z297" s="95"/>
      <c r="AB297" s="3"/>
      <c r="AC297" s="3"/>
      <c r="AD297" s="3"/>
      <c r="AE297" s="3"/>
      <c r="AF297" s="3"/>
      <c r="AG297" s="3"/>
      <c r="AH297" s="3"/>
      <c r="AI297" s="3"/>
      <c r="AJ297" s="3"/>
    </row>
    <row r="298" spans="1:36" x14ac:dyDescent="0.45">
      <c r="A298" s="3"/>
      <c r="B298" s="3"/>
      <c r="C298" s="3"/>
      <c r="D298" s="23"/>
      <c r="E298" s="95"/>
      <c r="F298" s="95"/>
      <c r="X298" s="95"/>
      <c r="Z298" s="95"/>
      <c r="AB298" s="3"/>
      <c r="AC298" s="3"/>
      <c r="AD298" s="3"/>
      <c r="AE298" s="3"/>
      <c r="AF298" s="3"/>
      <c r="AG298" s="3"/>
      <c r="AH298" s="3"/>
      <c r="AI298" s="3"/>
      <c r="AJ298" s="3"/>
    </row>
    <row r="299" spans="1:36" x14ac:dyDescent="0.45">
      <c r="A299" s="3"/>
      <c r="B299" s="3"/>
      <c r="C299" s="3"/>
      <c r="D299" s="23"/>
      <c r="E299" s="95"/>
      <c r="F299" s="95"/>
      <c r="X299" s="95"/>
      <c r="Z299" s="95"/>
      <c r="AB299" s="3"/>
      <c r="AC299" s="3"/>
      <c r="AD299" s="3"/>
      <c r="AE299" s="3"/>
      <c r="AF299" s="3"/>
      <c r="AG299" s="3"/>
      <c r="AH299" s="3"/>
      <c r="AI299" s="3"/>
      <c r="AJ299" s="3"/>
    </row>
    <row r="300" spans="1:36" x14ac:dyDescent="0.45">
      <c r="A300" s="3"/>
      <c r="B300" s="3"/>
      <c r="C300" s="3"/>
      <c r="D300" s="23"/>
      <c r="E300" s="95"/>
      <c r="F300" s="95"/>
      <c r="X300" s="95"/>
      <c r="Z300" s="95"/>
      <c r="AB300" s="3"/>
      <c r="AC300" s="3"/>
      <c r="AD300" s="3"/>
      <c r="AE300" s="3"/>
      <c r="AF300" s="3"/>
      <c r="AG300" s="3"/>
      <c r="AH300" s="3"/>
      <c r="AI300" s="3"/>
      <c r="AJ300" s="3"/>
    </row>
    <row r="301" spans="1:36" x14ac:dyDescent="0.45">
      <c r="A301" s="3"/>
      <c r="B301" s="3"/>
      <c r="C301" s="3"/>
      <c r="D301" s="23"/>
      <c r="E301" s="95"/>
      <c r="F301" s="95"/>
      <c r="X301" s="95"/>
      <c r="Z301" s="95"/>
      <c r="AB301" s="3"/>
      <c r="AC301" s="3"/>
      <c r="AD301" s="3"/>
      <c r="AE301" s="3"/>
      <c r="AF301" s="3"/>
      <c r="AG301" s="3"/>
      <c r="AH301" s="3"/>
      <c r="AI301" s="3"/>
      <c r="AJ301" s="3"/>
    </row>
    <row r="302" spans="1:36" x14ac:dyDescent="0.45">
      <c r="A302" s="3"/>
      <c r="B302" s="3"/>
      <c r="C302" s="3"/>
      <c r="D302" s="23"/>
      <c r="E302" s="95"/>
      <c r="F302" s="95"/>
      <c r="X302" s="95"/>
      <c r="Z302" s="95"/>
      <c r="AB302" s="3"/>
      <c r="AC302" s="3"/>
      <c r="AD302" s="3"/>
      <c r="AE302" s="3"/>
      <c r="AF302" s="3"/>
      <c r="AG302" s="3"/>
      <c r="AH302" s="3"/>
      <c r="AI302" s="3"/>
      <c r="AJ302" s="3"/>
    </row>
    <row r="303" spans="1:36" x14ac:dyDescent="0.45">
      <c r="A303" s="3"/>
      <c r="B303" s="3"/>
      <c r="C303" s="3"/>
      <c r="D303" s="23"/>
      <c r="E303" s="95"/>
      <c r="F303" s="95"/>
      <c r="X303" s="95"/>
      <c r="Z303" s="95"/>
      <c r="AB303" s="3"/>
      <c r="AC303" s="3"/>
      <c r="AD303" s="3"/>
      <c r="AE303" s="3"/>
      <c r="AF303" s="3"/>
      <c r="AG303" s="3"/>
      <c r="AH303" s="3"/>
      <c r="AI303" s="3"/>
      <c r="AJ303" s="3"/>
    </row>
    <row r="304" spans="1:36" x14ac:dyDescent="0.45">
      <c r="A304" s="3"/>
      <c r="B304" s="3"/>
      <c r="C304" s="3"/>
      <c r="D304" s="23"/>
      <c r="E304" s="95"/>
      <c r="F304" s="95"/>
      <c r="X304" s="95"/>
      <c r="Z304" s="95"/>
      <c r="AB304" s="3"/>
      <c r="AC304" s="3"/>
      <c r="AD304" s="3"/>
      <c r="AE304" s="3"/>
      <c r="AF304" s="3"/>
      <c r="AG304" s="3"/>
      <c r="AH304" s="3"/>
      <c r="AI304" s="3"/>
      <c r="AJ304" s="3"/>
    </row>
    <row r="305" spans="1:36" x14ac:dyDescent="0.45">
      <c r="A305" s="3"/>
      <c r="B305" s="3"/>
      <c r="C305" s="3"/>
      <c r="D305" s="23"/>
      <c r="E305" s="95"/>
      <c r="F305" s="95"/>
      <c r="X305" s="95"/>
      <c r="Z305" s="95"/>
      <c r="AB305" s="3"/>
      <c r="AC305" s="3"/>
      <c r="AD305" s="3"/>
      <c r="AE305" s="3"/>
      <c r="AF305" s="3"/>
      <c r="AG305" s="3"/>
      <c r="AH305" s="3"/>
      <c r="AI305" s="3"/>
      <c r="AJ305" s="3"/>
    </row>
    <row r="306" spans="1:36" x14ac:dyDescent="0.45">
      <c r="A306" s="3"/>
      <c r="B306" s="3"/>
      <c r="C306" s="3"/>
      <c r="D306" s="23"/>
      <c r="E306" s="95"/>
      <c r="F306" s="95"/>
      <c r="X306" s="95"/>
      <c r="Z306" s="95"/>
      <c r="AB306" s="3"/>
      <c r="AC306" s="3"/>
      <c r="AD306" s="3"/>
      <c r="AE306" s="3"/>
      <c r="AF306" s="3"/>
      <c r="AG306" s="3"/>
      <c r="AH306" s="3"/>
      <c r="AI306" s="3"/>
      <c r="AJ306" s="3"/>
    </row>
    <row r="307" spans="1:36" x14ac:dyDescent="0.45">
      <c r="A307" s="3"/>
      <c r="B307" s="3"/>
      <c r="C307" s="3"/>
      <c r="D307" s="23"/>
      <c r="E307" s="95"/>
      <c r="F307" s="95"/>
      <c r="X307" s="95"/>
      <c r="Z307" s="95"/>
      <c r="AB307" s="3"/>
      <c r="AC307" s="3"/>
      <c r="AD307" s="3"/>
      <c r="AE307" s="3"/>
      <c r="AF307" s="3"/>
      <c r="AG307" s="3"/>
      <c r="AH307" s="3"/>
      <c r="AI307" s="3"/>
      <c r="AJ307" s="3"/>
    </row>
    <row r="308" spans="1:36" x14ac:dyDescent="0.45">
      <c r="A308" s="3"/>
      <c r="B308" s="3"/>
      <c r="C308" s="3"/>
      <c r="D308" s="23"/>
      <c r="E308" s="95"/>
      <c r="F308" s="95"/>
      <c r="X308" s="95"/>
      <c r="Z308" s="95"/>
      <c r="AB308" s="3"/>
      <c r="AC308" s="3"/>
      <c r="AD308" s="3"/>
      <c r="AE308" s="3"/>
      <c r="AF308" s="3"/>
      <c r="AG308" s="3"/>
      <c r="AH308" s="3"/>
      <c r="AI308" s="3"/>
      <c r="AJ308" s="3"/>
    </row>
    <row r="309" spans="1:36" x14ac:dyDescent="0.45">
      <c r="A309" s="3"/>
      <c r="B309" s="3"/>
      <c r="C309" s="3"/>
      <c r="D309" s="23"/>
      <c r="E309" s="95"/>
      <c r="F309" s="95"/>
      <c r="X309" s="95"/>
      <c r="Z309" s="95"/>
      <c r="AB309" s="3"/>
      <c r="AC309" s="3"/>
      <c r="AD309" s="3"/>
      <c r="AE309" s="3"/>
      <c r="AF309" s="3"/>
      <c r="AG309" s="3"/>
      <c r="AH309" s="3"/>
      <c r="AI309" s="3"/>
      <c r="AJ309" s="3"/>
    </row>
    <row r="310" spans="1:36" x14ac:dyDescent="0.45">
      <c r="A310" s="3"/>
      <c r="B310" s="3"/>
      <c r="C310" s="3"/>
      <c r="D310" s="23"/>
      <c r="E310" s="95"/>
      <c r="F310" s="95"/>
      <c r="X310" s="95"/>
      <c r="Z310" s="95"/>
      <c r="AB310" s="3"/>
      <c r="AC310" s="3"/>
      <c r="AD310" s="3"/>
      <c r="AE310" s="3"/>
      <c r="AF310" s="3"/>
      <c r="AG310" s="3"/>
      <c r="AH310" s="3"/>
      <c r="AI310" s="3"/>
      <c r="AJ310" s="3"/>
    </row>
    <row r="311" spans="1:36" x14ac:dyDescent="0.45">
      <c r="A311" s="3"/>
      <c r="B311" s="3"/>
      <c r="C311" s="3"/>
      <c r="D311" s="23"/>
      <c r="E311" s="95"/>
      <c r="F311" s="95"/>
      <c r="X311" s="95"/>
      <c r="Z311" s="95"/>
      <c r="AB311" s="3"/>
      <c r="AC311" s="3"/>
      <c r="AD311" s="3"/>
      <c r="AE311" s="3"/>
      <c r="AF311" s="3"/>
      <c r="AG311" s="3"/>
      <c r="AH311" s="3"/>
      <c r="AI311" s="3"/>
      <c r="AJ311" s="3"/>
    </row>
    <row r="312" spans="1:36" x14ac:dyDescent="0.45">
      <c r="A312" s="3"/>
      <c r="B312" s="3"/>
      <c r="C312" s="3"/>
      <c r="D312" s="23"/>
      <c r="E312" s="95"/>
      <c r="F312" s="95"/>
      <c r="X312" s="95"/>
      <c r="Z312" s="95"/>
      <c r="AB312" s="3"/>
      <c r="AC312" s="3"/>
      <c r="AD312" s="3"/>
      <c r="AE312" s="3"/>
      <c r="AF312" s="3"/>
      <c r="AG312" s="3"/>
      <c r="AH312" s="3"/>
      <c r="AI312" s="3"/>
      <c r="AJ312" s="3"/>
    </row>
    <row r="313" spans="1:36" x14ac:dyDescent="0.45">
      <c r="A313" s="3"/>
      <c r="B313" s="3"/>
      <c r="C313" s="3"/>
      <c r="D313" s="23"/>
      <c r="E313" s="95"/>
      <c r="F313" s="95"/>
      <c r="X313" s="95"/>
      <c r="Z313" s="95"/>
      <c r="AB313" s="3"/>
      <c r="AC313" s="3"/>
      <c r="AD313" s="3"/>
      <c r="AE313" s="3"/>
      <c r="AF313" s="3"/>
      <c r="AG313" s="3"/>
      <c r="AH313" s="3"/>
      <c r="AI313" s="3"/>
      <c r="AJ313" s="3"/>
    </row>
    <row r="314" spans="1:36" x14ac:dyDescent="0.45">
      <c r="A314" s="3"/>
      <c r="B314" s="3"/>
      <c r="C314" s="3"/>
      <c r="D314" s="23"/>
      <c r="E314" s="95"/>
      <c r="F314" s="95"/>
      <c r="X314" s="95"/>
      <c r="Z314" s="95"/>
      <c r="AB314" s="3"/>
      <c r="AC314" s="3"/>
      <c r="AD314" s="3"/>
      <c r="AE314" s="3"/>
      <c r="AF314" s="3"/>
      <c r="AG314" s="3"/>
      <c r="AH314" s="3"/>
      <c r="AI314" s="3"/>
      <c r="AJ314" s="3"/>
    </row>
    <row r="315" spans="1:36" x14ac:dyDescent="0.45">
      <c r="A315" s="3"/>
      <c r="B315" s="3"/>
      <c r="C315" s="3"/>
      <c r="D315" s="23"/>
      <c r="E315" s="95"/>
      <c r="F315" s="95"/>
      <c r="X315" s="95"/>
      <c r="Z315" s="95"/>
      <c r="AB315" s="3"/>
      <c r="AC315" s="3"/>
      <c r="AD315" s="3"/>
      <c r="AE315" s="3"/>
      <c r="AF315" s="3"/>
      <c r="AG315" s="3"/>
      <c r="AH315" s="3"/>
      <c r="AI315" s="3"/>
      <c r="AJ315" s="3"/>
    </row>
    <row r="316" spans="1:36" x14ac:dyDescent="0.45">
      <c r="A316" s="3"/>
      <c r="B316" s="3"/>
      <c r="C316" s="3"/>
      <c r="D316" s="23"/>
      <c r="E316" s="95"/>
      <c r="F316" s="95"/>
      <c r="X316" s="95"/>
      <c r="Z316" s="95"/>
      <c r="AB316" s="3"/>
      <c r="AC316" s="3"/>
      <c r="AD316" s="3"/>
      <c r="AE316" s="3"/>
      <c r="AF316" s="3"/>
      <c r="AG316" s="3"/>
      <c r="AH316" s="3"/>
      <c r="AI316" s="3"/>
      <c r="AJ316" s="3"/>
    </row>
    <row r="317" spans="1:36" x14ac:dyDescent="0.45">
      <c r="A317" s="3"/>
      <c r="B317" s="3"/>
      <c r="C317" s="3"/>
      <c r="D317" s="23"/>
      <c r="E317" s="95"/>
      <c r="F317" s="95"/>
      <c r="X317" s="95"/>
      <c r="Z317" s="95"/>
      <c r="AB317" s="3"/>
      <c r="AC317" s="3"/>
      <c r="AD317" s="3"/>
      <c r="AE317" s="3"/>
      <c r="AF317" s="3"/>
      <c r="AG317" s="3"/>
      <c r="AH317" s="3"/>
      <c r="AI317" s="3"/>
      <c r="AJ317" s="3"/>
    </row>
    <row r="318" spans="1:36" x14ac:dyDescent="0.45">
      <c r="A318" s="3"/>
      <c r="B318" s="3"/>
      <c r="C318" s="3"/>
      <c r="D318" s="23"/>
      <c r="E318" s="95"/>
      <c r="F318" s="95"/>
      <c r="X318" s="95"/>
      <c r="Z318" s="95"/>
      <c r="AB318" s="3"/>
      <c r="AC318" s="3"/>
      <c r="AD318" s="3"/>
      <c r="AE318" s="3"/>
      <c r="AF318" s="3"/>
      <c r="AG318" s="3"/>
      <c r="AH318" s="3"/>
      <c r="AI318" s="3"/>
      <c r="AJ318" s="3"/>
    </row>
    <row r="319" spans="1:36" x14ac:dyDescent="0.45">
      <c r="A319" s="3"/>
      <c r="B319" s="3"/>
      <c r="C319" s="3"/>
      <c r="D319" s="23"/>
      <c r="E319" s="95"/>
      <c r="F319" s="95"/>
      <c r="X319" s="95"/>
      <c r="Z319" s="95"/>
      <c r="AB319" s="3"/>
      <c r="AC319" s="3"/>
      <c r="AD319" s="3"/>
      <c r="AE319" s="3"/>
      <c r="AF319" s="3"/>
      <c r="AG319" s="3"/>
      <c r="AH319" s="3"/>
      <c r="AI319" s="3"/>
      <c r="AJ319" s="3"/>
    </row>
    <row r="320" spans="1:36" x14ac:dyDescent="0.45">
      <c r="A320" s="3"/>
      <c r="B320" s="3"/>
      <c r="C320" s="3"/>
      <c r="D320" s="23"/>
      <c r="E320" s="95"/>
      <c r="F320" s="95"/>
      <c r="X320" s="95"/>
      <c r="Z320" s="95"/>
      <c r="AB320" s="3"/>
      <c r="AC320" s="3"/>
      <c r="AD320" s="3"/>
      <c r="AE320" s="3"/>
      <c r="AF320" s="3"/>
      <c r="AG320" s="3"/>
      <c r="AH320" s="3"/>
      <c r="AI320" s="3"/>
      <c r="AJ320" s="3"/>
    </row>
    <row r="321" spans="1:36" x14ac:dyDescent="0.45">
      <c r="A321" s="3"/>
      <c r="B321" s="3"/>
      <c r="C321" s="3"/>
      <c r="D321" s="23"/>
      <c r="E321" s="95"/>
      <c r="F321" s="95"/>
      <c r="X321" s="95"/>
      <c r="Z321" s="95"/>
      <c r="AB321" s="3"/>
      <c r="AC321" s="3"/>
      <c r="AD321" s="3"/>
      <c r="AE321" s="3"/>
      <c r="AF321" s="3"/>
      <c r="AG321" s="3"/>
      <c r="AH321" s="3"/>
      <c r="AI321" s="3"/>
      <c r="AJ321" s="3"/>
    </row>
    <row r="322" spans="1:36" x14ac:dyDescent="0.45">
      <c r="A322" s="3"/>
      <c r="B322" s="3"/>
      <c r="C322" s="3"/>
      <c r="D322" s="23"/>
      <c r="E322" s="95"/>
      <c r="F322" s="95"/>
      <c r="X322" s="95"/>
      <c r="Z322" s="95"/>
      <c r="AB322" s="3"/>
      <c r="AC322" s="3"/>
      <c r="AD322" s="3"/>
      <c r="AE322" s="3"/>
      <c r="AF322" s="3"/>
      <c r="AG322" s="3"/>
      <c r="AH322" s="3"/>
      <c r="AI322" s="3"/>
      <c r="AJ322" s="3"/>
    </row>
    <row r="323" spans="1:36" x14ac:dyDescent="0.45">
      <c r="A323" s="3"/>
      <c r="B323" s="3"/>
      <c r="C323" s="3"/>
      <c r="D323" s="23"/>
      <c r="E323" s="95"/>
      <c r="F323" s="95"/>
      <c r="X323" s="95"/>
      <c r="Z323" s="95"/>
      <c r="AB323" s="3"/>
      <c r="AC323" s="3"/>
      <c r="AD323" s="3"/>
      <c r="AE323" s="3"/>
      <c r="AF323" s="3"/>
      <c r="AG323" s="3"/>
      <c r="AH323" s="3"/>
      <c r="AI323" s="3"/>
      <c r="AJ323" s="3"/>
    </row>
    <row r="324" spans="1:36" x14ac:dyDescent="0.45">
      <c r="A324" s="3"/>
      <c r="B324" s="3"/>
      <c r="C324" s="3"/>
      <c r="D324" s="23"/>
      <c r="E324" s="95"/>
      <c r="F324" s="95"/>
      <c r="X324" s="95"/>
      <c r="Z324" s="95"/>
      <c r="AB324" s="3"/>
      <c r="AC324" s="3"/>
      <c r="AD324" s="3"/>
      <c r="AE324" s="3"/>
      <c r="AF324" s="3"/>
      <c r="AG324" s="3"/>
      <c r="AH324" s="3"/>
      <c r="AI324" s="3"/>
      <c r="AJ324" s="3"/>
    </row>
    <row r="325" spans="1:36" x14ac:dyDescent="0.45">
      <c r="A325" s="3"/>
      <c r="B325" s="3"/>
      <c r="C325" s="3"/>
      <c r="D325" s="23"/>
      <c r="E325" s="95"/>
      <c r="F325" s="95"/>
      <c r="X325" s="95"/>
      <c r="Z325" s="95"/>
      <c r="AB325" s="3"/>
      <c r="AC325" s="3"/>
      <c r="AD325" s="3"/>
      <c r="AE325" s="3"/>
      <c r="AF325" s="3"/>
      <c r="AG325" s="3"/>
      <c r="AH325" s="3"/>
      <c r="AI325" s="3"/>
      <c r="AJ325" s="3"/>
    </row>
    <row r="326" spans="1:36" x14ac:dyDescent="0.45">
      <c r="A326" s="3"/>
      <c r="B326" s="3"/>
      <c r="C326" s="3"/>
      <c r="D326" s="23"/>
      <c r="E326" s="95"/>
      <c r="F326" s="95"/>
      <c r="X326" s="95"/>
      <c r="Z326" s="95"/>
      <c r="AB326" s="3"/>
      <c r="AC326" s="3"/>
      <c r="AD326" s="3"/>
      <c r="AE326" s="3"/>
      <c r="AF326" s="3"/>
      <c r="AG326" s="3"/>
      <c r="AH326" s="3"/>
      <c r="AI326" s="3"/>
      <c r="AJ326" s="3"/>
    </row>
    <row r="327" spans="1:36" x14ac:dyDescent="0.45">
      <c r="A327" s="3"/>
      <c r="B327" s="3"/>
      <c r="C327" s="3"/>
      <c r="D327" s="23"/>
      <c r="E327" s="95"/>
      <c r="F327" s="95"/>
      <c r="X327" s="95"/>
      <c r="Z327" s="95"/>
      <c r="AB327" s="3"/>
      <c r="AC327" s="3"/>
      <c r="AD327" s="3"/>
      <c r="AE327" s="3"/>
      <c r="AF327" s="3"/>
      <c r="AG327" s="3"/>
      <c r="AH327" s="3"/>
      <c r="AI327" s="3"/>
      <c r="AJ327" s="3"/>
    </row>
    <row r="328" spans="1:36" x14ac:dyDescent="0.45">
      <c r="A328" s="3"/>
      <c r="B328" s="3"/>
      <c r="C328" s="3"/>
      <c r="D328" s="23"/>
      <c r="E328" s="95"/>
      <c r="F328" s="95"/>
      <c r="X328" s="95"/>
      <c r="Z328" s="95"/>
      <c r="AB328" s="3"/>
      <c r="AC328" s="3"/>
      <c r="AD328" s="3"/>
      <c r="AE328" s="3"/>
      <c r="AF328" s="3"/>
      <c r="AG328" s="3"/>
      <c r="AH328" s="3"/>
      <c r="AI328" s="3"/>
      <c r="AJ328" s="3"/>
    </row>
    <row r="329" spans="1:36" x14ac:dyDescent="0.45">
      <c r="A329" s="3"/>
      <c r="B329" s="3"/>
      <c r="C329" s="3"/>
      <c r="D329" s="23"/>
      <c r="E329" s="95"/>
      <c r="F329" s="95"/>
      <c r="X329" s="95"/>
      <c r="Z329" s="95"/>
      <c r="AB329" s="3"/>
      <c r="AC329" s="3"/>
      <c r="AD329" s="3"/>
      <c r="AE329" s="3"/>
      <c r="AF329" s="3"/>
      <c r="AG329" s="3"/>
      <c r="AH329" s="3"/>
      <c r="AI329" s="3"/>
      <c r="AJ329" s="3"/>
    </row>
    <row r="330" spans="1:36" x14ac:dyDescent="0.45">
      <c r="A330" s="3"/>
      <c r="B330" s="3"/>
      <c r="C330" s="3"/>
      <c r="D330" s="23"/>
      <c r="E330" s="95"/>
      <c r="F330" s="95"/>
      <c r="X330" s="95"/>
      <c r="Z330" s="95"/>
      <c r="AB330" s="3"/>
      <c r="AC330" s="3"/>
      <c r="AD330" s="3"/>
      <c r="AE330" s="3"/>
      <c r="AF330" s="3"/>
      <c r="AG330" s="3"/>
      <c r="AH330" s="3"/>
      <c r="AI330" s="3"/>
      <c r="AJ330" s="3"/>
    </row>
    <row r="331" spans="1:36" x14ac:dyDescent="0.45">
      <c r="A331" s="3"/>
      <c r="B331" s="3"/>
      <c r="C331" s="3"/>
      <c r="D331" s="23"/>
      <c r="E331" s="95"/>
      <c r="F331" s="95"/>
      <c r="X331" s="95"/>
      <c r="Z331" s="95"/>
      <c r="AB331" s="3"/>
      <c r="AC331" s="3"/>
      <c r="AD331" s="3"/>
      <c r="AE331" s="3"/>
      <c r="AF331" s="3"/>
      <c r="AG331" s="3"/>
      <c r="AH331" s="3"/>
      <c r="AI331" s="3"/>
      <c r="AJ331" s="3"/>
    </row>
    <row r="332" spans="1:36" x14ac:dyDescent="0.45">
      <c r="A332" s="3"/>
      <c r="B332" s="3"/>
      <c r="C332" s="3"/>
      <c r="D332" s="23"/>
      <c r="E332" s="95"/>
      <c r="F332" s="95"/>
      <c r="X332" s="95"/>
      <c r="Z332" s="95"/>
      <c r="AB332" s="3"/>
      <c r="AC332" s="3"/>
      <c r="AD332" s="3"/>
      <c r="AE332" s="3"/>
      <c r="AF332" s="3"/>
      <c r="AG332" s="3"/>
      <c r="AH332" s="3"/>
      <c r="AI332" s="3"/>
      <c r="AJ332" s="3"/>
    </row>
    <row r="333" spans="1:36" x14ac:dyDescent="0.45">
      <c r="A333" s="3"/>
      <c r="B333" s="3"/>
      <c r="C333" s="3"/>
      <c r="D333" s="23"/>
      <c r="E333" s="95"/>
      <c r="F333" s="95"/>
      <c r="X333" s="95"/>
      <c r="Z333" s="95"/>
      <c r="AB333" s="3"/>
      <c r="AC333" s="3"/>
      <c r="AD333" s="3"/>
      <c r="AE333" s="3"/>
      <c r="AF333" s="3"/>
      <c r="AG333" s="3"/>
      <c r="AH333" s="3"/>
      <c r="AI333" s="3"/>
      <c r="AJ333" s="3"/>
    </row>
    <row r="334" spans="1:36" x14ac:dyDescent="0.45">
      <c r="A334" s="3"/>
      <c r="B334" s="3"/>
      <c r="C334" s="3"/>
      <c r="D334" s="23"/>
      <c r="E334" s="95"/>
      <c r="F334" s="95"/>
      <c r="X334" s="95"/>
      <c r="Z334" s="95"/>
      <c r="AB334" s="3"/>
      <c r="AC334" s="3"/>
      <c r="AD334" s="3"/>
      <c r="AE334" s="3"/>
      <c r="AF334" s="3"/>
      <c r="AG334" s="3"/>
      <c r="AH334" s="3"/>
      <c r="AI334" s="3"/>
      <c r="AJ334" s="3"/>
    </row>
    <row r="335" spans="1:36" x14ac:dyDescent="0.45">
      <c r="A335" s="3"/>
      <c r="B335" s="3"/>
      <c r="C335" s="3"/>
      <c r="D335" s="23"/>
      <c r="E335" s="95"/>
      <c r="F335" s="95"/>
      <c r="X335" s="95"/>
      <c r="Z335" s="95"/>
      <c r="AB335" s="3"/>
      <c r="AC335" s="3"/>
      <c r="AD335" s="3"/>
      <c r="AE335" s="3"/>
      <c r="AF335" s="3"/>
      <c r="AG335" s="3"/>
      <c r="AH335" s="3"/>
      <c r="AI335" s="3"/>
      <c r="AJ335" s="3"/>
    </row>
    <row r="336" spans="1:36" x14ac:dyDescent="0.45">
      <c r="A336" s="3"/>
      <c r="B336" s="3"/>
      <c r="C336" s="3"/>
      <c r="D336" s="23"/>
      <c r="E336" s="95"/>
      <c r="F336" s="95"/>
      <c r="X336" s="95"/>
      <c r="Z336" s="95"/>
      <c r="AB336" s="3"/>
      <c r="AC336" s="3"/>
      <c r="AD336" s="3"/>
      <c r="AE336" s="3"/>
      <c r="AF336" s="3"/>
      <c r="AG336" s="3"/>
      <c r="AH336" s="3"/>
      <c r="AI336" s="3"/>
      <c r="AJ336" s="3"/>
    </row>
    <row r="337" spans="1:36" x14ac:dyDescent="0.45">
      <c r="A337" s="3"/>
      <c r="B337" s="3"/>
      <c r="C337" s="3"/>
      <c r="D337" s="23"/>
      <c r="E337" s="95"/>
      <c r="F337" s="95"/>
      <c r="X337" s="95"/>
      <c r="Z337" s="95"/>
      <c r="AB337" s="3"/>
      <c r="AC337" s="3"/>
      <c r="AD337" s="3"/>
      <c r="AE337" s="3"/>
      <c r="AF337" s="3"/>
      <c r="AG337" s="3"/>
      <c r="AH337" s="3"/>
      <c r="AI337" s="3"/>
      <c r="AJ337" s="3"/>
    </row>
    <row r="338" spans="1:36" x14ac:dyDescent="0.45">
      <c r="A338" s="3"/>
      <c r="B338" s="3"/>
      <c r="C338" s="3"/>
      <c r="D338" s="23"/>
      <c r="E338" s="95"/>
      <c r="F338" s="95"/>
      <c r="X338" s="95"/>
      <c r="Z338" s="95"/>
      <c r="AB338" s="3"/>
      <c r="AC338" s="3"/>
      <c r="AD338" s="3"/>
      <c r="AE338" s="3"/>
      <c r="AF338" s="3"/>
      <c r="AG338" s="3"/>
      <c r="AH338" s="3"/>
      <c r="AI338" s="3"/>
      <c r="AJ338" s="3"/>
    </row>
    <row r="339" spans="1:36" x14ac:dyDescent="0.45">
      <c r="A339" s="3"/>
      <c r="B339" s="3"/>
      <c r="C339" s="3"/>
      <c r="D339" s="23"/>
      <c r="E339" s="95"/>
      <c r="F339" s="95"/>
      <c r="X339" s="95"/>
      <c r="Z339" s="95"/>
      <c r="AB339" s="3"/>
      <c r="AC339" s="3"/>
      <c r="AD339" s="3"/>
      <c r="AE339" s="3"/>
      <c r="AF339" s="3"/>
      <c r="AG339" s="3"/>
      <c r="AH339" s="3"/>
      <c r="AI339" s="3"/>
      <c r="AJ339" s="3"/>
    </row>
    <row r="340" spans="1:36" x14ac:dyDescent="0.45">
      <c r="A340" s="3"/>
      <c r="B340" s="3"/>
      <c r="C340" s="3"/>
      <c r="D340" s="23"/>
      <c r="E340" s="95"/>
      <c r="F340" s="95"/>
      <c r="X340" s="95"/>
      <c r="Z340" s="95"/>
      <c r="AB340" s="3"/>
      <c r="AC340" s="3"/>
      <c r="AD340" s="3"/>
      <c r="AE340" s="3"/>
      <c r="AF340" s="3"/>
      <c r="AG340" s="3"/>
      <c r="AH340" s="3"/>
      <c r="AI340" s="3"/>
      <c r="AJ340" s="3"/>
    </row>
    <row r="341" spans="1:36" x14ac:dyDescent="0.45">
      <c r="A341" s="3"/>
      <c r="B341" s="3"/>
      <c r="C341" s="3"/>
      <c r="D341" s="23"/>
      <c r="E341" s="95"/>
      <c r="F341" s="95"/>
      <c r="X341" s="95"/>
      <c r="Z341" s="95"/>
      <c r="AB341" s="3"/>
      <c r="AC341" s="3"/>
      <c r="AD341" s="3"/>
      <c r="AE341" s="3"/>
      <c r="AF341" s="3"/>
      <c r="AG341" s="3"/>
      <c r="AH341" s="3"/>
      <c r="AI341" s="3"/>
      <c r="AJ341" s="3"/>
    </row>
    <row r="342" spans="1:36" x14ac:dyDescent="0.45">
      <c r="A342" s="3"/>
      <c r="B342" s="3"/>
      <c r="C342" s="3"/>
      <c r="D342" s="23"/>
      <c r="E342" s="95"/>
      <c r="F342" s="95"/>
      <c r="X342" s="95"/>
      <c r="Z342" s="95"/>
      <c r="AB342" s="3"/>
      <c r="AC342" s="3"/>
      <c r="AD342" s="3"/>
      <c r="AE342" s="3"/>
      <c r="AF342" s="3"/>
      <c r="AG342" s="3"/>
      <c r="AH342" s="3"/>
      <c r="AI342" s="3"/>
      <c r="AJ342" s="3"/>
    </row>
    <row r="343" spans="1:36" x14ac:dyDescent="0.45">
      <c r="A343" s="3"/>
      <c r="B343" s="3"/>
      <c r="C343" s="3"/>
      <c r="D343" s="23"/>
      <c r="E343" s="95"/>
      <c r="F343" s="95"/>
      <c r="X343" s="95"/>
      <c r="Z343" s="95"/>
      <c r="AB343" s="3"/>
      <c r="AC343" s="3"/>
      <c r="AD343" s="3"/>
      <c r="AE343" s="3"/>
      <c r="AF343" s="3"/>
      <c r="AG343" s="3"/>
      <c r="AH343" s="3"/>
      <c r="AI343" s="3"/>
      <c r="AJ343" s="3"/>
    </row>
    <row r="344" spans="1:36" x14ac:dyDescent="0.45">
      <c r="A344" s="3"/>
      <c r="B344" s="3"/>
      <c r="C344" s="3"/>
      <c r="D344" s="23"/>
      <c r="E344" s="95"/>
      <c r="F344" s="95"/>
      <c r="X344" s="95"/>
      <c r="Z344" s="95"/>
      <c r="AB344" s="3"/>
      <c r="AC344" s="3"/>
      <c r="AD344" s="3"/>
      <c r="AE344" s="3"/>
      <c r="AF344" s="3"/>
      <c r="AG344" s="3"/>
      <c r="AH344" s="3"/>
      <c r="AI344" s="3"/>
      <c r="AJ344" s="3"/>
    </row>
    <row r="345" spans="1:36" x14ac:dyDescent="0.45">
      <c r="A345" s="3"/>
      <c r="B345" s="3"/>
      <c r="C345" s="3"/>
      <c r="D345" s="23"/>
      <c r="E345" s="95"/>
      <c r="F345" s="95"/>
      <c r="X345" s="95"/>
      <c r="Z345" s="95"/>
      <c r="AB345" s="3"/>
      <c r="AC345" s="3"/>
      <c r="AD345" s="3"/>
      <c r="AE345" s="3"/>
      <c r="AF345" s="3"/>
      <c r="AG345" s="3"/>
      <c r="AH345" s="3"/>
      <c r="AI345" s="3"/>
      <c r="AJ345" s="3"/>
    </row>
    <row r="346" spans="1:36" x14ac:dyDescent="0.45">
      <c r="A346" s="3"/>
      <c r="B346" s="3"/>
      <c r="C346" s="3"/>
      <c r="D346" s="23"/>
      <c r="E346" s="95"/>
      <c r="F346" s="95"/>
      <c r="X346" s="95"/>
      <c r="Z346" s="95"/>
      <c r="AB346" s="3"/>
      <c r="AC346" s="3"/>
      <c r="AD346" s="3"/>
      <c r="AE346" s="3"/>
      <c r="AF346" s="3"/>
      <c r="AG346" s="3"/>
      <c r="AH346" s="3"/>
      <c r="AI346" s="3"/>
      <c r="AJ346" s="3"/>
    </row>
    <row r="347" spans="1:36" x14ac:dyDescent="0.45">
      <c r="A347" s="3"/>
      <c r="B347" s="3"/>
      <c r="C347" s="3"/>
      <c r="D347" s="23"/>
      <c r="E347" s="95"/>
      <c r="F347" s="95"/>
      <c r="X347" s="95"/>
      <c r="Z347" s="95"/>
      <c r="AB347" s="3"/>
      <c r="AC347" s="3"/>
      <c r="AD347" s="3"/>
      <c r="AE347" s="3"/>
      <c r="AF347" s="3"/>
      <c r="AG347" s="3"/>
      <c r="AH347" s="3"/>
      <c r="AI347" s="3"/>
      <c r="AJ347" s="3"/>
    </row>
    <row r="348" spans="1:36" x14ac:dyDescent="0.45">
      <c r="A348" s="3"/>
      <c r="B348" s="3"/>
      <c r="C348" s="3"/>
      <c r="D348" s="23"/>
      <c r="E348" s="95"/>
      <c r="F348" s="95"/>
      <c r="X348" s="95"/>
      <c r="Z348" s="95"/>
      <c r="AB348" s="3"/>
      <c r="AC348" s="3"/>
      <c r="AD348" s="3"/>
      <c r="AE348" s="3"/>
      <c r="AF348" s="3"/>
      <c r="AG348" s="3"/>
      <c r="AH348" s="3"/>
      <c r="AI348" s="3"/>
      <c r="AJ348" s="3"/>
    </row>
    <row r="349" spans="1:36" x14ac:dyDescent="0.45">
      <c r="A349" s="3"/>
      <c r="B349" s="3"/>
      <c r="C349" s="3"/>
      <c r="D349" s="23"/>
      <c r="E349" s="95"/>
      <c r="F349" s="95"/>
      <c r="X349" s="95"/>
      <c r="Z349" s="95"/>
      <c r="AB349" s="3"/>
      <c r="AC349" s="3"/>
      <c r="AD349" s="3"/>
      <c r="AE349" s="3"/>
      <c r="AF349" s="3"/>
      <c r="AG349" s="3"/>
      <c r="AH349" s="3"/>
      <c r="AI349" s="3"/>
      <c r="AJ349" s="3"/>
    </row>
    <row r="350" spans="1:36" x14ac:dyDescent="0.45">
      <c r="A350" s="3"/>
      <c r="B350" s="3"/>
      <c r="C350" s="3"/>
      <c r="D350" s="23"/>
      <c r="E350" s="95"/>
      <c r="F350" s="95"/>
      <c r="X350" s="95"/>
      <c r="Z350" s="95"/>
      <c r="AB350" s="3"/>
      <c r="AC350" s="3"/>
      <c r="AD350" s="3"/>
      <c r="AE350" s="3"/>
      <c r="AF350" s="3"/>
      <c r="AG350" s="3"/>
      <c r="AH350" s="3"/>
      <c r="AI350" s="3"/>
      <c r="AJ350" s="3"/>
    </row>
    <row r="351" spans="1:36" x14ac:dyDescent="0.45">
      <c r="A351" s="3"/>
      <c r="B351" s="3"/>
      <c r="C351" s="3"/>
      <c r="D351" s="23"/>
      <c r="E351" s="95"/>
      <c r="F351" s="95"/>
      <c r="X351" s="95"/>
      <c r="Z351" s="95"/>
      <c r="AB351" s="3"/>
      <c r="AC351" s="3"/>
      <c r="AD351" s="3"/>
      <c r="AE351" s="3"/>
      <c r="AF351" s="3"/>
      <c r="AG351" s="3"/>
      <c r="AH351" s="3"/>
      <c r="AI351" s="3"/>
      <c r="AJ351" s="3"/>
    </row>
    <row r="352" spans="1:36" x14ac:dyDescent="0.45">
      <c r="A352" s="3"/>
      <c r="B352" s="3"/>
      <c r="C352" s="3"/>
      <c r="D352" s="23"/>
      <c r="E352" s="95"/>
      <c r="F352" s="95"/>
      <c r="X352" s="95"/>
      <c r="Z352" s="95"/>
      <c r="AB352" s="3"/>
      <c r="AC352" s="3"/>
      <c r="AD352" s="3"/>
      <c r="AE352" s="3"/>
      <c r="AF352" s="3"/>
      <c r="AG352" s="3"/>
      <c r="AH352" s="3"/>
      <c r="AI352" s="3"/>
      <c r="AJ352" s="3"/>
    </row>
    <row r="353" spans="1:36" x14ac:dyDescent="0.45">
      <c r="A353" s="3"/>
      <c r="B353" s="3"/>
      <c r="C353" s="3"/>
      <c r="D353" s="23"/>
      <c r="E353" s="95"/>
      <c r="F353" s="95"/>
      <c r="X353" s="95"/>
      <c r="Z353" s="95"/>
      <c r="AB353" s="3"/>
      <c r="AC353" s="3"/>
      <c r="AD353" s="3"/>
      <c r="AE353" s="3"/>
      <c r="AF353" s="3"/>
      <c r="AG353" s="3"/>
      <c r="AH353" s="3"/>
      <c r="AI353" s="3"/>
      <c r="AJ353" s="3"/>
    </row>
    <row r="354" spans="1:36" x14ac:dyDescent="0.45">
      <c r="A354" s="3"/>
      <c r="B354" s="3"/>
      <c r="C354" s="3"/>
      <c r="D354" s="23"/>
      <c r="E354" s="95"/>
      <c r="F354" s="95"/>
      <c r="X354" s="95"/>
      <c r="Z354" s="95"/>
      <c r="AB354" s="3"/>
      <c r="AC354" s="3"/>
      <c r="AD354" s="3"/>
      <c r="AE354" s="3"/>
      <c r="AF354" s="3"/>
      <c r="AG354" s="3"/>
      <c r="AH354" s="3"/>
      <c r="AI354" s="3"/>
      <c r="AJ354" s="3"/>
    </row>
    <row r="355" spans="1:36" x14ac:dyDescent="0.45">
      <c r="A355" s="3"/>
      <c r="B355" s="3"/>
      <c r="C355" s="3"/>
      <c r="D355" s="23"/>
      <c r="E355" s="95"/>
      <c r="F355" s="95"/>
      <c r="X355" s="95"/>
      <c r="Z355" s="95"/>
      <c r="AB355" s="3"/>
      <c r="AC355" s="3"/>
      <c r="AD355" s="3"/>
      <c r="AE355" s="3"/>
      <c r="AF355" s="3"/>
      <c r="AG355" s="3"/>
      <c r="AH355" s="3"/>
      <c r="AI355" s="3"/>
      <c r="AJ355" s="3"/>
    </row>
    <row r="356" spans="1:36" x14ac:dyDescent="0.45">
      <c r="A356" s="3"/>
      <c r="B356" s="3"/>
      <c r="C356" s="3"/>
      <c r="D356" s="23"/>
      <c r="E356" s="95"/>
      <c r="F356" s="95"/>
      <c r="X356" s="95"/>
      <c r="Z356" s="95"/>
      <c r="AB356" s="3"/>
      <c r="AC356" s="3"/>
      <c r="AD356" s="3"/>
      <c r="AE356" s="3"/>
      <c r="AF356" s="3"/>
      <c r="AG356" s="3"/>
      <c r="AH356" s="3"/>
      <c r="AI356" s="3"/>
      <c r="AJ356" s="3"/>
    </row>
    <row r="357" spans="1:36" x14ac:dyDescent="0.45">
      <c r="A357" s="3"/>
      <c r="B357" s="3"/>
      <c r="C357" s="3"/>
      <c r="D357" s="23"/>
      <c r="E357" s="95"/>
      <c r="F357" s="95"/>
      <c r="X357" s="95"/>
      <c r="Z357" s="95"/>
      <c r="AB357" s="3"/>
      <c r="AC357" s="3"/>
      <c r="AD357" s="3"/>
      <c r="AE357" s="3"/>
      <c r="AF357" s="3"/>
      <c r="AG357" s="3"/>
      <c r="AH357" s="3"/>
      <c r="AI357" s="3"/>
      <c r="AJ357" s="3"/>
    </row>
    <row r="358" spans="1:36" x14ac:dyDescent="0.45">
      <c r="A358" s="3"/>
      <c r="B358" s="3"/>
      <c r="C358" s="3"/>
      <c r="D358" s="23"/>
      <c r="E358" s="95"/>
      <c r="F358" s="95"/>
      <c r="X358" s="95"/>
      <c r="Z358" s="95"/>
      <c r="AB358" s="3"/>
      <c r="AC358" s="3"/>
      <c r="AD358" s="3"/>
      <c r="AE358" s="3"/>
      <c r="AF358" s="3"/>
      <c r="AG358" s="3"/>
      <c r="AH358" s="3"/>
      <c r="AI358" s="3"/>
      <c r="AJ358" s="3"/>
    </row>
    <row r="359" spans="1:36" x14ac:dyDescent="0.45">
      <c r="A359" s="3"/>
      <c r="B359" s="3"/>
      <c r="C359" s="3"/>
      <c r="D359" s="23"/>
      <c r="E359" s="95"/>
      <c r="F359" s="95"/>
      <c r="X359" s="95"/>
      <c r="Z359" s="95"/>
      <c r="AB359" s="3"/>
      <c r="AC359" s="3"/>
      <c r="AD359" s="3"/>
      <c r="AE359" s="3"/>
      <c r="AF359" s="3"/>
      <c r="AG359" s="3"/>
      <c r="AH359" s="3"/>
      <c r="AI359" s="3"/>
      <c r="AJ359" s="3"/>
    </row>
    <row r="360" spans="1:36" x14ac:dyDescent="0.45">
      <c r="A360" s="3"/>
      <c r="B360" s="3"/>
      <c r="C360" s="3"/>
      <c r="D360" s="23"/>
      <c r="E360" s="95"/>
      <c r="F360" s="95"/>
      <c r="X360" s="95"/>
      <c r="Z360" s="95"/>
      <c r="AB360" s="3"/>
      <c r="AC360" s="3"/>
      <c r="AD360" s="3"/>
      <c r="AE360" s="3"/>
      <c r="AF360" s="3"/>
      <c r="AG360" s="3"/>
      <c r="AH360" s="3"/>
      <c r="AI360" s="3"/>
      <c r="AJ360" s="3"/>
    </row>
    <row r="361" spans="1:36" x14ac:dyDescent="0.45">
      <c r="A361" s="3"/>
      <c r="B361" s="3"/>
      <c r="C361" s="3"/>
      <c r="D361" s="23"/>
      <c r="E361" s="95"/>
      <c r="F361" s="95"/>
      <c r="X361" s="95"/>
      <c r="Z361" s="95"/>
      <c r="AB361" s="3"/>
      <c r="AC361" s="3"/>
      <c r="AD361" s="3"/>
      <c r="AE361" s="3"/>
      <c r="AF361" s="3"/>
      <c r="AG361" s="3"/>
      <c r="AH361" s="3"/>
      <c r="AI361" s="3"/>
      <c r="AJ361" s="3"/>
    </row>
    <row r="362" spans="1:36" x14ac:dyDescent="0.45">
      <c r="A362" s="3"/>
      <c r="B362" s="3"/>
      <c r="C362" s="3"/>
      <c r="D362" s="23"/>
      <c r="E362" s="95"/>
      <c r="F362" s="95"/>
      <c r="X362" s="95"/>
      <c r="Z362" s="95"/>
      <c r="AB362" s="3"/>
      <c r="AC362" s="3"/>
      <c r="AD362" s="3"/>
      <c r="AE362" s="3"/>
      <c r="AF362" s="3"/>
      <c r="AG362" s="3"/>
      <c r="AH362" s="3"/>
      <c r="AI362" s="3"/>
      <c r="AJ362" s="3"/>
    </row>
    <row r="363" spans="1:36" x14ac:dyDescent="0.45">
      <c r="A363" s="3"/>
      <c r="B363" s="3"/>
      <c r="C363" s="3"/>
      <c r="D363" s="23"/>
      <c r="E363" s="95"/>
      <c r="F363" s="95"/>
      <c r="X363" s="95"/>
      <c r="Z363" s="95"/>
      <c r="AB363" s="3"/>
      <c r="AC363" s="3"/>
      <c r="AD363" s="3"/>
      <c r="AE363" s="3"/>
      <c r="AF363" s="3"/>
      <c r="AG363" s="3"/>
      <c r="AH363" s="3"/>
      <c r="AI363" s="3"/>
      <c r="AJ363" s="3"/>
    </row>
    <row r="364" spans="1:36" x14ac:dyDescent="0.45">
      <c r="A364" s="3"/>
      <c r="B364" s="3"/>
      <c r="C364" s="3"/>
      <c r="D364" s="23"/>
      <c r="E364" s="95"/>
      <c r="F364" s="95"/>
      <c r="X364" s="95"/>
      <c r="Z364" s="95"/>
      <c r="AB364" s="3"/>
      <c r="AC364" s="3"/>
      <c r="AD364" s="3"/>
      <c r="AE364" s="3"/>
      <c r="AF364" s="3"/>
      <c r="AG364" s="3"/>
      <c r="AH364" s="3"/>
      <c r="AI364" s="3"/>
      <c r="AJ364" s="3"/>
    </row>
    <row r="365" spans="1:36" x14ac:dyDescent="0.45">
      <c r="A365" s="3"/>
      <c r="B365" s="3"/>
      <c r="C365" s="3"/>
      <c r="D365" s="23"/>
      <c r="E365" s="95"/>
      <c r="F365" s="95"/>
      <c r="X365" s="95"/>
      <c r="Z365" s="95"/>
      <c r="AB365" s="3"/>
      <c r="AC365" s="3"/>
      <c r="AD365" s="3"/>
      <c r="AE365" s="3"/>
      <c r="AF365" s="3"/>
      <c r="AG365" s="3"/>
      <c r="AH365" s="3"/>
      <c r="AI365" s="3"/>
      <c r="AJ365" s="3"/>
    </row>
    <row r="366" spans="1:36" x14ac:dyDescent="0.45">
      <c r="A366" s="3"/>
      <c r="B366" s="3"/>
      <c r="C366" s="3"/>
      <c r="D366" s="23"/>
      <c r="E366" s="95"/>
      <c r="F366" s="95"/>
      <c r="X366" s="95"/>
      <c r="Z366" s="95"/>
      <c r="AB366" s="3"/>
      <c r="AC366" s="3"/>
      <c r="AD366" s="3"/>
      <c r="AE366" s="3"/>
      <c r="AF366" s="3"/>
      <c r="AG366" s="3"/>
      <c r="AH366" s="3"/>
      <c r="AI366" s="3"/>
      <c r="AJ366" s="3"/>
    </row>
    <row r="367" spans="1:36" x14ac:dyDescent="0.45">
      <c r="A367" s="3"/>
      <c r="B367" s="3"/>
      <c r="C367" s="3"/>
      <c r="D367" s="23"/>
      <c r="E367" s="95"/>
      <c r="F367" s="95"/>
      <c r="X367" s="95"/>
      <c r="Z367" s="95"/>
      <c r="AB367" s="3"/>
      <c r="AC367" s="3"/>
      <c r="AD367" s="3"/>
      <c r="AE367" s="3"/>
      <c r="AF367" s="3"/>
      <c r="AG367" s="3"/>
      <c r="AH367" s="3"/>
      <c r="AI367" s="3"/>
      <c r="AJ367" s="3"/>
    </row>
    <row r="368" spans="1:36" x14ac:dyDescent="0.45">
      <c r="A368" s="3"/>
      <c r="B368" s="3"/>
      <c r="C368" s="3"/>
      <c r="D368" s="23"/>
      <c r="E368" s="95"/>
      <c r="F368" s="95"/>
      <c r="X368" s="95"/>
      <c r="Z368" s="95"/>
      <c r="AB368" s="3"/>
      <c r="AC368" s="3"/>
      <c r="AD368" s="3"/>
      <c r="AE368" s="3"/>
      <c r="AF368" s="3"/>
      <c r="AG368" s="3"/>
      <c r="AH368" s="3"/>
      <c r="AI368" s="3"/>
      <c r="AJ368" s="3"/>
    </row>
    <row r="369" spans="1:36" x14ac:dyDescent="0.45">
      <c r="A369" s="3"/>
      <c r="B369" s="3"/>
      <c r="C369" s="3"/>
      <c r="D369" s="23"/>
      <c r="E369" s="95"/>
      <c r="F369" s="95"/>
      <c r="X369" s="95"/>
      <c r="Z369" s="95"/>
      <c r="AB369" s="3"/>
      <c r="AC369" s="3"/>
      <c r="AD369" s="3"/>
      <c r="AE369" s="3"/>
      <c r="AF369" s="3"/>
      <c r="AG369" s="3"/>
      <c r="AH369" s="3"/>
      <c r="AI369" s="3"/>
      <c r="AJ369" s="3"/>
    </row>
    <row r="370" spans="1:36" x14ac:dyDescent="0.45">
      <c r="A370" s="3"/>
      <c r="B370" s="3"/>
      <c r="C370" s="3"/>
      <c r="D370" s="23"/>
      <c r="E370" s="95"/>
      <c r="F370" s="95"/>
      <c r="X370" s="95"/>
      <c r="Z370" s="95"/>
      <c r="AB370" s="3"/>
      <c r="AC370" s="3"/>
      <c r="AD370" s="3"/>
      <c r="AE370" s="3"/>
      <c r="AF370" s="3"/>
      <c r="AG370" s="3"/>
      <c r="AH370" s="3"/>
      <c r="AI370" s="3"/>
      <c r="AJ370" s="3"/>
    </row>
    <row r="371" spans="1:36" x14ac:dyDescent="0.45">
      <c r="A371" s="3"/>
      <c r="B371" s="3"/>
      <c r="C371" s="3"/>
      <c r="D371" s="23"/>
      <c r="E371" s="95"/>
      <c r="F371" s="95"/>
      <c r="X371" s="95"/>
      <c r="Z371" s="95"/>
      <c r="AB371" s="3"/>
      <c r="AC371" s="3"/>
      <c r="AD371" s="3"/>
      <c r="AE371" s="3"/>
      <c r="AF371" s="3"/>
      <c r="AG371" s="3"/>
      <c r="AH371" s="3"/>
      <c r="AI371" s="3"/>
      <c r="AJ371" s="3"/>
    </row>
    <row r="372" spans="1:36" x14ac:dyDescent="0.45">
      <c r="A372" s="3"/>
      <c r="B372" s="3"/>
      <c r="C372" s="3"/>
      <c r="D372" s="23"/>
      <c r="E372" s="95"/>
      <c r="F372" s="95"/>
      <c r="X372" s="95"/>
      <c r="Z372" s="95"/>
      <c r="AB372" s="3"/>
      <c r="AC372" s="3"/>
      <c r="AD372" s="3"/>
      <c r="AE372" s="3"/>
      <c r="AF372" s="3"/>
      <c r="AG372" s="3"/>
      <c r="AH372" s="3"/>
      <c r="AI372" s="3"/>
      <c r="AJ372" s="3"/>
    </row>
    <row r="373" spans="1:36" x14ac:dyDescent="0.45">
      <c r="A373" s="3"/>
      <c r="B373" s="3"/>
      <c r="C373" s="3"/>
      <c r="D373" s="23"/>
      <c r="E373" s="95"/>
      <c r="F373" s="95"/>
      <c r="X373" s="95"/>
      <c r="Z373" s="95"/>
      <c r="AB373" s="3"/>
      <c r="AC373" s="3"/>
      <c r="AD373" s="3"/>
      <c r="AE373" s="3"/>
      <c r="AF373" s="3"/>
      <c r="AG373" s="3"/>
      <c r="AH373" s="3"/>
      <c r="AI373" s="3"/>
      <c r="AJ373" s="3"/>
    </row>
    <row r="374" spans="1:36" x14ac:dyDescent="0.45">
      <c r="A374" s="3"/>
      <c r="B374" s="3"/>
      <c r="C374" s="3"/>
      <c r="D374" s="23"/>
      <c r="E374" s="95"/>
      <c r="F374" s="95"/>
      <c r="X374" s="95"/>
      <c r="Z374" s="95"/>
      <c r="AB374" s="3"/>
      <c r="AC374" s="3"/>
      <c r="AD374" s="3"/>
      <c r="AE374" s="3"/>
      <c r="AF374" s="3"/>
      <c r="AG374" s="3"/>
      <c r="AH374" s="3"/>
      <c r="AI374" s="3"/>
      <c r="AJ374" s="3"/>
    </row>
    <row r="375" spans="1:36" x14ac:dyDescent="0.45">
      <c r="A375" s="3"/>
      <c r="B375" s="3"/>
      <c r="C375" s="3"/>
      <c r="D375" s="23"/>
      <c r="E375" s="95"/>
      <c r="F375" s="95"/>
      <c r="X375" s="95"/>
      <c r="Z375" s="95"/>
      <c r="AB375" s="3"/>
      <c r="AC375" s="3"/>
      <c r="AD375" s="3"/>
      <c r="AE375" s="3"/>
      <c r="AF375" s="3"/>
      <c r="AG375" s="3"/>
      <c r="AH375" s="3"/>
      <c r="AI375" s="3"/>
      <c r="AJ375" s="3"/>
    </row>
    <row r="376" spans="1:36" x14ac:dyDescent="0.45">
      <c r="A376" s="3"/>
      <c r="B376" s="3"/>
      <c r="C376" s="3"/>
      <c r="D376" s="23"/>
      <c r="E376" s="95"/>
      <c r="F376" s="95"/>
      <c r="X376" s="95"/>
      <c r="Z376" s="95"/>
      <c r="AB376" s="3"/>
      <c r="AC376" s="3"/>
      <c r="AD376" s="3"/>
      <c r="AE376" s="3"/>
      <c r="AF376" s="3"/>
      <c r="AG376" s="3"/>
      <c r="AH376" s="3"/>
      <c r="AI376" s="3"/>
      <c r="AJ376" s="3"/>
    </row>
    <row r="377" spans="1:36" x14ac:dyDescent="0.45">
      <c r="A377" s="3"/>
      <c r="B377" s="3"/>
      <c r="C377" s="3"/>
      <c r="D377" s="23"/>
      <c r="E377" s="95"/>
      <c r="F377" s="95"/>
      <c r="X377" s="95"/>
      <c r="Z377" s="95"/>
      <c r="AB377" s="3"/>
      <c r="AC377" s="3"/>
      <c r="AD377" s="3"/>
      <c r="AE377" s="3"/>
      <c r="AF377" s="3"/>
      <c r="AG377" s="3"/>
      <c r="AH377" s="3"/>
      <c r="AI377" s="3"/>
      <c r="AJ377" s="3"/>
    </row>
    <row r="378" spans="1:36" x14ac:dyDescent="0.45">
      <c r="A378" s="3"/>
      <c r="B378" s="3"/>
      <c r="C378" s="3"/>
      <c r="D378" s="23"/>
      <c r="E378" s="95"/>
      <c r="F378" s="95"/>
      <c r="X378" s="95"/>
      <c r="Z378" s="95"/>
      <c r="AB378" s="3"/>
      <c r="AC378" s="3"/>
      <c r="AD378" s="3"/>
      <c r="AE378" s="3"/>
      <c r="AF378" s="3"/>
      <c r="AG378" s="3"/>
      <c r="AH378" s="3"/>
      <c r="AI378" s="3"/>
      <c r="AJ378" s="3"/>
    </row>
    <row r="379" spans="1:36" x14ac:dyDescent="0.45">
      <c r="A379" s="3"/>
      <c r="B379" s="3"/>
      <c r="C379" s="3"/>
      <c r="D379" s="23"/>
      <c r="E379" s="95"/>
      <c r="F379" s="95"/>
      <c r="X379" s="95"/>
      <c r="Z379" s="95"/>
      <c r="AB379" s="3"/>
      <c r="AC379" s="3"/>
      <c r="AD379" s="3"/>
      <c r="AE379" s="3"/>
      <c r="AF379" s="3"/>
      <c r="AG379" s="3"/>
      <c r="AH379" s="3"/>
      <c r="AI379" s="3"/>
      <c r="AJ379" s="3"/>
    </row>
    <row r="380" spans="1:36" x14ac:dyDescent="0.45">
      <c r="A380" s="3"/>
      <c r="B380" s="3"/>
      <c r="C380" s="3"/>
      <c r="D380" s="23"/>
      <c r="E380" s="95"/>
      <c r="F380" s="95"/>
      <c r="X380" s="95"/>
      <c r="Z380" s="95"/>
      <c r="AB380" s="3"/>
      <c r="AC380" s="3"/>
      <c r="AD380" s="3"/>
      <c r="AE380" s="3"/>
      <c r="AF380" s="3"/>
      <c r="AG380" s="3"/>
      <c r="AH380" s="3"/>
      <c r="AI380" s="3"/>
      <c r="AJ380" s="3"/>
    </row>
    <row r="381" spans="1:36" x14ac:dyDescent="0.45">
      <c r="A381" s="3"/>
      <c r="B381" s="3"/>
      <c r="C381" s="3"/>
      <c r="D381" s="23"/>
      <c r="E381" s="95"/>
      <c r="F381" s="95"/>
      <c r="X381" s="95"/>
      <c r="Z381" s="95"/>
      <c r="AB381" s="3"/>
      <c r="AC381" s="3"/>
      <c r="AD381" s="3"/>
      <c r="AE381" s="3"/>
      <c r="AF381" s="3"/>
      <c r="AG381" s="3"/>
      <c r="AH381" s="3"/>
      <c r="AI381" s="3"/>
      <c r="AJ381" s="3"/>
    </row>
    <row r="382" spans="1:36" x14ac:dyDescent="0.45">
      <c r="A382" s="3"/>
      <c r="B382" s="3"/>
      <c r="C382" s="3"/>
      <c r="D382" s="23"/>
      <c r="E382" s="95"/>
      <c r="F382" s="95"/>
      <c r="X382" s="95"/>
      <c r="Z382" s="95"/>
      <c r="AB382" s="3"/>
      <c r="AC382" s="3"/>
      <c r="AD382" s="3"/>
      <c r="AE382" s="3"/>
      <c r="AF382" s="3"/>
      <c r="AG382" s="3"/>
      <c r="AH382" s="3"/>
      <c r="AI382" s="3"/>
      <c r="AJ382" s="3"/>
    </row>
    <row r="383" spans="1:36" x14ac:dyDescent="0.45">
      <c r="A383" s="3"/>
      <c r="B383" s="3"/>
      <c r="C383" s="3"/>
      <c r="D383" s="23"/>
      <c r="E383" s="95"/>
      <c r="F383" s="95"/>
      <c r="X383" s="95"/>
      <c r="Z383" s="95"/>
      <c r="AB383" s="3"/>
      <c r="AC383" s="3"/>
      <c r="AD383" s="3"/>
      <c r="AE383" s="3"/>
      <c r="AF383" s="3"/>
      <c r="AG383" s="3"/>
      <c r="AH383" s="3"/>
      <c r="AI383" s="3"/>
      <c r="AJ383" s="3"/>
    </row>
    <row r="384" spans="1:36" x14ac:dyDescent="0.45">
      <c r="A384" s="3"/>
      <c r="B384" s="3"/>
      <c r="C384" s="3"/>
      <c r="D384" s="23"/>
      <c r="E384" s="95"/>
      <c r="F384" s="95"/>
      <c r="X384" s="95"/>
      <c r="Z384" s="95"/>
      <c r="AB384" s="3"/>
      <c r="AC384" s="3"/>
      <c r="AD384" s="3"/>
      <c r="AE384" s="3"/>
      <c r="AF384" s="3"/>
      <c r="AG384" s="3"/>
      <c r="AH384" s="3"/>
      <c r="AI384" s="3"/>
      <c r="AJ384" s="3"/>
    </row>
    <row r="385" spans="1:36" x14ac:dyDescent="0.45">
      <c r="A385" s="3"/>
      <c r="B385" s="3"/>
      <c r="C385" s="3"/>
      <c r="D385" s="23"/>
      <c r="E385" s="95"/>
      <c r="F385" s="95"/>
      <c r="X385" s="95"/>
      <c r="Z385" s="95"/>
      <c r="AB385" s="3"/>
      <c r="AC385" s="3"/>
      <c r="AD385" s="3"/>
      <c r="AE385" s="3"/>
      <c r="AF385" s="3"/>
      <c r="AG385" s="3"/>
      <c r="AH385" s="3"/>
      <c r="AI385" s="3"/>
      <c r="AJ385" s="3"/>
    </row>
    <row r="386" spans="1:36" x14ac:dyDescent="0.45">
      <c r="A386" s="3"/>
      <c r="B386" s="3"/>
      <c r="C386" s="3"/>
      <c r="D386" s="23"/>
      <c r="E386" s="95"/>
      <c r="F386" s="95"/>
      <c r="X386" s="95"/>
      <c r="Z386" s="95"/>
      <c r="AB386" s="3"/>
      <c r="AC386" s="3"/>
      <c r="AD386" s="3"/>
      <c r="AE386" s="3"/>
      <c r="AF386" s="3"/>
      <c r="AG386" s="3"/>
      <c r="AH386" s="3"/>
      <c r="AI386" s="3"/>
      <c r="AJ386" s="3"/>
    </row>
    <row r="387" spans="1:36" x14ac:dyDescent="0.45">
      <c r="A387" s="3"/>
      <c r="B387" s="3"/>
      <c r="C387" s="3"/>
      <c r="D387" s="23"/>
      <c r="E387" s="95"/>
      <c r="F387" s="95"/>
      <c r="X387" s="95"/>
      <c r="Z387" s="95"/>
      <c r="AB387" s="3"/>
      <c r="AC387" s="3"/>
      <c r="AD387" s="3"/>
      <c r="AE387" s="3"/>
      <c r="AF387" s="3"/>
      <c r="AG387" s="3"/>
      <c r="AH387" s="3"/>
      <c r="AI387" s="3"/>
      <c r="AJ387" s="3"/>
    </row>
    <row r="388" spans="1:36" x14ac:dyDescent="0.45">
      <c r="A388" s="3"/>
      <c r="B388" s="3"/>
      <c r="C388" s="3"/>
      <c r="D388" s="23"/>
      <c r="E388" s="95"/>
      <c r="F388" s="95"/>
      <c r="X388" s="95"/>
      <c r="Z388" s="95"/>
      <c r="AB388" s="3"/>
      <c r="AC388" s="3"/>
      <c r="AD388" s="3"/>
      <c r="AE388" s="3"/>
      <c r="AF388" s="3"/>
      <c r="AG388" s="3"/>
      <c r="AH388" s="3"/>
      <c r="AI388" s="3"/>
      <c r="AJ388" s="3"/>
    </row>
    <row r="389" spans="1:36" x14ac:dyDescent="0.45">
      <c r="A389" s="3"/>
      <c r="B389" s="3"/>
      <c r="C389" s="3"/>
      <c r="D389" s="23"/>
      <c r="E389" s="95"/>
      <c r="F389" s="95"/>
      <c r="X389" s="95"/>
      <c r="Z389" s="95"/>
      <c r="AB389" s="3"/>
      <c r="AC389" s="3"/>
      <c r="AD389" s="3"/>
      <c r="AE389" s="3"/>
      <c r="AF389" s="3"/>
      <c r="AG389" s="3"/>
      <c r="AH389" s="3"/>
      <c r="AI389" s="3"/>
      <c r="AJ389" s="3"/>
    </row>
    <row r="390" spans="1:36" x14ac:dyDescent="0.45">
      <c r="A390" s="3"/>
      <c r="B390" s="3"/>
      <c r="C390" s="3"/>
      <c r="D390" s="23"/>
      <c r="E390" s="95"/>
      <c r="F390" s="95"/>
      <c r="X390" s="95"/>
      <c r="Z390" s="95"/>
      <c r="AB390" s="3"/>
      <c r="AC390" s="3"/>
      <c r="AD390" s="3"/>
      <c r="AE390" s="3"/>
      <c r="AF390" s="3"/>
      <c r="AG390" s="3"/>
      <c r="AH390" s="3"/>
      <c r="AI390" s="3"/>
      <c r="AJ390" s="3"/>
    </row>
    <row r="391" spans="1:36" x14ac:dyDescent="0.45">
      <c r="A391" s="3"/>
      <c r="B391" s="3"/>
      <c r="C391" s="3"/>
      <c r="D391" s="23"/>
      <c r="E391" s="95"/>
      <c r="F391" s="95"/>
      <c r="X391" s="95"/>
      <c r="Z391" s="95"/>
      <c r="AB391" s="3"/>
      <c r="AC391" s="3"/>
      <c r="AD391" s="3"/>
      <c r="AE391" s="3"/>
      <c r="AF391" s="3"/>
      <c r="AG391" s="3"/>
      <c r="AH391" s="3"/>
      <c r="AI391" s="3"/>
      <c r="AJ391" s="3"/>
    </row>
    <row r="392" spans="1:36" x14ac:dyDescent="0.45">
      <c r="A392" s="3"/>
      <c r="B392" s="3"/>
      <c r="C392" s="3"/>
      <c r="D392" s="23"/>
      <c r="E392" s="95"/>
      <c r="F392" s="95"/>
      <c r="X392" s="95"/>
      <c r="Z392" s="95"/>
      <c r="AB392" s="3"/>
      <c r="AC392" s="3"/>
      <c r="AD392" s="3"/>
      <c r="AE392" s="3"/>
      <c r="AF392" s="3"/>
      <c r="AG392" s="3"/>
      <c r="AH392" s="3"/>
      <c r="AI392" s="3"/>
      <c r="AJ392" s="3"/>
    </row>
    <row r="393" spans="1:36" x14ac:dyDescent="0.45">
      <c r="A393" s="3"/>
      <c r="B393" s="3"/>
      <c r="C393" s="3"/>
      <c r="D393" s="23"/>
      <c r="E393" s="95"/>
      <c r="F393" s="95"/>
      <c r="X393" s="95"/>
      <c r="Z393" s="95"/>
      <c r="AB393" s="3"/>
      <c r="AC393" s="3"/>
      <c r="AD393" s="3"/>
      <c r="AE393" s="3"/>
      <c r="AF393" s="3"/>
      <c r="AG393" s="3"/>
      <c r="AH393" s="3"/>
      <c r="AI393" s="3"/>
      <c r="AJ393" s="3"/>
    </row>
    <row r="394" spans="1:36" x14ac:dyDescent="0.45">
      <c r="A394" s="3"/>
      <c r="B394" s="3"/>
      <c r="C394" s="3"/>
      <c r="D394" s="23"/>
      <c r="E394" s="95"/>
      <c r="F394" s="95"/>
      <c r="X394" s="95"/>
      <c r="Z394" s="95"/>
      <c r="AB394" s="3"/>
      <c r="AC394" s="3"/>
      <c r="AD394" s="3"/>
      <c r="AE394" s="3"/>
      <c r="AF394" s="3"/>
      <c r="AG394" s="3"/>
      <c r="AH394" s="3"/>
      <c r="AI394" s="3"/>
      <c r="AJ394" s="3"/>
    </row>
    <row r="395" spans="1:36" x14ac:dyDescent="0.45">
      <c r="A395" s="3"/>
      <c r="B395" s="3"/>
      <c r="C395" s="3"/>
      <c r="D395" s="23"/>
      <c r="E395" s="95"/>
      <c r="F395" s="95"/>
      <c r="X395" s="95"/>
      <c r="Z395" s="95"/>
      <c r="AB395" s="3"/>
      <c r="AC395" s="3"/>
      <c r="AD395" s="3"/>
      <c r="AE395" s="3"/>
      <c r="AF395" s="3"/>
      <c r="AG395" s="3"/>
      <c r="AH395" s="3"/>
      <c r="AI395" s="3"/>
      <c r="AJ395" s="3"/>
    </row>
    <row r="396" spans="1:36" x14ac:dyDescent="0.45">
      <c r="A396" s="3"/>
      <c r="B396" s="3"/>
      <c r="C396" s="3"/>
      <c r="D396" s="23"/>
      <c r="E396" s="95"/>
      <c r="F396" s="95"/>
      <c r="X396" s="95"/>
      <c r="Z396" s="95"/>
      <c r="AB396" s="3"/>
      <c r="AC396" s="3"/>
      <c r="AD396" s="3"/>
      <c r="AE396" s="3"/>
      <c r="AF396" s="3"/>
      <c r="AG396" s="3"/>
      <c r="AH396" s="3"/>
      <c r="AI396" s="3"/>
      <c r="AJ396" s="3"/>
    </row>
    <row r="397" spans="1:36" x14ac:dyDescent="0.45">
      <c r="A397" s="3"/>
      <c r="B397" s="3"/>
      <c r="C397" s="3"/>
      <c r="D397" s="23"/>
      <c r="E397" s="95"/>
      <c r="F397" s="95"/>
      <c r="X397" s="95"/>
      <c r="Z397" s="95"/>
      <c r="AB397" s="3"/>
      <c r="AC397" s="3"/>
      <c r="AD397" s="3"/>
      <c r="AE397" s="3"/>
      <c r="AF397" s="3"/>
      <c r="AG397" s="3"/>
      <c r="AH397" s="3"/>
      <c r="AI397" s="3"/>
      <c r="AJ397" s="3"/>
    </row>
    <row r="398" spans="1:36" x14ac:dyDescent="0.45">
      <c r="A398" s="3"/>
      <c r="B398" s="3"/>
      <c r="C398" s="3"/>
      <c r="D398" s="23"/>
      <c r="E398" s="95"/>
      <c r="F398" s="95"/>
      <c r="X398" s="95"/>
      <c r="Z398" s="95"/>
      <c r="AB398" s="3"/>
      <c r="AC398" s="3"/>
      <c r="AD398" s="3"/>
      <c r="AE398" s="3"/>
      <c r="AF398" s="3"/>
      <c r="AG398" s="3"/>
      <c r="AH398" s="3"/>
      <c r="AI398" s="3"/>
      <c r="AJ398" s="3"/>
    </row>
    <row r="399" spans="1:36" x14ac:dyDescent="0.45">
      <c r="A399" s="3"/>
      <c r="B399" s="3"/>
      <c r="C399" s="3"/>
      <c r="D399" s="23"/>
      <c r="E399" s="95"/>
      <c r="F399" s="95"/>
      <c r="X399" s="95"/>
      <c r="Z399" s="95"/>
      <c r="AB399" s="3"/>
      <c r="AC399" s="3"/>
      <c r="AD399" s="3"/>
      <c r="AE399" s="3"/>
      <c r="AF399" s="3"/>
      <c r="AG399" s="3"/>
      <c r="AH399" s="3"/>
      <c r="AI399" s="3"/>
      <c r="AJ399" s="3"/>
    </row>
    <row r="400" spans="1:36" x14ac:dyDescent="0.45">
      <c r="A400" s="3"/>
      <c r="B400" s="3"/>
      <c r="C400" s="3"/>
      <c r="D400" s="23"/>
      <c r="E400" s="95"/>
      <c r="F400" s="95"/>
      <c r="X400" s="95"/>
      <c r="Z400" s="95"/>
      <c r="AB400" s="3"/>
      <c r="AC400" s="3"/>
      <c r="AD400" s="3"/>
      <c r="AE400" s="3"/>
      <c r="AF400" s="3"/>
      <c r="AG400" s="3"/>
      <c r="AH400" s="3"/>
      <c r="AI400" s="3"/>
      <c r="AJ400" s="3"/>
    </row>
    <row r="401" spans="1:36" x14ac:dyDescent="0.45">
      <c r="A401" s="3"/>
      <c r="B401" s="3"/>
      <c r="C401" s="3"/>
      <c r="D401" s="23"/>
      <c r="E401" s="95"/>
      <c r="F401" s="95"/>
      <c r="X401" s="95"/>
      <c r="Z401" s="95"/>
      <c r="AB401" s="3"/>
      <c r="AC401" s="3"/>
      <c r="AD401" s="3"/>
      <c r="AE401" s="3"/>
      <c r="AF401" s="3"/>
      <c r="AG401" s="3"/>
      <c r="AH401" s="3"/>
      <c r="AI401" s="3"/>
      <c r="AJ401" s="3"/>
    </row>
    <row r="402" spans="1:36" x14ac:dyDescent="0.45">
      <c r="A402" s="3"/>
      <c r="B402" s="3"/>
      <c r="C402" s="3"/>
      <c r="D402" s="23"/>
      <c r="E402" s="95"/>
      <c r="F402" s="95"/>
      <c r="X402" s="95"/>
      <c r="Z402" s="95"/>
      <c r="AB402" s="3"/>
      <c r="AC402" s="3"/>
      <c r="AD402" s="3"/>
      <c r="AE402" s="3"/>
      <c r="AF402" s="3"/>
      <c r="AG402" s="3"/>
      <c r="AH402" s="3"/>
      <c r="AI402" s="3"/>
      <c r="AJ402" s="3"/>
    </row>
    <row r="403" spans="1:36" x14ac:dyDescent="0.45">
      <c r="A403" s="3"/>
      <c r="B403" s="3"/>
      <c r="C403" s="3"/>
      <c r="D403" s="23"/>
      <c r="E403" s="95"/>
      <c r="F403" s="95"/>
      <c r="X403" s="95"/>
      <c r="Z403" s="95"/>
      <c r="AB403" s="3"/>
      <c r="AC403" s="3"/>
      <c r="AD403" s="3"/>
      <c r="AE403" s="3"/>
      <c r="AF403" s="3"/>
      <c r="AG403" s="3"/>
      <c r="AH403" s="3"/>
      <c r="AI403" s="3"/>
      <c r="AJ403" s="3"/>
    </row>
    <row r="404" spans="1:36" x14ac:dyDescent="0.45">
      <c r="A404" s="3"/>
      <c r="B404" s="3"/>
      <c r="C404" s="3"/>
      <c r="D404" s="23"/>
      <c r="E404" s="95"/>
      <c r="F404" s="95"/>
      <c r="X404" s="95"/>
      <c r="Z404" s="95"/>
      <c r="AB404" s="3"/>
      <c r="AC404" s="3"/>
      <c r="AD404" s="3"/>
      <c r="AE404" s="3"/>
      <c r="AF404" s="3"/>
      <c r="AG404" s="3"/>
      <c r="AH404" s="3"/>
      <c r="AI404" s="3"/>
      <c r="AJ404" s="3"/>
    </row>
    <row r="405" spans="1:36" x14ac:dyDescent="0.45">
      <c r="A405" s="3"/>
      <c r="B405" s="3"/>
      <c r="C405" s="3"/>
      <c r="D405" s="23"/>
      <c r="E405" s="95"/>
      <c r="F405" s="95"/>
      <c r="X405" s="95"/>
      <c r="Z405" s="95"/>
      <c r="AB405" s="3"/>
      <c r="AC405" s="3"/>
      <c r="AD405" s="3"/>
      <c r="AE405" s="3"/>
      <c r="AF405" s="3"/>
      <c r="AG405" s="3"/>
      <c r="AH405" s="3"/>
      <c r="AI405" s="3"/>
      <c r="AJ405" s="3"/>
    </row>
    <row r="406" spans="1:36" x14ac:dyDescent="0.45">
      <c r="A406" s="3"/>
      <c r="B406" s="3"/>
      <c r="C406" s="3"/>
      <c r="D406" s="23"/>
      <c r="E406" s="95"/>
      <c r="F406" s="95"/>
      <c r="X406" s="95"/>
      <c r="Z406" s="95"/>
      <c r="AB406" s="3"/>
      <c r="AC406" s="3"/>
      <c r="AD406" s="3"/>
      <c r="AE406" s="3"/>
      <c r="AF406" s="3"/>
      <c r="AG406" s="3"/>
      <c r="AH406" s="3"/>
      <c r="AI406" s="3"/>
      <c r="AJ406" s="3"/>
    </row>
    <row r="407" spans="1:36" x14ac:dyDescent="0.45">
      <c r="A407" s="3"/>
      <c r="B407" s="3"/>
      <c r="C407" s="3"/>
      <c r="D407" s="23"/>
      <c r="E407" s="95"/>
      <c r="F407" s="95"/>
      <c r="X407" s="95"/>
      <c r="Z407" s="95"/>
      <c r="AB407" s="3"/>
      <c r="AC407" s="3"/>
      <c r="AD407" s="3"/>
      <c r="AE407" s="3"/>
      <c r="AF407" s="3"/>
      <c r="AG407" s="3"/>
      <c r="AH407" s="3"/>
      <c r="AI407" s="3"/>
      <c r="AJ407" s="3"/>
    </row>
    <row r="408" spans="1:36" x14ac:dyDescent="0.45">
      <c r="A408" s="3"/>
      <c r="B408" s="3"/>
      <c r="C408" s="3"/>
      <c r="D408" s="23"/>
      <c r="E408" s="95"/>
      <c r="F408" s="95"/>
      <c r="X408" s="95"/>
      <c r="Z408" s="95"/>
      <c r="AB408" s="3"/>
      <c r="AC408" s="3"/>
      <c r="AD408" s="3"/>
      <c r="AE408" s="3"/>
      <c r="AF408" s="3"/>
      <c r="AG408" s="3"/>
      <c r="AH408" s="3"/>
      <c r="AI408" s="3"/>
      <c r="AJ408" s="3"/>
    </row>
    <row r="409" spans="1:36" x14ac:dyDescent="0.45">
      <c r="A409" s="3"/>
      <c r="B409" s="3"/>
      <c r="C409" s="3"/>
      <c r="D409" s="23"/>
      <c r="E409" s="95"/>
      <c r="F409" s="95"/>
      <c r="X409" s="95"/>
      <c r="Z409" s="95"/>
      <c r="AB409" s="3"/>
      <c r="AC409" s="3"/>
      <c r="AD409" s="3"/>
      <c r="AE409" s="3"/>
      <c r="AF409" s="3"/>
      <c r="AG409" s="3"/>
      <c r="AH409" s="3"/>
      <c r="AI409" s="3"/>
      <c r="AJ409" s="3"/>
    </row>
    <row r="410" spans="1:36" x14ac:dyDescent="0.45">
      <c r="A410" s="3"/>
      <c r="B410" s="3"/>
      <c r="C410" s="3"/>
      <c r="D410" s="23"/>
      <c r="E410" s="95"/>
      <c r="F410" s="95"/>
      <c r="X410" s="95"/>
      <c r="Z410" s="95"/>
      <c r="AB410" s="3"/>
      <c r="AC410" s="3"/>
      <c r="AD410" s="3"/>
      <c r="AE410" s="3"/>
      <c r="AF410" s="3"/>
      <c r="AG410" s="3"/>
      <c r="AH410" s="3"/>
      <c r="AI410" s="3"/>
      <c r="AJ410" s="3"/>
    </row>
    <row r="411" spans="1:36" x14ac:dyDescent="0.45">
      <c r="A411" s="3"/>
      <c r="B411" s="3"/>
      <c r="C411" s="3"/>
      <c r="D411" s="23"/>
      <c r="E411" s="95"/>
      <c r="F411" s="95"/>
      <c r="X411" s="95"/>
      <c r="Z411" s="95"/>
      <c r="AB411" s="3"/>
      <c r="AC411" s="3"/>
      <c r="AD411" s="3"/>
      <c r="AE411" s="3"/>
      <c r="AF411" s="3"/>
      <c r="AG411" s="3"/>
      <c r="AH411" s="3"/>
      <c r="AI411" s="3"/>
      <c r="AJ411" s="3"/>
    </row>
    <row r="412" spans="1:36" x14ac:dyDescent="0.45">
      <c r="A412" s="3"/>
      <c r="B412" s="3"/>
      <c r="C412" s="3"/>
      <c r="D412" s="23"/>
      <c r="E412" s="95"/>
      <c r="F412" s="95"/>
      <c r="X412" s="95"/>
      <c r="Z412" s="95"/>
      <c r="AB412" s="3"/>
      <c r="AC412" s="3"/>
      <c r="AD412" s="3"/>
      <c r="AE412" s="3"/>
      <c r="AF412" s="3"/>
      <c r="AG412" s="3"/>
      <c r="AH412" s="3"/>
      <c r="AI412" s="3"/>
      <c r="AJ412" s="3"/>
    </row>
    <row r="413" spans="1:36" x14ac:dyDescent="0.45">
      <c r="A413" s="3"/>
      <c r="B413" s="3"/>
      <c r="C413" s="3"/>
      <c r="D413" s="23"/>
      <c r="E413" s="95"/>
      <c r="F413" s="95"/>
      <c r="X413" s="95"/>
      <c r="Z413" s="95"/>
      <c r="AB413" s="3"/>
      <c r="AC413" s="3"/>
      <c r="AD413" s="3"/>
      <c r="AE413" s="3"/>
      <c r="AF413" s="3"/>
      <c r="AG413" s="3"/>
      <c r="AH413" s="3"/>
      <c r="AI413" s="3"/>
      <c r="AJ413" s="3"/>
    </row>
    <row r="414" spans="1:36" x14ac:dyDescent="0.45">
      <c r="A414" s="3"/>
      <c r="B414" s="3"/>
      <c r="C414" s="3"/>
      <c r="D414" s="23"/>
      <c r="E414" s="95"/>
      <c r="F414" s="95"/>
      <c r="X414" s="95"/>
      <c r="Z414" s="95"/>
      <c r="AB414" s="3"/>
      <c r="AC414" s="3"/>
      <c r="AD414" s="3"/>
      <c r="AE414" s="3"/>
      <c r="AF414" s="3"/>
      <c r="AG414" s="3"/>
      <c r="AH414" s="3"/>
      <c r="AI414" s="3"/>
      <c r="AJ414" s="3"/>
    </row>
    <row r="415" spans="1:36" x14ac:dyDescent="0.45">
      <c r="A415" s="3"/>
      <c r="B415" s="3"/>
      <c r="C415" s="3"/>
      <c r="D415" s="23"/>
      <c r="E415" s="95"/>
      <c r="F415" s="95"/>
      <c r="X415" s="95"/>
      <c r="Z415" s="95"/>
      <c r="AB415" s="3"/>
      <c r="AC415" s="3"/>
      <c r="AD415" s="3"/>
      <c r="AE415" s="3"/>
      <c r="AF415" s="3"/>
      <c r="AG415" s="3"/>
      <c r="AH415" s="3"/>
      <c r="AI415" s="3"/>
      <c r="AJ415" s="3"/>
    </row>
    <row r="416" spans="1:36" x14ac:dyDescent="0.45">
      <c r="A416" s="3"/>
      <c r="B416" s="3"/>
      <c r="C416" s="3"/>
      <c r="D416" s="23"/>
      <c r="E416" s="95"/>
      <c r="F416" s="95"/>
      <c r="X416" s="95"/>
      <c r="Z416" s="95"/>
      <c r="AB416" s="3"/>
      <c r="AC416" s="3"/>
      <c r="AD416" s="3"/>
      <c r="AE416" s="3"/>
      <c r="AF416" s="3"/>
      <c r="AG416" s="3"/>
      <c r="AH416" s="3"/>
      <c r="AI416" s="3"/>
      <c r="AJ416" s="3"/>
    </row>
    <row r="417" spans="1:36" x14ac:dyDescent="0.45">
      <c r="A417" s="3"/>
      <c r="B417" s="3"/>
      <c r="C417" s="3"/>
      <c r="D417" s="23"/>
      <c r="E417" s="95"/>
      <c r="F417" s="95"/>
      <c r="X417" s="95"/>
      <c r="Z417" s="95"/>
      <c r="AB417" s="3"/>
      <c r="AC417" s="3"/>
      <c r="AD417" s="3"/>
      <c r="AE417" s="3"/>
      <c r="AF417" s="3"/>
      <c r="AG417" s="3"/>
      <c r="AH417" s="3"/>
      <c r="AI417" s="3"/>
      <c r="AJ417" s="3"/>
    </row>
    <row r="418" spans="1:36" x14ac:dyDescent="0.45">
      <c r="A418" s="3"/>
      <c r="B418" s="3"/>
      <c r="C418" s="3"/>
      <c r="D418" s="23"/>
      <c r="E418" s="95"/>
      <c r="F418" s="95"/>
      <c r="X418" s="95"/>
      <c r="Z418" s="95"/>
      <c r="AB418" s="3"/>
      <c r="AC418" s="3"/>
      <c r="AD418" s="3"/>
      <c r="AE418" s="3"/>
      <c r="AF418" s="3"/>
      <c r="AG418" s="3"/>
      <c r="AH418" s="3"/>
      <c r="AI418" s="3"/>
      <c r="AJ418" s="3"/>
    </row>
    <row r="419" spans="1:36" x14ac:dyDescent="0.45">
      <c r="A419" s="3"/>
      <c r="B419" s="3"/>
      <c r="C419" s="3"/>
      <c r="D419" s="23"/>
      <c r="E419" s="95"/>
      <c r="F419" s="95"/>
      <c r="X419" s="95"/>
      <c r="Z419" s="95"/>
      <c r="AB419" s="3"/>
      <c r="AC419" s="3"/>
      <c r="AD419" s="3"/>
      <c r="AE419" s="3"/>
      <c r="AF419" s="3"/>
      <c r="AG419" s="3"/>
      <c r="AH419" s="3"/>
      <c r="AI419" s="3"/>
      <c r="AJ419" s="3"/>
    </row>
    <row r="420" spans="1:36" x14ac:dyDescent="0.45">
      <c r="A420" s="3"/>
      <c r="B420" s="3"/>
      <c r="C420" s="3"/>
      <c r="D420" s="23"/>
      <c r="E420" s="95"/>
      <c r="F420" s="95"/>
      <c r="X420" s="95"/>
      <c r="Z420" s="95"/>
      <c r="AB420" s="3"/>
      <c r="AC420" s="3"/>
      <c r="AD420" s="3"/>
      <c r="AE420" s="3"/>
      <c r="AF420" s="3"/>
      <c r="AG420" s="3"/>
      <c r="AH420" s="3"/>
      <c r="AI420" s="3"/>
      <c r="AJ420" s="3"/>
    </row>
    <row r="421" spans="1:36" x14ac:dyDescent="0.45">
      <c r="A421" s="3"/>
      <c r="B421" s="3"/>
      <c r="C421" s="3"/>
      <c r="D421" s="23"/>
      <c r="E421" s="95"/>
      <c r="F421" s="95"/>
      <c r="X421" s="95"/>
      <c r="Z421" s="95"/>
      <c r="AB421" s="3"/>
      <c r="AC421" s="3"/>
      <c r="AD421" s="3"/>
      <c r="AE421" s="3"/>
      <c r="AF421" s="3"/>
      <c r="AG421" s="3"/>
      <c r="AH421" s="3"/>
      <c r="AI421" s="3"/>
      <c r="AJ421" s="3"/>
    </row>
    <row r="422" spans="1:36" x14ac:dyDescent="0.45">
      <c r="A422" s="3"/>
      <c r="B422" s="3"/>
      <c r="C422" s="3"/>
      <c r="D422" s="23"/>
      <c r="E422" s="95"/>
      <c r="F422" s="95"/>
      <c r="X422" s="95"/>
      <c r="Z422" s="95"/>
      <c r="AB422" s="3"/>
      <c r="AC422" s="3"/>
      <c r="AD422" s="3"/>
      <c r="AE422" s="3"/>
      <c r="AF422" s="3"/>
      <c r="AG422" s="3"/>
      <c r="AH422" s="3"/>
      <c r="AI422" s="3"/>
      <c r="AJ422" s="3"/>
    </row>
    <row r="423" spans="1:36" x14ac:dyDescent="0.45">
      <c r="A423" s="3"/>
      <c r="B423" s="3"/>
      <c r="C423" s="3"/>
      <c r="D423" s="23"/>
      <c r="E423" s="95"/>
      <c r="F423" s="95"/>
      <c r="X423" s="95"/>
      <c r="Z423" s="95"/>
      <c r="AB423" s="3"/>
      <c r="AC423" s="3"/>
      <c r="AD423" s="3"/>
      <c r="AE423" s="3"/>
      <c r="AF423" s="3"/>
      <c r="AG423" s="3"/>
      <c r="AH423" s="3"/>
      <c r="AI423" s="3"/>
      <c r="AJ423" s="3"/>
    </row>
    <row r="424" spans="1:36" x14ac:dyDescent="0.45">
      <c r="A424" s="3"/>
      <c r="B424" s="3"/>
      <c r="C424" s="3"/>
      <c r="D424" s="23"/>
      <c r="E424" s="95"/>
      <c r="F424" s="95"/>
      <c r="X424" s="95"/>
      <c r="Z424" s="95"/>
      <c r="AB424" s="3"/>
      <c r="AC424" s="3"/>
      <c r="AD424" s="3"/>
      <c r="AE424" s="3"/>
      <c r="AF424" s="3"/>
      <c r="AG424" s="3"/>
      <c r="AH424" s="3"/>
      <c r="AI424" s="3"/>
      <c r="AJ424" s="3"/>
    </row>
    <row r="425" spans="1:36" x14ac:dyDescent="0.45">
      <c r="A425" s="3"/>
      <c r="B425" s="3"/>
      <c r="C425" s="3"/>
      <c r="D425" s="23"/>
      <c r="E425" s="95"/>
      <c r="F425" s="95"/>
      <c r="X425" s="95"/>
      <c r="Z425" s="95"/>
      <c r="AB425" s="3"/>
      <c r="AC425" s="3"/>
      <c r="AD425" s="3"/>
      <c r="AE425" s="3"/>
      <c r="AF425" s="3"/>
      <c r="AG425" s="3"/>
      <c r="AH425" s="3"/>
      <c r="AI425" s="3"/>
      <c r="AJ425" s="3"/>
    </row>
    <row r="426" spans="1:36" x14ac:dyDescent="0.45">
      <c r="A426" s="3"/>
      <c r="B426" s="3"/>
      <c r="C426" s="3"/>
      <c r="D426" s="23"/>
      <c r="E426" s="95"/>
      <c r="F426" s="95"/>
      <c r="X426" s="95"/>
      <c r="Z426" s="95"/>
      <c r="AB426" s="3"/>
      <c r="AC426" s="3"/>
      <c r="AD426" s="3"/>
      <c r="AE426" s="3"/>
      <c r="AF426" s="3"/>
      <c r="AG426" s="3"/>
      <c r="AH426" s="3"/>
      <c r="AI426" s="3"/>
      <c r="AJ426" s="3"/>
    </row>
    <row r="427" spans="1:36" x14ac:dyDescent="0.45">
      <c r="A427" s="3"/>
      <c r="B427" s="3"/>
      <c r="C427" s="3"/>
      <c r="D427" s="23"/>
      <c r="E427" s="95"/>
      <c r="F427" s="95"/>
      <c r="X427" s="95"/>
      <c r="Z427" s="95"/>
      <c r="AB427" s="3"/>
      <c r="AC427" s="3"/>
      <c r="AD427" s="3"/>
      <c r="AE427" s="3"/>
      <c r="AF427" s="3"/>
      <c r="AG427" s="3"/>
      <c r="AH427" s="3"/>
      <c r="AI427" s="3"/>
      <c r="AJ427" s="3"/>
    </row>
    <row r="428" spans="1:36" x14ac:dyDescent="0.45">
      <c r="A428" s="3"/>
      <c r="B428" s="3"/>
      <c r="C428" s="3"/>
      <c r="D428" s="23"/>
      <c r="E428" s="95"/>
      <c r="F428" s="95"/>
      <c r="X428" s="95"/>
      <c r="Z428" s="95"/>
      <c r="AB428" s="3"/>
      <c r="AC428" s="3"/>
      <c r="AD428" s="3"/>
      <c r="AE428" s="3"/>
      <c r="AF428" s="3"/>
      <c r="AG428" s="3"/>
      <c r="AH428" s="3"/>
      <c r="AI428" s="3"/>
      <c r="AJ428" s="3"/>
    </row>
    <row r="429" spans="1:36" x14ac:dyDescent="0.45">
      <c r="A429" s="3"/>
      <c r="B429" s="3"/>
      <c r="C429" s="3"/>
      <c r="D429" s="23"/>
      <c r="E429" s="95"/>
      <c r="F429" s="95"/>
      <c r="X429" s="95"/>
      <c r="Z429" s="95"/>
      <c r="AB429" s="3"/>
      <c r="AC429" s="3"/>
      <c r="AD429" s="3"/>
      <c r="AE429" s="3"/>
      <c r="AF429" s="3"/>
      <c r="AG429" s="3"/>
      <c r="AH429" s="3"/>
      <c r="AI429" s="3"/>
      <c r="AJ429" s="3"/>
    </row>
    <row r="430" spans="1:36" x14ac:dyDescent="0.45">
      <c r="A430" s="3"/>
      <c r="B430" s="3"/>
      <c r="C430" s="3"/>
      <c r="D430" s="23"/>
      <c r="E430" s="95"/>
      <c r="F430" s="95"/>
      <c r="X430" s="95"/>
      <c r="Z430" s="95"/>
      <c r="AB430" s="3"/>
      <c r="AC430" s="3"/>
      <c r="AD430" s="3"/>
      <c r="AE430" s="3"/>
      <c r="AF430" s="3"/>
      <c r="AG430" s="3"/>
      <c r="AH430" s="3"/>
      <c r="AI430" s="3"/>
      <c r="AJ430" s="3"/>
    </row>
    <row r="431" spans="1:36" x14ac:dyDescent="0.45">
      <c r="A431" s="3"/>
      <c r="B431" s="3"/>
      <c r="C431" s="3"/>
      <c r="D431" s="23"/>
      <c r="E431" s="95"/>
      <c r="F431" s="95"/>
      <c r="X431" s="95"/>
      <c r="Z431" s="95"/>
      <c r="AB431" s="3"/>
      <c r="AC431" s="3"/>
      <c r="AD431" s="3"/>
      <c r="AE431" s="3"/>
      <c r="AF431" s="3"/>
      <c r="AG431" s="3"/>
      <c r="AH431" s="3"/>
      <c r="AI431" s="3"/>
      <c r="AJ431" s="3"/>
    </row>
    <row r="432" spans="1:36" x14ac:dyDescent="0.45">
      <c r="A432" s="3"/>
      <c r="B432" s="3"/>
      <c r="C432" s="3"/>
      <c r="D432" s="23"/>
      <c r="E432" s="95"/>
      <c r="F432" s="95"/>
      <c r="X432" s="95"/>
      <c r="Z432" s="95"/>
      <c r="AB432" s="3"/>
      <c r="AC432" s="3"/>
      <c r="AD432" s="3"/>
      <c r="AE432" s="3"/>
      <c r="AF432" s="3"/>
      <c r="AG432" s="3"/>
      <c r="AH432" s="3"/>
      <c r="AI432" s="3"/>
      <c r="AJ432" s="3"/>
    </row>
    <row r="433" spans="1:36" x14ac:dyDescent="0.45">
      <c r="A433" s="3"/>
      <c r="B433" s="3"/>
      <c r="C433" s="3"/>
      <c r="D433" s="23"/>
      <c r="E433" s="95"/>
      <c r="F433" s="95"/>
      <c r="X433" s="95"/>
      <c r="Z433" s="95"/>
      <c r="AB433" s="3"/>
      <c r="AC433" s="3"/>
      <c r="AD433" s="3"/>
      <c r="AE433" s="3"/>
      <c r="AF433" s="3"/>
      <c r="AG433" s="3"/>
      <c r="AH433" s="3"/>
      <c r="AI433" s="3"/>
      <c r="AJ433" s="3"/>
    </row>
    <row r="434" spans="1:36" x14ac:dyDescent="0.45">
      <c r="A434" s="3"/>
      <c r="B434" s="3"/>
      <c r="C434" s="3"/>
      <c r="D434" s="23"/>
      <c r="E434" s="95"/>
      <c r="F434" s="95"/>
      <c r="X434" s="95"/>
      <c r="Z434" s="95"/>
      <c r="AB434" s="3"/>
      <c r="AC434" s="3"/>
      <c r="AD434" s="3"/>
      <c r="AE434" s="3"/>
      <c r="AF434" s="3"/>
      <c r="AG434" s="3"/>
      <c r="AH434" s="3"/>
      <c r="AI434" s="3"/>
      <c r="AJ434" s="3"/>
    </row>
    <row r="435" spans="1:36" x14ac:dyDescent="0.45">
      <c r="A435" s="3"/>
      <c r="B435" s="3"/>
      <c r="C435" s="3"/>
      <c r="D435" s="23"/>
      <c r="E435" s="95"/>
      <c r="F435" s="95"/>
      <c r="X435" s="95"/>
      <c r="Z435" s="95"/>
      <c r="AB435" s="3"/>
      <c r="AC435" s="3"/>
      <c r="AD435" s="3"/>
      <c r="AE435" s="3"/>
      <c r="AF435" s="3"/>
      <c r="AG435" s="3"/>
      <c r="AH435" s="3"/>
      <c r="AI435" s="3"/>
      <c r="AJ435" s="3"/>
    </row>
    <row r="436" spans="1:36" x14ac:dyDescent="0.45">
      <c r="A436" s="3"/>
      <c r="B436" s="3"/>
      <c r="C436" s="3"/>
      <c r="D436" s="23"/>
      <c r="E436" s="95"/>
      <c r="F436" s="95"/>
      <c r="X436" s="95"/>
      <c r="Z436" s="95"/>
      <c r="AB436" s="3"/>
      <c r="AC436" s="3"/>
      <c r="AD436" s="3"/>
      <c r="AE436" s="3"/>
      <c r="AF436" s="3"/>
      <c r="AG436" s="3"/>
      <c r="AH436" s="3"/>
      <c r="AI436" s="3"/>
      <c r="AJ436" s="3"/>
    </row>
    <row r="437" spans="1:36" x14ac:dyDescent="0.45">
      <c r="A437" s="3"/>
      <c r="B437" s="3"/>
      <c r="C437" s="3"/>
      <c r="D437" s="23"/>
      <c r="E437" s="95"/>
      <c r="F437" s="95"/>
      <c r="X437" s="95"/>
      <c r="Z437" s="95"/>
      <c r="AB437" s="3"/>
      <c r="AC437" s="3"/>
      <c r="AD437" s="3"/>
      <c r="AE437" s="3"/>
      <c r="AF437" s="3"/>
      <c r="AG437" s="3"/>
      <c r="AH437" s="3"/>
      <c r="AI437" s="3"/>
      <c r="AJ437" s="3"/>
    </row>
    <row r="438" spans="1:36" x14ac:dyDescent="0.45">
      <c r="A438" s="3"/>
      <c r="B438" s="3"/>
      <c r="C438" s="3"/>
      <c r="D438" s="23"/>
      <c r="E438" s="95"/>
      <c r="F438" s="95"/>
      <c r="X438" s="95"/>
      <c r="Z438" s="95"/>
      <c r="AB438" s="3"/>
      <c r="AC438" s="3"/>
      <c r="AD438" s="3"/>
      <c r="AE438" s="3"/>
      <c r="AF438" s="3"/>
      <c r="AG438" s="3"/>
      <c r="AH438" s="3"/>
      <c r="AI438" s="3"/>
      <c r="AJ438" s="3"/>
    </row>
    <row r="439" spans="1:36" x14ac:dyDescent="0.45">
      <c r="A439" s="3"/>
      <c r="B439" s="3"/>
      <c r="C439" s="3"/>
      <c r="D439" s="23"/>
      <c r="E439" s="95"/>
      <c r="F439" s="95"/>
      <c r="X439" s="95"/>
      <c r="Z439" s="95"/>
      <c r="AB439" s="3"/>
      <c r="AC439" s="3"/>
      <c r="AD439" s="3"/>
      <c r="AE439" s="3"/>
      <c r="AF439" s="3"/>
      <c r="AG439" s="3"/>
      <c r="AH439" s="3"/>
      <c r="AI439" s="3"/>
      <c r="AJ439" s="3"/>
    </row>
    <row r="440" spans="1:36" x14ac:dyDescent="0.45">
      <c r="A440" s="3"/>
      <c r="B440" s="3"/>
      <c r="C440" s="3"/>
      <c r="D440" s="23"/>
      <c r="E440" s="95"/>
      <c r="F440" s="95"/>
      <c r="X440" s="95"/>
      <c r="Z440" s="95"/>
      <c r="AB440" s="3"/>
      <c r="AC440" s="3"/>
      <c r="AD440" s="3"/>
      <c r="AE440" s="3"/>
      <c r="AF440" s="3"/>
      <c r="AG440" s="3"/>
      <c r="AH440" s="3"/>
      <c r="AI440" s="3"/>
      <c r="AJ440" s="3"/>
    </row>
    <row r="441" spans="1:36" x14ac:dyDescent="0.45">
      <c r="A441" s="3"/>
      <c r="B441" s="3"/>
      <c r="C441" s="3"/>
      <c r="D441" s="23"/>
      <c r="E441" s="95"/>
      <c r="F441" s="95"/>
      <c r="X441" s="95"/>
      <c r="Z441" s="95"/>
      <c r="AB441" s="3"/>
      <c r="AC441" s="3"/>
      <c r="AD441" s="3"/>
      <c r="AE441" s="3"/>
      <c r="AF441" s="3"/>
      <c r="AG441" s="3"/>
      <c r="AH441" s="3"/>
      <c r="AI441" s="3"/>
      <c r="AJ441" s="3"/>
    </row>
    <row r="442" spans="1:36" x14ac:dyDescent="0.45">
      <c r="A442" s="3"/>
      <c r="B442" s="3"/>
      <c r="C442" s="3"/>
      <c r="D442" s="23"/>
      <c r="E442" s="95"/>
      <c r="F442" s="95"/>
      <c r="X442" s="95"/>
      <c r="Z442" s="95"/>
      <c r="AB442" s="3"/>
      <c r="AC442" s="3"/>
      <c r="AD442" s="3"/>
      <c r="AE442" s="3"/>
      <c r="AF442" s="3"/>
      <c r="AG442" s="3"/>
      <c r="AH442" s="3"/>
      <c r="AI442" s="3"/>
      <c r="AJ442" s="3"/>
    </row>
    <row r="443" spans="1:36" x14ac:dyDescent="0.45">
      <c r="A443" s="3"/>
      <c r="B443" s="3"/>
      <c r="C443" s="3"/>
      <c r="D443" s="23"/>
      <c r="E443" s="95"/>
      <c r="F443" s="95"/>
      <c r="X443" s="95"/>
      <c r="Z443" s="95"/>
      <c r="AB443" s="3"/>
      <c r="AC443" s="3"/>
      <c r="AD443" s="3"/>
      <c r="AE443" s="3"/>
      <c r="AF443" s="3"/>
      <c r="AG443" s="3"/>
      <c r="AH443" s="3"/>
      <c r="AI443" s="3"/>
      <c r="AJ443" s="3"/>
    </row>
    <row r="444" spans="1:36" x14ac:dyDescent="0.45">
      <c r="A444" s="3"/>
      <c r="B444" s="3"/>
      <c r="C444" s="3"/>
      <c r="D444" s="23"/>
      <c r="E444" s="95"/>
      <c r="F444" s="95"/>
      <c r="X444" s="95"/>
      <c r="Z444" s="95"/>
      <c r="AB444" s="3"/>
      <c r="AC444" s="3"/>
      <c r="AD444" s="3"/>
      <c r="AE444" s="3"/>
      <c r="AF444" s="3"/>
      <c r="AG444" s="3"/>
      <c r="AH444" s="3"/>
      <c r="AI444" s="3"/>
      <c r="AJ444" s="3"/>
    </row>
    <row r="445" spans="1:36" x14ac:dyDescent="0.45">
      <c r="A445" s="3"/>
      <c r="B445" s="3"/>
      <c r="C445" s="3"/>
      <c r="D445" s="23"/>
      <c r="E445" s="95"/>
      <c r="F445" s="95"/>
      <c r="X445" s="95"/>
      <c r="Z445" s="95"/>
      <c r="AB445" s="3"/>
      <c r="AC445" s="3"/>
      <c r="AD445" s="3"/>
      <c r="AE445" s="3"/>
      <c r="AF445" s="3"/>
      <c r="AG445" s="3"/>
      <c r="AH445" s="3"/>
      <c r="AI445" s="3"/>
      <c r="AJ445" s="3"/>
    </row>
    <row r="446" spans="1:36" x14ac:dyDescent="0.45">
      <c r="A446" s="3"/>
      <c r="B446" s="3"/>
      <c r="C446" s="3"/>
      <c r="D446" s="23"/>
      <c r="E446" s="95"/>
      <c r="F446" s="95"/>
      <c r="X446" s="95"/>
      <c r="Z446" s="95"/>
      <c r="AB446" s="3"/>
      <c r="AC446" s="3"/>
      <c r="AD446" s="3"/>
      <c r="AE446" s="3"/>
      <c r="AF446" s="3"/>
      <c r="AG446" s="3"/>
      <c r="AH446" s="3"/>
      <c r="AI446" s="3"/>
      <c r="AJ446" s="3"/>
    </row>
    <row r="447" spans="1:36" x14ac:dyDescent="0.45">
      <c r="A447" s="3"/>
      <c r="B447" s="3"/>
      <c r="C447" s="3"/>
      <c r="D447" s="23"/>
      <c r="E447" s="95"/>
      <c r="F447" s="95"/>
      <c r="X447" s="95"/>
      <c r="Z447" s="95"/>
      <c r="AB447" s="3"/>
      <c r="AC447" s="3"/>
      <c r="AD447" s="3"/>
      <c r="AE447" s="3"/>
      <c r="AF447" s="3"/>
      <c r="AG447" s="3"/>
      <c r="AH447" s="3"/>
      <c r="AI447" s="3"/>
      <c r="AJ447" s="3"/>
    </row>
    <row r="448" spans="1:36" x14ac:dyDescent="0.45">
      <c r="A448" s="3"/>
      <c r="B448" s="3"/>
      <c r="C448" s="3"/>
      <c r="D448" s="23"/>
      <c r="E448" s="95"/>
      <c r="F448" s="95"/>
      <c r="X448" s="95"/>
      <c r="Z448" s="95"/>
      <c r="AB448" s="3"/>
      <c r="AC448" s="3"/>
      <c r="AD448" s="3"/>
      <c r="AE448" s="3"/>
      <c r="AF448" s="3"/>
      <c r="AG448" s="3"/>
      <c r="AH448" s="3"/>
      <c r="AI448" s="3"/>
      <c r="AJ448" s="3"/>
    </row>
    <row r="449" spans="1:36" x14ac:dyDescent="0.45">
      <c r="A449" s="3"/>
      <c r="B449" s="3"/>
      <c r="C449" s="3"/>
      <c r="D449" s="23"/>
      <c r="E449" s="95"/>
      <c r="F449" s="95"/>
      <c r="X449" s="95"/>
      <c r="Z449" s="95"/>
      <c r="AB449" s="3"/>
      <c r="AC449" s="3"/>
      <c r="AD449" s="3"/>
      <c r="AE449" s="3"/>
      <c r="AF449" s="3"/>
      <c r="AG449" s="3"/>
      <c r="AH449" s="3"/>
      <c r="AI449" s="3"/>
      <c r="AJ449" s="3"/>
    </row>
    <row r="450" spans="1:36" x14ac:dyDescent="0.45">
      <c r="A450" s="3"/>
      <c r="B450" s="3"/>
      <c r="C450" s="3"/>
      <c r="D450" s="23"/>
      <c r="E450" s="95"/>
      <c r="F450" s="95"/>
      <c r="X450" s="95"/>
      <c r="Z450" s="95"/>
      <c r="AB450" s="3"/>
      <c r="AC450" s="3"/>
      <c r="AD450" s="3"/>
      <c r="AE450" s="3"/>
      <c r="AF450" s="3"/>
      <c r="AG450" s="3"/>
      <c r="AH450" s="3"/>
      <c r="AI450" s="3"/>
      <c r="AJ450" s="3"/>
    </row>
    <row r="451" spans="1:36" x14ac:dyDescent="0.45">
      <c r="A451" s="3"/>
      <c r="B451" s="3"/>
      <c r="C451" s="3"/>
      <c r="D451" s="23"/>
      <c r="E451" s="95"/>
      <c r="F451" s="95"/>
      <c r="X451" s="95"/>
      <c r="Z451" s="95"/>
      <c r="AB451" s="3"/>
      <c r="AC451" s="3"/>
      <c r="AD451" s="3"/>
      <c r="AE451" s="3"/>
      <c r="AF451" s="3"/>
      <c r="AG451" s="3"/>
      <c r="AH451" s="3"/>
      <c r="AI451" s="3"/>
      <c r="AJ451" s="3"/>
    </row>
    <row r="452" spans="1:36" x14ac:dyDescent="0.45">
      <c r="A452" s="3"/>
      <c r="B452" s="3"/>
      <c r="C452" s="3"/>
      <c r="D452" s="23"/>
      <c r="E452" s="95"/>
      <c r="F452" s="95"/>
      <c r="X452" s="95"/>
      <c r="Z452" s="95"/>
      <c r="AB452" s="3"/>
      <c r="AC452" s="3"/>
      <c r="AD452" s="3"/>
      <c r="AE452" s="3"/>
      <c r="AF452" s="3"/>
      <c r="AG452" s="3"/>
      <c r="AH452" s="3"/>
      <c r="AI452" s="3"/>
      <c r="AJ452" s="3"/>
    </row>
    <row r="453" spans="1:36" x14ac:dyDescent="0.45">
      <c r="A453" s="3"/>
      <c r="B453" s="3"/>
      <c r="C453" s="3"/>
      <c r="D453" s="23"/>
      <c r="E453" s="95"/>
      <c r="F453" s="95"/>
      <c r="X453" s="95"/>
      <c r="Z453" s="95"/>
      <c r="AB453" s="3"/>
      <c r="AC453" s="3"/>
      <c r="AD453" s="3"/>
      <c r="AE453" s="3"/>
      <c r="AF453" s="3"/>
      <c r="AG453" s="3"/>
      <c r="AH453" s="3"/>
      <c r="AI453" s="3"/>
      <c r="AJ453" s="3"/>
    </row>
    <row r="454" spans="1:36" x14ac:dyDescent="0.45">
      <c r="A454" s="3"/>
      <c r="B454" s="3"/>
      <c r="C454" s="3"/>
      <c r="D454" s="23"/>
      <c r="E454" s="95"/>
      <c r="F454" s="95"/>
      <c r="X454" s="95"/>
      <c r="Z454" s="95"/>
      <c r="AB454" s="3"/>
      <c r="AC454" s="3"/>
      <c r="AD454" s="3"/>
      <c r="AE454" s="3"/>
      <c r="AF454" s="3"/>
      <c r="AG454" s="3"/>
      <c r="AH454" s="3"/>
      <c r="AI454" s="3"/>
      <c r="AJ454" s="3"/>
    </row>
    <row r="455" spans="1:36" x14ac:dyDescent="0.45">
      <c r="A455" s="3"/>
      <c r="B455" s="3"/>
      <c r="C455" s="3"/>
      <c r="D455" s="23"/>
      <c r="E455" s="95"/>
      <c r="F455" s="95"/>
      <c r="X455" s="95"/>
      <c r="Z455" s="95"/>
      <c r="AB455" s="3"/>
      <c r="AC455" s="3"/>
      <c r="AD455" s="3"/>
      <c r="AE455" s="3"/>
      <c r="AF455" s="3"/>
      <c r="AG455" s="3"/>
      <c r="AH455" s="3"/>
      <c r="AI455" s="3"/>
      <c r="AJ455" s="3"/>
    </row>
    <row r="456" spans="1:36" x14ac:dyDescent="0.45">
      <c r="A456" s="3"/>
      <c r="B456" s="3"/>
      <c r="C456" s="3"/>
      <c r="D456" s="23"/>
      <c r="E456" s="95"/>
      <c r="F456" s="95"/>
      <c r="X456" s="95"/>
      <c r="Z456" s="95"/>
      <c r="AB456" s="3"/>
      <c r="AC456" s="3"/>
      <c r="AD456" s="3"/>
      <c r="AE456" s="3"/>
      <c r="AF456" s="3"/>
      <c r="AG456" s="3"/>
      <c r="AH456" s="3"/>
      <c r="AI456" s="3"/>
      <c r="AJ456" s="3"/>
    </row>
    <row r="457" spans="1:36" x14ac:dyDescent="0.45">
      <c r="A457" s="3"/>
      <c r="B457" s="3"/>
      <c r="C457" s="3"/>
      <c r="D457" s="23"/>
      <c r="E457" s="95"/>
      <c r="F457" s="95"/>
      <c r="X457" s="95"/>
      <c r="Z457" s="95"/>
      <c r="AB457" s="3"/>
      <c r="AC457" s="3"/>
      <c r="AD457" s="3"/>
      <c r="AE457" s="3"/>
      <c r="AF457" s="3"/>
      <c r="AG457" s="3"/>
      <c r="AH457" s="3"/>
      <c r="AI457" s="3"/>
      <c r="AJ457" s="3"/>
    </row>
    <row r="458" spans="1:36" x14ac:dyDescent="0.45">
      <c r="A458" s="3"/>
      <c r="B458" s="3"/>
      <c r="C458" s="3"/>
      <c r="D458" s="23"/>
      <c r="E458" s="95"/>
      <c r="F458" s="95"/>
      <c r="X458" s="95"/>
      <c r="Z458" s="95"/>
      <c r="AB458" s="3"/>
      <c r="AC458" s="3"/>
      <c r="AD458" s="3"/>
      <c r="AE458" s="3"/>
      <c r="AF458" s="3"/>
      <c r="AG458" s="3"/>
      <c r="AH458" s="3"/>
      <c r="AI458" s="3"/>
      <c r="AJ458" s="3"/>
    </row>
    <row r="459" spans="1:36" x14ac:dyDescent="0.45">
      <c r="A459" s="3"/>
      <c r="B459" s="3"/>
      <c r="C459" s="3"/>
      <c r="D459" s="23"/>
      <c r="E459" s="95"/>
      <c r="F459" s="95"/>
      <c r="X459" s="95"/>
      <c r="Z459" s="95"/>
      <c r="AB459" s="3"/>
      <c r="AC459" s="3"/>
      <c r="AD459" s="3"/>
      <c r="AE459" s="3"/>
      <c r="AF459" s="3"/>
      <c r="AG459" s="3"/>
      <c r="AH459" s="3"/>
      <c r="AI459" s="3"/>
      <c r="AJ459" s="3"/>
    </row>
    <row r="460" spans="1:36" x14ac:dyDescent="0.45">
      <c r="A460" s="3"/>
      <c r="B460" s="3"/>
      <c r="C460" s="3"/>
      <c r="D460" s="23"/>
      <c r="E460" s="95"/>
      <c r="F460" s="95"/>
      <c r="X460" s="95"/>
      <c r="Z460" s="95"/>
      <c r="AB460" s="3"/>
      <c r="AC460" s="3"/>
      <c r="AD460" s="3"/>
      <c r="AE460" s="3"/>
      <c r="AF460" s="3"/>
      <c r="AG460" s="3"/>
      <c r="AH460" s="3"/>
      <c r="AI460" s="3"/>
      <c r="AJ460" s="3"/>
    </row>
    <row r="461" spans="1:36" x14ac:dyDescent="0.45">
      <c r="A461" s="3"/>
      <c r="B461" s="3"/>
      <c r="C461" s="3"/>
      <c r="D461" s="23"/>
      <c r="E461" s="95"/>
      <c r="F461" s="95"/>
      <c r="X461" s="95"/>
      <c r="Z461" s="95"/>
      <c r="AB461" s="3"/>
      <c r="AC461" s="3"/>
      <c r="AD461" s="3"/>
      <c r="AE461" s="3"/>
      <c r="AF461" s="3"/>
      <c r="AG461" s="3"/>
      <c r="AH461" s="3"/>
      <c r="AI461" s="3"/>
      <c r="AJ461" s="3"/>
    </row>
    <row r="462" spans="1:36" x14ac:dyDescent="0.45">
      <c r="A462" s="3"/>
      <c r="B462" s="3"/>
      <c r="C462" s="3"/>
      <c r="D462" s="23"/>
      <c r="E462" s="95"/>
      <c r="F462" s="95"/>
      <c r="X462" s="95"/>
      <c r="Z462" s="95"/>
      <c r="AB462" s="3"/>
      <c r="AC462" s="3"/>
      <c r="AD462" s="3"/>
      <c r="AE462" s="3"/>
      <c r="AF462" s="3"/>
      <c r="AG462" s="3"/>
      <c r="AH462" s="3"/>
      <c r="AI462" s="3"/>
      <c r="AJ462" s="3"/>
    </row>
    <row r="463" spans="1:36" x14ac:dyDescent="0.45">
      <c r="A463" s="3"/>
      <c r="B463" s="3"/>
      <c r="C463" s="3"/>
      <c r="D463" s="23"/>
      <c r="E463" s="95"/>
      <c r="F463" s="95"/>
      <c r="X463" s="95"/>
      <c r="Z463" s="95"/>
      <c r="AB463" s="3"/>
      <c r="AC463" s="3"/>
      <c r="AD463" s="3"/>
      <c r="AE463" s="3"/>
      <c r="AF463" s="3"/>
      <c r="AG463" s="3"/>
      <c r="AH463" s="3"/>
      <c r="AI463" s="3"/>
      <c r="AJ463" s="3"/>
    </row>
    <row r="464" spans="1:36" x14ac:dyDescent="0.45">
      <c r="A464" s="3"/>
      <c r="B464" s="3"/>
      <c r="C464" s="3"/>
      <c r="D464" s="23"/>
      <c r="E464" s="95"/>
      <c r="F464" s="95"/>
      <c r="X464" s="95"/>
      <c r="Z464" s="95"/>
      <c r="AB464" s="3"/>
      <c r="AC464" s="3"/>
      <c r="AD464" s="3"/>
      <c r="AE464" s="3"/>
      <c r="AF464" s="3"/>
      <c r="AG464" s="3"/>
      <c r="AH464" s="3"/>
      <c r="AI464" s="3"/>
      <c r="AJ464" s="3"/>
    </row>
    <row r="465" spans="1:36" x14ac:dyDescent="0.45">
      <c r="A465" s="3"/>
      <c r="B465" s="3"/>
      <c r="C465" s="3"/>
      <c r="D465" s="23"/>
      <c r="E465" s="95"/>
      <c r="F465" s="95"/>
      <c r="X465" s="95"/>
      <c r="Z465" s="95"/>
      <c r="AB465" s="3"/>
      <c r="AC465" s="3"/>
      <c r="AD465" s="3"/>
      <c r="AE465" s="3"/>
      <c r="AF465" s="3"/>
      <c r="AG465" s="3"/>
      <c r="AH465" s="3"/>
      <c r="AI465" s="3"/>
      <c r="AJ465" s="3"/>
    </row>
    <row r="466" spans="1:36" x14ac:dyDescent="0.45">
      <c r="A466" s="3"/>
      <c r="B466" s="3"/>
      <c r="C466" s="3"/>
      <c r="D466" s="23"/>
      <c r="E466" s="95"/>
      <c r="F466" s="95"/>
      <c r="X466" s="95"/>
      <c r="Z466" s="95"/>
      <c r="AB466" s="3"/>
      <c r="AC466" s="3"/>
      <c r="AD466" s="3"/>
      <c r="AE466" s="3"/>
      <c r="AF466" s="3"/>
      <c r="AG466" s="3"/>
      <c r="AH466" s="3"/>
      <c r="AI466" s="3"/>
      <c r="AJ466" s="3"/>
    </row>
    <row r="467" spans="1:36" x14ac:dyDescent="0.45">
      <c r="A467" s="3"/>
      <c r="B467" s="3"/>
      <c r="C467" s="3"/>
      <c r="D467" s="23"/>
      <c r="E467" s="95"/>
      <c r="F467" s="95"/>
      <c r="X467" s="95"/>
      <c r="Z467" s="95"/>
      <c r="AB467" s="3"/>
      <c r="AC467" s="3"/>
      <c r="AD467" s="3"/>
      <c r="AE467" s="3"/>
      <c r="AF467" s="3"/>
      <c r="AG467" s="3"/>
      <c r="AH467" s="3"/>
      <c r="AI467" s="3"/>
      <c r="AJ467" s="3"/>
    </row>
    <row r="468" spans="1:36" x14ac:dyDescent="0.45">
      <c r="A468" s="3"/>
      <c r="B468" s="3"/>
      <c r="C468" s="3"/>
      <c r="D468" s="23"/>
      <c r="E468" s="95"/>
      <c r="F468" s="95"/>
      <c r="X468" s="95"/>
      <c r="Z468" s="95"/>
      <c r="AB468" s="3"/>
      <c r="AC468" s="3"/>
      <c r="AD468" s="3"/>
      <c r="AE468" s="3"/>
      <c r="AF468" s="3"/>
      <c r="AG468" s="3"/>
      <c r="AH468" s="3"/>
      <c r="AI468" s="3"/>
      <c r="AJ468" s="3"/>
    </row>
    <row r="469" spans="1:36" x14ac:dyDescent="0.45">
      <c r="A469" s="3"/>
      <c r="B469" s="3"/>
      <c r="C469" s="3"/>
      <c r="D469" s="23"/>
      <c r="E469" s="95"/>
      <c r="F469" s="95"/>
      <c r="X469" s="95"/>
      <c r="Z469" s="95"/>
      <c r="AB469" s="3"/>
      <c r="AC469" s="3"/>
      <c r="AD469" s="3"/>
      <c r="AE469" s="3"/>
      <c r="AF469" s="3"/>
      <c r="AG469" s="3"/>
      <c r="AH469" s="3"/>
      <c r="AI469" s="3"/>
      <c r="AJ469" s="3"/>
    </row>
    <row r="470" spans="1:36" x14ac:dyDescent="0.45">
      <c r="A470" s="3"/>
      <c r="B470" s="3"/>
      <c r="C470" s="3"/>
      <c r="D470" s="23"/>
      <c r="E470" s="95"/>
      <c r="F470" s="95"/>
      <c r="X470" s="95"/>
      <c r="Z470" s="95"/>
      <c r="AB470" s="3"/>
      <c r="AC470" s="3"/>
      <c r="AD470" s="3"/>
      <c r="AE470" s="3"/>
      <c r="AF470" s="3"/>
      <c r="AG470" s="3"/>
      <c r="AH470" s="3"/>
      <c r="AI470" s="3"/>
      <c r="AJ470" s="3"/>
    </row>
    <row r="471" spans="1:36" x14ac:dyDescent="0.45">
      <c r="A471" s="3"/>
      <c r="B471" s="3"/>
      <c r="C471" s="3"/>
      <c r="D471" s="23"/>
      <c r="E471" s="95"/>
      <c r="F471" s="95"/>
      <c r="X471" s="95"/>
      <c r="Z471" s="95"/>
      <c r="AB471" s="3"/>
      <c r="AC471" s="3"/>
      <c r="AD471" s="3"/>
      <c r="AE471" s="3"/>
      <c r="AF471" s="3"/>
      <c r="AG471" s="3"/>
      <c r="AH471" s="3"/>
      <c r="AI471" s="3"/>
      <c r="AJ471" s="3"/>
    </row>
    <row r="472" spans="1:36" x14ac:dyDescent="0.45">
      <c r="A472" s="3"/>
      <c r="B472" s="3"/>
      <c r="C472" s="3"/>
      <c r="D472" s="23"/>
      <c r="E472" s="95"/>
      <c r="F472" s="95"/>
      <c r="X472" s="95"/>
      <c r="Z472" s="95"/>
      <c r="AB472" s="3"/>
      <c r="AC472" s="3"/>
      <c r="AD472" s="3"/>
      <c r="AE472" s="3"/>
      <c r="AF472" s="3"/>
      <c r="AG472" s="3"/>
      <c r="AH472" s="3"/>
      <c r="AI472" s="3"/>
      <c r="AJ472" s="3"/>
    </row>
    <row r="473" spans="1:36" x14ac:dyDescent="0.45">
      <c r="A473" s="3"/>
      <c r="B473" s="3"/>
      <c r="C473" s="3"/>
      <c r="D473" s="23"/>
      <c r="E473" s="95"/>
      <c r="F473" s="95"/>
      <c r="X473" s="95"/>
      <c r="Z473" s="95"/>
      <c r="AB473" s="3"/>
      <c r="AC473" s="3"/>
      <c r="AD473" s="3"/>
      <c r="AE473" s="3"/>
      <c r="AF473" s="3"/>
      <c r="AG473" s="3"/>
      <c r="AH473" s="3"/>
      <c r="AI473" s="3"/>
      <c r="AJ473" s="3"/>
    </row>
    <row r="474" spans="1:36" x14ac:dyDescent="0.45">
      <c r="A474" s="3"/>
      <c r="B474" s="3"/>
      <c r="C474" s="3"/>
      <c r="D474" s="23"/>
      <c r="E474" s="95"/>
      <c r="F474" s="95"/>
      <c r="X474" s="95"/>
      <c r="Z474" s="95"/>
      <c r="AB474" s="3"/>
      <c r="AC474" s="3"/>
      <c r="AD474" s="3"/>
      <c r="AE474" s="3"/>
      <c r="AF474" s="3"/>
      <c r="AG474" s="3"/>
      <c r="AH474" s="3"/>
      <c r="AI474" s="3"/>
      <c r="AJ474" s="3"/>
    </row>
    <row r="475" spans="1:36" x14ac:dyDescent="0.45">
      <c r="A475" s="3"/>
      <c r="B475" s="3"/>
      <c r="C475" s="3"/>
      <c r="D475" s="23"/>
      <c r="E475" s="95"/>
      <c r="F475" s="95"/>
      <c r="X475" s="95"/>
      <c r="Z475" s="95"/>
      <c r="AB475" s="3"/>
      <c r="AC475" s="3"/>
      <c r="AD475" s="3"/>
      <c r="AE475" s="3"/>
      <c r="AF475" s="3"/>
      <c r="AG475" s="3"/>
      <c r="AH475" s="3"/>
      <c r="AI475" s="3"/>
      <c r="AJ475" s="3"/>
    </row>
    <row r="476" spans="1:36" x14ac:dyDescent="0.45">
      <c r="A476" s="3"/>
      <c r="B476" s="3"/>
      <c r="C476" s="3"/>
      <c r="D476" s="23"/>
      <c r="E476" s="95"/>
      <c r="F476" s="95"/>
      <c r="X476" s="95"/>
      <c r="Z476" s="95"/>
      <c r="AB476" s="3"/>
      <c r="AC476" s="3"/>
      <c r="AD476" s="3"/>
      <c r="AE476" s="3"/>
      <c r="AF476" s="3"/>
      <c r="AG476" s="3"/>
      <c r="AH476" s="3"/>
      <c r="AI476" s="3"/>
      <c r="AJ476" s="3"/>
    </row>
    <row r="477" spans="1:36" x14ac:dyDescent="0.45">
      <c r="A477" s="3"/>
      <c r="B477" s="3"/>
      <c r="C477" s="3"/>
      <c r="D477" s="23"/>
      <c r="E477" s="95"/>
      <c r="F477" s="95"/>
      <c r="X477" s="95"/>
      <c r="Z477" s="95"/>
      <c r="AB477" s="3"/>
      <c r="AC477" s="3"/>
      <c r="AD477" s="3"/>
      <c r="AE477" s="3"/>
      <c r="AF477" s="3"/>
      <c r="AG477" s="3"/>
      <c r="AH477" s="3"/>
      <c r="AI477" s="3"/>
      <c r="AJ477" s="3"/>
    </row>
    <row r="478" spans="1:36" x14ac:dyDescent="0.45">
      <c r="A478" s="3"/>
      <c r="B478" s="3"/>
      <c r="C478" s="3"/>
      <c r="D478" s="23"/>
      <c r="E478" s="95"/>
      <c r="F478" s="95"/>
      <c r="X478" s="95"/>
      <c r="Z478" s="95"/>
      <c r="AB478" s="3"/>
      <c r="AC478" s="3"/>
      <c r="AD478" s="3"/>
      <c r="AE478" s="3"/>
      <c r="AF478" s="3"/>
      <c r="AG478" s="3"/>
      <c r="AH478" s="3"/>
      <c r="AI478" s="3"/>
      <c r="AJ478" s="3"/>
    </row>
    <row r="479" spans="1:36" x14ac:dyDescent="0.45">
      <c r="A479" s="3"/>
      <c r="B479" s="3"/>
      <c r="C479" s="3"/>
      <c r="D479" s="23"/>
      <c r="E479" s="95"/>
      <c r="F479" s="95"/>
      <c r="X479" s="95"/>
      <c r="Z479" s="95"/>
      <c r="AB479" s="3"/>
      <c r="AC479" s="3"/>
      <c r="AD479" s="3"/>
      <c r="AE479" s="3"/>
      <c r="AF479" s="3"/>
      <c r="AG479" s="3"/>
      <c r="AH479" s="3"/>
      <c r="AI479" s="3"/>
      <c r="AJ479" s="3"/>
    </row>
    <row r="480" spans="1:36" x14ac:dyDescent="0.45">
      <c r="A480" s="3"/>
      <c r="B480" s="3"/>
      <c r="C480" s="3"/>
      <c r="D480" s="23"/>
      <c r="E480" s="95"/>
      <c r="F480" s="95"/>
      <c r="X480" s="95"/>
      <c r="Z480" s="95"/>
      <c r="AB480" s="3"/>
      <c r="AC480" s="3"/>
      <c r="AD480" s="3"/>
      <c r="AE480" s="3"/>
      <c r="AF480" s="3"/>
      <c r="AG480" s="3"/>
      <c r="AH480" s="3"/>
      <c r="AI480" s="3"/>
      <c r="AJ480" s="3"/>
    </row>
    <row r="481" spans="1:36" x14ac:dyDescent="0.45">
      <c r="A481" s="3"/>
      <c r="B481" s="3"/>
      <c r="C481" s="3"/>
      <c r="D481" s="23"/>
      <c r="E481" s="95"/>
      <c r="F481" s="95"/>
      <c r="X481" s="95"/>
      <c r="Z481" s="95"/>
      <c r="AB481" s="3"/>
      <c r="AC481" s="3"/>
      <c r="AD481" s="3"/>
      <c r="AE481" s="3"/>
      <c r="AF481" s="3"/>
      <c r="AG481" s="3"/>
      <c r="AH481" s="3"/>
      <c r="AI481" s="3"/>
      <c r="AJ481" s="3"/>
    </row>
    <row r="482" spans="1:36" x14ac:dyDescent="0.45">
      <c r="A482" s="3"/>
      <c r="B482" s="3"/>
      <c r="C482" s="3"/>
      <c r="D482" s="23"/>
      <c r="E482" s="95"/>
      <c r="F482" s="95"/>
      <c r="X482" s="95"/>
      <c r="Z482" s="95"/>
      <c r="AB482" s="3"/>
      <c r="AC482" s="3"/>
      <c r="AD482" s="3"/>
      <c r="AE482" s="3"/>
      <c r="AF482" s="3"/>
      <c r="AG482" s="3"/>
      <c r="AH482" s="3"/>
      <c r="AI482" s="3"/>
      <c r="AJ482" s="3"/>
    </row>
    <row r="483" spans="1:36" x14ac:dyDescent="0.45">
      <c r="A483" s="3"/>
      <c r="B483" s="3"/>
      <c r="C483" s="3"/>
      <c r="D483" s="23"/>
      <c r="E483" s="95"/>
      <c r="F483" s="95"/>
      <c r="X483" s="95"/>
      <c r="Z483" s="95"/>
      <c r="AB483" s="3"/>
      <c r="AC483" s="3"/>
      <c r="AD483" s="3"/>
      <c r="AE483" s="3"/>
      <c r="AF483" s="3"/>
      <c r="AG483" s="3"/>
      <c r="AH483" s="3"/>
      <c r="AI483" s="3"/>
      <c r="AJ483" s="3"/>
    </row>
    <row r="484" spans="1:36" x14ac:dyDescent="0.45">
      <c r="A484" s="3"/>
      <c r="B484" s="3"/>
      <c r="C484" s="3"/>
      <c r="D484" s="23"/>
      <c r="E484" s="95"/>
      <c r="F484" s="95"/>
      <c r="X484" s="95"/>
      <c r="Z484" s="95"/>
      <c r="AB484" s="3"/>
      <c r="AC484" s="3"/>
      <c r="AD484" s="3"/>
      <c r="AE484" s="3"/>
      <c r="AF484" s="3"/>
      <c r="AG484" s="3"/>
      <c r="AH484" s="3"/>
      <c r="AI484" s="3"/>
      <c r="AJ484" s="3"/>
    </row>
    <row r="485" spans="1:36" x14ac:dyDescent="0.45">
      <c r="A485" s="3"/>
      <c r="B485" s="3"/>
      <c r="C485" s="3"/>
      <c r="D485" s="23"/>
      <c r="E485" s="95"/>
      <c r="F485" s="95"/>
      <c r="X485" s="95"/>
      <c r="Z485" s="95"/>
      <c r="AB485" s="3"/>
      <c r="AC485" s="3"/>
      <c r="AD485" s="3"/>
      <c r="AE485" s="3"/>
      <c r="AF485" s="3"/>
      <c r="AG485" s="3"/>
      <c r="AH485" s="3"/>
      <c r="AI485" s="3"/>
      <c r="AJ485" s="3"/>
    </row>
    <row r="486" spans="1:36" x14ac:dyDescent="0.45">
      <c r="A486" s="3"/>
      <c r="B486" s="3"/>
      <c r="C486" s="3"/>
      <c r="D486" s="23"/>
      <c r="E486" s="95"/>
      <c r="F486" s="95"/>
      <c r="X486" s="95"/>
      <c r="Z486" s="95"/>
      <c r="AB486" s="3"/>
      <c r="AC486" s="3"/>
      <c r="AD486" s="3"/>
      <c r="AE486" s="3"/>
      <c r="AF486" s="3"/>
      <c r="AG486" s="3"/>
      <c r="AH486" s="3"/>
      <c r="AI486" s="3"/>
      <c r="AJ486" s="3"/>
    </row>
    <row r="487" spans="1:36" x14ac:dyDescent="0.45">
      <c r="A487" s="3"/>
      <c r="B487" s="3"/>
      <c r="C487" s="3"/>
      <c r="D487" s="23"/>
      <c r="E487" s="95"/>
      <c r="F487" s="95"/>
      <c r="X487" s="95"/>
      <c r="Z487" s="95"/>
      <c r="AB487" s="3"/>
      <c r="AC487" s="3"/>
      <c r="AD487" s="3"/>
      <c r="AE487" s="3"/>
      <c r="AF487" s="3"/>
      <c r="AG487" s="3"/>
      <c r="AH487" s="3"/>
      <c r="AI487" s="3"/>
      <c r="AJ487" s="3"/>
    </row>
    <row r="488" spans="1:36" x14ac:dyDescent="0.45">
      <c r="A488" s="3"/>
      <c r="B488" s="3"/>
      <c r="C488" s="3"/>
      <c r="D488" s="23"/>
      <c r="E488" s="95"/>
      <c r="F488" s="95"/>
      <c r="X488" s="95"/>
      <c r="Z488" s="95"/>
      <c r="AB488" s="3"/>
      <c r="AC488" s="3"/>
      <c r="AD488" s="3"/>
      <c r="AE488" s="3"/>
      <c r="AF488" s="3"/>
      <c r="AG488" s="3"/>
      <c r="AH488" s="3"/>
      <c r="AI488" s="3"/>
      <c r="AJ488" s="3"/>
    </row>
    <row r="489" spans="1:36" x14ac:dyDescent="0.45">
      <c r="A489" s="3"/>
      <c r="B489" s="3"/>
      <c r="C489" s="3"/>
      <c r="D489" s="23"/>
      <c r="E489" s="95"/>
      <c r="F489" s="95"/>
      <c r="X489" s="95"/>
      <c r="Z489" s="95"/>
      <c r="AB489" s="3"/>
      <c r="AC489" s="3"/>
      <c r="AD489" s="3"/>
      <c r="AE489" s="3"/>
      <c r="AF489" s="3"/>
      <c r="AG489" s="3"/>
      <c r="AH489" s="3"/>
      <c r="AI489" s="3"/>
      <c r="AJ489" s="3"/>
    </row>
    <row r="490" spans="1:36" x14ac:dyDescent="0.45">
      <c r="A490" s="3"/>
      <c r="B490" s="3"/>
      <c r="C490" s="3"/>
      <c r="D490" s="23"/>
      <c r="E490" s="95"/>
      <c r="F490" s="95"/>
      <c r="X490" s="95"/>
      <c r="Z490" s="95"/>
      <c r="AB490" s="3"/>
      <c r="AC490" s="3"/>
      <c r="AD490" s="3"/>
      <c r="AE490" s="3"/>
      <c r="AF490" s="3"/>
      <c r="AG490" s="3"/>
      <c r="AH490" s="3"/>
      <c r="AI490" s="3"/>
      <c r="AJ490" s="3"/>
    </row>
    <row r="491" spans="1:36" x14ac:dyDescent="0.45">
      <c r="A491" s="3"/>
      <c r="B491" s="3"/>
      <c r="C491" s="3"/>
      <c r="D491" s="23"/>
      <c r="E491" s="95"/>
      <c r="F491" s="95"/>
      <c r="X491" s="95"/>
      <c r="Z491" s="95"/>
      <c r="AB491" s="3"/>
      <c r="AC491" s="3"/>
      <c r="AD491" s="3"/>
      <c r="AE491" s="3"/>
      <c r="AF491" s="3"/>
      <c r="AG491" s="3"/>
      <c r="AH491" s="3"/>
      <c r="AI491" s="3"/>
      <c r="AJ491" s="3"/>
    </row>
    <row r="492" spans="1:36" x14ac:dyDescent="0.45">
      <c r="A492" s="3"/>
      <c r="B492" s="3"/>
      <c r="C492" s="3"/>
      <c r="D492" s="23"/>
      <c r="E492" s="95"/>
      <c r="F492" s="95"/>
      <c r="X492" s="95"/>
      <c r="Z492" s="95"/>
      <c r="AB492" s="3"/>
      <c r="AC492" s="3"/>
      <c r="AD492" s="3"/>
      <c r="AE492" s="3"/>
      <c r="AF492" s="3"/>
      <c r="AG492" s="3"/>
      <c r="AH492" s="3"/>
      <c r="AI492" s="3"/>
      <c r="AJ492" s="3"/>
    </row>
    <row r="493" spans="1:36" x14ac:dyDescent="0.45">
      <c r="A493" s="3"/>
      <c r="B493" s="3"/>
      <c r="C493" s="3"/>
      <c r="D493" s="23"/>
      <c r="E493" s="95"/>
      <c r="F493" s="95"/>
      <c r="X493" s="95"/>
      <c r="Z493" s="95"/>
      <c r="AB493" s="3"/>
      <c r="AC493" s="3"/>
      <c r="AD493" s="3"/>
      <c r="AE493" s="3"/>
      <c r="AF493" s="3"/>
      <c r="AG493" s="3"/>
      <c r="AH493" s="3"/>
      <c r="AI493" s="3"/>
      <c r="AJ493" s="3"/>
    </row>
    <row r="494" spans="1:36" x14ac:dyDescent="0.45">
      <c r="A494" s="3"/>
      <c r="B494" s="3"/>
      <c r="C494" s="3"/>
      <c r="D494" s="23"/>
      <c r="E494" s="95"/>
      <c r="F494" s="95"/>
      <c r="X494" s="95"/>
      <c r="Z494" s="95"/>
      <c r="AB494" s="3"/>
      <c r="AC494" s="3"/>
      <c r="AD494" s="3"/>
      <c r="AE494" s="3"/>
      <c r="AF494" s="3"/>
      <c r="AG494" s="3"/>
      <c r="AH494" s="3"/>
      <c r="AI494" s="3"/>
      <c r="AJ494" s="3"/>
    </row>
    <row r="495" spans="1:36" x14ac:dyDescent="0.45">
      <c r="A495" s="3"/>
      <c r="B495" s="3"/>
      <c r="C495" s="3"/>
      <c r="D495" s="23"/>
      <c r="E495" s="95"/>
      <c r="F495" s="95"/>
      <c r="X495" s="95"/>
      <c r="Z495" s="95"/>
      <c r="AB495" s="3"/>
      <c r="AC495" s="3"/>
      <c r="AD495" s="3"/>
      <c r="AE495" s="3"/>
      <c r="AF495" s="3"/>
      <c r="AG495" s="3"/>
      <c r="AH495" s="3"/>
      <c r="AI495" s="3"/>
      <c r="AJ495" s="3"/>
    </row>
    <row r="496" spans="1:36" x14ac:dyDescent="0.45">
      <c r="A496" s="3"/>
      <c r="B496" s="3"/>
      <c r="C496" s="3"/>
      <c r="D496" s="23"/>
      <c r="E496" s="95"/>
      <c r="F496" s="95"/>
      <c r="X496" s="95"/>
      <c r="Z496" s="95"/>
      <c r="AB496" s="3"/>
      <c r="AC496" s="3"/>
      <c r="AD496" s="3"/>
      <c r="AE496" s="3"/>
      <c r="AF496" s="3"/>
      <c r="AG496" s="3"/>
      <c r="AH496" s="3"/>
      <c r="AI496" s="3"/>
      <c r="AJ496" s="3"/>
    </row>
    <row r="497" spans="1:36" x14ac:dyDescent="0.45">
      <c r="A497" s="3"/>
      <c r="B497" s="3"/>
      <c r="C497" s="3"/>
      <c r="D497" s="23"/>
      <c r="E497" s="95"/>
      <c r="F497" s="95"/>
      <c r="X497" s="95"/>
      <c r="Z497" s="95"/>
      <c r="AB497" s="3"/>
      <c r="AC497" s="3"/>
      <c r="AD497" s="3"/>
      <c r="AE497" s="3"/>
      <c r="AF497" s="3"/>
      <c r="AG497" s="3"/>
      <c r="AH497" s="3"/>
      <c r="AI497" s="3"/>
      <c r="AJ497" s="3"/>
    </row>
    <row r="498" spans="1:36" x14ac:dyDescent="0.45">
      <c r="A498" s="3"/>
      <c r="B498" s="3"/>
      <c r="C498" s="3"/>
      <c r="D498" s="23"/>
      <c r="E498" s="95"/>
      <c r="F498" s="95"/>
      <c r="X498" s="95"/>
      <c r="Z498" s="95"/>
      <c r="AB498" s="3"/>
      <c r="AC498" s="3"/>
      <c r="AD498" s="3"/>
      <c r="AE498" s="3"/>
      <c r="AF498" s="3"/>
      <c r="AG498" s="3"/>
      <c r="AH498" s="3"/>
      <c r="AI498" s="3"/>
      <c r="AJ498" s="3"/>
    </row>
    <row r="499" spans="1:36" x14ac:dyDescent="0.45">
      <c r="A499" s="3"/>
      <c r="B499" s="3"/>
      <c r="C499" s="3"/>
      <c r="D499" s="23"/>
      <c r="E499" s="95"/>
      <c r="F499" s="95"/>
      <c r="X499" s="95"/>
      <c r="Z499" s="95"/>
      <c r="AB499" s="3"/>
      <c r="AC499" s="3"/>
      <c r="AD499" s="3"/>
      <c r="AE499" s="3"/>
      <c r="AF499" s="3"/>
      <c r="AG499" s="3"/>
      <c r="AH499" s="3"/>
      <c r="AI499" s="3"/>
      <c r="AJ499" s="3"/>
    </row>
    <row r="500" spans="1:36" x14ac:dyDescent="0.45">
      <c r="A500" s="3"/>
      <c r="B500" s="3"/>
      <c r="C500" s="3"/>
      <c r="D500" s="23"/>
      <c r="E500" s="95"/>
      <c r="F500" s="95"/>
      <c r="X500" s="95"/>
      <c r="Z500" s="95"/>
      <c r="AB500" s="3"/>
      <c r="AC500" s="3"/>
      <c r="AD500" s="3"/>
      <c r="AE500" s="3"/>
      <c r="AF500" s="3"/>
      <c r="AG500" s="3"/>
      <c r="AH500" s="3"/>
      <c r="AI500" s="3"/>
      <c r="AJ500" s="3"/>
    </row>
    <row r="501" spans="1:36" x14ac:dyDescent="0.45">
      <c r="A501" s="3"/>
      <c r="B501" s="3"/>
      <c r="C501" s="3"/>
      <c r="D501" s="23"/>
      <c r="E501" s="95"/>
      <c r="F501" s="95"/>
      <c r="X501" s="95"/>
      <c r="Z501" s="95"/>
      <c r="AB501" s="3"/>
      <c r="AC501" s="3"/>
      <c r="AD501" s="3"/>
      <c r="AE501" s="3"/>
      <c r="AF501" s="3"/>
      <c r="AG501" s="3"/>
      <c r="AH501" s="3"/>
      <c r="AI501" s="3"/>
      <c r="AJ501" s="3"/>
    </row>
    <row r="502" spans="1:36" x14ac:dyDescent="0.45">
      <c r="A502" s="3"/>
      <c r="B502" s="3"/>
      <c r="C502" s="3"/>
      <c r="D502" s="23"/>
      <c r="E502" s="95"/>
      <c r="F502" s="95"/>
      <c r="X502" s="95"/>
      <c r="Z502" s="95"/>
      <c r="AB502" s="3"/>
      <c r="AC502" s="3"/>
      <c r="AD502" s="3"/>
      <c r="AE502" s="3"/>
      <c r="AF502" s="3"/>
      <c r="AG502" s="3"/>
      <c r="AH502" s="3"/>
      <c r="AI502" s="3"/>
      <c r="AJ502" s="3"/>
    </row>
    <row r="503" spans="1:36" x14ac:dyDescent="0.45">
      <c r="A503" s="3"/>
      <c r="B503" s="3"/>
      <c r="C503" s="3"/>
      <c r="D503" s="23"/>
      <c r="E503" s="95"/>
      <c r="F503" s="95"/>
      <c r="X503" s="95"/>
      <c r="Z503" s="95"/>
      <c r="AB503" s="3"/>
      <c r="AC503" s="3"/>
      <c r="AD503" s="3"/>
      <c r="AE503" s="3"/>
      <c r="AF503" s="3"/>
      <c r="AG503" s="3"/>
      <c r="AH503" s="3"/>
      <c r="AI503" s="3"/>
      <c r="AJ503" s="3"/>
    </row>
    <row r="504" spans="1:36" x14ac:dyDescent="0.45">
      <c r="A504" s="3"/>
      <c r="B504" s="3"/>
      <c r="C504" s="3"/>
      <c r="D504" s="23"/>
      <c r="E504" s="95"/>
      <c r="F504" s="95"/>
      <c r="X504" s="95"/>
      <c r="Z504" s="95"/>
      <c r="AB504" s="3"/>
      <c r="AC504" s="3"/>
      <c r="AD504" s="3"/>
      <c r="AE504" s="3"/>
      <c r="AF504" s="3"/>
      <c r="AG504" s="3"/>
      <c r="AH504" s="3"/>
      <c r="AI504" s="3"/>
      <c r="AJ504" s="3"/>
    </row>
    <row r="505" spans="1:36" x14ac:dyDescent="0.45">
      <c r="A505" s="3"/>
      <c r="B505" s="3"/>
      <c r="C505" s="3"/>
      <c r="D505" s="23"/>
      <c r="E505" s="95"/>
      <c r="F505" s="95"/>
      <c r="X505" s="95"/>
      <c r="Z505" s="95"/>
      <c r="AB505" s="3"/>
      <c r="AC505" s="3"/>
      <c r="AD505" s="3"/>
      <c r="AE505" s="3"/>
      <c r="AF505" s="3"/>
      <c r="AG505" s="3"/>
      <c r="AH505" s="3"/>
      <c r="AI505" s="3"/>
      <c r="AJ505" s="3"/>
    </row>
    <row r="506" spans="1:36" x14ac:dyDescent="0.45">
      <c r="A506" s="3"/>
      <c r="B506" s="3"/>
      <c r="C506" s="3"/>
      <c r="D506" s="23"/>
      <c r="E506" s="95"/>
      <c r="F506" s="95"/>
      <c r="X506" s="95"/>
      <c r="Z506" s="95"/>
      <c r="AB506" s="3"/>
      <c r="AC506" s="3"/>
      <c r="AD506" s="3"/>
      <c r="AE506" s="3"/>
      <c r="AF506" s="3"/>
      <c r="AG506" s="3"/>
      <c r="AH506" s="3"/>
      <c r="AI506" s="3"/>
      <c r="AJ506" s="3"/>
    </row>
    <row r="507" spans="1:36" x14ac:dyDescent="0.45">
      <c r="A507" s="3"/>
      <c r="B507" s="3"/>
      <c r="C507" s="3"/>
      <c r="D507" s="23"/>
      <c r="E507" s="95"/>
      <c r="F507" s="95"/>
      <c r="X507" s="95"/>
      <c r="Z507" s="95"/>
      <c r="AB507" s="3"/>
      <c r="AC507" s="3"/>
      <c r="AD507" s="3"/>
      <c r="AE507" s="3"/>
      <c r="AF507" s="3"/>
      <c r="AG507" s="3"/>
      <c r="AH507" s="3"/>
      <c r="AI507" s="3"/>
      <c r="AJ507" s="3"/>
    </row>
    <row r="508" spans="1:36" x14ac:dyDescent="0.45">
      <c r="A508" s="3"/>
      <c r="B508" s="3"/>
      <c r="C508" s="3"/>
      <c r="D508" s="23"/>
      <c r="E508" s="95"/>
      <c r="F508" s="95"/>
      <c r="X508" s="95"/>
      <c r="Z508" s="95"/>
      <c r="AB508" s="3"/>
      <c r="AC508" s="3"/>
      <c r="AD508" s="3"/>
      <c r="AE508" s="3"/>
      <c r="AF508" s="3"/>
      <c r="AG508" s="3"/>
      <c r="AH508" s="3"/>
      <c r="AI508" s="3"/>
      <c r="AJ508" s="3"/>
    </row>
    <row r="509" spans="1:36" x14ac:dyDescent="0.45">
      <c r="A509" s="3"/>
      <c r="B509" s="3"/>
      <c r="C509" s="3"/>
      <c r="D509" s="23"/>
      <c r="E509" s="95"/>
      <c r="F509" s="95"/>
      <c r="X509" s="95"/>
      <c r="Z509" s="95"/>
      <c r="AB509" s="3"/>
      <c r="AC509" s="3"/>
      <c r="AD509" s="3"/>
      <c r="AE509" s="3"/>
      <c r="AF509" s="3"/>
      <c r="AG509" s="3"/>
      <c r="AH509" s="3"/>
      <c r="AI509" s="3"/>
      <c r="AJ509" s="3"/>
    </row>
    <row r="510" spans="1:36" x14ac:dyDescent="0.45">
      <c r="A510" s="3"/>
      <c r="B510" s="3"/>
      <c r="C510" s="3"/>
      <c r="D510" s="23"/>
      <c r="E510" s="95"/>
      <c r="F510" s="95"/>
      <c r="X510" s="95"/>
      <c r="Z510" s="95"/>
      <c r="AB510" s="3"/>
      <c r="AC510" s="3"/>
      <c r="AD510" s="3"/>
      <c r="AE510" s="3"/>
      <c r="AF510" s="3"/>
      <c r="AG510" s="3"/>
      <c r="AH510" s="3"/>
      <c r="AI510" s="3"/>
      <c r="AJ510" s="3"/>
    </row>
    <row r="511" spans="1:36" x14ac:dyDescent="0.45">
      <c r="A511" s="3"/>
      <c r="B511" s="3"/>
      <c r="C511" s="3"/>
      <c r="D511" s="23"/>
      <c r="E511" s="95"/>
      <c r="F511" s="95"/>
      <c r="X511" s="95"/>
      <c r="Z511" s="95"/>
      <c r="AB511" s="3"/>
      <c r="AC511" s="3"/>
      <c r="AD511" s="3"/>
      <c r="AE511" s="3"/>
      <c r="AF511" s="3"/>
      <c r="AG511" s="3"/>
      <c r="AH511" s="3"/>
      <c r="AI511" s="3"/>
      <c r="AJ511" s="3"/>
    </row>
    <row r="512" spans="1:36" x14ac:dyDescent="0.45">
      <c r="A512" s="3"/>
      <c r="B512" s="3"/>
      <c r="C512" s="3"/>
      <c r="D512" s="23"/>
      <c r="E512" s="95"/>
      <c r="F512" s="95"/>
      <c r="X512" s="95"/>
      <c r="Z512" s="95"/>
      <c r="AB512" s="3"/>
      <c r="AC512" s="3"/>
      <c r="AD512" s="3"/>
      <c r="AE512" s="3"/>
      <c r="AF512" s="3"/>
      <c r="AG512" s="3"/>
      <c r="AH512" s="3"/>
      <c r="AI512" s="3"/>
      <c r="AJ512" s="3"/>
    </row>
    <row r="513" spans="1:36" x14ac:dyDescent="0.45">
      <c r="A513" s="3"/>
      <c r="B513" s="3"/>
      <c r="C513" s="3"/>
      <c r="D513" s="23"/>
      <c r="E513" s="95"/>
      <c r="F513" s="95"/>
      <c r="X513" s="95"/>
      <c r="Z513" s="95"/>
      <c r="AB513" s="3"/>
      <c r="AC513" s="3"/>
      <c r="AD513" s="3"/>
      <c r="AE513" s="3"/>
      <c r="AF513" s="3"/>
      <c r="AG513" s="3"/>
      <c r="AH513" s="3"/>
      <c r="AI513" s="3"/>
      <c r="AJ513" s="3"/>
    </row>
    <row r="514" spans="1:36" x14ac:dyDescent="0.45">
      <c r="A514" s="3"/>
      <c r="B514" s="3"/>
      <c r="C514" s="3"/>
      <c r="D514" s="23"/>
      <c r="E514" s="95"/>
      <c r="F514" s="95"/>
      <c r="X514" s="95"/>
      <c r="Z514" s="95"/>
      <c r="AB514" s="3"/>
      <c r="AC514" s="3"/>
      <c r="AD514" s="3"/>
      <c r="AE514" s="3"/>
      <c r="AF514" s="3"/>
      <c r="AG514" s="3"/>
      <c r="AH514" s="3"/>
      <c r="AI514" s="3"/>
      <c r="AJ514" s="3"/>
    </row>
    <row r="515" spans="1:36" x14ac:dyDescent="0.45">
      <c r="A515" s="3"/>
      <c r="B515" s="3"/>
      <c r="C515" s="3"/>
      <c r="D515" s="23"/>
      <c r="E515" s="95"/>
      <c r="F515" s="95"/>
      <c r="X515" s="95"/>
      <c r="Z515" s="95"/>
      <c r="AB515" s="3"/>
      <c r="AC515" s="3"/>
      <c r="AD515" s="3"/>
      <c r="AE515" s="3"/>
      <c r="AF515" s="3"/>
      <c r="AG515" s="3"/>
      <c r="AH515" s="3"/>
      <c r="AI515" s="3"/>
      <c r="AJ515" s="3"/>
    </row>
    <row r="516" spans="1:36" x14ac:dyDescent="0.45">
      <c r="A516" s="3"/>
      <c r="B516" s="3"/>
      <c r="C516" s="3"/>
      <c r="D516" s="23"/>
      <c r="E516" s="95"/>
      <c r="F516" s="95"/>
      <c r="X516" s="95"/>
      <c r="Z516" s="95"/>
      <c r="AB516" s="3"/>
      <c r="AC516" s="3"/>
      <c r="AD516" s="3"/>
      <c r="AE516" s="3"/>
      <c r="AF516" s="3"/>
      <c r="AG516" s="3"/>
      <c r="AH516" s="3"/>
      <c r="AI516" s="3"/>
      <c r="AJ516" s="3"/>
    </row>
    <row r="517" spans="1:36" x14ac:dyDescent="0.45">
      <c r="A517" s="3"/>
      <c r="B517" s="3"/>
      <c r="C517" s="3"/>
      <c r="D517" s="23"/>
      <c r="E517" s="95"/>
      <c r="F517" s="95"/>
      <c r="X517" s="95"/>
      <c r="Z517" s="95"/>
      <c r="AB517" s="3"/>
      <c r="AC517" s="3"/>
      <c r="AD517" s="3"/>
      <c r="AE517" s="3"/>
      <c r="AF517" s="3"/>
      <c r="AG517" s="3"/>
      <c r="AH517" s="3"/>
      <c r="AI517" s="3"/>
      <c r="AJ517" s="3"/>
    </row>
    <row r="518" spans="1:36" x14ac:dyDescent="0.45">
      <c r="A518" s="3"/>
      <c r="B518" s="3"/>
      <c r="C518" s="3"/>
      <c r="D518" s="23"/>
      <c r="E518" s="95"/>
      <c r="F518" s="95"/>
      <c r="X518" s="95"/>
      <c r="Z518" s="95"/>
      <c r="AB518" s="3"/>
      <c r="AC518" s="3"/>
      <c r="AD518" s="3"/>
      <c r="AE518" s="3"/>
      <c r="AF518" s="3"/>
      <c r="AG518" s="3"/>
      <c r="AH518" s="3"/>
      <c r="AI518" s="3"/>
      <c r="AJ518" s="3"/>
    </row>
    <row r="519" spans="1:36" x14ac:dyDescent="0.45">
      <c r="A519" s="3"/>
      <c r="B519" s="3"/>
      <c r="C519" s="3"/>
      <c r="D519" s="23"/>
      <c r="E519" s="95"/>
      <c r="F519" s="95"/>
      <c r="X519" s="95"/>
      <c r="Z519" s="95"/>
      <c r="AB519" s="3"/>
      <c r="AC519" s="3"/>
      <c r="AD519" s="3"/>
      <c r="AE519" s="3"/>
      <c r="AF519" s="3"/>
      <c r="AG519" s="3"/>
      <c r="AH519" s="3"/>
      <c r="AI519" s="3"/>
      <c r="AJ519" s="3"/>
    </row>
    <row r="520" spans="1:36" x14ac:dyDescent="0.45">
      <c r="A520" s="3"/>
      <c r="B520" s="3"/>
      <c r="C520" s="3"/>
      <c r="D520" s="23"/>
      <c r="E520" s="95"/>
      <c r="F520" s="95"/>
      <c r="X520" s="95"/>
      <c r="Z520" s="95"/>
      <c r="AB520" s="3"/>
      <c r="AC520" s="3"/>
      <c r="AD520" s="3"/>
      <c r="AE520" s="3"/>
      <c r="AF520" s="3"/>
      <c r="AG520" s="3"/>
      <c r="AH520" s="3"/>
      <c r="AI520" s="3"/>
      <c r="AJ520" s="3"/>
    </row>
    <row r="521" spans="1:36" x14ac:dyDescent="0.45">
      <c r="A521" s="3"/>
      <c r="B521" s="3"/>
      <c r="C521" s="3"/>
      <c r="D521" s="23"/>
      <c r="E521" s="95"/>
      <c r="F521" s="95"/>
      <c r="X521" s="95"/>
      <c r="Z521" s="95"/>
      <c r="AB521" s="3"/>
      <c r="AC521" s="3"/>
      <c r="AD521" s="3"/>
      <c r="AE521" s="3"/>
      <c r="AF521" s="3"/>
      <c r="AG521" s="3"/>
      <c r="AH521" s="3"/>
      <c r="AI521" s="3"/>
      <c r="AJ521" s="3"/>
    </row>
    <row r="522" spans="1:36" x14ac:dyDescent="0.45">
      <c r="A522" s="3"/>
      <c r="B522" s="3"/>
      <c r="C522" s="3"/>
      <c r="D522" s="23"/>
      <c r="E522" s="95"/>
      <c r="F522" s="95"/>
      <c r="X522" s="95"/>
      <c r="Z522" s="95"/>
      <c r="AB522" s="3"/>
      <c r="AC522" s="3"/>
      <c r="AD522" s="3"/>
      <c r="AE522" s="3"/>
      <c r="AF522" s="3"/>
      <c r="AG522" s="3"/>
      <c r="AH522" s="3"/>
      <c r="AI522" s="3"/>
      <c r="AJ522" s="3"/>
    </row>
    <row r="523" spans="1:36" x14ac:dyDescent="0.45">
      <c r="A523" s="3"/>
      <c r="B523" s="3"/>
      <c r="C523" s="3"/>
      <c r="D523" s="23"/>
      <c r="E523" s="95"/>
      <c r="F523" s="95"/>
      <c r="X523" s="95"/>
      <c r="Z523" s="95"/>
      <c r="AB523" s="3"/>
      <c r="AC523" s="3"/>
      <c r="AD523" s="3"/>
      <c r="AE523" s="3"/>
      <c r="AF523" s="3"/>
      <c r="AG523" s="3"/>
      <c r="AH523" s="3"/>
      <c r="AI523" s="3"/>
      <c r="AJ523" s="3"/>
    </row>
    <row r="524" spans="1:36" x14ac:dyDescent="0.45">
      <c r="A524" s="3"/>
      <c r="B524" s="3"/>
      <c r="C524" s="3"/>
      <c r="D524" s="23"/>
      <c r="E524" s="95"/>
      <c r="F524" s="95"/>
      <c r="X524" s="95"/>
      <c r="Z524" s="95"/>
      <c r="AB524" s="3"/>
      <c r="AC524" s="3"/>
      <c r="AD524" s="3"/>
      <c r="AE524" s="3"/>
      <c r="AF524" s="3"/>
      <c r="AG524" s="3"/>
      <c r="AH524" s="3"/>
      <c r="AI524" s="3"/>
      <c r="AJ524" s="3"/>
    </row>
    <row r="525" spans="1:36" x14ac:dyDescent="0.45">
      <c r="A525" s="3"/>
      <c r="B525" s="3"/>
      <c r="C525" s="3"/>
      <c r="D525" s="23"/>
      <c r="E525" s="95"/>
      <c r="F525" s="95"/>
      <c r="X525" s="95"/>
      <c r="Z525" s="95"/>
      <c r="AB525" s="3"/>
      <c r="AC525" s="3"/>
      <c r="AD525" s="3"/>
      <c r="AE525" s="3"/>
      <c r="AF525" s="3"/>
      <c r="AG525" s="3"/>
      <c r="AH525" s="3"/>
      <c r="AI525" s="3"/>
      <c r="AJ525" s="3"/>
    </row>
    <row r="526" spans="1:36" x14ac:dyDescent="0.45">
      <c r="A526" s="3"/>
      <c r="B526" s="3"/>
      <c r="C526" s="3"/>
      <c r="D526" s="23"/>
      <c r="E526" s="95"/>
      <c r="F526" s="95"/>
      <c r="X526" s="95"/>
      <c r="Z526" s="95"/>
      <c r="AB526" s="3"/>
      <c r="AC526" s="3"/>
      <c r="AD526" s="3"/>
      <c r="AE526" s="3"/>
      <c r="AF526" s="3"/>
      <c r="AG526" s="3"/>
      <c r="AH526" s="3"/>
      <c r="AI526" s="3"/>
      <c r="AJ526" s="3"/>
    </row>
    <row r="527" spans="1:36" x14ac:dyDescent="0.45">
      <c r="A527" s="3"/>
      <c r="B527" s="3"/>
      <c r="C527" s="3"/>
      <c r="D527" s="23"/>
      <c r="E527" s="95"/>
      <c r="F527" s="95"/>
      <c r="X527" s="95"/>
      <c r="Z527" s="95"/>
      <c r="AB527" s="3"/>
      <c r="AC527" s="3"/>
      <c r="AD527" s="3"/>
      <c r="AE527" s="3"/>
      <c r="AF527" s="3"/>
      <c r="AG527" s="3"/>
      <c r="AH527" s="3"/>
      <c r="AI527" s="3"/>
      <c r="AJ527" s="3"/>
    </row>
    <row r="528" spans="1:36" x14ac:dyDescent="0.45">
      <c r="A528" s="3"/>
      <c r="B528" s="3"/>
      <c r="C528" s="3"/>
      <c r="D528" s="23"/>
      <c r="E528" s="95"/>
      <c r="F528" s="95"/>
      <c r="X528" s="95"/>
      <c r="Z528" s="95"/>
      <c r="AB528" s="3"/>
      <c r="AC528" s="3"/>
      <c r="AD528" s="3"/>
      <c r="AE528" s="3"/>
      <c r="AF528" s="3"/>
      <c r="AG528" s="3"/>
      <c r="AH528" s="3"/>
      <c r="AI528" s="3"/>
      <c r="AJ528" s="3"/>
    </row>
    <row r="529" spans="1:36" x14ac:dyDescent="0.45">
      <c r="A529" s="3"/>
      <c r="B529" s="3"/>
      <c r="C529" s="3"/>
      <c r="D529" s="23"/>
      <c r="E529" s="95"/>
      <c r="F529" s="95"/>
      <c r="X529" s="95"/>
      <c r="Z529" s="95"/>
      <c r="AB529" s="3"/>
      <c r="AC529" s="3"/>
      <c r="AD529" s="3"/>
      <c r="AE529" s="3"/>
      <c r="AF529" s="3"/>
      <c r="AG529" s="3"/>
      <c r="AH529" s="3"/>
      <c r="AI529" s="3"/>
      <c r="AJ529" s="3"/>
    </row>
    <row r="530" spans="1:36" x14ac:dyDescent="0.45">
      <c r="A530" s="3"/>
      <c r="B530" s="3"/>
      <c r="C530" s="3"/>
      <c r="D530" s="23"/>
      <c r="E530" s="95"/>
      <c r="F530" s="95"/>
      <c r="X530" s="95"/>
      <c r="Z530" s="95"/>
      <c r="AB530" s="3"/>
      <c r="AC530" s="3"/>
      <c r="AD530" s="3"/>
      <c r="AE530" s="3"/>
      <c r="AF530" s="3"/>
      <c r="AG530" s="3"/>
      <c r="AH530" s="3"/>
      <c r="AI530" s="3"/>
      <c r="AJ530" s="3"/>
    </row>
    <row r="531" spans="1:36" x14ac:dyDescent="0.45">
      <c r="A531" s="3"/>
      <c r="B531" s="3"/>
      <c r="C531" s="3"/>
      <c r="D531" s="23"/>
      <c r="E531" s="95"/>
      <c r="F531" s="95"/>
      <c r="X531" s="95"/>
      <c r="Z531" s="95"/>
      <c r="AB531" s="3"/>
      <c r="AC531" s="3"/>
      <c r="AD531" s="3"/>
      <c r="AE531" s="3"/>
      <c r="AF531" s="3"/>
      <c r="AG531" s="3"/>
      <c r="AH531" s="3"/>
      <c r="AI531" s="3"/>
      <c r="AJ531" s="3"/>
    </row>
    <row r="532" spans="1:36" x14ac:dyDescent="0.45">
      <c r="A532" s="3"/>
      <c r="B532" s="3"/>
      <c r="C532" s="3"/>
      <c r="D532" s="23"/>
      <c r="E532" s="95"/>
      <c r="F532" s="95"/>
      <c r="X532" s="95"/>
      <c r="Z532" s="95"/>
      <c r="AB532" s="3"/>
      <c r="AC532" s="3"/>
      <c r="AD532" s="3"/>
      <c r="AE532" s="3"/>
      <c r="AF532" s="3"/>
      <c r="AG532" s="3"/>
      <c r="AH532" s="3"/>
      <c r="AI532" s="3"/>
      <c r="AJ532" s="3"/>
    </row>
    <row r="533" spans="1:36" x14ac:dyDescent="0.45">
      <c r="A533" s="3"/>
      <c r="B533" s="3"/>
      <c r="C533" s="3"/>
      <c r="D533" s="23"/>
      <c r="E533" s="95"/>
      <c r="F533" s="95"/>
      <c r="X533" s="95"/>
      <c r="Z533" s="95"/>
      <c r="AB533" s="3"/>
      <c r="AC533" s="3"/>
      <c r="AD533" s="3"/>
      <c r="AE533" s="3"/>
      <c r="AF533" s="3"/>
      <c r="AG533" s="3"/>
      <c r="AH533" s="3"/>
      <c r="AI533" s="3"/>
      <c r="AJ533" s="3"/>
    </row>
    <row r="534" spans="1:36" x14ac:dyDescent="0.45">
      <c r="A534" s="3"/>
      <c r="B534" s="3"/>
      <c r="C534" s="3"/>
      <c r="D534" s="23"/>
      <c r="E534" s="95"/>
      <c r="F534" s="95"/>
      <c r="X534" s="95"/>
      <c r="Z534" s="95"/>
      <c r="AB534" s="3"/>
      <c r="AC534" s="3"/>
      <c r="AD534" s="3"/>
      <c r="AE534" s="3"/>
      <c r="AF534" s="3"/>
      <c r="AG534" s="3"/>
      <c r="AH534" s="3"/>
      <c r="AI534" s="3"/>
      <c r="AJ534" s="3"/>
    </row>
    <row r="535" spans="1:36" x14ac:dyDescent="0.45">
      <c r="A535" s="3"/>
      <c r="B535" s="3"/>
      <c r="C535" s="3"/>
      <c r="D535" s="23"/>
      <c r="E535" s="95"/>
      <c r="F535" s="95"/>
      <c r="X535" s="95"/>
      <c r="Z535" s="95"/>
      <c r="AB535" s="3"/>
      <c r="AC535" s="3"/>
      <c r="AD535" s="3"/>
      <c r="AE535" s="3"/>
      <c r="AF535" s="3"/>
      <c r="AG535" s="3"/>
      <c r="AH535" s="3"/>
      <c r="AI535" s="3"/>
      <c r="AJ535" s="3"/>
    </row>
    <row r="536" spans="1:36" x14ac:dyDescent="0.45">
      <c r="A536" s="3"/>
      <c r="B536" s="3"/>
      <c r="C536" s="3"/>
      <c r="D536" s="23"/>
      <c r="E536" s="95"/>
      <c r="F536" s="95"/>
      <c r="X536" s="95"/>
      <c r="Z536" s="95"/>
      <c r="AB536" s="3"/>
      <c r="AC536" s="3"/>
      <c r="AD536" s="3"/>
      <c r="AE536" s="3"/>
      <c r="AF536" s="3"/>
      <c r="AG536" s="3"/>
      <c r="AH536" s="3"/>
      <c r="AI536" s="3"/>
      <c r="AJ536" s="3"/>
    </row>
    <row r="537" spans="1:36" x14ac:dyDescent="0.45">
      <c r="A537" s="3"/>
      <c r="B537" s="3"/>
      <c r="C537" s="3"/>
      <c r="D537" s="23"/>
      <c r="E537" s="95"/>
      <c r="F537" s="95"/>
      <c r="X537" s="95"/>
      <c r="Z537" s="95"/>
      <c r="AB537" s="3"/>
      <c r="AC537" s="3"/>
      <c r="AD537" s="3"/>
      <c r="AE537" s="3"/>
      <c r="AF537" s="3"/>
      <c r="AG537" s="3"/>
      <c r="AH537" s="3"/>
      <c r="AI537" s="3"/>
      <c r="AJ537" s="3"/>
    </row>
    <row r="538" spans="1:36" x14ac:dyDescent="0.45">
      <c r="A538" s="3"/>
      <c r="B538" s="3"/>
      <c r="C538" s="3"/>
      <c r="D538" s="23"/>
      <c r="E538" s="95"/>
      <c r="F538" s="95"/>
      <c r="X538" s="95"/>
      <c r="Z538" s="95"/>
      <c r="AB538" s="3"/>
      <c r="AC538" s="3"/>
      <c r="AD538" s="3"/>
      <c r="AE538" s="3"/>
      <c r="AF538" s="3"/>
      <c r="AG538" s="3"/>
      <c r="AH538" s="3"/>
      <c r="AI538" s="3"/>
      <c r="AJ538" s="3"/>
    </row>
    <row r="539" spans="1:36" x14ac:dyDescent="0.45">
      <c r="A539" s="3"/>
      <c r="B539" s="3"/>
      <c r="C539" s="3"/>
      <c r="D539" s="23"/>
      <c r="E539" s="95"/>
      <c r="F539" s="95"/>
      <c r="X539" s="95"/>
      <c r="Z539" s="95"/>
      <c r="AB539" s="3"/>
      <c r="AC539" s="3"/>
      <c r="AD539" s="3"/>
      <c r="AE539" s="3"/>
      <c r="AF539" s="3"/>
      <c r="AG539" s="3"/>
      <c r="AH539" s="3"/>
      <c r="AI539" s="3"/>
      <c r="AJ539" s="3"/>
    </row>
    <row r="540" spans="1:36" x14ac:dyDescent="0.45">
      <c r="A540" s="3"/>
      <c r="B540" s="3"/>
      <c r="C540" s="3"/>
      <c r="D540" s="23"/>
      <c r="E540" s="95"/>
      <c r="F540" s="95"/>
      <c r="X540" s="95"/>
      <c r="Z540" s="95"/>
      <c r="AB540" s="3"/>
      <c r="AC540" s="3"/>
      <c r="AD540" s="3"/>
      <c r="AE540" s="3"/>
      <c r="AF540" s="3"/>
      <c r="AG540" s="3"/>
      <c r="AH540" s="3"/>
      <c r="AI540" s="3"/>
      <c r="AJ540" s="3"/>
    </row>
    <row r="541" spans="1:36" x14ac:dyDescent="0.45">
      <c r="A541" s="3"/>
      <c r="B541" s="3"/>
      <c r="C541" s="3"/>
      <c r="D541" s="23"/>
      <c r="E541" s="95"/>
      <c r="F541" s="95"/>
      <c r="X541" s="95"/>
      <c r="Z541" s="95"/>
      <c r="AB541" s="3"/>
      <c r="AC541" s="3"/>
      <c r="AD541" s="3"/>
      <c r="AE541" s="3"/>
      <c r="AF541" s="3"/>
      <c r="AG541" s="3"/>
      <c r="AH541" s="3"/>
      <c r="AI541" s="3"/>
      <c r="AJ541" s="3"/>
    </row>
    <row r="542" spans="1:36" x14ac:dyDescent="0.45">
      <c r="A542" s="3"/>
      <c r="B542" s="3"/>
      <c r="C542" s="3"/>
      <c r="D542" s="23"/>
      <c r="E542" s="95"/>
      <c r="F542" s="95"/>
      <c r="X542" s="95"/>
      <c r="Z542" s="95"/>
      <c r="AB542" s="3"/>
      <c r="AC542" s="3"/>
      <c r="AD542" s="3"/>
      <c r="AE542" s="3"/>
      <c r="AF542" s="3"/>
      <c r="AG542" s="3"/>
      <c r="AH542" s="3"/>
      <c r="AI542" s="3"/>
      <c r="AJ542" s="3"/>
    </row>
    <row r="543" spans="1:36" x14ac:dyDescent="0.45">
      <c r="A543" s="3"/>
      <c r="B543" s="3"/>
      <c r="C543" s="3"/>
      <c r="D543" s="23"/>
      <c r="E543" s="95"/>
      <c r="F543" s="95"/>
      <c r="X543" s="95"/>
      <c r="Z543" s="95"/>
      <c r="AB543" s="3"/>
      <c r="AC543" s="3"/>
      <c r="AD543" s="3"/>
      <c r="AE543" s="3"/>
      <c r="AF543" s="3"/>
      <c r="AG543" s="3"/>
      <c r="AH543" s="3"/>
      <c r="AI543" s="3"/>
      <c r="AJ543" s="3"/>
    </row>
    <row r="544" spans="1:36" x14ac:dyDescent="0.45">
      <c r="A544" s="3"/>
      <c r="B544" s="3"/>
      <c r="C544" s="3"/>
      <c r="D544" s="23"/>
      <c r="E544" s="95"/>
      <c r="F544" s="95"/>
      <c r="X544" s="95"/>
      <c r="Z544" s="95"/>
      <c r="AB544" s="3"/>
      <c r="AC544" s="3"/>
      <c r="AD544" s="3"/>
      <c r="AE544" s="3"/>
      <c r="AF544" s="3"/>
      <c r="AG544" s="3"/>
      <c r="AH544" s="3"/>
      <c r="AI544" s="3"/>
      <c r="AJ544" s="3"/>
    </row>
    <row r="545" spans="1:36" x14ac:dyDescent="0.45">
      <c r="A545" s="3"/>
      <c r="B545" s="3"/>
      <c r="C545" s="3"/>
      <c r="D545" s="23"/>
      <c r="E545" s="95"/>
      <c r="F545" s="95"/>
      <c r="X545" s="95"/>
      <c r="Z545" s="95"/>
      <c r="AB545" s="3"/>
      <c r="AC545" s="3"/>
      <c r="AD545" s="3"/>
      <c r="AE545" s="3"/>
      <c r="AF545" s="3"/>
      <c r="AG545" s="3"/>
      <c r="AH545" s="3"/>
      <c r="AI545" s="3"/>
      <c r="AJ545" s="3"/>
    </row>
    <row r="546" spans="1:36" x14ac:dyDescent="0.45">
      <c r="A546" s="3"/>
      <c r="B546" s="3"/>
      <c r="C546" s="3"/>
      <c r="D546" s="23"/>
      <c r="E546" s="95"/>
      <c r="F546" s="95"/>
      <c r="X546" s="95"/>
      <c r="Z546" s="95"/>
      <c r="AB546" s="3"/>
      <c r="AC546" s="3"/>
      <c r="AD546" s="3"/>
      <c r="AE546" s="3"/>
      <c r="AF546" s="3"/>
      <c r="AG546" s="3"/>
      <c r="AH546" s="3"/>
      <c r="AI546" s="3"/>
      <c r="AJ546" s="3"/>
    </row>
    <row r="547" spans="1:36" x14ac:dyDescent="0.45">
      <c r="A547" s="3"/>
      <c r="B547" s="3"/>
      <c r="C547" s="3"/>
      <c r="D547" s="23"/>
      <c r="E547" s="95"/>
      <c r="F547" s="95"/>
      <c r="X547" s="95"/>
      <c r="Z547" s="95"/>
      <c r="AB547" s="3"/>
      <c r="AC547" s="3"/>
      <c r="AD547" s="3"/>
      <c r="AE547" s="3"/>
      <c r="AF547" s="3"/>
      <c r="AG547" s="3"/>
      <c r="AH547" s="3"/>
      <c r="AI547" s="3"/>
      <c r="AJ547" s="3"/>
    </row>
    <row r="548" spans="1:36" x14ac:dyDescent="0.45">
      <c r="A548" s="3"/>
      <c r="B548" s="3"/>
      <c r="C548" s="3"/>
      <c r="D548" s="23"/>
      <c r="E548" s="95"/>
      <c r="F548" s="95"/>
      <c r="X548" s="95"/>
      <c r="Z548" s="95"/>
      <c r="AB548" s="3"/>
      <c r="AC548" s="3"/>
      <c r="AD548" s="3"/>
      <c r="AE548" s="3"/>
      <c r="AF548" s="3"/>
      <c r="AG548" s="3"/>
      <c r="AH548" s="3"/>
      <c r="AI548" s="3"/>
      <c r="AJ548" s="3"/>
    </row>
    <row r="549" spans="1:36" x14ac:dyDescent="0.45">
      <c r="A549" s="3"/>
      <c r="B549" s="3"/>
      <c r="C549" s="3"/>
      <c r="D549" s="23"/>
      <c r="E549" s="95"/>
      <c r="F549" s="95"/>
      <c r="X549" s="95"/>
      <c r="Z549" s="95"/>
      <c r="AB549" s="3"/>
      <c r="AC549" s="3"/>
      <c r="AD549" s="3"/>
      <c r="AE549" s="3"/>
      <c r="AF549" s="3"/>
      <c r="AG549" s="3"/>
      <c r="AH549" s="3"/>
      <c r="AI549" s="3"/>
      <c r="AJ549" s="3"/>
    </row>
    <row r="550" spans="1:36" x14ac:dyDescent="0.45">
      <c r="A550" s="3"/>
      <c r="B550" s="3"/>
      <c r="C550" s="3"/>
      <c r="D550" s="23"/>
      <c r="E550" s="95"/>
      <c r="F550" s="95"/>
      <c r="X550" s="95"/>
      <c r="Z550" s="95"/>
      <c r="AB550" s="3"/>
      <c r="AC550" s="3"/>
      <c r="AD550" s="3"/>
      <c r="AE550" s="3"/>
      <c r="AF550" s="3"/>
      <c r="AG550" s="3"/>
      <c r="AH550" s="3"/>
      <c r="AI550" s="3"/>
      <c r="AJ550" s="3"/>
    </row>
    <row r="551" spans="1:36" x14ac:dyDescent="0.45">
      <c r="A551" s="3"/>
      <c r="B551" s="3"/>
      <c r="C551" s="3"/>
      <c r="D551" s="23"/>
      <c r="E551" s="95"/>
      <c r="F551" s="95"/>
      <c r="X551" s="95"/>
      <c r="Z551" s="95"/>
      <c r="AB551" s="3"/>
      <c r="AC551" s="3"/>
      <c r="AD551" s="3"/>
      <c r="AE551" s="3"/>
      <c r="AF551" s="3"/>
      <c r="AG551" s="3"/>
      <c r="AH551" s="3"/>
      <c r="AI551" s="3"/>
      <c r="AJ551" s="3"/>
    </row>
    <row r="552" spans="1:36" x14ac:dyDescent="0.45">
      <c r="A552" s="3"/>
      <c r="B552" s="3"/>
      <c r="C552" s="3"/>
      <c r="D552" s="23"/>
      <c r="E552" s="95"/>
      <c r="F552" s="95"/>
      <c r="X552" s="95"/>
      <c r="Z552" s="95"/>
      <c r="AB552" s="3"/>
      <c r="AC552" s="3"/>
      <c r="AD552" s="3"/>
      <c r="AE552" s="3"/>
      <c r="AF552" s="3"/>
      <c r="AG552" s="3"/>
      <c r="AH552" s="3"/>
      <c r="AI552" s="3"/>
      <c r="AJ552" s="3"/>
    </row>
    <row r="553" spans="1:36" x14ac:dyDescent="0.45">
      <c r="A553" s="3"/>
      <c r="B553" s="3"/>
      <c r="C553" s="3"/>
      <c r="D553" s="23"/>
      <c r="E553" s="95"/>
      <c r="F553" s="95"/>
      <c r="X553" s="95"/>
      <c r="Z553" s="95"/>
      <c r="AB553" s="3"/>
      <c r="AC553" s="3"/>
      <c r="AD553" s="3"/>
      <c r="AE553" s="3"/>
      <c r="AF553" s="3"/>
      <c r="AG553" s="3"/>
      <c r="AH553" s="3"/>
      <c r="AI553" s="3"/>
      <c r="AJ553" s="3"/>
    </row>
    <row r="554" spans="1:36" x14ac:dyDescent="0.45">
      <c r="A554" s="3"/>
      <c r="B554" s="3"/>
      <c r="C554" s="3"/>
      <c r="D554" s="23"/>
      <c r="E554" s="95"/>
      <c r="F554" s="95"/>
      <c r="X554" s="95"/>
      <c r="Z554" s="95"/>
      <c r="AB554" s="3"/>
      <c r="AC554" s="3"/>
      <c r="AD554" s="3"/>
      <c r="AE554" s="3"/>
      <c r="AF554" s="3"/>
      <c r="AG554" s="3"/>
      <c r="AH554" s="3"/>
      <c r="AI554" s="3"/>
      <c r="AJ554" s="3"/>
    </row>
    <row r="555" spans="1:36" x14ac:dyDescent="0.45">
      <c r="A555" s="3"/>
      <c r="B555" s="3"/>
      <c r="C555" s="3"/>
      <c r="D555" s="23"/>
      <c r="E555" s="95"/>
      <c r="F555" s="95"/>
      <c r="X555" s="95"/>
      <c r="Z555" s="95"/>
      <c r="AB555" s="3"/>
      <c r="AC555" s="3"/>
      <c r="AD555" s="3"/>
      <c r="AE555" s="3"/>
      <c r="AF555" s="3"/>
      <c r="AG555" s="3"/>
      <c r="AH555" s="3"/>
      <c r="AI555" s="3"/>
      <c r="AJ555" s="3"/>
    </row>
    <row r="556" spans="1:36" x14ac:dyDescent="0.45">
      <c r="A556" s="3"/>
      <c r="B556" s="3"/>
      <c r="C556" s="3"/>
      <c r="D556" s="23"/>
      <c r="E556" s="95"/>
      <c r="F556" s="95"/>
      <c r="X556" s="95"/>
      <c r="Z556" s="95"/>
      <c r="AB556" s="3"/>
      <c r="AC556" s="3"/>
      <c r="AD556" s="3"/>
      <c r="AE556" s="3"/>
      <c r="AF556" s="3"/>
      <c r="AG556" s="3"/>
      <c r="AH556" s="3"/>
      <c r="AI556" s="3"/>
      <c r="AJ556" s="3"/>
    </row>
    <row r="557" spans="1:36" x14ac:dyDescent="0.45">
      <c r="A557" s="3"/>
      <c r="B557" s="3"/>
      <c r="C557" s="3"/>
      <c r="D557" s="23"/>
      <c r="E557" s="95"/>
      <c r="F557" s="95"/>
      <c r="X557" s="95"/>
      <c r="Z557" s="95"/>
      <c r="AB557" s="3"/>
      <c r="AC557" s="3"/>
      <c r="AD557" s="3"/>
      <c r="AE557" s="3"/>
      <c r="AF557" s="3"/>
      <c r="AG557" s="3"/>
      <c r="AH557" s="3"/>
      <c r="AI557" s="3"/>
      <c r="AJ557" s="3"/>
    </row>
    <row r="558" spans="1:36" x14ac:dyDescent="0.45">
      <c r="A558" s="3"/>
      <c r="B558" s="3"/>
      <c r="C558" s="3"/>
      <c r="D558" s="23"/>
      <c r="E558" s="95"/>
      <c r="F558" s="95"/>
      <c r="X558" s="95"/>
      <c r="Z558" s="95"/>
      <c r="AB558" s="3"/>
      <c r="AC558" s="3"/>
      <c r="AD558" s="3"/>
      <c r="AE558" s="3"/>
      <c r="AF558" s="3"/>
      <c r="AG558" s="3"/>
      <c r="AH558" s="3"/>
      <c r="AI558" s="3"/>
      <c r="AJ558" s="3"/>
    </row>
    <row r="559" spans="1:36" x14ac:dyDescent="0.45">
      <c r="A559" s="3"/>
      <c r="B559" s="3"/>
      <c r="C559" s="3"/>
      <c r="D559" s="23"/>
      <c r="E559" s="95"/>
      <c r="F559" s="95"/>
      <c r="X559" s="95"/>
      <c r="Z559" s="95"/>
      <c r="AB559" s="3"/>
      <c r="AC559" s="3"/>
      <c r="AD559" s="3"/>
      <c r="AE559" s="3"/>
      <c r="AF559" s="3"/>
      <c r="AG559" s="3"/>
      <c r="AH559" s="3"/>
      <c r="AI559" s="3"/>
      <c r="AJ559" s="3"/>
    </row>
    <row r="560" spans="1:36" x14ac:dyDescent="0.45">
      <c r="A560" s="3"/>
      <c r="B560" s="3"/>
      <c r="C560" s="3"/>
      <c r="D560" s="23"/>
      <c r="E560" s="95"/>
      <c r="F560" s="95"/>
      <c r="X560" s="95"/>
      <c r="Z560" s="95"/>
      <c r="AB560" s="3"/>
      <c r="AC560" s="3"/>
      <c r="AD560" s="3"/>
      <c r="AE560" s="3"/>
      <c r="AF560" s="3"/>
      <c r="AG560" s="3"/>
      <c r="AH560" s="3"/>
      <c r="AI560" s="3"/>
      <c r="AJ560" s="3"/>
    </row>
    <row r="561" spans="1:36" x14ac:dyDescent="0.45">
      <c r="A561" s="3"/>
      <c r="B561" s="3"/>
      <c r="C561" s="3"/>
      <c r="D561" s="23"/>
      <c r="E561" s="95"/>
      <c r="F561" s="95"/>
      <c r="X561" s="95"/>
      <c r="Z561" s="95"/>
      <c r="AB561" s="3"/>
      <c r="AC561" s="3"/>
      <c r="AD561" s="3"/>
      <c r="AE561" s="3"/>
      <c r="AF561" s="3"/>
      <c r="AG561" s="3"/>
      <c r="AH561" s="3"/>
      <c r="AI561" s="3"/>
      <c r="AJ561" s="3"/>
    </row>
    <row r="562" spans="1:36" x14ac:dyDescent="0.45">
      <c r="A562" s="3"/>
      <c r="B562" s="3"/>
      <c r="C562" s="3"/>
      <c r="D562" s="23"/>
      <c r="E562" s="95"/>
      <c r="F562" s="95"/>
      <c r="X562" s="95"/>
      <c r="Z562" s="95"/>
      <c r="AB562" s="3"/>
      <c r="AC562" s="3"/>
      <c r="AD562" s="3"/>
      <c r="AE562" s="3"/>
      <c r="AF562" s="3"/>
      <c r="AG562" s="3"/>
      <c r="AH562" s="3"/>
      <c r="AI562" s="3"/>
      <c r="AJ562" s="3"/>
    </row>
    <row r="563" spans="1:36" x14ac:dyDescent="0.45">
      <c r="A563" s="3"/>
      <c r="B563" s="3"/>
      <c r="C563" s="3"/>
      <c r="D563" s="23"/>
      <c r="E563" s="95"/>
      <c r="F563" s="95"/>
      <c r="X563" s="95"/>
      <c r="Z563" s="95"/>
      <c r="AB563" s="3"/>
      <c r="AC563" s="3"/>
      <c r="AD563" s="3"/>
      <c r="AE563" s="3"/>
      <c r="AF563" s="3"/>
      <c r="AG563" s="3"/>
      <c r="AH563" s="3"/>
      <c r="AI563" s="3"/>
      <c r="AJ563" s="3"/>
    </row>
    <row r="564" spans="1:36" x14ac:dyDescent="0.45">
      <c r="A564" s="3"/>
      <c r="B564" s="3"/>
      <c r="C564" s="3"/>
      <c r="D564" s="23"/>
      <c r="E564" s="95"/>
      <c r="F564" s="95"/>
      <c r="X564" s="95"/>
      <c r="Z564" s="95"/>
      <c r="AB564" s="3"/>
      <c r="AC564" s="3"/>
      <c r="AD564" s="3"/>
      <c r="AE564" s="3"/>
      <c r="AF564" s="3"/>
      <c r="AG564" s="3"/>
      <c r="AH564" s="3"/>
      <c r="AI564" s="3"/>
      <c r="AJ564" s="3"/>
    </row>
    <row r="565" spans="1:36" x14ac:dyDescent="0.45">
      <c r="A565" s="3"/>
      <c r="B565" s="3"/>
      <c r="C565" s="3"/>
      <c r="D565" s="23"/>
      <c r="E565" s="95"/>
      <c r="F565" s="95"/>
      <c r="X565" s="95"/>
      <c r="Z565" s="95"/>
      <c r="AB565" s="3"/>
      <c r="AC565" s="3"/>
      <c r="AD565" s="3"/>
      <c r="AE565" s="3"/>
      <c r="AF565" s="3"/>
      <c r="AG565" s="3"/>
      <c r="AH565" s="3"/>
      <c r="AI565" s="3"/>
      <c r="AJ565" s="3"/>
    </row>
    <row r="566" spans="1:36" x14ac:dyDescent="0.45">
      <c r="A566" s="3"/>
      <c r="B566" s="3"/>
      <c r="C566" s="3"/>
      <c r="D566" s="23"/>
      <c r="E566" s="95"/>
      <c r="F566" s="95"/>
      <c r="X566" s="95"/>
      <c r="Z566" s="95"/>
      <c r="AB566" s="3"/>
      <c r="AC566" s="3"/>
      <c r="AD566" s="3"/>
      <c r="AE566" s="3"/>
      <c r="AF566" s="3"/>
      <c r="AG566" s="3"/>
      <c r="AH566" s="3"/>
      <c r="AI566" s="3"/>
      <c r="AJ566" s="3"/>
    </row>
    <row r="567" spans="1:36" x14ac:dyDescent="0.45">
      <c r="A567" s="3"/>
      <c r="B567" s="3"/>
      <c r="C567" s="3"/>
      <c r="D567" s="23"/>
      <c r="E567" s="95"/>
      <c r="F567" s="95"/>
      <c r="X567" s="95"/>
      <c r="Z567" s="95"/>
      <c r="AB567" s="3"/>
      <c r="AC567" s="3"/>
      <c r="AD567" s="3"/>
      <c r="AE567" s="3"/>
      <c r="AF567" s="3"/>
      <c r="AG567" s="3"/>
      <c r="AH567" s="3"/>
      <c r="AI567" s="3"/>
      <c r="AJ567" s="3"/>
    </row>
    <row r="568" spans="1:36" x14ac:dyDescent="0.45">
      <c r="A568" s="3"/>
      <c r="B568" s="3"/>
      <c r="C568" s="3"/>
      <c r="D568" s="23"/>
      <c r="E568" s="95"/>
      <c r="F568" s="95"/>
      <c r="X568" s="95"/>
      <c r="Z568" s="95"/>
      <c r="AB568" s="3"/>
      <c r="AC568" s="3"/>
      <c r="AD568" s="3"/>
      <c r="AE568" s="3"/>
      <c r="AF568" s="3"/>
      <c r="AG568" s="3"/>
      <c r="AH568" s="3"/>
      <c r="AI568" s="3"/>
      <c r="AJ568" s="3"/>
    </row>
    <row r="569" spans="1:36" x14ac:dyDescent="0.45">
      <c r="A569" s="3"/>
      <c r="B569" s="3"/>
      <c r="C569" s="3"/>
      <c r="D569" s="23"/>
      <c r="E569" s="95"/>
      <c r="F569" s="95"/>
      <c r="X569" s="95"/>
      <c r="Z569" s="95"/>
      <c r="AB569" s="3"/>
      <c r="AC569" s="3"/>
      <c r="AD569" s="3"/>
      <c r="AE569" s="3"/>
      <c r="AF569" s="3"/>
      <c r="AG569" s="3"/>
      <c r="AH569" s="3"/>
      <c r="AI569" s="3"/>
      <c r="AJ569" s="3"/>
    </row>
    <row r="570" spans="1:36" x14ac:dyDescent="0.45">
      <c r="A570" s="3"/>
      <c r="B570" s="3"/>
      <c r="C570" s="3"/>
      <c r="D570" s="23"/>
      <c r="E570" s="95"/>
      <c r="F570" s="95"/>
      <c r="X570" s="95"/>
      <c r="Z570" s="95"/>
      <c r="AB570" s="3"/>
      <c r="AC570" s="3"/>
      <c r="AD570" s="3"/>
      <c r="AE570" s="3"/>
      <c r="AF570" s="3"/>
      <c r="AG570" s="3"/>
      <c r="AH570" s="3"/>
      <c r="AI570" s="3"/>
      <c r="AJ570" s="3"/>
    </row>
    <row r="571" spans="1:36" x14ac:dyDescent="0.45">
      <c r="A571" s="3"/>
      <c r="B571" s="3"/>
      <c r="C571" s="3"/>
      <c r="D571" s="23"/>
      <c r="E571" s="95"/>
      <c r="F571" s="95"/>
      <c r="X571" s="95"/>
      <c r="Z571" s="95"/>
      <c r="AB571" s="3"/>
      <c r="AC571" s="3"/>
      <c r="AD571" s="3"/>
      <c r="AE571" s="3"/>
      <c r="AF571" s="3"/>
      <c r="AG571" s="3"/>
      <c r="AH571" s="3"/>
      <c r="AI571" s="3"/>
      <c r="AJ571" s="3"/>
    </row>
    <row r="572" spans="1:36" x14ac:dyDescent="0.45">
      <c r="A572" s="3"/>
      <c r="B572" s="3"/>
      <c r="C572" s="3"/>
      <c r="D572" s="23"/>
      <c r="E572" s="95"/>
      <c r="F572" s="95"/>
      <c r="X572" s="95"/>
      <c r="Z572" s="95"/>
      <c r="AB572" s="3"/>
      <c r="AC572" s="3"/>
      <c r="AD572" s="3"/>
      <c r="AE572" s="3"/>
      <c r="AF572" s="3"/>
      <c r="AG572" s="3"/>
      <c r="AH572" s="3"/>
      <c r="AI572" s="3"/>
      <c r="AJ572" s="3"/>
    </row>
    <row r="573" spans="1:36" x14ac:dyDescent="0.45">
      <c r="A573" s="3"/>
      <c r="B573" s="3"/>
      <c r="C573" s="3"/>
      <c r="D573" s="23"/>
      <c r="E573" s="95"/>
      <c r="F573" s="95"/>
      <c r="X573" s="95"/>
      <c r="Z573" s="95"/>
      <c r="AB573" s="3"/>
      <c r="AC573" s="3"/>
      <c r="AD573" s="3"/>
      <c r="AE573" s="3"/>
      <c r="AF573" s="3"/>
      <c r="AG573" s="3"/>
      <c r="AH573" s="3"/>
      <c r="AI573" s="3"/>
      <c r="AJ573" s="3"/>
    </row>
    <row r="574" spans="1:36" x14ac:dyDescent="0.45">
      <c r="A574" s="3"/>
      <c r="B574" s="3"/>
      <c r="C574" s="3"/>
      <c r="D574" s="23"/>
      <c r="E574" s="95"/>
      <c r="F574" s="95"/>
      <c r="X574" s="95"/>
      <c r="Z574" s="95"/>
      <c r="AB574" s="3"/>
      <c r="AC574" s="3"/>
      <c r="AD574" s="3"/>
      <c r="AE574" s="3"/>
      <c r="AF574" s="3"/>
      <c r="AG574" s="3"/>
      <c r="AH574" s="3"/>
      <c r="AI574" s="3"/>
      <c r="AJ574" s="3"/>
    </row>
    <row r="575" spans="1:36" x14ac:dyDescent="0.45">
      <c r="A575" s="3"/>
      <c r="B575" s="3"/>
      <c r="C575" s="3"/>
      <c r="D575" s="23"/>
      <c r="E575" s="95"/>
      <c r="F575" s="95"/>
      <c r="X575" s="95"/>
      <c r="Z575" s="95"/>
      <c r="AB575" s="3"/>
      <c r="AC575" s="3"/>
      <c r="AD575" s="3"/>
      <c r="AE575" s="3"/>
      <c r="AF575" s="3"/>
      <c r="AG575" s="3"/>
      <c r="AH575" s="3"/>
      <c r="AI575" s="3"/>
      <c r="AJ575" s="3"/>
    </row>
    <row r="576" spans="1:36" x14ac:dyDescent="0.45">
      <c r="A576" s="3"/>
      <c r="B576" s="3"/>
      <c r="C576" s="3"/>
      <c r="D576" s="23"/>
      <c r="E576" s="95"/>
      <c r="F576" s="95"/>
      <c r="X576" s="95"/>
      <c r="Z576" s="95"/>
      <c r="AB576" s="3"/>
      <c r="AC576" s="3"/>
      <c r="AD576" s="3"/>
      <c r="AE576" s="3"/>
      <c r="AF576" s="3"/>
      <c r="AG576" s="3"/>
      <c r="AH576" s="3"/>
      <c r="AI576" s="3"/>
      <c r="AJ576" s="3"/>
    </row>
    <row r="577" spans="1:36" x14ac:dyDescent="0.45">
      <c r="A577" s="3"/>
      <c r="B577" s="3"/>
      <c r="C577" s="3"/>
      <c r="D577" s="23"/>
      <c r="E577" s="95"/>
      <c r="F577" s="95"/>
      <c r="X577" s="95"/>
      <c r="Z577" s="95"/>
      <c r="AB577" s="3"/>
      <c r="AC577" s="3"/>
      <c r="AD577" s="3"/>
      <c r="AE577" s="3"/>
      <c r="AF577" s="3"/>
      <c r="AG577" s="3"/>
      <c r="AH577" s="3"/>
      <c r="AI577" s="3"/>
      <c r="AJ577" s="3"/>
    </row>
    <row r="578" spans="1:36" x14ac:dyDescent="0.45">
      <c r="A578" s="3"/>
      <c r="B578" s="3"/>
      <c r="C578" s="3"/>
      <c r="D578" s="23"/>
      <c r="E578" s="95"/>
      <c r="F578" s="95"/>
      <c r="X578" s="95"/>
      <c r="Z578" s="95"/>
      <c r="AB578" s="3"/>
      <c r="AC578" s="3"/>
      <c r="AD578" s="3"/>
      <c r="AE578" s="3"/>
      <c r="AF578" s="3"/>
      <c r="AG578" s="3"/>
      <c r="AH578" s="3"/>
      <c r="AI578" s="3"/>
      <c r="AJ578" s="3"/>
    </row>
    <row r="579" spans="1:36" x14ac:dyDescent="0.45">
      <c r="A579" s="3"/>
      <c r="B579" s="3"/>
      <c r="C579" s="3"/>
      <c r="D579" s="23"/>
      <c r="E579" s="95"/>
      <c r="F579" s="95"/>
      <c r="X579" s="95"/>
      <c r="Z579" s="95"/>
      <c r="AB579" s="3"/>
      <c r="AC579" s="3"/>
      <c r="AD579" s="3"/>
      <c r="AE579" s="3"/>
      <c r="AF579" s="3"/>
      <c r="AG579" s="3"/>
      <c r="AH579" s="3"/>
      <c r="AI579" s="3"/>
      <c r="AJ579" s="3"/>
    </row>
    <row r="580" spans="1:36" x14ac:dyDescent="0.45">
      <c r="A580" s="3"/>
      <c r="B580" s="3"/>
      <c r="C580" s="3"/>
      <c r="D580" s="23"/>
      <c r="E580" s="95"/>
      <c r="F580" s="95"/>
      <c r="X580" s="95"/>
      <c r="Z580" s="95"/>
      <c r="AB580" s="3"/>
      <c r="AC580" s="3"/>
      <c r="AD580" s="3"/>
      <c r="AE580" s="3"/>
      <c r="AF580" s="3"/>
      <c r="AG580" s="3"/>
      <c r="AH580" s="3"/>
      <c r="AI580" s="3"/>
      <c r="AJ580" s="3"/>
    </row>
    <row r="581" spans="1:36" x14ac:dyDescent="0.45">
      <c r="A581" s="3"/>
      <c r="B581" s="3"/>
      <c r="C581" s="3"/>
      <c r="D581" s="23"/>
      <c r="E581" s="95"/>
      <c r="F581" s="95"/>
      <c r="X581" s="95"/>
      <c r="Z581" s="95"/>
      <c r="AB581" s="3"/>
      <c r="AC581" s="3"/>
      <c r="AD581" s="3"/>
      <c r="AE581" s="3"/>
      <c r="AF581" s="3"/>
      <c r="AG581" s="3"/>
      <c r="AH581" s="3"/>
      <c r="AI581" s="3"/>
      <c r="AJ581" s="3"/>
    </row>
    <row r="582" spans="1:36" x14ac:dyDescent="0.45">
      <c r="A582" s="3"/>
      <c r="B582" s="3"/>
      <c r="C582" s="3"/>
      <c r="D582" s="23"/>
      <c r="E582" s="95"/>
      <c r="F582" s="95"/>
      <c r="X582" s="95"/>
      <c r="Z582" s="95"/>
      <c r="AB582" s="3"/>
      <c r="AC582" s="3"/>
      <c r="AD582" s="3"/>
      <c r="AE582" s="3"/>
      <c r="AF582" s="3"/>
      <c r="AG582" s="3"/>
      <c r="AH582" s="3"/>
      <c r="AI582" s="3"/>
      <c r="AJ582" s="3"/>
    </row>
    <row r="583" spans="1:36" x14ac:dyDescent="0.45">
      <c r="A583" s="3"/>
      <c r="B583" s="3"/>
      <c r="C583" s="3"/>
      <c r="D583" s="23"/>
      <c r="E583" s="95"/>
      <c r="F583" s="95"/>
      <c r="X583" s="95"/>
      <c r="Z583" s="95"/>
      <c r="AB583" s="3"/>
      <c r="AC583" s="3"/>
      <c r="AD583" s="3"/>
      <c r="AE583" s="3"/>
      <c r="AF583" s="3"/>
      <c r="AG583" s="3"/>
      <c r="AH583" s="3"/>
      <c r="AI583" s="3"/>
      <c r="AJ583" s="3"/>
    </row>
    <row r="584" spans="1:36" x14ac:dyDescent="0.45">
      <c r="A584" s="3"/>
      <c r="B584" s="3"/>
      <c r="C584" s="3"/>
      <c r="D584" s="23"/>
      <c r="E584" s="95"/>
      <c r="F584" s="95"/>
      <c r="X584" s="95"/>
      <c r="Z584" s="95"/>
      <c r="AB584" s="3"/>
      <c r="AC584" s="3"/>
      <c r="AD584" s="3"/>
      <c r="AE584" s="3"/>
      <c r="AF584" s="3"/>
      <c r="AG584" s="3"/>
      <c r="AH584" s="3"/>
      <c r="AI584" s="3"/>
      <c r="AJ584" s="3"/>
    </row>
    <row r="585" spans="1:36" x14ac:dyDescent="0.45">
      <c r="A585" s="3"/>
      <c r="B585" s="3"/>
      <c r="C585" s="3"/>
      <c r="D585" s="23"/>
      <c r="E585" s="95"/>
      <c r="F585" s="95"/>
      <c r="X585" s="95"/>
      <c r="Z585" s="95"/>
      <c r="AB585" s="3"/>
      <c r="AC585" s="3"/>
      <c r="AD585" s="3"/>
      <c r="AE585" s="3"/>
      <c r="AF585" s="3"/>
      <c r="AG585" s="3"/>
      <c r="AH585" s="3"/>
      <c r="AI585" s="3"/>
      <c r="AJ585" s="3"/>
    </row>
    <row r="586" spans="1:36" x14ac:dyDescent="0.45">
      <c r="A586" s="3"/>
      <c r="B586" s="3"/>
      <c r="C586" s="3"/>
      <c r="D586" s="23"/>
      <c r="E586" s="95"/>
      <c r="F586" s="95"/>
      <c r="X586" s="95"/>
      <c r="Z586" s="95"/>
      <c r="AB586" s="3"/>
      <c r="AC586" s="3"/>
      <c r="AD586" s="3"/>
      <c r="AE586" s="3"/>
      <c r="AF586" s="3"/>
      <c r="AG586" s="3"/>
      <c r="AH586" s="3"/>
      <c r="AI586" s="3"/>
      <c r="AJ586" s="3"/>
    </row>
    <row r="587" spans="1:36" x14ac:dyDescent="0.45">
      <c r="A587" s="3"/>
      <c r="B587" s="3"/>
      <c r="C587" s="3"/>
      <c r="D587" s="23"/>
      <c r="E587" s="95"/>
      <c r="F587" s="95"/>
      <c r="X587" s="95"/>
      <c r="Z587" s="95"/>
      <c r="AB587" s="3"/>
      <c r="AC587" s="3"/>
      <c r="AD587" s="3"/>
      <c r="AE587" s="3"/>
      <c r="AF587" s="3"/>
      <c r="AG587" s="3"/>
      <c r="AH587" s="3"/>
      <c r="AI587" s="3"/>
      <c r="AJ587" s="3"/>
    </row>
    <row r="588" spans="1:36" x14ac:dyDescent="0.45">
      <c r="A588" s="3"/>
      <c r="B588" s="3"/>
      <c r="C588" s="3"/>
      <c r="D588" s="23"/>
      <c r="E588" s="95"/>
      <c r="F588" s="95"/>
      <c r="X588" s="95"/>
      <c r="Z588" s="95"/>
      <c r="AB588" s="3"/>
      <c r="AC588" s="3"/>
      <c r="AD588" s="3"/>
      <c r="AE588" s="3"/>
      <c r="AF588" s="3"/>
      <c r="AG588" s="3"/>
      <c r="AH588" s="3"/>
      <c r="AI588" s="3"/>
      <c r="AJ588" s="3"/>
    </row>
    <row r="589" spans="1:36" x14ac:dyDescent="0.45">
      <c r="A589" s="3"/>
      <c r="B589" s="3"/>
      <c r="C589" s="3"/>
      <c r="D589" s="23"/>
      <c r="E589" s="95"/>
      <c r="F589" s="95"/>
      <c r="X589" s="95"/>
      <c r="Z589" s="95"/>
      <c r="AB589" s="3"/>
      <c r="AC589" s="3"/>
      <c r="AD589" s="3"/>
      <c r="AE589" s="3"/>
      <c r="AF589" s="3"/>
      <c r="AG589" s="3"/>
      <c r="AH589" s="3"/>
      <c r="AI589" s="3"/>
      <c r="AJ589" s="3"/>
    </row>
    <row r="590" spans="1:36" x14ac:dyDescent="0.45">
      <c r="A590" s="3"/>
      <c r="B590" s="3"/>
      <c r="C590" s="3"/>
      <c r="D590" s="23"/>
      <c r="E590" s="95"/>
      <c r="F590" s="95"/>
      <c r="X590" s="95"/>
      <c r="Z590" s="95"/>
      <c r="AB590" s="3"/>
      <c r="AC590" s="3"/>
      <c r="AD590" s="3"/>
      <c r="AE590" s="3"/>
      <c r="AF590" s="3"/>
      <c r="AG590" s="3"/>
      <c r="AH590" s="3"/>
      <c r="AI590" s="3"/>
      <c r="AJ590" s="3"/>
    </row>
    <row r="591" spans="1:36" x14ac:dyDescent="0.45">
      <c r="A591" s="3"/>
      <c r="B591" s="3"/>
      <c r="C591" s="3"/>
      <c r="D591" s="23"/>
      <c r="E591" s="95"/>
      <c r="F591" s="95"/>
      <c r="X591" s="95"/>
      <c r="Z591" s="95"/>
      <c r="AB591" s="3"/>
      <c r="AC591" s="3"/>
      <c r="AD591" s="3"/>
      <c r="AE591" s="3"/>
      <c r="AF591" s="3"/>
      <c r="AG591" s="3"/>
      <c r="AH591" s="3"/>
      <c r="AI591" s="3"/>
      <c r="AJ591" s="3"/>
    </row>
    <row r="592" spans="1:36" x14ac:dyDescent="0.45">
      <c r="A592" s="3"/>
      <c r="B592" s="3"/>
      <c r="C592" s="3"/>
      <c r="D592" s="23"/>
      <c r="E592" s="95"/>
      <c r="F592" s="95"/>
      <c r="X592" s="95"/>
      <c r="Z592" s="95"/>
      <c r="AB592" s="3"/>
      <c r="AC592" s="3"/>
      <c r="AD592" s="3"/>
      <c r="AE592" s="3"/>
      <c r="AF592" s="3"/>
      <c r="AG592" s="3"/>
      <c r="AH592" s="3"/>
      <c r="AI592" s="3"/>
      <c r="AJ592" s="3"/>
    </row>
    <row r="593" spans="1:36" x14ac:dyDescent="0.45">
      <c r="A593" s="3"/>
      <c r="B593" s="3"/>
      <c r="C593" s="3"/>
      <c r="D593" s="23"/>
      <c r="E593" s="95"/>
      <c r="F593" s="95"/>
      <c r="X593" s="95"/>
      <c r="Z593" s="95"/>
      <c r="AB593" s="3"/>
      <c r="AC593" s="3"/>
      <c r="AD593" s="3"/>
      <c r="AE593" s="3"/>
      <c r="AF593" s="3"/>
      <c r="AG593" s="3"/>
      <c r="AH593" s="3"/>
      <c r="AI593" s="3"/>
      <c r="AJ593" s="3"/>
    </row>
    <row r="594" spans="1:36" x14ac:dyDescent="0.45">
      <c r="A594" s="3"/>
      <c r="B594" s="3"/>
      <c r="C594" s="3"/>
      <c r="D594" s="23"/>
      <c r="E594" s="95"/>
      <c r="F594" s="95"/>
      <c r="X594" s="95"/>
      <c r="Z594" s="95"/>
      <c r="AB594" s="3"/>
      <c r="AC594" s="3"/>
      <c r="AD594" s="3"/>
      <c r="AE594" s="3"/>
      <c r="AF594" s="3"/>
      <c r="AG594" s="3"/>
      <c r="AH594" s="3"/>
      <c r="AI594" s="3"/>
      <c r="AJ594" s="3"/>
    </row>
    <row r="595" spans="1:36" x14ac:dyDescent="0.45">
      <c r="A595" s="3"/>
      <c r="B595" s="3"/>
      <c r="C595" s="3"/>
      <c r="D595" s="23"/>
      <c r="E595" s="95"/>
      <c r="F595" s="95"/>
      <c r="X595" s="95"/>
      <c r="Z595" s="95"/>
      <c r="AB595" s="3"/>
      <c r="AC595" s="3"/>
      <c r="AD595" s="3"/>
      <c r="AE595" s="3"/>
      <c r="AF595" s="3"/>
      <c r="AG595" s="3"/>
      <c r="AH595" s="3"/>
      <c r="AI595" s="3"/>
      <c r="AJ595" s="3"/>
    </row>
    <row r="596" spans="1:36" x14ac:dyDescent="0.45">
      <c r="A596" s="3"/>
      <c r="B596" s="3"/>
      <c r="C596" s="3"/>
      <c r="D596" s="23"/>
      <c r="E596" s="95"/>
      <c r="F596" s="95"/>
      <c r="X596" s="95"/>
      <c r="Z596" s="95"/>
      <c r="AB596" s="3"/>
      <c r="AC596" s="3"/>
      <c r="AD596" s="3"/>
      <c r="AE596" s="3"/>
      <c r="AF596" s="3"/>
      <c r="AG596" s="3"/>
      <c r="AH596" s="3"/>
      <c r="AI596" s="3"/>
      <c r="AJ596" s="3"/>
    </row>
    <row r="597" spans="1:36" x14ac:dyDescent="0.45">
      <c r="A597" s="3"/>
      <c r="B597" s="3"/>
      <c r="C597" s="3"/>
      <c r="D597" s="23"/>
      <c r="E597" s="95"/>
      <c r="F597" s="95"/>
      <c r="X597" s="95"/>
      <c r="Z597" s="95"/>
      <c r="AB597" s="3"/>
      <c r="AC597" s="3"/>
      <c r="AD597" s="3"/>
      <c r="AE597" s="3"/>
      <c r="AF597" s="3"/>
      <c r="AG597" s="3"/>
      <c r="AH597" s="3"/>
      <c r="AI597" s="3"/>
      <c r="AJ597" s="3"/>
    </row>
    <row r="598" spans="1:36" x14ac:dyDescent="0.45">
      <c r="A598" s="3"/>
      <c r="B598" s="3"/>
      <c r="C598" s="3"/>
      <c r="D598" s="23"/>
      <c r="E598" s="95"/>
      <c r="F598" s="95"/>
      <c r="X598" s="95"/>
      <c r="Z598" s="95"/>
      <c r="AB598" s="3"/>
      <c r="AC598" s="3"/>
      <c r="AD598" s="3"/>
      <c r="AE598" s="3"/>
      <c r="AF598" s="3"/>
      <c r="AG598" s="3"/>
      <c r="AH598" s="3"/>
      <c r="AI598" s="3"/>
      <c r="AJ598" s="3"/>
    </row>
    <row r="599" spans="1:36" x14ac:dyDescent="0.45">
      <c r="A599" s="3"/>
      <c r="B599" s="3"/>
      <c r="C599" s="3"/>
      <c r="D599" s="23"/>
      <c r="E599" s="95"/>
      <c r="F599" s="95"/>
      <c r="X599" s="95"/>
      <c r="Z599" s="95"/>
      <c r="AB599" s="3"/>
      <c r="AC599" s="3"/>
      <c r="AD599" s="3"/>
      <c r="AE599" s="3"/>
      <c r="AF599" s="3"/>
      <c r="AG599" s="3"/>
      <c r="AH599" s="3"/>
      <c r="AI599" s="3"/>
      <c r="AJ599" s="3"/>
    </row>
    <row r="600" spans="1:36" x14ac:dyDescent="0.45">
      <c r="A600" s="3"/>
      <c r="B600" s="3"/>
      <c r="C600" s="3"/>
      <c r="D600" s="23"/>
      <c r="E600" s="95"/>
      <c r="F600" s="95"/>
      <c r="X600" s="95"/>
      <c r="Z600" s="95"/>
      <c r="AB600" s="3"/>
      <c r="AC600" s="3"/>
      <c r="AD600" s="3"/>
      <c r="AE600" s="3"/>
      <c r="AF600" s="3"/>
      <c r="AG600" s="3"/>
      <c r="AH600" s="3"/>
      <c r="AI600" s="3"/>
      <c r="AJ600" s="3"/>
    </row>
    <row r="601" spans="1:36" x14ac:dyDescent="0.45">
      <c r="A601" s="3"/>
      <c r="B601" s="3"/>
      <c r="C601" s="3"/>
      <c r="D601" s="23"/>
      <c r="E601" s="95"/>
      <c r="F601" s="95"/>
      <c r="X601" s="95"/>
      <c r="Z601" s="95"/>
      <c r="AB601" s="3"/>
      <c r="AC601" s="3"/>
      <c r="AD601" s="3"/>
      <c r="AE601" s="3"/>
      <c r="AF601" s="3"/>
      <c r="AG601" s="3"/>
      <c r="AH601" s="3"/>
      <c r="AI601" s="3"/>
      <c r="AJ601" s="3"/>
    </row>
    <row r="602" spans="1:36" x14ac:dyDescent="0.45">
      <c r="A602" s="3"/>
      <c r="B602" s="3"/>
      <c r="C602" s="3"/>
      <c r="D602" s="23"/>
      <c r="E602" s="95"/>
      <c r="F602" s="95"/>
      <c r="X602" s="95"/>
      <c r="Z602" s="95"/>
      <c r="AB602" s="3"/>
      <c r="AC602" s="3"/>
      <c r="AD602" s="3"/>
      <c r="AE602" s="3"/>
      <c r="AF602" s="3"/>
      <c r="AG602" s="3"/>
      <c r="AH602" s="3"/>
      <c r="AI602" s="3"/>
      <c r="AJ602" s="3"/>
    </row>
    <row r="603" spans="1:36" x14ac:dyDescent="0.45">
      <c r="A603" s="3"/>
      <c r="B603" s="3"/>
      <c r="C603" s="3"/>
      <c r="D603" s="23"/>
      <c r="E603" s="95"/>
      <c r="F603" s="95"/>
      <c r="X603" s="95"/>
      <c r="Z603" s="95"/>
      <c r="AB603" s="3"/>
      <c r="AC603" s="3"/>
      <c r="AD603" s="3"/>
      <c r="AE603" s="3"/>
      <c r="AF603" s="3"/>
      <c r="AG603" s="3"/>
      <c r="AH603" s="3"/>
      <c r="AI603" s="3"/>
      <c r="AJ603" s="3"/>
    </row>
    <row r="604" spans="1:36" x14ac:dyDescent="0.45">
      <c r="A604" s="3"/>
      <c r="B604" s="3"/>
      <c r="C604" s="3"/>
      <c r="D604" s="23"/>
      <c r="E604" s="95"/>
      <c r="F604" s="95"/>
      <c r="X604" s="95"/>
      <c r="Z604" s="95"/>
      <c r="AB604" s="3"/>
      <c r="AC604" s="3"/>
      <c r="AD604" s="3"/>
      <c r="AE604" s="3"/>
      <c r="AF604" s="3"/>
      <c r="AG604" s="3"/>
      <c r="AH604" s="3"/>
      <c r="AI604" s="3"/>
      <c r="AJ604" s="3"/>
    </row>
    <row r="605" spans="1:36" x14ac:dyDescent="0.45">
      <c r="A605" s="3"/>
      <c r="B605" s="3"/>
      <c r="C605" s="3"/>
      <c r="D605" s="23"/>
      <c r="E605" s="95"/>
      <c r="F605" s="95"/>
      <c r="X605" s="95"/>
      <c r="Z605" s="95"/>
      <c r="AB605" s="3"/>
      <c r="AC605" s="3"/>
      <c r="AD605" s="3"/>
      <c r="AE605" s="3"/>
      <c r="AF605" s="3"/>
      <c r="AG605" s="3"/>
      <c r="AH605" s="3"/>
      <c r="AI605" s="3"/>
      <c r="AJ605" s="3"/>
    </row>
    <row r="606" spans="1:36" x14ac:dyDescent="0.45">
      <c r="A606" s="3"/>
      <c r="B606" s="3"/>
      <c r="C606" s="3"/>
      <c r="D606" s="23"/>
      <c r="E606" s="95"/>
      <c r="F606" s="95"/>
      <c r="X606" s="95"/>
      <c r="Z606" s="95"/>
      <c r="AB606" s="3"/>
      <c r="AC606" s="3"/>
      <c r="AD606" s="3"/>
      <c r="AE606" s="3"/>
      <c r="AF606" s="3"/>
      <c r="AG606" s="3"/>
      <c r="AH606" s="3"/>
      <c r="AI606" s="3"/>
      <c r="AJ606" s="3"/>
    </row>
    <row r="607" spans="1:36" x14ac:dyDescent="0.45">
      <c r="A607" s="3"/>
      <c r="B607" s="3"/>
      <c r="C607" s="3"/>
      <c r="D607" s="23"/>
      <c r="E607" s="95"/>
      <c r="F607" s="95"/>
      <c r="X607" s="95"/>
      <c r="Z607" s="95"/>
      <c r="AB607" s="3"/>
      <c r="AC607" s="3"/>
      <c r="AD607" s="3"/>
      <c r="AE607" s="3"/>
      <c r="AF607" s="3"/>
      <c r="AG607" s="3"/>
      <c r="AH607" s="3"/>
      <c r="AI607" s="3"/>
      <c r="AJ607" s="3"/>
    </row>
    <row r="608" spans="1:36" x14ac:dyDescent="0.45">
      <c r="A608" s="3"/>
      <c r="B608" s="3"/>
      <c r="C608" s="3"/>
      <c r="D608" s="23"/>
      <c r="E608" s="95"/>
      <c r="F608" s="95"/>
      <c r="X608" s="95"/>
      <c r="Z608" s="95"/>
      <c r="AB608" s="3"/>
      <c r="AC608" s="3"/>
      <c r="AD608" s="3"/>
      <c r="AE608" s="3"/>
      <c r="AF608" s="3"/>
      <c r="AG608" s="3"/>
      <c r="AH608" s="3"/>
      <c r="AI608" s="3"/>
      <c r="AJ608" s="3"/>
    </row>
    <row r="609" spans="1:36" x14ac:dyDescent="0.45">
      <c r="A609" s="3"/>
      <c r="B609" s="3"/>
      <c r="C609" s="3"/>
      <c r="D609" s="23"/>
      <c r="E609" s="95"/>
      <c r="F609" s="95"/>
      <c r="X609" s="95"/>
      <c r="Z609" s="95"/>
      <c r="AB609" s="3"/>
      <c r="AC609" s="3"/>
      <c r="AD609" s="3"/>
      <c r="AE609" s="3"/>
      <c r="AF609" s="3"/>
      <c r="AG609" s="3"/>
      <c r="AH609" s="3"/>
      <c r="AI609" s="3"/>
      <c r="AJ609" s="3"/>
    </row>
    <row r="610" spans="1:36" x14ac:dyDescent="0.45">
      <c r="A610" s="3"/>
      <c r="B610" s="3"/>
      <c r="C610" s="3"/>
      <c r="D610" s="23"/>
      <c r="E610" s="95"/>
      <c r="F610" s="95"/>
      <c r="X610" s="95"/>
      <c r="Z610" s="95"/>
      <c r="AB610" s="3"/>
      <c r="AC610" s="3"/>
      <c r="AD610" s="3"/>
      <c r="AE610" s="3"/>
      <c r="AF610" s="3"/>
      <c r="AG610" s="3"/>
      <c r="AH610" s="3"/>
      <c r="AI610" s="3"/>
      <c r="AJ610" s="3"/>
    </row>
    <row r="611" spans="1:36" x14ac:dyDescent="0.45">
      <c r="A611" s="3"/>
      <c r="B611" s="3"/>
      <c r="C611" s="3"/>
      <c r="D611" s="23"/>
      <c r="E611" s="95"/>
      <c r="F611" s="95"/>
      <c r="X611" s="95"/>
      <c r="Z611" s="95"/>
      <c r="AB611" s="3"/>
      <c r="AC611" s="3"/>
      <c r="AD611" s="3"/>
      <c r="AE611" s="3"/>
      <c r="AF611" s="3"/>
      <c r="AG611" s="3"/>
      <c r="AH611" s="3"/>
      <c r="AI611" s="3"/>
      <c r="AJ611" s="3"/>
    </row>
    <row r="612" spans="1:36" x14ac:dyDescent="0.45">
      <c r="A612" s="3"/>
      <c r="B612" s="3"/>
      <c r="C612" s="3"/>
      <c r="D612" s="23"/>
      <c r="E612" s="95"/>
      <c r="F612" s="95"/>
      <c r="X612" s="95"/>
      <c r="Z612" s="95"/>
      <c r="AB612" s="3"/>
      <c r="AC612" s="3"/>
      <c r="AD612" s="3"/>
      <c r="AE612" s="3"/>
      <c r="AF612" s="3"/>
      <c r="AG612" s="3"/>
      <c r="AH612" s="3"/>
      <c r="AI612" s="3"/>
      <c r="AJ612" s="3"/>
    </row>
    <row r="613" spans="1:36" x14ac:dyDescent="0.45">
      <c r="A613" s="3"/>
      <c r="B613" s="3"/>
      <c r="C613" s="3"/>
      <c r="D613" s="23"/>
      <c r="E613" s="95"/>
      <c r="F613" s="95"/>
      <c r="X613" s="95"/>
      <c r="Z613" s="95"/>
      <c r="AB613" s="3"/>
      <c r="AC613" s="3"/>
      <c r="AD613" s="3"/>
      <c r="AE613" s="3"/>
      <c r="AF613" s="3"/>
      <c r="AG613" s="3"/>
      <c r="AH613" s="3"/>
      <c r="AI613" s="3"/>
      <c r="AJ613" s="3"/>
    </row>
    <row r="614" spans="1:36" x14ac:dyDescent="0.45">
      <c r="A614" s="3"/>
      <c r="B614" s="3"/>
      <c r="C614" s="3"/>
      <c r="D614" s="23"/>
      <c r="E614" s="95"/>
      <c r="F614" s="95"/>
      <c r="X614" s="95"/>
      <c r="Z614" s="95"/>
      <c r="AB614" s="3"/>
      <c r="AC614" s="3"/>
      <c r="AD614" s="3"/>
      <c r="AE614" s="3"/>
      <c r="AF614" s="3"/>
      <c r="AG614" s="3"/>
      <c r="AH614" s="3"/>
      <c r="AI614" s="3"/>
      <c r="AJ614" s="3"/>
    </row>
    <row r="615" spans="1:36" x14ac:dyDescent="0.45">
      <c r="A615" s="3"/>
      <c r="B615" s="3"/>
      <c r="C615" s="3"/>
      <c r="D615" s="23"/>
      <c r="E615" s="95"/>
      <c r="F615" s="95"/>
      <c r="X615" s="95"/>
      <c r="Z615" s="95"/>
      <c r="AB615" s="3"/>
      <c r="AC615" s="3"/>
      <c r="AD615" s="3"/>
      <c r="AE615" s="3"/>
      <c r="AF615" s="3"/>
      <c r="AG615" s="3"/>
      <c r="AH615" s="3"/>
      <c r="AI615" s="3"/>
      <c r="AJ615" s="3"/>
    </row>
    <row r="616" spans="1:36" x14ac:dyDescent="0.45">
      <c r="A616" s="3"/>
      <c r="B616" s="3"/>
      <c r="C616" s="3"/>
      <c r="D616" s="23"/>
      <c r="E616" s="95"/>
      <c r="F616" s="95"/>
      <c r="X616" s="95"/>
      <c r="Z616" s="95"/>
      <c r="AB616" s="3"/>
      <c r="AC616" s="3"/>
      <c r="AD616" s="3"/>
      <c r="AE616" s="3"/>
      <c r="AF616" s="3"/>
      <c r="AG616" s="3"/>
      <c r="AH616" s="3"/>
      <c r="AI616" s="3"/>
      <c r="AJ616" s="3"/>
    </row>
    <row r="617" spans="1:36" x14ac:dyDescent="0.45">
      <c r="A617" s="3"/>
      <c r="B617" s="3"/>
      <c r="C617" s="3"/>
      <c r="D617" s="23"/>
      <c r="E617" s="95"/>
      <c r="F617" s="95"/>
      <c r="X617" s="95"/>
      <c r="Z617" s="95"/>
      <c r="AB617" s="3"/>
      <c r="AC617" s="3"/>
      <c r="AD617" s="3"/>
      <c r="AE617" s="3"/>
      <c r="AF617" s="3"/>
      <c r="AG617" s="3"/>
      <c r="AH617" s="3"/>
      <c r="AI617" s="3"/>
      <c r="AJ617" s="3"/>
    </row>
    <row r="618" spans="1:36" x14ac:dyDescent="0.45">
      <c r="A618" s="3"/>
      <c r="B618" s="3"/>
      <c r="C618" s="3"/>
      <c r="D618" s="23"/>
      <c r="E618" s="95"/>
      <c r="F618" s="95"/>
      <c r="X618" s="95"/>
      <c r="Z618" s="95"/>
      <c r="AB618" s="3"/>
      <c r="AC618" s="3"/>
      <c r="AD618" s="3"/>
      <c r="AE618" s="3"/>
      <c r="AF618" s="3"/>
      <c r="AG618" s="3"/>
      <c r="AH618" s="3"/>
      <c r="AI618" s="3"/>
      <c r="AJ618" s="3"/>
    </row>
    <row r="619" spans="1:36" x14ac:dyDescent="0.45">
      <c r="A619" s="3"/>
      <c r="B619" s="3"/>
      <c r="C619" s="3"/>
      <c r="D619" s="23"/>
      <c r="E619" s="95"/>
      <c r="F619" s="95"/>
      <c r="X619" s="95"/>
      <c r="Z619" s="95"/>
      <c r="AB619" s="3"/>
      <c r="AC619" s="3"/>
      <c r="AD619" s="3"/>
      <c r="AE619" s="3"/>
      <c r="AF619" s="3"/>
      <c r="AG619" s="3"/>
      <c r="AH619" s="3"/>
      <c r="AI619" s="3"/>
      <c r="AJ619" s="3"/>
    </row>
    <row r="620" spans="1:36" x14ac:dyDescent="0.45">
      <c r="A620" s="3"/>
      <c r="B620" s="3"/>
      <c r="C620" s="3"/>
      <c r="D620" s="23"/>
      <c r="E620" s="95"/>
      <c r="F620" s="95"/>
      <c r="X620" s="95"/>
      <c r="Z620" s="95"/>
      <c r="AB620" s="3"/>
      <c r="AC620" s="3"/>
      <c r="AD620" s="3"/>
      <c r="AE620" s="3"/>
      <c r="AF620" s="3"/>
      <c r="AG620" s="3"/>
      <c r="AH620" s="3"/>
      <c r="AI620" s="3"/>
      <c r="AJ620" s="3"/>
    </row>
    <row r="621" spans="1:36" x14ac:dyDescent="0.45">
      <c r="A621" s="3"/>
      <c r="B621" s="3"/>
      <c r="C621" s="3"/>
      <c r="D621" s="23"/>
      <c r="E621" s="95"/>
      <c r="F621" s="95"/>
      <c r="X621" s="95"/>
      <c r="Z621" s="95"/>
      <c r="AB621" s="3"/>
      <c r="AC621" s="3"/>
      <c r="AD621" s="3"/>
      <c r="AE621" s="3"/>
      <c r="AF621" s="3"/>
      <c r="AG621" s="3"/>
      <c r="AH621" s="3"/>
      <c r="AI621" s="3"/>
      <c r="AJ621" s="3"/>
    </row>
    <row r="622" spans="1:36" x14ac:dyDescent="0.45">
      <c r="A622" s="3"/>
      <c r="B622" s="3"/>
      <c r="C622" s="3"/>
      <c r="D622" s="23"/>
      <c r="E622" s="95"/>
      <c r="F622" s="95"/>
      <c r="X622" s="95"/>
      <c r="Z622" s="95"/>
      <c r="AB622" s="3"/>
      <c r="AC622" s="3"/>
      <c r="AD622" s="3"/>
      <c r="AE622" s="3"/>
      <c r="AF622" s="3"/>
      <c r="AG622" s="3"/>
      <c r="AH622" s="3"/>
      <c r="AI622" s="3"/>
      <c r="AJ622" s="3"/>
    </row>
    <row r="623" spans="1:36" x14ac:dyDescent="0.45">
      <c r="A623" s="3"/>
      <c r="B623" s="3"/>
      <c r="C623" s="3"/>
      <c r="D623" s="23"/>
      <c r="E623" s="95"/>
      <c r="F623" s="95"/>
      <c r="X623" s="95"/>
      <c r="Z623" s="95"/>
      <c r="AB623" s="3"/>
      <c r="AC623" s="3"/>
      <c r="AD623" s="3"/>
      <c r="AE623" s="3"/>
      <c r="AF623" s="3"/>
      <c r="AG623" s="3"/>
      <c r="AH623" s="3"/>
      <c r="AI623" s="3"/>
      <c r="AJ623" s="3"/>
    </row>
    <row r="624" spans="1:36" x14ac:dyDescent="0.45">
      <c r="A624" s="3"/>
      <c r="B624" s="3"/>
      <c r="C624" s="3"/>
      <c r="D624" s="23"/>
      <c r="E624" s="95"/>
      <c r="F624" s="95"/>
      <c r="X624" s="95"/>
      <c r="Z624" s="95"/>
      <c r="AB624" s="3"/>
      <c r="AC624" s="3"/>
      <c r="AD624" s="3"/>
      <c r="AE624" s="3"/>
      <c r="AF624" s="3"/>
      <c r="AG624" s="3"/>
      <c r="AH624" s="3"/>
      <c r="AI624" s="3"/>
      <c r="AJ624" s="3"/>
    </row>
    <row r="625" spans="1:36" x14ac:dyDescent="0.45">
      <c r="A625" s="3"/>
      <c r="B625" s="3"/>
      <c r="C625" s="3"/>
      <c r="D625" s="23"/>
      <c r="E625" s="95"/>
      <c r="F625" s="95"/>
      <c r="X625" s="95"/>
      <c r="Z625" s="95"/>
      <c r="AB625" s="3"/>
      <c r="AC625" s="3"/>
      <c r="AD625" s="3"/>
      <c r="AE625" s="3"/>
      <c r="AF625" s="3"/>
      <c r="AG625" s="3"/>
      <c r="AH625" s="3"/>
      <c r="AI625" s="3"/>
      <c r="AJ625" s="3"/>
    </row>
    <row r="626" spans="1:36" x14ac:dyDescent="0.45">
      <c r="A626" s="3"/>
      <c r="B626" s="3"/>
      <c r="C626" s="3"/>
      <c r="D626" s="23"/>
      <c r="E626" s="95"/>
      <c r="F626" s="95"/>
      <c r="X626" s="95"/>
      <c r="Z626" s="95"/>
      <c r="AB626" s="3"/>
      <c r="AC626" s="3"/>
      <c r="AD626" s="3"/>
      <c r="AE626" s="3"/>
      <c r="AF626" s="3"/>
      <c r="AG626" s="3"/>
      <c r="AH626" s="3"/>
      <c r="AI626" s="3"/>
      <c r="AJ626" s="3"/>
    </row>
    <row r="627" spans="1:36" x14ac:dyDescent="0.45">
      <c r="A627" s="3"/>
      <c r="B627" s="3"/>
      <c r="C627" s="3"/>
      <c r="D627" s="23"/>
      <c r="E627" s="95"/>
      <c r="F627" s="95"/>
      <c r="X627" s="95"/>
      <c r="Z627" s="95"/>
      <c r="AB627" s="3"/>
      <c r="AC627" s="3"/>
      <c r="AD627" s="3"/>
      <c r="AE627" s="3"/>
      <c r="AF627" s="3"/>
      <c r="AG627" s="3"/>
      <c r="AH627" s="3"/>
      <c r="AI627" s="3"/>
      <c r="AJ627" s="3"/>
    </row>
    <row r="628" spans="1:36" x14ac:dyDescent="0.45">
      <c r="A628" s="3"/>
      <c r="B628" s="3"/>
      <c r="C628" s="3"/>
      <c r="D628" s="23"/>
      <c r="E628" s="95"/>
      <c r="F628" s="95"/>
      <c r="X628" s="95"/>
      <c r="Z628" s="95"/>
      <c r="AB628" s="3"/>
      <c r="AC628" s="3"/>
      <c r="AD628" s="3"/>
      <c r="AE628" s="3"/>
      <c r="AF628" s="3"/>
      <c r="AG628" s="3"/>
      <c r="AH628" s="3"/>
      <c r="AI628" s="3"/>
      <c r="AJ628" s="3"/>
    </row>
    <row r="629" spans="1:36" x14ac:dyDescent="0.45">
      <c r="A629" s="3"/>
      <c r="B629" s="3"/>
      <c r="C629" s="3"/>
      <c r="D629" s="23"/>
      <c r="E629" s="95"/>
      <c r="F629" s="95"/>
      <c r="X629" s="95"/>
      <c r="Z629" s="95"/>
      <c r="AB629" s="3"/>
      <c r="AC629" s="3"/>
      <c r="AD629" s="3"/>
      <c r="AE629" s="3"/>
      <c r="AF629" s="3"/>
      <c r="AG629" s="3"/>
      <c r="AH629" s="3"/>
      <c r="AI629" s="3"/>
      <c r="AJ629" s="3"/>
    </row>
    <row r="630" spans="1:36" x14ac:dyDescent="0.45">
      <c r="A630" s="3"/>
      <c r="B630" s="3"/>
      <c r="C630" s="3"/>
      <c r="D630" s="23"/>
      <c r="E630" s="95"/>
      <c r="F630" s="95"/>
      <c r="X630" s="95"/>
      <c r="Z630" s="95"/>
      <c r="AB630" s="3"/>
      <c r="AC630" s="3"/>
      <c r="AD630" s="3"/>
      <c r="AE630" s="3"/>
      <c r="AF630" s="3"/>
      <c r="AG630" s="3"/>
      <c r="AH630" s="3"/>
      <c r="AI630" s="3"/>
      <c r="AJ630" s="3"/>
    </row>
    <row r="631" spans="1:36" x14ac:dyDescent="0.45">
      <c r="A631" s="3"/>
      <c r="B631" s="3"/>
      <c r="C631" s="3"/>
      <c r="D631" s="23"/>
      <c r="E631" s="95"/>
      <c r="F631" s="95"/>
      <c r="X631" s="95"/>
      <c r="Z631" s="95"/>
      <c r="AB631" s="3"/>
      <c r="AC631" s="3"/>
      <c r="AD631" s="3"/>
      <c r="AE631" s="3"/>
      <c r="AF631" s="3"/>
      <c r="AG631" s="3"/>
      <c r="AH631" s="3"/>
      <c r="AI631" s="3"/>
      <c r="AJ631" s="3"/>
    </row>
    <row r="632" spans="1:36" x14ac:dyDescent="0.45">
      <c r="A632" s="3"/>
      <c r="B632" s="3"/>
      <c r="C632" s="3"/>
      <c r="D632" s="23"/>
      <c r="E632" s="95"/>
      <c r="F632" s="95"/>
      <c r="X632" s="95"/>
      <c r="Z632" s="95"/>
      <c r="AB632" s="3"/>
      <c r="AC632" s="3"/>
      <c r="AD632" s="3"/>
      <c r="AE632" s="3"/>
      <c r="AF632" s="3"/>
      <c r="AG632" s="3"/>
      <c r="AH632" s="3"/>
      <c r="AI632" s="3"/>
      <c r="AJ632" s="3"/>
    </row>
    <row r="633" spans="1:36" x14ac:dyDescent="0.45">
      <c r="A633" s="3"/>
      <c r="B633" s="3"/>
      <c r="C633" s="3"/>
      <c r="D633" s="23"/>
      <c r="E633" s="95"/>
      <c r="F633" s="95"/>
      <c r="X633" s="95"/>
      <c r="Z633" s="95"/>
      <c r="AB633" s="3"/>
      <c r="AC633" s="3"/>
      <c r="AD633" s="3"/>
      <c r="AE633" s="3"/>
      <c r="AF633" s="3"/>
      <c r="AG633" s="3"/>
      <c r="AH633" s="3"/>
      <c r="AI633" s="3"/>
      <c r="AJ633" s="3"/>
    </row>
    <row r="634" spans="1:36" x14ac:dyDescent="0.45">
      <c r="A634" s="3"/>
      <c r="B634" s="3"/>
      <c r="C634" s="3"/>
      <c r="D634" s="23"/>
      <c r="E634" s="95"/>
      <c r="F634" s="95"/>
      <c r="X634" s="95"/>
      <c r="Z634" s="95"/>
      <c r="AB634" s="3"/>
      <c r="AC634" s="3"/>
      <c r="AD634" s="3"/>
      <c r="AE634" s="3"/>
      <c r="AF634" s="3"/>
      <c r="AG634" s="3"/>
      <c r="AH634" s="3"/>
      <c r="AI634" s="3"/>
      <c r="AJ634" s="3"/>
    </row>
    <row r="635" spans="1:36" x14ac:dyDescent="0.45">
      <c r="A635" s="3"/>
      <c r="B635" s="3"/>
      <c r="C635" s="3"/>
      <c r="D635" s="23"/>
      <c r="E635" s="95"/>
      <c r="F635" s="95"/>
      <c r="X635" s="95"/>
      <c r="Z635" s="95"/>
      <c r="AB635" s="3"/>
      <c r="AC635" s="3"/>
      <c r="AD635" s="3"/>
      <c r="AE635" s="3"/>
      <c r="AF635" s="3"/>
      <c r="AG635" s="3"/>
      <c r="AH635" s="3"/>
      <c r="AI635" s="3"/>
      <c r="AJ635" s="3"/>
    </row>
    <row r="636" spans="1:36" x14ac:dyDescent="0.45">
      <c r="A636" s="3"/>
      <c r="B636" s="3"/>
      <c r="C636" s="3"/>
      <c r="D636" s="23"/>
      <c r="E636" s="95"/>
      <c r="F636" s="95"/>
      <c r="X636" s="95"/>
      <c r="Z636" s="95"/>
      <c r="AB636" s="3"/>
      <c r="AC636" s="3"/>
      <c r="AD636" s="3"/>
      <c r="AE636" s="3"/>
      <c r="AF636" s="3"/>
      <c r="AG636" s="3"/>
      <c r="AH636" s="3"/>
      <c r="AI636" s="3"/>
      <c r="AJ636" s="3"/>
    </row>
    <row r="637" spans="1:36" x14ac:dyDescent="0.45">
      <c r="A637" s="3"/>
      <c r="B637" s="3"/>
      <c r="C637" s="3"/>
      <c r="D637" s="23"/>
      <c r="E637" s="95"/>
      <c r="F637" s="95"/>
      <c r="X637" s="95"/>
      <c r="Z637" s="95"/>
      <c r="AB637" s="3"/>
      <c r="AC637" s="3"/>
      <c r="AD637" s="3"/>
      <c r="AE637" s="3"/>
      <c r="AF637" s="3"/>
      <c r="AG637" s="3"/>
      <c r="AH637" s="3"/>
      <c r="AI637" s="3"/>
      <c r="AJ637" s="3"/>
    </row>
    <row r="638" spans="1:36" x14ac:dyDescent="0.45">
      <c r="A638" s="3"/>
      <c r="B638" s="3"/>
      <c r="C638" s="3"/>
      <c r="D638" s="23"/>
      <c r="E638" s="95"/>
      <c r="F638" s="95"/>
      <c r="X638" s="95"/>
      <c r="Z638" s="95"/>
      <c r="AB638" s="3"/>
      <c r="AC638" s="3"/>
      <c r="AD638" s="3"/>
      <c r="AE638" s="3"/>
      <c r="AF638" s="3"/>
      <c r="AG638" s="3"/>
      <c r="AH638" s="3"/>
      <c r="AI638" s="3"/>
      <c r="AJ638" s="3"/>
    </row>
    <row r="639" spans="1:36" x14ac:dyDescent="0.45">
      <c r="A639" s="3"/>
      <c r="B639" s="3"/>
      <c r="C639" s="3"/>
      <c r="D639" s="23"/>
      <c r="E639" s="95"/>
      <c r="F639" s="95"/>
      <c r="X639" s="95"/>
      <c r="Z639" s="95"/>
      <c r="AB639" s="3"/>
      <c r="AC639" s="3"/>
      <c r="AD639" s="3"/>
      <c r="AE639" s="3"/>
      <c r="AF639" s="3"/>
      <c r="AG639" s="3"/>
      <c r="AH639" s="3"/>
      <c r="AI639" s="3"/>
      <c r="AJ639" s="3"/>
    </row>
    <row r="640" spans="1:36" x14ac:dyDescent="0.45">
      <c r="A640" s="3"/>
      <c r="B640" s="3"/>
      <c r="C640" s="3"/>
      <c r="D640" s="23"/>
      <c r="E640" s="95"/>
      <c r="F640" s="95"/>
      <c r="X640" s="95"/>
      <c r="Z640" s="95"/>
      <c r="AB640" s="3"/>
      <c r="AC640" s="3"/>
      <c r="AD640" s="3"/>
      <c r="AE640" s="3"/>
      <c r="AF640" s="3"/>
      <c r="AG640" s="3"/>
      <c r="AH640" s="3"/>
      <c r="AI640" s="3"/>
      <c r="AJ640" s="3"/>
    </row>
    <row r="641" spans="1:36" x14ac:dyDescent="0.45">
      <c r="A641" s="3"/>
      <c r="B641" s="3"/>
      <c r="C641" s="3"/>
      <c r="D641" s="23"/>
      <c r="E641" s="95"/>
      <c r="F641" s="95"/>
      <c r="X641" s="95"/>
      <c r="Z641" s="95"/>
      <c r="AB641" s="3"/>
      <c r="AC641" s="3"/>
      <c r="AD641" s="3"/>
      <c r="AE641" s="3"/>
      <c r="AF641" s="3"/>
      <c r="AG641" s="3"/>
      <c r="AH641" s="3"/>
      <c r="AI641" s="3"/>
      <c r="AJ641" s="3"/>
    </row>
    <row r="642" spans="1:36" x14ac:dyDescent="0.45">
      <c r="A642" s="3"/>
      <c r="B642" s="3"/>
      <c r="C642" s="3"/>
      <c r="D642" s="23"/>
      <c r="E642" s="95"/>
      <c r="F642" s="95"/>
      <c r="X642" s="95"/>
      <c r="Z642" s="95"/>
      <c r="AB642" s="3"/>
      <c r="AC642" s="3"/>
      <c r="AD642" s="3"/>
      <c r="AE642" s="3"/>
      <c r="AF642" s="3"/>
      <c r="AG642" s="3"/>
      <c r="AH642" s="3"/>
      <c r="AI642" s="3"/>
      <c r="AJ642" s="3"/>
    </row>
    <row r="643" spans="1:36" x14ac:dyDescent="0.45">
      <c r="A643" s="3"/>
      <c r="B643" s="3"/>
      <c r="C643" s="3"/>
      <c r="D643" s="23"/>
      <c r="E643" s="95"/>
      <c r="F643" s="95"/>
      <c r="X643" s="95"/>
      <c r="Z643" s="95"/>
      <c r="AB643" s="3"/>
      <c r="AC643" s="3"/>
      <c r="AD643" s="3"/>
      <c r="AE643" s="3"/>
      <c r="AF643" s="3"/>
      <c r="AG643" s="3"/>
      <c r="AH643" s="3"/>
      <c r="AI643" s="3"/>
      <c r="AJ643" s="3"/>
    </row>
    <row r="644" spans="1:36" x14ac:dyDescent="0.45">
      <c r="A644" s="3"/>
      <c r="B644" s="3"/>
      <c r="C644" s="3"/>
      <c r="D644" s="23"/>
      <c r="E644" s="95"/>
      <c r="F644" s="95"/>
      <c r="X644" s="95"/>
      <c r="Z644" s="95"/>
      <c r="AB644" s="3"/>
      <c r="AC644" s="3"/>
      <c r="AD644" s="3"/>
      <c r="AE644" s="3"/>
      <c r="AF644" s="3"/>
      <c r="AG644" s="3"/>
      <c r="AH644" s="3"/>
      <c r="AI644" s="3"/>
      <c r="AJ644" s="3"/>
    </row>
    <row r="645" spans="1:36" x14ac:dyDescent="0.45">
      <c r="A645" s="3"/>
      <c r="B645" s="3"/>
      <c r="C645" s="3"/>
      <c r="D645" s="23"/>
      <c r="E645" s="95"/>
      <c r="F645" s="95"/>
      <c r="X645" s="95"/>
      <c r="Z645" s="95"/>
      <c r="AB645" s="3"/>
      <c r="AC645" s="3"/>
      <c r="AD645" s="3"/>
      <c r="AE645" s="3"/>
      <c r="AF645" s="3"/>
      <c r="AG645" s="3"/>
      <c r="AH645" s="3"/>
      <c r="AI645" s="3"/>
      <c r="AJ645" s="3"/>
    </row>
    <row r="646" spans="1:36" x14ac:dyDescent="0.45">
      <c r="A646" s="3"/>
      <c r="B646" s="3"/>
      <c r="C646" s="3"/>
      <c r="D646" s="23"/>
      <c r="E646" s="95"/>
      <c r="F646" s="95"/>
      <c r="X646" s="95"/>
      <c r="Z646" s="95"/>
      <c r="AB646" s="3"/>
      <c r="AC646" s="3"/>
      <c r="AD646" s="3"/>
      <c r="AE646" s="3"/>
      <c r="AF646" s="3"/>
      <c r="AG646" s="3"/>
      <c r="AH646" s="3"/>
      <c r="AI646" s="3"/>
      <c r="AJ646" s="3"/>
    </row>
    <row r="647" spans="1:36" x14ac:dyDescent="0.45">
      <c r="A647" s="3"/>
      <c r="B647" s="3"/>
      <c r="C647" s="3"/>
      <c r="D647" s="23"/>
      <c r="E647" s="95"/>
      <c r="F647" s="95"/>
      <c r="X647" s="95"/>
      <c r="Z647" s="95"/>
      <c r="AB647" s="3"/>
      <c r="AC647" s="3"/>
      <c r="AD647" s="3"/>
      <c r="AE647" s="3"/>
      <c r="AF647" s="3"/>
      <c r="AG647" s="3"/>
      <c r="AH647" s="3"/>
      <c r="AI647" s="3"/>
      <c r="AJ647" s="3"/>
    </row>
    <row r="648" spans="1:36" x14ac:dyDescent="0.45">
      <c r="A648" s="3"/>
      <c r="B648" s="3"/>
      <c r="C648" s="3"/>
      <c r="D648" s="23"/>
      <c r="E648" s="95"/>
      <c r="F648" s="95"/>
      <c r="X648" s="95"/>
      <c r="Z648" s="95"/>
      <c r="AB648" s="3"/>
      <c r="AC648" s="3"/>
      <c r="AD648" s="3"/>
      <c r="AE648" s="3"/>
      <c r="AF648" s="3"/>
      <c r="AG648" s="3"/>
      <c r="AH648" s="3"/>
      <c r="AI648" s="3"/>
      <c r="AJ648" s="3"/>
    </row>
    <row r="649" spans="1:36" x14ac:dyDescent="0.45">
      <c r="A649" s="3"/>
      <c r="B649" s="3"/>
      <c r="C649" s="3"/>
      <c r="D649" s="23"/>
      <c r="E649" s="95"/>
      <c r="F649" s="95"/>
      <c r="X649" s="95"/>
      <c r="Z649" s="95"/>
      <c r="AB649" s="3"/>
      <c r="AC649" s="3"/>
      <c r="AD649" s="3"/>
      <c r="AE649" s="3"/>
      <c r="AF649" s="3"/>
      <c r="AG649" s="3"/>
      <c r="AH649" s="3"/>
      <c r="AI649" s="3"/>
      <c r="AJ649" s="3"/>
    </row>
    <row r="650" spans="1:36" x14ac:dyDescent="0.45">
      <c r="A650" s="3"/>
      <c r="B650" s="3"/>
      <c r="C650" s="3"/>
      <c r="D650" s="23"/>
      <c r="E650" s="95"/>
      <c r="F650" s="95"/>
      <c r="X650" s="95"/>
      <c r="Z650" s="95"/>
      <c r="AB650" s="3"/>
      <c r="AC650" s="3"/>
      <c r="AD650" s="3"/>
      <c r="AE650" s="3"/>
      <c r="AF650" s="3"/>
      <c r="AG650" s="3"/>
      <c r="AH650" s="3"/>
      <c r="AI650" s="3"/>
      <c r="AJ650" s="3"/>
    </row>
    <row r="651" spans="1:36" x14ac:dyDescent="0.45">
      <c r="A651" s="3"/>
      <c r="B651" s="3"/>
      <c r="C651" s="3"/>
      <c r="D651" s="23"/>
      <c r="E651" s="95"/>
      <c r="F651" s="95"/>
      <c r="X651" s="95"/>
      <c r="Z651" s="95"/>
      <c r="AB651" s="3"/>
      <c r="AC651" s="3"/>
      <c r="AD651" s="3"/>
      <c r="AE651" s="3"/>
      <c r="AF651" s="3"/>
      <c r="AG651" s="3"/>
      <c r="AH651" s="3"/>
      <c r="AI651" s="3"/>
      <c r="AJ651" s="3"/>
    </row>
    <row r="652" spans="1:36" x14ac:dyDescent="0.45">
      <c r="A652" s="3"/>
      <c r="B652" s="3"/>
      <c r="C652" s="3"/>
      <c r="D652" s="23"/>
      <c r="E652" s="95"/>
      <c r="F652" s="95"/>
      <c r="X652" s="95"/>
      <c r="Z652" s="95"/>
      <c r="AB652" s="3"/>
      <c r="AC652" s="3"/>
      <c r="AD652" s="3"/>
      <c r="AE652" s="3"/>
      <c r="AF652" s="3"/>
      <c r="AG652" s="3"/>
      <c r="AH652" s="3"/>
      <c r="AI652" s="3"/>
      <c r="AJ652" s="3"/>
    </row>
    <row r="653" spans="1:36" x14ac:dyDescent="0.45">
      <c r="A653" s="3"/>
      <c r="B653" s="3"/>
      <c r="C653" s="3"/>
      <c r="D653" s="23"/>
      <c r="E653" s="95"/>
      <c r="F653" s="95"/>
      <c r="X653" s="95"/>
      <c r="Z653" s="95"/>
      <c r="AB653" s="3"/>
      <c r="AC653" s="3"/>
      <c r="AD653" s="3"/>
      <c r="AE653" s="3"/>
      <c r="AF653" s="3"/>
      <c r="AG653" s="3"/>
      <c r="AH653" s="3"/>
      <c r="AI653" s="3"/>
      <c r="AJ653" s="3"/>
    </row>
    <row r="654" spans="1:36" x14ac:dyDescent="0.45">
      <c r="A654" s="3"/>
      <c r="B654" s="3"/>
      <c r="C654" s="3"/>
      <c r="D654" s="23"/>
      <c r="E654" s="95"/>
      <c r="F654" s="95"/>
      <c r="X654" s="95"/>
      <c r="Z654" s="95"/>
      <c r="AB654" s="3"/>
      <c r="AC654" s="3"/>
      <c r="AD654" s="3"/>
      <c r="AE654" s="3"/>
      <c r="AF654" s="3"/>
      <c r="AG654" s="3"/>
      <c r="AH654" s="3"/>
      <c r="AI654" s="3"/>
      <c r="AJ654" s="3"/>
    </row>
    <row r="655" spans="1:36" x14ac:dyDescent="0.45">
      <c r="A655" s="3"/>
      <c r="B655" s="3"/>
      <c r="C655" s="3"/>
      <c r="D655" s="23"/>
      <c r="E655" s="95"/>
      <c r="F655" s="95"/>
      <c r="X655" s="95"/>
      <c r="Z655" s="95"/>
      <c r="AB655" s="3"/>
      <c r="AC655" s="3"/>
      <c r="AD655" s="3"/>
      <c r="AE655" s="3"/>
      <c r="AF655" s="3"/>
      <c r="AG655" s="3"/>
      <c r="AH655" s="3"/>
      <c r="AI655" s="3"/>
      <c r="AJ655" s="3"/>
    </row>
    <row r="656" spans="1:36" x14ac:dyDescent="0.45">
      <c r="A656" s="3"/>
      <c r="B656" s="3"/>
      <c r="C656" s="3"/>
      <c r="D656" s="23"/>
      <c r="E656" s="95"/>
      <c r="F656" s="95"/>
      <c r="X656" s="95"/>
      <c r="Z656" s="95"/>
      <c r="AB656" s="3"/>
      <c r="AC656" s="3"/>
      <c r="AD656" s="3"/>
      <c r="AE656" s="3"/>
      <c r="AF656" s="3"/>
      <c r="AG656" s="3"/>
      <c r="AH656" s="3"/>
      <c r="AI656" s="3"/>
      <c r="AJ656" s="3"/>
    </row>
    <row r="657" spans="1:36" x14ac:dyDescent="0.45">
      <c r="A657" s="3"/>
      <c r="B657" s="3"/>
      <c r="C657" s="3"/>
      <c r="D657" s="23"/>
      <c r="E657" s="95"/>
      <c r="F657" s="95"/>
      <c r="X657" s="95"/>
      <c r="Z657" s="95"/>
      <c r="AB657" s="3"/>
      <c r="AC657" s="3"/>
      <c r="AD657" s="3"/>
      <c r="AE657" s="3"/>
      <c r="AF657" s="3"/>
      <c r="AG657" s="3"/>
      <c r="AH657" s="3"/>
      <c r="AI657" s="3"/>
      <c r="AJ657" s="3"/>
    </row>
    <row r="658" spans="1:36" x14ac:dyDescent="0.45">
      <c r="A658" s="3"/>
      <c r="B658" s="3"/>
      <c r="C658" s="3"/>
      <c r="D658" s="23"/>
      <c r="E658" s="95"/>
      <c r="F658" s="95"/>
      <c r="X658" s="95"/>
      <c r="Z658" s="95"/>
      <c r="AB658" s="3"/>
      <c r="AC658" s="3"/>
      <c r="AD658" s="3"/>
      <c r="AE658" s="3"/>
      <c r="AF658" s="3"/>
      <c r="AG658" s="3"/>
      <c r="AH658" s="3"/>
      <c r="AI658" s="3"/>
      <c r="AJ658" s="3"/>
    </row>
    <row r="659" spans="1:36" x14ac:dyDescent="0.45">
      <c r="A659" s="3"/>
      <c r="B659" s="3"/>
      <c r="C659" s="3"/>
      <c r="D659" s="23"/>
      <c r="E659" s="95"/>
      <c r="F659" s="95"/>
      <c r="X659" s="95"/>
      <c r="Z659" s="95"/>
      <c r="AB659" s="3"/>
      <c r="AC659" s="3"/>
      <c r="AD659" s="3"/>
      <c r="AE659" s="3"/>
      <c r="AF659" s="3"/>
      <c r="AG659" s="3"/>
      <c r="AH659" s="3"/>
      <c r="AI659" s="3"/>
      <c r="AJ659" s="3"/>
    </row>
    <row r="660" spans="1:36" x14ac:dyDescent="0.45">
      <c r="A660" s="3"/>
      <c r="B660" s="3"/>
      <c r="C660" s="3"/>
      <c r="D660" s="23"/>
      <c r="E660" s="95"/>
      <c r="F660" s="95"/>
      <c r="X660" s="95"/>
      <c r="Z660" s="95"/>
      <c r="AB660" s="3"/>
      <c r="AC660" s="3"/>
      <c r="AD660" s="3"/>
      <c r="AE660" s="3"/>
      <c r="AF660" s="3"/>
      <c r="AG660" s="3"/>
      <c r="AH660" s="3"/>
      <c r="AI660" s="3"/>
      <c r="AJ660" s="3"/>
    </row>
    <row r="661" spans="1:36" x14ac:dyDescent="0.45">
      <c r="A661" s="3"/>
      <c r="B661" s="3"/>
      <c r="C661" s="3"/>
      <c r="D661" s="23"/>
      <c r="E661" s="95"/>
      <c r="F661" s="95"/>
      <c r="X661" s="95"/>
      <c r="Z661" s="95"/>
      <c r="AB661" s="3"/>
      <c r="AC661" s="3"/>
      <c r="AD661" s="3"/>
      <c r="AE661" s="3"/>
      <c r="AF661" s="3"/>
      <c r="AG661" s="3"/>
      <c r="AH661" s="3"/>
      <c r="AI661" s="3"/>
      <c r="AJ661" s="3"/>
    </row>
    <row r="662" spans="1:36" x14ac:dyDescent="0.45">
      <c r="A662" s="3"/>
      <c r="B662" s="3"/>
      <c r="C662" s="3"/>
      <c r="D662" s="23"/>
      <c r="E662" s="95"/>
      <c r="F662" s="95"/>
      <c r="X662" s="95"/>
      <c r="Z662" s="95"/>
      <c r="AB662" s="3"/>
      <c r="AC662" s="3"/>
      <c r="AD662" s="3"/>
      <c r="AE662" s="3"/>
      <c r="AF662" s="3"/>
      <c r="AG662" s="3"/>
      <c r="AH662" s="3"/>
      <c r="AI662" s="3"/>
      <c r="AJ662" s="3"/>
    </row>
    <row r="663" spans="1:36" x14ac:dyDescent="0.45">
      <c r="A663" s="3"/>
      <c r="B663" s="3"/>
      <c r="C663" s="3"/>
      <c r="D663" s="23"/>
      <c r="E663" s="95"/>
      <c r="F663" s="95"/>
      <c r="X663" s="95"/>
      <c r="Z663" s="95"/>
      <c r="AB663" s="3"/>
      <c r="AC663" s="3"/>
      <c r="AD663" s="3"/>
      <c r="AE663" s="3"/>
      <c r="AF663" s="3"/>
      <c r="AG663" s="3"/>
      <c r="AH663" s="3"/>
      <c r="AI663" s="3"/>
      <c r="AJ663" s="3"/>
    </row>
    <row r="664" spans="1:36" x14ac:dyDescent="0.45">
      <c r="A664" s="3"/>
      <c r="B664" s="3"/>
      <c r="C664" s="3"/>
      <c r="D664" s="23"/>
      <c r="E664" s="95"/>
      <c r="F664" s="95"/>
      <c r="X664" s="95"/>
      <c r="Z664" s="95"/>
      <c r="AB664" s="3"/>
      <c r="AC664" s="3"/>
      <c r="AD664" s="3"/>
      <c r="AE664" s="3"/>
      <c r="AF664" s="3"/>
      <c r="AG664" s="3"/>
      <c r="AH664" s="3"/>
      <c r="AI664" s="3"/>
      <c r="AJ664" s="3"/>
    </row>
    <row r="665" spans="1:36" x14ac:dyDescent="0.45">
      <c r="A665" s="3"/>
      <c r="B665" s="3"/>
      <c r="C665" s="3"/>
      <c r="D665" s="23"/>
      <c r="E665" s="95"/>
      <c r="F665" s="95"/>
      <c r="X665" s="95"/>
      <c r="Z665" s="95"/>
      <c r="AB665" s="3"/>
      <c r="AC665" s="3"/>
      <c r="AD665" s="3"/>
      <c r="AE665" s="3"/>
      <c r="AF665" s="3"/>
      <c r="AG665" s="3"/>
      <c r="AH665" s="3"/>
      <c r="AI665" s="3"/>
      <c r="AJ665" s="3"/>
    </row>
    <row r="666" spans="1:36" x14ac:dyDescent="0.45">
      <c r="A666" s="3"/>
      <c r="B666" s="3"/>
      <c r="C666" s="3"/>
      <c r="D666" s="23"/>
      <c r="E666" s="95"/>
      <c r="F666" s="95"/>
      <c r="X666" s="95"/>
      <c r="Z666" s="95"/>
      <c r="AB666" s="3"/>
      <c r="AC666" s="3"/>
      <c r="AD666" s="3"/>
      <c r="AE666" s="3"/>
      <c r="AF666" s="3"/>
      <c r="AG666" s="3"/>
      <c r="AH666" s="3"/>
      <c r="AI666" s="3"/>
      <c r="AJ666" s="3"/>
    </row>
    <row r="667" spans="1:36" x14ac:dyDescent="0.45">
      <c r="A667" s="3"/>
      <c r="B667" s="3"/>
      <c r="C667" s="3"/>
      <c r="D667" s="23"/>
      <c r="E667" s="95"/>
      <c r="F667" s="95"/>
      <c r="X667" s="95"/>
      <c r="Z667" s="95"/>
      <c r="AB667" s="3"/>
      <c r="AC667" s="3"/>
      <c r="AD667" s="3"/>
      <c r="AE667" s="3"/>
      <c r="AF667" s="3"/>
      <c r="AG667" s="3"/>
      <c r="AH667" s="3"/>
      <c r="AI667" s="3"/>
      <c r="AJ667" s="3"/>
    </row>
    <row r="668" spans="1:36" x14ac:dyDescent="0.45">
      <c r="A668" s="3"/>
      <c r="B668" s="3"/>
      <c r="C668" s="3"/>
      <c r="D668" s="23"/>
      <c r="E668" s="95"/>
      <c r="F668" s="95"/>
      <c r="X668" s="95"/>
      <c r="Z668" s="95"/>
      <c r="AB668" s="3"/>
      <c r="AC668" s="3"/>
      <c r="AD668" s="3"/>
      <c r="AE668" s="3"/>
      <c r="AF668" s="3"/>
      <c r="AG668" s="3"/>
      <c r="AH668" s="3"/>
      <c r="AI668" s="3"/>
      <c r="AJ668" s="3"/>
    </row>
    <row r="669" spans="1:36" x14ac:dyDescent="0.45">
      <c r="A669" s="3"/>
      <c r="B669" s="3"/>
      <c r="C669" s="3"/>
      <c r="D669" s="23"/>
      <c r="E669" s="95"/>
      <c r="F669" s="95"/>
      <c r="X669" s="95"/>
      <c r="Z669" s="95"/>
      <c r="AB669" s="3"/>
      <c r="AC669" s="3"/>
      <c r="AD669" s="3"/>
      <c r="AE669" s="3"/>
      <c r="AF669" s="3"/>
      <c r="AG669" s="3"/>
      <c r="AH669" s="3"/>
      <c r="AI669" s="3"/>
      <c r="AJ669" s="3"/>
    </row>
    <row r="670" spans="1:36" x14ac:dyDescent="0.45">
      <c r="A670" s="3"/>
      <c r="B670" s="3"/>
      <c r="C670" s="3"/>
      <c r="D670" s="23"/>
      <c r="E670" s="95"/>
      <c r="F670" s="95"/>
      <c r="X670" s="95"/>
      <c r="Z670" s="95"/>
      <c r="AB670" s="3"/>
      <c r="AC670" s="3"/>
      <c r="AD670" s="3"/>
      <c r="AE670" s="3"/>
      <c r="AF670" s="3"/>
      <c r="AG670" s="3"/>
      <c r="AH670" s="3"/>
      <c r="AI670" s="3"/>
      <c r="AJ670" s="3"/>
    </row>
    <row r="671" spans="1:36" x14ac:dyDescent="0.45">
      <c r="A671" s="3"/>
      <c r="B671" s="3"/>
      <c r="C671" s="3"/>
      <c r="D671" s="23"/>
      <c r="E671" s="95"/>
      <c r="F671" s="95"/>
      <c r="X671" s="95"/>
      <c r="Z671" s="95"/>
      <c r="AB671" s="3"/>
      <c r="AC671" s="3"/>
      <c r="AD671" s="3"/>
      <c r="AE671" s="3"/>
      <c r="AF671" s="3"/>
      <c r="AG671" s="3"/>
      <c r="AH671" s="3"/>
      <c r="AI671" s="3"/>
      <c r="AJ671" s="3"/>
    </row>
    <row r="672" spans="1:36" x14ac:dyDescent="0.45">
      <c r="A672" s="3"/>
      <c r="B672" s="3"/>
      <c r="C672" s="3"/>
      <c r="D672" s="23"/>
      <c r="E672" s="95"/>
      <c r="F672" s="95"/>
      <c r="X672" s="95"/>
      <c r="Z672" s="95"/>
      <c r="AB672" s="3"/>
      <c r="AC672" s="3"/>
      <c r="AD672" s="3"/>
      <c r="AE672" s="3"/>
      <c r="AF672" s="3"/>
      <c r="AG672" s="3"/>
      <c r="AH672" s="3"/>
      <c r="AI672" s="3"/>
      <c r="AJ672" s="3"/>
    </row>
    <row r="673" spans="1:36" x14ac:dyDescent="0.45">
      <c r="A673" s="3"/>
      <c r="B673" s="3"/>
      <c r="C673" s="3"/>
      <c r="D673" s="23"/>
      <c r="E673" s="95"/>
      <c r="F673" s="95"/>
      <c r="X673" s="95"/>
      <c r="Z673" s="95"/>
      <c r="AB673" s="3"/>
      <c r="AC673" s="3"/>
      <c r="AD673" s="3"/>
      <c r="AE673" s="3"/>
      <c r="AF673" s="3"/>
      <c r="AG673" s="3"/>
      <c r="AH673" s="3"/>
      <c r="AI673" s="3"/>
      <c r="AJ673" s="3"/>
    </row>
    <row r="674" spans="1:36" x14ac:dyDescent="0.45">
      <c r="A674" s="3"/>
      <c r="B674" s="3"/>
      <c r="C674" s="3"/>
      <c r="D674" s="23"/>
      <c r="E674" s="95"/>
      <c r="F674" s="95"/>
      <c r="X674" s="95"/>
      <c r="Z674" s="95"/>
      <c r="AB674" s="3"/>
      <c r="AC674" s="3"/>
      <c r="AD674" s="3"/>
      <c r="AE674" s="3"/>
      <c r="AF674" s="3"/>
      <c r="AG674" s="3"/>
      <c r="AH674" s="3"/>
      <c r="AI674" s="3"/>
      <c r="AJ674" s="3"/>
    </row>
    <row r="675" spans="1:36" x14ac:dyDescent="0.45">
      <c r="A675" s="3"/>
      <c r="B675" s="3"/>
      <c r="C675" s="3"/>
      <c r="D675" s="23"/>
      <c r="E675" s="95"/>
      <c r="F675" s="95"/>
      <c r="X675" s="95"/>
      <c r="Z675" s="95"/>
      <c r="AB675" s="3"/>
      <c r="AC675" s="3"/>
      <c r="AD675" s="3"/>
      <c r="AE675" s="3"/>
      <c r="AF675" s="3"/>
      <c r="AG675" s="3"/>
      <c r="AH675" s="3"/>
      <c r="AI675" s="3"/>
      <c r="AJ675" s="3"/>
    </row>
    <row r="676" spans="1:36" x14ac:dyDescent="0.45">
      <c r="A676" s="3"/>
      <c r="B676" s="3"/>
      <c r="C676" s="3"/>
      <c r="D676" s="23"/>
      <c r="E676" s="95"/>
      <c r="F676" s="95"/>
      <c r="X676" s="95"/>
      <c r="Z676" s="95"/>
      <c r="AB676" s="3"/>
      <c r="AC676" s="3"/>
      <c r="AD676" s="3"/>
      <c r="AE676" s="3"/>
      <c r="AF676" s="3"/>
      <c r="AG676" s="3"/>
      <c r="AH676" s="3"/>
      <c r="AI676" s="3"/>
      <c r="AJ676" s="3"/>
    </row>
    <row r="677" spans="1:36" x14ac:dyDescent="0.45">
      <c r="A677" s="3"/>
      <c r="B677" s="3"/>
      <c r="C677" s="3"/>
      <c r="D677" s="23"/>
      <c r="E677" s="95"/>
      <c r="F677" s="95"/>
      <c r="X677" s="95"/>
      <c r="Z677" s="95"/>
      <c r="AB677" s="3"/>
      <c r="AC677" s="3"/>
      <c r="AD677" s="3"/>
      <c r="AE677" s="3"/>
      <c r="AF677" s="3"/>
      <c r="AG677" s="3"/>
      <c r="AH677" s="3"/>
      <c r="AI677" s="3"/>
      <c r="AJ677" s="3"/>
    </row>
    <row r="678" spans="1:36" x14ac:dyDescent="0.45">
      <c r="A678" s="3"/>
      <c r="B678" s="3"/>
      <c r="C678" s="3"/>
      <c r="D678" s="23"/>
      <c r="E678" s="95"/>
      <c r="F678" s="95"/>
      <c r="X678" s="95"/>
      <c r="Z678" s="95"/>
      <c r="AB678" s="3"/>
      <c r="AC678" s="3"/>
      <c r="AD678" s="3"/>
      <c r="AE678" s="3"/>
      <c r="AF678" s="3"/>
      <c r="AG678" s="3"/>
      <c r="AH678" s="3"/>
      <c r="AI678" s="3"/>
      <c r="AJ678" s="3"/>
    </row>
    <row r="679" spans="1:36" x14ac:dyDescent="0.45">
      <c r="A679" s="3"/>
      <c r="B679" s="3"/>
      <c r="C679" s="3"/>
      <c r="D679" s="23"/>
      <c r="E679" s="95"/>
      <c r="F679" s="95"/>
      <c r="X679" s="95"/>
      <c r="Z679" s="95"/>
      <c r="AB679" s="3"/>
      <c r="AC679" s="3"/>
      <c r="AD679" s="3"/>
      <c r="AE679" s="3"/>
      <c r="AF679" s="3"/>
      <c r="AG679" s="3"/>
      <c r="AH679" s="3"/>
      <c r="AI679" s="3"/>
      <c r="AJ679" s="3"/>
    </row>
    <row r="680" spans="1:36" x14ac:dyDescent="0.45">
      <c r="A680" s="3"/>
      <c r="B680" s="3"/>
      <c r="C680" s="3"/>
      <c r="D680" s="23"/>
      <c r="E680" s="95"/>
      <c r="F680" s="95"/>
      <c r="X680" s="95"/>
      <c r="Z680" s="95"/>
      <c r="AB680" s="3"/>
      <c r="AC680" s="3"/>
      <c r="AD680" s="3"/>
      <c r="AE680" s="3"/>
      <c r="AF680" s="3"/>
      <c r="AG680" s="3"/>
      <c r="AH680" s="3"/>
      <c r="AI680" s="3"/>
      <c r="AJ680" s="3"/>
    </row>
    <row r="681" spans="1:36" x14ac:dyDescent="0.45">
      <c r="A681" s="3"/>
      <c r="B681" s="3"/>
      <c r="C681" s="3"/>
      <c r="D681" s="23"/>
      <c r="E681" s="95"/>
      <c r="F681" s="95"/>
      <c r="X681" s="95"/>
      <c r="Z681" s="95"/>
      <c r="AB681" s="3"/>
      <c r="AC681" s="3"/>
      <c r="AD681" s="3"/>
      <c r="AE681" s="3"/>
      <c r="AF681" s="3"/>
      <c r="AG681" s="3"/>
      <c r="AH681" s="3"/>
      <c r="AI681" s="3"/>
      <c r="AJ681" s="3"/>
    </row>
    <row r="682" spans="1:36" x14ac:dyDescent="0.45">
      <c r="A682" s="3"/>
      <c r="B682" s="3"/>
      <c r="C682" s="3"/>
      <c r="D682" s="23"/>
      <c r="E682" s="95"/>
      <c r="F682" s="95"/>
      <c r="X682" s="95"/>
      <c r="Z682" s="95"/>
      <c r="AB682" s="3"/>
      <c r="AC682" s="3"/>
      <c r="AD682" s="3"/>
      <c r="AE682" s="3"/>
      <c r="AF682" s="3"/>
      <c r="AG682" s="3"/>
      <c r="AH682" s="3"/>
      <c r="AI682" s="3"/>
      <c r="AJ682" s="3"/>
    </row>
    <row r="683" spans="1:36" x14ac:dyDescent="0.45">
      <c r="A683" s="3"/>
      <c r="B683" s="3"/>
      <c r="C683" s="3"/>
      <c r="D683" s="23"/>
      <c r="E683" s="95"/>
      <c r="F683" s="95"/>
      <c r="X683" s="95"/>
      <c r="Z683" s="95"/>
      <c r="AB683" s="3"/>
      <c r="AC683" s="3"/>
      <c r="AD683" s="3"/>
      <c r="AE683" s="3"/>
      <c r="AF683" s="3"/>
      <c r="AG683" s="3"/>
      <c r="AH683" s="3"/>
      <c r="AI683" s="3"/>
      <c r="AJ683" s="3"/>
    </row>
    <row r="684" spans="1:36" x14ac:dyDescent="0.45">
      <c r="A684" s="3"/>
      <c r="B684" s="3"/>
      <c r="C684" s="3"/>
      <c r="D684" s="23"/>
      <c r="E684" s="95"/>
      <c r="F684" s="95"/>
      <c r="X684" s="95"/>
      <c r="Z684" s="95"/>
      <c r="AB684" s="3"/>
      <c r="AC684" s="3"/>
      <c r="AD684" s="3"/>
      <c r="AE684" s="3"/>
      <c r="AF684" s="3"/>
      <c r="AG684" s="3"/>
      <c r="AH684" s="3"/>
      <c r="AI684" s="3"/>
      <c r="AJ684" s="3"/>
    </row>
    <row r="685" spans="1:36" x14ac:dyDescent="0.45">
      <c r="A685" s="3"/>
      <c r="B685" s="3"/>
      <c r="C685" s="3"/>
      <c r="D685" s="23"/>
      <c r="E685" s="95"/>
      <c r="F685" s="95"/>
      <c r="X685" s="95"/>
      <c r="Z685" s="95"/>
      <c r="AB685" s="3"/>
      <c r="AC685" s="3"/>
      <c r="AD685" s="3"/>
      <c r="AE685" s="3"/>
      <c r="AF685" s="3"/>
      <c r="AG685" s="3"/>
      <c r="AH685" s="3"/>
      <c r="AI685" s="3"/>
      <c r="AJ685" s="3"/>
    </row>
    <row r="686" spans="1:36" x14ac:dyDescent="0.45">
      <c r="A686" s="3"/>
      <c r="B686" s="3"/>
      <c r="C686" s="3"/>
      <c r="D686" s="23"/>
      <c r="E686" s="95"/>
      <c r="F686" s="95"/>
      <c r="X686" s="95"/>
      <c r="Z686" s="95"/>
      <c r="AB686" s="3"/>
      <c r="AC686" s="3"/>
      <c r="AD686" s="3"/>
      <c r="AE686" s="3"/>
      <c r="AF686" s="3"/>
      <c r="AG686" s="3"/>
      <c r="AH686" s="3"/>
      <c r="AI686" s="3"/>
      <c r="AJ686" s="3"/>
    </row>
    <row r="687" spans="1:36" x14ac:dyDescent="0.45">
      <c r="A687" s="3"/>
      <c r="B687" s="3"/>
      <c r="C687" s="3"/>
      <c r="D687" s="23"/>
      <c r="E687" s="95"/>
      <c r="F687" s="95"/>
      <c r="X687" s="95"/>
      <c r="Z687" s="95"/>
      <c r="AB687" s="3"/>
      <c r="AC687" s="3"/>
      <c r="AD687" s="3"/>
      <c r="AE687" s="3"/>
      <c r="AF687" s="3"/>
      <c r="AG687" s="3"/>
      <c r="AH687" s="3"/>
      <c r="AI687" s="3"/>
      <c r="AJ687" s="3"/>
    </row>
    <row r="688" spans="1:36" x14ac:dyDescent="0.45">
      <c r="A688" s="3"/>
      <c r="B688" s="3"/>
      <c r="C688" s="3"/>
      <c r="D688" s="23"/>
      <c r="E688" s="95"/>
      <c r="F688" s="95"/>
      <c r="X688" s="95"/>
      <c r="Z688" s="95"/>
      <c r="AB688" s="3"/>
      <c r="AC688" s="3"/>
      <c r="AD688" s="3"/>
      <c r="AE688" s="3"/>
      <c r="AF688" s="3"/>
      <c r="AG688" s="3"/>
      <c r="AH688" s="3"/>
      <c r="AI688" s="3"/>
      <c r="AJ688" s="3"/>
    </row>
    <row r="689" spans="1:36" x14ac:dyDescent="0.45">
      <c r="A689" s="3"/>
      <c r="B689" s="3"/>
      <c r="C689" s="3"/>
      <c r="D689" s="23"/>
      <c r="E689" s="95"/>
      <c r="F689" s="95"/>
      <c r="X689" s="95"/>
      <c r="Z689" s="95"/>
      <c r="AB689" s="3"/>
      <c r="AC689" s="3"/>
      <c r="AD689" s="3"/>
      <c r="AE689" s="3"/>
      <c r="AF689" s="3"/>
      <c r="AG689" s="3"/>
      <c r="AH689" s="3"/>
      <c r="AI689" s="3"/>
      <c r="AJ689" s="3"/>
    </row>
    <row r="690" spans="1:36" x14ac:dyDescent="0.45">
      <c r="A690" s="3"/>
      <c r="B690" s="3"/>
      <c r="C690" s="3"/>
      <c r="D690" s="23"/>
      <c r="E690" s="95"/>
      <c r="F690" s="95"/>
      <c r="X690" s="95"/>
      <c r="Z690" s="95"/>
      <c r="AB690" s="3"/>
      <c r="AC690" s="3"/>
      <c r="AD690" s="3"/>
      <c r="AE690" s="3"/>
      <c r="AF690" s="3"/>
      <c r="AG690" s="3"/>
      <c r="AH690" s="3"/>
      <c r="AI690" s="3"/>
      <c r="AJ690" s="3"/>
    </row>
    <row r="691" spans="1:36" x14ac:dyDescent="0.45">
      <c r="A691" s="3"/>
      <c r="B691" s="3"/>
      <c r="C691" s="3"/>
      <c r="D691" s="23"/>
      <c r="E691" s="95"/>
      <c r="F691" s="95"/>
      <c r="X691" s="95"/>
      <c r="Z691" s="95"/>
      <c r="AB691" s="3"/>
      <c r="AC691" s="3"/>
      <c r="AD691" s="3"/>
      <c r="AE691" s="3"/>
      <c r="AF691" s="3"/>
      <c r="AG691" s="3"/>
      <c r="AH691" s="3"/>
      <c r="AI691" s="3"/>
      <c r="AJ691" s="3"/>
    </row>
    <row r="692" spans="1:36" x14ac:dyDescent="0.45">
      <c r="A692" s="3"/>
      <c r="B692" s="3"/>
      <c r="C692" s="3"/>
      <c r="D692" s="23"/>
      <c r="E692" s="95"/>
      <c r="F692" s="95"/>
      <c r="X692" s="95"/>
      <c r="Z692" s="95"/>
      <c r="AB692" s="3"/>
      <c r="AC692" s="3"/>
      <c r="AD692" s="3"/>
      <c r="AE692" s="3"/>
      <c r="AF692" s="3"/>
      <c r="AG692" s="3"/>
      <c r="AH692" s="3"/>
      <c r="AI692" s="3"/>
      <c r="AJ692" s="3"/>
    </row>
    <row r="693" spans="1:36" x14ac:dyDescent="0.45">
      <c r="A693" s="3"/>
      <c r="B693" s="3"/>
      <c r="C693" s="3"/>
      <c r="D693" s="23"/>
      <c r="E693" s="95"/>
      <c r="F693" s="95"/>
      <c r="X693" s="95"/>
      <c r="Z693" s="95"/>
      <c r="AB693" s="3"/>
      <c r="AC693" s="3"/>
      <c r="AD693" s="3"/>
      <c r="AE693" s="3"/>
      <c r="AF693" s="3"/>
      <c r="AG693" s="3"/>
      <c r="AH693" s="3"/>
      <c r="AI693" s="3"/>
      <c r="AJ693" s="3"/>
    </row>
    <row r="694" spans="1:36" x14ac:dyDescent="0.45">
      <c r="A694" s="3"/>
      <c r="B694" s="3"/>
      <c r="C694" s="3"/>
      <c r="D694" s="23"/>
      <c r="E694" s="95"/>
      <c r="F694" s="95"/>
      <c r="X694" s="95"/>
      <c r="Z694" s="95"/>
      <c r="AB694" s="3"/>
      <c r="AC694" s="3"/>
      <c r="AD694" s="3"/>
      <c r="AE694" s="3"/>
      <c r="AF694" s="3"/>
      <c r="AG694" s="3"/>
      <c r="AH694" s="3"/>
      <c r="AI694" s="3"/>
      <c r="AJ694" s="3"/>
    </row>
    <row r="695" spans="1:36" x14ac:dyDescent="0.45">
      <c r="A695" s="3"/>
      <c r="B695" s="3"/>
      <c r="C695" s="3"/>
      <c r="D695" s="23"/>
      <c r="E695" s="95"/>
      <c r="F695" s="95"/>
      <c r="X695" s="95"/>
      <c r="Z695" s="95"/>
      <c r="AB695" s="3"/>
      <c r="AC695" s="3"/>
      <c r="AD695" s="3"/>
      <c r="AE695" s="3"/>
      <c r="AF695" s="3"/>
      <c r="AG695" s="3"/>
      <c r="AH695" s="3"/>
      <c r="AI695" s="3"/>
      <c r="AJ695" s="3"/>
    </row>
    <row r="696" spans="1:36" x14ac:dyDescent="0.45">
      <c r="A696" s="3"/>
      <c r="B696" s="3"/>
      <c r="C696" s="3"/>
      <c r="D696" s="23"/>
      <c r="E696" s="95"/>
      <c r="F696" s="95"/>
      <c r="X696" s="95"/>
      <c r="Z696" s="95"/>
      <c r="AB696" s="3"/>
      <c r="AC696" s="3"/>
      <c r="AD696" s="3"/>
      <c r="AE696" s="3"/>
      <c r="AF696" s="3"/>
      <c r="AG696" s="3"/>
      <c r="AH696" s="3"/>
      <c r="AI696" s="3"/>
      <c r="AJ696" s="3"/>
    </row>
    <row r="697" spans="1:36" x14ac:dyDescent="0.45">
      <c r="A697" s="3"/>
      <c r="B697" s="3"/>
      <c r="C697" s="3"/>
      <c r="D697" s="23"/>
      <c r="E697" s="95"/>
      <c r="F697" s="95"/>
      <c r="X697" s="95"/>
      <c r="Z697" s="95"/>
      <c r="AB697" s="3"/>
      <c r="AC697" s="3"/>
      <c r="AD697" s="3"/>
      <c r="AE697" s="3"/>
      <c r="AF697" s="3"/>
      <c r="AG697" s="3"/>
      <c r="AH697" s="3"/>
      <c r="AI697" s="3"/>
      <c r="AJ697" s="3"/>
    </row>
    <row r="698" spans="1:36" x14ac:dyDescent="0.45">
      <c r="A698" s="3"/>
      <c r="B698" s="3"/>
      <c r="C698" s="3"/>
      <c r="D698" s="23"/>
      <c r="E698" s="95"/>
      <c r="F698" s="95"/>
      <c r="X698" s="95"/>
      <c r="Z698" s="95"/>
      <c r="AB698" s="3"/>
      <c r="AC698" s="3"/>
      <c r="AD698" s="3"/>
      <c r="AE698" s="3"/>
      <c r="AF698" s="3"/>
      <c r="AG698" s="3"/>
      <c r="AH698" s="3"/>
      <c r="AI698" s="3"/>
      <c r="AJ698" s="3"/>
    </row>
    <row r="699" spans="1:36" x14ac:dyDescent="0.45">
      <c r="A699" s="3"/>
      <c r="B699" s="3"/>
      <c r="C699" s="3"/>
      <c r="D699" s="23"/>
      <c r="E699" s="95"/>
      <c r="F699" s="95"/>
      <c r="X699" s="95"/>
      <c r="Z699" s="95"/>
      <c r="AB699" s="3"/>
      <c r="AC699" s="3"/>
      <c r="AD699" s="3"/>
      <c r="AE699" s="3"/>
      <c r="AF699" s="3"/>
      <c r="AG699" s="3"/>
      <c r="AH699" s="3"/>
      <c r="AI699" s="3"/>
      <c r="AJ699" s="3"/>
    </row>
    <row r="700" spans="1:36" x14ac:dyDescent="0.45">
      <c r="A700" s="3"/>
      <c r="B700" s="3"/>
      <c r="C700" s="3"/>
      <c r="D700" s="23"/>
      <c r="E700" s="95"/>
      <c r="F700" s="95"/>
      <c r="X700" s="95"/>
      <c r="Z700" s="95"/>
      <c r="AB700" s="3"/>
      <c r="AC700" s="3"/>
      <c r="AD700" s="3"/>
      <c r="AE700" s="3"/>
      <c r="AF700" s="3"/>
      <c r="AG700" s="3"/>
      <c r="AH700" s="3"/>
      <c r="AI700" s="3"/>
      <c r="AJ700" s="3"/>
    </row>
    <row r="701" spans="1:36" x14ac:dyDescent="0.45">
      <c r="A701" s="3"/>
      <c r="B701" s="3"/>
      <c r="C701" s="3"/>
      <c r="D701" s="23"/>
      <c r="E701" s="95"/>
      <c r="F701" s="95"/>
      <c r="X701" s="95"/>
      <c r="Z701" s="95"/>
      <c r="AB701" s="3"/>
      <c r="AC701" s="3"/>
      <c r="AD701" s="3"/>
      <c r="AE701" s="3"/>
      <c r="AF701" s="3"/>
      <c r="AG701" s="3"/>
      <c r="AH701" s="3"/>
      <c r="AI701" s="3"/>
      <c r="AJ701" s="3"/>
    </row>
    <row r="702" spans="1:36" x14ac:dyDescent="0.45">
      <c r="A702" s="3"/>
      <c r="B702" s="3"/>
      <c r="C702" s="3"/>
      <c r="D702" s="23"/>
      <c r="E702" s="95"/>
      <c r="F702" s="95"/>
      <c r="X702" s="95"/>
      <c r="Z702" s="95"/>
      <c r="AB702" s="3"/>
      <c r="AC702" s="3"/>
      <c r="AD702" s="3"/>
      <c r="AE702" s="3"/>
      <c r="AF702" s="3"/>
      <c r="AG702" s="3"/>
      <c r="AH702" s="3"/>
      <c r="AI702" s="3"/>
      <c r="AJ702" s="3"/>
    </row>
    <row r="703" spans="1:36" x14ac:dyDescent="0.45">
      <c r="A703" s="3"/>
      <c r="B703" s="3"/>
      <c r="C703" s="3"/>
      <c r="D703" s="23"/>
      <c r="E703" s="95"/>
      <c r="F703" s="95"/>
      <c r="X703" s="95"/>
      <c r="Z703" s="95"/>
      <c r="AB703" s="3"/>
      <c r="AC703" s="3"/>
      <c r="AD703" s="3"/>
      <c r="AE703" s="3"/>
      <c r="AF703" s="3"/>
      <c r="AG703" s="3"/>
      <c r="AH703" s="3"/>
      <c r="AI703" s="3"/>
      <c r="AJ703" s="3"/>
    </row>
    <row r="704" spans="1:36" x14ac:dyDescent="0.45">
      <c r="A704" s="3"/>
      <c r="B704" s="3"/>
      <c r="C704" s="3"/>
      <c r="D704" s="23"/>
      <c r="E704" s="95"/>
      <c r="F704" s="95"/>
      <c r="X704" s="95"/>
      <c r="Z704" s="95"/>
      <c r="AB704" s="3"/>
      <c r="AC704" s="3"/>
      <c r="AD704" s="3"/>
      <c r="AE704" s="3"/>
      <c r="AF704" s="3"/>
      <c r="AG704" s="3"/>
      <c r="AH704" s="3"/>
      <c r="AI704" s="3"/>
      <c r="AJ704" s="3"/>
    </row>
    <row r="705" spans="1:36" x14ac:dyDescent="0.45">
      <c r="A705" s="3"/>
      <c r="B705" s="3"/>
      <c r="C705" s="3"/>
      <c r="D705" s="23"/>
      <c r="E705" s="95"/>
      <c r="F705" s="95"/>
      <c r="X705" s="95"/>
      <c r="Z705" s="95"/>
      <c r="AB705" s="3"/>
      <c r="AC705" s="3"/>
      <c r="AD705" s="3"/>
      <c r="AE705" s="3"/>
      <c r="AF705" s="3"/>
      <c r="AG705" s="3"/>
      <c r="AH705" s="3"/>
      <c r="AI705" s="3"/>
      <c r="AJ705" s="3"/>
    </row>
    <row r="706" spans="1:36" x14ac:dyDescent="0.45">
      <c r="A706" s="3"/>
      <c r="B706" s="3"/>
      <c r="C706" s="3"/>
      <c r="D706" s="23"/>
      <c r="E706" s="95"/>
      <c r="F706" s="95"/>
      <c r="X706" s="95"/>
      <c r="Z706" s="95"/>
      <c r="AB706" s="3"/>
      <c r="AC706" s="3"/>
      <c r="AD706" s="3"/>
      <c r="AE706" s="3"/>
      <c r="AF706" s="3"/>
      <c r="AG706" s="3"/>
      <c r="AH706" s="3"/>
      <c r="AI706" s="3"/>
      <c r="AJ706" s="3"/>
    </row>
    <row r="707" spans="1:36" x14ac:dyDescent="0.45">
      <c r="A707" s="3"/>
      <c r="B707" s="3"/>
      <c r="C707" s="3"/>
      <c r="D707" s="23"/>
      <c r="E707" s="95"/>
      <c r="F707" s="95"/>
      <c r="X707" s="95"/>
      <c r="Z707" s="95"/>
      <c r="AB707" s="3"/>
      <c r="AC707" s="3"/>
      <c r="AD707" s="3"/>
      <c r="AE707" s="3"/>
      <c r="AF707" s="3"/>
      <c r="AG707" s="3"/>
      <c r="AH707" s="3"/>
      <c r="AI707" s="3"/>
      <c r="AJ707" s="3"/>
    </row>
    <row r="708" spans="1:36" x14ac:dyDescent="0.45">
      <c r="A708" s="3"/>
      <c r="B708" s="3"/>
      <c r="C708" s="3"/>
      <c r="D708" s="23"/>
      <c r="E708" s="95"/>
      <c r="F708" s="95"/>
      <c r="X708" s="95"/>
      <c r="Z708" s="95"/>
      <c r="AB708" s="3"/>
      <c r="AC708" s="3"/>
      <c r="AD708" s="3"/>
      <c r="AE708" s="3"/>
      <c r="AF708" s="3"/>
      <c r="AG708" s="3"/>
      <c r="AH708" s="3"/>
      <c r="AI708" s="3"/>
      <c r="AJ708" s="3"/>
    </row>
    <row r="709" spans="1:36" x14ac:dyDescent="0.45">
      <c r="A709" s="3"/>
      <c r="B709" s="3"/>
      <c r="C709" s="3"/>
      <c r="D709" s="23"/>
      <c r="E709" s="95"/>
      <c r="F709" s="95"/>
      <c r="X709" s="95"/>
      <c r="Z709" s="95"/>
      <c r="AB709" s="3"/>
      <c r="AC709" s="3"/>
      <c r="AD709" s="3"/>
      <c r="AE709" s="3"/>
      <c r="AF709" s="3"/>
      <c r="AG709" s="3"/>
      <c r="AH709" s="3"/>
      <c r="AI709" s="3"/>
      <c r="AJ709" s="3"/>
    </row>
    <row r="710" spans="1:36" x14ac:dyDescent="0.45">
      <c r="A710" s="3"/>
      <c r="B710" s="3"/>
      <c r="C710" s="3"/>
      <c r="D710" s="23"/>
      <c r="E710" s="95"/>
      <c r="F710" s="95"/>
      <c r="X710" s="95"/>
      <c r="Z710" s="95"/>
      <c r="AB710" s="3"/>
      <c r="AC710" s="3"/>
      <c r="AD710" s="3"/>
      <c r="AE710" s="3"/>
      <c r="AF710" s="3"/>
      <c r="AG710" s="3"/>
      <c r="AH710" s="3"/>
      <c r="AI710" s="3"/>
      <c r="AJ710" s="3"/>
    </row>
    <row r="711" spans="1:36" x14ac:dyDescent="0.45">
      <c r="A711" s="3"/>
      <c r="B711" s="3"/>
      <c r="C711" s="3"/>
      <c r="D711" s="23"/>
      <c r="E711" s="95"/>
      <c r="F711" s="95"/>
      <c r="X711" s="95"/>
      <c r="Z711" s="95"/>
      <c r="AB711" s="3"/>
      <c r="AC711" s="3"/>
      <c r="AD711" s="3"/>
      <c r="AE711" s="3"/>
      <c r="AF711" s="3"/>
      <c r="AG711" s="3"/>
      <c r="AH711" s="3"/>
      <c r="AI711" s="3"/>
      <c r="AJ711" s="3"/>
    </row>
    <row r="712" spans="1:36" x14ac:dyDescent="0.45">
      <c r="A712" s="3"/>
      <c r="B712" s="3"/>
      <c r="C712" s="3"/>
      <c r="D712" s="23"/>
      <c r="E712" s="95"/>
      <c r="F712" s="95"/>
      <c r="X712" s="95"/>
      <c r="Z712" s="95"/>
      <c r="AB712" s="3"/>
      <c r="AC712" s="3"/>
      <c r="AD712" s="3"/>
      <c r="AE712" s="3"/>
      <c r="AF712" s="3"/>
      <c r="AG712" s="3"/>
      <c r="AH712" s="3"/>
      <c r="AI712" s="3"/>
      <c r="AJ712" s="3"/>
    </row>
    <row r="713" spans="1:36" x14ac:dyDescent="0.45">
      <c r="A713" s="3"/>
      <c r="B713" s="3"/>
      <c r="C713" s="3"/>
      <c r="D713" s="23"/>
      <c r="E713" s="95"/>
      <c r="F713" s="95"/>
      <c r="X713" s="95"/>
      <c r="Z713" s="95"/>
      <c r="AB713" s="3"/>
      <c r="AC713" s="3"/>
      <c r="AD713" s="3"/>
      <c r="AE713" s="3"/>
      <c r="AF713" s="3"/>
      <c r="AG713" s="3"/>
      <c r="AH713" s="3"/>
      <c r="AI713" s="3"/>
      <c r="AJ713" s="3"/>
    </row>
    <row r="714" spans="1:36" x14ac:dyDescent="0.45">
      <c r="A714" s="3"/>
      <c r="B714" s="3"/>
      <c r="C714" s="3"/>
      <c r="D714" s="23"/>
      <c r="E714" s="95"/>
      <c r="F714" s="95"/>
      <c r="X714" s="95"/>
      <c r="Z714" s="95"/>
      <c r="AB714" s="3"/>
      <c r="AC714" s="3"/>
      <c r="AD714" s="3"/>
      <c r="AE714" s="3"/>
      <c r="AF714" s="3"/>
      <c r="AG714" s="3"/>
      <c r="AH714" s="3"/>
      <c r="AI714" s="3"/>
      <c r="AJ714" s="3"/>
    </row>
    <row r="715" spans="1:36" x14ac:dyDescent="0.45">
      <c r="A715" s="3"/>
      <c r="B715" s="3"/>
      <c r="C715" s="3"/>
      <c r="D715" s="23"/>
      <c r="E715" s="95"/>
      <c r="F715" s="95"/>
      <c r="X715" s="95"/>
      <c r="Z715" s="95"/>
      <c r="AB715" s="3"/>
      <c r="AC715" s="3"/>
      <c r="AD715" s="3"/>
      <c r="AE715" s="3"/>
      <c r="AF715" s="3"/>
      <c r="AG715" s="3"/>
      <c r="AH715" s="3"/>
      <c r="AI715" s="3"/>
      <c r="AJ715" s="3"/>
    </row>
    <row r="716" spans="1:36" x14ac:dyDescent="0.45">
      <c r="A716" s="3"/>
      <c r="B716" s="3"/>
      <c r="C716" s="3"/>
      <c r="D716" s="23"/>
      <c r="E716" s="95"/>
      <c r="F716" s="95"/>
      <c r="X716" s="95"/>
      <c r="Z716" s="95"/>
      <c r="AB716" s="3"/>
      <c r="AC716" s="3"/>
      <c r="AD716" s="3"/>
      <c r="AE716" s="3"/>
      <c r="AF716" s="3"/>
      <c r="AG716" s="3"/>
      <c r="AH716" s="3"/>
      <c r="AI716" s="3"/>
      <c r="AJ716" s="3"/>
    </row>
    <row r="717" spans="1:36" x14ac:dyDescent="0.45">
      <c r="A717" s="3"/>
      <c r="B717" s="3"/>
      <c r="C717" s="3"/>
      <c r="D717" s="23"/>
      <c r="E717" s="95"/>
      <c r="F717" s="95"/>
      <c r="X717" s="95"/>
      <c r="Z717" s="95"/>
      <c r="AB717" s="3"/>
      <c r="AC717" s="3"/>
      <c r="AD717" s="3"/>
      <c r="AE717" s="3"/>
      <c r="AF717" s="3"/>
      <c r="AG717" s="3"/>
      <c r="AH717" s="3"/>
      <c r="AI717" s="3"/>
      <c r="AJ717" s="3"/>
    </row>
    <row r="718" spans="1:36" x14ac:dyDescent="0.45">
      <c r="A718" s="3"/>
      <c r="B718" s="3"/>
      <c r="C718" s="3"/>
      <c r="D718" s="23"/>
      <c r="E718" s="95"/>
      <c r="F718" s="95"/>
      <c r="X718" s="95"/>
      <c r="Z718" s="95"/>
      <c r="AB718" s="3"/>
      <c r="AC718" s="3"/>
      <c r="AD718" s="3"/>
      <c r="AE718" s="3"/>
      <c r="AF718" s="3"/>
      <c r="AG718" s="3"/>
      <c r="AH718" s="3"/>
      <c r="AI718" s="3"/>
      <c r="AJ718" s="3"/>
    </row>
    <row r="719" spans="1:36" x14ac:dyDescent="0.45">
      <c r="A719" s="3"/>
      <c r="B719" s="3"/>
      <c r="C719" s="3"/>
      <c r="D719" s="23"/>
      <c r="E719" s="95"/>
      <c r="F719" s="95"/>
      <c r="X719" s="95"/>
      <c r="Z719" s="95"/>
      <c r="AB719" s="3"/>
      <c r="AC719" s="3"/>
      <c r="AD719" s="3"/>
      <c r="AE719" s="3"/>
      <c r="AF719" s="3"/>
      <c r="AG719" s="3"/>
      <c r="AH719" s="3"/>
      <c r="AI719" s="3"/>
      <c r="AJ719" s="3"/>
    </row>
    <row r="720" spans="1:36" x14ac:dyDescent="0.45">
      <c r="A720" s="3"/>
      <c r="B720" s="3"/>
      <c r="C720" s="3"/>
      <c r="D720" s="23"/>
      <c r="E720" s="95"/>
      <c r="F720" s="95"/>
      <c r="X720" s="95"/>
      <c r="Z720" s="95"/>
      <c r="AB720" s="3"/>
      <c r="AC720" s="3"/>
      <c r="AD720" s="3"/>
      <c r="AE720" s="3"/>
      <c r="AF720" s="3"/>
      <c r="AG720" s="3"/>
      <c r="AH720" s="3"/>
      <c r="AI720" s="3"/>
      <c r="AJ720" s="3"/>
    </row>
    <row r="721" spans="1:36" x14ac:dyDescent="0.45">
      <c r="A721" s="3"/>
      <c r="B721" s="3"/>
      <c r="C721" s="3"/>
      <c r="D721" s="23"/>
      <c r="E721" s="95"/>
      <c r="F721" s="95"/>
      <c r="X721" s="95"/>
      <c r="Z721" s="95"/>
      <c r="AB721" s="3"/>
      <c r="AC721" s="3"/>
      <c r="AD721" s="3"/>
      <c r="AE721" s="3"/>
      <c r="AF721" s="3"/>
      <c r="AG721" s="3"/>
      <c r="AH721" s="3"/>
      <c r="AI721" s="3"/>
      <c r="AJ721" s="3"/>
    </row>
    <row r="722" spans="1:36" x14ac:dyDescent="0.45">
      <c r="A722" s="3"/>
      <c r="B722" s="3"/>
      <c r="C722" s="3"/>
      <c r="D722" s="23"/>
      <c r="E722" s="95"/>
      <c r="F722" s="95"/>
      <c r="X722" s="95"/>
      <c r="Z722" s="95"/>
      <c r="AB722" s="3"/>
      <c r="AC722" s="3"/>
      <c r="AD722" s="3"/>
      <c r="AE722" s="3"/>
      <c r="AF722" s="3"/>
      <c r="AG722" s="3"/>
      <c r="AH722" s="3"/>
      <c r="AI722" s="3"/>
      <c r="AJ722" s="3"/>
    </row>
    <row r="723" spans="1:36" x14ac:dyDescent="0.45">
      <c r="A723" s="3"/>
      <c r="B723" s="3"/>
      <c r="C723" s="3"/>
      <c r="D723" s="23"/>
      <c r="E723" s="95"/>
      <c r="F723" s="95"/>
      <c r="X723" s="95"/>
      <c r="Z723" s="95"/>
      <c r="AB723" s="3"/>
      <c r="AC723" s="3"/>
      <c r="AD723" s="3"/>
      <c r="AE723" s="3"/>
      <c r="AF723" s="3"/>
      <c r="AG723" s="3"/>
      <c r="AH723" s="3"/>
      <c r="AI723" s="3"/>
      <c r="AJ723" s="3"/>
    </row>
    <row r="724" spans="1:36" x14ac:dyDescent="0.45">
      <c r="A724" s="3"/>
      <c r="B724" s="3"/>
      <c r="C724" s="3"/>
      <c r="D724" s="23"/>
      <c r="E724" s="95"/>
      <c r="F724" s="95"/>
      <c r="X724" s="95"/>
      <c r="Z724" s="95"/>
      <c r="AB724" s="3"/>
      <c r="AC724" s="3"/>
      <c r="AD724" s="3"/>
      <c r="AE724" s="3"/>
      <c r="AF724" s="3"/>
      <c r="AG724" s="3"/>
      <c r="AH724" s="3"/>
      <c r="AI724" s="3"/>
      <c r="AJ724" s="3"/>
    </row>
    <row r="725" spans="1:36" x14ac:dyDescent="0.45">
      <c r="A725" s="3"/>
      <c r="B725" s="3"/>
      <c r="C725" s="3"/>
      <c r="D725" s="23"/>
      <c r="E725" s="95"/>
      <c r="F725" s="95"/>
      <c r="X725" s="95"/>
      <c r="Z725" s="95"/>
      <c r="AB725" s="3"/>
      <c r="AC725" s="3"/>
      <c r="AD725" s="3"/>
      <c r="AE725" s="3"/>
      <c r="AF725" s="3"/>
      <c r="AG725" s="3"/>
      <c r="AH725" s="3"/>
      <c r="AI725" s="3"/>
      <c r="AJ725" s="3"/>
    </row>
    <row r="726" spans="1:36" x14ac:dyDescent="0.45">
      <c r="A726" s="3"/>
      <c r="B726" s="3"/>
      <c r="C726" s="3"/>
      <c r="D726" s="23"/>
      <c r="E726" s="95"/>
      <c r="F726" s="95"/>
      <c r="X726" s="95"/>
      <c r="Z726" s="95"/>
      <c r="AB726" s="3"/>
      <c r="AC726" s="3"/>
      <c r="AD726" s="3"/>
      <c r="AE726" s="3"/>
      <c r="AF726" s="3"/>
      <c r="AG726" s="3"/>
      <c r="AH726" s="3"/>
      <c r="AI726" s="3"/>
      <c r="AJ726" s="3"/>
    </row>
    <row r="727" spans="1:36" x14ac:dyDescent="0.45">
      <c r="A727" s="3"/>
      <c r="B727" s="3"/>
      <c r="C727" s="3"/>
      <c r="D727" s="23"/>
      <c r="E727" s="95"/>
      <c r="F727" s="95"/>
      <c r="X727" s="95"/>
      <c r="Z727" s="95"/>
      <c r="AB727" s="3"/>
      <c r="AC727" s="3"/>
      <c r="AD727" s="3"/>
      <c r="AE727" s="3"/>
      <c r="AF727" s="3"/>
      <c r="AG727" s="3"/>
      <c r="AH727" s="3"/>
      <c r="AI727" s="3"/>
      <c r="AJ727" s="3"/>
    </row>
    <row r="728" spans="1:36" x14ac:dyDescent="0.45">
      <c r="A728" s="3"/>
      <c r="B728" s="3"/>
      <c r="C728" s="3"/>
      <c r="D728" s="23"/>
      <c r="E728" s="95"/>
      <c r="F728" s="95"/>
      <c r="X728" s="95"/>
      <c r="Z728" s="95"/>
      <c r="AB728" s="3"/>
      <c r="AC728" s="3"/>
      <c r="AD728" s="3"/>
      <c r="AE728" s="3"/>
      <c r="AF728" s="3"/>
      <c r="AG728" s="3"/>
      <c r="AH728" s="3"/>
      <c r="AI728" s="3"/>
      <c r="AJ728" s="3"/>
    </row>
    <row r="729" spans="1:36" x14ac:dyDescent="0.45">
      <c r="A729" s="3"/>
      <c r="B729" s="3"/>
      <c r="C729" s="3"/>
      <c r="D729" s="23"/>
      <c r="E729" s="95"/>
      <c r="F729" s="95"/>
      <c r="X729" s="95"/>
      <c r="Z729" s="95"/>
      <c r="AB729" s="3"/>
      <c r="AC729" s="3"/>
      <c r="AD729" s="3"/>
      <c r="AE729" s="3"/>
      <c r="AF729" s="3"/>
      <c r="AG729" s="3"/>
      <c r="AH729" s="3"/>
      <c r="AI729" s="3"/>
      <c r="AJ729" s="3"/>
    </row>
    <row r="730" spans="1:36" x14ac:dyDescent="0.45">
      <c r="A730" s="3"/>
      <c r="B730" s="3"/>
      <c r="C730" s="3"/>
      <c r="D730" s="23"/>
      <c r="E730" s="95"/>
      <c r="F730" s="95"/>
      <c r="X730" s="95"/>
      <c r="Z730" s="95"/>
      <c r="AB730" s="3"/>
      <c r="AC730" s="3"/>
      <c r="AD730" s="3"/>
      <c r="AE730" s="3"/>
      <c r="AF730" s="3"/>
      <c r="AG730" s="3"/>
      <c r="AH730" s="3"/>
      <c r="AI730" s="3"/>
      <c r="AJ730" s="3"/>
    </row>
    <row r="731" spans="1:36" x14ac:dyDescent="0.45">
      <c r="A731" s="3"/>
      <c r="B731" s="3"/>
      <c r="C731" s="3"/>
      <c r="D731" s="23"/>
      <c r="E731" s="95"/>
      <c r="F731" s="95"/>
      <c r="X731" s="95"/>
      <c r="Z731" s="95"/>
      <c r="AB731" s="3"/>
      <c r="AC731" s="3"/>
      <c r="AD731" s="3"/>
      <c r="AE731" s="3"/>
      <c r="AF731" s="3"/>
      <c r="AG731" s="3"/>
      <c r="AH731" s="3"/>
      <c r="AI731" s="3"/>
      <c r="AJ731" s="3"/>
    </row>
    <row r="732" spans="1:36" x14ac:dyDescent="0.45">
      <c r="A732" s="3"/>
      <c r="B732" s="3"/>
      <c r="C732" s="3"/>
      <c r="D732" s="23"/>
      <c r="E732" s="95"/>
      <c r="F732" s="95"/>
      <c r="X732" s="95"/>
      <c r="Z732" s="95"/>
      <c r="AB732" s="3"/>
      <c r="AC732" s="3"/>
      <c r="AD732" s="3"/>
      <c r="AE732" s="3"/>
      <c r="AF732" s="3"/>
      <c r="AG732" s="3"/>
      <c r="AH732" s="3"/>
      <c r="AI732" s="3"/>
      <c r="AJ732" s="3"/>
    </row>
    <row r="733" spans="1:36" x14ac:dyDescent="0.45">
      <c r="A733" s="3"/>
      <c r="B733" s="3"/>
      <c r="C733" s="3"/>
      <c r="D733" s="23"/>
      <c r="E733" s="95"/>
      <c r="F733" s="95"/>
      <c r="X733" s="95"/>
      <c r="Z733" s="95"/>
      <c r="AB733" s="3"/>
      <c r="AC733" s="3"/>
      <c r="AD733" s="3"/>
      <c r="AE733" s="3"/>
      <c r="AF733" s="3"/>
      <c r="AG733" s="3"/>
      <c r="AH733" s="3"/>
      <c r="AI733" s="3"/>
      <c r="AJ733" s="3"/>
    </row>
    <row r="734" spans="1:36" x14ac:dyDescent="0.45">
      <c r="A734" s="3"/>
      <c r="B734" s="3"/>
      <c r="C734" s="3"/>
      <c r="D734" s="23"/>
      <c r="E734" s="95"/>
      <c r="F734" s="95"/>
      <c r="X734" s="95"/>
      <c r="Z734" s="95"/>
      <c r="AB734" s="3"/>
      <c r="AC734" s="3"/>
      <c r="AD734" s="3"/>
      <c r="AE734" s="3"/>
      <c r="AF734" s="3"/>
      <c r="AG734" s="3"/>
      <c r="AH734" s="3"/>
      <c r="AI734" s="3"/>
      <c r="AJ734" s="3"/>
    </row>
    <row r="735" spans="1:36" x14ac:dyDescent="0.45">
      <c r="A735" s="3"/>
      <c r="B735" s="3"/>
      <c r="C735" s="3"/>
      <c r="D735" s="23"/>
      <c r="E735" s="95"/>
      <c r="F735" s="95"/>
      <c r="X735" s="95"/>
      <c r="Z735" s="95"/>
      <c r="AB735" s="3"/>
      <c r="AC735" s="3"/>
      <c r="AD735" s="3"/>
      <c r="AE735" s="3"/>
      <c r="AF735" s="3"/>
      <c r="AG735" s="3"/>
      <c r="AH735" s="3"/>
      <c r="AI735" s="3"/>
      <c r="AJ735" s="3"/>
    </row>
    <row r="736" spans="1:36" x14ac:dyDescent="0.45">
      <c r="A736" s="3"/>
      <c r="B736" s="3"/>
      <c r="C736" s="3"/>
      <c r="D736" s="23"/>
      <c r="E736" s="95"/>
      <c r="F736" s="95"/>
      <c r="X736" s="95"/>
      <c r="Z736" s="95"/>
      <c r="AB736" s="3"/>
      <c r="AC736" s="3"/>
      <c r="AD736" s="3"/>
      <c r="AE736" s="3"/>
      <c r="AF736" s="3"/>
      <c r="AG736" s="3"/>
      <c r="AH736" s="3"/>
      <c r="AI736" s="3"/>
      <c r="AJ736" s="3"/>
    </row>
    <row r="737" spans="1:36" x14ac:dyDescent="0.45">
      <c r="A737" s="3"/>
      <c r="B737" s="3"/>
      <c r="C737" s="3"/>
      <c r="D737" s="23"/>
      <c r="E737" s="95"/>
      <c r="F737" s="95"/>
      <c r="X737" s="95"/>
      <c r="Z737" s="95"/>
      <c r="AB737" s="3"/>
      <c r="AC737" s="3"/>
      <c r="AD737" s="3"/>
      <c r="AE737" s="3"/>
      <c r="AF737" s="3"/>
      <c r="AG737" s="3"/>
      <c r="AH737" s="3"/>
      <c r="AI737" s="3"/>
      <c r="AJ737" s="3"/>
    </row>
    <row r="738" spans="1:36" x14ac:dyDescent="0.45">
      <c r="A738" s="3"/>
      <c r="B738" s="3"/>
      <c r="C738" s="3"/>
      <c r="D738" s="23"/>
      <c r="E738" s="95"/>
      <c r="F738" s="95"/>
      <c r="X738" s="95"/>
      <c r="Z738" s="95"/>
      <c r="AB738" s="3"/>
      <c r="AC738" s="3"/>
      <c r="AD738" s="3"/>
      <c r="AE738" s="3"/>
      <c r="AF738" s="3"/>
      <c r="AG738" s="3"/>
      <c r="AH738" s="3"/>
      <c r="AI738" s="3"/>
      <c r="AJ738" s="3"/>
    </row>
    <row r="739" spans="1:36" x14ac:dyDescent="0.45">
      <c r="A739" s="3"/>
      <c r="B739" s="3"/>
      <c r="C739" s="3"/>
      <c r="D739" s="23"/>
      <c r="E739" s="95"/>
      <c r="F739" s="95"/>
      <c r="X739" s="95"/>
      <c r="Z739" s="95"/>
      <c r="AB739" s="3"/>
      <c r="AC739" s="3"/>
      <c r="AD739" s="3"/>
      <c r="AE739" s="3"/>
      <c r="AF739" s="3"/>
      <c r="AG739" s="3"/>
      <c r="AH739" s="3"/>
      <c r="AI739" s="3"/>
      <c r="AJ739" s="3"/>
    </row>
    <row r="740" spans="1:36" x14ac:dyDescent="0.45">
      <c r="A740" s="3"/>
      <c r="B740" s="3"/>
      <c r="C740" s="3"/>
      <c r="D740" s="23"/>
      <c r="E740" s="95"/>
      <c r="F740" s="95"/>
      <c r="X740" s="95"/>
      <c r="Z740" s="95"/>
      <c r="AB740" s="3"/>
      <c r="AC740" s="3"/>
      <c r="AD740" s="3"/>
      <c r="AE740" s="3"/>
      <c r="AF740" s="3"/>
      <c r="AG740" s="3"/>
      <c r="AH740" s="3"/>
      <c r="AI740" s="3"/>
      <c r="AJ740" s="3"/>
    </row>
    <row r="741" spans="1:36" x14ac:dyDescent="0.45">
      <c r="A741" s="3"/>
      <c r="B741" s="3"/>
      <c r="C741" s="3"/>
      <c r="D741" s="23"/>
      <c r="E741" s="95"/>
      <c r="F741" s="95"/>
      <c r="X741" s="95"/>
      <c r="Z741" s="95"/>
      <c r="AB741" s="3"/>
      <c r="AC741" s="3"/>
      <c r="AD741" s="3"/>
      <c r="AE741" s="3"/>
      <c r="AF741" s="3"/>
      <c r="AG741" s="3"/>
      <c r="AH741" s="3"/>
      <c r="AI741" s="3"/>
      <c r="AJ741" s="3"/>
    </row>
    <row r="742" spans="1:36" x14ac:dyDescent="0.45">
      <c r="A742" s="3"/>
      <c r="B742" s="3"/>
      <c r="C742" s="3"/>
      <c r="D742" s="23"/>
      <c r="E742" s="95"/>
      <c r="F742" s="95"/>
      <c r="X742" s="95"/>
      <c r="Z742" s="95"/>
      <c r="AB742" s="3"/>
      <c r="AC742" s="3"/>
      <c r="AD742" s="3"/>
      <c r="AE742" s="3"/>
      <c r="AF742" s="3"/>
      <c r="AG742" s="3"/>
      <c r="AH742" s="3"/>
      <c r="AI742" s="3"/>
      <c r="AJ742" s="3"/>
    </row>
    <row r="743" spans="1:36" x14ac:dyDescent="0.45">
      <c r="A743" s="3"/>
      <c r="B743" s="3"/>
      <c r="C743" s="3"/>
      <c r="D743" s="23"/>
      <c r="E743" s="95"/>
      <c r="F743" s="95"/>
      <c r="X743" s="95"/>
      <c r="Z743" s="95"/>
      <c r="AB743" s="3"/>
      <c r="AC743" s="3"/>
      <c r="AD743" s="3"/>
      <c r="AE743" s="3"/>
      <c r="AF743" s="3"/>
      <c r="AG743" s="3"/>
      <c r="AH743" s="3"/>
      <c r="AI743" s="3"/>
      <c r="AJ743" s="3"/>
    </row>
    <row r="744" spans="1:36" x14ac:dyDescent="0.45">
      <c r="A744" s="3"/>
      <c r="B744" s="3"/>
      <c r="C744" s="3"/>
      <c r="D744" s="23"/>
      <c r="E744" s="95"/>
      <c r="F744" s="95"/>
      <c r="X744" s="95"/>
      <c r="Z744" s="95"/>
      <c r="AB744" s="3"/>
      <c r="AC744" s="3"/>
      <c r="AD744" s="3"/>
      <c r="AE744" s="3"/>
      <c r="AF744" s="3"/>
      <c r="AG744" s="3"/>
      <c r="AH744" s="3"/>
      <c r="AI744" s="3"/>
      <c r="AJ744" s="3"/>
    </row>
    <row r="745" spans="1:36" x14ac:dyDescent="0.45">
      <c r="A745" s="3"/>
      <c r="B745" s="3"/>
      <c r="C745" s="3"/>
      <c r="D745" s="23"/>
      <c r="E745" s="95"/>
      <c r="F745" s="95"/>
      <c r="X745" s="95"/>
      <c r="Z745" s="95"/>
      <c r="AB745" s="3"/>
      <c r="AC745" s="3"/>
      <c r="AD745" s="3"/>
      <c r="AE745" s="3"/>
      <c r="AF745" s="3"/>
      <c r="AG745" s="3"/>
      <c r="AH745" s="3"/>
      <c r="AI745" s="3"/>
      <c r="AJ745" s="3"/>
    </row>
    <row r="746" spans="1:36" x14ac:dyDescent="0.45">
      <c r="A746" s="3"/>
      <c r="B746" s="3"/>
      <c r="C746" s="3"/>
      <c r="D746" s="23"/>
      <c r="E746" s="95"/>
      <c r="F746" s="95"/>
      <c r="X746" s="95"/>
      <c r="Z746" s="95"/>
      <c r="AB746" s="3"/>
      <c r="AC746" s="3"/>
      <c r="AD746" s="3"/>
      <c r="AE746" s="3"/>
      <c r="AF746" s="3"/>
      <c r="AG746" s="3"/>
      <c r="AH746" s="3"/>
      <c r="AI746" s="3"/>
      <c r="AJ746" s="3"/>
    </row>
    <row r="747" spans="1:36" x14ac:dyDescent="0.45">
      <c r="A747" s="3"/>
      <c r="B747" s="3"/>
      <c r="C747" s="3"/>
      <c r="D747" s="23"/>
      <c r="E747" s="95"/>
      <c r="F747" s="95"/>
      <c r="X747" s="95"/>
      <c r="Z747" s="95"/>
      <c r="AB747" s="3"/>
      <c r="AC747" s="3"/>
      <c r="AD747" s="3"/>
      <c r="AE747" s="3"/>
      <c r="AF747" s="3"/>
      <c r="AG747" s="3"/>
      <c r="AH747" s="3"/>
      <c r="AI747" s="3"/>
      <c r="AJ747" s="3"/>
    </row>
    <row r="748" spans="1:36" x14ac:dyDescent="0.45">
      <c r="A748" s="3"/>
      <c r="B748" s="3"/>
      <c r="C748" s="3"/>
      <c r="D748" s="23"/>
      <c r="E748" s="95"/>
      <c r="F748" s="95"/>
      <c r="X748" s="95"/>
      <c r="Z748" s="95"/>
      <c r="AB748" s="3"/>
      <c r="AC748" s="3"/>
      <c r="AD748" s="3"/>
      <c r="AE748" s="3"/>
      <c r="AF748" s="3"/>
      <c r="AG748" s="3"/>
      <c r="AH748" s="3"/>
      <c r="AI748" s="3"/>
      <c r="AJ748" s="3"/>
    </row>
    <row r="749" spans="1:36" x14ac:dyDescent="0.45">
      <c r="A749" s="3"/>
      <c r="B749" s="3"/>
      <c r="C749" s="3"/>
      <c r="D749" s="23"/>
      <c r="E749" s="95"/>
      <c r="F749" s="95"/>
      <c r="X749" s="95"/>
      <c r="Z749" s="95"/>
      <c r="AB749" s="3"/>
      <c r="AC749" s="3"/>
      <c r="AD749" s="3"/>
      <c r="AE749" s="3"/>
      <c r="AF749" s="3"/>
      <c r="AG749" s="3"/>
      <c r="AH749" s="3"/>
      <c r="AI749" s="3"/>
      <c r="AJ749" s="3"/>
    </row>
    <row r="750" spans="1:36" x14ac:dyDescent="0.45">
      <c r="A750" s="3"/>
      <c r="B750" s="3"/>
      <c r="C750" s="3"/>
      <c r="D750" s="23"/>
      <c r="E750" s="95"/>
      <c r="F750" s="95"/>
      <c r="X750" s="95"/>
      <c r="Z750" s="95"/>
      <c r="AB750" s="3"/>
      <c r="AC750" s="3"/>
      <c r="AD750" s="3"/>
      <c r="AE750" s="3"/>
      <c r="AF750" s="3"/>
      <c r="AG750" s="3"/>
      <c r="AH750" s="3"/>
      <c r="AI750" s="3"/>
      <c r="AJ750" s="3"/>
    </row>
    <row r="751" spans="1:36" x14ac:dyDescent="0.45">
      <c r="A751" s="3"/>
      <c r="B751" s="3"/>
      <c r="C751" s="3"/>
      <c r="D751" s="23"/>
      <c r="E751" s="95"/>
      <c r="F751" s="95"/>
      <c r="X751" s="95"/>
      <c r="Z751" s="95"/>
      <c r="AB751" s="3"/>
      <c r="AC751" s="3"/>
      <c r="AD751" s="3"/>
      <c r="AE751" s="3"/>
      <c r="AF751" s="3"/>
      <c r="AG751" s="3"/>
      <c r="AH751" s="3"/>
      <c r="AI751" s="3"/>
      <c r="AJ751" s="3"/>
    </row>
    <row r="752" spans="1:36" x14ac:dyDescent="0.45">
      <c r="A752" s="3"/>
      <c r="B752" s="3"/>
      <c r="C752" s="3"/>
      <c r="D752" s="23"/>
      <c r="E752" s="95"/>
      <c r="F752" s="95"/>
      <c r="X752" s="95"/>
      <c r="Z752" s="95"/>
      <c r="AB752" s="3"/>
      <c r="AC752" s="3"/>
      <c r="AD752" s="3"/>
      <c r="AE752" s="3"/>
      <c r="AF752" s="3"/>
      <c r="AG752" s="3"/>
      <c r="AH752" s="3"/>
      <c r="AI752" s="3"/>
      <c r="AJ752" s="3"/>
    </row>
    <row r="753" spans="1:36" x14ac:dyDescent="0.45">
      <c r="A753" s="3"/>
      <c r="B753" s="3"/>
      <c r="C753" s="3"/>
      <c r="D753" s="23"/>
      <c r="E753" s="95"/>
      <c r="F753" s="95"/>
      <c r="X753" s="95"/>
      <c r="Z753" s="95"/>
      <c r="AB753" s="3"/>
      <c r="AC753" s="3"/>
      <c r="AD753" s="3"/>
      <c r="AE753" s="3"/>
      <c r="AF753" s="3"/>
      <c r="AG753" s="3"/>
      <c r="AH753" s="3"/>
      <c r="AI753" s="3"/>
      <c r="AJ753" s="3"/>
    </row>
    <row r="754" spans="1:36" x14ac:dyDescent="0.45">
      <c r="A754" s="3"/>
      <c r="B754" s="3"/>
      <c r="C754" s="3"/>
      <c r="D754" s="23"/>
      <c r="E754" s="95"/>
      <c r="F754" s="95"/>
      <c r="X754" s="95"/>
      <c r="Z754" s="95"/>
      <c r="AB754" s="3"/>
      <c r="AC754" s="3"/>
      <c r="AD754" s="3"/>
      <c r="AE754" s="3"/>
      <c r="AF754" s="3"/>
      <c r="AG754" s="3"/>
      <c r="AH754" s="3"/>
      <c r="AI754" s="3"/>
      <c r="AJ754" s="3"/>
    </row>
    <row r="755" spans="1:36" x14ac:dyDescent="0.45">
      <c r="A755" s="3"/>
      <c r="B755" s="3"/>
      <c r="C755" s="3"/>
      <c r="D755" s="23"/>
      <c r="E755" s="95"/>
      <c r="F755" s="95"/>
      <c r="X755" s="95"/>
      <c r="Z755" s="95"/>
      <c r="AB755" s="3"/>
      <c r="AC755" s="3"/>
      <c r="AD755" s="3"/>
      <c r="AE755" s="3"/>
      <c r="AF755" s="3"/>
      <c r="AG755" s="3"/>
      <c r="AH755" s="3"/>
      <c r="AI755" s="3"/>
      <c r="AJ755" s="3"/>
    </row>
    <row r="756" spans="1:36" x14ac:dyDescent="0.45">
      <c r="A756" s="3"/>
      <c r="B756" s="3"/>
      <c r="C756" s="3"/>
      <c r="D756" s="23"/>
      <c r="E756" s="95"/>
      <c r="F756" s="95"/>
      <c r="X756" s="95"/>
      <c r="Z756" s="95"/>
      <c r="AB756" s="3"/>
      <c r="AC756" s="3"/>
      <c r="AD756" s="3"/>
      <c r="AE756" s="3"/>
      <c r="AF756" s="3"/>
      <c r="AG756" s="3"/>
      <c r="AH756" s="3"/>
      <c r="AI756" s="3"/>
      <c r="AJ756" s="3"/>
    </row>
    <row r="757" spans="1:36" x14ac:dyDescent="0.45">
      <c r="A757" s="3"/>
      <c r="B757" s="3"/>
      <c r="C757" s="3"/>
      <c r="D757" s="23"/>
      <c r="E757" s="95"/>
      <c r="F757" s="95"/>
      <c r="X757" s="95"/>
      <c r="Z757" s="95"/>
      <c r="AB757" s="3"/>
      <c r="AC757" s="3"/>
      <c r="AD757" s="3"/>
      <c r="AE757" s="3"/>
      <c r="AF757" s="3"/>
      <c r="AG757" s="3"/>
      <c r="AH757" s="3"/>
      <c r="AI757" s="3"/>
      <c r="AJ757" s="3"/>
    </row>
    <row r="758" spans="1:36" x14ac:dyDescent="0.45">
      <c r="A758" s="3"/>
      <c r="B758" s="3"/>
      <c r="C758" s="3"/>
      <c r="D758" s="23"/>
      <c r="E758" s="95"/>
      <c r="F758" s="95"/>
      <c r="X758" s="95"/>
      <c r="Z758" s="95"/>
      <c r="AB758" s="3"/>
      <c r="AC758" s="3"/>
      <c r="AD758" s="3"/>
      <c r="AE758" s="3"/>
      <c r="AF758" s="3"/>
      <c r="AG758" s="3"/>
      <c r="AH758" s="3"/>
      <c r="AI758" s="3"/>
      <c r="AJ758" s="3"/>
    </row>
    <row r="759" spans="1:36" x14ac:dyDescent="0.45">
      <c r="A759" s="3"/>
      <c r="B759" s="3"/>
      <c r="C759" s="3"/>
      <c r="D759" s="23"/>
      <c r="E759" s="95"/>
      <c r="F759" s="95"/>
      <c r="X759" s="95"/>
      <c r="Z759" s="95"/>
      <c r="AB759" s="3"/>
      <c r="AC759" s="3"/>
      <c r="AD759" s="3"/>
      <c r="AE759" s="3"/>
      <c r="AF759" s="3"/>
      <c r="AG759" s="3"/>
      <c r="AH759" s="3"/>
      <c r="AI759" s="3"/>
      <c r="AJ759" s="3"/>
    </row>
    <row r="760" spans="1:36" x14ac:dyDescent="0.45">
      <c r="A760" s="3"/>
      <c r="B760" s="3"/>
      <c r="C760" s="3"/>
      <c r="D760" s="23"/>
      <c r="E760" s="95"/>
      <c r="F760" s="95"/>
      <c r="X760" s="95"/>
      <c r="Z760" s="95"/>
      <c r="AB760" s="3"/>
      <c r="AC760" s="3"/>
      <c r="AD760" s="3"/>
      <c r="AE760" s="3"/>
      <c r="AF760" s="3"/>
      <c r="AG760" s="3"/>
      <c r="AH760" s="3"/>
      <c r="AI760" s="3"/>
      <c r="AJ760" s="3"/>
    </row>
    <row r="761" spans="1:36" x14ac:dyDescent="0.45">
      <c r="A761" s="3"/>
      <c r="B761" s="3"/>
      <c r="C761" s="3"/>
      <c r="D761" s="23"/>
      <c r="E761" s="95"/>
      <c r="F761" s="95"/>
      <c r="X761" s="95"/>
      <c r="Z761" s="95"/>
      <c r="AB761" s="3"/>
      <c r="AC761" s="3"/>
      <c r="AD761" s="3"/>
      <c r="AE761" s="3"/>
      <c r="AF761" s="3"/>
      <c r="AG761" s="3"/>
      <c r="AH761" s="3"/>
      <c r="AI761" s="3"/>
      <c r="AJ761" s="3"/>
    </row>
    <row r="762" spans="1:36" x14ac:dyDescent="0.45">
      <c r="A762" s="3"/>
      <c r="B762" s="3"/>
      <c r="C762" s="3"/>
      <c r="D762" s="23"/>
      <c r="E762" s="95"/>
      <c r="F762" s="95"/>
      <c r="X762" s="95"/>
      <c r="Z762" s="95"/>
      <c r="AB762" s="3"/>
      <c r="AC762" s="3"/>
      <c r="AD762" s="3"/>
      <c r="AE762" s="3"/>
      <c r="AF762" s="3"/>
      <c r="AG762" s="3"/>
      <c r="AH762" s="3"/>
      <c r="AI762" s="3"/>
      <c r="AJ762" s="3"/>
    </row>
    <row r="763" spans="1:36" x14ac:dyDescent="0.45">
      <c r="A763" s="3"/>
      <c r="B763" s="3"/>
      <c r="C763" s="3"/>
      <c r="D763" s="23"/>
      <c r="E763" s="95"/>
      <c r="F763" s="95"/>
      <c r="X763" s="95"/>
      <c r="Z763" s="95"/>
      <c r="AB763" s="3"/>
      <c r="AC763" s="3"/>
      <c r="AD763" s="3"/>
      <c r="AE763" s="3"/>
      <c r="AF763" s="3"/>
      <c r="AG763" s="3"/>
      <c r="AH763" s="3"/>
      <c r="AI763" s="3"/>
      <c r="AJ763" s="3"/>
    </row>
    <row r="764" spans="1:36" x14ac:dyDescent="0.45">
      <c r="A764" s="3"/>
      <c r="B764" s="3"/>
      <c r="C764" s="3"/>
      <c r="D764" s="23"/>
      <c r="E764" s="95"/>
      <c r="F764" s="95"/>
      <c r="X764" s="95"/>
      <c r="Z764" s="95"/>
      <c r="AB764" s="3"/>
      <c r="AC764" s="3"/>
      <c r="AD764" s="3"/>
      <c r="AE764" s="3"/>
      <c r="AF764" s="3"/>
      <c r="AG764" s="3"/>
      <c r="AH764" s="3"/>
      <c r="AI764" s="3"/>
      <c r="AJ764" s="3"/>
    </row>
    <row r="765" spans="1:36" x14ac:dyDescent="0.45">
      <c r="A765" s="3"/>
      <c r="B765" s="3"/>
      <c r="C765" s="3"/>
      <c r="D765" s="23"/>
      <c r="E765" s="95"/>
      <c r="F765" s="95"/>
      <c r="X765" s="95"/>
      <c r="Z765" s="95"/>
      <c r="AB765" s="3"/>
      <c r="AC765" s="3"/>
      <c r="AD765" s="3"/>
      <c r="AE765" s="3"/>
      <c r="AF765" s="3"/>
      <c r="AG765" s="3"/>
      <c r="AH765" s="3"/>
      <c r="AI765" s="3"/>
      <c r="AJ765" s="3"/>
    </row>
    <row r="766" spans="1:36" x14ac:dyDescent="0.45">
      <c r="A766" s="3"/>
      <c r="B766" s="3"/>
      <c r="C766" s="3"/>
      <c r="D766" s="23"/>
      <c r="E766" s="95"/>
      <c r="F766" s="95"/>
      <c r="X766" s="95"/>
      <c r="Z766" s="95"/>
      <c r="AB766" s="3"/>
      <c r="AC766" s="3"/>
      <c r="AD766" s="3"/>
      <c r="AE766" s="3"/>
      <c r="AF766" s="3"/>
      <c r="AG766" s="3"/>
      <c r="AH766" s="3"/>
      <c r="AI766" s="3"/>
      <c r="AJ766" s="3"/>
    </row>
    <row r="767" spans="1:36" x14ac:dyDescent="0.45">
      <c r="A767" s="3"/>
      <c r="B767" s="3"/>
      <c r="C767" s="3"/>
      <c r="D767" s="23"/>
      <c r="E767" s="95"/>
      <c r="F767" s="95"/>
      <c r="X767" s="95"/>
      <c r="Z767" s="95"/>
      <c r="AB767" s="3"/>
      <c r="AC767" s="3"/>
      <c r="AD767" s="3"/>
      <c r="AE767" s="3"/>
      <c r="AF767" s="3"/>
      <c r="AG767" s="3"/>
      <c r="AH767" s="3"/>
      <c r="AI767" s="3"/>
      <c r="AJ767" s="3"/>
    </row>
    <row r="768" spans="1:36" x14ac:dyDescent="0.45">
      <c r="A768" s="3"/>
      <c r="B768" s="3"/>
      <c r="C768" s="3"/>
      <c r="D768" s="23"/>
      <c r="E768" s="95"/>
      <c r="F768" s="95"/>
      <c r="X768" s="95"/>
      <c r="Z768" s="95"/>
      <c r="AB768" s="3"/>
      <c r="AC768" s="3"/>
      <c r="AD768" s="3"/>
      <c r="AE768" s="3"/>
      <c r="AF768" s="3"/>
      <c r="AG768" s="3"/>
      <c r="AH768" s="3"/>
      <c r="AI768" s="3"/>
      <c r="AJ768" s="3"/>
    </row>
    <row r="769" spans="1:36" x14ac:dyDescent="0.45">
      <c r="A769" s="3"/>
      <c r="B769" s="3"/>
      <c r="C769" s="3"/>
      <c r="D769" s="23"/>
      <c r="E769" s="95"/>
      <c r="F769" s="95"/>
      <c r="X769" s="95"/>
      <c r="Z769" s="95"/>
      <c r="AB769" s="3"/>
      <c r="AC769" s="3"/>
      <c r="AD769" s="3"/>
      <c r="AE769" s="3"/>
      <c r="AF769" s="3"/>
      <c r="AG769" s="3"/>
      <c r="AH769" s="3"/>
      <c r="AI769" s="3"/>
      <c r="AJ769" s="3"/>
    </row>
    <row r="770" spans="1:36" x14ac:dyDescent="0.45">
      <c r="A770" s="3"/>
      <c r="B770" s="3"/>
      <c r="C770" s="3"/>
      <c r="D770" s="23"/>
      <c r="E770" s="95"/>
      <c r="F770" s="95"/>
      <c r="X770" s="95"/>
      <c r="Z770" s="95"/>
      <c r="AB770" s="3"/>
      <c r="AC770" s="3"/>
      <c r="AD770" s="3"/>
      <c r="AE770" s="3"/>
      <c r="AF770" s="3"/>
      <c r="AG770" s="3"/>
      <c r="AH770" s="3"/>
      <c r="AI770" s="3"/>
      <c r="AJ770" s="3"/>
    </row>
    <row r="771" spans="1:36" x14ac:dyDescent="0.45">
      <c r="A771" s="3"/>
      <c r="B771" s="3"/>
      <c r="C771" s="3"/>
      <c r="D771" s="23"/>
      <c r="E771" s="95"/>
      <c r="F771" s="95"/>
      <c r="X771" s="95"/>
      <c r="Z771" s="95"/>
      <c r="AB771" s="3"/>
      <c r="AC771" s="3"/>
      <c r="AD771" s="3"/>
      <c r="AE771" s="3"/>
      <c r="AF771" s="3"/>
      <c r="AG771" s="3"/>
      <c r="AH771" s="3"/>
      <c r="AI771" s="3"/>
      <c r="AJ771" s="3"/>
    </row>
    <row r="772" spans="1:36" x14ac:dyDescent="0.45">
      <c r="A772" s="3"/>
      <c r="B772" s="3"/>
      <c r="C772" s="3"/>
      <c r="D772" s="23"/>
      <c r="E772" s="95"/>
      <c r="F772" s="95"/>
      <c r="X772" s="95"/>
      <c r="Z772" s="95"/>
      <c r="AB772" s="3"/>
      <c r="AC772" s="3"/>
      <c r="AD772" s="3"/>
      <c r="AE772" s="3"/>
      <c r="AF772" s="3"/>
      <c r="AG772" s="3"/>
      <c r="AH772" s="3"/>
      <c r="AI772" s="3"/>
      <c r="AJ772" s="3"/>
    </row>
    <row r="773" spans="1:36" x14ac:dyDescent="0.45">
      <c r="A773" s="3"/>
      <c r="B773" s="3"/>
      <c r="C773" s="3"/>
      <c r="D773" s="23"/>
      <c r="E773" s="95"/>
      <c r="F773" s="95"/>
      <c r="X773" s="95"/>
      <c r="Z773" s="95"/>
      <c r="AB773" s="3"/>
      <c r="AC773" s="3"/>
      <c r="AD773" s="3"/>
      <c r="AE773" s="3"/>
      <c r="AF773" s="3"/>
      <c r="AG773" s="3"/>
      <c r="AH773" s="3"/>
      <c r="AI773" s="3"/>
      <c r="AJ773" s="3"/>
    </row>
    <row r="774" spans="1:36" x14ac:dyDescent="0.45">
      <c r="A774" s="3"/>
      <c r="B774" s="3"/>
      <c r="C774" s="3"/>
      <c r="D774" s="23"/>
      <c r="E774" s="95"/>
      <c r="F774" s="95"/>
      <c r="X774" s="95"/>
      <c r="Z774" s="95"/>
      <c r="AB774" s="3"/>
      <c r="AC774" s="3"/>
      <c r="AD774" s="3"/>
      <c r="AE774" s="3"/>
      <c r="AF774" s="3"/>
      <c r="AG774" s="3"/>
      <c r="AH774" s="3"/>
      <c r="AI774" s="3"/>
      <c r="AJ774" s="3"/>
    </row>
    <row r="775" spans="1:36" x14ac:dyDescent="0.45">
      <c r="A775" s="3"/>
      <c r="B775" s="3"/>
      <c r="C775" s="3"/>
      <c r="D775" s="23"/>
      <c r="E775" s="95"/>
      <c r="F775" s="95"/>
      <c r="X775" s="95"/>
      <c r="Z775" s="95"/>
      <c r="AB775" s="3"/>
      <c r="AC775" s="3"/>
      <c r="AD775" s="3"/>
      <c r="AE775" s="3"/>
      <c r="AF775" s="3"/>
      <c r="AG775" s="3"/>
      <c r="AH775" s="3"/>
      <c r="AI775" s="3"/>
      <c r="AJ775" s="3"/>
    </row>
    <row r="776" spans="1:36" x14ac:dyDescent="0.45">
      <c r="A776" s="3"/>
      <c r="B776" s="3"/>
      <c r="C776" s="3"/>
      <c r="D776" s="23"/>
      <c r="E776" s="95"/>
      <c r="F776" s="95"/>
      <c r="X776" s="95"/>
      <c r="Z776" s="95"/>
      <c r="AB776" s="3"/>
      <c r="AC776" s="3"/>
      <c r="AD776" s="3"/>
      <c r="AE776" s="3"/>
      <c r="AF776" s="3"/>
      <c r="AG776" s="3"/>
      <c r="AH776" s="3"/>
      <c r="AI776" s="3"/>
      <c r="AJ776" s="3"/>
    </row>
    <row r="777" spans="1:36" x14ac:dyDescent="0.45">
      <c r="A777" s="3"/>
      <c r="B777" s="3"/>
      <c r="C777" s="3"/>
      <c r="D777" s="23"/>
      <c r="E777" s="95"/>
      <c r="F777" s="95"/>
      <c r="X777" s="95"/>
      <c r="Z777" s="95"/>
      <c r="AB777" s="3"/>
      <c r="AC777" s="3"/>
      <c r="AD777" s="3"/>
      <c r="AE777" s="3"/>
      <c r="AF777" s="3"/>
      <c r="AG777" s="3"/>
      <c r="AH777" s="3"/>
      <c r="AI777" s="3"/>
      <c r="AJ777" s="3"/>
    </row>
    <row r="778" spans="1:36" x14ac:dyDescent="0.45">
      <c r="A778" s="3"/>
      <c r="B778" s="3"/>
      <c r="C778" s="3"/>
      <c r="D778" s="23"/>
      <c r="E778" s="95"/>
      <c r="F778" s="95"/>
      <c r="X778" s="95"/>
      <c r="Z778" s="95"/>
      <c r="AB778" s="3"/>
      <c r="AC778" s="3"/>
      <c r="AD778" s="3"/>
      <c r="AE778" s="3"/>
      <c r="AF778" s="3"/>
      <c r="AG778" s="3"/>
      <c r="AH778" s="3"/>
      <c r="AI778" s="3"/>
      <c r="AJ778" s="3"/>
    </row>
    <row r="779" spans="1:36" x14ac:dyDescent="0.45">
      <c r="A779" s="3"/>
      <c r="B779" s="3"/>
      <c r="C779" s="3"/>
      <c r="D779" s="23"/>
      <c r="E779" s="95"/>
      <c r="F779" s="95"/>
      <c r="X779" s="95"/>
      <c r="Z779" s="95"/>
      <c r="AB779" s="3"/>
      <c r="AC779" s="3"/>
      <c r="AD779" s="3"/>
      <c r="AE779" s="3"/>
      <c r="AF779" s="3"/>
      <c r="AG779" s="3"/>
      <c r="AH779" s="3"/>
      <c r="AI779" s="3"/>
      <c r="AJ779" s="3"/>
    </row>
    <row r="780" spans="1:36" x14ac:dyDescent="0.45">
      <c r="A780" s="3"/>
      <c r="B780" s="3"/>
      <c r="C780" s="3"/>
      <c r="D780" s="23"/>
      <c r="E780" s="95"/>
      <c r="F780" s="95"/>
      <c r="X780" s="95"/>
      <c r="Z780" s="95"/>
      <c r="AB780" s="3"/>
      <c r="AC780" s="3"/>
      <c r="AD780" s="3"/>
      <c r="AE780" s="3"/>
      <c r="AF780" s="3"/>
      <c r="AG780" s="3"/>
      <c r="AH780" s="3"/>
      <c r="AI780" s="3"/>
      <c r="AJ780" s="3"/>
    </row>
    <row r="781" spans="1:36" x14ac:dyDescent="0.45">
      <c r="A781" s="3"/>
      <c r="B781" s="3"/>
      <c r="C781" s="3"/>
      <c r="D781" s="23"/>
      <c r="E781" s="95"/>
      <c r="F781" s="95"/>
      <c r="X781" s="95"/>
      <c r="Z781" s="95"/>
      <c r="AB781" s="3"/>
      <c r="AC781" s="3"/>
      <c r="AD781" s="3"/>
      <c r="AE781" s="3"/>
      <c r="AF781" s="3"/>
      <c r="AG781" s="3"/>
      <c r="AH781" s="3"/>
      <c r="AI781" s="3"/>
      <c r="AJ781" s="3"/>
    </row>
    <row r="782" spans="1:36" x14ac:dyDescent="0.45">
      <c r="A782" s="3"/>
      <c r="B782" s="3"/>
      <c r="C782" s="3"/>
      <c r="D782" s="23"/>
      <c r="E782" s="95"/>
      <c r="F782" s="95"/>
      <c r="X782" s="95"/>
      <c r="Z782" s="95"/>
      <c r="AB782" s="3"/>
      <c r="AC782" s="3"/>
      <c r="AD782" s="3"/>
      <c r="AE782" s="3"/>
      <c r="AF782" s="3"/>
      <c r="AG782" s="3"/>
      <c r="AH782" s="3"/>
      <c r="AI782" s="3"/>
      <c r="AJ782" s="3"/>
    </row>
    <row r="783" spans="1:36" x14ac:dyDescent="0.45">
      <c r="A783" s="3"/>
      <c r="B783" s="3"/>
      <c r="C783" s="3"/>
      <c r="D783" s="23"/>
      <c r="E783" s="95"/>
      <c r="F783" s="95"/>
      <c r="X783" s="95"/>
      <c r="Z783" s="95"/>
      <c r="AB783" s="3"/>
      <c r="AC783" s="3"/>
      <c r="AD783" s="3"/>
      <c r="AE783" s="3"/>
      <c r="AF783" s="3"/>
      <c r="AG783" s="3"/>
      <c r="AH783" s="3"/>
      <c r="AI783" s="3"/>
      <c r="AJ783" s="3"/>
    </row>
    <row r="784" spans="1:36" x14ac:dyDescent="0.45">
      <c r="A784" s="3"/>
      <c r="B784" s="3"/>
      <c r="C784" s="3"/>
      <c r="D784" s="23"/>
      <c r="E784" s="95"/>
      <c r="F784" s="95"/>
      <c r="X784" s="95"/>
      <c r="Z784" s="95"/>
      <c r="AB784" s="3"/>
      <c r="AC784" s="3"/>
      <c r="AD784" s="3"/>
      <c r="AE784" s="3"/>
      <c r="AF784" s="3"/>
      <c r="AG784" s="3"/>
      <c r="AH784" s="3"/>
      <c r="AI784" s="3"/>
      <c r="AJ784" s="3"/>
    </row>
    <row r="785" spans="1:36" x14ac:dyDescent="0.45">
      <c r="A785" s="3"/>
      <c r="B785" s="3"/>
      <c r="C785" s="3"/>
      <c r="D785" s="23"/>
      <c r="E785" s="95"/>
      <c r="F785" s="95"/>
      <c r="X785" s="95"/>
      <c r="Z785" s="95"/>
      <c r="AB785" s="3"/>
      <c r="AC785" s="3"/>
      <c r="AD785" s="3"/>
      <c r="AE785" s="3"/>
      <c r="AF785" s="3"/>
      <c r="AG785" s="3"/>
      <c r="AH785" s="3"/>
      <c r="AI785" s="3"/>
      <c r="AJ785" s="3"/>
    </row>
    <row r="786" spans="1:36" x14ac:dyDescent="0.45">
      <c r="A786" s="3"/>
      <c r="B786" s="3"/>
      <c r="C786" s="3"/>
      <c r="D786" s="23"/>
      <c r="E786" s="95"/>
      <c r="F786" s="95"/>
      <c r="X786" s="95"/>
      <c r="Z786" s="95"/>
      <c r="AB786" s="3"/>
      <c r="AC786" s="3"/>
      <c r="AD786" s="3"/>
      <c r="AE786" s="3"/>
      <c r="AF786" s="3"/>
      <c r="AG786" s="3"/>
      <c r="AH786" s="3"/>
      <c r="AI786" s="3"/>
      <c r="AJ786" s="3"/>
    </row>
    <row r="787" spans="1:36" x14ac:dyDescent="0.45">
      <c r="A787" s="3"/>
      <c r="B787" s="3"/>
      <c r="C787" s="3"/>
      <c r="D787" s="23"/>
      <c r="E787" s="95"/>
      <c r="F787" s="95"/>
      <c r="X787" s="95"/>
      <c r="Z787" s="95"/>
      <c r="AB787" s="3"/>
      <c r="AC787" s="3"/>
      <c r="AD787" s="3"/>
      <c r="AE787" s="3"/>
      <c r="AF787" s="3"/>
      <c r="AG787" s="3"/>
      <c r="AH787" s="3"/>
      <c r="AI787" s="3"/>
      <c r="AJ787" s="3"/>
    </row>
    <row r="788" spans="1:36" x14ac:dyDescent="0.45">
      <c r="A788" s="3"/>
      <c r="B788" s="3"/>
      <c r="C788" s="3"/>
      <c r="D788" s="23"/>
      <c r="E788" s="95"/>
      <c r="F788" s="95"/>
      <c r="X788" s="95"/>
      <c r="Z788" s="95"/>
      <c r="AB788" s="3"/>
      <c r="AC788" s="3"/>
      <c r="AD788" s="3"/>
      <c r="AE788" s="3"/>
      <c r="AF788" s="3"/>
      <c r="AG788" s="3"/>
      <c r="AH788" s="3"/>
      <c r="AI788" s="3"/>
      <c r="AJ788" s="3"/>
    </row>
    <row r="789" spans="1:36" x14ac:dyDescent="0.45">
      <c r="A789" s="3"/>
      <c r="B789" s="3"/>
      <c r="C789" s="3"/>
      <c r="D789" s="23"/>
      <c r="E789" s="95"/>
      <c r="F789" s="95"/>
      <c r="X789" s="95"/>
      <c r="Z789" s="95"/>
      <c r="AB789" s="3"/>
      <c r="AC789" s="3"/>
      <c r="AD789" s="3"/>
      <c r="AE789" s="3"/>
      <c r="AF789" s="3"/>
      <c r="AG789" s="3"/>
      <c r="AH789" s="3"/>
      <c r="AI789" s="3"/>
      <c r="AJ789" s="3"/>
    </row>
    <row r="790" spans="1:36" x14ac:dyDescent="0.45">
      <c r="A790" s="3"/>
      <c r="B790" s="3"/>
      <c r="C790" s="3"/>
      <c r="D790" s="23"/>
      <c r="E790" s="95"/>
      <c r="F790" s="95"/>
      <c r="X790" s="95"/>
      <c r="Z790" s="95"/>
      <c r="AB790" s="3"/>
      <c r="AC790" s="3"/>
      <c r="AD790" s="3"/>
      <c r="AE790" s="3"/>
      <c r="AF790" s="3"/>
      <c r="AG790" s="3"/>
      <c r="AH790" s="3"/>
      <c r="AI790" s="3"/>
      <c r="AJ790" s="3"/>
    </row>
    <row r="791" spans="1:36" x14ac:dyDescent="0.45">
      <c r="A791" s="3"/>
      <c r="B791" s="3"/>
      <c r="C791" s="3"/>
      <c r="D791" s="23"/>
      <c r="E791" s="95"/>
      <c r="F791" s="95"/>
      <c r="X791" s="95"/>
      <c r="Z791" s="95"/>
      <c r="AB791" s="3"/>
      <c r="AC791" s="3"/>
      <c r="AD791" s="3"/>
      <c r="AE791" s="3"/>
      <c r="AF791" s="3"/>
      <c r="AG791" s="3"/>
      <c r="AH791" s="3"/>
      <c r="AI791" s="3"/>
      <c r="AJ791" s="3"/>
    </row>
    <row r="792" spans="1:36" x14ac:dyDescent="0.45">
      <c r="A792" s="3"/>
      <c r="B792" s="3"/>
      <c r="C792" s="3"/>
      <c r="D792" s="23"/>
      <c r="E792" s="95"/>
      <c r="F792" s="95"/>
      <c r="X792" s="95"/>
      <c r="Z792" s="95"/>
      <c r="AB792" s="3"/>
      <c r="AC792" s="3"/>
      <c r="AD792" s="3"/>
      <c r="AE792" s="3"/>
      <c r="AF792" s="3"/>
      <c r="AG792" s="3"/>
      <c r="AH792" s="3"/>
      <c r="AI792" s="3"/>
      <c r="AJ792" s="3"/>
    </row>
    <row r="793" spans="1:36" x14ac:dyDescent="0.45">
      <c r="A793" s="3"/>
      <c r="B793" s="3"/>
      <c r="C793" s="3"/>
      <c r="D793" s="23"/>
      <c r="E793" s="95"/>
      <c r="F793" s="95"/>
      <c r="X793" s="95"/>
      <c r="Z793" s="95"/>
      <c r="AB793" s="3"/>
      <c r="AC793" s="3"/>
      <c r="AD793" s="3"/>
      <c r="AE793" s="3"/>
      <c r="AF793" s="3"/>
      <c r="AG793" s="3"/>
      <c r="AH793" s="3"/>
      <c r="AI793" s="3"/>
      <c r="AJ793" s="3"/>
    </row>
    <row r="794" spans="1:36" x14ac:dyDescent="0.45">
      <c r="A794" s="3"/>
      <c r="B794" s="3"/>
      <c r="C794" s="3"/>
      <c r="D794" s="23"/>
      <c r="E794" s="95"/>
      <c r="F794" s="95"/>
      <c r="X794" s="95"/>
      <c r="Z794" s="95"/>
      <c r="AB794" s="3"/>
      <c r="AC794" s="3"/>
      <c r="AD794" s="3"/>
      <c r="AE794" s="3"/>
      <c r="AF794" s="3"/>
      <c r="AG794" s="3"/>
      <c r="AH794" s="3"/>
      <c r="AI794" s="3"/>
      <c r="AJ794" s="3"/>
    </row>
    <row r="795" spans="1:36" x14ac:dyDescent="0.45">
      <c r="A795" s="3"/>
      <c r="B795" s="3"/>
      <c r="C795" s="3"/>
      <c r="D795" s="23"/>
      <c r="E795" s="95"/>
      <c r="F795" s="95"/>
      <c r="X795" s="95"/>
      <c r="Z795" s="95"/>
      <c r="AB795" s="3"/>
      <c r="AC795" s="3"/>
      <c r="AD795" s="3"/>
      <c r="AE795" s="3"/>
      <c r="AF795" s="3"/>
      <c r="AG795" s="3"/>
      <c r="AH795" s="3"/>
      <c r="AI795" s="3"/>
      <c r="AJ795" s="3"/>
    </row>
    <row r="796" spans="1:36" x14ac:dyDescent="0.45">
      <c r="A796" s="3"/>
      <c r="B796" s="3"/>
      <c r="C796" s="3"/>
      <c r="D796" s="23"/>
      <c r="E796" s="95"/>
      <c r="F796" s="95"/>
      <c r="X796" s="95"/>
      <c r="Z796" s="95"/>
      <c r="AB796" s="3"/>
      <c r="AC796" s="3"/>
      <c r="AD796" s="3"/>
      <c r="AE796" s="3"/>
      <c r="AF796" s="3"/>
      <c r="AG796" s="3"/>
      <c r="AH796" s="3"/>
      <c r="AI796" s="3"/>
      <c r="AJ796" s="3"/>
    </row>
    <row r="797" spans="1:36" x14ac:dyDescent="0.45">
      <c r="A797" s="3"/>
      <c r="B797" s="3"/>
      <c r="C797" s="3"/>
      <c r="D797" s="23"/>
      <c r="E797" s="95"/>
      <c r="F797" s="95"/>
      <c r="X797" s="95"/>
      <c r="Z797" s="95"/>
      <c r="AB797" s="3"/>
      <c r="AC797" s="3"/>
      <c r="AD797" s="3"/>
      <c r="AE797" s="3"/>
      <c r="AF797" s="3"/>
      <c r="AG797" s="3"/>
      <c r="AH797" s="3"/>
      <c r="AI797" s="3"/>
      <c r="AJ797" s="3"/>
    </row>
    <row r="798" spans="1:36" x14ac:dyDescent="0.45">
      <c r="A798" s="3"/>
      <c r="B798" s="3"/>
      <c r="C798" s="3"/>
      <c r="D798" s="23"/>
      <c r="E798" s="95"/>
      <c r="F798" s="95"/>
      <c r="X798" s="95"/>
      <c r="Z798" s="95"/>
      <c r="AB798" s="3"/>
      <c r="AC798" s="3"/>
      <c r="AD798" s="3"/>
      <c r="AE798" s="3"/>
      <c r="AF798" s="3"/>
      <c r="AG798" s="3"/>
      <c r="AH798" s="3"/>
      <c r="AI798" s="3"/>
      <c r="AJ798" s="3"/>
    </row>
    <row r="799" spans="1:36" x14ac:dyDescent="0.45">
      <c r="A799" s="3"/>
      <c r="B799" s="3"/>
      <c r="C799" s="3"/>
      <c r="D799" s="23"/>
      <c r="E799" s="95"/>
      <c r="F799" s="95"/>
      <c r="X799" s="95"/>
      <c r="Z799" s="95"/>
      <c r="AB799" s="3"/>
      <c r="AC799" s="3"/>
      <c r="AD799" s="3"/>
      <c r="AE799" s="3"/>
      <c r="AF799" s="3"/>
      <c r="AG799" s="3"/>
      <c r="AH799" s="3"/>
      <c r="AI799" s="3"/>
      <c r="AJ799" s="3"/>
    </row>
    <row r="800" spans="1:36" x14ac:dyDescent="0.45">
      <c r="A800" s="3"/>
      <c r="B800" s="3"/>
      <c r="C800" s="3"/>
      <c r="D800" s="23"/>
      <c r="E800" s="95"/>
      <c r="F800" s="95"/>
      <c r="X800" s="95"/>
      <c r="Z800" s="95"/>
      <c r="AB800" s="3"/>
      <c r="AC800" s="3"/>
      <c r="AD800" s="3"/>
      <c r="AE800" s="3"/>
      <c r="AF800" s="3"/>
      <c r="AG800" s="3"/>
      <c r="AH800" s="3"/>
      <c r="AI800" s="3"/>
      <c r="AJ800" s="3"/>
    </row>
    <row r="801" spans="1:36" x14ac:dyDescent="0.45">
      <c r="A801" s="3"/>
      <c r="B801" s="3"/>
      <c r="C801" s="3"/>
      <c r="D801" s="23"/>
      <c r="E801" s="95"/>
      <c r="F801" s="95"/>
      <c r="X801" s="95"/>
      <c r="Z801" s="95"/>
      <c r="AB801" s="3"/>
      <c r="AC801" s="3"/>
      <c r="AD801" s="3"/>
      <c r="AE801" s="3"/>
      <c r="AF801" s="3"/>
      <c r="AG801" s="3"/>
      <c r="AH801" s="3"/>
      <c r="AI801" s="3"/>
      <c r="AJ801" s="3"/>
    </row>
    <row r="802" spans="1:36" x14ac:dyDescent="0.45">
      <c r="A802" s="3"/>
      <c r="B802" s="3"/>
      <c r="C802" s="3"/>
      <c r="D802" s="23"/>
      <c r="E802" s="95"/>
      <c r="F802" s="95"/>
      <c r="X802" s="95"/>
      <c r="Z802" s="95"/>
      <c r="AB802" s="3"/>
      <c r="AC802" s="3"/>
      <c r="AD802" s="3"/>
      <c r="AE802" s="3"/>
      <c r="AF802" s="3"/>
      <c r="AG802" s="3"/>
      <c r="AH802" s="3"/>
      <c r="AI802" s="3"/>
      <c r="AJ802" s="3"/>
    </row>
    <row r="803" spans="1:36" x14ac:dyDescent="0.45">
      <c r="A803" s="3"/>
      <c r="B803" s="3"/>
      <c r="C803" s="3"/>
      <c r="D803" s="23"/>
      <c r="E803" s="95"/>
      <c r="F803" s="95"/>
      <c r="X803" s="95"/>
      <c r="Z803" s="95"/>
      <c r="AB803" s="3"/>
      <c r="AC803" s="3"/>
      <c r="AD803" s="3"/>
      <c r="AE803" s="3"/>
      <c r="AF803" s="3"/>
      <c r="AG803" s="3"/>
      <c r="AH803" s="3"/>
      <c r="AI803" s="3"/>
      <c r="AJ803" s="3"/>
    </row>
    <row r="804" spans="1:36" x14ac:dyDescent="0.45">
      <c r="A804" s="3"/>
      <c r="B804" s="3"/>
      <c r="C804" s="3"/>
      <c r="D804" s="23"/>
      <c r="E804" s="95"/>
      <c r="F804" s="95"/>
      <c r="X804" s="95"/>
      <c r="Z804" s="95"/>
      <c r="AB804" s="3"/>
      <c r="AC804" s="3"/>
      <c r="AD804" s="3"/>
      <c r="AE804" s="3"/>
      <c r="AF804" s="3"/>
      <c r="AG804" s="3"/>
      <c r="AH804" s="3"/>
      <c r="AI804" s="3"/>
      <c r="AJ804" s="3"/>
    </row>
    <row r="805" spans="1:36" x14ac:dyDescent="0.45">
      <c r="A805" s="3"/>
      <c r="B805" s="3"/>
      <c r="C805" s="3"/>
      <c r="D805" s="23"/>
      <c r="E805" s="95"/>
      <c r="F805" s="95"/>
      <c r="X805" s="95"/>
      <c r="Z805" s="95"/>
      <c r="AB805" s="3"/>
      <c r="AC805" s="3"/>
      <c r="AD805" s="3"/>
      <c r="AE805" s="3"/>
      <c r="AF805" s="3"/>
      <c r="AG805" s="3"/>
      <c r="AH805" s="3"/>
      <c r="AI805" s="3"/>
      <c r="AJ805" s="3"/>
    </row>
    <row r="806" spans="1:36" x14ac:dyDescent="0.45">
      <c r="A806" s="3"/>
      <c r="B806" s="3"/>
      <c r="C806" s="3"/>
      <c r="D806" s="23"/>
      <c r="E806" s="95"/>
      <c r="F806" s="95"/>
      <c r="X806" s="95"/>
      <c r="Z806" s="95"/>
      <c r="AB806" s="3"/>
      <c r="AC806" s="3"/>
      <c r="AD806" s="3"/>
      <c r="AE806" s="3"/>
      <c r="AF806" s="3"/>
      <c r="AG806" s="3"/>
      <c r="AH806" s="3"/>
      <c r="AI806" s="3"/>
      <c r="AJ806" s="3"/>
    </row>
    <row r="807" spans="1:36" x14ac:dyDescent="0.45">
      <c r="A807" s="3"/>
      <c r="B807" s="3"/>
      <c r="C807" s="3"/>
      <c r="D807" s="23"/>
      <c r="E807" s="95"/>
      <c r="F807" s="95"/>
      <c r="X807" s="95"/>
      <c r="Z807" s="95"/>
      <c r="AB807" s="3"/>
      <c r="AC807" s="3"/>
      <c r="AD807" s="3"/>
      <c r="AE807" s="3"/>
      <c r="AF807" s="3"/>
      <c r="AG807" s="3"/>
      <c r="AH807" s="3"/>
      <c r="AI807" s="3"/>
      <c r="AJ807" s="3"/>
    </row>
    <row r="808" spans="1:36" x14ac:dyDescent="0.45">
      <c r="A808" s="3"/>
      <c r="B808" s="3"/>
      <c r="C808" s="3"/>
      <c r="D808" s="23"/>
      <c r="E808" s="95"/>
      <c r="F808" s="95"/>
      <c r="X808" s="95"/>
      <c r="Z808" s="95"/>
      <c r="AB808" s="3"/>
      <c r="AC808" s="3"/>
      <c r="AD808" s="3"/>
      <c r="AE808" s="3"/>
      <c r="AF808" s="3"/>
      <c r="AG808" s="3"/>
      <c r="AH808" s="3"/>
      <c r="AI808" s="3"/>
      <c r="AJ808" s="3"/>
    </row>
    <row r="809" spans="1:36" x14ac:dyDescent="0.45">
      <c r="A809" s="3"/>
      <c r="B809" s="3"/>
      <c r="C809" s="3"/>
      <c r="D809" s="23"/>
      <c r="E809" s="95"/>
      <c r="F809" s="95"/>
      <c r="X809" s="95"/>
      <c r="Z809" s="95"/>
      <c r="AB809" s="3"/>
      <c r="AC809" s="3"/>
      <c r="AD809" s="3"/>
      <c r="AE809" s="3"/>
      <c r="AF809" s="3"/>
      <c r="AG809" s="3"/>
      <c r="AH809" s="3"/>
      <c r="AI809" s="3"/>
      <c r="AJ809" s="3"/>
    </row>
    <row r="810" spans="1:36" x14ac:dyDescent="0.45">
      <c r="A810" s="3"/>
      <c r="B810" s="3"/>
      <c r="C810" s="3"/>
      <c r="D810" s="23"/>
      <c r="E810" s="95"/>
      <c r="F810" s="95"/>
      <c r="X810" s="95"/>
      <c r="Z810" s="95"/>
      <c r="AB810" s="3"/>
      <c r="AC810" s="3"/>
      <c r="AD810" s="3"/>
      <c r="AE810" s="3"/>
      <c r="AF810" s="3"/>
      <c r="AG810" s="3"/>
      <c r="AH810" s="3"/>
      <c r="AI810" s="3"/>
      <c r="AJ810" s="3"/>
    </row>
    <row r="811" spans="1:36" x14ac:dyDescent="0.45">
      <c r="A811" s="3"/>
      <c r="B811" s="3"/>
      <c r="C811" s="3"/>
      <c r="D811" s="23"/>
      <c r="E811" s="95"/>
      <c r="F811" s="95"/>
      <c r="X811" s="95"/>
      <c r="Z811" s="95"/>
      <c r="AB811" s="3"/>
      <c r="AC811" s="3"/>
      <c r="AD811" s="3"/>
      <c r="AE811" s="3"/>
      <c r="AF811" s="3"/>
      <c r="AG811" s="3"/>
      <c r="AH811" s="3"/>
      <c r="AI811" s="3"/>
      <c r="AJ811" s="3"/>
    </row>
    <row r="812" spans="1:36" x14ac:dyDescent="0.45">
      <c r="A812" s="3"/>
      <c r="B812" s="3"/>
      <c r="C812" s="3"/>
      <c r="D812" s="23"/>
      <c r="E812" s="95"/>
      <c r="F812" s="95"/>
      <c r="X812" s="95"/>
      <c r="Z812" s="95"/>
      <c r="AB812" s="3"/>
      <c r="AC812" s="3"/>
      <c r="AD812" s="3"/>
      <c r="AE812" s="3"/>
      <c r="AF812" s="3"/>
      <c r="AG812" s="3"/>
      <c r="AH812" s="3"/>
      <c r="AI812" s="3"/>
      <c r="AJ812" s="3"/>
    </row>
    <row r="813" spans="1:36" x14ac:dyDescent="0.45">
      <c r="A813" s="3"/>
      <c r="B813" s="3"/>
      <c r="C813" s="3"/>
      <c r="D813" s="23"/>
      <c r="E813" s="95"/>
      <c r="F813" s="95"/>
      <c r="X813" s="95"/>
      <c r="Z813" s="95"/>
      <c r="AB813" s="3"/>
      <c r="AC813" s="3"/>
      <c r="AD813" s="3"/>
      <c r="AE813" s="3"/>
      <c r="AF813" s="3"/>
      <c r="AG813" s="3"/>
      <c r="AH813" s="3"/>
      <c r="AI813" s="3"/>
      <c r="AJ813" s="3"/>
    </row>
    <row r="814" spans="1:36" x14ac:dyDescent="0.45">
      <c r="A814" s="3"/>
      <c r="B814" s="3"/>
      <c r="C814" s="3"/>
      <c r="D814" s="23"/>
      <c r="E814" s="95"/>
      <c r="F814" s="95"/>
      <c r="X814" s="95"/>
      <c r="Z814" s="95"/>
      <c r="AB814" s="3"/>
      <c r="AC814" s="3"/>
      <c r="AD814" s="3"/>
      <c r="AE814" s="3"/>
      <c r="AF814" s="3"/>
      <c r="AG814" s="3"/>
      <c r="AH814" s="3"/>
      <c r="AI814" s="3"/>
      <c r="AJ814" s="3"/>
    </row>
    <row r="815" spans="1:36" x14ac:dyDescent="0.45">
      <c r="A815" s="3"/>
      <c r="B815" s="3"/>
      <c r="C815" s="3"/>
      <c r="D815" s="23"/>
      <c r="E815" s="95"/>
      <c r="F815" s="95"/>
      <c r="X815" s="95"/>
      <c r="Z815" s="95"/>
      <c r="AB815" s="3"/>
      <c r="AC815" s="3"/>
      <c r="AD815" s="3"/>
      <c r="AE815" s="3"/>
      <c r="AF815" s="3"/>
      <c r="AG815" s="3"/>
      <c r="AH815" s="3"/>
      <c r="AI815" s="3"/>
      <c r="AJ815" s="3"/>
    </row>
    <row r="816" spans="1:36" x14ac:dyDescent="0.45">
      <c r="A816" s="3"/>
      <c r="B816" s="3"/>
      <c r="C816" s="3"/>
      <c r="D816" s="23"/>
      <c r="E816" s="95"/>
      <c r="F816" s="95"/>
      <c r="X816" s="95"/>
      <c r="Z816" s="95"/>
      <c r="AB816" s="3"/>
      <c r="AC816" s="3"/>
      <c r="AD816" s="3"/>
      <c r="AE816" s="3"/>
      <c r="AF816" s="3"/>
      <c r="AG816" s="3"/>
      <c r="AH816" s="3"/>
      <c r="AI816" s="3"/>
      <c r="AJ816" s="3"/>
    </row>
    <row r="817" spans="1:36" x14ac:dyDescent="0.45">
      <c r="A817" s="3"/>
      <c r="B817" s="3"/>
      <c r="C817" s="3"/>
      <c r="D817" s="23"/>
      <c r="E817" s="95"/>
      <c r="F817" s="95"/>
      <c r="X817" s="95"/>
      <c r="Z817" s="95"/>
      <c r="AB817" s="3"/>
      <c r="AC817" s="3"/>
      <c r="AD817" s="3"/>
      <c r="AE817" s="3"/>
      <c r="AF817" s="3"/>
      <c r="AG817" s="3"/>
      <c r="AH817" s="3"/>
      <c r="AI817" s="3"/>
      <c r="AJ817" s="3"/>
    </row>
    <row r="818" spans="1:36" x14ac:dyDescent="0.45">
      <c r="A818" s="3"/>
      <c r="B818" s="3"/>
      <c r="C818" s="3"/>
      <c r="D818" s="23"/>
      <c r="E818" s="95"/>
      <c r="F818" s="95"/>
      <c r="X818" s="95"/>
      <c r="Z818" s="95"/>
      <c r="AB818" s="3"/>
      <c r="AC818" s="3"/>
      <c r="AD818" s="3"/>
      <c r="AE818" s="3"/>
      <c r="AF818" s="3"/>
      <c r="AG818" s="3"/>
      <c r="AH818" s="3"/>
      <c r="AI818" s="3"/>
      <c r="AJ818" s="3"/>
    </row>
    <row r="819" spans="1:36" x14ac:dyDescent="0.45">
      <c r="A819" s="3"/>
      <c r="B819" s="3"/>
      <c r="C819" s="3"/>
      <c r="D819" s="23"/>
      <c r="E819" s="95"/>
      <c r="F819" s="95"/>
      <c r="X819" s="95"/>
      <c r="Z819" s="95"/>
      <c r="AB819" s="3"/>
      <c r="AC819" s="3"/>
      <c r="AD819" s="3"/>
      <c r="AE819" s="3"/>
      <c r="AF819" s="3"/>
      <c r="AG819" s="3"/>
      <c r="AH819" s="3"/>
      <c r="AI819" s="3"/>
      <c r="AJ819" s="3"/>
    </row>
    <row r="820" spans="1:36" x14ac:dyDescent="0.45">
      <c r="A820" s="3"/>
      <c r="B820" s="3"/>
      <c r="C820" s="3"/>
      <c r="D820" s="23"/>
      <c r="E820" s="95"/>
      <c r="F820" s="95"/>
      <c r="X820" s="95"/>
      <c r="Z820" s="95"/>
      <c r="AB820" s="3"/>
      <c r="AC820" s="3"/>
      <c r="AD820" s="3"/>
      <c r="AE820" s="3"/>
      <c r="AF820" s="3"/>
      <c r="AG820" s="3"/>
      <c r="AH820" s="3"/>
      <c r="AI820" s="3"/>
      <c r="AJ820" s="3"/>
    </row>
    <row r="821" spans="1:36" x14ac:dyDescent="0.45">
      <c r="A821" s="3"/>
      <c r="B821" s="3"/>
      <c r="C821" s="3"/>
      <c r="D821" s="23"/>
      <c r="E821" s="95"/>
      <c r="F821" s="95"/>
      <c r="X821" s="95"/>
      <c r="Z821" s="95"/>
      <c r="AB821" s="3"/>
      <c r="AC821" s="3"/>
      <c r="AD821" s="3"/>
      <c r="AE821" s="3"/>
      <c r="AF821" s="3"/>
      <c r="AG821" s="3"/>
      <c r="AH821" s="3"/>
      <c r="AI821" s="3"/>
      <c r="AJ821" s="3"/>
    </row>
    <row r="822" spans="1:36" x14ac:dyDescent="0.45">
      <c r="A822" s="3"/>
      <c r="B822" s="3"/>
      <c r="C822" s="3"/>
      <c r="D822" s="23"/>
      <c r="E822" s="95"/>
      <c r="F822" s="95"/>
      <c r="X822" s="95"/>
      <c r="Z822" s="95"/>
      <c r="AB822" s="3"/>
      <c r="AC822" s="3"/>
      <c r="AD822" s="3"/>
      <c r="AE822" s="3"/>
      <c r="AF822" s="3"/>
      <c r="AG822" s="3"/>
      <c r="AH822" s="3"/>
      <c r="AI822" s="3"/>
      <c r="AJ822" s="3"/>
    </row>
    <row r="823" spans="1:36" x14ac:dyDescent="0.45">
      <c r="A823" s="3"/>
      <c r="B823" s="3"/>
      <c r="C823" s="3"/>
      <c r="D823" s="23"/>
      <c r="E823" s="95"/>
      <c r="F823" s="95"/>
      <c r="X823" s="95"/>
      <c r="Z823" s="95"/>
      <c r="AB823" s="3"/>
      <c r="AC823" s="3"/>
      <c r="AD823" s="3"/>
      <c r="AE823" s="3"/>
      <c r="AF823" s="3"/>
      <c r="AG823" s="3"/>
      <c r="AH823" s="3"/>
      <c r="AI823" s="3"/>
      <c r="AJ823" s="3"/>
    </row>
    <row r="824" spans="1:36" x14ac:dyDescent="0.45">
      <c r="A824" s="3"/>
      <c r="B824" s="3"/>
      <c r="C824" s="3"/>
      <c r="D824" s="23"/>
      <c r="E824" s="95"/>
      <c r="F824" s="95"/>
      <c r="X824" s="95"/>
      <c r="Z824" s="95"/>
      <c r="AB824" s="3"/>
      <c r="AC824" s="3"/>
      <c r="AD824" s="3"/>
      <c r="AE824" s="3"/>
      <c r="AF824" s="3"/>
      <c r="AG824" s="3"/>
      <c r="AH824" s="3"/>
      <c r="AI824" s="3"/>
      <c r="AJ824" s="3"/>
    </row>
    <row r="825" spans="1:36" x14ac:dyDescent="0.45">
      <c r="A825" s="3"/>
      <c r="B825" s="3"/>
      <c r="C825" s="3"/>
      <c r="D825" s="23"/>
      <c r="E825" s="95"/>
      <c r="F825" s="95"/>
      <c r="X825" s="95"/>
      <c r="Z825" s="95"/>
      <c r="AB825" s="3"/>
      <c r="AC825" s="3"/>
      <c r="AD825" s="3"/>
      <c r="AE825" s="3"/>
      <c r="AF825" s="3"/>
      <c r="AG825" s="3"/>
      <c r="AH825" s="3"/>
      <c r="AI825" s="3"/>
      <c r="AJ825" s="3"/>
    </row>
    <row r="826" spans="1:36" x14ac:dyDescent="0.45">
      <c r="A826" s="3"/>
      <c r="B826" s="3"/>
      <c r="C826" s="3"/>
      <c r="D826" s="23"/>
      <c r="E826" s="95"/>
      <c r="F826" s="95"/>
      <c r="X826" s="95"/>
      <c r="Z826" s="95"/>
      <c r="AB826" s="3"/>
      <c r="AC826" s="3"/>
      <c r="AD826" s="3"/>
      <c r="AE826" s="3"/>
      <c r="AF826" s="3"/>
      <c r="AG826" s="3"/>
      <c r="AH826" s="3"/>
      <c r="AI826" s="3"/>
      <c r="AJ826" s="3"/>
    </row>
    <row r="827" spans="1:36" x14ac:dyDescent="0.45">
      <c r="A827" s="3"/>
      <c r="B827" s="3"/>
      <c r="C827" s="3"/>
      <c r="D827" s="23"/>
      <c r="E827" s="95"/>
      <c r="F827" s="95"/>
      <c r="X827" s="95"/>
      <c r="Z827" s="95"/>
      <c r="AB827" s="3"/>
      <c r="AC827" s="3"/>
      <c r="AD827" s="3"/>
      <c r="AE827" s="3"/>
      <c r="AF827" s="3"/>
      <c r="AG827" s="3"/>
      <c r="AH827" s="3"/>
      <c r="AI827" s="3"/>
      <c r="AJ827" s="3"/>
    </row>
    <row r="828" spans="1:36" x14ac:dyDescent="0.45">
      <c r="A828" s="3"/>
      <c r="B828" s="3"/>
      <c r="C828" s="3"/>
      <c r="D828" s="23"/>
      <c r="E828" s="95"/>
      <c r="F828" s="95"/>
      <c r="X828" s="95"/>
      <c r="Z828" s="95"/>
      <c r="AB828" s="3"/>
      <c r="AC828" s="3"/>
      <c r="AD828" s="3"/>
      <c r="AE828" s="3"/>
      <c r="AF828" s="3"/>
      <c r="AG828" s="3"/>
      <c r="AH828" s="3"/>
      <c r="AI828" s="3"/>
      <c r="AJ828" s="3"/>
    </row>
    <row r="829" spans="1:36" x14ac:dyDescent="0.45">
      <c r="A829" s="3"/>
      <c r="B829" s="3"/>
      <c r="C829" s="3"/>
      <c r="D829" s="23"/>
      <c r="E829" s="95"/>
      <c r="F829" s="95"/>
      <c r="X829" s="95"/>
      <c r="Z829" s="95"/>
      <c r="AB829" s="3"/>
      <c r="AC829" s="3"/>
      <c r="AD829" s="3"/>
      <c r="AE829" s="3"/>
      <c r="AF829" s="3"/>
      <c r="AG829" s="3"/>
      <c r="AH829" s="3"/>
      <c r="AI829" s="3"/>
      <c r="AJ829" s="3"/>
    </row>
    <row r="830" spans="1:36" x14ac:dyDescent="0.45">
      <c r="A830" s="3"/>
      <c r="B830" s="3"/>
      <c r="C830" s="3"/>
      <c r="D830" s="23"/>
      <c r="E830" s="95"/>
      <c r="F830" s="95"/>
      <c r="X830" s="95"/>
      <c r="Z830" s="95"/>
      <c r="AB830" s="3"/>
      <c r="AC830" s="3"/>
      <c r="AD830" s="3"/>
      <c r="AE830" s="3"/>
      <c r="AF830" s="3"/>
      <c r="AG830" s="3"/>
      <c r="AH830" s="3"/>
      <c r="AI830" s="3"/>
      <c r="AJ830" s="3"/>
    </row>
    <row r="831" spans="1:36" x14ac:dyDescent="0.45">
      <c r="A831" s="3"/>
      <c r="B831" s="3"/>
      <c r="C831" s="3"/>
      <c r="D831" s="23"/>
      <c r="E831" s="95"/>
      <c r="F831" s="95"/>
      <c r="X831" s="95"/>
      <c r="Z831" s="95"/>
      <c r="AB831" s="3"/>
      <c r="AC831" s="3"/>
      <c r="AD831" s="3"/>
      <c r="AE831" s="3"/>
      <c r="AF831" s="3"/>
      <c r="AG831" s="3"/>
      <c r="AH831" s="3"/>
      <c r="AI831" s="3"/>
      <c r="AJ831" s="3"/>
    </row>
    <row r="832" spans="1:36" x14ac:dyDescent="0.45">
      <c r="A832" s="3"/>
      <c r="B832" s="3"/>
      <c r="C832" s="3"/>
      <c r="D832" s="23"/>
      <c r="E832" s="95"/>
      <c r="F832" s="95"/>
      <c r="X832" s="95"/>
      <c r="Z832" s="95"/>
      <c r="AB832" s="3"/>
      <c r="AC832" s="3"/>
      <c r="AD832" s="3"/>
      <c r="AE832" s="3"/>
      <c r="AF832" s="3"/>
      <c r="AG832" s="3"/>
      <c r="AH832" s="3"/>
      <c r="AI832" s="3"/>
      <c r="AJ832" s="3"/>
    </row>
    <row r="833" spans="1:36" x14ac:dyDescent="0.45">
      <c r="A833" s="3"/>
      <c r="B833" s="3"/>
      <c r="C833" s="3"/>
      <c r="D833" s="23"/>
      <c r="E833" s="95"/>
      <c r="F833" s="95"/>
      <c r="X833" s="95"/>
      <c r="Z833" s="95"/>
      <c r="AB833" s="3"/>
      <c r="AC833" s="3"/>
      <c r="AD833" s="3"/>
      <c r="AE833" s="3"/>
      <c r="AF833" s="3"/>
      <c r="AG833" s="3"/>
      <c r="AH833" s="3"/>
      <c r="AI833" s="3"/>
      <c r="AJ833" s="3"/>
    </row>
    <row r="834" spans="1:36" x14ac:dyDescent="0.45">
      <c r="A834" s="3"/>
      <c r="B834" s="3"/>
      <c r="C834" s="3"/>
      <c r="D834" s="23"/>
      <c r="E834" s="95"/>
      <c r="F834" s="95"/>
      <c r="X834" s="95"/>
      <c r="Z834" s="95"/>
      <c r="AB834" s="3"/>
      <c r="AC834" s="3"/>
      <c r="AD834" s="3"/>
      <c r="AE834" s="3"/>
      <c r="AF834" s="3"/>
      <c r="AG834" s="3"/>
      <c r="AH834" s="3"/>
      <c r="AI834" s="3"/>
      <c r="AJ834" s="3"/>
    </row>
    <row r="835" spans="1:36" x14ac:dyDescent="0.45">
      <c r="A835" s="3"/>
      <c r="B835" s="3"/>
      <c r="C835" s="3"/>
      <c r="D835" s="23"/>
      <c r="E835" s="95"/>
      <c r="F835" s="95"/>
      <c r="X835" s="95"/>
      <c r="Z835" s="95"/>
      <c r="AB835" s="3"/>
      <c r="AC835" s="3"/>
      <c r="AD835" s="3"/>
      <c r="AE835" s="3"/>
      <c r="AF835" s="3"/>
      <c r="AG835" s="3"/>
      <c r="AH835" s="3"/>
      <c r="AI835" s="3"/>
      <c r="AJ835" s="3"/>
    </row>
    <row r="836" spans="1:36" x14ac:dyDescent="0.45">
      <c r="A836" s="3"/>
      <c r="B836" s="3"/>
      <c r="C836" s="3"/>
      <c r="D836" s="23"/>
      <c r="E836" s="95"/>
      <c r="F836" s="95"/>
      <c r="X836" s="95"/>
      <c r="Z836" s="95"/>
      <c r="AB836" s="3"/>
      <c r="AC836" s="3"/>
      <c r="AD836" s="3"/>
      <c r="AE836" s="3"/>
      <c r="AF836" s="3"/>
      <c r="AG836" s="3"/>
      <c r="AH836" s="3"/>
      <c r="AI836" s="3"/>
      <c r="AJ836" s="3"/>
    </row>
    <row r="837" spans="1:36" x14ac:dyDescent="0.45">
      <c r="A837" s="3"/>
      <c r="B837" s="3"/>
      <c r="C837" s="3"/>
      <c r="D837" s="23"/>
      <c r="E837" s="95"/>
      <c r="F837" s="95"/>
      <c r="X837" s="95"/>
      <c r="Z837" s="95"/>
      <c r="AB837" s="3"/>
      <c r="AC837" s="3"/>
      <c r="AD837" s="3"/>
      <c r="AE837" s="3"/>
      <c r="AF837" s="3"/>
      <c r="AG837" s="3"/>
      <c r="AH837" s="3"/>
      <c r="AI837" s="3"/>
      <c r="AJ837" s="3"/>
    </row>
    <row r="838" spans="1:36" x14ac:dyDescent="0.45">
      <c r="A838" s="3"/>
      <c r="B838" s="3"/>
      <c r="C838" s="3"/>
      <c r="D838" s="23"/>
      <c r="E838" s="95"/>
      <c r="F838" s="95"/>
      <c r="X838" s="95"/>
      <c r="Z838" s="95"/>
      <c r="AB838" s="3"/>
      <c r="AC838" s="3"/>
      <c r="AD838" s="3"/>
      <c r="AE838" s="3"/>
      <c r="AF838" s="3"/>
      <c r="AG838" s="3"/>
      <c r="AH838" s="3"/>
      <c r="AI838" s="3"/>
      <c r="AJ838" s="3"/>
    </row>
    <row r="839" spans="1:36" x14ac:dyDescent="0.45">
      <c r="A839" s="3"/>
      <c r="B839" s="3"/>
      <c r="C839" s="3"/>
      <c r="D839" s="23"/>
      <c r="E839" s="95"/>
      <c r="F839" s="95"/>
      <c r="X839" s="95"/>
      <c r="Z839" s="95"/>
      <c r="AB839" s="3"/>
      <c r="AC839" s="3"/>
      <c r="AD839" s="3"/>
      <c r="AE839" s="3"/>
      <c r="AF839" s="3"/>
      <c r="AG839" s="3"/>
      <c r="AH839" s="3"/>
      <c r="AI839" s="3"/>
      <c r="AJ839" s="3"/>
    </row>
    <row r="840" spans="1:36" x14ac:dyDescent="0.45">
      <c r="A840" s="3"/>
      <c r="B840" s="3"/>
      <c r="C840" s="3"/>
      <c r="D840" s="23"/>
      <c r="E840" s="95"/>
      <c r="F840" s="95"/>
      <c r="X840" s="95"/>
      <c r="Z840" s="95"/>
      <c r="AB840" s="3"/>
      <c r="AC840" s="3"/>
      <c r="AD840" s="3"/>
      <c r="AE840" s="3"/>
      <c r="AF840" s="3"/>
      <c r="AG840" s="3"/>
      <c r="AH840" s="3"/>
      <c r="AI840" s="3"/>
      <c r="AJ840" s="3"/>
    </row>
    <row r="841" spans="1:36" x14ac:dyDescent="0.45">
      <c r="A841" s="3"/>
      <c r="B841" s="3"/>
      <c r="C841" s="3"/>
      <c r="D841" s="23"/>
      <c r="E841" s="95"/>
      <c r="F841" s="95"/>
      <c r="X841" s="95"/>
      <c r="Z841" s="95"/>
      <c r="AB841" s="3"/>
      <c r="AC841" s="3"/>
      <c r="AD841" s="3"/>
      <c r="AE841" s="3"/>
      <c r="AF841" s="3"/>
      <c r="AG841" s="3"/>
      <c r="AH841" s="3"/>
      <c r="AI841" s="3"/>
      <c r="AJ841" s="3"/>
    </row>
    <row r="842" spans="1:36" x14ac:dyDescent="0.45">
      <c r="A842" s="3"/>
      <c r="B842" s="3"/>
      <c r="C842" s="3"/>
      <c r="D842" s="23"/>
      <c r="E842" s="95"/>
      <c r="F842" s="95"/>
      <c r="X842" s="95"/>
      <c r="Z842" s="95"/>
      <c r="AB842" s="3"/>
      <c r="AC842" s="3"/>
      <c r="AD842" s="3"/>
      <c r="AE842" s="3"/>
      <c r="AF842" s="3"/>
      <c r="AG842" s="3"/>
      <c r="AH842" s="3"/>
      <c r="AI842" s="3"/>
      <c r="AJ842" s="3"/>
    </row>
    <row r="843" spans="1:36" x14ac:dyDescent="0.45">
      <c r="A843" s="3"/>
      <c r="B843" s="3"/>
      <c r="C843" s="3"/>
      <c r="D843" s="23"/>
      <c r="E843" s="95"/>
      <c r="F843" s="95"/>
      <c r="X843" s="95"/>
      <c r="Z843" s="95"/>
      <c r="AB843" s="3"/>
      <c r="AC843" s="3"/>
      <c r="AD843" s="3"/>
      <c r="AE843" s="3"/>
      <c r="AF843" s="3"/>
      <c r="AG843" s="3"/>
      <c r="AH843" s="3"/>
      <c r="AI843" s="3"/>
      <c r="AJ843" s="3"/>
    </row>
    <row r="844" spans="1:36" x14ac:dyDescent="0.45">
      <c r="A844" s="3"/>
      <c r="B844" s="3"/>
      <c r="C844" s="3"/>
      <c r="D844" s="23"/>
      <c r="E844" s="95"/>
      <c r="F844" s="95"/>
      <c r="X844" s="95"/>
      <c r="Z844" s="95"/>
      <c r="AB844" s="3"/>
      <c r="AC844" s="3"/>
      <c r="AD844" s="3"/>
      <c r="AE844" s="3"/>
      <c r="AF844" s="3"/>
      <c r="AG844" s="3"/>
      <c r="AH844" s="3"/>
      <c r="AI844" s="3"/>
      <c r="AJ844" s="3"/>
    </row>
    <row r="845" spans="1:36" x14ac:dyDescent="0.45">
      <c r="A845" s="3"/>
      <c r="B845" s="3"/>
      <c r="C845" s="3"/>
      <c r="D845" s="23"/>
      <c r="E845" s="95"/>
      <c r="F845" s="95"/>
      <c r="X845" s="95"/>
      <c r="Z845" s="95"/>
      <c r="AB845" s="3"/>
      <c r="AC845" s="3"/>
      <c r="AD845" s="3"/>
      <c r="AE845" s="3"/>
      <c r="AF845" s="3"/>
      <c r="AG845" s="3"/>
      <c r="AH845" s="3"/>
      <c r="AI845" s="3"/>
      <c r="AJ845" s="3"/>
    </row>
    <row r="846" spans="1:36" x14ac:dyDescent="0.45">
      <c r="A846" s="3"/>
      <c r="B846" s="3"/>
      <c r="C846" s="3"/>
      <c r="D846" s="23"/>
      <c r="E846" s="95"/>
      <c r="F846" s="95"/>
      <c r="X846" s="95"/>
      <c r="Z846" s="95"/>
      <c r="AB846" s="3"/>
      <c r="AC846" s="3"/>
      <c r="AD846" s="3"/>
      <c r="AE846" s="3"/>
      <c r="AF846" s="3"/>
      <c r="AG846" s="3"/>
      <c r="AH846" s="3"/>
      <c r="AI846" s="3"/>
      <c r="AJ846" s="3"/>
    </row>
    <row r="847" spans="1:36" x14ac:dyDescent="0.45">
      <c r="A847" s="3"/>
      <c r="B847" s="3"/>
      <c r="C847" s="3"/>
      <c r="D847" s="23"/>
      <c r="E847" s="95"/>
      <c r="F847" s="95"/>
      <c r="X847" s="95"/>
      <c r="Z847" s="95"/>
      <c r="AB847" s="3"/>
      <c r="AC847" s="3"/>
      <c r="AD847" s="3"/>
      <c r="AE847" s="3"/>
      <c r="AF847" s="3"/>
      <c r="AG847" s="3"/>
      <c r="AH847" s="3"/>
      <c r="AI847" s="3"/>
      <c r="AJ847" s="3"/>
    </row>
    <row r="848" spans="1:36" x14ac:dyDescent="0.45">
      <c r="A848" s="3"/>
      <c r="B848" s="3"/>
      <c r="C848" s="3"/>
      <c r="D848" s="23"/>
      <c r="E848" s="95"/>
      <c r="F848" s="95"/>
      <c r="X848" s="95"/>
      <c r="Z848" s="95"/>
      <c r="AB848" s="3"/>
      <c r="AC848" s="3"/>
      <c r="AD848" s="3"/>
      <c r="AE848" s="3"/>
      <c r="AF848" s="3"/>
      <c r="AG848" s="3"/>
      <c r="AH848" s="3"/>
      <c r="AI848" s="3"/>
      <c r="AJ848" s="3"/>
    </row>
    <row r="849" spans="1:36" x14ac:dyDescent="0.45">
      <c r="A849" s="3"/>
      <c r="B849" s="3"/>
      <c r="C849" s="3"/>
      <c r="D849" s="23"/>
      <c r="E849" s="95"/>
      <c r="F849" s="95"/>
      <c r="X849" s="95"/>
      <c r="Z849" s="95"/>
      <c r="AB849" s="3"/>
      <c r="AC849" s="3"/>
      <c r="AD849" s="3"/>
      <c r="AE849" s="3"/>
      <c r="AF849" s="3"/>
      <c r="AG849" s="3"/>
      <c r="AH849" s="3"/>
      <c r="AI849" s="3"/>
      <c r="AJ849" s="3"/>
    </row>
    <row r="850" spans="1:36" x14ac:dyDescent="0.45">
      <c r="A850" s="3"/>
      <c r="B850" s="3"/>
      <c r="C850" s="3"/>
      <c r="D850" s="23"/>
      <c r="E850" s="95"/>
      <c r="F850" s="95"/>
      <c r="X850" s="95"/>
      <c r="Z850" s="95"/>
      <c r="AB850" s="3"/>
      <c r="AC850" s="3"/>
      <c r="AD850" s="3"/>
      <c r="AE850" s="3"/>
      <c r="AF850" s="3"/>
      <c r="AG850" s="3"/>
      <c r="AH850" s="3"/>
      <c r="AI850" s="3"/>
      <c r="AJ850" s="3"/>
    </row>
    <row r="851" spans="1:36" x14ac:dyDescent="0.45">
      <c r="A851" s="3"/>
      <c r="B851" s="3"/>
      <c r="C851" s="3"/>
      <c r="D851" s="23"/>
      <c r="E851" s="95"/>
      <c r="F851" s="95"/>
      <c r="X851" s="95"/>
      <c r="Z851" s="95"/>
      <c r="AB851" s="3"/>
      <c r="AC851" s="3"/>
      <c r="AD851" s="3"/>
      <c r="AE851" s="3"/>
      <c r="AF851" s="3"/>
      <c r="AG851" s="3"/>
      <c r="AH851" s="3"/>
      <c r="AI851" s="3"/>
      <c r="AJ851" s="3"/>
    </row>
    <row r="852" spans="1:36" x14ac:dyDescent="0.45">
      <c r="A852" s="3"/>
      <c r="B852" s="3"/>
      <c r="C852" s="3"/>
      <c r="D852" s="23"/>
      <c r="E852" s="95"/>
      <c r="F852" s="95"/>
      <c r="X852" s="95"/>
      <c r="Z852" s="95"/>
      <c r="AB852" s="3"/>
      <c r="AC852" s="3"/>
      <c r="AD852" s="3"/>
      <c r="AE852" s="3"/>
      <c r="AF852" s="3"/>
      <c r="AG852" s="3"/>
      <c r="AH852" s="3"/>
      <c r="AI852" s="3"/>
      <c r="AJ852" s="3"/>
    </row>
    <row r="853" spans="1:36" x14ac:dyDescent="0.45">
      <c r="A853" s="3"/>
      <c r="B853" s="3"/>
      <c r="C853" s="3"/>
      <c r="D853" s="23"/>
      <c r="E853" s="95"/>
      <c r="F853" s="95"/>
      <c r="X853" s="95"/>
      <c r="Z853" s="95"/>
      <c r="AB853" s="3"/>
      <c r="AC853" s="3"/>
      <c r="AD853" s="3"/>
      <c r="AE853" s="3"/>
      <c r="AF853" s="3"/>
      <c r="AG853" s="3"/>
      <c r="AH853" s="3"/>
      <c r="AI853" s="3"/>
      <c r="AJ853" s="3"/>
    </row>
    <row r="854" spans="1:36" x14ac:dyDescent="0.45">
      <c r="A854" s="3"/>
      <c r="B854" s="3"/>
      <c r="C854" s="3"/>
      <c r="D854" s="23"/>
      <c r="E854" s="95"/>
      <c r="F854" s="95"/>
      <c r="X854" s="95"/>
      <c r="Z854" s="95"/>
      <c r="AB854" s="3"/>
      <c r="AC854" s="3"/>
      <c r="AD854" s="3"/>
      <c r="AE854" s="3"/>
      <c r="AF854" s="3"/>
      <c r="AG854" s="3"/>
      <c r="AH854" s="3"/>
      <c r="AI854" s="3"/>
      <c r="AJ854" s="3"/>
    </row>
    <row r="855" spans="1:36" x14ac:dyDescent="0.45">
      <c r="A855" s="3"/>
      <c r="B855" s="3"/>
      <c r="C855" s="3"/>
      <c r="D855" s="23"/>
      <c r="E855" s="95"/>
      <c r="F855" s="95"/>
      <c r="X855" s="95"/>
      <c r="Z855" s="95"/>
      <c r="AB855" s="3"/>
      <c r="AC855" s="3"/>
      <c r="AD855" s="3"/>
      <c r="AE855" s="3"/>
      <c r="AF855" s="3"/>
      <c r="AG855" s="3"/>
      <c r="AH855" s="3"/>
      <c r="AI855" s="3"/>
      <c r="AJ855" s="3"/>
    </row>
    <row r="856" spans="1:36" x14ac:dyDescent="0.45">
      <c r="A856" s="3"/>
      <c r="B856" s="3"/>
      <c r="C856" s="3"/>
      <c r="D856" s="23"/>
      <c r="E856" s="95"/>
      <c r="F856" s="95"/>
      <c r="X856" s="95"/>
      <c r="Z856" s="95"/>
      <c r="AB856" s="3"/>
      <c r="AC856" s="3"/>
      <c r="AD856" s="3"/>
      <c r="AE856" s="3"/>
      <c r="AF856" s="3"/>
      <c r="AG856" s="3"/>
      <c r="AH856" s="3"/>
      <c r="AI856" s="3"/>
      <c r="AJ856" s="3"/>
    </row>
    <row r="857" spans="1:36" x14ac:dyDescent="0.45">
      <c r="A857" s="3"/>
      <c r="B857" s="3"/>
      <c r="C857" s="3"/>
      <c r="D857" s="23"/>
      <c r="E857" s="95"/>
      <c r="F857" s="95"/>
      <c r="X857" s="95"/>
      <c r="Z857" s="95"/>
      <c r="AB857" s="3"/>
      <c r="AC857" s="3"/>
      <c r="AD857" s="3"/>
      <c r="AE857" s="3"/>
      <c r="AF857" s="3"/>
      <c r="AG857" s="3"/>
      <c r="AH857" s="3"/>
      <c r="AI857" s="3"/>
      <c r="AJ857" s="3"/>
    </row>
    <row r="858" spans="1:36" x14ac:dyDescent="0.45">
      <c r="A858" s="3"/>
      <c r="B858" s="3"/>
      <c r="C858" s="3"/>
      <c r="D858" s="23"/>
      <c r="E858" s="95"/>
      <c r="F858" s="95"/>
      <c r="X858" s="95"/>
      <c r="Z858" s="95"/>
      <c r="AB858" s="3"/>
      <c r="AC858" s="3"/>
      <c r="AD858" s="3"/>
      <c r="AE858" s="3"/>
      <c r="AF858" s="3"/>
      <c r="AG858" s="3"/>
      <c r="AH858" s="3"/>
      <c r="AI858" s="3"/>
      <c r="AJ858" s="3"/>
    </row>
    <row r="859" spans="1:36" x14ac:dyDescent="0.45">
      <c r="A859" s="3"/>
      <c r="B859" s="3"/>
      <c r="C859" s="3"/>
      <c r="D859" s="23"/>
      <c r="E859" s="95"/>
      <c r="F859" s="95"/>
      <c r="X859" s="95"/>
      <c r="Z859" s="95"/>
      <c r="AB859" s="3"/>
      <c r="AC859" s="3"/>
      <c r="AD859" s="3"/>
      <c r="AE859" s="3"/>
      <c r="AF859" s="3"/>
      <c r="AG859" s="3"/>
      <c r="AH859" s="3"/>
      <c r="AI859" s="3"/>
      <c r="AJ859" s="3"/>
    </row>
    <row r="860" spans="1:36" x14ac:dyDescent="0.45">
      <c r="A860" s="3"/>
      <c r="B860" s="3"/>
      <c r="C860" s="3"/>
      <c r="D860" s="23"/>
      <c r="E860" s="95"/>
      <c r="F860" s="95"/>
      <c r="X860" s="95"/>
      <c r="Z860" s="95"/>
      <c r="AB860" s="3"/>
      <c r="AC860" s="3"/>
      <c r="AD860" s="3"/>
      <c r="AE860" s="3"/>
      <c r="AF860" s="3"/>
      <c r="AG860" s="3"/>
      <c r="AH860" s="3"/>
      <c r="AI860" s="3"/>
      <c r="AJ860" s="3"/>
    </row>
    <row r="861" spans="1:36" x14ac:dyDescent="0.45">
      <c r="A861" s="3"/>
      <c r="B861" s="3"/>
      <c r="C861" s="3"/>
      <c r="D861" s="23"/>
      <c r="E861" s="95"/>
      <c r="F861" s="95"/>
      <c r="X861" s="95"/>
      <c r="Z861" s="95"/>
      <c r="AB861" s="3"/>
      <c r="AC861" s="3"/>
      <c r="AD861" s="3"/>
      <c r="AE861" s="3"/>
      <c r="AF861" s="3"/>
      <c r="AG861" s="3"/>
      <c r="AH861" s="3"/>
      <c r="AI861" s="3"/>
      <c r="AJ861" s="3"/>
    </row>
    <row r="862" spans="1:36" x14ac:dyDescent="0.45">
      <c r="A862" s="3"/>
      <c r="B862" s="3"/>
      <c r="C862" s="3"/>
      <c r="D862" s="23"/>
      <c r="E862" s="95"/>
      <c r="F862" s="95"/>
      <c r="X862" s="95"/>
      <c r="Z862" s="95"/>
      <c r="AB862" s="3"/>
      <c r="AC862" s="3"/>
      <c r="AD862" s="3"/>
      <c r="AE862" s="3"/>
      <c r="AF862" s="3"/>
      <c r="AG862" s="3"/>
      <c r="AH862" s="3"/>
      <c r="AI862" s="3"/>
      <c r="AJ862" s="3"/>
    </row>
    <row r="863" spans="1:36" x14ac:dyDescent="0.45">
      <c r="A863" s="3"/>
      <c r="B863" s="3"/>
      <c r="C863" s="3"/>
      <c r="D863" s="23"/>
      <c r="E863" s="95"/>
      <c r="F863" s="95"/>
      <c r="X863" s="95"/>
      <c r="Z863" s="95"/>
      <c r="AB863" s="3"/>
      <c r="AC863" s="3"/>
      <c r="AD863" s="3"/>
      <c r="AE863" s="3"/>
      <c r="AF863" s="3"/>
      <c r="AG863" s="3"/>
      <c r="AH863" s="3"/>
      <c r="AI863" s="3"/>
      <c r="AJ863" s="3"/>
    </row>
    <row r="864" spans="1:36" x14ac:dyDescent="0.45">
      <c r="A864" s="3"/>
      <c r="B864" s="3"/>
      <c r="C864" s="3"/>
      <c r="D864" s="23"/>
      <c r="E864" s="95"/>
      <c r="F864" s="95"/>
      <c r="X864" s="95"/>
      <c r="Z864" s="95"/>
      <c r="AB864" s="3"/>
      <c r="AC864" s="3"/>
      <c r="AD864" s="3"/>
      <c r="AE864" s="3"/>
      <c r="AF864" s="3"/>
      <c r="AG864" s="3"/>
      <c r="AH864" s="3"/>
      <c r="AI864" s="3"/>
      <c r="AJ864" s="3"/>
    </row>
    <row r="865" spans="1:36" x14ac:dyDescent="0.45">
      <c r="A865" s="3"/>
      <c r="B865" s="3"/>
      <c r="C865" s="3"/>
      <c r="D865" s="23"/>
      <c r="E865" s="95"/>
      <c r="F865" s="95"/>
      <c r="X865" s="95"/>
      <c r="Z865" s="95"/>
      <c r="AB865" s="3"/>
      <c r="AC865" s="3"/>
      <c r="AD865" s="3"/>
      <c r="AE865" s="3"/>
      <c r="AF865" s="3"/>
      <c r="AG865" s="3"/>
      <c r="AH865" s="3"/>
      <c r="AI865" s="3"/>
      <c r="AJ865" s="3"/>
    </row>
    <row r="866" spans="1:36" x14ac:dyDescent="0.45">
      <c r="A866" s="3"/>
      <c r="B866" s="3"/>
      <c r="C866" s="3"/>
      <c r="D866" s="23"/>
      <c r="E866" s="95"/>
      <c r="F866" s="95"/>
      <c r="X866" s="95"/>
      <c r="Z866" s="95"/>
      <c r="AB866" s="3"/>
      <c r="AC866" s="3"/>
      <c r="AD866" s="3"/>
      <c r="AE866" s="3"/>
      <c r="AF866" s="3"/>
      <c r="AG866" s="3"/>
      <c r="AH866" s="3"/>
      <c r="AI866" s="3"/>
      <c r="AJ866" s="3"/>
    </row>
    <row r="867" spans="1:36" x14ac:dyDescent="0.45">
      <c r="A867" s="3"/>
      <c r="B867" s="3"/>
      <c r="C867" s="3"/>
      <c r="D867" s="23"/>
      <c r="E867" s="95"/>
      <c r="F867" s="95"/>
      <c r="X867" s="95"/>
      <c r="Z867" s="95"/>
      <c r="AB867" s="3"/>
      <c r="AC867" s="3"/>
      <c r="AD867" s="3"/>
      <c r="AE867" s="3"/>
      <c r="AF867" s="3"/>
      <c r="AG867" s="3"/>
      <c r="AH867" s="3"/>
      <c r="AI867" s="3"/>
      <c r="AJ867" s="3"/>
    </row>
    <row r="868" spans="1:36" x14ac:dyDescent="0.45">
      <c r="A868" s="3"/>
      <c r="B868" s="3"/>
      <c r="C868" s="3"/>
      <c r="D868" s="23"/>
      <c r="E868" s="95"/>
      <c r="F868" s="95"/>
      <c r="X868" s="95"/>
      <c r="Z868" s="95"/>
      <c r="AB868" s="3"/>
      <c r="AC868" s="3"/>
      <c r="AD868" s="3"/>
      <c r="AE868" s="3"/>
      <c r="AF868" s="3"/>
      <c r="AG868" s="3"/>
      <c r="AH868" s="3"/>
      <c r="AI868" s="3"/>
      <c r="AJ868" s="3"/>
    </row>
    <row r="869" spans="1:36" x14ac:dyDescent="0.45">
      <c r="A869" s="3"/>
      <c r="B869" s="3"/>
      <c r="C869" s="3"/>
      <c r="D869" s="23"/>
      <c r="E869" s="95"/>
      <c r="F869" s="95"/>
      <c r="X869" s="95"/>
      <c r="Z869" s="95"/>
      <c r="AB869" s="3"/>
      <c r="AC869" s="3"/>
      <c r="AD869" s="3"/>
      <c r="AE869" s="3"/>
      <c r="AF869" s="3"/>
      <c r="AG869" s="3"/>
      <c r="AH869" s="3"/>
      <c r="AI869" s="3"/>
      <c r="AJ869" s="3"/>
    </row>
    <row r="870" spans="1:36" x14ac:dyDescent="0.45">
      <c r="A870" s="3"/>
      <c r="B870" s="3"/>
      <c r="C870" s="3"/>
      <c r="D870" s="23"/>
      <c r="E870" s="95"/>
      <c r="F870" s="95"/>
      <c r="X870" s="95"/>
      <c r="Z870" s="95"/>
      <c r="AB870" s="3"/>
      <c r="AC870" s="3"/>
      <c r="AD870" s="3"/>
      <c r="AE870" s="3"/>
      <c r="AF870" s="3"/>
      <c r="AG870" s="3"/>
      <c r="AH870" s="3"/>
      <c r="AI870" s="3"/>
      <c r="AJ870" s="3"/>
    </row>
    <row r="871" spans="1:36" x14ac:dyDescent="0.45">
      <c r="A871" s="3"/>
      <c r="B871" s="3"/>
      <c r="C871" s="3"/>
      <c r="D871" s="23"/>
      <c r="E871" s="95"/>
      <c r="F871" s="95"/>
      <c r="X871" s="95"/>
      <c r="Z871" s="95"/>
      <c r="AB871" s="3"/>
      <c r="AC871" s="3"/>
      <c r="AD871" s="3"/>
      <c r="AE871" s="3"/>
      <c r="AF871" s="3"/>
      <c r="AG871" s="3"/>
      <c r="AH871" s="3"/>
      <c r="AI871" s="3"/>
      <c r="AJ871" s="3"/>
    </row>
    <row r="872" spans="1:36" x14ac:dyDescent="0.45">
      <c r="A872" s="3"/>
      <c r="B872" s="3"/>
      <c r="C872" s="3"/>
      <c r="D872" s="23"/>
      <c r="E872" s="95"/>
      <c r="F872" s="95"/>
      <c r="X872" s="95"/>
      <c r="Z872" s="95"/>
      <c r="AB872" s="3"/>
      <c r="AC872" s="3"/>
      <c r="AD872" s="3"/>
      <c r="AE872" s="3"/>
      <c r="AF872" s="3"/>
      <c r="AG872" s="3"/>
      <c r="AH872" s="3"/>
      <c r="AI872" s="3"/>
      <c r="AJ872" s="3"/>
    </row>
    <row r="873" spans="1:36" x14ac:dyDescent="0.45">
      <c r="A873" s="3"/>
      <c r="B873" s="3"/>
      <c r="C873" s="3"/>
      <c r="D873" s="23"/>
      <c r="E873" s="95"/>
      <c r="F873" s="95"/>
      <c r="X873" s="95"/>
      <c r="Z873" s="95"/>
      <c r="AB873" s="3"/>
      <c r="AC873" s="3"/>
      <c r="AD873" s="3"/>
      <c r="AE873" s="3"/>
      <c r="AF873" s="3"/>
      <c r="AG873" s="3"/>
      <c r="AH873" s="3"/>
      <c r="AI873" s="3"/>
      <c r="AJ873" s="3"/>
    </row>
    <row r="874" spans="1:36" x14ac:dyDescent="0.45">
      <c r="A874" s="3"/>
      <c r="B874" s="3"/>
      <c r="C874" s="3"/>
      <c r="D874" s="23"/>
      <c r="E874" s="95"/>
      <c r="F874" s="95"/>
      <c r="X874" s="95"/>
      <c r="Z874" s="95"/>
      <c r="AB874" s="3"/>
      <c r="AC874" s="3"/>
      <c r="AD874" s="3"/>
      <c r="AE874" s="3"/>
      <c r="AF874" s="3"/>
      <c r="AG874" s="3"/>
      <c r="AH874" s="3"/>
      <c r="AI874" s="3"/>
      <c r="AJ874" s="3"/>
    </row>
    <row r="875" spans="1:36" x14ac:dyDescent="0.45">
      <c r="A875" s="3"/>
      <c r="B875" s="3"/>
      <c r="C875" s="3"/>
      <c r="D875" s="23"/>
      <c r="E875" s="95"/>
      <c r="F875" s="95"/>
      <c r="X875" s="95"/>
      <c r="Z875" s="95"/>
      <c r="AB875" s="3"/>
      <c r="AC875" s="3"/>
      <c r="AD875" s="3"/>
      <c r="AE875" s="3"/>
      <c r="AF875" s="3"/>
      <c r="AG875" s="3"/>
      <c r="AH875" s="3"/>
      <c r="AI875" s="3"/>
      <c r="AJ875" s="3"/>
    </row>
    <row r="876" spans="1:36" x14ac:dyDescent="0.45">
      <c r="A876" s="3"/>
      <c r="B876" s="3"/>
      <c r="C876" s="3"/>
      <c r="D876" s="23"/>
      <c r="E876" s="95"/>
      <c r="F876" s="95"/>
      <c r="X876" s="95"/>
      <c r="Z876" s="95"/>
      <c r="AB876" s="3"/>
      <c r="AC876" s="3"/>
      <c r="AD876" s="3"/>
      <c r="AE876" s="3"/>
      <c r="AF876" s="3"/>
      <c r="AG876" s="3"/>
      <c r="AH876" s="3"/>
      <c r="AI876" s="3"/>
      <c r="AJ876" s="3"/>
    </row>
    <row r="877" spans="1:36" x14ac:dyDescent="0.45">
      <c r="A877" s="3"/>
      <c r="B877" s="3"/>
      <c r="C877" s="3"/>
      <c r="D877" s="23"/>
      <c r="E877" s="95"/>
      <c r="F877" s="95"/>
      <c r="X877" s="95"/>
      <c r="Z877" s="95"/>
      <c r="AB877" s="3"/>
      <c r="AC877" s="3"/>
      <c r="AD877" s="3"/>
      <c r="AE877" s="3"/>
      <c r="AF877" s="3"/>
      <c r="AG877" s="3"/>
      <c r="AH877" s="3"/>
      <c r="AI877" s="3"/>
      <c r="AJ877" s="3"/>
    </row>
    <row r="878" spans="1:36" x14ac:dyDescent="0.45">
      <c r="A878" s="3"/>
      <c r="B878" s="3"/>
      <c r="C878" s="3"/>
      <c r="D878" s="23"/>
      <c r="E878" s="95"/>
      <c r="F878" s="95"/>
      <c r="X878" s="95"/>
      <c r="Z878" s="95"/>
      <c r="AB878" s="3"/>
      <c r="AC878" s="3"/>
      <c r="AD878" s="3"/>
      <c r="AE878" s="3"/>
      <c r="AF878" s="3"/>
      <c r="AG878" s="3"/>
      <c r="AH878" s="3"/>
      <c r="AI878" s="3"/>
      <c r="AJ878" s="3"/>
    </row>
    <row r="879" spans="1:36" x14ac:dyDescent="0.45">
      <c r="A879" s="3"/>
      <c r="B879" s="3"/>
      <c r="C879" s="3"/>
      <c r="D879" s="23"/>
      <c r="E879" s="95"/>
      <c r="F879" s="95"/>
      <c r="X879" s="95"/>
      <c r="Z879" s="95"/>
      <c r="AB879" s="3"/>
      <c r="AC879" s="3"/>
      <c r="AD879" s="3"/>
      <c r="AE879" s="3"/>
      <c r="AF879" s="3"/>
      <c r="AG879" s="3"/>
      <c r="AH879" s="3"/>
      <c r="AI879" s="3"/>
      <c r="AJ879" s="3"/>
    </row>
    <row r="880" spans="1:36" x14ac:dyDescent="0.45">
      <c r="A880" s="3"/>
      <c r="B880" s="3"/>
      <c r="C880" s="3"/>
      <c r="D880" s="23"/>
      <c r="E880" s="95"/>
      <c r="F880" s="95"/>
      <c r="X880" s="95"/>
      <c r="Z880" s="95"/>
      <c r="AB880" s="3"/>
      <c r="AC880" s="3"/>
      <c r="AD880" s="3"/>
      <c r="AE880" s="3"/>
      <c r="AF880" s="3"/>
      <c r="AG880" s="3"/>
      <c r="AH880" s="3"/>
      <c r="AI880" s="3"/>
      <c r="AJ880" s="3"/>
    </row>
    <row r="881" spans="1:36" x14ac:dyDescent="0.45">
      <c r="A881" s="3"/>
      <c r="B881" s="3"/>
      <c r="C881" s="3"/>
      <c r="D881" s="23"/>
      <c r="E881" s="95"/>
      <c r="F881" s="95"/>
      <c r="X881" s="95"/>
      <c r="Z881" s="95"/>
      <c r="AB881" s="3"/>
      <c r="AC881" s="3"/>
      <c r="AD881" s="3"/>
      <c r="AE881" s="3"/>
      <c r="AF881" s="3"/>
      <c r="AG881" s="3"/>
      <c r="AH881" s="3"/>
      <c r="AI881" s="3"/>
      <c r="AJ881" s="3"/>
    </row>
    <row r="882" spans="1:36" x14ac:dyDescent="0.45">
      <c r="A882" s="3"/>
      <c r="B882" s="3"/>
      <c r="C882" s="3"/>
      <c r="D882" s="23"/>
      <c r="E882" s="95"/>
      <c r="F882" s="95"/>
      <c r="X882" s="95"/>
      <c r="Z882" s="95"/>
      <c r="AB882" s="3"/>
      <c r="AC882" s="3"/>
      <c r="AD882" s="3"/>
      <c r="AE882" s="3"/>
      <c r="AF882" s="3"/>
      <c r="AG882" s="3"/>
      <c r="AH882" s="3"/>
      <c r="AI882" s="3"/>
      <c r="AJ882" s="3"/>
    </row>
    <row r="883" spans="1:36" x14ac:dyDescent="0.45">
      <c r="A883" s="3"/>
      <c r="B883" s="3"/>
      <c r="C883" s="3"/>
      <c r="D883" s="23"/>
      <c r="E883" s="95"/>
      <c r="F883" s="95"/>
      <c r="X883" s="95"/>
      <c r="Z883" s="95"/>
      <c r="AB883" s="3"/>
      <c r="AC883" s="3"/>
      <c r="AD883" s="3"/>
      <c r="AE883" s="3"/>
      <c r="AF883" s="3"/>
      <c r="AG883" s="3"/>
      <c r="AH883" s="3"/>
      <c r="AI883" s="3"/>
      <c r="AJ883" s="3"/>
    </row>
    <row r="884" spans="1:36" x14ac:dyDescent="0.45">
      <c r="A884" s="3"/>
      <c r="B884" s="3"/>
      <c r="C884" s="3"/>
      <c r="D884" s="23"/>
      <c r="E884" s="95"/>
      <c r="F884" s="95"/>
      <c r="X884" s="95"/>
      <c r="Z884" s="95"/>
      <c r="AB884" s="3"/>
      <c r="AC884" s="3"/>
      <c r="AD884" s="3"/>
      <c r="AE884" s="3"/>
      <c r="AF884" s="3"/>
      <c r="AG884" s="3"/>
      <c r="AH884" s="3"/>
      <c r="AI884" s="3"/>
      <c r="AJ884" s="3"/>
    </row>
    <row r="885" spans="1:36" x14ac:dyDescent="0.45">
      <c r="A885" s="3"/>
      <c r="B885" s="3"/>
      <c r="C885" s="3"/>
      <c r="D885" s="23"/>
      <c r="E885" s="95"/>
      <c r="F885" s="95"/>
      <c r="X885" s="95"/>
      <c r="Z885" s="95"/>
      <c r="AB885" s="3"/>
      <c r="AC885" s="3"/>
      <c r="AD885" s="3"/>
      <c r="AE885" s="3"/>
      <c r="AF885" s="3"/>
      <c r="AG885" s="3"/>
      <c r="AH885" s="3"/>
      <c r="AI885" s="3"/>
      <c r="AJ885" s="3"/>
    </row>
    <row r="886" spans="1:36" x14ac:dyDescent="0.45">
      <c r="A886" s="3"/>
      <c r="B886" s="3"/>
      <c r="C886" s="3"/>
      <c r="D886" s="23"/>
      <c r="E886" s="95"/>
      <c r="F886" s="95"/>
      <c r="X886" s="95"/>
      <c r="Z886" s="95"/>
      <c r="AB886" s="3"/>
      <c r="AC886" s="3"/>
      <c r="AD886" s="3"/>
      <c r="AE886" s="3"/>
      <c r="AF886" s="3"/>
      <c r="AG886" s="3"/>
      <c r="AH886" s="3"/>
      <c r="AI886" s="3"/>
      <c r="AJ886" s="3"/>
    </row>
    <row r="887" spans="1:36" x14ac:dyDescent="0.45">
      <c r="A887" s="3"/>
      <c r="B887" s="3"/>
      <c r="C887" s="3"/>
      <c r="D887" s="23"/>
      <c r="E887" s="95"/>
      <c r="F887" s="95"/>
      <c r="X887" s="95"/>
      <c r="Z887" s="95"/>
      <c r="AB887" s="3"/>
      <c r="AC887" s="3"/>
      <c r="AD887" s="3"/>
      <c r="AE887" s="3"/>
      <c r="AF887" s="3"/>
      <c r="AG887" s="3"/>
      <c r="AH887" s="3"/>
      <c r="AI887" s="3"/>
      <c r="AJ887" s="3"/>
    </row>
    <row r="888" spans="1:36" x14ac:dyDescent="0.45">
      <c r="A888" s="3"/>
      <c r="B888" s="3"/>
      <c r="C888" s="3"/>
      <c r="D888" s="23"/>
      <c r="E888" s="95"/>
      <c r="F888" s="95"/>
      <c r="X888" s="95"/>
      <c r="Z888" s="95"/>
      <c r="AB888" s="3"/>
      <c r="AC888" s="3"/>
      <c r="AD888" s="3"/>
      <c r="AE888" s="3"/>
      <c r="AF888" s="3"/>
      <c r="AG888" s="3"/>
      <c r="AH888" s="3"/>
      <c r="AI888" s="3"/>
      <c r="AJ888" s="3"/>
    </row>
    <row r="889" spans="1:36" x14ac:dyDescent="0.45">
      <c r="A889" s="3"/>
      <c r="B889" s="3"/>
      <c r="C889" s="3"/>
      <c r="D889" s="23"/>
      <c r="E889" s="95"/>
      <c r="F889" s="95"/>
      <c r="X889" s="95"/>
      <c r="Z889" s="95"/>
      <c r="AB889" s="3"/>
      <c r="AC889" s="3"/>
      <c r="AD889" s="3"/>
      <c r="AE889" s="3"/>
      <c r="AF889" s="3"/>
      <c r="AG889" s="3"/>
      <c r="AH889" s="3"/>
      <c r="AI889" s="3"/>
      <c r="AJ889" s="3"/>
    </row>
    <row r="890" spans="1:36" x14ac:dyDescent="0.45">
      <c r="A890" s="3"/>
      <c r="B890" s="3"/>
      <c r="C890" s="3"/>
      <c r="D890" s="23"/>
      <c r="E890" s="95"/>
      <c r="F890" s="95"/>
      <c r="X890" s="95"/>
      <c r="Z890" s="95"/>
      <c r="AB890" s="3"/>
      <c r="AC890" s="3"/>
      <c r="AD890" s="3"/>
      <c r="AE890" s="3"/>
      <c r="AF890" s="3"/>
      <c r="AG890" s="3"/>
      <c r="AH890" s="3"/>
      <c r="AI890" s="3"/>
      <c r="AJ890" s="3"/>
    </row>
    <row r="891" spans="1:36" x14ac:dyDescent="0.45">
      <c r="A891" s="3"/>
      <c r="B891" s="3"/>
      <c r="C891" s="3"/>
      <c r="D891" s="23"/>
      <c r="E891" s="95"/>
      <c r="F891" s="95"/>
      <c r="X891" s="95"/>
      <c r="Z891" s="95"/>
      <c r="AB891" s="3"/>
      <c r="AC891" s="3"/>
      <c r="AD891" s="3"/>
      <c r="AE891" s="3"/>
      <c r="AF891" s="3"/>
      <c r="AG891" s="3"/>
      <c r="AH891" s="3"/>
      <c r="AI891" s="3"/>
      <c r="AJ891" s="3"/>
    </row>
    <row r="892" spans="1:36" x14ac:dyDescent="0.45">
      <c r="A892" s="3"/>
      <c r="B892" s="3"/>
      <c r="C892" s="3"/>
      <c r="D892" s="23"/>
      <c r="E892" s="95"/>
      <c r="F892" s="95"/>
      <c r="X892" s="95"/>
      <c r="Z892" s="95"/>
      <c r="AB892" s="3"/>
      <c r="AC892" s="3"/>
      <c r="AD892" s="3"/>
      <c r="AE892" s="3"/>
      <c r="AF892" s="3"/>
      <c r="AG892" s="3"/>
      <c r="AH892" s="3"/>
      <c r="AI892" s="3"/>
      <c r="AJ892" s="3"/>
    </row>
    <row r="893" spans="1:36" x14ac:dyDescent="0.45">
      <c r="A893" s="3"/>
      <c r="B893" s="3"/>
      <c r="C893" s="3"/>
      <c r="D893" s="23"/>
      <c r="E893" s="95"/>
      <c r="F893" s="95"/>
      <c r="X893" s="95"/>
      <c r="Z893" s="95"/>
      <c r="AB893" s="3"/>
      <c r="AC893" s="3"/>
      <c r="AD893" s="3"/>
      <c r="AE893" s="3"/>
      <c r="AF893" s="3"/>
      <c r="AG893" s="3"/>
      <c r="AH893" s="3"/>
      <c r="AI893" s="3"/>
      <c r="AJ893" s="3"/>
    </row>
    <row r="894" spans="1:36" x14ac:dyDescent="0.45">
      <c r="A894" s="3"/>
      <c r="B894" s="3"/>
      <c r="C894" s="3"/>
      <c r="D894" s="23"/>
      <c r="E894" s="95"/>
      <c r="F894" s="95"/>
      <c r="X894" s="95"/>
      <c r="Z894" s="95"/>
      <c r="AB894" s="3"/>
      <c r="AC894" s="3"/>
      <c r="AD894" s="3"/>
      <c r="AE894" s="3"/>
      <c r="AF894" s="3"/>
      <c r="AG894" s="3"/>
      <c r="AH894" s="3"/>
      <c r="AI894" s="3"/>
      <c r="AJ894" s="3"/>
    </row>
    <row r="895" spans="1:36" x14ac:dyDescent="0.45">
      <c r="A895" s="3"/>
      <c r="B895" s="3"/>
      <c r="C895" s="3"/>
      <c r="D895" s="23"/>
      <c r="E895" s="95"/>
      <c r="F895" s="95"/>
      <c r="X895" s="95"/>
      <c r="Z895" s="95"/>
      <c r="AB895" s="3"/>
      <c r="AC895" s="3"/>
      <c r="AD895" s="3"/>
      <c r="AE895" s="3"/>
      <c r="AF895" s="3"/>
      <c r="AG895" s="3"/>
      <c r="AH895" s="3"/>
      <c r="AI895" s="3"/>
      <c r="AJ895" s="3"/>
    </row>
    <row r="896" spans="1:36" x14ac:dyDescent="0.45">
      <c r="A896" s="3"/>
      <c r="B896" s="3"/>
      <c r="C896" s="3"/>
      <c r="D896" s="23"/>
      <c r="E896" s="95"/>
      <c r="F896" s="95"/>
      <c r="X896" s="95"/>
      <c r="Z896" s="95"/>
      <c r="AB896" s="3"/>
      <c r="AC896" s="3"/>
      <c r="AD896" s="3"/>
      <c r="AE896" s="3"/>
      <c r="AF896" s="3"/>
      <c r="AG896" s="3"/>
      <c r="AH896" s="3"/>
      <c r="AI896" s="3"/>
      <c r="AJ896" s="3"/>
    </row>
    <row r="897" spans="1:36" x14ac:dyDescent="0.45">
      <c r="A897" s="3"/>
      <c r="B897" s="3"/>
      <c r="C897" s="3"/>
      <c r="D897" s="23"/>
      <c r="E897" s="95"/>
      <c r="F897" s="95"/>
      <c r="X897" s="95"/>
      <c r="Z897" s="95"/>
      <c r="AB897" s="3"/>
      <c r="AC897" s="3"/>
      <c r="AD897" s="3"/>
      <c r="AE897" s="3"/>
      <c r="AF897" s="3"/>
      <c r="AG897" s="3"/>
      <c r="AH897" s="3"/>
      <c r="AI897" s="3"/>
      <c r="AJ897" s="3"/>
    </row>
    <row r="898" spans="1:36" x14ac:dyDescent="0.45">
      <c r="A898" s="3"/>
      <c r="B898" s="3"/>
      <c r="C898" s="3"/>
      <c r="D898" s="23"/>
      <c r="E898" s="95"/>
      <c r="F898" s="95"/>
      <c r="X898" s="95"/>
      <c r="Z898" s="95"/>
      <c r="AB898" s="3"/>
      <c r="AC898" s="3"/>
      <c r="AD898" s="3"/>
      <c r="AE898" s="3"/>
      <c r="AF898" s="3"/>
      <c r="AG898" s="3"/>
      <c r="AH898" s="3"/>
      <c r="AI898" s="3"/>
      <c r="AJ898" s="3"/>
    </row>
    <row r="899" spans="1:36" x14ac:dyDescent="0.45">
      <c r="A899" s="3"/>
      <c r="B899" s="3"/>
      <c r="C899" s="3"/>
      <c r="D899" s="23"/>
      <c r="E899" s="95"/>
      <c r="F899" s="95"/>
      <c r="X899" s="95"/>
      <c r="Z899" s="95"/>
      <c r="AB899" s="3"/>
      <c r="AC899" s="3"/>
      <c r="AD899" s="3"/>
      <c r="AE899" s="3"/>
      <c r="AF899" s="3"/>
      <c r="AG899" s="3"/>
      <c r="AH899" s="3"/>
      <c r="AI899" s="3"/>
      <c r="AJ899" s="3"/>
    </row>
    <row r="900" spans="1:36" x14ac:dyDescent="0.45">
      <c r="A900" s="3"/>
      <c r="B900" s="3"/>
      <c r="C900" s="3"/>
      <c r="D900" s="23"/>
      <c r="E900" s="95"/>
      <c r="F900" s="95"/>
      <c r="X900" s="95"/>
      <c r="Z900" s="95"/>
      <c r="AB900" s="3"/>
      <c r="AC900" s="3"/>
      <c r="AD900" s="3"/>
      <c r="AE900" s="3"/>
      <c r="AF900" s="3"/>
      <c r="AG900" s="3"/>
      <c r="AH900" s="3"/>
      <c r="AI900" s="3"/>
      <c r="AJ900" s="3"/>
    </row>
    <row r="901" spans="1:36" x14ac:dyDescent="0.45">
      <c r="A901" s="3"/>
      <c r="B901" s="3"/>
      <c r="C901" s="3"/>
      <c r="D901" s="23"/>
      <c r="E901" s="95"/>
      <c r="F901" s="95"/>
      <c r="X901" s="95"/>
      <c r="Z901" s="95"/>
      <c r="AB901" s="3"/>
      <c r="AC901" s="3"/>
      <c r="AD901" s="3"/>
      <c r="AE901" s="3"/>
      <c r="AF901" s="3"/>
      <c r="AG901" s="3"/>
      <c r="AH901" s="3"/>
      <c r="AI901" s="3"/>
      <c r="AJ901" s="3"/>
    </row>
    <row r="902" spans="1:36" x14ac:dyDescent="0.45">
      <c r="A902" s="3"/>
      <c r="B902" s="3"/>
      <c r="C902" s="3"/>
      <c r="D902" s="23"/>
      <c r="E902" s="95"/>
      <c r="F902" s="95"/>
      <c r="X902" s="95"/>
      <c r="Z902" s="95"/>
      <c r="AB902" s="3"/>
      <c r="AC902" s="3"/>
      <c r="AD902" s="3"/>
      <c r="AE902" s="3"/>
      <c r="AF902" s="3"/>
      <c r="AG902" s="3"/>
      <c r="AH902" s="3"/>
      <c r="AI902" s="3"/>
      <c r="AJ902" s="3"/>
    </row>
    <row r="903" spans="1:36" x14ac:dyDescent="0.45">
      <c r="A903" s="3"/>
      <c r="B903" s="3"/>
      <c r="C903" s="3"/>
      <c r="D903" s="23"/>
      <c r="E903" s="95"/>
      <c r="F903" s="95"/>
      <c r="X903" s="95"/>
      <c r="Z903" s="95"/>
      <c r="AB903" s="3"/>
      <c r="AC903" s="3"/>
      <c r="AD903" s="3"/>
      <c r="AE903" s="3"/>
      <c r="AF903" s="3"/>
      <c r="AG903" s="3"/>
      <c r="AH903" s="3"/>
      <c r="AI903" s="3"/>
      <c r="AJ903" s="3"/>
    </row>
    <row r="904" spans="1:36" x14ac:dyDescent="0.45">
      <c r="A904" s="3"/>
      <c r="B904" s="3"/>
      <c r="C904" s="3"/>
      <c r="D904" s="23"/>
      <c r="E904" s="95"/>
      <c r="F904" s="95"/>
      <c r="X904" s="95"/>
      <c r="Z904" s="95"/>
      <c r="AB904" s="3"/>
      <c r="AC904" s="3"/>
      <c r="AD904" s="3"/>
      <c r="AE904" s="3"/>
      <c r="AF904" s="3"/>
      <c r="AG904" s="3"/>
      <c r="AH904" s="3"/>
      <c r="AI904" s="3"/>
      <c r="AJ904" s="3"/>
    </row>
    <row r="905" spans="1:36" x14ac:dyDescent="0.45">
      <c r="A905" s="3"/>
      <c r="B905" s="3"/>
      <c r="C905" s="3"/>
      <c r="D905" s="23"/>
      <c r="E905" s="95"/>
      <c r="F905" s="95"/>
      <c r="X905" s="95"/>
      <c r="Z905" s="95"/>
      <c r="AB905" s="3"/>
      <c r="AC905" s="3"/>
      <c r="AD905" s="3"/>
      <c r="AE905" s="3"/>
      <c r="AF905" s="3"/>
      <c r="AG905" s="3"/>
      <c r="AH905" s="3"/>
      <c r="AI905" s="3"/>
      <c r="AJ905" s="3"/>
    </row>
    <row r="906" spans="1:36" x14ac:dyDescent="0.45">
      <c r="A906" s="3"/>
      <c r="B906" s="3"/>
      <c r="C906" s="3"/>
      <c r="D906" s="23"/>
      <c r="E906" s="95"/>
      <c r="F906" s="95"/>
      <c r="X906" s="95"/>
      <c r="Z906" s="95"/>
      <c r="AB906" s="3"/>
      <c r="AC906" s="3"/>
      <c r="AD906" s="3"/>
      <c r="AE906" s="3"/>
      <c r="AF906" s="3"/>
      <c r="AG906" s="3"/>
      <c r="AH906" s="3"/>
      <c r="AI906" s="3"/>
      <c r="AJ906" s="3"/>
    </row>
    <row r="907" spans="1:36" x14ac:dyDescent="0.45">
      <c r="A907" s="3"/>
      <c r="B907" s="3"/>
      <c r="C907" s="3"/>
      <c r="D907" s="23"/>
      <c r="E907" s="95"/>
      <c r="F907" s="95"/>
      <c r="X907" s="95"/>
      <c r="Z907" s="95"/>
      <c r="AB907" s="3"/>
      <c r="AC907" s="3"/>
      <c r="AD907" s="3"/>
      <c r="AE907" s="3"/>
      <c r="AF907" s="3"/>
      <c r="AG907" s="3"/>
      <c r="AH907" s="3"/>
      <c r="AI907" s="3"/>
      <c r="AJ907" s="3"/>
    </row>
    <row r="908" spans="1:36" x14ac:dyDescent="0.45">
      <c r="A908" s="3"/>
      <c r="B908" s="3"/>
      <c r="C908" s="3"/>
      <c r="D908" s="23"/>
      <c r="E908" s="95"/>
      <c r="F908" s="95"/>
      <c r="X908" s="95"/>
      <c r="Z908" s="95"/>
      <c r="AB908" s="3"/>
      <c r="AC908" s="3"/>
      <c r="AD908" s="3"/>
      <c r="AE908" s="3"/>
      <c r="AF908" s="3"/>
      <c r="AG908" s="3"/>
      <c r="AH908" s="3"/>
      <c r="AI908" s="3"/>
      <c r="AJ908" s="3"/>
    </row>
    <row r="909" spans="1:36" x14ac:dyDescent="0.45">
      <c r="A909" s="3"/>
      <c r="B909" s="3"/>
      <c r="C909" s="3"/>
      <c r="D909" s="23"/>
      <c r="E909" s="95"/>
      <c r="F909" s="95"/>
      <c r="X909" s="95"/>
      <c r="Z909" s="95"/>
      <c r="AB909" s="3"/>
      <c r="AC909" s="3"/>
      <c r="AD909" s="3"/>
      <c r="AE909" s="3"/>
      <c r="AF909" s="3"/>
      <c r="AG909" s="3"/>
      <c r="AH909" s="3"/>
      <c r="AI909" s="3"/>
      <c r="AJ909" s="3"/>
    </row>
    <row r="910" spans="1:36" x14ac:dyDescent="0.45">
      <c r="A910" s="3"/>
      <c r="B910" s="3"/>
      <c r="C910" s="3"/>
      <c r="D910" s="23"/>
      <c r="E910" s="95"/>
      <c r="F910" s="95"/>
      <c r="X910" s="95"/>
      <c r="Z910" s="95"/>
      <c r="AB910" s="3"/>
      <c r="AC910" s="3"/>
      <c r="AD910" s="3"/>
      <c r="AE910" s="3"/>
      <c r="AF910" s="3"/>
      <c r="AG910" s="3"/>
      <c r="AH910" s="3"/>
      <c r="AI910" s="3"/>
      <c r="AJ910" s="3"/>
    </row>
    <row r="911" spans="1:36" x14ac:dyDescent="0.45">
      <c r="A911" s="3"/>
      <c r="B911" s="3"/>
      <c r="C911" s="3"/>
      <c r="D911" s="23"/>
      <c r="E911" s="95"/>
      <c r="F911" s="95"/>
      <c r="X911" s="95"/>
      <c r="Z911" s="95"/>
      <c r="AB911" s="3"/>
      <c r="AC911" s="3"/>
      <c r="AD911" s="3"/>
      <c r="AE911" s="3"/>
      <c r="AF911" s="3"/>
      <c r="AG911" s="3"/>
      <c r="AH911" s="3"/>
      <c r="AI911" s="3"/>
      <c r="AJ911" s="3"/>
    </row>
    <row r="912" spans="1:36" x14ac:dyDescent="0.45">
      <c r="A912" s="3"/>
      <c r="B912" s="3"/>
      <c r="C912" s="3"/>
      <c r="D912" s="23"/>
      <c r="E912" s="95"/>
      <c r="F912" s="95"/>
      <c r="X912" s="95"/>
      <c r="Z912" s="95"/>
      <c r="AB912" s="3"/>
      <c r="AC912" s="3"/>
      <c r="AD912" s="3"/>
      <c r="AE912" s="3"/>
      <c r="AF912" s="3"/>
      <c r="AG912" s="3"/>
      <c r="AH912" s="3"/>
      <c r="AI912" s="3"/>
      <c r="AJ912" s="3"/>
    </row>
    <row r="913" spans="1:36" x14ac:dyDescent="0.45">
      <c r="A913" s="3"/>
      <c r="B913" s="3"/>
      <c r="C913" s="3"/>
      <c r="D913" s="23"/>
      <c r="E913" s="95"/>
      <c r="F913" s="95"/>
      <c r="X913" s="95"/>
      <c r="Z913" s="95"/>
      <c r="AB913" s="3"/>
      <c r="AC913" s="3"/>
      <c r="AD913" s="3"/>
      <c r="AE913" s="3"/>
      <c r="AF913" s="3"/>
      <c r="AG913" s="3"/>
      <c r="AH913" s="3"/>
      <c r="AI913" s="3"/>
      <c r="AJ913" s="3"/>
    </row>
    <row r="914" spans="1:36" x14ac:dyDescent="0.45">
      <c r="A914" s="3"/>
      <c r="B914" s="3"/>
      <c r="C914" s="3"/>
      <c r="D914" s="23"/>
      <c r="E914" s="95"/>
      <c r="F914" s="95"/>
      <c r="X914" s="95"/>
      <c r="Z914" s="95"/>
      <c r="AB914" s="3"/>
      <c r="AC914" s="3"/>
      <c r="AD914" s="3"/>
      <c r="AE914" s="3"/>
      <c r="AF914" s="3"/>
      <c r="AG914" s="3"/>
      <c r="AH914" s="3"/>
      <c r="AI914" s="3"/>
      <c r="AJ914" s="3"/>
    </row>
    <row r="915" spans="1:36" x14ac:dyDescent="0.45">
      <c r="A915" s="3"/>
      <c r="B915" s="3"/>
      <c r="C915" s="3"/>
      <c r="D915" s="23"/>
      <c r="E915" s="95"/>
      <c r="F915" s="95"/>
      <c r="X915" s="95"/>
      <c r="Z915" s="95"/>
      <c r="AB915" s="3"/>
      <c r="AC915" s="3"/>
      <c r="AD915" s="3"/>
      <c r="AE915" s="3"/>
      <c r="AF915" s="3"/>
      <c r="AG915" s="3"/>
      <c r="AH915" s="3"/>
      <c r="AI915" s="3"/>
      <c r="AJ915" s="3"/>
    </row>
    <row r="916" spans="1:36" x14ac:dyDescent="0.45">
      <c r="A916" s="3"/>
      <c r="B916" s="3"/>
      <c r="C916" s="3"/>
      <c r="D916" s="23"/>
      <c r="E916" s="95"/>
      <c r="F916" s="95"/>
      <c r="X916" s="95"/>
      <c r="Z916" s="95"/>
      <c r="AB916" s="3"/>
      <c r="AC916" s="3"/>
      <c r="AD916" s="3"/>
      <c r="AE916" s="3"/>
      <c r="AF916" s="3"/>
      <c r="AG916" s="3"/>
      <c r="AH916" s="3"/>
      <c r="AI916" s="3"/>
      <c r="AJ916" s="3"/>
    </row>
    <row r="917" spans="1:36" x14ac:dyDescent="0.45">
      <c r="A917" s="3"/>
      <c r="B917" s="3"/>
      <c r="C917" s="3"/>
      <c r="D917" s="23"/>
      <c r="E917" s="95"/>
      <c r="F917" s="95"/>
      <c r="X917" s="95"/>
      <c r="Z917" s="95"/>
      <c r="AB917" s="3"/>
      <c r="AC917" s="3"/>
      <c r="AD917" s="3"/>
      <c r="AE917" s="3"/>
      <c r="AF917" s="3"/>
      <c r="AG917" s="3"/>
      <c r="AH917" s="3"/>
      <c r="AI917" s="3"/>
      <c r="AJ917" s="3"/>
    </row>
    <row r="918" spans="1:36" x14ac:dyDescent="0.45">
      <c r="A918" s="3"/>
      <c r="B918" s="3"/>
      <c r="C918" s="3"/>
      <c r="D918" s="23"/>
      <c r="E918" s="95"/>
      <c r="F918" s="95"/>
      <c r="X918" s="95"/>
      <c r="Z918" s="95"/>
      <c r="AB918" s="3"/>
      <c r="AC918" s="3"/>
      <c r="AD918" s="3"/>
      <c r="AE918" s="3"/>
      <c r="AF918" s="3"/>
      <c r="AG918" s="3"/>
      <c r="AH918" s="3"/>
      <c r="AI918" s="3"/>
      <c r="AJ918" s="3"/>
    </row>
    <row r="919" spans="1:36" x14ac:dyDescent="0.45">
      <c r="A919" s="3"/>
      <c r="B919" s="3"/>
      <c r="C919" s="3"/>
      <c r="D919" s="23"/>
      <c r="E919" s="95"/>
      <c r="F919" s="95"/>
      <c r="X919" s="95"/>
      <c r="Z919" s="95"/>
      <c r="AB919" s="3"/>
      <c r="AC919" s="3"/>
      <c r="AD919" s="3"/>
      <c r="AE919" s="3"/>
      <c r="AF919" s="3"/>
      <c r="AG919" s="3"/>
      <c r="AH919" s="3"/>
      <c r="AI919" s="3"/>
      <c r="AJ919" s="3"/>
    </row>
    <row r="920" spans="1:36" x14ac:dyDescent="0.45">
      <c r="A920" s="3"/>
      <c r="B920" s="3"/>
      <c r="C920" s="3"/>
      <c r="D920" s="23"/>
      <c r="E920" s="95"/>
      <c r="F920" s="95"/>
      <c r="X920" s="95"/>
      <c r="Z920" s="95"/>
      <c r="AB920" s="3"/>
      <c r="AC920" s="3"/>
      <c r="AD920" s="3"/>
      <c r="AE920" s="3"/>
      <c r="AF920" s="3"/>
      <c r="AG920" s="3"/>
      <c r="AH920" s="3"/>
      <c r="AI920" s="3"/>
      <c r="AJ920" s="3"/>
    </row>
    <row r="921" spans="1:36" x14ac:dyDescent="0.45">
      <c r="A921" s="3"/>
      <c r="B921" s="3"/>
      <c r="C921" s="3"/>
      <c r="D921" s="23"/>
      <c r="E921" s="95"/>
      <c r="F921" s="95"/>
      <c r="X921" s="95"/>
      <c r="Z921" s="95"/>
      <c r="AB921" s="3"/>
      <c r="AC921" s="3"/>
      <c r="AD921" s="3"/>
      <c r="AE921" s="3"/>
      <c r="AF921" s="3"/>
      <c r="AG921" s="3"/>
      <c r="AH921" s="3"/>
      <c r="AI921" s="3"/>
      <c r="AJ921" s="3"/>
    </row>
    <row r="922" spans="1:36" x14ac:dyDescent="0.45">
      <c r="A922" s="3"/>
      <c r="B922" s="3"/>
      <c r="C922" s="3"/>
      <c r="D922" s="23"/>
      <c r="E922" s="95"/>
      <c r="F922" s="95"/>
      <c r="X922" s="95"/>
      <c r="Z922" s="95"/>
      <c r="AB922" s="3"/>
      <c r="AC922" s="3"/>
      <c r="AD922" s="3"/>
      <c r="AE922" s="3"/>
      <c r="AF922" s="3"/>
      <c r="AG922" s="3"/>
      <c r="AH922" s="3"/>
      <c r="AI922" s="3"/>
      <c r="AJ922" s="3"/>
    </row>
    <row r="923" spans="1:36" x14ac:dyDescent="0.45">
      <c r="A923" s="3"/>
      <c r="B923" s="3"/>
      <c r="C923" s="3"/>
      <c r="D923" s="23"/>
      <c r="E923" s="95"/>
      <c r="F923" s="95"/>
      <c r="X923" s="95"/>
      <c r="Z923" s="95"/>
      <c r="AB923" s="3"/>
      <c r="AC923" s="3"/>
      <c r="AD923" s="3"/>
      <c r="AE923" s="3"/>
      <c r="AF923" s="3"/>
      <c r="AG923" s="3"/>
      <c r="AH923" s="3"/>
      <c r="AI923" s="3"/>
      <c r="AJ923" s="3"/>
    </row>
    <row r="924" spans="1:36" x14ac:dyDescent="0.45">
      <c r="A924" s="3"/>
      <c r="B924" s="3"/>
      <c r="C924" s="3"/>
      <c r="D924" s="23"/>
      <c r="E924" s="95"/>
      <c r="F924" s="95"/>
      <c r="X924" s="95"/>
      <c r="Z924" s="95"/>
      <c r="AB924" s="3"/>
      <c r="AC924" s="3"/>
      <c r="AD924" s="3"/>
      <c r="AE924" s="3"/>
      <c r="AF924" s="3"/>
      <c r="AG924" s="3"/>
      <c r="AH924" s="3"/>
      <c r="AI924" s="3"/>
      <c r="AJ924" s="3"/>
    </row>
    <row r="925" spans="1:36" x14ac:dyDescent="0.45">
      <c r="A925" s="3"/>
      <c r="B925" s="3"/>
      <c r="C925" s="3"/>
      <c r="D925" s="23"/>
      <c r="E925" s="95"/>
      <c r="F925" s="95"/>
      <c r="X925" s="95"/>
      <c r="Z925" s="95"/>
      <c r="AB925" s="3"/>
      <c r="AC925" s="3"/>
      <c r="AD925" s="3"/>
      <c r="AE925" s="3"/>
      <c r="AF925" s="3"/>
      <c r="AG925" s="3"/>
      <c r="AH925" s="3"/>
      <c r="AI925" s="3"/>
      <c r="AJ925" s="3"/>
    </row>
    <row r="926" spans="1:36" x14ac:dyDescent="0.45">
      <c r="A926" s="3"/>
      <c r="B926" s="3"/>
      <c r="C926" s="3"/>
      <c r="D926" s="23"/>
      <c r="E926" s="95"/>
      <c r="F926" s="95"/>
      <c r="X926" s="95"/>
      <c r="Z926" s="95"/>
      <c r="AB926" s="3"/>
      <c r="AC926" s="3"/>
      <c r="AD926" s="3"/>
      <c r="AE926" s="3"/>
      <c r="AF926" s="3"/>
      <c r="AG926" s="3"/>
      <c r="AH926" s="3"/>
      <c r="AI926" s="3"/>
      <c r="AJ926" s="3"/>
    </row>
    <row r="927" spans="1:36" x14ac:dyDescent="0.45">
      <c r="A927" s="3"/>
      <c r="B927" s="3"/>
      <c r="C927" s="3"/>
      <c r="D927" s="23"/>
      <c r="E927" s="95"/>
      <c r="F927" s="95"/>
      <c r="X927" s="95"/>
      <c r="Z927" s="95"/>
      <c r="AB927" s="3"/>
      <c r="AC927" s="3"/>
      <c r="AD927" s="3"/>
      <c r="AE927" s="3"/>
      <c r="AF927" s="3"/>
      <c r="AG927" s="3"/>
      <c r="AH927" s="3"/>
      <c r="AI927" s="3"/>
      <c r="AJ927" s="3"/>
    </row>
    <row r="928" spans="1:36" x14ac:dyDescent="0.45">
      <c r="A928" s="3"/>
      <c r="B928" s="3"/>
      <c r="C928" s="3"/>
      <c r="D928" s="23"/>
      <c r="E928" s="95"/>
      <c r="F928" s="95"/>
      <c r="X928" s="95"/>
      <c r="Z928" s="95"/>
      <c r="AB928" s="3"/>
      <c r="AC928" s="3"/>
      <c r="AD928" s="3"/>
      <c r="AE928" s="3"/>
      <c r="AF928" s="3"/>
      <c r="AG928" s="3"/>
      <c r="AH928" s="3"/>
      <c r="AI928" s="3"/>
      <c r="AJ928" s="3"/>
    </row>
    <row r="929" spans="1:36" x14ac:dyDescent="0.45">
      <c r="A929" s="3"/>
      <c r="B929" s="3"/>
      <c r="C929" s="3"/>
      <c r="D929" s="23"/>
      <c r="E929" s="95"/>
      <c r="F929" s="95"/>
      <c r="X929" s="95"/>
      <c r="Z929" s="95"/>
      <c r="AB929" s="3"/>
      <c r="AC929" s="3"/>
      <c r="AD929" s="3"/>
      <c r="AE929" s="3"/>
      <c r="AF929" s="3"/>
      <c r="AG929" s="3"/>
      <c r="AH929" s="3"/>
      <c r="AI929" s="3"/>
      <c r="AJ929" s="3"/>
    </row>
    <row r="930" spans="1:36" x14ac:dyDescent="0.45">
      <c r="A930" s="3"/>
      <c r="B930" s="3"/>
      <c r="C930" s="3"/>
      <c r="D930" s="23"/>
      <c r="E930" s="95"/>
      <c r="F930" s="95"/>
      <c r="X930" s="95"/>
      <c r="Z930" s="95"/>
      <c r="AB930" s="3"/>
      <c r="AC930" s="3"/>
      <c r="AD930" s="3"/>
      <c r="AE930" s="3"/>
      <c r="AF930" s="3"/>
      <c r="AG930" s="3"/>
      <c r="AH930" s="3"/>
      <c r="AI930" s="3"/>
      <c r="AJ930" s="3"/>
    </row>
    <row r="931" spans="1:36" x14ac:dyDescent="0.45">
      <c r="A931" s="3"/>
      <c r="B931" s="3"/>
      <c r="C931" s="3"/>
      <c r="D931" s="23"/>
      <c r="E931" s="95"/>
      <c r="F931" s="95"/>
      <c r="X931" s="95"/>
      <c r="Z931" s="95"/>
      <c r="AB931" s="3"/>
      <c r="AC931" s="3"/>
      <c r="AD931" s="3"/>
      <c r="AE931" s="3"/>
      <c r="AF931" s="3"/>
      <c r="AG931" s="3"/>
      <c r="AH931" s="3"/>
      <c r="AI931" s="3"/>
      <c r="AJ931" s="3"/>
    </row>
    <row r="932" spans="1:36" x14ac:dyDescent="0.45">
      <c r="A932" s="3"/>
      <c r="B932" s="3"/>
      <c r="C932" s="3"/>
      <c r="D932" s="23"/>
      <c r="E932" s="95"/>
      <c r="F932" s="95"/>
      <c r="X932" s="95"/>
      <c r="Z932" s="95"/>
      <c r="AB932" s="3"/>
      <c r="AC932" s="3"/>
      <c r="AD932" s="3"/>
      <c r="AE932" s="3"/>
      <c r="AF932" s="3"/>
      <c r="AG932" s="3"/>
      <c r="AH932" s="3"/>
      <c r="AI932" s="3"/>
      <c r="AJ932" s="3"/>
    </row>
    <row r="933" spans="1:36" x14ac:dyDescent="0.45">
      <c r="A933" s="3"/>
      <c r="B933" s="3"/>
      <c r="C933" s="3"/>
      <c r="D933" s="23"/>
      <c r="E933" s="95"/>
      <c r="F933" s="95"/>
      <c r="X933" s="95"/>
      <c r="Z933" s="95"/>
      <c r="AB933" s="3"/>
      <c r="AC933" s="3"/>
      <c r="AD933" s="3"/>
      <c r="AE933" s="3"/>
      <c r="AF933" s="3"/>
      <c r="AG933" s="3"/>
      <c r="AH933" s="3"/>
      <c r="AI933" s="3"/>
      <c r="AJ933" s="3"/>
    </row>
    <row r="934" spans="1:36" x14ac:dyDescent="0.45">
      <c r="A934" s="3"/>
      <c r="B934" s="3"/>
      <c r="C934" s="3"/>
      <c r="D934" s="23"/>
      <c r="E934" s="95"/>
      <c r="F934" s="95"/>
      <c r="X934" s="95"/>
      <c r="Z934" s="95"/>
      <c r="AB934" s="3"/>
      <c r="AC934" s="3"/>
      <c r="AD934" s="3"/>
      <c r="AE934" s="3"/>
      <c r="AF934" s="3"/>
      <c r="AG934" s="3"/>
      <c r="AH934" s="3"/>
      <c r="AI934" s="3"/>
      <c r="AJ934" s="3"/>
    </row>
    <row r="935" spans="1:36" x14ac:dyDescent="0.45">
      <c r="A935" s="3"/>
      <c r="B935" s="3"/>
      <c r="C935" s="3"/>
      <c r="D935" s="23"/>
      <c r="E935" s="95"/>
      <c r="F935" s="95"/>
      <c r="X935" s="95"/>
      <c r="Z935" s="95"/>
      <c r="AB935" s="3"/>
      <c r="AC935" s="3"/>
      <c r="AD935" s="3"/>
      <c r="AE935" s="3"/>
      <c r="AF935" s="3"/>
      <c r="AG935" s="3"/>
      <c r="AH935" s="3"/>
      <c r="AI935" s="3"/>
      <c r="AJ935" s="3"/>
    </row>
    <row r="936" spans="1:36" x14ac:dyDescent="0.45">
      <c r="A936" s="3"/>
      <c r="B936" s="3"/>
      <c r="C936" s="3"/>
      <c r="D936" s="23"/>
      <c r="E936" s="95"/>
      <c r="F936" s="95"/>
      <c r="X936" s="95"/>
      <c r="Z936" s="95"/>
      <c r="AB936" s="3"/>
      <c r="AC936" s="3"/>
      <c r="AD936" s="3"/>
      <c r="AE936" s="3"/>
      <c r="AF936" s="3"/>
      <c r="AG936" s="3"/>
      <c r="AH936" s="3"/>
      <c r="AI936" s="3"/>
      <c r="AJ936" s="3"/>
    </row>
    <row r="937" spans="1:36" x14ac:dyDescent="0.45">
      <c r="A937" s="3"/>
      <c r="B937" s="3"/>
      <c r="C937" s="3"/>
      <c r="D937" s="23"/>
      <c r="E937" s="95"/>
      <c r="F937" s="95"/>
      <c r="X937" s="95"/>
      <c r="Z937" s="95"/>
      <c r="AB937" s="3"/>
      <c r="AC937" s="3"/>
      <c r="AD937" s="3"/>
      <c r="AE937" s="3"/>
      <c r="AF937" s="3"/>
      <c r="AG937" s="3"/>
      <c r="AH937" s="3"/>
      <c r="AI937" s="3"/>
      <c r="AJ937" s="3"/>
    </row>
    <row r="938" spans="1:36" x14ac:dyDescent="0.45">
      <c r="A938" s="3"/>
      <c r="B938" s="3"/>
      <c r="C938" s="3"/>
      <c r="D938" s="23"/>
      <c r="E938" s="95"/>
      <c r="F938" s="95"/>
      <c r="X938" s="95"/>
      <c r="Z938" s="95"/>
      <c r="AB938" s="3"/>
      <c r="AC938" s="3"/>
      <c r="AD938" s="3"/>
      <c r="AE938" s="3"/>
      <c r="AF938" s="3"/>
      <c r="AG938" s="3"/>
      <c r="AH938" s="3"/>
      <c r="AI938" s="3"/>
      <c r="AJ938" s="3"/>
    </row>
    <row r="939" spans="1:36" x14ac:dyDescent="0.45">
      <c r="A939" s="3"/>
      <c r="B939" s="3"/>
      <c r="C939" s="3"/>
      <c r="D939" s="23"/>
      <c r="E939" s="95"/>
      <c r="F939" s="95"/>
      <c r="X939" s="95"/>
      <c r="Z939" s="95"/>
      <c r="AB939" s="3"/>
      <c r="AC939" s="3"/>
      <c r="AD939" s="3"/>
      <c r="AE939" s="3"/>
      <c r="AF939" s="3"/>
      <c r="AG939" s="3"/>
      <c r="AH939" s="3"/>
      <c r="AI939" s="3"/>
      <c r="AJ939" s="3"/>
    </row>
    <row r="940" spans="1:36" x14ac:dyDescent="0.45">
      <c r="A940" s="3"/>
      <c r="B940" s="3"/>
      <c r="C940" s="3"/>
      <c r="D940" s="23"/>
      <c r="E940" s="95"/>
      <c r="F940" s="95"/>
      <c r="X940" s="95"/>
      <c r="Z940" s="95"/>
      <c r="AB940" s="3"/>
      <c r="AC940" s="3"/>
      <c r="AD940" s="3"/>
      <c r="AE940" s="3"/>
      <c r="AF940" s="3"/>
      <c r="AG940" s="3"/>
      <c r="AH940" s="3"/>
      <c r="AI940" s="3"/>
      <c r="AJ940" s="3"/>
    </row>
    <row r="941" spans="1:36" x14ac:dyDescent="0.45">
      <c r="A941" s="3"/>
      <c r="B941" s="3"/>
      <c r="C941" s="3"/>
      <c r="D941" s="23"/>
      <c r="E941" s="95"/>
      <c r="F941" s="95"/>
      <c r="X941" s="95"/>
      <c r="Z941" s="95"/>
      <c r="AB941" s="3"/>
      <c r="AC941" s="3"/>
      <c r="AD941" s="3"/>
      <c r="AE941" s="3"/>
      <c r="AF941" s="3"/>
      <c r="AG941" s="3"/>
      <c r="AH941" s="3"/>
      <c r="AI941" s="3"/>
      <c r="AJ941" s="3"/>
    </row>
    <row r="942" spans="1:36" x14ac:dyDescent="0.45">
      <c r="A942" s="3"/>
      <c r="B942" s="3"/>
      <c r="C942" s="3"/>
      <c r="D942" s="23"/>
      <c r="E942" s="95"/>
      <c r="F942" s="95"/>
      <c r="X942" s="95"/>
      <c r="Z942" s="95"/>
      <c r="AB942" s="3"/>
      <c r="AC942" s="3"/>
      <c r="AD942" s="3"/>
      <c r="AE942" s="3"/>
      <c r="AF942" s="3"/>
      <c r="AG942" s="3"/>
      <c r="AH942" s="3"/>
      <c r="AI942" s="3"/>
      <c r="AJ942" s="3"/>
    </row>
    <row r="943" spans="1:36" x14ac:dyDescent="0.45">
      <c r="A943" s="3"/>
      <c r="B943" s="3"/>
      <c r="C943" s="3"/>
      <c r="D943" s="23"/>
      <c r="E943" s="95"/>
      <c r="F943" s="95"/>
      <c r="X943" s="95"/>
      <c r="Z943" s="95"/>
      <c r="AB943" s="3"/>
      <c r="AC943" s="3"/>
      <c r="AD943" s="3"/>
      <c r="AE943" s="3"/>
      <c r="AF943" s="3"/>
      <c r="AG943" s="3"/>
      <c r="AH943" s="3"/>
      <c r="AI943" s="3"/>
      <c r="AJ943" s="3"/>
    </row>
    <row r="944" spans="1:36" x14ac:dyDescent="0.45">
      <c r="A944" s="3"/>
      <c r="B944" s="3"/>
      <c r="C944" s="3"/>
      <c r="D944" s="23"/>
      <c r="E944" s="95"/>
      <c r="F944" s="95"/>
      <c r="X944" s="95"/>
      <c r="Z944" s="95"/>
      <c r="AB944" s="3"/>
      <c r="AC944" s="3"/>
      <c r="AD944" s="3"/>
      <c r="AE944" s="3"/>
      <c r="AF944" s="3"/>
      <c r="AG944" s="3"/>
      <c r="AH944" s="3"/>
      <c r="AI944" s="3"/>
      <c r="AJ944" s="3"/>
    </row>
    <row r="945" spans="1:36" x14ac:dyDescent="0.45">
      <c r="A945" s="3"/>
      <c r="B945" s="3"/>
      <c r="C945" s="3"/>
      <c r="D945" s="23"/>
      <c r="E945" s="95"/>
      <c r="F945" s="95"/>
      <c r="X945" s="95"/>
      <c r="Z945" s="95"/>
      <c r="AB945" s="3"/>
      <c r="AC945" s="3"/>
      <c r="AD945" s="3"/>
      <c r="AE945" s="3"/>
      <c r="AF945" s="3"/>
      <c r="AG945" s="3"/>
      <c r="AH945" s="3"/>
      <c r="AI945" s="3"/>
      <c r="AJ945" s="3"/>
    </row>
    <row r="946" spans="1:36" x14ac:dyDescent="0.45">
      <c r="A946" s="3"/>
      <c r="B946" s="3"/>
      <c r="C946" s="3"/>
      <c r="D946" s="23"/>
      <c r="E946" s="95"/>
      <c r="F946" s="95"/>
      <c r="X946" s="95"/>
      <c r="Z946" s="95"/>
      <c r="AB946" s="3"/>
      <c r="AC946" s="3"/>
      <c r="AD946" s="3"/>
      <c r="AE946" s="3"/>
      <c r="AF946" s="3"/>
      <c r="AG946" s="3"/>
      <c r="AH946" s="3"/>
      <c r="AI946" s="3"/>
      <c r="AJ946" s="3"/>
    </row>
    <row r="947" spans="1:36" x14ac:dyDescent="0.45">
      <c r="A947" s="3"/>
      <c r="B947" s="3"/>
      <c r="C947" s="3"/>
      <c r="D947" s="23"/>
      <c r="E947" s="95"/>
      <c r="F947" s="95"/>
      <c r="X947" s="95"/>
      <c r="Z947" s="95"/>
      <c r="AB947" s="3"/>
      <c r="AC947" s="3"/>
      <c r="AD947" s="3"/>
      <c r="AE947" s="3"/>
      <c r="AF947" s="3"/>
      <c r="AG947" s="3"/>
      <c r="AH947" s="3"/>
      <c r="AI947" s="3"/>
      <c r="AJ947" s="3"/>
    </row>
    <row r="948" spans="1:36" x14ac:dyDescent="0.45">
      <c r="A948" s="3"/>
      <c r="B948" s="3"/>
      <c r="C948" s="3"/>
      <c r="D948" s="23"/>
      <c r="E948" s="95"/>
      <c r="F948" s="95"/>
      <c r="X948" s="95"/>
      <c r="Z948" s="95"/>
      <c r="AB948" s="3"/>
      <c r="AC948" s="3"/>
      <c r="AD948" s="3"/>
      <c r="AE948" s="3"/>
      <c r="AF948" s="3"/>
      <c r="AG948" s="3"/>
      <c r="AH948" s="3"/>
      <c r="AI948" s="3"/>
      <c r="AJ948" s="3"/>
    </row>
    <row r="949" spans="1:36" x14ac:dyDescent="0.45">
      <c r="A949" s="3"/>
      <c r="B949" s="3"/>
      <c r="C949" s="3"/>
      <c r="D949" s="23"/>
      <c r="E949" s="95"/>
      <c r="F949" s="95"/>
      <c r="X949" s="95"/>
      <c r="Z949" s="95"/>
      <c r="AB949" s="3"/>
      <c r="AC949" s="3"/>
      <c r="AD949" s="3"/>
      <c r="AE949" s="3"/>
      <c r="AF949" s="3"/>
      <c r="AG949" s="3"/>
      <c r="AH949" s="3"/>
      <c r="AI949" s="3"/>
      <c r="AJ949" s="3"/>
    </row>
    <row r="950" spans="1:36" x14ac:dyDescent="0.45">
      <c r="A950" s="3"/>
      <c r="B950" s="3"/>
      <c r="C950" s="3"/>
      <c r="D950" s="23"/>
      <c r="E950" s="95"/>
      <c r="F950" s="95"/>
      <c r="X950" s="95"/>
      <c r="Z950" s="95"/>
      <c r="AB950" s="3"/>
      <c r="AC950" s="3"/>
      <c r="AD950" s="3"/>
      <c r="AE950" s="3"/>
      <c r="AF950" s="3"/>
      <c r="AG950" s="3"/>
      <c r="AH950" s="3"/>
      <c r="AI950" s="3"/>
      <c r="AJ950" s="3"/>
    </row>
    <row r="951" spans="1:36" x14ac:dyDescent="0.45">
      <c r="A951" s="3"/>
      <c r="B951" s="3"/>
      <c r="C951" s="3"/>
      <c r="D951" s="23"/>
      <c r="E951" s="95"/>
      <c r="F951" s="95"/>
      <c r="X951" s="95"/>
      <c r="Z951" s="95"/>
      <c r="AB951" s="3"/>
      <c r="AC951" s="3"/>
      <c r="AD951" s="3"/>
      <c r="AE951" s="3"/>
      <c r="AF951" s="3"/>
      <c r="AG951" s="3"/>
      <c r="AH951" s="3"/>
      <c r="AI951" s="3"/>
      <c r="AJ951" s="3"/>
    </row>
    <row r="952" spans="1:36" x14ac:dyDescent="0.45">
      <c r="A952" s="3"/>
      <c r="B952" s="3"/>
      <c r="C952" s="3"/>
      <c r="D952" s="23"/>
      <c r="E952" s="95"/>
      <c r="F952" s="95"/>
      <c r="X952" s="95"/>
      <c r="Z952" s="95"/>
      <c r="AB952" s="3"/>
      <c r="AC952" s="3"/>
      <c r="AD952" s="3"/>
      <c r="AE952" s="3"/>
      <c r="AF952" s="3"/>
      <c r="AG952" s="3"/>
      <c r="AH952" s="3"/>
      <c r="AI952" s="3"/>
      <c r="AJ952" s="3"/>
    </row>
    <row r="953" spans="1:36" x14ac:dyDescent="0.45">
      <c r="A953" s="3"/>
      <c r="B953" s="3"/>
      <c r="C953" s="3"/>
      <c r="D953" s="23"/>
      <c r="E953" s="95"/>
      <c r="F953" s="95"/>
      <c r="X953" s="95"/>
      <c r="Z953" s="95"/>
      <c r="AB953" s="3"/>
      <c r="AC953" s="3"/>
      <c r="AD953" s="3"/>
      <c r="AE953" s="3"/>
      <c r="AF953" s="3"/>
      <c r="AG953" s="3"/>
      <c r="AH953" s="3"/>
      <c r="AI953" s="3"/>
      <c r="AJ953" s="3"/>
    </row>
    <row r="954" spans="1:36" x14ac:dyDescent="0.45">
      <c r="A954" s="3"/>
      <c r="B954" s="3"/>
      <c r="C954" s="3"/>
      <c r="D954" s="23"/>
      <c r="E954" s="95"/>
      <c r="F954" s="95"/>
      <c r="X954" s="95"/>
      <c r="Z954" s="95"/>
      <c r="AB954" s="3"/>
      <c r="AC954" s="3"/>
      <c r="AD954" s="3"/>
      <c r="AE954" s="3"/>
      <c r="AF954" s="3"/>
      <c r="AG954" s="3"/>
      <c r="AH954" s="3"/>
      <c r="AI954" s="3"/>
      <c r="AJ954" s="3"/>
    </row>
    <row r="955" spans="1:36" x14ac:dyDescent="0.45">
      <c r="A955" s="3"/>
      <c r="B955" s="3"/>
      <c r="C955" s="3"/>
      <c r="D955" s="23"/>
      <c r="E955" s="95"/>
      <c r="F955" s="95"/>
      <c r="X955" s="95"/>
      <c r="Z955" s="95"/>
      <c r="AB955" s="3"/>
      <c r="AC955" s="3"/>
      <c r="AD955" s="3"/>
      <c r="AE955" s="3"/>
      <c r="AF955" s="3"/>
      <c r="AG955" s="3"/>
      <c r="AH955" s="3"/>
      <c r="AI955" s="3"/>
      <c r="AJ955" s="3"/>
    </row>
    <row r="956" spans="1:36" x14ac:dyDescent="0.45">
      <c r="A956" s="3"/>
      <c r="B956" s="3"/>
      <c r="C956" s="3"/>
      <c r="D956" s="23"/>
      <c r="E956" s="95"/>
      <c r="F956" s="95"/>
      <c r="X956" s="95"/>
      <c r="Z956" s="95"/>
      <c r="AB956" s="3"/>
      <c r="AC956" s="3"/>
      <c r="AD956" s="3"/>
      <c r="AE956" s="3"/>
      <c r="AF956" s="3"/>
      <c r="AG956" s="3"/>
      <c r="AH956" s="3"/>
      <c r="AI956" s="3"/>
      <c r="AJ956" s="3"/>
    </row>
    <row r="957" spans="1:36" x14ac:dyDescent="0.45">
      <c r="A957" s="3"/>
      <c r="B957" s="3"/>
      <c r="C957" s="3"/>
      <c r="D957" s="23"/>
      <c r="E957" s="95"/>
      <c r="F957" s="95"/>
      <c r="X957" s="95"/>
      <c r="Z957" s="95"/>
      <c r="AB957" s="3"/>
      <c r="AC957" s="3"/>
      <c r="AD957" s="3"/>
      <c r="AE957" s="3"/>
      <c r="AF957" s="3"/>
      <c r="AG957" s="3"/>
      <c r="AH957" s="3"/>
      <c r="AI957" s="3"/>
      <c r="AJ957" s="3"/>
    </row>
    <row r="958" spans="1:36" x14ac:dyDescent="0.45">
      <c r="A958" s="3"/>
      <c r="B958" s="3"/>
      <c r="C958" s="3"/>
      <c r="D958" s="23"/>
      <c r="E958" s="95"/>
      <c r="F958" s="95"/>
      <c r="X958" s="95"/>
      <c r="Z958" s="95"/>
      <c r="AB958" s="3"/>
      <c r="AC958" s="3"/>
      <c r="AD958" s="3"/>
      <c r="AE958" s="3"/>
      <c r="AF958" s="3"/>
      <c r="AG958" s="3"/>
      <c r="AH958" s="3"/>
      <c r="AI958" s="3"/>
      <c r="AJ958" s="3"/>
    </row>
    <row r="959" spans="1:36" x14ac:dyDescent="0.45">
      <c r="A959" s="3"/>
      <c r="B959" s="3"/>
      <c r="C959" s="3"/>
      <c r="D959" s="23"/>
      <c r="E959" s="95"/>
      <c r="F959" s="95"/>
      <c r="X959" s="95"/>
      <c r="Z959" s="95"/>
      <c r="AB959" s="3"/>
      <c r="AC959" s="3"/>
      <c r="AD959" s="3"/>
      <c r="AE959" s="3"/>
      <c r="AF959" s="3"/>
      <c r="AG959" s="3"/>
      <c r="AH959" s="3"/>
      <c r="AI959" s="3"/>
      <c r="AJ959" s="3"/>
    </row>
    <row r="960" spans="1:36" x14ac:dyDescent="0.45">
      <c r="A960" s="3"/>
      <c r="B960" s="3"/>
      <c r="C960" s="3"/>
      <c r="D960" s="23"/>
      <c r="E960" s="95"/>
      <c r="F960" s="95"/>
      <c r="X960" s="95"/>
      <c r="Z960" s="95"/>
      <c r="AB960" s="3"/>
      <c r="AC960" s="3"/>
      <c r="AD960" s="3"/>
      <c r="AE960" s="3"/>
      <c r="AF960" s="3"/>
      <c r="AG960" s="3"/>
      <c r="AH960" s="3"/>
      <c r="AI960" s="3"/>
      <c r="AJ960" s="3"/>
    </row>
    <row r="961" spans="1:36" x14ac:dyDescent="0.45">
      <c r="A961" s="3"/>
      <c r="B961" s="3"/>
      <c r="C961" s="3"/>
      <c r="D961" s="23"/>
      <c r="E961" s="95"/>
      <c r="F961" s="95"/>
      <c r="X961" s="95"/>
      <c r="Z961" s="95"/>
      <c r="AB961" s="3"/>
      <c r="AC961" s="3"/>
      <c r="AD961" s="3"/>
      <c r="AE961" s="3"/>
      <c r="AF961" s="3"/>
      <c r="AG961" s="3"/>
      <c r="AH961" s="3"/>
      <c r="AI961" s="3"/>
      <c r="AJ961" s="3"/>
    </row>
    <row r="962" spans="1:36" x14ac:dyDescent="0.45">
      <c r="A962" s="3"/>
      <c r="B962" s="3"/>
      <c r="C962" s="3"/>
      <c r="D962" s="23"/>
      <c r="E962" s="95"/>
      <c r="F962" s="95"/>
      <c r="X962" s="95"/>
      <c r="Z962" s="95"/>
      <c r="AB962" s="3"/>
      <c r="AC962" s="3"/>
      <c r="AD962" s="3"/>
      <c r="AE962" s="3"/>
      <c r="AF962" s="3"/>
      <c r="AG962" s="3"/>
      <c r="AH962" s="3"/>
      <c r="AI962" s="3"/>
      <c r="AJ962" s="3"/>
    </row>
    <row r="963" spans="1:36" x14ac:dyDescent="0.45">
      <c r="A963" s="3"/>
      <c r="B963" s="3"/>
      <c r="C963" s="3"/>
      <c r="D963" s="23"/>
      <c r="E963" s="95"/>
      <c r="F963" s="95"/>
      <c r="X963" s="95"/>
      <c r="Z963" s="95"/>
      <c r="AB963" s="3"/>
      <c r="AC963" s="3"/>
      <c r="AD963" s="3"/>
      <c r="AE963" s="3"/>
      <c r="AF963" s="3"/>
      <c r="AG963" s="3"/>
      <c r="AH963" s="3"/>
      <c r="AI963" s="3"/>
      <c r="AJ963" s="3"/>
    </row>
    <row r="964" spans="1:36" x14ac:dyDescent="0.45">
      <c r="A964" s="3"/>
      <c r="B964" s="3"/>
      <c r="C964" s="3"/>
      <c r="D964" s="23"/>
      <c r="E964" s="95"/>
      <c r="F964" s="95"/>
      <c r="X964" s="95"/>
      <c r="Z964" s="95"/>
      <c r="AB964" s="3"/>
      <c r="AC964" s="3"/>
      <c r="AD964" s="3"/>
      <c r="AE964" s="3"/>
      <c r="AF964" s="3"/>
      <c r="AG964" s="3"/>
      <c r="AH964" s="3"/>
      <c r="AI964" s="3"/>
      <c r="AJ964" s="3"/>
    </row>
    <row r="965" spans="1:36" x14ac:dyDescent="0.45">
      <c r="A965" s="3"/>
      <c r="B965" s="3"/>
      <c r="C965" s="3"/>
      <c r="D965" s="23"/>
      <c r="E965" s="95"/>
      <c r="F965" s="95"/>
      <c r="X965" s="95"/>
      <c r="Z965" s="95"/>
      <c r="AB965" s="3"/>
      <c r="AC965" s="3"/>
      <c r="AD965" s="3"/>
      <c r="AE965" s="3"/>
      <c r="AF965" s="3"/>
      <c r="AG965" s="3"/>
      <c r="AH965" s="3"/>
      <c r="AI965" s="3"/>
      <c r="AJ965" s="3"/>
    </row>
    <row r="966" spans="1:36" x14ac:dyDescent="0.45">
      <c r="A966" s="3"/>
      <c r="B966" s="3"/>
      <c r="C966" s="3"/>
      <c r="D966" s="23"/>
      <c r="E966" s="95"/>
      <c r="F966" s="95"/>
      <c r="X966" s="95"/>
      <c r="Z966" s="95"/>
      <c r="AB966" s="3"/>
      <c r="AC966" s="3"/>
      <c r="AD966" s="3"/>
      <c r="AE966" s="3"/>
      <c r="AF966" s="3"/>
      <c r="AG966" s="3"/>
      <c r="AH966" s="3"/>
      <c r="AI966" s="3"/>
      <c r="AJ966" s="3"/>
    </row>
    <row r="967" spans="1:36" x14ac:dyDescent="0.45">
      <c r="A967" s="3"/>
      <c r="B967" s="3"/>
      <c r="C967" s="3"/>
      <c r="D967" s="23"/>
      <c r="E967" s="95"/>
      <c r="F967" s="95"/>
      <c r="X967" s="95"/>
      <c r="Z967" s="95"/>
      <c r="AB967" s="3"/>
      <c r="AC967" s="3"/>
      <c r="AD967" s="3"/>
      <c r="AE967" s="3"/>
      <c r="AF967" s="3"/>
      <c r="AG967" s="3"/>
      <c r="AH967" s="3"/>
      <c r="AI967" s="3"/>
      <c r="AJ967" s="3"/>
    </row>
    <row r="968" spans="1:36" x14ac:dyDescent="0.45">
      <c r="A968" s="3"/>
      <c r="B968" s="3"/>
      <c r="C968" s="3"/>
      <c r="D968" s="23"/>
      <c r="E968" s="95"/>
      <c r="F968" s="95"/>
      <c r="X968" s="95"/>
      <c r="Z968" s="95"/>
      <c r="AB968" s="3"/>
      <c r="AC968" s="3"/>
      <c r="AD968" s="3"/>
      <c r="AE968" s="3"/>
      <c r="AF968" s="3"/>
      <c r="AG968" s="3"/>
      <c r="AH968" s="3"/>
      <c r="AI968" s="3"/>
      <c r="AJ968" s="3"/>
    </row>
    <row r="969" spans="1:36" x14ac:dyDescent="0.45">
      <c r="A969" s="3"/>
      <c r="B969" s="3"/>
      <c r="C969" s="3"/>
      <c r="D969" s="23"/>
      <c r="E969" s="95"/>
      <c r="F969" s="95"/>
      <c r="X969" s="95"/>
      <c r="Z969" s="95"/>
      <c r="AB969" s="3"/>
      <c r="AC969" s="3"/>
      <c r="AD969" s="3"/>
      <c r="AE969" s="3"/>
      <c r="AF969" s="3"/>
      <c r="AG969" s="3"/>
      <c r="AH969" s="3"/>
      <c r="AI969" s="3"/>
      <c r="AJ969" s="3"/>
    </row>
    <row r="970" spans="1:36" x14ac:dyDescent="0.45">
      <c r="A970" s="3"/>
      <c r="B970" s="3"/>
      <c r="C970" s="3"/>
      <c r="D970" s="23"/>
      <c r="E970" s="95"/>
      <c r="F970" s="95"/>
      <c r="X970" s="95"/>
      <c r="Z970" s="95"/>
      <c r="AB970" s="3"/>
      <c r="AC970" s="3"/>
      <c r="AD970" s="3"/>
      <c r="AE970" s="3"/>
      <c r="AF970" s="3"/>
      <c r="AG970" s="3"/>
      <c r="AH970" s="3"/>
      <c r="AI970" s="3"/>
      <c r="AJ970" s="3"/>
    </row>
    <row r="971" spans="1:36" x14ac:dyDescent="0.45">
      <c r="A971" s="3"/>
      <c r="B971" s="3"/>
      <c r="C971" s="3"/>
      <c r="D971" s="23"/>
      <c r="E971" s="95"/>
      <c r="F971" s="95"/>
      <c r="X971" s="95"/>
      <c r="Z971" s="95"/>
      <c r="AB971" s="3"/>
      <c r="AC971" s="3"/>
      <c r="AD971" s="3"/>
      <c r="AE971" s="3"/>
      <c r="AF971" s="3"/>
      <c r="AG971" s="3"/>
      <c r="AH971" s="3"/>
      <c r="AI971" s="3"/>
      <c r="AJ971" s="3"/>
    </row>
    <row r="972" spans="1:36" x14ac:dyDescent="0.45">
      <c r="A972" s="3"/>
      <c r="B972" s="3"/>
      <c r="C972" s="3"/>
      <c r="D972" s="23"/>
      <c r="E972" s="95"/>
      <c r="F972" s="95"/>
      <c r="X972" s="95"/>
      <c r="Z972" s="95"/>
      <c r="AB972" s="3"/>
      <c r="AC972" s="3"/>
      <c r="AD972" s="3"/>
      <c r="AE972" s="3"/>
      <c r="AF972" s="3"/>
      <c r="AG972" s="3"/>
      <c r="AH972" s="3"/>
      <c r="AI972" s="3"/>
      <c r="AJ972" s="3"/>
    </row>
    <row r="973" spans="1:36" x14ac:dyDescent="0.45">
      <c r="A973" s="3"/>
      <c r="B973" s="3"/>
      <c r="C973" s="3"/>
      <c r="D973" s="23"/>
      <c r="E973" s="95"/>
      <c r="F973" s="95"/>
      <c r="X973" s="95"/>
      <c r="Z973" s="95"/>
      <c r="AB973" s="3"/>
      <c r="AC973" s="3"/>
      <c r="AD973" s="3"/>
      <c r="AE973" s="3"/>
      <c r="AF973" s="3"/>
      <c r="AG973" s="3"/>
      <c r="AH973" s="3"/>
      <c r="AI973" s="3"/>
      <c r="AJ973" s="3"/>
    </row>
    <row r="974" spans="1:36" x14ac:dyDescent="0.45">
      <c r="A974" s="3"/>
      <c r="B974" s="3"/>
      <c r="C974" s="3"/>
      <c r="D974" s="23"/>
      <c r="E974" s="95"/>
      <c r="F974" s="95"/>
      <c r="X974" s="95"/>
      <c r="Z974" s="95"/>
      <c r="AB974" s="3"/>
      <c r="AC974" s="3"/>
      <c r="AD974" s="3"/>
      <c r="AE974" s="3"/>
      <c r="AF974" s="3"/>
      <c r="AG974" s="3"/>
      <c r="AH974" s="3"/>
      <c r="AI974" s="3"/>
      <c r="AJ974" s="3"/>
    </row>
    <row r="975" spans="1:36" x14ac:dyDescent="0.45">
      <c r="A975" s="3"/>
      <c r="B975" s="3"/>
      <c r="C975" s="3"/>
      <c r="D975" s="23"/>
      <c r="E975" s="95"/>
      <c r="F975" s="95"/>
      <c r="X975" s="95"/>
      <c r="Z975" s="95"/>
      <c r="AB975" s="3"/>
      <c r="AC975" s="3"/>
      <c r="AD975" s="3"/>
      <c r="AE975" s="3"/>
      <c r="AF975" s="3"/>
      <c r="AG975" s="3"/>
      <c r="AH975" s="3"/>
      <c r="AI975" s="3"/>
      <c r="AJ975" s="3"/>
    </row>
    <row r="976" spans="1:36" x14ac:dyDescent="0.45">
      <c r="A976" s="3"/>
      <c r="B976" s="3"/>
      <c r="C976" s="3"/>
      <c r="D976" s="23"/>
      <c r="E976" s="95"/>
      <c r="F976" s="95"/>
      <c r="X976" s="95"/>
      <c r="Z976" s="95"/>
      <c r="AB976" s="3"/>
      <c r="AC976" s="3"/>
      <c r="AD976" s="3"/>
      <c r="AE976" s="3"/>
      <c r="AF976" s="3"/>
      <c r="AG976" s="3"/>
      <c r="AH976" s="3"/>
      <c r="AI976" s="3"/>
      <c r="AJ976" s="3"/>
    </row>
    <row r="977" spans="1:36" x14ac:dyDescent="0.45">
      <c r="A977" s="3"/>
      <c r="B977" s="3"/>
      <c r="C977" s="3"/>
      <c r="D977" s="23"/>
      <c r="E977" s="95"/>
      <c r="F977" s="95"/>
      <c r="X977" s="95"/>
      <c r="Z977" s="95"/>
      <c r="AB977" s="3"/>
      <c r="AC977" s="3"/>
      <c r="AD977" s="3"/>
      <c r="AE977" s="3"/>
      <c r="AF977" s="3"/>
      <c r="AG977" s="3"/>
      <c r="AH977" s="3"/>
      <c r="AI977" s="3"/>
      <c r="AJ977" s="3"/>
    </row>
    <row r="978" spans="1:36" x14ac:dyDescent="0.45">
      <c r="A978" s="3"/>
      <c r="B978" s="3"/>
      <c r="C978" s="3"/>
      <c r="D978" s="23"/>
      <c r="E978" s="95"/>
      <c r="F978" s="95"/>
      <c r="X978" s="95"/>
      <c r="Z978" s="95"/>
      <c r="AB978" s="3"/>
      <c r="AC978" s="3"/>
      <c r="AD978" s="3"/>
      <c r="AE978" s="3"/>
      <c r="AF978" s="3"/>
      <c r="AG978" s="3"/>
      <c r="AH978" s="3"/>
      <c r="AI978" s="3"/>
      <c r="AJ978" s="3"/>
    </row>
    <row r="979" spans="1:36" x14ac:dyDescent="0.45">
      <c r="A979" s="3"/>
      <c r="B979" s="3"/>
      <c r="C979" s="3"/>
      <c r="D979" s="23"/>
      <c r="E979" s="95"/>
      <c r="F979" s="95"/>
      <c r="X979" s="95"/>
      <c r="Z979" s="95"/>
      <c r="AB979" s="3"/>
      <c r="AC979" s="3"/>
      <c r="AD979" s="3"/>
      <c r="AE979" s="3"/>
      <c r="AF979" s="3"/>
      <c r="AG979" s="3"/>
      <c r="AH979" s="3"/>
      <c r="AI979" s="3"/>
      <c r="AJ979" s="3"/>
    </row>
    <row r="980" spans="1:36" x14ac:dyDescent="0.45">
      <c r="A980" s="3"/>
      <c r="B980" s="3"/>
      <c r="C980" s="3"/>
      <c r="D980" s="23"/>
      <c r="E980" s="95"/>
      <c r="F980" s="95"/>
      <c r="X980" s="95"/>
      <c r="Z980" s="95"/>
      <c r="AB980" s="3"/>
      <c r="AC980" s="3"/>
      <c r="AD980" s="3"/>
      <c r="AE980" s="3"/>
      <c r="AF980" s="3"/>
      <c r="AG980" s="3"/>
      <c r="AH980" s="3"/>
      <c r="AI980" s="3"/>
      <c r="AJ980" s="3"/>
    </row>
    <row r="981" spans="1:36" x14ac:dyDescent="0.45">
      <c r="A981" s="3"/>
      <c r="B981" s="3"/>
      <c r="C981" s="3"/>
      <c r="D981" s="23"/>
      <c r="E981" s="95"/>
      <c r="F981" s="95"/>
      <c r="X981" s="95"/>
      <c r="Z981" s="95"/>
      <c r="AB981" s="3"/>
      <c r="AC981" s="3"/>
      <c r="AD981" s="3"/>
      <c r="AE981" s="3"/>
      <c r="AF981" s="3"/>
      <c r="AG981" s="3"/>
      <c r="AH981" s="3"/>
      <c r="AI981" s="3"/>
      <c r="AJ981" s="3"/>
    </row>
    <row r="982" spans="1:36" x14ac:dyDescent="0.45">
      <c r="A982" s="3"/>
      <c r="B982" s="3"/>
      <c r="C982" s="3"/>
      <c r="D982" s="23"/>
      <c r="E982" s="95"/>
      <c r="F982" s="95"/>
      <c r="X982" s="95"/>
      <c r="Z982" s="95"/>
      <c r="AB982" s="3"/>
      <c r="AC982" s="3"/>
      <c r="AD982" s="3"/>
      <c r="AE982" s="3"/>
      <c r="AF982" s="3"/>
      <c r="AG982" s="3"/>
      <c r="AH982" s="3"/>
      <c r="AI982" s="3"/>
      <c r="AJ982" s="3"/>
    </row>
    <row r="983" spans="1:36" x14ac:dyDescent="0.45">
      <c r="A983" s="3"/>
      <c r="B983" s="3"/>
      <c r="C983" s="3"/>
      <c r="D983" s="23"/>
      <c r="E983" s="95"/>
      <c r="F983" s="95"/>
      <c r="X983" s="95"/>
      <c r="Z983" s="95"/>
      <c r="AB983" s="3"/>
      <c r="AC983" s="3"/>
      <c r="AD983" s="3"/>
      <c r="AE983" s="3"/>
      <c r="AF983" s="3"/>
      <c r="AG983" s="3"/>
      <c r="AH983" s="3"/>
      <c r="AI983" s="3"/>
      <c r="AJ983" s="3"/>
    </row>
    <row r="984" spans="1:36" x14ac:dyDescent="0.45">
      <c r="A984" s="3"/>
      <c r="B984" s="3"/>
      <c r="C984" s="3"/>
      <c r="D984" s="23"/>
      <c r="E984" s="95"/>
      <c r="F984" s="95"/>
      <c r="X984" s="95"/>
      <c r="Z984" s="95"/>
      <c r="AB984" s="3"/>
      <c r="AC984" s="3"/>
      <c r="AD984" s="3"/>
      <c r="AE984" s="3"/>
      <c r="AF984" s="3"/>
      <c r="AG984" s="3"/>
      <c r="AH984" s="3"/>
      <c r="AI984" s="3"/>
      <c r="AJ984" s="3"/>
    </row>
    <row r="985" spans="1:36" x14ac:dyDescent="0.45">
      <c r="A985" s="3"/>
      <c r="B985" s="3"/>
      <c r="C985" s="3"/>
      <c r="D985" s="23"/>
      <c r="E985" s="95"/>
      <c r="F985" s="95"/>
      <c r="X985" s="95"/>
      <c r="Z985" s="95"/>
      <c r="AB985" s="3"/>
      <c r="AC985" s="3"/>
      <c r="AD985" s="3"/>
      <c r="AE985" s="3"/>
      <c r="AF985" s="3"/>
      <c r="AG985" s="3"/>
      <c r="AH985" s="3"/>
      <c r="AI985" s="3"/>
      <c r="AJ985" s="3"/>
    </row>
    <row r="986" spans="1:36" x14ac:dyDescent="0.45">
      <c r="A986" s="3"/>
      <c r="B986" s="3"/>
      <c r="C986" s="3"/>
      <c r="D986" s="23"/>
      <c r="E986" s="95"/>
      <c r="F986" s="95"/>
      <c r="X986" s="95"/>
      <c r="Z986" s="95"/>
      <c r="AB986" s="3"/>
      <c r="AC986" s="3"/>
      <c r="AD986" s="3"/>
      <c r="AE986" s="3"/>
      <c r="AF986" s="3"/>
      <c r="AG986" s="3"/>
      <c r="AH986" s="3"/>
      <c r="AI986" s="3"/>
      <c r="AJ986" s="3"/>
    </row>
    <row r="987" spans="1:36" x14ac:dyDescent="0.45">
      <c r="A987" s="3"/>
      <c r="B987" s="3"/>
      <c r="C987" s="3"/>
      <c r="D987" s="23"/>
      <c r="E987" s="95"/>
      <c r="F987" s="95"/>
      <c r="X987" s="95"/>
      <c r="Z987" s="95"/>
      <c r="AB987" s="3"/>
      <c r="AC987" s="3"/>
      <c r="AD987" s="3"/>
      <c r="AE987" s="3"/>
      <c r="AF987" s="3"/>
      <c r="AG987" s="3"/>
      <c r="AH987" s="3"/>
      <c r="AI987" s="3"/>
      <c r="AJ987" s="3"/>
    </row>
    <row r="988" spans="1:36" x14ac:dyDescent="0.45">
      <c r="A988" s="3"/>
      <c r="B988" s="3"/>
      <c r="C988" s="3"/>
      <c r="D988" s="23"/>
      <c r="E988" s="95"/>
      <c r="F988" s="95"/>
      <c r="X988" s="95"/>
      <c r="Z988" s="95"/>
      <c r="AB988" s="3"/>
      <c r="AC988" s="3"/>
      <c r="AD988" s="3"/>
      <c r="AE988" s="3"/>
      <c r="AF988" s="3"/>
      <c r="AG988" s="3"/>
      <c r="AH988" s="3"/>
      <c r="AI988" s="3"/>
      <c r="AJ988" s="3"/>
    </row>
    <row r="989" spans="1:36" x14ac:dyDescent="0.45">
      <c r="A989" s="3"/>
      <c r="B989" s="3"/>
      <c r="C989" s="3"/>
      <c r="D989" s="23"/>
      <c r="E989" s="95"/>
      <c r="F989" s="95"/>
      <c r="X989" s="95"/>
      <c r="Z989" s="95"/>
      <c r="AB989" s="3"/>
      <c r="AC989" s="3"/>
      <c r="AD989" s="3"/>
      <c r="AE989" s="3"/>
      <c r="AF989" s="3"/>
      <c r="AG989" s="3"/>
      <c r="AH989" s="3"/>
      <c r="AI989" s="3"/>
      <c r="AJ989" s="3"/>
    </row>
    <row r="990" spans="1:36" x14ac:dyDescent="0.45">
      <c r="A990" s="3"/>
      <c r="B990" s="3"/>
      <c r="C990" s="3"/>
      <c r="D990" s="23"/>
      <c r="E990" s="95"/>
      <c r="F990" s="95"/>
      <c r="X990" s="95"/>
      <c r="Z990" s="95"/>
      <c r="AB990" s="3"/>
      <c r="AC990" s="3"/>
      <c r="AD990" s="3"/>
      <c r="AE990" s="3"/>
      <c r="AF990" s="3"/>
      <c r="AG990" s="3"/>
      <c r="AH990" s="3"/>
      <c r="AI990" s="3"/>
      <c r="AJ990" s="3"/>
    </row>
    <row r="991" spans="1:36" x14ac:dyDescent="0.45">
      <c r="A991" s="3"/>
      <c r="B991" s="3"/>
      <c r="C991" s="3"/>
      <c r="D991" s="23"/>
      <c r="E991" s="95"/>
      <c r="F991" s="95"/>
      <c r="X991" s="95"/>
      <c r="Z991" s="95"/>
      <c r="AB991" s="3"/>
      <c r="AC991" s="3"/>
      <c r="AD991" s="3"/>
      <c r="AE991" s="3"/>
      <c r="AF991" s="3"/>
      <c r="AG991" s="3"/>
      <c r="AH991" s="3"/>
      <c r="AI991" s="3"/>
      <c r="AJ991" s="3"/>
    </row>
    <row r="992" spans="1:36" x14ac:dyDescent="0.45">
      <c r="A992" s="3"/>
      <c r="B992" s="3"/>
      <c r="C992" s="3"/>
      <c r="D992" s="23"/>
      <c r="E992" s="95"/>
      <c r="F992" s="95"/>
      <c r="X992" s="95"/>
      <c r="Z992" s="95"/>
      <c r="AB992" s="3"/>
      <c r="AC992" s="3"/>
      <c r="AD992" s="3"/>
      <c r="AE992" s="3"/>
      <c r="AF992" s="3"/>
      <c r="AG992" s="3"/>
      <c r="AH992" s="3"/>
      <c r="AI992" s="3"/>
      <c r="AJ992" s="3"/>
    </row>
    <row r="993" spans="1:36" x14ac:dyDescent="0.45">
      <c r="A993" s="3"/>
      <c r="B993" s="3"/>
      <c r="C993" s="3"/>
      <c r="D993" s="23"/>
      <c r="E993" s="95"/>
      <c r="F993" s="95"/>
      <c r="X993" s="95"/>
      <c r="Z993" s="95"/>
      <c r="AB993" s="3"/>
      <c r="AC993" s="3"/>
      <c r="AD993" s="3"/>
      <c r="AE993" s="3"/>
      <c r="AF993" s="3"/>
      <c r="AG993" s="3"/>
      <c r="AH993" s="3"/>
      <c r="AI993" s="3"/>
      <c r="AJ993" s="3"/>
    </row>
    <row r="994" spans="1:36" x14ac:dyDescent="0.45">
      <c r="A994" s="3"/>
      <c r="B994" s="3"/>
      <c r="C994" s="3"/>
      <c r="D994" s="23"/>
      <c r="E994" s="95"/>
      <c r="F994" s="95"/>
      <c r="X994" s="95"/>
      <c r="Z994" s="95"/>
      <c r="AB994" s="3"/>
      <c r="AC994" s="3"/>
      <c r="AD994" s="3"/>
      <c r="AE994" s="3"/>
      <c r="AF994" s="3"/>
      <c r="AG994" s="3"/>
      <c r="AH994" s="3"/>
      <c r="AI994" s="3"/>
      <c r="AJ994" s="3"/>
    </row>
    <row r="995" spans="1:36" x14ac:dyDescent="0.45">
      <c r="A995" s="3"/>
      <c r="B995" s="3"/>
      <c r="C995" s="3"/>
      <c r="D995" s="23"/>
      <c r="E995" s="95"/>
      <c r="F995" s="95"/>
      <c r="X995" s="95"/>
      <c r="Z995" s="95"/>
      <c r="AB995" s="3"/>
      <c r="AC995" s="3"/>
      <c r="AD995" s="3"/>
      <c r="AE995" s="3"/>
      <c r="AF995" s="3"/>
      <c r="AG995" s="3"/>
      <c r="AH995" s="3"/>
      <c r="AI995" s="3"/>
      <c r="AJ995" s="3"/>
    </row>
    <row r="996" spans="1:36" x14ac:dyDescent="0.45">
      <c r="A996" s="3"/>
      <c r="B996" s="3"/>
      <c r="C996" s="3"/>
      <c r="D996" s="23"/>
      <c r="E996" s="95"/>
      <c r="F996" s="95"/>
      <c r="X996" s="95"/>
      <c r="Z996" s="95"/>
      <c r="AB996" s="3"/>
      <c r="AC996" s="3"/>
      <c r="AD996" s="3"/>
      <c r="AE996" s="3"/>
      <c r="AF996" s="3"/>
      <c r="AG996" s="3"/>
      <c r="AH996" s="3"/>
      <c r="AI996" s="3"/>
      <c r="AJ996" s="3"/>
    </row>
    <row r="997" spans="1:36" x14ac:dyDescent="0.45">
      <c r="A997" s="3"/>
      <c r="B997" s="3"/>
      <c r="C997" s="3"/>
      <c r="D997" s="23"/>
      <c r="E997" s="95"/>
      <c r="F997" s="95"/>
      <c r="X997" s="95"/>
      <c r="Z997" s="95"/>
      <c r="AB997" s="3"/>
      <c r="AC997" s="3"/>
      <c r="AD997" s="3"/>
      <c r="AE997" s="3"/>
      <c r="AF997" s="3"/>
      <c r="AG997" s="3"/>
      <c r="AH997" s="3"/>
      <c r="AI997" s="3"/>
      <c r="AJ997" s="3"/>
    </row>
    <row r="998" spans="1:36" x14ac:dyDescent="0.45">
      <c r="A998" s="3"/>
      <c r="B998" s="3"/>
      <c r="C998" s="3"/>
      <c r="D998" s="23"/>
      <c r="E998" s="95"/>
      <c r="F998" s="95"/>
      <c r="X998" s="95"/>
      <c r="Z998" s="95"/>
      <c r="AB998" s="3"/>
      <c r="AC998" s="3"/>
      <c r="AD998" s="3"/>
      <c r="AE998" s="3"/>
      <c r="AF998" s="3"/>
      <c r="AG998" s="3"/>
      <c r="AH998" s="3"/>
      <c r="AI998" s="3"/>
      <c r="AJ998" s="3"/>
    </row>
    <row r="999" spans="1:36" x14ac:dyDescent="0.45">
      <c r="A999" s="3"/>
      <c r="B999" s="3"/>
      <c r="C999" s="3"/>
      <c r="D999" s="23"/>
      <c r="E999" s="95"/>
      <c r="F999" s="95"/>
      <c r="X999" s="95"/>
      <c r="Z999" s="95"/>
      <c r="AB999" s="3"/>
      <c r="AC999" s="3"/>
      <c r="AD999" s="3"/>
      <c r="AE999" s="3"/>
      <c r="AF999" s="3"/>
      <c r="AG999" s="3"/>
      <c r="AH999" s="3"/>
      <c r="AI999" s="3"/>
      <c r="AJ999" s="3"/>
    </row>
    <row r="1000" spans="1:36" x14ac:dyDescent="0.45">
      <c r="A1000" s="3"/>
      <c r="B1000" s="3"/>
      <c r="C1000" s="3"/>
      <c r="D1000" s="23"/>
      <c r="E1000" s="95"/>
      <c r="F1000" s="95"/>
      <c r="X1000" s="95"/>
      <c r="Z1000" s="95"/>
      <c r="AB1000" s="3"/>
      <c r="AC1000" s="3"/>
      <c r="AD1000" s="3"/>
      <c r="AE1000" s="3"/>
      <c r="AF1000" s="3"/>
      <c r="AG1000" s="3"/>
      <c r="AH1000" s="3"/>
      <c r="AI1000" s="3"/>
      <c r="AJ1000" s="3"/>
    </row>
    <row r="1001" spans="1:36" x14ac:dyDescent="0.45">
      <c r="A1001" s="3"/>
      <c r="B1001" s="3"/>
      <c r="C1001" s="3"/>
      <c r="D1001" s="23"/>
      <c r="E1001" s="95"/>
      <c r="F1001" s="95"/>
      <c r="X1001" s="95"/>
      <c r="Z1001" s="95"/>
      <c r="AB1001" s="3"/>
      <c r="AC1001" s="3"/>
      <c r="AD1001" s="3"/>
      <c r="AE1001" s="3"/>
      <c r="AF1001" s="3"/>
      <c r="AG1001" s="3"/>
      <c r="AH1001" s="3"/>
      <c r="AI1001" s="3"/>
      <c r="AJ1001" s="3"/>
    </row>
    <row r="1002" spans="1:36" x14ac:dyDescent="0.45">
      <c r="A1002" s="3"/>
      <c r="B1002" s="3"/>
      <c r="C1002" s="3"/>
      <c r="D1002" s="23"/>
      <c r="E1002" s="95"/>
      <c r="F1002" s="95"/>
      <c r="X1002" s="95"/>
      <c r="Z1002" s="95"/>
      <c r="AB1002" s="3"/>
      <c r="AC1002" s="3"/>
      <c r="AD1002" s="3"/>
      <c r="AE1002" s="3"/>
      <c r="AF1002" s="3"/>
      <c r="AG1002" s="3"/>
      <c r="AH1002" s="3"/>
      <c r="AI1002" s="3"/>
      <c r="AJ1002" s="3"/>
    </row>
    <row r="1003" spans="1:36" x14ac:dyDescent="0.45">
      <c r="A1003" s="3"/>
      <c r="B1003" s="3"/>
      <c r="C1003" s="3"/>
      <c r="D1003" s="23"/>
      <c r="E1003" s="95"/>
      <c r="F1003" s="95"/>
      <c r="X1003" s="95"/>
      <c r="Z1003" s="95"/>
      <c r="AB1003" s="3"/>
      <c r="AC1003" s="3"/>
      <c r="AD1003" s="3"/>
      <c r="AE1003" s="3"/>
      <c r="AF1003" s="3"/>
      <c r="AG1003" s="3"/>
      <c r="AH1003" s="3"/>
      <c r="AI1003" s="3"/>
      <c r="AJ1003" s="3"/>
    </row>
    <row r="1004" spans="1:36" x14ac:dyDescent="0.45">
      <c r="A1004" s="3"/>
      <c r="B1004" s="3"/>
      <c r="C1004" s="3"/>
      <c r="D1004" s="23"/>
      <c r="E1004" s="95"/>
      <c r="F1004" s="95"/>
      <c r="X1004" s="95"/>
      <c r="Z1004" s="95"/>
      <c r="AB1004" s="3"/>
      <c r="AC1004" s="3"/>
      <c r="AD1004" s="3"/>
      <c r="AE1004" s="3"/>
      <c r="AF1004" s="3"/>
      <c r="AG1004" s="3"/>
      <c r="AH1004" s="3"/>
      <c r="AI1004" s="3"/>
      <c r="AJ1004" s="3"/>
    </row>
    <row r="1005" spans="1:36" x14ac:dyDescent="0.45">
      <c r="A1005" s="3"/>
      <c r="B1005" s="3"/>
      <c r="C1005" s="3"/>
      <c r="D1005" s="23"/>
      <c r="E1005" s="95"/>
      <c r="F1005" s="95"/>
      <c r="X1005" s="95"/>
      <c r="Z1005" s="95"/>
      <c r="AB1005" s="3"/>
      <c r="AC1005" s="3"/>
      <c r="AD1005" s="3"/>
      <c r="AE1005" s="3"/>
      <c r="AF1005" s="3"/>
      <c r="AG1005" s="3"/>
      <c r="AH1005" s="3"/>
      <c r="AI1005" s="3"/>
      <c r="AJ1005" s="3"/>
    </row>
    <row r="1006" spans="1:36" x14ac:dyDescent="0.45">
      <c r="A1006" s="3"/>
      <c r="B1006" s="3"/>
      <c r="C1006" s="3"/>
      <c r="D1006" s="23"/>
      <c r="E1006" s="95"/>
      <c r="F1006" s="95"/>
      <c r="X1006" s="95"/>
      <c r="Z1006" s="95"/>
      <c r="AB1006" s="3"/>
      <c r="AC1006" s="3"/>
      <c r="AD1006" s="3"/>
      <c r="AE1006" s="3"/>
      <c r="AF1006" s="3"/>
      <c r="AG1006" s="3"/>
      <c r="AH1006" s="3"/>
      <c r="AI1006" s="3"/>
      <c r="AJ1006" s="3"/>
    </row>
    <row r="1007" spans="1:36" x14ac:dyDescent="0.45">
      <c r="A1007" s="3"/>
      <c r="B1007" s="3"/>
      <c r="C1007" s="3"/>
      <c r="D1007" s="23"/>
      <c r="E1007" s="95"/>
      <c r="F1007" s="95"/>
      <c r="X1007" s="95"/>
      <c r="Z1007" s="95"/>
      <c r="AB1007" s="3"/>
      <c r="AC1007" s="3"/>
      <c r="AD1007" s="3"/>
      <c r="AE1007" s="3"/>
      <c r="AF1007" s="3"/>
      <c r="AG1007" s="3"/>
      <c r="AH1007" s="3"/>
      <c r="AI1007" s="3"/>
      <c r="AJ1007" s="3"/>
    </row>
    <row r="1008" spans="1:36" x14ac:dyDescent="0.45">
      <c r="A1008" s="3"/>
      <c r="B1008" s="3"/>
      <c r="C1008" s="3"/>
      <c r="D1008" s="23"/>
      <c r="E1008" s="95"/>
      <c r="F1008" s="95"/>
      <c r="X1008" s="95"/>
      <c r="Z1008" s="95"/>
      <c r="AB1008" s="3"/>
      <c r="AC1008" s="3"/>
      <c r="AD1008" s="3"/>
      <c r="AE1008" s="3"/>
      <c r="AF1008" s="3"/>
      <c r="AG1008" s="3"/>
      <c r="AH1008" s="3"/>
      <c r="AI1008" s="3"/>
      <c r="AJ1008" s="3"/>
    </row>
    <row r="1009" spans="1:36" x14ac:dyDescent="0.45">
      <c r="A1009" s="3"/>
      <c r="B1009" s="3"/>
      <c r="C1009" s="3"/>
      <c r="D1009" s="23"/>
      <c r="E1009" s="95"/>
      <c r="F1009" s="95"/>
      <c r="X1009" s="95"/>
      <c r="Z1009" s="95"/>
      <c r="AB1009" s="3"/>
      <c r="AC1009" s="3"/>
      <c r="AD1009" s="3"/>
      <c r="AE1009" s="3"/>
      <c r="AF1009" s="3"/>
      <c r="AG1009" s="3"/>
      <c r="AH1009" s="3"/>
      <c r="AI1009" s="3"/>
      <c r="AJ1009" s="3"/>
    </row>
    <row r="1010" spans="1:36" x14ac:dyDescent="0.45">
      <c r="A1010" s="3"/>
      <c r="B1010" s="3"/>
      <c r="C1010" s="3"/>
      <c r="D1010" s="23"/>
      <c r="E1010" s="95"/>
      <c r="F1010" s="95"/>
      <c r="X1010" s="95"/>
      <c r="Z1010" s="95"/>
      <c r="AB1010" s="3"/>
      <c r="AC1010" s="3"/>
      <c r="AD1010" s="3"/>
      <c r="AE1010" s="3"/>
      <c r="AF1010" s="3"/>
      <c r="AG1010" s="3"/>
      <c r="AH1010" s="3"/>
      <c r="AI1010" s="3"/>
      <c r="AJ1010" s="3"/>
    </row>
    <row r="1011" spans="1:36" x14ac:dyDescent="0.45">
      <c r="A1011" s="3"/>
      <c r="B1011" s="3"/>
      <c r="C1011" s="3"/>
      <c r="D1011" s="23"/>
      <c r="E1011" s="95"/>
      <c r="F1011" s="95"/>
      <c r="X1011" s="95"/>
      <c r="Z1011" s="95"/>
      <c r="AB1011" s="3"/>
      <c r="AC1011" s="3"/>
      <c r="AD1011" s="3"/>
      <c r="AE1011" s="3"/>
      <c r="AF1011" s="3"/>
      <c r="AG1011" s="3"/>
      <c r="AH1011" s="3"/>
      <c r="AI1011" s="3"/>
      <c r="AJ1011" s="3"/>
    </row>
    <row r="1012" spans="1:36" x14ac:dyDescent="0.45">
      <c r="A1012" s="3"/>
      <c r="B1012" s="3"/>
      <c r="C1012" s="3"/>
      <c r="D1012" s="23"/>
      <c r="E1012" s="95"/>
      <c r="F1012" s="95"/>
      <c r="X1012" s="95"/>
      <c r="Z1012" s="95"/>
      <c r="AB1012" s="3"/>
      <c r="AC1012" s="3"/>
      <c r="AD1012" s="3"/>
      <c r="AE1012" s="3"/>
      <c r="AF1012" s="3"/>
      <c r="AG1012" s="3"/>
      <c r="AH1012" s="3"/>
      <c r="AI1012" s="3"/>
      <c r="AJ1012" s="3"/>
    </row>
    <row r="1013" spans="1:36" x14ac:dyDescent="0.45">
      <c r="A1013" s="3"/>
      <c r="B1013" s="3"/>
      <c r="C1013" s="3"/>
      <c r="D1013" s="23"/>
      <c r="E1013" s="95"/>
      <c r="F1013" s="95"/>
      <c r="X1013" s="95"/>
      <c r="Z1013" s="95"/>
      <c r="AB1013" s="3"/>
      <c r="AC1013" s="3"/>
      <c r="AD1013" s="3"/>
      <c r="AE1013" s="3"/>
      <c r="AF1013" s="3"/>
      <c r="AG1013" s="3"/>
      <c r="AH1013" s="3"/>
      <c r="AI1013" s="3"/>
      <c r="AJ1013" s="3"/>
    </row>
    <row r="1014" spans="1:36" x14ac:dyDescent="0.45">
      <c r="A1014" s="3"/>
      <c r="B1014" s="3"/>
      <c r="C1014" s="3"/>
      <c r="D1014" s="23"/>
      <c r="E1014" s="95"/>
      <c r="F1014" s="95"/>
      <c r="X1014" s="95"/>
      <c r="Z1014" s="95"/>
      <c r="AB1014" s="3"/>
      <c r="AC1014" s="3"/>
      <c r="AD1014" s="3"/>
      <c r="AE1014" s="3"/>
      <c r="AF1014" s="3"/>
      <c r="AG1014" s="3"/>
      <c r="AH1014" s="3"/>
      <c r="AI1014" s="3"/>
      <c r="AJ1014" s="3"/>
    </row>
    <row r="1015" spans="1:36" x14ac:dyDescent="0.45">
      <c r="A1015" s="3"/>
      <c r="B1015" s="3"/>
      <c r="C1015" s="3"/>
      <c r="D1015" s="23"/>
      <c r="E1015" s="95"/>
      <c r="F1015" s="95"/>
      <c r="X1015" s="95"/>
      <c r="Z1015" s="95"/>
      <c r="AB1015" s="3"/>
      <c r="AC1015" s="3"/>
      <c r="AD1015" s="3"/>
      <c r="AE1015" s="3"/>
      <c r="AF1015" s="3"/>
      <c r="AG1015" s="3"/>
      <c r="AH1015" s="3"/>
      <c r="AI1015" s="3"/>
      <c r="AJ1015" s="3"/>
    </row>
    <row r="1016" spans="1:36" x14ac:dyDescent="0.45">
      <c r="A1016" s="3"/>
      <c r="B1016" s="3"/>
      <c r="C1016" s="3"/>
      <c r="D1016" s="23"/>
      <c r="E1016" s="95"/>
      <c r="F1016" s="95"/>
      <c r="X1016" s="95"/>
      <c r="Z1016" s="95"/>
      <c r="AB1016" s="3"/>
      <c r="AC1016" s="3"/>
      <c r="AD1016" s="3"/>
      <c r="AE1016" s="3"/>
      <c r="AF1016" s="3"/>
      <c r="AG1016" s="3"/>
      <c r="AH1016" s="3"/>
      <c r="AI1016" s="3"/>
      <c r="AJ1016" s="3"/>
    </row>
    <row r="1017" spans="1:36" x14ac:dyDescent="0.45">
      <c r="A1017" s="3"/>
      <c r="B1017" s="3"/>
      <c r="C1017" s="3"/>
      <c r="D1017" s="23"/>
      <c r="E1017" s="95"/>
      <c r="F1017" s="95"/>
      <c r="X1017" s="95"/>
      <c r="Z1017" s="95"/>
      <c r="AB1017" s="3"/>
      <c r="AC1017" s="3"/>
      <c r="AD1017" s="3"/>
      <c r="AE1017" s="3"/>
      <c r="AF1017" s="3"/>
      <c r="AG1017" s="3"/>
      <c r="AH1017" s="3"/>
      <c r="AI1017" s="3"/>
      <c r="AJ1017" s="3"/>
    </row>
    <row r="1018" spans="1:36" x14ac:dyDescent="0.45">
      <c r="A1018" s="3"/>
      <c r="B1018" s="3"/>
      <c r="C1018" s="3"/>
      <c r="D1018" s="23"/>
      <c r="E1018" s="95"/>
      <c r="F1018" s="95"/>
      <c r="X1018" s="95"/>
      <c r="Z1018" s="95"/>
      <c r="AB1018" s="3"/>
      <c r="AC1018" s="3"/>
      <c r="AD1018" s="3"/>
      <c r="AE1018" s="3"/>
      <c r="AF1018" s="3"/>
      <c r="AG1018" s="3"/>
      <c r="AH1018" s="3"/>
      <c r="AI1018" s="3"/>
      <c r="AJ1018" s="3"/>
    </row>
    <row r="1019" spans="1:36" x14ac:dyDescent="0.45">
      <c r="A1019" s="3"/>
      <c r="B1019" s="3"/>
      <c r="C1019" s="3"/>
      <c r="D1019" s="23"/>
      <c r="E1019" s="95"/>
      <c r="F1019" s="95"/>
      <c r="X1019" s="95"/>
      <c r="Z1019" s="95"/>
      <c r="AB1019" s="3"/>
      <c r="AC1019" s="3"/>
      <c r="AD1019" s="3"/>
      <c r="AE1019" s="3"/>
      <c r="AF1019" s="3"/>
      <c r="AG1019" s="3"/>
      <c r="AH1019" s="3"/>
      <c r="AI1019" s="3"/>
      <c r="AJ1019" s="3"/>
    </row>
    <row r="1020" spans="1:36" x14ac:dyDescent="0.45">
      <c r="A1020" s="3"/>
      <c r="B1020" s="3"/>
      <c r="C1020" s="3"/>
      <c r="D1020" s="23"/>
      <c r="E1020" s="95"/>
      <c r="F1020" s="95"/>
      <c r="X1020" s="95"/>
      <c r="Z1020" s="95"/>
      <c r="AB1020" s="3"/>
      <c r="AC1020" s="3"/>
      <c r="AD1020" s="3"/>
      <c r="AE1020" s="3"/>
      <c r="AF1020" s="3"/>
      <c r="AG1020" s="3"/>
      <c r="AH1020" s="3"/>
      <c r="AI1020" s="3"/>
      <c r="AJ1020" s="3"/>
    </row>
    <row r="1021" spans="1:36" x14ac:dyDescent="0.45">
      <c r="A1021" s="3"/>
      <c r="B1021" s="3"/>
      <c r="C1021" s="3"/>
      <c r="D1021" s="23"/>
      <c r="E1021" s="95"/>
      <c r="F1021" s="95"/>
      <c r="X1021" s="95"/>
      <c r="Z1021" s="95"/>
      <c r="AB1021" s="3"/>
      <c r="AC1021" s="3"/>
      <c r="AD1021" s="3"/>
      <c r="AE1021" s="3"/>
      <c r="AF1021" s="3"/>
      <c r="AG1021" s="3"/>
      <c r="AH1021" s="3"/>
      <c r="AI1021" s="3"/>
      <c r="AJ1021" s="3"/>
    </row>
    <row r="1022" spans="1:36" x14ac:dyDescent="0.45">
      <c r="A1022" s="3"/>
      <c r="B1022" s="3"/>
      <c r="C1022" s="3"/>
      <c r="D1022" s="23"/>
      <c r="E1022" s="95"/>
      <c r="F1022" s="95"/>
      <c r="X1022" s="95"/>
      <c r="Z1022" s="95"/>
      <c r="AB1022" s="3"/>
      <c r="AC1022" s="3"/>
      <c r="AD1022" s="3"/>
      <c r="AE1022" s="3"/>
      <c r="AF1022" s="3"/>
      <c r="AG1022" s="3"/>
      <c r="AH1022" s="3"/>
      <c r="AI1022" s="3"/>
      <c r="AJ1022" s="3"/>
    </row>
    <row r="1023" spans="1:36" x14ac:dyDescent="0.45">
      <c r="A1023" s="3"/>
      <c r="B1023" s="3"/>
      <c r="C1023" s="3"/>
      <c r="D1023" s="23"/>
      <c r="E1023" s="95"/>
      <c r="F1023" s="95"/>
      <c r="X1023" s="95"/>
      <c r="Z1023" s="95"/>
      <c r="AB1023" s="3"/>
      <c r="AC1023" s="3"/>
      <c r="AD1023" s="3"/>
      <c r="AE1023" s="3"/>
      <c r="AF1023" s="3"/>
      <c r="AG1023" s="3"/>
      <c r="AH1023" s="3"/>
      <c r="AI1023" s="3"/>
      <c r="AJ1023" s="3"/>
    </row>
    <row r="1024" spans="1:36" x14ac:dyDescent="0.45">
      <c r="A1024" s="3"/>
      <c r="B1024" s="3"/>
      <c r="C1024" s="3"/>
      <c r="D1024" s="23"/>
      <c r="E1024" s="95"/>
      <c r="F1024" s="95"/>
      <c r="X1024" s="95"/>
      <c r="Z1024" s="95"/>
      <c r="AB1024" s="3"/>
      <c r="AC1024" s="3"/>
      <c r="AD1024" s="3"/>
      <c r="AE1024" s="3"/>
      <c r="AF1024" s="3"/>
      <c r="AG1024" s="3"/>
      <c r="AH1024" s="3"/>
      <c r="AI1024" s="3"/>
      <c r="AJ1024" s="3"/>
    </row>
    <row r="1025" spans="1:36" x14ac:dyDescent="0.45">
      <c r="A1025" s="3"/>
      <c r="B1025" s="3"/>
      <c r="C1025" s="3"/>
      <c r="D1025" s="23"/>
      <c r="E1025" s="95"/>
      <c r="F1025" s="95"/>
      <c r="X1025" s="95"/>
      <c r="Z1025" s="95"/>
      <c r="AB1025" s="3"/>
      <c r="AC1025" s="3"/>
      <c r="AD1025" s="3"/>
      <c r="AE1025" s="3"/>
      <c r="AF1025" s="3"/>
      <c r="AG1025" s="3"/>
      <c r="AH1025" s="3"/>
      <c r="AI1025" s="3"/>
      <c r="AJ1025" s="3"/>
    </row>
    <row r="1026" spans="1:36" x14ac:dyDescent="0.45">
      <c r="A1026" s="3"/>
      <c r="B1026" s="3"/>
      <c r="C1026" s="3"/>
      <c r="D1026" s="23"/>
      <c r="E1026" s="95"/>
      <c r="F1026" s="95"/>
      <c r="X1026" s="95"/>
      <c r="Z1026" s="95"/>
      <c r="AB1026" s="3"/>
      <c r="AC1026" s="3"/>
      <c r="AD1026" s="3"/>
      <c r="AE1026" s="3"/>
      <c r="AF1026" s="3"/>
      <c r="AG1026" s="3"/>
      <c r="AH1026" s="3"/>
      <c r="AI1026" s="3"/>
      <c r="AJ1026" s="3"/>
    </row>
    <row r="1027" spans="1:36" x14ac:dyDescent="0.45">
      <c r="A1027" s="3"/>
      <c r="B1027" s="3"/>
      <c r="C1027" s="3"/>
      <c r="D1027" s="23"/>
      <c r="E1027" s="95"/>
      <c r="F1027" s="95"/>
      <c r="X1027" s="95"/>
      <c r="Z1027" s="95"/>
      <c r="AB1027" s="3"/>
      <c r="AC1027" s="3"/>
      <c r="AD1027" s="3"/>
      <c r="AE1027" s="3"/>
      <c r="AF1027" s="3"/>
      <c r="AG1027" s="3"/>
      <c r="AH1027" s="3"/>
      <c r="AI1027" s="3"/>
      <c r="AJ1027" s="3"/>
    </row>
    <row r="1028" spans="1:36" x14ac:dyDescent="0.45">
      <c r="A1028" s="3"/>
      <c r="B1028" s="3"/>
      <c r="C1028" s="3"/>
      <c r="D1028" s="23"/>
      <c r="E1028" s="95"/>
      <c r="F1028" s="95"/>
      <c r="X1028" s="95"/>
      <c r="Z1028" s="95"/>
      <c r="AB1028" s="3"/>
      <c r="AC1028" s="3"/>
      <c r="AD1028" s="3"/>
      <c r="AE1028" s="3"/>
      <c r="AF1028" s="3"/>
      <c r="AG1028" s="3"/>
      <c r="AH1028" s="3"/>
      <c r="AI1028" s="3"/>
      <c r="AJ1028" s="3"/>
    </row>
    <row r="1029" spans="1:36" x14ac:dyDescent="0.45">
      <c r="A1029" s="3"/>
      <c r="B1029" s="3"/>
      <c r="C1029" s="3"/>
      <c r="D1029" s="23"/>
      <c r="E1029" s="95"/>
      <c r="F1029" s="95"/>
      <c r="X1029" s="95"/>
      <c r="Z1029" s="95"/>
      <c r="AB1029" s="3"/>
      <c r="AC1029" s="3"/>
      <c r="AD1029" s="3"/>
      <c r="AE1029" s="3"/>
      <c r="AF1029" s="3"/>
      <c r="AG1029" s="3"/>
      <c r="AH1029" s="3"/>
      <c r="AI1029" s="3"/>
      <c r="AJ1029" s="3"/>
    </row>
    <row r="1030" spans="1:36" x14ac:dyDescent="0.45">
      <c r="A1030" s="3"/>
      <c r="B1030" s="3"/>
      <c r="C1030" s="3"/>
      <c r="D1030" s="23"/>
      <c r="E1030" s="95"/>
      <c r="F1030" s="95"/>
      <c r="X1030" s="95"/>
      <c r="Z1030" s="95"/>
      <c r="AB1030" s="3"/>
      <c r="AC1030" s="3"/>
      <c r="AD1030" s="3"/>
      <c r="AE1030" s="3"/>
      <c r="AF1030" s="3"/>
      <c r="AG1030" s="3"/>
      <c r="AH1030" s="3"/>
      <c r="AI1030" s="3"/>
      <c r="AJ1030" s="3"/>
    </row>
    <row r="1031" spans="1:36" x14ac:dyDescent="0.45">
      <c r="A1031" s="3"/>
      <c r="B1031" s="3"/>
      <c r="C1031" s="3"/>
      <c r="D1031" s="23"/>
      <c r="E1031" s="95"/>
      <c r="F1031" s="95"/>
      <c r="X1031" s="95"/>
      <c r="Z1031" s="95"/>
      <c r="AB1031" s="3"/>
      <c r="AC1031" s="3"/>
      <c r="AD1031" s="3"/>
      <c r="AE1031" s="3"/>
      <c r="AF1031" s="3"/>
      <c r="AG1031" s="3"/>
      <c r="AH1031" s="3"/>
      <c r="AI1031" s="3"/>
      <c r="AJ1031" s="3"/>
    </row>
    <row r="1032" spans="1:36" x14ac:dyDescent="0.45">
      <c r="A1032" s="3"/>
      <c r="B1032" s="3"/>
      <c r="C1032" s="3"/>
      <c r="D1032" s="23"/>
      <c r="E1032" s="95"/>
      <c r="F1032" s="95"/>
      <c r="X1032" s="95"/>
      <c r="Z1032" s="95"/>
      <c r="AB1032" s="3"/>
      <c r="AC1032" s="3"/>
      <c r="AD1032" s="3"/>
      <c r="AE1032" s="3"/>
      <c r="AF1032" s="3"/>
      <c r="AG1032" s="3"/>
      <c r="AH1032" s="3"/>
      <c r="AI1032" s="3"/>
      <c r="AJ1032" s="3"/>
    </row>
    <row r="1033" spans="1:36" x14ac:dyDescent="0.45">
      <c r="A1033" s="3"/>
      <c r="B1033" s="3"/>
      <c r="C1033" s="3"/>
      <c r="D1033" s="23"/>
      <c r="E1033" s="95"/>
      <c r="F1033" s="95"/>
      <c r="X1033" s="95"/>
      <c r="Z1033" s="95"/>
      <c r="AB1033" s="3"/>
      <c r="AC1033" s="3"/>
      <c r="AD1033" s="3"/>
      <c r="AE1033" s="3"/>
      <c r="AF1033" s="3"/>
      <c r="AG1033" s="3"/>
      <c r="AH1033" s="3"/>
      <c r="AI1033" s="3"/>
      <c r="AJ1033" s="3"/>
    </row>
    <row r="1034" spans="1:36" x14ac:dyDescent="0.45">
      <c r="A1034" s="3"/>
      <c r="B1034" s="3"/>
      <c r="C1034" s="3"/>
      <c r="D1034" s="23"/>
      <c r="E1034" s="95"/>
      <c r="F1034" s="95"/>
      <c r="X1034" s="95"/>
      <c r="Z1034" s="95"/>
      <c r="AB1034" s="3"/>
      <c r="AC1034" s="3"/>
      <c r="AD1034" s="3"/>
      <c r="AE1034" s="3"/>
      <c r="AF1034" s="3"/>
      <c r="AG1034" s="3"/>
      <c r="AH1034" s="3"/>
      <c r="AI1034" s="3"/>
      <c r="AJ1034" s="3"/>
    </row>
    <row r="1035" spans="1:36" x14ac:dyDescent="0.45">
      <c r="A1035" s="3"/>
      <c r="B1035" s="3"/>
      <c r="C1035" s="3"/>
      <c r="D1035" s="23"/>
      <c r="E1035" s="95"/>
      <c r="F1035" s="95"/>
      <c r="X1035" s="95"/>
      <c r="Z1035" s="95"/>
      <c r="AB1035" s="3"/>
      <c r="AC1035" s="3"/>
      <c r="AD1035" s="3"/>
      <c r="AE1035" s="3"/>
      <c r="AF1035" s="3"/>
      <c r="AG1035" s="3"/>
      <c r="AH1035" s="3"/>
      <c r="AI1035" s="3"/>
      <c r="AJ1035" s="3"/>
    </row>
    <row r="1036" spans="1:36" x14ac:dyDescent="0.45">
      <c r="A1036" s="3"/>
      <c r="B1036" s="3"/>
      <c r="C1036" s="3"/>
      <c r="D1036" s="23"/>
      <c r="E1036" s="95"/>
      <c r="F1036" s="95"/>
      <c r="X1036" s="95"/>
      <c r="Z1036" s="95"/>
      <c r="AB1036" s="3"/>
      <c r="AC1036" s="3"/>
      <c r="AD1036" s="3"/>
      <c r="AE1036" s="3"/>
      <c r="AF1036" s="3"/>
      <c r="AG1036" s="3"/>
      <c r="AH1036" s="3"/>
      <c r="AI1036" s="3"/>
      <c r="AJ1036" s="3"/>
    </row>
    <row r="1037" spans="1:36" x14ac:dyDescent="0.45">
      <c r="A1037" s="3"/>
      <c r="B1037" s="3"/>
      <c r="C1037" s="3"/>
      <c r="D1037" s="23"/>
      <c r="E1037" s="95"/>
      <c r="F1037" s="95"/>
      <c r="X1037" s="95"/>
      <c r="Z1037" s="95"/>
      <c r="AB1037" s="3"/>
      <c r="AC1037" s="3"/>
      <c r="AD1037" s="3"/>
      <c r="AE1037" s="3"/>
      <c r="AF1037" s="3"/>
      <c r="AG1037" s="3"/>
      <c r="AH1037" s="3"/>
      <c r="AI1037" s="3"/>
      <c r="AJ1037" s="3"/>
    </row>
    <row r="1038" spans="1:36" x14ac:dyDescent="0.45">
      <c r="A1038" s="3"/>
      <c r="B1038" s="3"/>
      <c r="C1038" s="3"/>
      <c r="D1038" s="23"/>
      <c r="E1038" s="95"/>
      <c r="F1038" s="95"/>
      <c r="X1038" s="95"/>
      <c r="Z1038" s="95"/>
      <c r="AB1038" s="3"/>
      <c r="AC1038" s="3"/>
      <c r="AD1038" s="3"/>
      <c r="AE1038" s="3"/>
      <c r="AF1038" s="3"/>
      <c r="AG1038" s="3"/>
      <c r="AH1038" s="3"/>
      <c r="AI1038" s="3"/>
      <c r="AJ1038" s="3"/>
    </row>
    <row r="1039" spans="1:36" x14ac:dyDescent="0.45">
      <c r="A1039" s="3"/>
      <c r="B1039" s="3"/>
      <c r="C1039" s="3"/>
      <c r="D1039" s="23"/>
      <c r="E1039" s="95"/>
      <c r="F1039" s="95"/>
      <c r="X1039" s="95"/>
      <c r="Z1039" s="95"/>
      <c r="AB1039" s="3"/>
      <c r="AC1039" s="3"/>
      <c r="AD1039" s="3"/>
      <c r="AE1039" s="3"/>
      <c r="AF1039" s="3"/>
      <c r="AG1039" s="3"/>
      <c r="AH1039" s="3"/>
      <c r="AI1039" s="3"/>
      <c r="AJ1039" s="3"/>
    </row>
    <row r="1040" spans="1:36" x14ac:dyDescent="0.45">
      <c r="A1040" s="3"/>
      <c r="B1040" s="3"/>
      <c r="C1040" s="3"/>
      <c r="D1040" s="23"/>
      <c r="E1040" s="95"/>
      <c r="F1040" s="95"/>
      <c r="X1040" s="95"/>
      <c r="Z1040" s="95"/>
      <c r="AB1040" s="3"/>
      <c r="AC1040" s="3"/>
      <c r="AD1040" s="3"/>
      <c r="AE1040" s="3"/>
      <c r="AF1040" s="3"/>
      <c r="AG1040" s="3"/>
      <c r="AH1040" s="3"/>
      <c r="AI1040" s="3"/>
      <c r="AJ1040" s="3"/>
    </row>
    <row r="1041" spans="1:36" x14ac:dyDescent="0.45">
      <c r="A1041" s="3"/>
      <c r="B1041" s="3"/>
      <c r="C1041" s="3"/>
      <c r="D1041" s="23"/>
      <c r="E1041" s="95"/>
      <c r="F1041" s="95"/>
      <c r="X1041" s="95"/>
      <c r="Z1041" s="95"/>
      <c r="AB1041" s="3"/>
      <c r="AC1041" s="3"/>
      <c r="AD1041" s="3"/>
      <c r="AE1041" s="3"/>
      <c r="AF1041" s="3"/>
      <c r="AG1041" s="3"/>
      <c r="AH1041" s="3"/>
      <c r="AI1041" s="3"/>
      <c r="AJ1041" s="3"/>
    </row>
    <row r="1042" spans="1:36" x14ac:dyDescent="0.45">
      <c r="A1042" s="3"/>
      <c r="B1042" s="3"/>
      <c r="C1042" s="3"/>
      <c r="D1042" s="23"/>
      <c r="E1042" s="95"/>
      <c r="F1042" s="95"/>
      <c r="X1042" s="95"/>
      <c r="Z1042" s="95"/>
      <c r="AB1042" s="3"/>
      <c r="AC1042" s="3"/>
      <c r="AD1042" s="3"/>
      <c r="AE1042" s="3"/>
      <c r="AF1042" s="3"/>
      <c r="AG1042" s="3"/>
      <c r="AH1042" s="3"/>
      <c r="AI1042" s="3"/>
      <c r="AJ1042" s="3"/>
    </row>
    <row r="1043" spans="1:36" x14ac:dyDescent="0.45">
      <c r="A1043" s="3"/>
      <c r="B1043" s="3"/>
      <c r="C1043" s="3"/>
      <c r="D1043" s="23"/>
      <c r="E1043" s="95"/>
      <c r="F1043" s="95"/>
      <c r="X1043" s="95"/>
      <c r="Z1043" s="95"/>
      <c r="AB1043" s="3"/>
      <c r="AC1043" s="3"/>
      <c r="AD1043" s="3"/>
      <c r="AE1043" s="3"/>
      <c r="AF1043" s="3"/>
      <c r="AG1043" s="3"/>
      <c r="AH1043" s="3"/>
      <c r="AI1043" s="3"/>
      <c r="AJ1043" s="3"/>
    </row>
    <row r="1044" spans="1:36" x14ac:dyDescent="0.45">
      <c r="A1044" s="3"/>
      <c r="B1044" s="3"/>
      <c r="C1044" s="3"/>
      <c r="D1044" s="23"/>
      <c r="E1044" s="95"/>
      <c r="F1044" s="95"/>
      <c r="X1044" s="95"/>
      <c r="Z1044" s="95"/>
      <c r="AB1044" s="3"/>
      <c r="AC1044" s="3"/>
      <c r="AD1044" s="3"/>
      <c r="AE1044" s="3"/>
      <c r="AF1044" s="3"/>
      <c r="AG1044" s="3"/>
      <c r="AH1044" s="3"/>
      <c r="AI1044" s="3"/>
      <c r="AJ1044" s="3"/>
    </row>
    <row r="1045" spans="1:36" x14ac:dyDescent="0.45">
      <c r="A1045" s="3"/>
      <c r="B1045" s="3"/>
      <c r="C1045" s="3"/>
      <c r="D1045" s="23"/>
      <c r="E1045" s="95"/>
      <c r="F1045" s="95"/>
      <c r="X1045" s="95"/>
      <c r="Z1045" s="95"/>
      <c r="AB1045" s="3"/>
      <c r="AC1045" s="3"/>
      <c r="AD1045" s="3"/>
      <c r="AE1045" s="3"/>
      <c r="AF1045" s="3"/>
      <c r="AG1045" s="3"/>
      <c r="AH1045" s="3"/>
      <c r="AI1045" s="3"/>
      <c r="AJ1045" s="3"/>
    </row>
    <row r="1046" spans="1:36" x14ac:dyDescent="0.45">
      <c r="A1046" s="3"/>
      <c r="B1046" s="3"/>
      <c r="C1046" s="3"/>
      <c r="D1046" s="23"/>
      <c r="E1046" s="95"/>
      <c r="F1046" s="95"/>
      <c r="X1046" s="95"/>
      <c r="Z1046" s="95"/>
      <c r="AB1046" s="3"/>
      <c r="AC1046" s="3"/>
      <c r="AD1046" s="3"/>
      <c r="AE1046" s="3"/>
      <c r="AF1046" s="3"/>
      <c r="AG1046" s="3"/>
      <c r="AH1046" s="3"/>
      <c r="AI1046" s="3"/>
      <c r="AJ1046" s="3"/>
    </row>
    <row r="1047" spans="1:36" x14ac:dyDescent="0.45">
      <c r="A1047" s="3"/>
      <c r="B1047" s="3"/>
      <c r="C1047" s="3"/>
      <c r="D1047" s="23"/>
      <c r="E1047" s="95"/>
      <c r="F1047" s="95"/>
      <c r="X1047" s="95"/>
      <c r="Z1047" s="95"/>
      <c r="AB1047" s="3"/>
      <c r="AC1047" s="3"/>
      <c r="AD1047" s="3"/>
      <c r="AE1047" s="3"/>
      <c r="AF1047" s="3"/>
      <c r="AG1047" s="3"/>
      <c r="AH1047" s="3"/>
      <c r="AI1047" s="3"/>
      <c r="AJ1047" s="3"/>
    </row>
    <row r="1048" spans="1:36" x14ac:dyDescent="0.45">
      <c r="A1048" s="3"/>
      <c r="B1048" s="3"/>
      <c r="C1048" s="3"/>
      <c r="D1048" s="23"/>
      <c r="E1048" s="95"/>
      <c r="F1048" s="95"/>
      <c r="X1048" s="95"/>
      <c r="Z1048" s="95"/>
      <c r="AB1048" s="3"/>
      <c r="AC1048" s="3"/>
      <c r="AD1048" s="3"/>
      <c r="AE1048" s="3"/>
      <c r="AF1048" s="3"/>
      <c r="AG1048" s="3"/>
      <c r="AH1048" s="3"/>
      <c r="AI1048" s="3"/>
      <c r="AJ1048" s="3"/>
    </row>
    <row r="1049" spans="1:36" x14ac:dyDescent="0.45">
      <c r="A1049" s="3"/>
      <c r="B1049" s="3"/>
      <c r="C1049" s="3"/>
      <c r="D1049" s="23"/>
      <c r="E1049" s="95"/>
      <c r="F1049" s="95"/>
      <c r="X1049" s="95"/>
      <c r="Z1049" s="95"/>
      <c r="AB1049" s="3"/>
      <c r="AC1049" s="3"/>
      <c r="AD1049" s="3"/>
      <c r="AE1049" s="3"/>
      <c r="AF1049" s="3"/>
      <c r="AG1049" s="3"/>
      <c r="AH1049" s="3"/>
      <c r="AI1049" s="3"/>
      <c r="AJ1049" s="3"/>
    </row>
    <row r="1050" spans="1:36" x14ac:dyDescent="0.45">
      <c r="A1050" s="3"/>
      <c r="B1050" s="3"/>
      <c r="C1050" s="3"/>
      <c r="D1050" s="23"/>
      <c r="E1050" s="95"/>
      <c r="F1050" s="95"/>
      <c r="X1050" s="95"/>
      <c r="Z1050" s="95"/>
      <c r="AB1050" s="3"/>
      <c r="AC1050" s="3"/>
      <c r="AD1050" s="3"/>
      <c r="AE1050" s="3"/>
      <c r="AF1050" s="3"/>
      <c r="AG1050" s="3"/>
      <c r="AH1050" s="3"/>
      <c r="AI1050" s="3"/>
      <c r="AJ1050" s="3"/>
    </row>
    <row r="1051" spans="1:36" x14ac:dyDescent="0.45">
      <c r="A1051" s="3"/>
      <c r="B1051" s="3"/>
      <c r="C1051" s="3"/>
      <c r="D1051" s="23"/>
      <c r="E1051" s="95"/>
      <c r="F1051" s="95"/>
      <c r="X1051" s="95"/>
      <c r="Z1051" s="95"/>
      <c r="AB1051" s="3"/>
      <c r="AC1051" s="3"/>
      <c r="AD1051" s="3"/>
      <c r="AE1051" s="3"/>
      <c r="AF1051" s="3"/>
      <c r="AG1051" s="3"/>
      <c r="AH1051" s="3"/>
      <c r="AI1051" s="3"/>
      <c r="AJ1051" s="3"/>
    </row>
    <row r="1052" spans="1:36" x14ac:dyDescent="0.45">
      <c r="A1052" s="3"/>
      <c r="B1052" s="3"/>
      <c r="C1052" s="3"/>
      <c r="D1052" s="23"/>
      <c r="E1052" s="95"/>
      <c r="F1052" s="95"/>
      <c r="X1052" s="95"/>
      <c r="Z1052" s="95"/>
      <c r="AB1052" s="3"/>
      <c r="AC1052" s="3"/>
      <c r="AD1052" s="3"/>
      <c r="AE1052" s="3"/>
      <c r="AF1052" s="3"/>
      <c r="AG1052" s="3"/>
      <c r="AH1052" s="3"/>
      <c r="AI1052" s="3"/>
      <c r="AJ1052" s="3"/>
    </row>
    <row r="1053" spans="1:36" x14ac:dyDescent="0.45">
      <c r="A1053" s="3"/>
      <c r="B1053" s="3"/>
      <c r="C1053" s="3"/>
      <c r="D1053" s="23"/>
      <c r="E1053" s="95"/>
      <c r="F1053" s="95"/>
      <c r="X1053" s="95"/>
      <c r="Z1053" s="95"/>
      <c r="AB1053" s="3"/>
      <c r="AC1053" s="3"/>
      <c r="AD1053" s="3"/>
      <c r="AE1053" s="3"/>
      <c r="AF1053" s="3"/>
      <c r="AG1053" s="3"/>
      <c r="AH1053" s="3"/>
      <c r="AI1053" s="3"/>
      <c r="AJ1053" s="3"/>
    </row>
    <row r="1054" spans="1:36" x14ac:dyDescent="0.45">
      <c r="A1054" s="3"/>
      <c r="B1054" s="3"/>
      <c r="C1054" s="3"/>
      <c r="D1054" s="23"/>
      <c r="E1054" s="95"/>
      <c r="F1054" s="95"/>
      <c r="X1054" s="95"/>
      <c r="Z1054" s="95"/>
      <c r="AB1054" s="3"/>
      <c r="AC1054" s="3"/>
      <c r="AD1054" s="3"/>
      <c r="AE1054" s="3"/>
      <c r="AF1054" s="3"/>
      <c r="AG1054" s="3"/>
      <c r="AH1054" s="3"/>
      <c r="AI1054" s="3"/>
      <c r="AJ1054" s="3"/>
    </row>
    <row r="1055" spans="1:36" x14ac:dyDescent="0.45">
      <c r="A1055" s="3"/>
      <c r="B1055" s="3"/>
      <c r="C1055" s="3"/>
      <c r="D1055" s="23"/>
      <c r="E1055" s="95"/>
      <c r="F1055" s="95"/>
      <c r="X1055" s="95"/>
      <c r="Z1055" s="95"/>
      <c r="AB1055" s="3"/>
      <c r="AC1055" s="3"/>
      <c r="AD1055" s="3"/>
      <c r="AE1055" s="3"/>
      <c r="AF1055" s="3"/>
      <c r="AG1055" s="3"/>
      <c r="AH1055" s="3"/>
      <c r="AI1055" s="3"/>
      <c r="AJ1055" s="3"/>
    </row>
    <row r="1056" spans="1:36" x14ac:dyDescent="0.45">
      <c r="A1056" s="3"/>
      <c r="B1056" s="3"/>
      <c r="C1056" s="3"/>
      <c r="D1056" s="23"/>
      <c r="E1056" s="95"/>
      <c r="F1056" s="95"/>
      <c r="X1056" s="95"/>
      <c r="Z1056" s="95"/>
      <c r="AB1056" s="3"/>
      <c r="AC1056" s="3"/>
      <c r="AD1056" s="3"/>
      <c r="AE1056" s="3"/>
      <c r="AF1056" s="3"/>
      <c r="AG1056" s="3"/>
      <c r="AH1056" s="3"/>
      <c r="AI1056" s="3"/>
      <c r="AJ1056" s="3"/>
    </row>
    <row r="1057" spans="1:36" x14ac:dyDescent="0.45">
      <c r="A1057" s="3"/>
      <c r="B1057" s="3"/>
      <c r="C1057" s="3"/>
      <c r="D1057" s="23"/>
      <c r="E1057" s="95"/>
      <c r="F1057" s="95"/>
      <c r="X1057" s="95"/>
      <c r="Z1057" s="95"/>
      <c r="AB1057" s="3"/>
      <c r="AC1057" s="3"/>
      <c r="AD1057" s="3"/>
      <c r="AE1057" s="3"/>
      <c r="AF1057" s="3"/>
      <c r="AG1057" s="3"/>
      <c r="AH1057" s="3"/>
      <c r="AI1057" s="3"/>
      <c r="AJ1057" s="3"/>
    </row>
    <row r="1058" spans="1:36" x14ac:dyDescent="0.45">
      <c r="A1058" s="3"/>
      <c r="B1058" s="3"/>
      <c r="C1058" s="3"/>
      <c r="D1058" s="23"/>
      <c r="E1058" s="95"/>
      <c r="F1058" s="95"/>
      <c r="X1058" s="95"/>
      <c r="Z1058" s="95"/>
      <c r="AB1058" s="3"/>
      <c r="AC1058" s="3"/>
      <c r="AD1058" s="3"/>
      <c r="AE1058" s="3"/>
      <c r="AF1058" s="3"/>
      <c r="AG1058" s="3"/>
      <c r="AH1058" s="3"/>
      <c r="AI1058" s="3"/>
      <c r="AJ1058" s="3"/>
    </row>
    <row r="1059" spans="1:36" x14ac:dyDescent="0.45">
      <c r="A1059" s="3"/>
      <c r="B1059" s="3"/>
      <c r="C1059" s="3"/>
      <c r="D1059" s="23"/>
      <c r="E1059" s="95"/>
      <c r="F1059" s="95"/>
      <c r="X1059" s="95"/>
      <c r="Z1059" s="95"/>
      <c r="AB1059" s="3"/>
      <c r="AC1059" s="3"/>
      <c r="AD1059" s="3"/>
      <c r="AE1059" s="3"/>
      <c r="AF1059" s="3"/>
      <c r="AG1059" s="3"/>
      <c r="AH1059" s="3"/>
      <c r="AI1059" s="3"/>
      <c r="AJ1059" s="3"/>
    </row>
    <row r="1060" spans="1:36" x14ac:dyDescent="0.45">
      <c r="A1060" s="3"/>
      <c r="B1060" s="3"/>
      <c r="C1060" s="3"/>
      <c r="D1060" s="23"/>
      <c r="E1060" s="95"/>
      <c r="F1060" s="95"/>
      <c r="X1060" s="95"/>
      <c r="Z1060" s="95"/>
      <c r="AB1060" s="3"/>
      <c r="AC1060" s="3"/>
      <c r="AD1060" s="3"/>
      <c r="AE1060" s="3"/>
      <c r="AF1060" s="3"/>
      <c r="AG1060" s="3"/>
      <c r="AH1060" s="3"/>
      <c r="AI1060" s="3"/>
      <c r="AJ1060" s="3"/>
    </row>
    <row r="1061" spans="1:36" x14ac:dyDescent="0.45">
      <c r="A1061" s="3"/>
      <c r="B1061" s="3"/>
      <c r="C1061" s="3"/>
      <c r="D1061" s="23"/>
      <c r="E1061" s="95"/>
      <c r="F1061" s="95"/>
      <c r="X1061" s="95"/>
      <c r="Z1061" s="95"/>
      <c r="AB1061" s="3"/>
      <c r="AC1061" s="3"/>
      <c r="AD1061" s="3"/>
      <c r="AE1061" s="3"/>
      <c r="AF1061" s="3"/>
      <c r="AG1061" s="3"/>
      <c r="AH1061" s="3"/>
      <c r="AI1061" s="3"/>
      <c r="AJ1061" s="3"/>
    </row>
    <row r="1062" spans="1:36" x14ac:dyDescent="0.45">
      <c r="A1062" s="3"/>
      <c r="B1062" s="3"/>
      <c r="C1062" s="3"/>
      <c r="D1062" s="23"/>
      <c r="E1062" s="95"/>
      <c r="F1062" s="95"/>
      <c r="X1062" s="95"/>
      <c r="Z1062" s="95"/>
      <c r="AB1062" s="3"/>
      <c r="AC1062" s="3"/>
      <c r="AD1062" s="3"/>
      <c r="AE1062" s="3"/>
      <c r="AF1062" s="3"/>
      <c r="AG1062" s="3"/>
      <c r="AH1062" s="3"/>
      <c r="AI1062" s="3"/>
      <c r="AJ1062" s="3"/>
    </row>
    <row r="1063" spans="1:36" x14ac:dyDescent="0.45">
      <c r="A1063" s="3"/>
      <c r="B1063" s="3"/>
      <c r="C1063" s="3"/>
      <c r="D1063" s="23"/>
      <c r="E1063" s="95"/>
      <c r="F1063" s="95"/>
      <c r="X1063" s="95"/>
      <c r="Z1063" s="95"/>
      <c r="AB1063" s="3"/>
      <c r="AC1063" s="3"/>
      <c r="AD1063" s="3"/>
      <c r="AE1063" s="3"/>
      <c r="AF1063" s="3"/>
      <c r="AG1063" s="3"/>
      <c r="AH1063" s="3"/>
      <c r="AI1063" s="3"/>
      <c r="AJ1063" s="3"/>
    </row>
    <row r="1064" spans="1:36" x14ac:dyDescent="0.45">
      <c r="A1064" s="3"/>
      <c r="B1064" s="3"/>
      <c r="C1064" s="3"/>
      <c r="D1064" s="23"/>
      <c r="E1064" s="95"/>
      <c r="F1064" s="95"/>
      <c r="X1064" s="95"/>
      <c r="Z1064" s="95"/>
      <c r="AB1064" s="3"/>
      <c r="AC1064" s="3"/>
      <c r="AD1064" s="3"/>
      <c r="AE1064" s="3"/>
      <c r="AF1064" s="3"/>
      <c r="AG1064" s="3"/>
      <c r="AH1064" s="3"/>
      <c r="AI1064" s="3"/>
      <c r="AJ1064" s="3"/>
    </row>
    <row r="1065" spans="1:36" x14ac:dyDescent="0.45">
      <c r="A1065" s="3"/>
      <c r="B1065" s="3"/>
      <c r="C1065" s="3"/>
      <c r="D1065" s="23"/>
      <c r="E1065" s="95"/>
      <c r="F1065" s="95"/>
      <c r="X1065" s="95"/>
      <c r="Z1065" s="95"/>
      <c r="AB1065" s="3"/>
      <c r="AC1065" s="3"/>
      <c r="AD1065" s="3"/>
      <c r="AE1065" s="3"/>
      <c r="AF1065" s="3"/>
      <c r="AG1065" s="3"/>
      <c r="AH1065" s="3"/>
      <c r="AI1065" s="3"/>
      <c r="AJ1065" s="3"/>
    </row>
    <row r="1066" spans="1:36" x14ac:dyDescent="0.45">
      <c r="A1066" s="3"/>
      <c r="B1066" s="3"/>
      <c r="C1066" s="3"/>
      <c r="D1066" s="23"/>
      <c r="E1066" s="95"/>
      <c r="F1066" s="95"/>
      <c r="X1066" s="95"/>
      <c r="Z1066" s="95"/>
      <c r="AB1066" s="3"/>
      <c r="AC1066" s="3"/>
      <c r="AD1066" s="3"/>
      <c r="AE1066" s="3"/>
      <c r="AF1066" s="3"/>
      <c r="AG1066" s="3"/>
      <c r="AH1066" s="3"/>
      <c r="AI1066" s="3"/>
      <c r="AJ1066" s="3"/>
    </row>
    <row r="1067" spans="1:36" x14ac:dyDescent="0.45">
      <c r="A1067" s="3"/>
      <c r="B1067" s="3"/>
      <c r="C1067" s="3"/>
      <c r="D1067" s="23"/>
      <c r="E1067" s="95"/>
      <c r="F1067" s="95"/>
      <c r="X1067" s="95"/>
      <c r="Z1067" s="95"/>
      <c r="AB1067" s="3"/>
      <c r="AC1067" s="3"/>
      <c r="AD1067" s="3"/>
      <c r="AE1067" s="3"/>
      <c r="AF1067" s="3"/>
      <c r="AG1067" s="3"/>
      <c r="AH1067" s="3"/>
      <c r="AI1067" s="3"/>
      <c r="AJ1067" s="3"/>
    </row>
    <row r="1068" spans="1:36" x14ac:dyDescent="0.45">
      <c r="A1068" s="3"/>
      <c r="B1068" s="3"/>
      <c r="C1068" s="3"/>
      <c r="D1068" s="23"/>
      <c r="E1068" s="95"/>
      <c r="F1068" s="95"/>
      <c r="X1068" s="95"/>
      <c r="Z1068" s="95"/>
      <c r="AB1068" s="3"/>
      <c r="AC1068" s="3"/>
      <c r="AD1068" s="3"/>
      <c r="AE1068" s="3"/>
      <c r="AF1068" s="3"/>
      <c r="AG1068" s="3"/>
      <c r="AH1068" s="3"/>
      <c r="AI1068" s="3"/>
      <c r="AJ1068" s="3"/>
    </row>
    <row r="1069" spans="1:36" x14ac:dyDescent="0.45">
      <c r="A1069" s="3"/>
      <c r="B1069" s="3"/>
      <c r="C1069" s="3"/>
      <c r="D1069" s="23"/>
      <c r="E1069" s="95"/>
      <c r="F1069" s="95"/>
      <c r="X1069" s="95"/>
      <c r="Z1069" s="95"/>
      <c r="AB1069" s="3"/>
      <c r="AC1069" s="3"/>
      <c r="AD1069" s="3"/>
      <c r="AE1069" s="3"/>
      <c r="AF1069" s="3"/>
      <c r="AG1069" s="3"/>
      <c r="AH1069" s="3"/>
      <c r="AI1069" s="3"/>
      <c r="AJ1069" s="3"/>
    </row>
    <row r="1070" spans="1:36" x14ac:dyDescent="0.45">
      <c r="A1070" s="3"/>
      <c r="B1070" s="3"/>
      <c r="C1070" s="3"/>
      <c r="D1070" s="23"/>
      <c r="E1070" s="95"/>
      <c r="F1070" s="95"/>
      <c r="X1070" s="95"/>
      <c r="Z1070" s="95"/>
      <c r="AB1070" s="3"/>
      <c r="AC1070" s="3"/>
      <c r="AD1070" s="3"/>
      <c r="AE1070" s="3"/>
      <c r="AF1070" s="3"/>
      <c r="AG1070" s="3"/>
      <c r="AH1070" s="3"/>
      <c r="AI1070" s="3"/>
      <c r="AJ1070" s="3"/>
    </row>
    <row r="1071" spans="1:36" x14ac:dyDescent="0.45">
      <c r="A1071" s="3"/>
      <c r="B1071" s="3"/>
      <c r="C1071" s="3"/>
      <c r="D1071" s="23"/>
      <c r="E1071" s="95"/>
      <c r="F1071" s="95"/>
      <c r="X1071" s="95"/>
      <c r="Z1071" s="95"/>
      <c r="AB1071" s="3"/>
      <c r="AC1071" s="3"/>
      <c r="AD1071" s="3"/>
      <c r="AE1071" s="3"/>
      <c r="AF1071" s="3"/>
      <c r="AG1071" s="3"/>
      <c r="AH1071" s="3"/>
      <c r="AI1071" s="3"/>
      <c r="AJ1071" s="3"/>
    </row>
    <row r="1072" spans="1:36" x14ac:dyDescent="0.45">
      <c r="A1072" s="3"/>
      <c r="B1072" s="3"/>
      <c r="C1072" s="3"/>
      <c r="D1072" s="23"/>
      <c r="E1072" s="95"/>
      <c r="F1072" s="95"/>
      <c r="X1072" s="95"/>
      <c r="Z1072" s="95"/>
      <c r="AB1072" s="3"/>
      <c r="AC1072" s="3"/>
      <c r="AD1072" s="3"/>
      <c r="AE1072" s="3"/>
      <c r="AF1072" s="3"/>
      <c r="AG1072" s="3"/>
      <c r="AH1072" s="3"/>
      <c r="AI1072" s="3"/>
      <c r="AJ1072" s="3"/>
    </row>
    <row r="1073" spans="1:36" x14ac:dyDescent="0.45">
      <c r="A1073" s="3"/>
      <c r="B1073" s="3"/>
      <c r="C1073" s="3"/>
      <c r="D1073" s="23"/>
      <c r="E1073" s="95"/>
      <c r="F1073" s="95"/>
      <c r="X1073" s="95"/>
      <c r="Z1073" s="95"/>
      <c r="AB1073" s="3"/>
      <c r="AC1073" s="3"/>
      <c r="AD1073" s="3"/>
      <c r="AE1073" s="3"/>
      <c r="AF1073" s="3"/>
      <c r="AG1073" s="3"/>
      <c r="AH1073" s="3"/>
      <c r="AI1073" s="3"/>
      <c r="AJ1073" s="3"/>
    </row>
    <row r="1074" spans="1:36" x14ac:dyDescent="0.45">
      <c r="A1074" s="3"/>
      <c r="B1074" s="3"/>
      <c r="C1074" s="3"/>
      <c r="D1074" s="23"/>
      <c r="E1074" s="95"/>
      <c r="F1074" s="95"/>
      <c r="X1074" s="95"/>
      <c r="Z1074" s="95"/>
      <c r="AB1074" s="3"/>
      <c r="AC1074" s="3"/>
      <c r="AD1074" s="3"/>
      <c r="AE1074" s="3"/>
      <c r="AF1074" s="3"/>
      <c r="AG1074" s="3"/>
      <c r="AH1074" s="3"/>
      <c r="AI1074" s="3"/>
      <c r="AJ1074" s="3"/>
    </row>
    <row r="1075" spans="1:36" x14ac:dyDescent="0.45">
      <c r="A1075" s="3"/>
      <c r="B1075" s="3"/>
      <c r="C1075" s="3"/>
      <c r="D1075" s="23"/>
      <c r="E1075" s="95"/>
      <c r="F1075" s="95"/>
      <c r="X1075" s="95"/>
      <c r="Z1075" s="95"/>
      <c r="AB1075" s="3"/>
      <c r="AC1075" s="3"/>
      <c r="AD1075" s="3"/>
      <c r="AE1075" s="3"/>
      <c r="AF1075" s="3"/>
      <c r="AG1075" s="3"/>
      <c r="AH1075" s="3"/>
      <c r="AI1075" s="3"/>
      <c r="AJ1075" s="3"/>
    </row>
    <row r="1076" spans="1:36" x14ac:dyDescent="0.45">
      <c r="A1076" s="3"/>
      <c r="B1076" s="3"/>
      <c r="C1076" s="3"/>
      <c r="D1076" s="23"/>
      <c r="E1076" s="95"/>
      <c r="F1076" s="95"/>
      <c r="X1076" s="95"/>
      <c r="Z1076" s="95"/>
      <c r="AB1076" s="3"/>
      <c r="AC1076" s="3"/>
      <c r="AD1076" s="3"/>
      <c r="AE1076" s="3"/>
      <c r="AF1076" s="3"/>
      <c r="AG1076" s="3"/>
      <c r="AH1076" s="3"/>
      <c r="AI1076" s="3"/>
      <c r="AJ1076" s="3"/>
    </row>
    <row r="1077" spans="1:36" x14ac:dyDescent="0.45">
      <c r="A1077" s="3"/>
      <c r="B1077" s="3"/>
      <c r="C1077" s="3"/>
      <c r="D1077" s="23"/>
      <c r="E1077" s="95"/>
      <c r="F1077" s="95"/>
      <c r="X1077" s="95"/>
      <c r="Z1077" s="95"/>
      <c r="AB1077" s="3"/>
      <c r="AC1077" s="3"/>
      <c r="AD1077" s="3"/>
      <c r="AE1077" s="3"/>
      <c r="AF1077" s="3"/>
      <c r="AG1077" s="3"/>
      <c r="AH1077" s="3"/>
      <c r="AI1077" s="3"/>
      <c r="AJ1077" s="3"/>
    </row>
    <row r="1078" spans="1:36" x14ac:dyDescent="0.45">
      <c r="A1078" s="3"/>
      <c r="B1078" s="3"/>
      <c r="C1078" s="3"/>
      <c r="D1078" s="23"/>
      <c r="E1078" s="95"/>
      <c r="F1078" s="95"/>
      <c r="X1078" s="95"/>
      <c r="Z1078" s="95"/>
      <c r="AB1078" s="3"/>
      <c r="AC1078" s="3"/>
      <c r="AD1078" s="3"/>
      <c r="AE1078" s="3"/>
      <c r="AF1078" s="3"/>
      <c r="AG1078" s="3"/>
      <c r="AH1078" s="3"/>
      <c r="AI1078" s="3"/>
      <c r="AJ1078" s="3"/>
    </row>
    <row r="1079" spans="1:36" x14ac:dyDescent="0.45">
      <c r="A1079" s="3"/>
      <c r="B1079" s="3"/>
      <c r="C1079" s="3"/>
      <c r="D1079" s="23"/>
      <c r="E1079" s="95"/>
      <c r="F1079" s="95"/>
      <c r="X1079" s="95"/>
      <c r="Z1079" s="95"/>
      <c r="AB1079" s="3"/>
      <c r="AC1079" s="3"/>
      <c r="AD1079" s="3"/>
      <c r="AE1079" s="3"/>
      <c r="AF1079" s="3"/>
      <c r="AG1079" s="3"/>
      <c r="AH1079" s="3"/>
      <c r="AI1079" s="3"/>
      <c r="AJ1079" s="3"/>
    </row>
    <row r="1080" spans="1:36" x14ac:dyDescent="0.45">
      <c r="A1080" s="3"/>
      <c r="B1080" s="3"/>
      <c r="C1080" s="3"/>
      <c r="D1080" s="23"/>
      <c r="E1080" s="95"/>
      <c r="F1080" s="95"/>
      <c r="X1080" s="95"/>
      <c r="Z1080" s="95"/>
      <c r="AB1080" s="3"/>
      <c r="AC1080" s="3"/>
      <c r="AD1080" s="3"/>
      <c r="AE1080" s="3"/>
      <c r="AF1080" s="3"/>
      <c r="AG1080" s="3"/>
      <c r="AH1080" s="3"/>
      <c r="AI1080" s="3"/>
      <c r="AJ1080" s="3"/>
    </row>
    <row r="1081" spans="1:36" x14ac:dyDescent="0.45">
      <c r="A1081" s="3"/>
      <c r="B1081" s="3"/>
      <c r="C1081" s="3"/>
      <c r="D1081" s="23"/>
      <c r="E1081" s="95"/>
      <c r="F1081" s="95"/>
      <c r="X1081" s="95"/>
      <c r="Z1081" s="95"/>
      <c r="AB1081" s="3"/>
      <c r="AC1081" s="3"/>
      <c r="AD1081" s="3"/>
      <c r="AE1081" s="3"/>
      <c r="AF1081" s="3"/>
      <c r="AG1081" s="3"/>
      <c r="AH1081" s="3"/>
      <c r="AI1081" s="3"/>
      <c r="AJ1081" s="3"/>
    </row>
    <row r="1082" spans="1:36" x14ac:dyDescent="0.45">
      <c r="A1082" s="3"/>
      <c r="B1082" s="3"/>
      <c r="C1082" s="3"/>
      <c r="D1082" s="23"/>
      <c r="E1082" s="95"/>
      <c r="F1082" s="95"/>
      <c r="X1082" s="95"/>
      <c r="Z1082" s="95"/>
      <c r="AB1082" s="3"/>
      <c r="AC1082" s="3"/>
      <c r="AD1082" s="3"/>
      <c r="AE1082" s="3"/>
      <c r="AF1082" s="3"/>
      <c r="AG1082" s="3"/>
      <c r="AH1082" s="3"/>
      <c r="AI1082" s="3"/>
      <c r="AJ1082" s="3"/>
    </row>
    <row r="1083" spans="1:36" x14ac:dyDescent="0.45">
      <c r="A1083" s="3"/>
      <c r="B1083" s="3"/>
      <c r="C1083" s="3"/>
      <c r="D1083" s="23"/>
      <c r="E1083" s="95"/>
      <c r="F1083" s="95"/>
      <c r="X1083" s="95"/>
      <c r="Z1083" s="95"/>
      <c r="AB1083" s="3"/>
      <c r="AC1083" s="3"/>
      <c r="AD1083" s="3"/>
      <c r="AE1083" s="3"/>
      <c r="AF1083" s="3"/>
      <c r="AG1083" s="3"/>
      <c r="AH1083" s="3"/>
      <c r="AI1083" s="3"/>
      <c r="AJ1083" s="3"/>
    </row>
    <row r="1084" spans="1:36" x14ac:dyDescent="0.45">
      <c r="A1084" s="3"/>
      <c r="B1084" s="3"/>
      <c r="C1084" s="3"/>
      <c r="D1084" s="23"/>
      <c r="E1084" s="95"/>
      <c r="F1084" s="95"/>
      <c r="X1084" s="95"/>
      <c r="Z1084" s="95"/>
      <c r="AB1084" s="3"/>
      <c r="AC1084" s="3"/>
      <c r="AD1084" s="3"/>
      <c r="AE1084" s="3"/>
      <c r="AF1084" s="3"/>
      <c r="AG1084" s="3"/>
      <c r="AH1084" s="3"/>
      <c r="AI1084" s="3"/>
      <c r="AJ1084" s="3"/>
    </row>
    <row r="1085" spans="1:36" x14ac:dyDescent="0.45">
      <c r="A1085" s="3"/>
      <c r="B1085" s="3"/>
      <c r="C1085" s="3"/>
      <c r="D1085" s="23"/>
      <c r="E1085" s="95"/>
      <c r="F1085" s="95"/>
      <c r="X1085" s="95"/>
      <c r="Z1085" s="95"/>
      <c r="AB1085" s="3"/>
      <c r="AC1085" s="3"/>
      <c r="AD1085" s="3"/>
      <c r="AE1085" s="3"/>
      <c r="AF1085" s="3"/>
      <c r="AG1085" s="3"/>
      <c r="AH1085" s="3"/>
      <c r="AI1085" s="3"/>
      <c r="AJ1085" s="3"/>
    </row>
    <row r="1086" spans="1:36" x14ac:dyDescent="0.45">
      <c r="A1086" s="3"/>
      <c r="B1086" s="3"/>
      <c r="C1086" s="3"/>
      <c r="D1086" s="23"/>
      <c r="E1086" s="95"/>
      <c r="F1086" s="95"/>
      <c r="X1086" s="95"/>
      <c r="Z1086" s="95"/>
      <c r="AB1086" s="3"/>
      <c r="AC1086" s="3"/>
      <c r="AD1086" s="3"/>
      <c r="AE1086" s="3"/>
      <c r="AF1086" s="3"/>
      <c r="AG1086" s="3"/>
      <c r="AH1086" s="3"/>
      <c r="AI1086" s="3"/>
      <c r="AJ1086" s="3"/>
    </row>
    <row r="1087" spans="1:36" x14ac:dyDescent="0.45">
      <c r="A1087" s="3"/>
      <c r="B1087" s="3"/>
      <c r="C1087" s="3"/>
      <c r="D1087" s="23"/>
      <c r="E1087" s="95"/>
      <c r="F1087" s="95"/>
      <c r="X1087" s="95"/>
      <c r="Z1087" s="95"/>
      <c r="AB1087" s="3"/>
      <c r="AC1087" s="3"/>
      <c r="AD1087" s="3"/>
      <c r="AE1087" s="3"/>
      <c r="AF1087" s="3"/>
      <c r="AG1087" s="3"/>
      <c r="AH1087" s="3"/>
      <c r="AI1087" s="3"/>
      <c r="AJ1087" s="3"/>
    </row>
    <row r="1088" spans="1:36" x14ac:dyDescent="0.45">
      <c r="A1088" s="3"/>
      <c r="B1088" s="3"/>
      <c r="C1088" s="3"/>
      <c r="D1088" s="23"/>
      <c r="E1088" s="95"/>
      <c r="F1088" s="95"/>
      <c r="X1088" s="95"/>
      <c r="Z1088" s="95"/>
      <c r="AB1088" s="3"/>
      <c r="AC1088" s="3"/>
      <c r="AD1088" s="3"/>
      <c r="AE1088" s="3"/>
      <c r="AF1088" s="3"/>
      <c r="AG1088" s="3"/>
      <c r="AH1088" s="3"/>
      <c r="AI1088" s="3"/>
      <c r="AJ1088" s="3"/>
    </row>
    <row r="1089" spans="1:36" x14ac:dyDescent="0.45">
      <c r="A1089" s="3"/>
      <c r="B1089" s="3"/>
      <c r="C1089" s="3"/>
      <c r="D1089" s="23"/>
      <c r="E1089" s="95"/>
      <c r="F1089" s="95"/>
      <c r="X1089" s="95"/>
      <c r="Z1089" s="95"/>
      <c r="AB1089" s="3"/>
      <c r="AC1089" s="3"/>
      <c r="AD1089" s="3"/>
      <c r="AE1089" s="3"/>
      <c r="AF1089" s="3"/>
      <c r="AG1089" s="3"/>
      <c r="AH1089" s="3"/>
      <c r="AI1089" s="3"/>
      <c r="AJ1089" s="3"/>
    </row>
    <row r="1090" spans="1:36" x14ac:dyDescent="0.45">
      <c r="A1090" s="3"/>
      <c r="B1090" s="3"/>
      <c r="C1090" s="3"/>
      <c r="D1090" s="23"/>
      <c r="E1090" s="95"/>
      <c r="F1090" s="95"/>
      <c r="X1090" s="95"/>
      <c r="Z1090" s="95"/>
      <c r="AB1090" s="3"/>
      <c r="AC1090" s="3"/>
      <c r="AD1090" s="3"/>
      <c r="AE1090" s="3"/>
      <c r="AF1090" s="3"/>
      <c r="AG1090" s="3"/>
      <c r="AH1090" s="3"/>
      <c r="AI1090" s="3"/>
      <c r="AJ1090" s="3"/>
    </row>
    <row r="1091" spans="1:36" x14ac:dyDescent="0.45">
      <c r="A1091" s="3"/>
      <c r="B1091" s="3"/>
      <c r="C1091" s="3"/>
      <c r="D1091" s="23"/>
      <c r="E1091" s="95"/>
      <c r="F1091" s="95"/>
      <c r="X1091" s="95"/>
      <c r="Z1091" s="95"/>
      <c r="AB1091" s="3"/>
      <c r="AC1091" s="3"/>
      <c r="AD1091" s="3"/>
      <c r="AE1091" s="3"/>
      <c r="AF1091" s="3"/>
      <c r="AG1091" s="3"/>
      <c r="AH1091" s="3"/>
      <c r="AI1091" s="3"/>
      <c r="AJ1091" s="3"/>
    </row>
    <row r="1092" spans="1:36" x14ac:dyDescent="0.45">
      <c r="A1092" s="3"/>
      <c r="B1092" s="3"/>
      <c r="C1092" s="3"/>
      <c r="D1092" s="23"/>
      <c r="E1092" s="95"/>
      <c r="F1092" s="95"/>
      <c r="X1092" s="95"/>
      <c r="Z1092" s="95"/>
      <c r="AB1092" s="3"/>
      <c r="AC1092" s="3"/>
      <c r="AD1092" s="3"/>
      <c r="AE1092" s="3"/>
      <c r="AF1092" s="3"/>
      <c r="AG1092" s="3"/>
      <c r="AH1092" s="3"/>
      <c r="AI1092" s="3"/>
      <c r="AJ1092" s="3"/>
    </row>
    <row r="1093" spans="1:36" x14ac:dyDescent="0.45">
      <c r="A1093" s="3"/>
      <c r="B1093" s="3"/>
      <c r="C1093" s="3"/>
      <c r="D1093" s="23"/>
      <c r="E1093" s="95"/>
      <c r="F1093" s="95"/>
      <c r="X1093" s="95"/>
      <c r="Z1093" s="95"/>
      <c r="AB1093" s="3"/>
      <c r="AC1093" s="3"/>
      <c r="AD1093" s="3"/>
      <c r="AE1093" s="3"/>
      <c r="AF1093" s="3"/>
      <c r="AG1093" s="3"/>
      <c r="AH1093" s="3"/>
      <c r="AI1093" s="3"/>
      <c r="AJ1093" s="3"/>
    </row>
    <row r="1094" spans="1:36" x14ac:dyDescent="0.45">
      <c r="A1094" s="3"/>
      <c r="B1094" s="3"/>
      <c r="C1094" s="3"/>
      <c r="D1094" s="23"/>
      <c r="E1094" s="95"/>
      <c r="F1094" s="95"/>
      <c r="X1094" s="95"/>
      <c r="Z1094" s="95"/>
      <c r="AB1094" s="3"/>
      <c r="AC1094" s="3"/>
      <c r="AD1094" s="3"/>
      <c r="AE1094" s="3"/>
      <c r="AF1094" s="3"/>
      <c r="AG1094" s="3"/>
      <c r="AH1094" s="3"/>
      <c r="AI1094" s="3"/>
      <c r="AJ1094" s="3"/>
    </row>
    <row r="1095" spans="1:36" x14ac:dyDescent="0.45">
      <c r="A1095" s="3"/>
      <c r="B1095" s="3"/>
      <c r="C1095" s="3"/>
      <c r="D1095" s="23"/>
      <c r="E1095" s="95"/>
      <c r="F1095" s="95"/>
      <c r="X1095" s="95"/>
      <c r="Z1095" s="95"/>
      <c r="AB1095" s="3"/>
      <c r="AC1095" s="3"/>
      <c r="AD1095" s="3"/>
      <c r="AE1095" s="3"/>
      <c r="AF1095" s="3"/>
      <c r="AG1095" s="3"/>
      <c r="AH1095" s="3"/>
      <c r="AI1095" s="3"/>
      <c r="AJ1095" s="3"/>
    </row>
    <row r="1096" spans="1:36" x14ac:dyDescent="0.45">
      <c r="A1096" s="3"/>
      <c r="B1096" s="3"/>
      <c r="C1096" s="3"/>
      <c r="D1096" s="23"/>
      <c r="E1096" s="95"/>
      <c r="F1096" s="95"/>
      <c r="X1096" s="95"/>
      <c r="Z1096" s="95"/>
      <c r="AB1096" s="3"/>
      <c r="AC1096" s="3"/>
      <c r="AD1096" s="3"/>
      <c r="AE1096" s="3"/>
      <c r="AF1096" s="3"/>
      <c r="AG1096" s="3"/>
      <c r="AH1096" s="3"/>
      <c r="AI1096" s="3"/>
      <c r="AJ1096" s="3"/>
    </row>
    <row r="1097" spans="1:36" x14ac:dyDescent="0.45">
      <c r="A1097" s="3"/>
      <c r="B1097" s="3"/>
      <c r="C1097" s="3"/>
      <c r="D1097" s="23"/>
      <c r="E1097" s="95"/>
      <c r="F1097" s="95"/>
      <c r="X1097" s="95"/>
      <c r="Z1097" s="95"/>
      <c r="AB1097" s="3"/>
      <c r="AC1097" s="3"/>
      <c r="AD1097" s="3"/>
      <c r="AE1097" s="3"/>
      <c r="AF1097" s="3"/>
      <c r="AG1097" s="3"/>
      <c r="AH1097" s="3"/>
      <c r="AI1097" s="3"/>
      <c r="AJ1097" s="3"/>
    </row>
    <row r="1098" spans="1:36" x14ac:dyDescent="0.45">
      <c r="A1098" s="3"/>
      <c r="B1098" s="3"/>
      <c r="C1098" s="3"/>
      <c r="D1098" s="23"/>
      <c r="E1098" s="95"/>
      <c r="F1098" s="95"/>
      <c r="X1098" s="95"/>
      <c r="Z1098" s="95"/>
      <c r="AB1098" s="3"/>
      <c r="AC1098" s="3"/>
      <c r="AD1098" s="3"/>
      <c r="AE1098" s="3"/>
      <c r="AF1098" s="3"/>
      <c r="AG1098" s="3"/>
      <c r="AH1098" s="3"/>
      <c r="AI1098" s="3"/>
      <c r="AJ1098" s="3"/>
    </row>
    <row r="1099" spans="1:36" x14ac:dyDescent="0.45">
      <c r="A1099" s="3"/>
      <c r="B1099" s="3"/>
      <c r="C1099" s="3"/>
      <c r="D1099" s="23"/>
      <c r="E1099" s="95"/>
      <c r="F1099" s="95"/>
      <c r="X1099" s="95"/>
      <c r="Z1099" s="95"/>
      <c r="AB1099" s="3"/>
      <c r="AC1099" s="3"/>
      <c r="AD1099" s="3"/>
      <c r="AE1099" s="3"/>
      <c r="AF1099" s="3"/>
      <c r="AG1099" s="3"/>
      <c r="AH1099" s="3"/>
      <c r="AI1099" s="3"/>
      <c r="AJ1099" s="3"/>
    </row>
    <row r="1100" spans="1:36" x14ac:dyDescent="0.45">
      <c r="A1100" s="3"/>
      <c r="B1100" s="3"/>
      <c r="C1100" s="3"/>
      <c r="D1100" s="23"/>
      <c r="E1100" s="95"/>
      <c r="F1100" s="95"/>
      <c r="X1100" s="95"/>
      <c r="Z1100" s="95"/>
      <c r="AB1100" s="3"/>
      <c r="AC1100" s="3"/>
      <c r="AD1100" s="3"/>
      <c r="AE1100" s="3"/>
      <c r="AF1100" s="3"/>
      <c r="AG1100" s="3"/>
      <c r="AH1100" s="3"/>
      <c r="AI1100" s="3"/>
      <c r="AJ1100" s="3"/>
    </row>
    <row r="1101" spans="1:36" x14ac:dyDescent="0.45">
      <c r="A1101" s="3"/>
      <c r="B1101" s="3"/>
      <c r="C1101" s="3"/>
      <c r="D1101" s="23"/>
      <c r="E1101" s="95"/>
      <c r="F1101" s="95"/>
      <c r="X1101" s="95"/>
      <c r="Z1101" s="95"/>
      <c r="AB1101" s="3"/>
      <c r="AC1101" s="3"/>
      <c r="AD1101" s="3"/>
      <c r="AE1101" s="3"/>
      <c r="AF1101" s="3"/>
      <c r="AG1101" s="3"/>
      <c r="AH1101" s="3"/>
      <c r="AI1101" s="3"/>
      <c r="AJ1101" s="3"/>
    </row>
    <row r="1102" spans="1:36" x14ac:dyDescent="0.45">
      <c r="A1102" s="3"/>
      <c r="B1102" s="3"/>
      <c r="C1102" s="3"/>
      <c r="D1102" s="23"/>
      <c r="E1102" s="95"/>
      <c r="F1102" s="95"/>
      <c r="X1102" s="95"/>
      <c r="Z1102" s="95"/>
      <c r="AB1102" s="3"/>
      <c r="AC1102" s="3"/>
      <c r="AD1102" s="3"/>
      <c r="AE1102" s="3"/>
      <c r="AF1102" s="3"/>
      <c r="AG1102" s="3"/>
      <c r="AH1102" s="3"/>
      <c r="AI1102" s="3"/>
      <c r="AJ1102" s="3"/>
    </row>
    <row r="1103" spans="1:36" x14ac:dyDescent="0.45">
      <c r="A1103" s="3"/>
      <c r="B1103" s="3"/>
      <c r="C1103" s="3"/>
      <c r="D1103" s="23"/>
      <c r="E1103" s="95"/>
      <c r="F1103" s="95"/>
      <c r="X1103" s="95"/>
      <c r="Z1103" s="95"/>
      <c r="AB1103" s="3"/>
      <c r="AC1103" s="3"/>
      <c r="AD1103" s="3"/>
      <c r="AE1103" s="3"/>
      <c r="AF1103" s="3"/>
      <c r="AG1103" s="3"/>
      <c r="AH1103" s="3"/>
      <c r="AI1103" s="3"/>
      <c r="AJ1103" s="3"/>
    </row>
    <row r="1104" spans="1:36" x14ac:dyDescent="0.45">
      <c r="A1104" s="3"/>
      <c r="B1104" s="3"/>
      <c r="C1104" s="3"/>
      <c r="D1104" s="23"/>
      <c r="E1104" s="95"/>
      <c r="F1104" s="95"/>
      <c r="X1104" s="95"/>
      <c r="Z1104" s="95"/>
      <c r="AB1104" s="3"/>
      <c r="AC1104" s="3"/>
      <c r="AD1104" s="3"/>
      <c r="AE1104" s="3"/>
      <c r="AF1104" s="3"/>
      <c r="AG1104" s="3"/>
      <c r="AH1104" s="3"/>
      <c r="AI1104" s="3"/>
      <c r="AJ1104" s="3"/>
    </row>
    <row r="1105" spans="1:36" x14ac:dyDescent="0.45">
      <c r="A1105" s="3"/>
      <c r="B1105" s="3"/>
      <c r="C1105" s="3"/>
      <c r="D1105" s="23"/>
      <c r="E1105" s="95"/>
      <c r="F1105" s="95"/>
      <c r="X1105" s="95"/>
      <c r="Z1105" s="95"/>
      <c r="AB1105" s="3"/>
      <c r="AC1105" s="3"/>
      <c r="AD1105" s="3"/>
      <c r="AE1105" s="3"/>
      <c r="AF1105" s="3"/>
      <c r="AG1105" s="3"/>
      <c r="AH1105" s="3"/>
      <c r="AI1105" s="3"/>
      <c r="AJ1105" s="3"/>
    </row>
    <row r="1106" spans="1:36" x14ac:dyDescent="0.45">
      <c r="A1106" s="3"/>
      <c r="B1106" s="3"/>
      <c r="C1106" s="3"/>
      <c r="D1106" s="23"/>
      <c r="E1106" s="95"/>
      <c r="F1106" s="95"/>
      <c r="X1106" s="95"/>
      <c r="Z1106" s="95"/>
      <c r="AB1106" s="3"/>
      <c r="AC1106" s="3"/>
      <c r="AD1106" s="3"/>
      <c r="AE1106" s="3"/>
      <c r="AF1106" s="3"/>
      <c r="AG1106" s="3"/>
      <c r="AH1106" s="3"/>
      <c r="AI1106" s="3"/>
      <c r="AJ1106" s="3"/>
    </row>
    <row r="1107" spans="1:36" x14ac:dyDescent="0.45">
      <c r="A1107" s="3"/>
      <c r="B1107" s="3"/>
      <c r="C1107" s="3"/>
      <c r="D1107" s="23"/>
      <c r="E1107" s="95"/>
      <c r="F1107" s="95"/>
      <c r="X1107" s="95"/>
      <c r="Z1107" s="95"/>
      <c r="AB1107" s="3"/>
      <c r="AC1107" s="3"/>
      <c r="AD1107" s="3"/>
      <c r="AE1107" s="3"/>
      <c r="AF1107" s="3"/>
      <c r="AG1107" s="3"/>
      <c r="AH1107" s="3"/>
      <c r="AI1107" s="3"/>
      <c r="AJ1107" s="3"/>
    </row>
    <row r="1108" spans="1:36" x14ac:dyDescent="0.45">
      <c r="A1108" s="3"/>
      <c r="B1108" s="3"/>
      <c r="C1108" s="3"/>
      <c r="D1108" s="23"/>
      <c r="E1108" s="95"/>
      <c r="F1108" s="95"/>
      <c r="X1108" s="95"/>
      <c r="Z1108" s="95"/>
      <c r="AB1108" s="3"/>
      <c r="AC1108" s="3"/>
      <c r="AD1108" s="3"/>
      <c r="AE1108" s="3"/>
      <c r="AF1108" s="3"/>
      <c r="AG1108" s="3"/>
      <c r="AH1108" s="3"/>
      <c r="AI1108" s="3"/>
      <c r="AJ1108" s="3"/>
    </row>
    <row r="1109" spans="1:36" x14ac:dyDescent="0.45">
      <c r="A1109" s="3"/>
      <c r="B1109" s="3"/>
      <c r="C1109" s="3"/>
      <c r="D1109" s="23"/>
      <c r="E1109" s="95"/>
      <c r="F1109" s="95"/>
      <c r="X1109" s="95"/>
      <c r="Z1109" s="95"/>
      <c r="AB1109" s="3"/>
      <c r="AC1109" s="3"/>
      <c r="AD1109" s="3"/>
      <c r="AE1109" s="3"/>
      <c r="AF1109" s="3"/>
      <c r="AG1109" s="3"/>
      <c r="AH1109" s="3"/>
      <c r="AI1109" s="3"/>
      <c r="AJ1109" s="3"/>
    </row>
    <row r="1110" spans="1:36" x14ac:dyDescent="0.45">
      <c r="A1110" s="3"/>
      <c r="B1110" s="3"/>
      <c r="C1110" s="3"/>
      <c r="D1110" s="23"/>
      <c r="E1110" s="95"/>
      <c r="F1110" s="95"/>
      <c r="X1110" s="95"/>
      <c r="Z1110" s="95"/>
      <c r="AB1110" s="3"/>
      <c r="AC1110" s="3"/>
      <c r="AD1110" s="3"/>
      <c r="AE1110" s="3"/>
      <c r="AF1110" s="3"/>
      <c r="AG1110" s="3"/>
      <c r="AH1110" s="3"/>
      <c r="AI1110" s="3"/>
      <c r="AJ1110" s="3"/>
    </row>
    <row r="1111" spans="1:36" x14ac:dyDescent="0.45">
      <c r="A1111" s="3"/>
      <c r="B1111" s="3"/>
      <c r="C1111" s="3"/>
      <c r="D1111" s="23"/>
      <c r="E1111" s="95"/>
      <c r="F1111" s="95"/>
      <c r="X1111" s="95"/>
      <c r="Z1111" s="95"/>
      <c r="AB1111" s="3"/>
      <c r="AC1111" s="3"/>
      <c r="AD1111" s="3"/>
      <c r="AE1111" s="3"/>
      <c r="AF1111" s="3"/>
      <c r="AG1111" s="3"/>
      <c r="AH1111" s="3"/>
      <c r="AI1111" s="3"/>
      <c r="AJ1111" s="3"/>
    </row>
    <row r="1112" spans="1:36" x14ac:dyDescent="0.45">
      <c r="A1112" s="3"/>
      <c r="B1112" s="3"/>
      <c r="C1112" s="3"/>
      <c r="D1112" s="23"/>
      <c r="E1112" s="95"/>
      <c r="F1112" s="95"/>
      <c r="X1112" s="95"/>
      <c r="Z1112" s="95"/>
      <c r="AB1112" s="3"/>
      <c r="AC1112" s="3"/>
      <c r="AD1112" s="3"/>
      <c r="AE1112" s="3"/>
      <c r="AF1112" s="3"/>
      <c r="AG1112" s="3"/>
      <c r="AH1112" s="3"/>
      <c r="AI1112" s="3"/>
      <c r="AJ1112" s="3"/>
    </row>
    <row r="1113" spans="1:36" x14ac:dyDescent="0.45">
      <c r="A1113" s="3"/>
      <c r="B1113" s="3"/>
      <c r="C1113" s="3"/>
      <c r="D1113" s="23"/>
      <c r="E1113" s="95"/>
      <c r="F1113" s="95"/>
      <c r="X1113" s="95"/>
      <c r="Z1113" s="95"/>
      <c r="AB1113" s="3"/>
      <c r="AC1113" s="3"/>
      <c r="AD1113" s="3"/>
      <c r="AE1113" s="3"/>
      <c r="AF1113" s="3"/>
      <c r="AG1113" s="3"/>
      <c r="AH1113" s="3"/>
      <c r="AI1113" s="3"/>
      <c r="AJ1113" s="3"/>
    </row>
    <row r="1114" spans="1:36" x14ac:dyDescent="0.45">
      <c r="A1114" s="3"/>
      <c r="B1114" s="3"/>
      <c r="C1114" s="3"/>
      <c r="D1114" s="23"/>
      <c r="E1114" s="95"/>
      <c r="F1114" s="95"/>
      <c r="X1114" s="95"/>
      <c r="Z1114" s="95"/>
      <c r="AB1114" s="3"/>
      <c r="AC1114" s="3"/>
      <c r="AD1114" s="3"/>
      <c r="AE1114" s="3"/>
      <c r="AF1114" s="3"/>
      <c r="AG1114" s="3"/>
      <c r="AH1114" s="3"/>
      <c r="AI1114" s="3"/>
      <c r="AJ1114" s="3"/>
    </row>
    <row r="1115" spans="1:36" x14ac:dyDescent="0.45">
      <c r="A1115" s="3"/>
      <c r="B1115" s="3"/>
      <c r="C1115" s="3"/>
      <c r="D1115" s="23"/>
      <c r="E1115" s="95"/>
      <c r="F1115" s="95"/>
      <c r="X1115" s="95"/>
      <c r="Z1115" s="95"/>
      <c r="AB1115" s="3"/>
      <c r="AC1115" s="3"/>
      <c r="AD1115" s="3"/>
      <c r="AE1115" s="3"/>
      <c r="AF1115" s="3"/>
      <c r="AG1115" s="3"/>
      <c r="AH1115" s="3"/>
      <c r="AI1115" s="3"/>
      <c r="AJ1115" s="3"/>
    </row>
    <row r="1116" spans="1:36" x14ac:dyDescent="0.45">
      <c r="A1116" s="3"/>
      <c r="B1116" s="3"/>
      <c r="C1116" s="3"/>
      <c r="D1116" s="23"/>
      <c r="E1116" s="95"/>
      <c r="F1116" s="95"/>
      <c r="X1116" s="95"/>
      <c r="Z1116" s="95"/>
      <c r="AB1116" s="3"/>
      <c r="AC1116" s="3"/>
      <c r="AD1116" s="3"/>
      <c r="AE1116" s="3"/>
      <c r="AF1116" s="3"/>
      <c r="AG1116" s="3"/>
      <c r="AH1116" s="3"/>
      <c r="AI1116" s="3"/>
      <c r="AJ1116" s="3"/>
    </row>
    <row r="1117" spans="1:36" x14ac:dyDescent="0.45">
      <c r="A1117" s="3"/>
      <c r="B1117" s="3"/>
      <c r="C1117" s="3"/>
      <c r="D1117" s="23"/>
      <c r="E1117" s="95"/>
      <c r="F1117" s="95"/>
      <c r="X1117" s="95"/>
      <c r="Z1117" s="95"/>
      <c r="AB1117" s="3"/>
      <c r="AC1117" s="3"/>
      <c r="AD1117" s="3"/>
      <c r="AE1117" s="3"/>
      <c r="AF1117" s="3"/>
      <c r="AG1117" s="3"/>
      <c r="AH1117" s="3"/>
      <c r="AI1117" s="3"/>
      <c r="AJ1117" s="3"/>
    </row>
    <row r="1118" spans="1:36" x14ac:dyDescent="0.45">
      <c r="A1118" s="3"/>
      <c r="B1118" s="3"/>
      <c r="C1118" s="3"/>
      <c r="D1118" s="23"/>
      <c r="E1118" s="95"/>
      <c r="F1118" s="95"/>
      <c r="X1118" s="95"/>
      <c r="Z1118" s="95"/>
      <c r="AB1118" s="3"/>
      <c r="AC1118" s="3"/>
      <c r="AD1118" s="3"/>
      <c r="AE1118" s="3"/>
      <c r="AF1118" s="3"/>
      <c r="AG1118" s="3"/>
      <c r="AH1118" s="3"/>
      <c r="AI1118" s="3"/>
      <c r="AJ1118" s="3"/>
    </row>
    <row r="1119" spans="1:36" x14ac:dyDescent="0.45">
      <c r="A1119" s="3"/>
      <c r="B1119" s="3"/>
      <c r="C1119" s="3"/>
      <c r="D1119" s="23"/>
      <c r="E1119" s="95"/>
      <c r="F1119" s="95"/>
      <c r="X1119" s="95"/>
      <c r="Z1119" s="95"/>
      <c r="AB1119" s="3"/>
      <c r="AC1119" s="3"/>
      <c r="AD1119" s="3"/>
      <c r="AE1119" s="3"/>
      <c r="AF1119" s="3"/>
      <c r="AG1119" s="3"/>
      <c r="AH1119" s="3"/>
      <c r="AI1119" s="3"/>
      <c r="AJ1119" s="3"/>
    </row>
    <row r="1120" spans="1:36" x14ac:dyDescent="0.45">
      <c r="A1120" s="3"/>
      <c r="B1120" s="3"/>
      <c r="C1120" s="3"/>
      <c r="D1120" s="23"/>
      <c r="E1120" s="95"/>
      <c r="F1120" s="95"/>
      <c r="X1120" s="95"/>
      <c r="Z1120" s="95"/>
      <c r="AB1120" s="3"/>
      <c r="AC1120" s="3"/>
      <c r="AD1120" s="3"/>
      <c r="AE1120" s="3"/>
      <c r="AF1120" s="3"/>
      <c r="AG1120" s="3"/>
      <c r="AH1120" s="3"/>
      <c r="AI1120" s="3"/>
      <c r="AJ1120" s="3"/>
    </row>
    <row r="1121" spans="1:36" x14ac:dyDescent="0.45">
      <c r="A1121" s="3"/>
      <c r="B1121" s="3"/>
      <c r="C1121" s="3"/>
      <c r="D1121" s="23"/>
      <c r="E1121" s="95"/>
      <c r="F1121" s="95"/>
      <c r="X1121" s="95"/>
      <c r="Z1121" s="95"/>
      <c r="AB1121" s="3"/>
      <c r="AC1121" s="3"/>
      <c r="AD1121" s="3"/>
      <c r="AE1121" s="3"/>
      <c r="AF1121" s="3"/>
      <c r="AG1121" s="3"/>
      <c r="AH1121" s="3"/>
      <c r="AI1121" s="3"/>
      <c r="AJ1121" s="3"/>
    </row>
    <row r="1122" spans="1:36" x14ac:dyDescent="0.45">
      <c r="A1122" s="3"/>
      <c r="B1122" s="3"/>
      <c r="C1122" s="3"/>
      <c r="D1122" s="23"/>
      <c r="E1122" s="95"/>
      <c r="F1122" s="95"/>
      <c r="X1122" s="95"/>
      <c r="Z1122" s="95"/>
      <c r="AB1122" s="3"/>
      <c r="AC1122" s="3"/>
      <c r="AD1122" s="3"/>
      <c r="AE1122" s="3"/>
      <c r="AF1122" s="3"/>
      <c r="AG1122" s="3"/>
      <c r="AH1122" s="3"/>
      <c r="AI1122" s="3"/>
      <c r="AJ1122" s="3"/>
    </row>
    <row r="1123" spans="1:36" x14ac:dyDescent="0.45">
      <c r="A1123" s="3"/>
      <c r="B1123" s="3"/>
      <c r="C1123" s="3"/>
      <c r="D1123" s="23"/>
      <c r="E1123" s="95"/>
      <c r="F1123" s="95"/>
      <c r="X1123" s="95"/>
      <c r="Z1123" s="95"/>
      <c r="AB1123" s="3"/>
      <c r="AC1123" s="3"/>
      <c r="AD1123" s="3"/>
      <c r="AE1123" s="3"/>
      <c r="AF1123" s="3"/>
      <c r="AG1123" s="3"/>
      <c r="AH1123" s="3"/>
      <c r="AI1123" s="3"/>
      <c r="AJ1123" s="3"/>
    </row>
    <row r="1124" spans="1:36" x14ac:dyDescent="0.45">
      <c r="A1124" s="3"/>
      <c r="B1124" s="3"/>
      <c r="C1124" s="3"/>
      <c r="D1124" s="23"/>
      <c r="E1124" s="95"/>
      <c r="F1124" s="95"/>
      <c r="X1124" s="95"/>
      <c r="Z1124" s="95"/>
      <c r="AB1124" s="3"/>
      <c r="AC1124" s="3"/>
      <c r="AD1124" s="3"/>
      <c r="AE1124" s="3"/>
      <c r="AF1124" s="3"/>
      <c r="AG1124" s="3"/>
      <c r="AH1124" s="3"/>
      <c r="AI1124" s="3"/>
      <c r="AJ1124" s="3"/>
    </row>
    <row r="1125" spans="1:36" x14ac:dyDescent="0.45">
      <c r="A1125" s="3"/>
      <c r="B1125" s="3"/>
      <c r="C1125" s="3"/>
      <c r="D1125" s="23"/>
      <c r="E1125" s="95"/>
      <c r="F1125" s="95"/>
      <c r="X1125" s="95"/>
      <c r="Z1125" s="95"/>
      <c r="AB1125" s="3"/>
      <c r="AC1125" s="3"/>
      <c r="AD1125" s="3"/>
      <c r="AE1125" s="3"/>
      <c r="AF1125" s="3"/>
      <c r="AG1125" s="3"/>
      <c r="AH1125" s="3"/>
      <c r="AI1125" s="3"/>
      <c r="AJ1125" s="3"/>
    </row>
    <row r="1126" spans="1:36" x14ac:dyDescent="0.45">
      <c r="A1126" s="3"/>
      <c r="B1126" s="3"/>
      <c r="C1126" s="3"/>
      <c r="D1126" s="23"/>
      <c r="E1126" s="95"/>
      <c r="F1126" s="95"/>
      <c r="X1126" s="95"/>
      <c r="Z1126" s="95"/>
      <c r="AB1126" s="3"/>
      <c r="AC1126" s="3"/>
      <c r="AD1126" s="3"/>
      <c r="AE1126" s="3"/>
      <c r="AF1126" s="3"/>
      <c r="AG1126" s="3"/>
      <c r="AH1126" s="3"/>
      <c r="AI1126" s="3"/>
      <c r="AJ1126" s="3"/>
    </row>
    <row r="1127" spans="1:36" x14ac:dyDescent="0.45">
      <c r="A1127" s="3"/>
      <c r="B1127" s="3"/>
      <c r="C1127" s="3"/>
      <c r="D1127" s="23"/>
      <c r="E1127" s="95"/>
      <c r="F1127" s="95"/>
      <c r="X1127" s="95"/>
      <c r="Z1127" s="95"/>
      <c r="AB1127" s="3"/>
      <c r="AC1127" s="3"/>
      <c r="AD1127" s="3"/>
      <c r="AE1127" s="3"/>
      <c r="AF1127" s="3"/>
      <c r="AG1127" s="3"/>
      <c r="AH1127" s="3"/>
      <c r="AI1127" s="3"/>
      <c r="AJ1127" s="3"/>
    </row>
    <row r="1128" spans="1:36" x14ac:dyDescent="0.45">
      <c r="A1128" s="3"/>
      <c r="B1128" s="3"/>
      <c r="C1128" s="3"/>
      <c r="D1128" s="23"/>
      <c r="E1128" s="95"/>
      <c r="F1128" s="95"/>
      <c r="X1128" s="95"/>
      <c r="Z1128" s="95"/>
      <c r="AB1128" s="3"/>
      <c r="AC1128" s="3"/>
      <c r="AD1128" s="3"/>
      <c r="AE1128" s="3"/>
      <c r="AF1128" s="3"/>
      <c r="AG1128" s="3"/>
      <c r="AH1128" s="3"/>
      <c r="AI1128" s="3"/>
      <c r="AJ1128" s="3"/>
    </row>
    <row r="1129" spans="1:36" x14ac:dyDescent="0.45">
      <c r="A1129" s="3"/>
      <c r="B1129" s="3"/>
      <c r="C1129" s="3"/>
      <c r="D1129" s="23"/>
      <c r="E1129" s="95"/>
      <c r="F1129" s="95"/>
      <c r="X1129" s="95"/>
      <c r="Z1129" s="95"/>
      <c r="AB1129" s="3"/>
      <c r="AC1129" s="3"/>
      <c r="AD1129" s="3"/>
      <c r="AE1129" s="3"/>
      <c r="AF1129" s="3"/>
      <c r="AG1129" s="3"/>
      <c r="AH1129" s="3"/>
      <c r="AI1129" s="3"/>
      <c r="AJ1129" s="3"/>
    </row>
    <row r="1130" spans="1:36" x14ac:dyDescent="0.45">
      <c r="A1130" s="3"/>
      <c r="B1130" s="3"/>
      <c r="C1130" s="3"/>
      <c r="D1130" s="23"/>
      <c r="E1130" s="95"/>
      <c r="F1130" s="95"/>
      <c r="X1130" s="95"/>
      <c r="Z1130" s="95"/>
      <c r="AB1130" s="3"/>
      <c r="AC1130" s="3"/>
      <c r="AD1130" s="3"/>
      <c r="AE1130" s="3"/>
      <c r="AF1130" s="3"/>
      <c r="AG1130" s="3"/>
      <c r="AH1130" s="3"/>
      <c r="AI1130" s="3"/>
      <c r="AJ1130" s="3"/>
    </row>
    <row r="1131" spans="1:36" x14ac:dyDescent="0.45">
      <c r="A1131" s="3"/>
      <c r="B1131" s="3"/>
      <c r="C1131" s="3"/>
      <c r="D1131" s="23"/>
      <c r="E1131" s="95"/>
      <c r="F1131" s="95"/>
      <c r="X1131" s="95"/>
      <c r="Z1131" s="95"/>
      <c r="AB1131" s="3"/>
      <c r="AC1131" s="3"/>
      <c r="AD1131" s="3"/>
      <c r="AE1131" s="3"/>
      <c r="AF1131" s="3"/>
      <c r="AG1131" s="3"/>
      <c r="AH1131" s="3"/>
      <c r="AI1131" s="3"/>
      <c r="AJ1131" s="3"/>
    </row>
    <row r="1132" spans="1:36" x14ac:dyDescent="0.45">
      <c r="A1132" s="3"/>
      <c r="B1132" s="3"/>
      <c r="C1132" s="3"/>
      <c r="D1132" s="23"/>
      <c r="E1132" s="95"/>
      <c r="F1132" s="95"/>
      <c r="X1132" s="95"/>
      <c r="Z1132" s="95"/>
      <c r="AB1132" s="3"/>
      <c r="AC1132" s="3"/>
      <c r="AD1132" s="3"/>
      <c r="AE1132" s="3"/>
      <c r="AF1132" s="3"/>
      <c r="AG1132" s="3"/>
      <c r="AH1132" s="3"/>
      <c r="AI1132" s="3"/>
      <c r="AJ1132" s="3"/>
    </row>
    <row r="1133" spans="1:36" x14ac:dyDescent="0.45">
      <c r="A1133" s="3"/>
      <c r="B1133" s="3"/>
      <c r="C1133" s="3"/>
      <c r="D1133" s="23"/>
      <c r="E1133" s="95"/>
      <c r="F1133" s="95"/>
      <c r="X1133" s="95"/>
      <c r="Z1133" s="95"/>
      <c r="AB1133" s="3"/>
      <c r="AC1133" s="3"/>
      <c r="AD1133" s="3"/>
      <c r="AE1133" s="3"/>
      <c r="AF1133" s="3"/>
      <c r="AG1133" s="3"/>
      <c r="AH1133" s="3"/>
      <c r="AI1133" s="3"/>
      <c r="AJ1133" s="3"/>
    </row>
    <row r="1134" spans="1:36" x14ac:dyDescent="0.45">
      <c r="A1134" s="3"/>
      <c r="B1134" s="3"/>
      <c r="C1134" s="3"/>
      <c r="D1134" s="23"/>
      <c r="E1134" s="95"/>
      <c r="F1134" s="95"/>
      <c r="X1134" s="95"/>
      <c r="Z1134" s="95"/>
      <c r="AB1134" s="3"/>
      <c r="AC1134" s="3"/>
      <c r="AD1134" s="3"/>
      <c r="AE1134" s="3"/>
      <c r="AF1134" s="3"/>
      <c r="AG1134" s="3"/>
      <c r="AH1134" s="3"/>
      <c r="AI1134" s="3"/>
      <c r="AJ1134" s="3"/>
    </row>
    <row r="1135" spans="1:36" x14ac:dyDescent="0.45">
      <c r="A1135" s="3"/>
      <c r="B1135" s="3"/>
      <c r="C1135" s="3"/>
      <c r="D1135" s="23"/>
      <c r="E1135" s="95"/>
      <c r="F1135" s="95"/>
      <c r="X1135" s="95"/>
      <c r="Z1135" s="95"/>
      <c r="AB1135" s="3"/>
      <c r="AC1135" s="3"/>
      <c r="AD1135" s="3"/>
      <c r="AE1135" s="3"/>
      <c r="AF1135" s="3"/>
      <c r="AG1135" s="3"/>
      <c r="AH1135" s="3"/>
      <c r="AI1135" s="3"/>
      <c r="AJ1135" s="3"/>
    </row>
    <row r="1136" spans="1:36" x14ac:dyDescent="0.45">
      <c r="A1136" s="3"/>
      <c r="B1136" s="3"/>
      <c r="C1136" s="3"/>
      <c r="D1136" s="23"/>
      <c r="E1136" s="95"/>
      <c r="F1136" s="95"/>
      <c r="X1136" s="95"/>
      <c r="Z1136" s="95"/>
      <c r="AB1136" s="3"/>
      <c r="AC1136" s="3"/>
      <c r="AD1136" s="3"/>
      <c r="AE1136" s="3"/>
      <c r="AF1136" s="3"/>
      <c r="AG1136" s="3"/>
      <c r="AH1136" s="3"/>
      <c r="AI1136" s="3"/>
      <c r="AJ1136" s="3"/>
    </row>
    <row r="1137" spans="1:36" x14ac:dyDescent="0.45">
      <c r="A1137" s="3"/>
      <c r="B1137" s="3"/>
      <c r="C1137" s="3"/>
      <c r="D1137" s="23"/>
      <c r="E1137" s="95"/>
      <c r="F1137" s="95"/>
      <c r="X1137" s="95"/>
      <c r="Z1137" s="95"/>
      <c r="AB1137" s="3"/>
      <c r="AC1137" s="3"/>
      <c r="AD1137" s="3"/>
      <c r="AE1137" s="3"/>
      <c r="AF1137" s="3"/>
      <c r="AG1137" s="3"/>
      <c r="AH1137" s="3"/>
      <c r="AI1137" s="3"/>
      <c r="AJ1137" s="3"/>
    </row>
    <row r="1138" spans="1:36" x14ac:dyDescent="0.45">
      <c r="A1138" s="3"/>
      <c r="B1138" s="3"/>
      <c r="C1138" s="3"/>
      <c r="D1138" s="23"/>
      <c r="E1138" s="95"/>
      <c r="F1138" s="95"/>
      <c r="X1138" s="95"/>
      <c r="Z1138" s="95"/>
      <c r="AB1138" s="3"/>
      <c r="AC1138" s="3"/>
      <c r="AD1138" s="3"/>
      <c r="AE1138" s="3"/>
      <c r="AF1138" s="3"/>
      <c r="AG1138" s="3"/>
      <c r="AH1138" s="3"/>
      <c r="AI1138" s="3"/>
      <c r="AJ1138" s="3"/>
    </row>
    <row r="1139" spans="1:36" x14ac:dyDescent="0.45">
      <c r="A1139" s="3"/>
      <c r="B1139" s="3"/>
      <c r="C1139" s="3"/>
      <c r="D1139" s="23"/>
      <c r="E1139" s="95"/>
      <c r="F1139" s="95"/>
      <c r="X1139" s="95"/>
      <c r="Z1139" s="95"/>
      <c r="AB1139" s="3"/>
      <c r="AC1139" s="3"/>
      <c r="AD1139" s="3"/>
      <c r="AE1139" s="3"/>
      <c r="AF1139" s="3"/>
      <c r="AG1139" s="3"/>
      <c r="AH1139" s="3"/>
      <c r="AI1139" s="3"/>
      <c r="AJ1139" s="3"/>
    </row>
    <row r="1140" spans="1:36" x14ac:dyDescent="0.45">
      <c r="A1140" s="3"/>
      <c r="B1140" s="3"/>
      <c r="C1140" s="3"/>
      <c r="D1140" s="23"/>
      <c r="E1140" s="95"/>
      <c r="F1140" s="95"/>
      <c r="X1140" s="95"/>
      <c r="Z1140" s="95"/>
      <c r="AB1140" s="3"/>
      <c r="AC1140" s="3"/>
      <c r="AD1140" s="3"/>
      <c r="AE1140" s="3"/>
      <c r="AF1140" s="3"/>
      <c r="AG1140" s="3"/>
      <c r="AH1140" s="3"/>
      <c r="AI1140" s="3"/>
      <c r="AJ1140" s="3"/>
    </row>
    <row r="1141" spans="1:36" x14ac:dyDescent="0.45">
      <c r="A1141" s="3"/>
      <c r="B1141" s="3"/>
      <c r="C1141" s="3"/>
      <c r="D1141" s="23"/>
      <c r="E1141" s="95"/>
      <c r="F1141" s="95"/>
      <c r="X1141" s="95"/>
      <c r="Z1141" s="95"/>
      <c r="AB1141" s="3"/>
      <c r="AC1141" s="3"/>
      <c r="AD1141" s="3"/>
      <c r="AE1141" s="3"/>
      <c r="AF1141" s="3"/>
      <c r="AG1141" s="3"/>
      <c r="AH1141" s="3"/>
      <c r="AI1141" s="3"/>
      <c r="AJ1141" s="3"/>
    </row>
    <row r="1142" spans="1:36" x14ac:dyDescent="0.45">
      <c r="A1142" s="3"/>
      <c r="B1142" s="3"/>
      <c r="C1142" s="3"/>
      <c r="D1142" s="23"/>
      <c r="E1142" s="95"/>
      <c r="F1142" s="95"/>
      <c r="X1142" s="95"/>
      <c r="Z1142" s="95"/>
      <c r="AB1142" s="3"/>
      <c r="AC1142" s="3"/>
      <c r="AD1142" s="3"/>
      <c r="AE1142" s="3"/>
      <c r="AF1142" s="3"/>
      <c r="AG1142" s="3"/>
      <c r="AH1142" s="3"/>
      <c r="AI1142" s="3"/>
      <c r="AJ1142" s="3"/>
    </row>
    <row r="1143" spans="1:36" x14ac:dyDescent="0.45">
      <c r="A1143" s="3"/>
      <c r="B1143" s="3"/>
      <c r="C1143" s="3"/>
      <c r="D1143" s="23"/>
      <c r="E1143" s="95"/>
      <c r="F1143" s="95"/>
      <c r="X1143" s="95"/>
      <c r="Z1143" s="95"/>
      <c r="AB1143" s="3"/>
      <c r="AC1143" s="3"/>
      <c r="AD1143" s="3"/>
      <c r="AE1143" s="3"/>
      <c r="AF1143" s="3"/>
      <c r="AG1143" s="3"/>
      <c r="AH1143" s="3"/>
      <c r="AI1143" s="3"/>
      <c r="AJ1143" s="3"/>
    </row>
    <row r="1144" spans="1:36" x14ac:dyDescent="0.45">
      <c r="A1144" s="3"/>
      <c r="B1144" s="3"/>
      <c r="C1144" s="3"/>
      <c r="D1144" s="23"/>
      <c r="E1144" s="95"/>
      <c r="F1144" s="95"/>
      <c r="X1144" s="95"/>
      <c r="Z1144" s="95"/>
      <c r="AB1144" s="3"/>
      <c r="AC1144" s="3"/>
      <c r="AD1144" s="3"/>
      <c r="AE1144" s="3"/>
      <c r="AF1144" s="3"/>
      <c r="AG1144" s="3"/>
      <c r="AH1144" s="3"/>
      <c r="AI1144" s="3"/>
      <c r="AJ1144" s="3"/>
    </row>
    <row r="1145" spans="1:36" x14ac:dyDescent="0.45">
      <c r="A1145" s="3"/>
      <c r="B1145" s="3"/>
      <c r="C1145" s="3"/>
      <c r="D1145" s="23"/>
      <c r="E1145" s="95"/>
      <c r="F1145" s="95"/>
      <c r="X1145" s="95"/>
      <c r="Z1145" s="95"/>
      <c r="AB1145" s="3"/>
      <c r="AC1145" s="3"/>
      <c r="AD1145" s="3"/>
      <c r="AE1145" s="3"/>
      <c r="AF1145" s="3"/>
      <c r="AG1145" s="3"/>
      <c r="AH1145" s="3"/>
      <c r="AI1145" s="3"/>
      <c r="AJ1145" s="3"/>
    </row>
    <row r="1146" spans="1:36" x14ac:dyDescent="0.45">
      <c r="A1146" s="3"/>
      <c r="B1146" s="3"/>
      <c r="C1146" s="3"/>
      <c r="D1146" s="23"/>
      <c r="E1146" s="95"/>
      <c r="F1146" s="95"/>
      <c r="X1146" s="95"/>
      <c r="Z1146" s="95"/>
      <c r="AB1146" s="3"/>
      <c r="AC1146" s="3"/>
      <c r="AD1146" s="3"/>
      <c r="AE1146" s="3"/>
      <c r="AF1146" s="3"/>
      <c r="AG1146" s="3"/>
      <c r="AH1146" s="3"/>
      <c r="AI1146" s="3"/>
      <c r="AJ1146" s="3"/>
    </row>
    <row r="1147" spans="1:36" x14ac:dyDescent="0.45">
      <c r="A1147" s="3"/>
      <c r="B1147" s="3"/>
      <c r="C1147" s="3"/>
      <c r="D1147" s="23"/>
      <c r="E1147" s="95"/>
      <c r="F1147" s="95"/>
      <c r="X1147" s="95"/>
      <c r="Z1147" s="95"/>
      <c r="AB1147" s="3"/>
      <c r="AC1147" s="3"/>
      <c r="AD1147" s="3"/>
      <c r="AE1147" s="3"/>
      <c r="AF1147" s="3"/>
      <c r="AG1147" s="3"/>
      <c r="AH1147" s="3"/>
      <c r="AI1147" s="3"/>
      <c r="AJ1147" s="3"/>
    </row>
    <row r="1148" spans="1:36" x14ac:dyDescent="0.45">
      <c r="A1148" s="3"/>
      <c r="B1148" s="3"/>
      <c r="C1148" s="3"/>
      <c r="D1148" s="23"/>
      <c r="E1148" s="95"/>
      <c r="F1148" s="95"/>
      <c r="X1148" s="95"/>
      <c r="Z1148" s="95"/>
      <c r="AB1148" s="3"/>
      <c r="AC1148" s="3"/>
      <c r="AD1148" s="3"/>
      <c r="AE1148" s="3"/>
      <c r="AF1148" s="3"/>
      <c r="AG1148" s="3"/>
      <c r="AH1148" s="3"/>
      <c r="AI1148" s="3"/>
      <c r="AJ1148" s="3"/>
    </row>
    <row r="1149" spans="1:36" x14ac:dyDescent="0.45">
      <c r="A1149" s="3"/>
      <c r="B1149" s="3"/>
      <c r="C1149" s="3"/>
      <c r="D1149" s="23"/>
      <c r="E1149" s="95"/>
      <c r="F1149" s="95"/>
      <c r="X1149" s="95"/>
      <c r="Z1149" s="95"/>
      <c r="AB1149" s="3"/>
      <c r="AC1149" s="3"/>
      <c r="AD1149" s="3"/>
      <c r="AE1149" s="3"/>
      <c r="AF1149" s="3"/>
      <c r="AG1149" s="3"/>
      <c r="AH1149" s="3"/>
      <c r="AI1149" s="3"/>
      <c r="AJ1149" s="3"/>
    </row>
    <row r="1150" spans="1:36" x14ac:dyDescent="0.45">
      <c r="A1150" s="3"/>
      <c r="B1150" s="3"/>
      <c r="C1150" s="3"/>
      <c r="D1150" s="23"/>
      <c r="E1150" s="95"/>
      <c r="F1150" s="95"/>
      <c r="X1150" s="95"/>
      <c r="Z1150" s="95"/>
      <c r="AB1150" s="3"/>
      <c r="AC1150" s="3"/>
      <c r="AD1150" s="3"/>
      <c r="AE1150" s="3"/>
      <c r="AF1150" s="3"/>
      <c r="AG1150" s="3"/>
      <c r="AH1150" s="3"/>
      <c r="AI1150" s="3"/>
      <c r="AJ1150" s="3"/>
    </row>
    <row r="1151" spans="1:36" x14ac:dyDescent="0.45">
      <c r="A1151" s="3"/>
      <c r="B1151" s="3"/>
      <c r="C1151" s="3"/>
      <c r="D1151" s="23"/>
      <c r="E1151" s="95"/>
      <c r="F1151" s="95"/>
      <c r="X1151" s="95"/>
      <c r="Z1151" s="95"/>
      <c r="AB1151" s="3"/>
      <c r="AC1151" s="3"/>
      <c r="AD1151" s="3"/>
      <c r="AE1151" s="3"/>
      <c r="AF1151" s="3"/>
      <c r="AG1151" s="3"/>
      <c r="AH1151" s="3"/>
      <c r="AI1151" s="3"/>
      <c r="AJ1151" s="3"/>
    </row>
    <row r="1152" spans="1:36" x14ac:dyDescent="0.45">
      <c r="A1152" s="3"/>
      <c r="B1152" s="3"/>
      <c r="C1152" s="3"/>
      <c r="D1152" s="23"/>
      <c r="E1152" s="95"/>
      <c r="F1152" s="95"/>
      <c r="X1152" s="95"/>
      <c r="Z1152" s="95"/>
      <c r="AB1152" s="3"/>
      <c r="AC1152" s="3"/>
      <c r="AD1152" s="3"/>
      <c r="AE1152" s="3"/>
      <c r="AF1152" s="3"/>
      <c r="AG1152" s="3"/>
      <c r="AH1152" s="3"/>
      <c r="AI1152" s="3"/>
      <c r="AJ1152" s="3"/>
    </row>
    <row r="1153" spans="1:36" x14ac:dyDescent="0.45">
      <c r="A1153" s="3"/>
      <c r="B1153" s="3"/>
      <c r="C1153" s="3"/>
      <c r="D1153" s="23"/>
      <c r="E1153" s="95"/>
      <c r="F1153" s="95"/>
      <c r="X1153" s="95"/>
      <c r="Z1153" s="95"/>
      <c r="AB1153" s="3"/>
      <c r="AC1153" s="3"/>
      <c r="AD1153" s="3"/>
      <c r="AE1153" s="3"/>
      <c r="AF1153" s="3"/>
      <c r="AG1153" s="3"/>
      <c r="AH1153" s="3"/>
      <c r="AI1153" s="3"/>
      <c r="AJ1153" s="3"/>
    </row>
    <row r="1154" spans="1:36" x14ac:dyDescent="0.45">
      <c r="A1154" s="3"/>
      <c r="B1154" s="3"/>
      <c r="C1154" s="3"/>
      <c r="D1154" s="23"/>
      <c r="E1154" s="95"/>
      <c r="F1154" s="95"/>
      <c r="X1154" s="95"/>
      <c r="Z1154" s="95"/>
      <c r="AB1154" s="3"/>
      <c r="AC1154" s="3"/>
      <c r="AD1154" s="3"/>
      <c r="AE1154" s="3"/>
      <c r="AF1154" s="3"/>
      <c r="AG1154" s="3"/>
      <c r="AH1154" s="3"/>
      <c r="AI1154" s="3"/>
      <c r="AJ1154" s="3"/>
    </row>
    <row r="1155" spans="1:36" x14ac:dyDescent="0.45">
      <c r="A1155" s="3"/>
      <c r="B1155" s="3"/>
      <c r="C1155" s="3"/>
      <c r="D1155" s="23"/>
      <c r="E1155" s="95"/>
      <c r="F1155" s="95"/>
      <c r="X1155" s="95"/>
      <c r="Z1155" s="95"/>
      <c r="AB1155" s="3"/>
      <c r="AC1155" s="3"/>
      <c r="AD1155" s="3"/>
      <c r="AE1155" s="3"/>
      <c r="AF1155" s="3"/>
      <c r="AG1155" s="3"/>
      <c r="AH1155" s="3"/>
      <c r="AI1155" s="3"/>
      <c r="AJ1155" s="3"/>
    </row>
    <row r="1156" spans="1:36" x14ac:dyDescent="0.45">
      <c r="A1156" s="3"/>
      <c r="B1156" s="3"/>
      <c r="C1156" s="3"/>
      <c r="D1156" s="23"/>
      <c r="E1156" s="95"/>
      <c r="F1156" s="95"/>
      <c r="X1156" s="95"/>
      <c r="Z1156" s="95"/>
      <c r="AB1156" s="3"/>
      <c r="AC1156" s="3"/>
      <c r="AD1156" s="3"/>
      <c r="AE1156" s="3"/>
      <c r="AF1156" s="3"/>
      <c r="AG1156" s="3"/>
      <c r="AH1156" s="3"/>
      <c r="AI1156" s="3"/>
      <c r="AJ1156" s="3"/>
    </row>
    <row r="1157" spans="1:36" x14ac:dyDescent="0.45">
      <c r="A1157" s="3"/>
      <c r="B1157" s="3"/>
      <c r="C1157" s="3"/>
      <c r="D1157" s="23"/>
      <c r="E1157" s="95"/>
      <c r="F1157" s="95"/>
      <c r="X1157" s="95"/>
      <c r="Z1157" s="95"/>
      <c r="AB1157" s="3"/>
      <c r="AC1157" s="3"/>
      <c r="AD1157" s="3"/>
      <c r="AE1157" s="3"/>
      <c r="AF1157" s="3"/>
      <c r="AG1157" s="3"/>
      <c r="AH1157" s="3"/>
      <c r="AI1157" s="3"/>
      <c r="AJ1157" s="3"/>
    </row>
    <row r="1158" spans="1:36" x14ac:dyDescent="0.45">
      <c r="A1158" s="3"/>
      <c r="B1158" s="3"/>
      <c r="C1158" s="3"/>
      <c r="D1158" s="23"/>
      <c r="E1158" s="95"/>
      <c r="F1158" s="95"/>
      <c r="X1158" s="95"/>
      <c r="Z1158" s="95"/>
      <c r="AB1158" s="3"/>
      <c r="AC1158" s="3"/>
      <c r="AD1158" s="3"/>
      <c r="AE1158" s="3"/>
      <c r="AF1158" s="3"/>
      <c r="AG1158" s="3"/>
      <c r="AH1158" s="3"/>
      <c r="AI1158" s="3"/>
      <c r="AJ1158" s="3"/>
    </row>
    <row r="1159" spans="1:36" x14ac:dyDescent="0.45">
      <c r="A1159" s="3"/>
      <c r="B1159" s="3"/>
      <c r="C1159" s="3"/>
      <c r="D1159" s="23"/>
      <c r="E1159" s="95"/>
      <c r="F1159" s="95"/>
      <c r="X1159" s="95"/>
      <c r="Z1159" s="95"/>
      <c r="AB1159" s="3"/>
      <c r="AC1159" s="3"/>
      <c r="AD1159" s="3"/>
      <c r="AE1159" s="3"/>
      <c r="AF1159" s="3"/>
      <c r="AG1159" s="3"/>
      <c r="AH1159" s="3"/>
      <c r="AI1159" s="3"/>
      <c r="AJ1159" s="3"/>
    </row>
    <row r="1160" spans="1:36" x14ac:dyDescent="0.45">
      <c r="A1160" s="3"/>
      <c r="B1160" s="3"/>
      <c r="C1160" s="3"/>
      <c r="D1160" s="23"/>
      <c r="E1160" s="95"/>
      <c r="F1160" s="95"/>
      <c r="X1160" s="95"/>
      <c r="Z1160" s="95"/>
      <c r="AB1160" s="3"/>
      <c r="AC1160" s="3"/>
      <c r="AD1160" s="3"/>
      <c r="AE1160" s="3"/>
      <c r="AF1160" s="3"/>
      <c r="AG1160" s="3"/>
      <c r="AH1160" s="3"/>
      <c r="AI1160" s="3"/>
      <c r="AJ1160" s="3"/>
    </row>
    <row r="1161" spans="1:36" x14ac:dyDescent="0.45">
      <c r="A1161" s="3"/>
      <c r="B1161" s="3"/>
      <c r="C1161" s="3"/>
      <c r="D1161" s="23"/>
      <c r="E1161" s="95"/>
      <c r="F1161" s="95"/>
      <c r="X1161" s="95"/>
      <c r="Z1161" s="95"/>
      <c r="AB1161" s="3"/>
      <c r="AC1161" s="3"/>
      <c r="AD1161" s="3"/>
      <c r="AE1161" s="3"/>
      <c r="AF1161" s="3"/>
      <c r="AG1161" s="3"/>
      <c r="AH1161" s="3"/>
      <c r="AI1161" s="3"/>
      <c r="AJ1161" s="3"/>
    </row>
    <row r="1162" spans="1:36" x14ac:dyDescent="0.45">
      <c r="A1162" s="3"/>
      <c r="B1162" s="3"/>
      <c r="C1162" s="3"/>
      <c r="D1162" s="23"/>
      <c r="E1162" s="95"/>
      <c r="F1162" s="95"/>
      <c r="X1162" s="95"/>
      <c r="Z1162" s="95"/>
      <c r="AB1162" s="3"/>
      <c r="AC1162" s="3"/>
      <c r="AD1162" s="3"/>
      <c r="AE1162" s="3"/>
      <c r="AF1162" s="3"/>
      <c r="AG1162" s="3"/>
      <c r="AH1162" s="3"/>
      <c r="AI1162" s="3"/>
      <c r="AJ1162" s="3"/>
    </row>
    <row r="1163" spans="1:36" x14ac:dyDescent="0.45">
      <c r="A1163" s="3"/>
      <c r="B1163" s="3"/>
      <c r="C1163" s="3"/>
      <c r="D1163" s="23"/>
      <c r="E1163" s="95"/>
      <c r="F1163" s="95"/>
      <c r="X1163" s="95"/>
      <c r="Z1163" s="95"/>
      <c r="AB1163" s="3"/>
      <c r="AC1163" s="3"/>
      <c r="AD1163" s="3"/>
      <c r="AE1163" s="3"/>
      <c r="AF1163" s="3"/>
      <c r="AG1163" s="3"/>
      <c r="AH1163" s="3"/>
      <c r="AI1163" s="3"/>
      <c r="AJ1163" s="3"/>
    </row>
    <row r="1164" spans="1:36" x14ac:dyDescent="0.45">
      <c r="A1164" s="3"/>
      <c r="B1164" s="3"/>
      <c r="C1164" s="3"/>
      <c r="D1164" s="23"/>
      <c r="E1164" s="95"/>
      <c r="F1164" s="95"/>
      <c r="X1164" s="95"/>
      <c r="Z1164" s="95"/>
      <c r="AB1164" s="3"/>
      <c r="AC1164" s="3"/>
      <c r="AD1164" s="3"/>
      <c r="AE1164" s="3"/>
      <c r="AF1164" s="3"/>
      <c r="AG1164" s="3"/>
      <c r="AH1164" s="3"/>
      <c r="AI1164" s="3"/>
      <c r="AJ1164" s="3"/>
    </row>
    <row r="1165" spans="1:36" x14ac:dyDescent="0.45">
      <c r="A1165" s="3"/>
      <c r="B1165" s="3"/>
      <c r="C1165" s="3"/>
      <c r="D1165" s="23"/>
      <c r="E1165" s="95"/>
      <c r="F1165" s="95"/>
      <c r="X1165" s="95"/>
      <c r="Z1165" s="95"/>
      <c r="AB1165" s="3"/>
      <c r="AC1165" s="3"/>
      <c r="AD1165" s="3"/>
      <c r="AE1165" s="3"/>
      <c r="AF1165" s="3"/>
      <c r="AG1165" s="3"/>
      <c r="AH1165" s="3"/>
      <c r="AI1165" s="3"/>
      <c r="AJ1165" s="3"/>
    </row>
    <row r="1166" spans="1:36" x14ac:dyDescent="0.45">
      <c r="A1166" s="3"/>
      <c r="B1166" s="3"/>
      <c r="C1166" s="3"/>
      <c r="D1166" s="23"/>
      <c r="E1166" s="95"/>
      <c r="F1166" s="95"/>
      <c r="X1166" s="95"/>
      <c r="Z1166" s="95"/>
      <c r="AB1166" s="3"/>
      <c r="AC1166" s="3"/>
      <c r="AD1166" s="3"/>
      <c r="AE1166" s="3"/>
      <c r="AF1166" s="3"/>
      <c r="AG1166" s="3"/>
      <c r="AH1166" s="3"/>
      <c r="AI1166" s="3"/>
      <c r="AJ1166" s="3"/>
    </row>
    <row r="1167" spans="1:36" x14ac:dyDescent="0.45">
      <c r="A1167" s="3"/>
      <c r="B1167" s="3"/>
      <c r="C1167" s="3"/>
      <c r="D1167" s="23"/>
      <c r="E1167" s="95"/>
      <c r="F1167" s="95"/>
      <c r="X1167" s="95"/>
      <c r="Z1167" s="95"/>
      <c r="AB1167" s="3"/>
      <c r="AC1167" s="3"/>
      <c r="AD1167" s="3"/>
      <c r="AE1167" s="3"/>
      <c r="AF1167" s="3"/>
      <c r="AG1167" s="3"/>
      <c r="AH1167" s="3"/>
      <c r="AI1167" s="3"/>
      <c r="AJ1167" s="3"/>
    </row>
    <row r="1168" spans="1:36" x14ac:dyDescent="0.45">
      <c r="A1168" s="3"/>
      <c r="B1168" s="3"/>
      <c r="C1168" s="3"/>
      <c r="D1168" s="23"/>
      <c r="E1168" s="95"/>
      <c r="F1168" s="95"/>
      <c r="X1168" s="95"/>
      <c r="Z1168" s="95"/>
      <c r="AB1168" s="3"/>
      <c r="AC1168" s="3"/>
      <c r="AD1168" s="3"/>
      <c r="AE1168" s="3"/>
      <c r="AF1168" s="3"/>
      <c r="AG1168" s="3"/>
      <c r="AH1168" s="3"/>
      <c r="AI1168" s="3"/>
      <c r="AJ1168" s="3"/>
    </row>
    <row r="1169" spans="1:36" x14ac:dyDescent="0.45">
      <c r="A1169" s="3"/>
      <c r="B1169" s="3"/>
      <c r="C1169" s="3"/>
      <c r="D1169" s="23"/>
      <c r="E1169" s="95"/>
      <c r="F1169" s="95"/>
      <c r="X1169" s="95"/>
      <c r="Z1169" s="95"/>
      <c r="AB1169" s="3"/>
      <c r="AC1169" s="3"/>
      <c r="AD1169" s="3"/>
      <c r="AE1169" s="3"/>
      <c r="AF1169" s="3"/>
      <c r="AG1169" s="3"/>
      <c r="AH1169" s="3"/>
      <c r="AI1169" s="3"/>
      <c r="AJ1169" s="3"/>
    </row>
    <row r="1170" spans="1:36" x14ac:dyDescent="0.45">
      <c r="A1170" s="3"/>
      <c r="B1170" s="3"/>
      <c r="C1170" s="3"/>
      <c r="D1170" s="23"/>
      <c r="E1170" s="95"/>
      <c r="F1170" s="95"/>
      <c r="X1170" s="95"/>
      <c r="Z1170" s="95"/>
      <c r="AB1170" s="3"/>
      <c r="AC1170" s="3"/>
      <c r="AD1170" s="3"/>
      <c r="AE1170" s="3"/>
      <c r="AF1170" s="3"/>
      <c r="AG1170" s="3"/>
      <c r="AH1170" s="3"/>
      <c r="AI1170" s="3"/>
      <c r="AJ1170" s="3"/>
    </row>
    <row r="1171" spans="1:36" x14ac:dyDescent="0.45">
      <c r="A1171" s="3"/>
      <c r="B1171" s="3"/>
      <c r="C1171" s="3"/>
      <c r="D1171" s="23"/>
      <c r="E1171" s="95"/>
      <c r="F1171" s="95"/>
      <c r="X1171" s="95"/>
      <c r="Z1171" s="95"/>
      <c r="AB1171" s="3"/>
      <c r="AC1171" s="3"/>
      <c r="AD1171" s="3"/>
      <c r="AE1171" s="3"/>
      <c r="AF1171" s="3"/>
      <c r="AG1171" s="3"/>
      <c r="AH1171" s="3"/>
      <c r="AI1171" s="3"/>
      <c r="AJ1171" s="3"/>
    </row>
    <row r="1172" spans="1:36" x14ac:dyDescent="0.45">
      <c r="A1172" s="3"/>
      <c r="B1172" s="3"/>
      <c r="C1172" s="3"/>
      <c r="D1172" s="23"/>
      <c r="E1172" s="95"/>
      <c r="F1172" s="95"/>
      <c r="X1172" s="95"/>
      <c r="Z1172" s="95"/>
      <c r="AB1172" s="3"/>
      <c r="AC1172" s="3"/>
      <c r="AD1172" s="3"/>
      <c r="AE1172" s="3"/>
      <c r="AF1172" s="3"/>
      <c r="AG1172" s="3"/>
      <c r="AH1172" s="3"/>
      <c r="AI1172" s="3"/>
      <c r="AJ1172" s="3"/>
    </row>
    <row r="1173" spans="1:36" x14ac:dyDescent="0.45">
      <c r="A1173" s="3"/>
      <c r="B1173" s="3"/>
      <c r="C1173" s="3"/>
      <c r="D1173" s="23"/>
      <c r="E1173" s="95"/>
      <c r="F1173" s="95"/>
      <c r="X1173" s="95"/>
      <c r="Z1173" s="95"/>
      <c r="AB1173" s="3"/>
      <c r="AC1173" s="3"/>
      <c r="AD1173" s="3"/>
      <c r="AE1173" s="3"/>
      <c r="AF1173" s="3"/>
      <c r="AG1173" s="3"/>
      <c r="AH1173" s="3"/>
      <c r="AI1173" s="3"/>
      <c r="AJ1173" s="3"/>
    </row>
    <row r="1174" spans="1:36" x14ac:dyDescent="0.45">
      <c r="A1174" s="3"/>
      <c r="B1174" s="3"/>
      <c r="C1174" s="3"/>
      <c r="D1174" s="23"/>
      <c r="E1174" s="95"/>
      <c r="F1174" s="95"/>
      <c r="X1174" s="95"/>
      <c r="Z1174" s="95"/>
      <c r="AB1174" s="3"/>
      <c r="AC1174" s="3"/>
      <c r="AD1174" s="3"/>
      <c r="AE1174" s="3"/>
      <c r="AF1174" s="3"/>
      <c r="AG1174" s="3"/>
      <c r="AH1174" s="3"/>
      <c r="AI1174" s="3"/>
      <c r="AJ1174" s="3"/>
    </row>
    <row r="1175" spans="1:36" x14ac:dyDescent="0.45">
      <c r="A1175" s="3"/>
      <c r="B1175" s="3"/>
      <c r="C1175" s="3"/>
      <c r="D1175" s="23"/>
      <c r="E1175" s="95"/>
      <c r="F1175" s="95"/>
      <c r="X1175" s="95"/>
      <c r="Z1175" s="95"/>
      <c r="AB1175" s="3"/>
      <c r="AC1175" s="3"/>
      <c r="AD1175" s="3"/>
      <c r="AE1175" s="3"/>
      <c r="AF1175" s="3"/>
      <c r="AG1175" s="3"/>
      <c r="AH1175" s="3"/>
      <c r="AI1175" s="3"/>
      <c r="AJ1175" s="3"/>
    </row>
    <row r="1176" spans="1:36" x14ac:dyDescent="0.45">
      <c r="A1176" s="3"/>
      <c r="B1176" s="3"/>
      <c r="C1176" s="3"/>
      <c r="D1176" s="23"/>
      <c r="E1176" s="95"/>
      <c r="F1176" s="95"/>
      <c r="X1176" s="95"/>
      <c r="Z1176" s="95"/>
      <c r="AB1176" s="3"/>
      <c r="AC1176" s="3"/>
      <c r="AD1176" s="3"/>
      <c r="AE1176" s="3"/>
      <c r="AF1176" s="3"/>
      <c r="AG1176" s="3"/>
      <c r="AH1176" s="3"/>
      <c r="AI1176" s="3"/>
      <c r="AJ1176" s="3"/>
    </row>
    <row r="1177" spans="1:36" x14ac:dyDescent="0.45">
      <c r="A1177" s="3"/>
      <c r="B1177" s="3"/>
      <c r="C1177" s="3"/>
      <c r="D1177" s="23"/>
      <c r="E1177" s="95"/>
      <c r="F1177" s="95"/>
      <c r="X1177" s="95"/>
      <c r="Z1177" s="95"/>
      <c r="AB1177" s="3"/>
      <c r="AC1177" s="3"/>
      <c r="AD1177" s="3"/>
      <c r="AE1177" s="3"/>
      <c r="AF1177" s="3"/>
      <c r="AG1177" s="3"/>
      <c r="AH1177" s="3"/>
      <c r="AI1177" s="3"/>
      <c r="AJ1177" s="3"/>
    </row>
    <row r="1178" spans="1:36" x14ac:dyDescent="0.45">
      <c r="A1178" s="3"/>
      <c r="B1178" s="3"/>
      <c r="C1178" s="3"/>
      <c r="D1178" s="23"/>
      <c r="E1178" s="95"/>
      <c r="F1178" s="95"/>
      <c r="X1178" s="95"/>
      <c r="Z1178" s="95"/>
      <c r="AB1178" s="3"/>
      <c r="AC1178" s="3"/>
      <c r="AD1178" s="3"/>
      <c r="AE1178" s="3"/>
      <c r="AF1178" s="3"/>
      <c r="AG1178" s="3"/>
      <c r="AH1178" s="3"/>
      <c r="AI1178" s="3"/>
      <c r="AJ1178" s="3"/>
    </row>
    <row r="1179" spans="1:36" x14ac:dyDescent="0.45">
      <c r="A1179" s="3"/>
      <c r="B1179" s="3"/>
      <c r="C1179" s="3"/>
      <c r="D1179" s="23"/>
      <c r="E1179" s="95"/>
      <c r="F1179" s="95"/>
      <c r="X1179" s="95"/>
      <c r="Z1179" s="95"/>
      <c r="AB1179" s="3"/>
      <c r="AC1179" s="3"/>
      <c r="AD1179" s="3"/>
      <c r="AE1179" s="3"/>
      <c r="AF1179" s="3"/>
      <c r="AG1179" s="3"/>
      <c r="AH1179" s="3"/>
      <c r="AI1179" s="3"/>
      <c r="AJ1179" s="3"/>
    </row>
    <row r="1180" spans="1:36" x14ac:dyDescent="0.45">
      <c r="A1180" s="3"/>
      <c r="B1180" s="3"/>
      <c r="C1180" s="3"/>
      <c r="D1180" s="23"/>
      <c r="E1180" s="95"/>
      <c r="F1180" s="95"/>
      <c r="X1180" s="95"/>
      <c r="Z1180" s="95"/>
      <c r="AB1180" s="3"/>
      <c r="AC1180" s="3"/>
      <c r="AD1180" s="3"/>
      <c r="AE1180" s="3"/>
      <c r="AF1180" s="3"/>
      <c r="AG1180" s="3"/>
      <c r="AH1180" s="3"/>
      <c r="AI1180" s="3"/>
      <c r="AJ1180" s="3"/>
    </row>
    <row r="1181" spans="1:36" x14ac:dyDescent="0.45">
      <c r="A1181" s="3"/>
      <c r="B1181" s="3"/>
      <c r="C1181" s="3"/>
      <c r="D1181" s="23"/>
      <c r="E1181" s="95"/>
      <c r="F1181" s="95"/>
      <c r="X1181" s="95"/>
      <c r="Z1181" s="95"/>
      <c r="AB1181" s="3"/>
      <c r="AC1181" s="3"/>
      <c r="AD1181" s="3"/>
      <c r="AE1181" s="3"/>
      <c r="AF1181" s="3"/>
      <c r="AG1181" s="3"/>
      <c r="AH1181" s="3"/>
      <c r="AI1181" s="3"/>
      <c r="AJ1181" s="3"/>
    </row>
    <row r="1182" spans="1:36" x14ac:dyDescent="0.45">
      <c r="A1182" s="3"/>
      <c r="B1182" s="3"/>
      <c r="C1182" s="3"/>
      <c r="D1182" s="23"/>
      <c r="E1182" s="95"/>
      <c r="F1182" s="95"/>
      <c r="X1182" s="95"/>
      <c r="Z1182" s="95"/>
      <c r="AB1182" s="3"/>
      <c r="AC1182" s="3"/>
      <c r="AD1182" s="3"/>
      <c r="AE1182" s="3"/>
      <c r="AF1182" s="3"/>
      <c r="AG1182" s="3"/>
      <c r="AH1182" s="3"/>
      <c r="AI1182" s="3"/>
      <c r="AJ1182" s="3"/>
    </row>
    <row r="1183" spans="1:36" x14ac:dyDescent="0.45">
      <c r="A1183" s="3"/>
      <c r="B1183" s="3"/>
      <c r="C1183" s="3"/>
      <c r="D1183" s="23"/>
      <c r="E1183" s="95"/>
      <c r="F1183" s="95"/>
      <c r="X1183" s="95"/>
      <c r="Z1183" s="95"/>
      <c r="AB1183" s="3"/>
      <c r="AC1183" s="3"/>
      <c r="AD1183" s="3"/>
      <c r="AE1183" s="3"/>
      <c r="AF1183" s="3"/>
      <c r="AG1183" s="3"/>
      <c r="AH1183" s="3"/>
      <c r="AI1183" s="3"/>
      <c r="AJ1183" s="3"/>
    </row>
    <row r="1184" spans="1:36" x14ac:dyDescent="0.45">
      <c r="A1184" s="3"/>
      <c r="B1184" s="3"/>
      <c r="C1184" s="3"/>
      <c r="D1184" s="23"/>
      <c r="E1184" s="95"/>
      <c r="F1184" s="95"/>
      <c r="X1184" s="95"/>
      <c r="Z1184" s="95"/>
      <c r="AB1184" s="3"/>
      <c r="AC1184" s="3"/>
      <c r="AD1184" s="3"/>
      <c r="AE1184" s="3"/>
      <c r="AF1184" s="3"/>
      <c r="AG1184" s="3"/>
      <c r="AH1184" s="3"/>
      <c r="AI1184" s="3"/>
      <c r="AJ1184" s="3"/>
    </row>
    <row r="1185" spans="1:36" x14ac:dyDescent="0.45">
      <c r="A1185" s="3"/>
      <c r="B1185" s="3"/>
      <c r="C1185" s="3"/>
      <c r="D1185" s="23"/>
      <c r="E1185" s="95"/>
      <c r="F1185" s="95"/>
      <c r="X1185" s="95"/>
      <c r="Z1185" s="95"/>
      <c r="AB1185" s="3"/>
      <c r="AC1185" s="3"/>
      <c r="AD1185" s="3"/>
      <c r="AE1185" s="3"/>
      <c r="AF1185" s="3"/>
      <c r="AG1185" s="3"/>
      <c r="AH1185" s="3"/>
      <c r="AI1185" s="3"/>
      <c r="AJ1185" s="3"/>
    </row>
    <row r="1186" spans="1:36" x14ac:dyDescent="0.45">
      <c r="A1186" s="3"/>
      <c r="B1186" s="3"/>
      <c r="C1186" s="3"/>
      <c r="D1186" s="23"/>
      <c r="E1186" s="95"/>
      <c r="F1186" s="95"/>
      <c r="X1186" s="95"/>
      <c r="Z1186" s="95"/>
      <c r="AB1186" s="3"/>
      <c r="AC1186" s="3"/>
      <c r="AD1186" s="3"/>
      <c r="AE1186" s="3"/>
      <c r="AF1186" s="3"/>
      <c r="AG1186" s="3"/>
      <c r="AH1186" s="3"/>
      <c r="AI1186" s="3"/>
      <c r="AJ1186" s="3"/>
    </row>
    <row r="1187" spans="1:36" x14ac:dyDescent="0.45">
      <c r="A1187" s="3"/>
      <c r="B1187" s="3"/>
      <c r="C1187" s="3"/>
      <c r="D1187" s="23"/>
      <c r="E1187" s="95"/>
      <c r="F1187" s="95"/>
      <c r="X1187" s="95"/>
      <c r="Z1187" s="95"/>
      <c r="AB1187" s="3"/>
      <c r="AC1187" s="3"/>
      <c r="AD1187" s="3"/>
      <c r="AE1187" s="3"/>
      <c r="AF1187" s="3"/>
      <c r="AG1187" s="3"/>
      <c r="AH1187" s="3"/>
      <c r="AI1187" s="3"/>
      <c r="AJ1187" s="3"/>
    </row>
    <row r="1188" spans="1:36" x14ac:dyDescent="0.45">
      <c r="A1188" s="3"/>
      <c r="B1188" s="3"/>
      <c r="C1188" s="3"/>
      <c r="D1188" s="23"/>
      <c r="E1188" s="95"/>
      <c r="F1188" s="95"/>
      <c r="X1188" s="95"/>
      <c r="Z1188" s="95"/>
      <c r="AB1188" s="3"/>
      <c r="AC1188" s="3"/>
      <c r="AD1188" s="3"/>
      <c r="AE1188" s="3"/>
      <c r="AF1188" s="3"/>
      <c r="AG1188" s="3"/>
      <c r="AH1188" s="3"/>
      <c r="AI1188" s="3"/>
      <c r="AJ1188" s="3"/>
    </row>
    <row r="1189" spans="1:36" x14ac:dyDescent="0.45">
      <c r="A1189" s="3"/>
      <c r="B1189" s="3"/>
      <c r="C1189" s="3"/>
      <c r="D1189" s="23"/>
      <c r="E1189" s="95"/>
      <c r="F1189" s="95"/>
      <c r="X1189" s="95"/>
      <c r="Z1189" s="95"/>
      <c r="AB1189" s="3"/>
      <c r="AC1189" s="3"/>
      <c r="AD1189" s="3"/>
      <c r="AE1189" s="3"/>
      <c r="AF1189" s="3"/>
      <c r="AG1189" s="3"/>
      <c r="AH1189" s="3"/>
      <c r="AI1189" s="3"/>
      <c r="AJ1189" s="3"/>
    </row>
    <row r="1190" spans="1:36" x14ac:dyDescent="0.45">
      <c r="A1190" s="3"/>
      <c r="B1190" s="3"/>
      <c r="C1190" s="3"/>
      <c r="D1190" s="23"/>
      <c r="E1190" s="95"/>
      <c r="F1190" s="95"/>
      <c r="X1190" s="95"/>
      <c r="Z1190" s="95"/>
      <c r="AB1190" s="3"/>
      <c r="AC1190" s="3"/>
      <c r="AD1190" s="3"/>
      <c r="AE1190" s="3"/>
      <c r="AF1190" s="3"/>
      <c r="AG1190" s="3"/>
      <c r="AH1190" s="3"/>
      <c r="AI1190" s="3"/>
      <c r="AJ1190" s="3"/>
    </row>
    <row r="1191" spans="1:36" x14ac:dyDescent="0.45">
      <c r="A1191" s="3"/>
      <c r="B1191" s="3"/>
      <c r="C1191" s="3"/>
      <c r="D1191" s="23"/>
      <c r="E1191" s="95"/>
      <c r="F1191" s="95"/>
      <c r="X1191" s="95"/>
      <c r="Z1191" s="95"/>
      <c r="AB1191" s="3"/>
      <c r="AC1191" s="3"/>
      <c r="AD1191" s="3"/>
      <c r="AE1191" s="3"/>
      <c r="AF1191" s="3"/>
      <c r="AG1191" s="3"/>
      <c r="AH1191" s="3"/>
      <c r="AI1191" s="3"/>
      <c r="AJ1191" s="3"/>
    </row>
    <row r="1192" spans="1:36" x14ac:dyDescent="0.45">
      <c r="A1192" s="3"/>
      <c r="B1192" s="3"/>
      <c r="C1192" s="3"/>
      <c r="D1192" s="23"/>
      <c r="E1192" s="95"/>
      <c r="F1192" s="95"/>
      <c r="X1192" s="95"/>
      <c r="Z1192" s="95"/>
      <c r="AB1192" s="3"/>
      <c r="AC1192" s="3"/>
      <c r="AD1192" s="3"/>
      <c r="AE1192" s="3"/>
      <c r="AF1192" s="3"/>
      <c r="AG1192" s="3"/>
      <c r="AH1192" s="3"/>
      <c r="AI1192" s="3"/>
      <c r="AJ1192" s="3"/>
    </row>
    <row r="1193" spans="1:36" x14ac:dyDescent="0.45">
      <c r="A1193" s="3"/>
      <c r="B1193" s="3"/>
      <c r="C1193" s="3"/>
      <c r="D1193" s="23"/>
      <c r="E1193" s="95"/>
      <c r="F1193" s="95"/>
      <c r="X1193" s="95"/>
      <c r="Z1193" s="95"/>
      <c r="AB1193" s="3"/>
      <c r="AC1193" s="3"/>
      <c r="AD1193" s="3"/>
      <c r="AE1193" s="3"/>
      <c r="AF1193" s="3"/>
      <c r="AG1193" s="3"/>
      <c r="AH1193" s="3"/>
      <c r="AI1193" s="3"/>
      <c r="AJ1193" s="3"/>
    </row>
    <row r="1194" spans="1:36" x14ac:dyDescent="0.45">
      <c r="A1194" s="3"/>
      <c r="B1194" s="3"/>
      <c r="C1194" s="3"/>
      <c r="D1194" s="23"/>
      <c r="E1194" s="95"/>
      <c r="F1194" s="95"/>
      <c r="X1194" s="95"/>
      <c r="Z1194" s="95"/>
      <c r="AB1194" s="3"/>
      <c r="AC1194" s="3"/>
      <c r="AD1194" s="3"/>
      <c r="AE1194" s="3"/>
      <c r="AF1194" s="3"/>
      <c r="AG1194" s="3"/>
      <c r="AH1194" s="3"/>
      <c r="AI1194" s="3"/>
      <c r="AJ1194" s="3"/>
    </row>
    <row r="1195" spans="1:36" x14ac:dyDescent="0.45">
      <c r="A1195" s="3"/>
      <c r="B1195" s="3"/>
      <c r="C1195" s="3"/>
      <c r="D1195" s="23"/>
      <c r="E1195" s="95"/>
      <c r="F1195" s="95"/>
      <c r="X1195" s="95"/>
      <c r="Z1195" s="95"/>
      <c r="AB1195" s="3"/>
      <c r="AC1195" s="3"/>
      <c r="AD1195" s="3"/>
      <c r="AE1195" s="3"/>
      <c r="AF1195" s="3"/>
      <c r="AG1195" s="3"/>
      <c r="AH1195" s="3"/>
      <c r="AI1195" s="3"/>
      <c r="AJ1195" s="3"/>
    </row>
    <row r="1196" spans="1:36" x14ac:dyDescent="0.45">
      <c r="A1196" s="3"/>
      <c r="B1196" s="3"/>
      <c r="C1196" s="3"/>
      <c r="D1196" s="23"/>
      <c r="E1196" s="95"/>
      <c r="F1196" s="95"/>
      <c r="X1196" s="95"/>
      <c r="Z1196" s="95"/>
      <c r="AB1196" s="3"/>
      <c r="AC1196" s="3"/>
      <c r="AD1196" s="3"/>
      <c r="AE1196" s="3"/>
      <c r="AF1196" s="3"/>
      <c r="AG1196" s="3"/>
      <c r="AH1196" s="3"/>
      <c r="AI1196" s="3"/>
      <c r="AJ1196" s="3"/>
    </row>
    <row r="1197" spans="1:36" x14ac:dyDescent="0.45">
      <c r="A1197" s="3"/>
      <c r="B1197" s="3"/>
      <c r="C1197" s="3"/>
      <c r="D1197" s="23"/>
      <c r="E1197" s="95"/>
      <c r="F1197" s="95"/>
      <c r="X1197" s="95"/>
      <c r="Z1197" s="95"/>
      <c r="AB1197" s="3"/>
      <c r="AC1197" s="3"/>
      <c r="AD1197" s="3"/>
      <c r="AE1197" s="3"/>
      <c r="AF1197" s="3"/>
      <c r="AG1197" s="3"/>
      <c r="AH1197" s="3"/>
      <c r="AI1197" s="3"/>
      <c r="AJ1197" s="3"/>
    </row>
    <row r="1198" spans="1:36" x14ac:dyDescent="0.45">
      <c r="A1198" s="3"/>
      <c r="B1198" s="3"/>
      <c r="C1198" s="3"/>
      <c r="D1198" s="23"/>
      <c r="E1198" s="95"/>
      <c r="F1198" s="95"/>
      <c r="X1198" s="95"/>
      <c r="Z1198" s="95"/>
      <c r="AB1198" s="3"/>
      <c r="AC1198" s="3"/>
      <c r="AD1198" s="3"/>
      <c r="AE1198" s="3"/>
      <c r="AF1198" s="3"/>
      <c r="AG1198" s="3"/>
      <c r="AH1198" s="3"/>
      <c r="AI1198" s="3"/>
      <c r="AJ1198" s="3"/>
    </row>
    <row r="1199" spans="1:36" x14ac:dyDescent="0.45">
      <c r="A1199" s="3"/>
      <c r="B1199" s="3"/>
      <c r="C1199" s="3"/>
      <c r="D1199" s="23"/>
      <c r="E1199" s="95"/>
      <c r="F1199" s="95"/>
      <c r="X1199" s="95"/>
      <c r="Z1199" s="95"/>
      <c r="AB1199" s="3"/>
      <c r="AC1199" s="3"/>
      <c r="AD1199" s="3"/>
      <c r="AE1199" s="3"/>
      <c r="AF1199" s="3"/>
      <c r="AG1199" s="3"/>
      <c r="AH1199" s="3"/>
      <c r="AI1199" s="3"/>
      <c r="AJ1199" s="3"/>
    </row>
    <row r="1200" spans="1:36" x14ac:dyDescent="0.45">
      <c r="A1200" s="3"/>
      <c r="B1200" s="3"/>
      <c r="C1200" s="3"/>
      <c r="D1200" s="23"/>
      <c r="E1200" s="95"/>
      <c r="F1200" s="95"/>
      <c r="X1200" s="95"/>
      <c r="Z1200" s="95"/>
      <c r="AB1200" s="3"/>
      <c r="AC1200" s="3"/>
      <c r="AD1200" s="3"/>
      <c r="AE1200" s="3"/>
      <c r="AF1200" s="3"/>
      <c r="AG1200" s="3"/>
      <c r="AH1200" s="3"/>
      <c r="AI1200" s="3"/>
      <c r="AJ1200" s="3"/>
    </row>
    <row r="1201" spans="1:36" x14ac:dyDescent="0.45">
      <c r="A1201" s="3"/>
      <c r="B1201" s="3"/>
      <c r="C1201" s="3"/>
      <c r="D1201" s="23"/>
      <c r="E1201" s="95"/>
      <c r="F1201" s="95"/>
      <c r="X1201" s="95"/>
      <c r="Z1201" s="95"/>
      <c r="AB1201" s="3"/>
      <c r="AC1201" s="3"/>
      <c r="AD1201" s="3"/>
      <c r="AE1201" s="3"/>
      <c r="AF1201" s="3"/>
      <c r="AG1201" s="3"/>
      <c r="AH1201" s="3"/>
      <c r="AI1201" s="3"/>
      <c r="AJ1201" s="3"/>
    </row>
    <row r="1202" spans="1:36" x14ac:dyDescent="0.45">
      <c r="A1202" s="3"/>
      <c r="B1202" s="3"/>
      <c r="C1202" s="3"/>
      <c r="D1202" s="23"/>
      <c r="E1202" s="95"/>
      <c r="F1202" s="95"/>
      <c r="X1202" s="95"/>
      <c r="Z1202" s="95"/>
      <c r="AB1202" s="3"/>
      <c r="AC1202" s="3"/>
      <c r="AD1202" s="3"/>
      <c r="AE1202" s="3"/>
      <c r="AF1202" s="3"/>
      <c r="AG1202" s="3"/>
      <c r="AH1202" s="3"/>
      <c r="AI1202" s="3"/>
      <c r="AJ1202" s="3"/>
    </row>
    <row r="1203" spans="1:36" x14ac:dyDescent="0.45">
      <c r="A1203" s="3"/>
      <c r="B1203" s="3"/>
      <c r="C1203" s="3"/>
      <c r="D1203" s="23"/>
      <c r="E1203" s="95"/>
      <c r="F1203" s="95"/>
      <c r="X1203" s="95"/>
      <c r="Z1203" s="95"/>
      <c r="AB1203" s="3"/>
      <c r="AC1203" s="3"/>
      <c r="AD1203" s="3"/>
      <c r="AE1203" s="3"/>
      <c r="AF1203" s="3"/>
      <c r="AG1203" s="3"/>
      <c r="AH1203" s="3"/>
      <c r="AI1203" s="3"/>
      <c r="AJ1203" s="3"/>
    </row>
    <row r="1204" spans="1:36" x14ac:dyDescent="0.45">
      <c r="A1204" s="3"/>
      <c r="B1204" s="3"/>
      <c r="C1204" s="3"/>
      <c r="D1204" s="23"/>
      <c r="E1204" s="95"/>
      <c r="F1204" s="95"/>
      <c r="X1204" s="95"/>
      <c r="Z1204" s="95"/>
      <c r="AB1204" s="3"/>
      <c r="AC1204" s="3"/>
      <c r="AD1204" s="3"/>
      <c r="AE1204" s="3"/>
      <c r="AF1204" s="3"/>
      <c r="AG1204" s="3"/>
      <c r="AH1204" s="3"/>
      <c r="AI1204" s="3"/>
      <c r="AJ1204" s="3"/>
    </row>
    <row r="1205" spans="1:36" x14ac:dyDescent="0.45">
      <c r="A1205" s="3"/>
      <c r="B1205" s="3"/>
      <c r="C1205" s="3"/>
      <c r="D1205" s="23"/>
      <c r="E1205" s="95"/>
      <c r="F1205" s="95"/>
      <c r="X1205" s="95"/>
      <c r="Z1205" s="95"/>
      <c r="AB1205" s="3"/>
      <c r="AC1205" s="3"/>
      <c r="AD1205" s="3"/>
      <c r="AE1205" s="3"/>
      <c r="AF1205" s="3"/>
      <c r="AG1205" s="3"/>
      <c r="AH1205" s="3"/>
      <c r="AI1205" s="3"/>
      <c r="AJ1205" s="3"/>
    </row>
    <row r="1206" spans="1:36" x14ac:dyDescent="0.45">
      <c r="A1206" s="3"/>
      <c r="B1206" s="3"/>
      <c r="C1206" s="3"/>
      <c r="D1206" s="23"/>
      <c r="E1206" s="95"/>
      <c r="F1206" s="95"/>
      <c r="X1206" s="95"/>
      <c r="Z1206" s="95"/>
      <c r="AB1206" s="3"/>
      <c r="AC1206" s="3"/>
      <c r="AD1206" s="3"/>
      <c r="AE1206" s="3"/>
      <c r="AF1206" s="3"/>
      <c r="AG1206" s="3"/>
      <c r="AH1206" s="3"/>
      <c r="AI1206" s="3"/>
      <c r="AJ1206" s="3"/>
    </row>
    <row r="1207" spans="1:36" x14ac:dyDescent="0.45">
      <c r="A1207" s="3"/>
      <c r="B1207" s="3"/>
      <c r="C1207" s="3"/>
      <c r="D1207" s="23"/>
      <c r="E1207" s="95"/>
      <c r="F1207" s="95"/>
      <c r="X1207" s="95"/>
      <c r="Z1207" s="95"/>
      <c r="AB1207" s="3"/>
      <c r="AC1207" s="3"/>
      <c r="AD1207" s="3"/>
      <c r="AE1207" s="3"/>
      <c r="AF1207" s="3"/>
      <c r="AG1207" s="3"/>
      <c r="AH1207" s="3"/>
      <c r="AI1207" s="3"/>
      <c r="AJ1207" s="3"/>
    </row>
    <row r="1208" spans="1:36" x14ac:dyDescent="0.45">
      <c r="A1208" s="3"/>
      <c r="B1208" s="3"/>
      <c r="C1208" s="3"/>
      <c r="D1208" s="23"/>
      <c r="E1208" s="95"/>
      <c r="F1208" s="95"/>
      <c r="X1208" s="95"/>
      <c r="Z1208" s="95"/>
      <c r="AB1208" s="3"/>
      <c r="AC1208" s="3"/>
      <c r="AD1208" s="3"/>
      <c r="AE1208" s="3"/>
      <c r="AF1208" s="3"/>
      <c r="AG1208" s="3"/>
      <c r="AH1208" s="3"/>
      <c r="AI1208" s="3"/>
      <c r="AJ1208" s="3"/>
    </row>
    <row r="1209" spans="1:36" x14ac:dyDescent="0.45">
      <c r="A1209" s="3"/>
      <c r="B1209" s="3"/>
      <c r="C1209" s="3"/>
      <c r="D1209" s="23"/>
      <c r="E1209" s="95"/>
      <c r="F1209" s="95"/>
      <c r="X1209" s="95"/>
      <c r="Z1209" s="95"/>
      <c r="AB1209" s="3"/>
      <c r="AC1209" s="3"/>
      <c r="AD1209" s="3"/>
      <c r="AE1209" s="3"/>
      <c r="AF1209" s="3"/>
      <c r="AG1209" s="3"/>
      <c r="AH1209" s="3"/>
      <c r="AI1209" s="3"/>
      <c r="AJ1209" s="3"/>
    </row>
    <row r="1210" spans="1:36" x14ac:dyDescent="0.45">
      <c r="A1210" s="3"/>
      <c r="B1210" s="3"/>
      <c r="C1210" s="3"/>
      <c r="D1210" s="23"/>
      <c r="E1210" s="95"/>
      <c r="F1210" s="95"/>
      <c r="X1210" s="95"/>
      <c r="Z1210" s="95"/>
      <c r="AB1210" s="3"/>
      <c r="AC1210" s="3"/>
      <c r="AD1210" s="3"/>
      <c r="AE1210" s="3"/>
      <c r="AF1210" s="3"/>
      <c r="AG1210" s="3"/>
      <c r="AH1210" s="3"/>
      <c r="AI1210" s="3"/>
      <c r="AJ1210" s="3"/>
    </row>
    <row r="1211" spans="1:36" x14ac:dyDescent="0.45">
      <c r="A1211" s="3"/>
      <c r="B1211" s="3"/>
      <c r="C1211" s="3"/>
      <c r="D1211" s="23"/>
      <c r="E1211" s="95"/>
      <c r="F1211" s="95"/>
      <c r="X1211" s="95"/>
      <c r="Z1211" s="95"/>
      <c r="AB1211" s="3"/>
      <c r="AC1211" s="3"/>
      <c r="AD1211" s="3"/>
      <c r="AE1211" s="3"/>
      <c r="AF1211" s="3"/>
      <c r="AG1211" s="3"/>
      <c r="AH1211" s="3"/>
      <c r="AI1211" s="3"/>
      <c r="AJ1211" s="3"/>
    </row>
    <row r="1212" spans="1:36" x14ac:dyDescent="0.45">
      <c r="A1212" s="3"/>
      <c r="B1212" s="3"/>
      <c r="C1212" s="3"/>
      <c r="D1212" s="23"/>
      <c r="E1212" s="95"/>
      <c r="F1212" s="95"/>
      <c r="X1212" s="95"/>
      <c r="Z1212" s="95"/>
      <c r="AB1212" s="3"/>
      <c r="AC1212" s="3"/>
      <c r="AD1212" s="3"/>
      <c r="AE1212" s="3"/>
      <c r="AF1212" s="3"/>
      <c r="AG1212" s="3"/>
      <c r="AH1212" s="3"/>
      <c r="AI1212" s="3"/>
      <c r="AJ1212" s="3"/>
    </row>
    <row r="1213" spans="1:36" x14ac:dyDescent="0.45">
      <c r="A1213" s="3"/>
      <c r="B1213" s="3"/>
      <c r="C1213" s="3"/>
      <c r="D1213" s="23"/>
      <c r="E1213" s="95"/>
      <c r="F1213" s="95"/>
      <c r="X1213" s="95"/>
      <c r="Z1213" s="95"/>
      <c r="AB1213" s="3"/>
      <c r="AC1213" s="3"/>
      <c r="AD1213" s="3"/>
      <c r="AE1213" s="3"/>
      <c r="AF1213" s="3"/>
      <c r="AG1213" s="3"/>
      <c r="AH1213" s="3"/>
      <c r="AI1213" s="3"/>
      <c r="AJ1213" s="3"/>
    </row>
    <row r="1214" spans="1:36" x14ac:dyDescent="0.45">
      <c r="A1214" s="3"/>
      <c r="B1214" s="3"/>
      <c r="C1214" s="3"/>
      <c r="D1214" s="23"/>
      <c r="E1214" s="95"/>
      <c r="F1214" s="95"/>
      <c r="X1214" s="95"/>
      <c r="Z1214" s="95"/>
      <c r="AB1214" s="3"/>
      <c r="AC1214" s="3"/>
      <c r="AD1214" s="3"/>
      <c r="AE1214" s="3"/>
      <c r="AF1214" s="3"/>
      <c r="AG1214" s="3"/>
      <c r="AH1214" s="3"/>
      <c r="AI1214" s="3"/>
      <c r="AJ1214" s="3"/>
    </row>
    <row r="1215" spans="1:36" x14ac:dyDescent="0.45">
      <c r="A1215" s="3"/>
      <c r="B1215" s="3"/>
      <c r="C1215" s="3"/>
      <c r="D1215" s="23"/>
      <c r="E1215" s="95"/>
      <c r="F1215" s="95"/>
      <c r="X1215" s="95"/>
      <c r="Z1215" s="95"/>
      <c r="AB1215" s="3"/>
      <c r="AC1215" s="3"/>
      <c r="AD1215" s="3"/>
      <c r="AE1215" s="3"/>
      <c r="AF1215" s="3"/>
      <c r="AG1215" s="3"/>
      <c r="AH1215" s="3"/>
      <c r="AI1215" s="3"/>
      <c r="AJ1215" s="3"/>
    </row>
    <row r="1216" spans="1:36" x14ac:dyDescent="0.45">
      <c r="A1216" s="3"/>
      <c r="B1216" s="3"/>
      <c r="C1216" s="3"/>
      <c r="D1216" s="23"/>
      <c r="E1216" s="95"/>
      <c r="F1216" s="95"/>
      <c r="X1216" s="95"/>
      <c r="Z1216" s="95"/>
      <c r="AB1216" s="3"/>
      <c r="AC1216" s="3"/>
      <c r="AD1216" s="3"/>
      <c r="AE1216" s="3"/>
      <c r="AF1216" s="3"/>
      <c r="AG1216" s="3"/>
      <c r="AH1216" s="3"/>
      <c r="AI1216" s="3"/>
      <c r="AJ1216" s="3"/>
    </row>
    <row r="1217" spans="1:36" x14ac:dyDescent="0.45">
      <c r="A1217" s="3"/>
      <c r="B1217" s="3"/>
      <c r="C1217" s="3"/>
      <c r="D1217" s="23"/>
      <c r="E1217" s="95"/>
      <c r="F1217" s="95"/>
      <c r="X1217" s="95"/>
      <c r="Z1217" s="95"/>
      <c r="AB1217" s="3"/>
      <c r="AC1217" s="3"/>
      <c r="AD1217" s="3"/>
      <c r="AE1217" s="3"/>
      <c r="AF1217" s="3"/>
      <c r="AG1217" s="3"/>
      <c r="AH1217" s="3"/>
      <c r="AI1217" s="3"/>
      <c r="AJ1217" s="3"/>
    </row>
    <row r="1218" spans="1:36" x14ac:dyDescent="0.45">
      <c r="A1218" s="3"/>
      <c r="B1218" s="3"/>
      <c r="C1218" s="3"/>
      <c r="D1218" s="23"/>
      <c r="E1218" s="95"/>
      <c r="F1218" s="95"/>
      <c r="X1218" s="95"/>
      <c r="Z1218" s="95"/>
      <c r="AB1218" s="3"/>
      <c r="AC1218" s="3"/>
      <c r="AD1218" s="3"/>
      <c r="AE1218" s="3"/>
      <c r="AF1218" s="3"/>
      <c r="AG1218" s="3"/>
      <c r="AH1218" s="3"/>
      <c r="AI1218" s="3"/>
      <c r="AJ1218" s="3"/>
    </row>
    <row r="1219" spans="1:36" x14ac:dyDescent="0.45">
      <c r="A1219" s="3"/>
      <c r="B1219" s="3"/>
      <c r="C1219" s="3"/>
      <c r="D1219" s="23"/>
      <c r="E1219" s="95"/>
      <c r="F1219" s="95"/>
      <c r="X1219" s="95"/>
      <c r="Z1219" s="95"/>
      <c r="AB1219" s="3"/>
      <c r="AC1219" s="3"/>
      <c r="AD1219" s="3"/>
      <c r="AE1219" s="3"/>
      <c r="AF1219" s="3"/>
      <c r="AG1219" s="3"/>
      <c r="AH1219" s="3"/>
      <c r="AI1219" s="3"/>
      <c r="AJ1219" s="3"/>
    </row>
    <row r="1220" spans="1:36" x14ac:dyDescent="0.45">
      <c r="A1220" s="3"/>
      <c r="B1220" s="3"/>
      <c r="C1220" s="3"/>
      <c r="D1220" s="23"/>
      <c r="E1220" s="95"/>
      <c r="F1220" s="95"/>
      <c r="X1220" s="95"/>
      <c r="Z1220" s="95"/>
      <c r="AB1220" s="3"/>
      <c r="AC1220" s="3"/>
      <c r="AD1220" s="3"/>
      <c r="AE1220" s="3"/>
      <c r="AF1220" s="3"/>
      <c r="AG1220" s="3"/>
      <c r="AH1220" s="3"/>
      <c r="AI1220" s="3"/>
      <c r="AJ1220" s="3"/>
    </row>
    <row r="1221" spans="1:36" x14ac:dyDescent="0.45">
      <c r="A1221" s="3"/>
      <c r="B1221" s="3"/>
      <c r="C1221" s="3"/>
      <c r="D1221" s="23"/>
      <c r="E1221" s="95"/>
      <c r="F1221" s="95"/>
      <c r="X1221" s="95"/>
      <c r="Z1221" s="95"/>
      <c r="AB1221" s="3"/>
      <c r="AC1221" s="3"/>
      <c r="AD1221" s="3"/>
      <c r="AE1221" s="3"/>
      <c r="AF1221" s="3"/>
      <c r="AG1221" s="3"/>
      <c r="AH1221" s="3"/>
      <c r="AI1221" s="3"/>
      <c r="AJ1221" s="3"/>
    </row>
    <row r="1222" spans="1:36" x14ac:dyDescent="0.45">
      <c r="A1222" s="3"/>
      <c r="B1222" s="3"/>
      <c r="C1222" s="3"/>
      <c r="D1222" s="23"/>
      <c r="E1222" s="95"/>
      <c r="F1222" s="95"/>
      <c r="X1222" s="95"/>
      <c r="Z1222" s="95"/>
      <c r="AB1222" s="3"/>
      <c r="AC1222" s="3"/>
      <c r="AD1222" s="3"/>
      <c r="AE1222" s="3"/>
      <c r="AF1222" s="3"/>
      <c r="AG1222" s="3"/>
      <c r="AH1222" s="3"/>
      <c r="AI1222" s="3"/>
      <c r="AJ1222" s="3"/>
    </row>
    <row r="1223" spans="1:36" x14ac:dyDescent="0.45">
      <c r="A1223" s="3"/>
      <c r="B1223" s="3"/>
      <c r="C1223" s="3"/>
      <c r="D1223" s="23"/>
      <c r="E1223" s="95"/>
      <c r="F1223" s="95"/>
      <c r="X1223" s="95"/>
      <c r="Z1223" s="95"/>
      <c r="AB1223" s="3"/>
      <c r="AC1223" s="3"/>
      <c r="AD1223" s="3"/>
      <c r="AE1223" s="3"/>
      <c r="AF1223" s="3"/>
      <c r="AG1223" s="3"/>
      <c r="AH1223" s="3"/>
      <c r="AI1223" s="3"/>
      <c r="AJ1223" s="3"/>
    </row>
    <row r="1224" spans="1:36" x14ac:dyDescent="0.45">
      <c r="A1224" s="3"/>
      <c r="B1224" s="3"/>
      <c r="C1224" s="3"/>
      <c r="D1224" s="23"/>
      <c r="E1224" s="95"/>
      <c r="F1224" s="95"/>
      <c r="X1224" s="95"/>
      <c r="Z1224" s="95"/>
      <c r="AB1224" s="3"/>
      <c r="AC1224" s="3"/>
      <c r="AD1224" s="3"/>
      <c r="AE1224" s="3"/>
      <c r="AF1224" s="3"/>
      <c r="AG1224" s="3"/>
      <c r="AH1224" s="3"/>
      <c r="AI1224" s="3"/>
      <c r="AJ1224" s="3"/>
    </row>
    <row r="1225" spans="1:36" x14ac:dyDescent="0.45">
      <c r="A1225" s="3"/>
      <c r="B1225" s="3"/>
      <c r="C1225" s="3"/>
      <c r="D1225" s="23"/>
      <c r="E1225" s="95"/>
      <c r="F1225" s="95"/>
      <c r="X1225" s="95"/>
      <c r="Z1225" s="95"/>
      <c r="AB1225" s="3"/>
      <c r="AC1225" s="3"/>
      <c r="AD1225" s="3"/>
      <c r="AE1225" s="3"/>
      <c r="AF1225" s="3"/>
      <c r="AG1225" s="3"/>
      <c r="AH1225" s="3"/>
      <c r="AI1225" s="3"/>
      <c r="AJ1225" s="3"/>
    </row>
    <row r="1226" spans="1:36" x14ac:dyDescent="0.45">
      <c r="A1226" s="3"/>
      <c r="B1226" s="3"/>
      <c r="C1226" s="3"/>
      <c r="D1226" s="23"/>
      <c r="E1226" s="95"/>
      <c r="F1226" s="95"/>
      <c r="X1226" s="95"/>
      <c r="Z1226" s="95"/>
      <c r="AB1226" s="3"/>
      <c r="AC1226" s="3"/>
      <c r="AD1226" s="3"/>
      <c r="AE1226" s="3"/>
      <c r="AF1226" s="3"/>
      <c r="AG1226" s="3"/>
      <c r="AH1226" s="3"/>
      <c r="AI1226" s="3"/>
      <c r="AJ1226" s="3"/>
    </row>
    <row r="1227" spans="1:36" x14ac:dyDescent="0.45">
      <c r="A1227" s="3"/>
      <c r="B1227" s="3"/>
      <c r="C1227" s="3"/>
      <c r="D1227" s="23"/>
      <c r="E1227" s="95"/>
      <c r="F1227" s="95"/>
      <c r="X1227" s="95"/>
      <c r="Z1227" s="95"/>
      <c r="AB1227" s="3"/>
      <c r="AC1227" s="3"/>
      <c r="AD1227" s="3"/>
      <c r="AE1227" s="3"/>
      <c r="AF1227" s="3"/>
      <c r="AG1227" s="3"/>
      <c r="AH1227" s="3"/>
      <c r="AI1227" s="3"/>
      <c r="AJ1227" s="3"/>
    </row>
    <row r="1228" spans="1:36" x14ac:dyDescent="0.45">
      <c r="A1228" s="3"/>
      <c r="B1228" s="3"/>
      <c r="C1228" s="3"/>
      <c r="D1228" s="23"/>
      <c r="E1228" s="95"/>
      <c r="F1228" s="95"/>
      <c r="X1228" s="95"/>
      <c r="Z1228" s="95"/>
      <c r="AB1228" s="3"/>
      <c r="AC1228" s="3"/>
      <c r="AD1228" s="3"/>
      <c r="AE1228" s="3"/>
      <c r="AF1228" s="3"/>
      <c r="AG1228" s="3"/>
      <c r="AH1228" s="3"/>
      <c r="AI1228" s="3"/>
      <c r="AJ1228" s="3"/>
    </row>
    <row r="1229" spans="1:36" x14ac:dyDescent="0.45">
      <c r="A1229" s="3"/>
      <c r="B1229" s="3"/>
      <c r="C1229" s="3"/>
      <c r="D1229" s="23"/>
      <c r="E1229" s="95"/>
      <c r="F1229" s="95"/>
      <c r="X1229" s="95"/>
      <c r="Z1229" s="95"/>
      <c r="AB1229" s="3"/>
      <c r="AC1229" s="3"/>
      <c r="AD1229" s="3"/>
      <c r="AE1229" s="3"/>
      <c r="AF1229" s="3"/>
      <c r="AG1229" s="3"/>
      <c r="AH1229" s="3"/>
      <c r="AI1229" s="3"/>
      <c r="AJ1229" s="3"/>
    </row>
    <row r="1230" spans="1:36" x14ac:dyDescent="0.45">
      <c r="A1230" s="3"/>
      <c r="B1230" s="3"/>
      <c r="C1230" s="3"/>
      <c r="D1230" s="23"/>
      <c r="E1230" s="95"/>
      <c r="F1230" s="95"/>
      <c r="X1230" s="95"/>
      <c r="Z1230" s="95"/>
      <c r="AB1230" s="3"/>
      <c r="AC1230" s="3"/>
      <c r="AD1230" s="3"/>
      <c r="AE1230" s="3"/>
      <c r="AF1230" s="3"/>
      <c r="AG1230" s="3"/>
      <c r="AH1230" s="3"/>
      <c r="AI1230" s="3"/>
      <c r="AJ1230" s="3"/>
    </row>
    <row r="1231" spans="1:36" x14ac:dyDescent="0.45">
      <c r="A1231" s="3"/>
      <c r="B1231" s="3"/>
      <c r="C1231" s="3"/>
      <c r="D1231" s="23"/>
      <c r="E1231" s="95"/>
      <c r="F1231" s="95"/>
      <c r="X1231" s="95"/>
      <c r="Z1231" s="95"/>
      <c r="AB1231" s="3"/>
      <c r="AC1231" s="3"/>
      <c r="AD1231" s="3"/>
      <c r="AE1231" s="3"/>
      <c r="AF1231" s="3"/>
      <c r="AG1231" s="3"/>
      <c r="AH1231" s="3"/>
      <c r="AI1231" s="3"/>
      <c r="AJ1231" s="3"/>
    </row>
    <row r="1232" spans="1:36" x14ac:dyDescent="0.45">
      <c r="A1232" s="3"/>
      <c r="B1232" s="3"/>
      <c r="C1232" s="3"/>
      <c r="D1232" s="23"/>
      <c r="E1232" s="95"/>
      <c r="F1232" s="95"/>
      <c r="X1232" s="95"/>
      <c r="Z1232" s="95"/>
      <c r="AB1232" s="3"/>
      <c r="AC1232" s="3"/>
      <c r="AD1232" s="3"/>
      <c r="AE1232" s="3"/>
      <c r="AF1232" s="3"/>
      <c r="AG1232" s="3"/>
      <c r="AH1232" s="3"/>
      <c r="AI1232" s="3"/>
      <c r="AJ1232" s="3"/>
    </row>
    <row r="1233" spans="1:36" x14ac:dyDescent="0.45">
      <c r="A1233" s="3"/>
      <c r="B1233" s="3"/>
      <c r="C1233" s="3"/>
      <c r="D1233" s="23"/>
      <c r="E1233" s="95"/>
      <c r="F1233" s="95"/>
      <c r="X1233" s="95"/>
      <c r="Z1233" s="95"/>
      <c r="AB1233" s="3"/>
      <c r="AC1233" s="3"/>
      <c r="AD1233" s="3"/>
      <c r="AE1233" s="3"/>
      <c r="AF1233" s="3"/>
      <c r="AG1233" s="3"/>
      <c r="AH1233" s="3"/>
      <c r="AI1233" s="3"/>
      <c r="AJ1233" s="3"/>
    </row>
    <row r="1234" spans="1:36" x14ac:dyDescent="0.45">
      <c r="A1234" s="3"/>
      <c r="B1234" s="3"/>
      <c r="C1234" s="3"/>
      <c r="D1234" s="23"/>
      <c r="E1234" s="95"/>
      <c r="F1234" s="95"/>
      <c r="X1234" s="95"/>
      <c r="Z1234" s="95"/>
      <c r="AB1234" s="3"/>
      <c r="AC1234" s="3"/>
      <c r="AD1234" s="3"/>
      <c r="AE1234" s="3"/>
      <c r="AF1234" s="3"/>
      <c r="AG1234" s="3"/>
      <c r="AH1234" s="3"/>
      <c r="AI1234" s="3"/>
      <c r="AJ1234" s="3"/>
    </row>
    <row r="1235" spans="1:36" x14ac:dyDescent="0.45">
      <c r="A1235" s="3"/>
      <c r="B1235" s="3"/>
      <c r="C1235" s="3"/>
      <c r="D1235" s="23"/>
      <c r="E1235" s="95"/>
      <c r="F1235" s="95"/>
      <c r="X1235" s="95"/>
      <c r="Z1235" s="95"/>
      <c r="AB1235" s="3"/>
      <c r="AC1235" s="3"/>
      <c r="AD1235" s="3"/>
      <c r="AE1235" s="3"/>
      <c r="AF1235" s="3"/>
      <c r="AG1235" s="3"/>
      <c r="AH1235" s="3"/>
      <c r="AI1235" s="3"/>
      <c r="AJ1235" s="3"/>
    </row>
    <row r="1236" spans="1:36" x14ac:dyDescent="0.45">
      <c r="A1236" s="3"/>
      <c r="B1236" s="3"/>
      <c r="C1236" s="3"/>
      <c r="D1236" s="23"/>
      <c r="E1236" s="95"/>
      <c r="F1236" s="95"/>
      <c r="X1236" s="95"/>
      <c r="Z1236" s="95"/>
      <c r="AB1236" s="3"/>
      <c r="AC1236" s="3"/>
      <c r="AD1236" s="3"/>
      <c r="AE1236" s="3"/>
      <c r="AF1236" s="3"/>
      <c r="AG1236" s="3"/>
      <c r="AH1236" s="3"/>
      <c r="AI1236" s="3"/>
      <c r="AJ1236" s="3"/>
    </row>
    <row r="1237" spans="1:36" x14ac:dyDescent="0.45">
      <c r="A1237" s="3"/>
      <c r="B1237" s="3"/>
      <c r="C1237" s="3"/>
      <c r="D1237" s="23"/>
      <c r="E1237" s="95"/>
      <c r="F1237" s="95"/>
      <c r="X1237" s="95"/>
      <c r="Z1237" s="95"/>
      <c r="AB1237" s="3"/>
      <c r="AC1237" s="3"/>
      <c r="AD1237" s="3"/>
      <c r="AE1237" s="3"/>
      <c r="AF1237" s="3"/>
      <c r="AG1237" s="3"/>
      <c r="AH1237" s="3"/>
      <c r="AI1237" s="3"/>
      <c r="AJ1237" s="3"/>
    </row>
    <row r="1238" spans="1:36" x14ac:dyDescent="0.45">
      <c r="A1238" s="3"/>
      <c r="B1238" s="3"/>
      <c r="C1238" s="3"/>
      <c r="D1238" s="23"/>
      <c r="E1238" s="95"/>
      <c r="F1238" s="95"/>
      <c r="X1238" s="95"/>
      <c r="Z1238" s="95"/>
      <c r="AB1238" s="3"/>
      <c r="AC1238" s="3"/>
      <c r="AD1238" s="3"/>
      <c r="AE1238" s="3"/>
      <c r="AF1238" s="3"/>
      <c r="AG1238" s="3"/>
      <c r="AH1238" s="3"/>
      <c r="AI1238" s="3"/>
      <c r="AJ1238" s="3"/>
    </row>
    <row r="1239" spans="1:36" x14ac:dyDescent="0.45">
      <c r="A1239" s="3"/>
      <c r="B1239" s="3"/>
      <c r="C1239" s="3"/>
      <c r="D1239" s="23"/>
      <c r="E1239" s="95"/>
      <c r="F1239" s="95"/>
      <c r="X1239" s="95"/>
      <c r="Z1239" s="95"/>
      <c r="AB1239" s="3"/>
      <c r="AC1239" s="3"/>
      <c r="AD1239" s="3"/>
      <c r="AE1239" s="3"/>
      <c r="AF1239" s="3"/>
      <c r="AG1239" s="3"/>
      <c r="AH1239" s="3"/>
      <c r="AI1239" s="3"/>
      <c r="AJ1239" s="3"/>
    </row>
    <row r="1240" spans="1:36" x14ac:dyDescent="0.45">
      <c r="A1240" s="3"/>
      <c r="B1240" s="3"/>
      <c r="C1240" s="3"/>
      <c r="D1240" s="23"/>
      <c r="E1240" s="95"/>
      <c r="F1240" s="95"/>
      <c r="X1240" s="95"/>
      <c r="Z1240" s="95"/>
      <c r="AB1240" s="3"/>
      <c r="AC1240" s="3"/>
      <c r="AD1240" s="3"/>
      <c r="AE1240" s="3"/>
      <c r="AF1240" s="3"/>
      <c r="AG1240" s="3"/>
      <c r="AH1240" s="3"/>
      <c r="AI1240" s="3"/>
      <c r="AJ1240" s="3"/>
    </row>
    <row r="1241" spans="1:36" x14ac:dyDescent="0.45">
      <c r="A1241" s="3"/>
      <c r="B1241" s="3"/>
      <c r="C1241" s="3"/>
      <c r="D1241" s="23"/>
      <c r="E1241" s="95"/>
      <c r="F1241" s="95"/>
      <c r="X1241" s="95"/>
      <c r="Z1241" s="95"/>
      <c r="AB1241" s="3"/>
      <c r="AC1241" s="3"/>
      <c r="AD1241" s="3"/>
      <c r="AE1241" s="3"/>
      <c r="AF1241" s="3"/>
      <c r="AG1241" s="3"/>
      <c r="AH1241" s="3"/>
      <c r="AI1241" s="3"/>
      <c r="AJ1241" s="3"/>
    </row>
    <row r="1242" spans="1:36" x14ac:dyDescent="0.45">
      <c r="A1242" s="3"/>
      <c r="B1242" s="3"/>
      <c r="C1242" s="3"/>
      <c r="D1242" s="23"/>
      <c r="E1242" s="95"/>
      <c r="F1242" s="95"/>
      <c r="X1242" s="95"/>
      <c r="Z1242" s="95"/>
      <c r="AB1242" s="3"/>
      <c r="AC1242" s="3"/>
      <c r="AD1242" s="3"/>
      <c r="AE1242" s="3"/>
      <c r="AF1242" s="3"/>
      <c r="AG1242" s="3"/>
      <c r="AH1242" s="3"/>
      <c r="AI1242" s="3"/>
      <c r="AJ1242" s="3"/>
    </row>
    <row r="1243" spans="1:36" x14ac:dyDescent="0.45">
      <c r="A1243" s="3"/>
      <c r="B1243" s="3"/>
      <c r="C1243" s="3"/>
      <c r="D1243" s="23"/>
      <c r="E1243" s="95"/>
      <c r="F1243" s="95"/>
      <c r="X1243" s="95"/>
      <c r="Z1243" s="95"/>
      <c r="AB1243" s="3"/>
      <c r="AC1243" s="3"/>
      <c r="AD1243" s="3"/>
      <c r="AE1243" s="3"/>
      <c r="AF1243" s="3"/>
      <c r="AG1243" s="3"/>
      <c r="AH1243" s="3"/>
      <c r="AI1243" s="3"/>
      <c r="AJ1243" s="3"/>
    </row>
    <row r="1244" spans="1:36" x14ac:dyDescent="0.45">
      <c r="A1244" s="3"/>
      <c r="B1244" s="3"/>
      <c r="C1244" s="3"/>
      <c r="D1244" s="23"/>
      <c r="E1244" s="95"/>
      <c r="F1244" s="95"/>
      <c r="X1244" s="95"/>
      <c r="Z1244" s="95"/>
      <c r="AB1244" s="3"/>
      <c r="AC1244" s="3"/>
      <c r="AD1244" s="3"/>
      <c r="AE1244" s="3"/>
      <c r="AF1244" s="3"/>
      <c r="AG1244" s="3"/>
      <c r="AH1244" s="3"/>
      <c r="AI1244" s="3"/>
      <c r="AJ1244" s="3"/>
    </row>
    <row r="1245" spans="1:36" x14ac:dyDescent="0.45">
      <c r="A1245" s="3"/>
      <c r="B1245" s="3"/>
      <c r="C1245" s="3"/>
      <c r="D1245" s="23"/>
      <c r="E1245" s="95"/>
      <c r="F1245" s="95"/>
      <c r="X1245" s="95"/>
      <c r="Z1245" s="95"/>
      <c r="AB1245" s="3"/>
      <c r="AC1245" s="3"/>
      <c r="AD1245" s="3"/>
      <c r="AE1245" s="3"/>
      <c r="AF1245" s="3"/>
      <c r="AG1245" s="3"/>
      <c r="AH1245" s="3"/>
      <c r="AI1245" s="3"/>
      <c r="AJ1245" s="3"/>
    </row>
    <row r="1246" spans="1:36" x14ac:dyDescent="0.45">
      <c r="A1246" s="3"/>
      <c r="B1246" s="3"/>
      <c r="C1246" s="3"/>
      <c r="D1246" s="23"/>
      <c r="E1246" s="95"/>
      <c r="F1246" s="95"/>
      <c r="X1246" s="95"/>
      <c r="Z1246" s="95"/>
      <c r="AB1246" s="3"/>
      <c r="AC1246" s="3"/>
      <c r="AD1246" s="3"/>
      <c r="AE1246" s="3"/>
      <c r="AF1246" s="3"/>
      <c r="AG1246" s="3"/>
      <c r="AH1246" s="3"/>
      <c r="AI1246" s="3"/>
      <c r="AJ1246" s="3"/>
    </row>
    <row r="1247" spans="1:36" x14ac:dyDescent="0.45">
      <c r="A1247" s="3"/>
      <c r="B1247" s="3"/>
      <c r="C1247" s="3"/>
      <c r="D1247" s="23"/>
      <c r="E1247" s="95"/>
      <c r="F1247" s="95"/>
      <c r="X1247" s="95"/>
      <c r="Z1247" s="95"/>
      <c r="AB1247" s="3"/>
      <c r="AC1247" s="3"/>
      <c r="AD1247" s="3"/>
      <c r="AE1247" s="3"/>
      <c r="AF1247" s="3"/>
      <c r="AG1247" s="3"/>
      <c r="AH1247" s="3"/>
      <c r="AI1247" s="3"/>
      <c r="AJ1247" s="3"/>
    </row>
    <row r="1248" spans="1:36" x14ac:dyDescent="0.45">
      <c r="A1248" s="3"/>
      <c r="B1248" s="3"/>
      <c r="C1248" s="3"/>
      <c r="D1248" s="23"/>
      <c r="E1248" s="95"/>
      <c r="F1248" s="95"/>
      <c r="X1248" s="95"/>
      <c r="Z1248" s="95"/>
      <c r="AB1248" s="3"/>
      <c r="AC1248" s="3"/>
      <c r="AD1248" s="3"/>
      <c r="AE1248" s="3"/>
      <c r="AF1248" s="3"/>
      <c r="AG1248" s="3"/>
      <c r="AH1248" s="3"/>
      <c r="AI1248" s="3"/>
      <c r="AJ1248" s="3"/>
    </row>
    <row r="1249" spans="1:36" x14ac:dyDescent="0.45">
      <c r="A1249" s="3"/>
      <c r="B1249" s="3"/>
      <c r="C1249" s="3"/>
      <c r="D1249" s="23"/>
      <c r="E1249" s="95"/>
      <c r="F1249" s="95"/>
      <c r="X1249" s="95"/>
      <c r="Z1249" s="95"/>
      <c r="AB1249" s="3"/>
      <c r="AC1249" s="3"/>
      <c r="AD1249" s="3"/>
      <c r="AE1249" s="3"/>
      <c r="AF1249" s="3"/>
      <c r="AG1249" s="3"/>
      <c r="AH1249" s="3"/>
      <c r="AI1249" s="3"/>
      <c r="AJ1249" s="3"/>
    </row>
    <row r="1250" spans="1:36" x14ac:dyDescent="0.45">
      <c r="A1250" s="3"/>
      <c r="B1250" s="3"/>
      <c r="C1250" s="3"/>
      <c r="D1250" s="23"/>
      <c r="E1250" s="95"/>
      <c r="F1250" s="95"/>
      <c r="X1250" s="95"/>
      <c r="Z1250" s="95"/>
      <c r="AB1250" s="3"/>
      <c r="AC1250" s="3"/>
      <c r="AD1250" s="3"/>
      <c r="AE1250" s="3"/>
      <c r="AF1250" s="3"/>
      <c r="AG1250" s="3"/>
      <c r="AH1250" s="3"/>
      <c r="AI1250" s="3"/>
      <c r="AJ1250" s="3"/>
    </row>
    <row r="1251" spans="1:36" x14ac:dyDescent="0.45">
      <c r="A1251" s="3"/>
      <c r="B1251" s="3"/>
      <c r="C1251" s="3"/>
      <c r="D1251" s="23"/>
      <c r="E1251" s="95"/>
      <c r="F1251" s="95"/>
      <c r="X1251" s="95"/>
      <c r="Z1251" s="95"/>
      <c r="AB1251" s="3"/>
      <c r="AC1251" s="3"/>
      <c r="AD1251" s="3"/>
      <c r="AE1251" s="3"/>
      <c r="AF1251" s="3"/>
      <c r="AG1251" s="3"/>
      <c r="AH1251" s="3"/>
      <c r="AI1251" s="3"/>
      <c r="AJ1251" s="3"/>
    </row>
    <row r="1252" spans="1:36" x14ac:dyDescent="0.45">
      <c r="A1252" s="3"/>
      <c r="B1252" s="3"/>
      <c r="C1252" s="3"/>
      <c r="D1252" s="23"/>
      <c r="E1252" s="95"/>
      <c r="F1252" s="95"/>
      <c r="X1252" s="95"/>
      <c r="Z1252" s="95"/>
      <c r="AB1252" s="3"/>
      <c r="AC1252" s="3"/>
      <c r="AD1252" s="3"/>
      <c r="AE1252" s="3"/>
      <c r="AF1252" s="3"/>
      <c r="AG1252" s="3"/>
      <c r="AH1252" s="3"/>
      <c r="AI1252" s="3"/>
      <c r="AJ1252" s="3"/>
    </row>
    <row r="1253" spans="1:36" x14ac:dyDescent="0.45">
      <c r="A1253" s="3"/>
      <c r="B1253" s="3"/>
      <c r="C1253" s="3"/>
      <c r="D1253" s="23"/>
      <c r="E1253" s="95"/>
      <c r="F1253" s="95"/>
      <c r="X1253" s="95"/>
      <c r="Z1253" s="95"/>
      <c r="AB1253" s="3"/>
      <c r="AC1253" s="3"/>
      <c r="AD1253" s="3"/>
      <c r="AE1253" s="3"/>
      <c r="AF1253" s="3"/>
      <c r="AG1253" s="3"/>
      <c r="AH1253" s="3"/>
      <c r="AI1253" s="3"/>
      <c r="AJ1253" s="3"/>
    </row>
    <row r="1254" spans="1:36" x14ac:dyDescent="0.45">
      <c r="A1254" s="3"/>
      <c r="B1254" s="3"/>
      <c r="C1254" s="3"/>
      <c r="D1254" s="23"/>
      <c r="E1254" s="95"/>
      <c r="F1254" s="95"/>
      <c r="X1254" s="95"/>
      <c r="Z1254" s="95"/>
      <c r="AB1254" s="3"/>
      <c r="AC1254" s="3"/>
      <c r="AD1254" s="3"/>
      <c r="AE1254" s="3"/>
      <c r="AF1254" s="3"/>
      <c r="AG1254" s="3"/>
      <c r="AH1254" s="3"/>
      <c r="AI1254" s="3"/>
      <c r="AJ1254" s="3"/>
    </row>
    <row r="1255" spans="1:36" x14ac:dyDescent="0.45">
      <c r="A1255" s="3"/>
      <c r="B1255" s="3"/>
      <c r="C1255" s="3"/>
      <c r="D1255" s="23"/>
      <c r="E1255" s="95"/>
      <c r="F1255" s="95"/>
      <c r="X1255" s="95"/>
      <c r="Z1255" s="95"/>
      <c r="AB1255" s="3"/>
      <c r="AC1255" s="3"/>
      <c r="AD1255" s="3"/>
      <c r="AE1255" s="3"/>
      <c r="AF1255" s="3"/>
      <c r="AG1255" s="3"/>
      <c r="AH1255" s="3"/>
      <c r="AI1255" s="3"/>
      <c r="AJ1255" s="3"/>
    </row>
    <row r="1256" spans="1:36" x14ac:dyDescent="0.45">
      <c r="A1256" s="3"/>
      <c r="B1256" s="3"/>
      <c r="C1256" s="3"/>
      <c r="D1256" s="23"/>
      <c r="E1256" s="95"/>
      <c r="F1256" s="95"/>
      <c r="X1256" s="95"/>
      <c r="Z1256" s="95"/>
      <c r="AB1256" s="3"/>
      <c r="AC1256" s="3"/>
      <c r="AD1256" s="3"/>
      <c r="AE1256" s="3"/>
      <c r="AF1256" s="3"/>
      <c r="AG1256" s="3"/>
      <c r="AH1256" s="3"/>
      <c r="AI1256" s="3"/>
      <c r="AJ1256" s="3"/>
    </row>
    <row r="1257" spans="1:36" x14ac:dyDescent="0.45">
      <c r="A1257" s="3"/>
      <c r="B1257" s="3"/>
      <c r="C1257" s="3"/>
      <c r="D1257" s="23"/>
      <c r="E1257" s="95"/>
      <c r="F1257" s="95"/>
      <c r="X1257" s="95"/>
      <c r="Z1257" s="95"/>
      <c r="AB1257" s="3"/>
      <c r="AC1257" s="3"/>
      <c r="AD1257" s="3"/>
      <c r="AE1257" s="3"/>
      <c r="AF1257" s="3"/>
      <c r="AG1257" s="3"/>
      <c r="AH1257" s="3"/>
      <c r="AI1257" s="3"/>
      <c r="AJ1257" s="3"/>
    </row>
    <row r="1258" spans="1:36" x14ac:dyDescent="0.45">
      <c r="A1258" s="3"/>
      <c r="B1258" s="3"/>
      <c r="C1258" s="3"/>
      <c r="D1258" s="23"/>
      <c r="E1258" s="95"/>
      <c r="F1258" s="95"/>
      <c r="X1258" s="95"/>
      <c r="Z1258" s="95"/>
      <c r="AB1258" s="3"/>
      <c r="AC1258" s="3"/>
      <c r="AD1258" s="3"/>
      <c r="AE1258" s="3"/>
      <c r="AF1258" s="3"/>
      <c r="AG1258" s="3"/>
      <c r="AH1258" s="3"/>
      <c r="AI1258" s="3"/>
      <c r="AJ1258" s="3"/>
    </row>
    <row r="1259" spans="1:36" x14ac:dyDescent="0.45">
      <c r="A1259" s="3"/>
      <c r="B1259" s="3"/>
      <c r="C1259" s="3"/>
      <c r="D1259" s="23"/>
      <c r="E1259" s="95"/>
      <c r="F1259" s="95"/>
      <c r="X1259" s="95"/>
      <c r="Z1259" s="95"/>
      <c r="AB1259" s="3"/>
      <c r="AC1259" s="3"/>
      <c r="AD1259" s="3"/>
      <c r="AE1259" s="3"/>
      <c r="AF1259" s="3"/>
      <c r="AG1259" s="3"/>
      <c r="AH1259" s="3"/>
      <c r="AI1259" s="3"/>
      <c r="AJ1259" s="3"/>
    </row>
    <row r="1260" spans="1:36" x14ac:dyDescent="0.45">
      <c r="A1260" s="3"/>
      <c r="B1260" s="3"/>
      <c r="C1260" s="3"/>
      <c r="D1260" s="23"/>
      <c r="E1260" s="95"/>
      <c r="F1260" s="95"/>
      <c r="X1260" s="95"/>
      <c r="Z1260" s="95"/>
      <c r="AB1260" s="3"/>
      <c r="AC1260" s="3"/>
      <c r="AD1260" s="3"/>
      <c r="AE1260" s="3"/>
      <c r="AF1260" s="3"/>
      <c r="AG1260" s="3"/>
      <c r="AH1260" s="3"/>
      <c r="AI1260" s="3"/>
      <c r="AJ1260" s="3"/>
    </row>
    <row r="1261" spans="1:36" x14ac:dyDescent="0.45">
      <c r="A1261" s="3"/>
      <c r="B1261" s="3"/>
      <c r="C1261" s="3"/>
      <c r="D1261" s="23"/>
      <c r="E1261" s="95"/>
      <c r="F1261" s="95"/>
      <c r="X1261" s="95"/>
      <c r="Z1261" s="95"/>
      <c r="AB1261" s="3"/>
      <c r="AC1261" s="3"/>
      <c r="AD1261" s="3"/>
      <c r="AE1261" s="3"/>
      <c r="AF1261" s="3"/>
      <c r="AG1261" s="3"/>
      <c r="AH1261" s="3"/>
      <c r="AI1261" s="3"/>
      <c r="AJ1261" s="3"/>
    </row>
    <row r="1262" spans="1:36" x14ac:dyDescent="0.45">
      <c r="A1262" s="3"/>
      <c r="B1262" s="3"/>
      <c r="C1262" s="3"/>
      <c r="D1262" s="23"/>
      <c r="E1262" s="95"/>
      <c r="F1262" s="95"/>
      <c r="X1262" s="95"/>
      <c r="Z1262" s="95"/>
      <c r="AB1262" s="3"/>
      <c r="AC1262" s="3"/>
      <c r="AD1262" s="3"/>
      <c r="AE1262" s="3"/>
      <c r="AF1262" s="3"/>
      <c r="AG1262" s="3"/>
      <c r="AH1262" s="3"/>
      <c r="AI1262" s="3"/>
      <c r="AJ1262" s="3"/>
    </row>
    <row r="1263" spans="1:36" x14ac:dyDescent="0.45">
      <c r="A1263" s="3"/>
      <c r="B1263" s="3"/>
      <c r="C1263" s="3"/>
      <c r="D1263" s="23"/>
      <c r="E1263" s="95"/>
      <c r="F1263" s="95"/>
      <c r="X1263" s="95"/>
      <c r="Z1263" s="95"/>
      <c r="AB1263" s="3"/>
      <c r="AC1263" s="3"/>
      <c r="AD1263" s="3"/>
      <c r="AE1263" s="3"/>
      <c r="AF1263" s="3"/>
      <c r="AG1263" s="3"/>
      <c r="AH1263" s="3"/>
      <c r="AI1263" s="3"/>
      <c r="AJ1263" s="3"/>
    </row>
    <row r="1264" spans="1:36" x14ac:dyDescent="0.45">
      <c r="A1264" s="3"/>
      <c r="B1264" s="3"/>
      <c r="C1264" s="3"/>
      <c r="D1264" s="23"/>
      <c r="E1264" s="95"/>
      <c r="F1264" s="95"/>
      <c r="X1264" s="95"/>
      <c r="Z1264" s="95"/>
      <c r="AB1264" s="3"/>
      <c r="AC1264" s="3"/>
      <c r="AD1264" s="3"/>
      <c r="AE1264" s="3"/>
      <c r="AF1264" s="3"/>
      <c r="AG1264" s="3"/>
      <c r="AH1264" s="3"/>
      <c r="AI1264" s="3"/>
      <c r="AJ1264" s="3"/>
    </row>
    <row r="1265" spans="1:36" x14ac:dyDescent="0.45">
      <c r="A1265" s="3"/>
      <c r="B1265" s="3"/>
      <c r="C1265" s="3"/>
      <c r="D1265" s="23"/>
      <c r="E1265" s="95"/>
      <c r="F1265" s="95"/>
      <c r="X1265" s="95"/>
      <c r="Z1265" s="95"/>
      <c r="AB1265" s="3"/>
      <c r="AC1265" s="3"/>
      <c r="AD1265" s="3"/>
      <c r="AE1265" s="3"/>
      <c r="AF1265" s="3"/>
      <c r="AG1265" s="3"/>
      <c r="AH1265" s="3"/>
      <c r="AI1265" s="3"/>
      <c r="AJ1265" s="3"/>
    </row>
    <row r="1266" spans="1:36" x14ac:dyDescent="0.45">
      <c r="A1266" s="3"/>
      <c r="B1266" s="3"/>
      <c r="C1266" s="3"/>
      <c r="D1266" s="23"/>
      <c r="E1266" s="95"/>
      <c r="F1266" s="95"/>
      <c r="X1266" s="95"/>
      <c r="Z1266" s="95"/>
      <c r="AB1266" s="3"/>
      <c r="AC1266" s="3"/>
      <c r="AD1266" s="3"/>
      <c r="AE1266" s="3"/>
      <c r="AF1266" s="3"/>
      <c r="AG1266" s="3"/>
      <c r="AH1266" s="3"/>
      <c r="AI1266" s="3"/>
      <c r="AJ1266" s="3"/>
    </row>
    <row r="1267" spans="1:36" x14ac:dyDescent="0.45">
      <c r="A1267" s="3"/>
      <c r="B1267" s="3"/>
      <c r="C1267" s="3"/>
      <c r="D1267" s="23"/>
      <c r="E1267" s="95"/>
      <c r="F1267" s="95"/>
      <c r="X1267" s="95"/>
      <c r="Z1267" s="95"/>
      <c r="AB1267" s="3"/>
      <c r="AC1267" s="3"/>
      <c r="AD1267" s="3"/>
      <c r="AE1267" s="3"/>
      <c r="AF1267" s="3"/>
      <c r="AG1267" s="3"/>
      <c r="AH1267" s="3"/>
      <c r="AI1267" s="3"/>
      <c r="AJ1267" s="3"/>
    </row>
    <row r="1268" spans="1:36" x14ac:dyDescent="0.45">
      <c r="A1268" s="3"/>
      <c r="B1268" s="3"/>
      <c r="C1268" s="3"/>
      <c r="D1268" s="23"/>
      <c r="E1268" s="95"/>
      <c r="F1268" s="95"/>
      <c r="X1268" s="95"/>
      <c r="Z1268" s="95"/>
      <c r="AB1268" s="3"/>
      <c r="AC1268" s="3"/>
      <c r="AD1268" s="3"/>
      <c r="AE1268" s="3"/>
      <c r="AF1268" s="3"/>
      <c r="AG1268" s="3"/>
      <c r="AH1268" s="3"/>
      <c r="AI1268" s="3"/>
      <c r="AJ1268" s="3"/>
    </row>
    <row r="1269" spans="1:36" x14ac:dyDescent="0.45">
      <c r="A1269" s="3"/>
      <c r="B1269" s="3"/>
      <c r="C1269" s="3"/>
      <c r="D1269" s="23"/>
      <c r="E1269" s="95"/>
      <c r="F1269" s="95"/>
      <c r="X1269" s="95"/>
      <c r="Z1269" s="95"/>
      <c r="AB1269" s="3"/>
      <c r="AC1269" s="3"/>
      <c r="AD1269" s="3"/>
      <c r="AE1269" s="3"/>
      <c r="AF1269" s="3"/>
      <c r="AG1269" s="3"/>
      <c r="AH1269" s="3"/>
      <c r="AI1269" s="3"/>
      <c r="AJ1269" s="3"/>
    </row>
    <row r="1270" spans="1:36" x14ac:dyDescent="0.45">
      <c r="A1270" s="3"/>
      <c r="B1270" s="3"/>
      <c r="C1270" s="3"/>
      <c r="D1270" s="23"/>
      <c r="E1270" s="95"/>
      <c r="F1270" s="95"/>
      <c r="X1270" s="95"/>
      <c r="Z1270" s="95"/>
      <c r="AB1270" s="3"/>
      <c r="AC1270" s="3"/>
      <c r="AD1270" s="3"/>
      <c r="AE1270" s="3"/>
      <c r="AF1270" s="3"/>
      <c r="AG1270" s="3"/>
      <c r="AH1270" s="3"/>
      <c r="AI1270" s="3"/>
      <c r="AJ1270" s="3"/>
    </row>
    <row r="1271" spans="1:36" x14ac:dyDescent="0.45">
      <c r="A1271" s="3"/>
      <c r="B1271" s="3"/>
      <c r="C1271" s="3"/>
      <c r="D1271" s="23"/>
      <c r="E1271" s="95"/>
      <c r="F1271" s="95"/>
      <c r="X1271" s="95"/>
      <c r="Z1271" s="95"/>
      <c r="AB1271" s="3"/>
      <c r="AC1271" s="3"/>
      <c r="AD1271" s="3"/>
      <c r="AE1271" s="3"/>
      <c r="AF1271" s="3"/>
      <c r="AG1271" s="3"/>
      <c r="AH1271" s="3"/>
      <c r="AI1271" s="3"/>
      <c r="AJ1271" s="3"/>
    </row>
    <row r="1272" spans="1:36" x14ac:dyDescent="0.45">
      <c r="A1272" s="3"/>
      <c r="B1272" s="3"/>
      <c r="C1272" s="3"/>
      <c r="D1272" s="23"/>
      <c r="E1272" s="95"/>
      <c r="F1272" s="95"/>
      <c r="X1272" s="95"/>
      <c r="Z1272" s="95"/>
      <c r="AB1272" s="3"/>
      <c r="AC1272" s="3"/>
      <c r="AD1272" s="3"/>
      <c r="AE1272" s="3"/>
      <c r="AF1272" s="3"/>
      <c r="AG1272" s="3"/>
      <c r="AH1272" s="3"/>
      <c r="AI1272" s="3"/>
      <c r="AJ1272" s="3"/>
    </row>
    <row r="1273" spans="1:36" x14ac:dyDescent="0.45">
      <c r="A1273" s="3"/>
      <c r="B1273" s="3"/>
      <c r="C1273" s="3"/>
      <c r="D1273" s="23"/>
      <c r="E1273" s="95"/>
      <c r="F1273" s="95"/>
      <c r="X1273" s="95"/>
      <c r="Z1273" s="95"/>
      <c r="AB1273" s="3"/>
      <c r="AC1273" s="3"/>
      <c r="AD1273" s="3"/>
      <c r="AE1273" s="3"/>
      <c r="AF1273" s="3"/>
      <c r="AG1273" s="3"/>
      <c r="AH1273" s="3"/>
      <c r="AI1273" s="3"/>
      <c r="AJ1273" s="3"/>
    </row>
    <row r="1274" spans="1:36" x14ac:dyDescent="0.45">
      <c r="A1274" s="3"/>
      <c r="B1274" s="3"/>
      <c r="C1274" s="3"/>
      <c r="D1274" s="23"/>
      <c r="E1274" s="95"/>
      <c r="F1274" s="95"/>
      <c r="X1274" s="95"/>
      <c r="Z1274" s="95"/>
      <c r="AB1274" s="3"/>
      <c r="AC1274" s="3"/>
      <c r="AD1274" s="3"/>
      <c r="AE1274" s="3"/>
      <c r="AF1274" s="3"/>
      <c r="AG1274" s="3"/>
      <c r="AH1274" s="3"/>
      <c r="AI1274" s="3"/>
      <c r="AJ1274" s="3"/>
    </row>
    <row r="1275" spans="1:36" x14ac:dyDescent="0.45">
      <c r="A1275" s="3"/>
      <c r="B1275" s="3"/>
      <c r="C1275" s="3"/>
      <c r="D1275" s="23"/>
      <c r="E1275" s="95"/>
      <c r="F1275" s="95"/>
      <c r="X1275" s="95"/>
      <c r="Z1275" s="95"/>
      <c r="AB1275" s="3"/>
      <c r="AC1275" s="3"/>
      <c r="AD1275" s="3"/>
      <c r="AE1275" s="3"/>
      <c r="AF1275" s="3"/>
      <c r="AG1275" s="3"/>
      <c r="AH1275" s="3"/>
      <c r="AI1275" s="3"/>
      <c r="AJ1275" s="3"/>
    </row>
    <row r="1276" spans="1:36" x14ac:dyDescent="0.45">
      <c r="A1276" s="3"/>
      <c r="B1276" s="3"/>
      <c r="C1276" s="3"/>
      <c r="D1276" s="23"/>
      <c r="E1276" s="95"/>
      <c r="F1276" s="95"/>
      <c r="X1276" s="95"/>
      <c r="Z1276" s="95"/>
      <c r="AB1276" s="3"/>
      <c r="AC1276" s="3"/>
      <c r="AD1276" s="3"/>
      <c r="AE1276" s="3"/>
      <c r="AF1276" s="3"/>
      <c r="AG1276" s="3"/>
      <c r="AH1276" s="3"/>
      <c r="AI1276" s="3"/>
      <c r="AJ1276" s="3"/>
    </row>
    <row r="1277" spans="1:36" x14ac:dyDescent="0.45">
      <c r="A1277" s="3"/>
      <c r="B1277" s="3"/>
      <c r="C1277" s="3"/>
      <c r="D1277" s="23"/>
      <c r="E1277" s="95"/>
      <c r="F1277" s="95"/>
      <c r="X1277" s="95"/>
      <c r="Z1277" s="95"/>
      <c r="AB1277" s="3"/>
      <c r="AC1277" s="3"/>
      <c r="AD1277" s="3"/>
      <c r="AE1277" s="3"/>
      <c r="AF1277" s="3"/>
      <c r="AG1277" s="3"/>
      <c r="AH1277" s="3"/>
      <c r="AI1277" s="3"/>
      <c r="AJ1277" s="3"/>
    </row>
    <row r="1278" spans="1:36" x14ac:dyDescent="0.45">
      <c r="A1278" s="3"/>
      <c r="B1278" s="3"/>
      <c r="C1278" s="3"/>
      <c r="D1278" s="23"/>
      <c r="E1278" s="95"/>
      <c r="F1278" s="95"/>
      <c r="X1278" s="95"/>
      <c r="Z1278" s="95"/>
      <c r="AB1278" s="3"/>
      <c r="AC1278" s="3"/>
      <c r="AD1278" s="3"/>
      <c r="AE1278" s="3"/>
      <c r="AF1278" s="3"/>
      <c r="AG1278" s="3"/>
      <c r="AH1278" s="3"/>
      <c r="AI1278" s="3"/>
      <c r="AJ1278" s="3"/>
    </row>
    <row r="1279" spans="1:36" x14ac:dyDescent="0.45">
      <c r="A1279" s="3"/>
      <c r="B1279" s="3"/>
      <c r="C1279" s="3"/>
      <c r="D1279" s="23"/>
      <c r="E1279" s="95"/>
      <c r="F1279" s="95"/>
      <c r="X1279" s="95"/>
      <c r="Z1279" s="95"/>
      <c r="AB1279" s="3"/>
      <c r="AC1279" s="3"/>
      <c r="AD1279" s="3"/>
      <c r="AE1279" s="3"/>
      <c r="AF1279" s="3"/>
      <c r="AG1279" s="3"/>
      <c r="AH1279" s="3"/>
      <c r="AI1279" s="3"/>
      <c r="AJ1279" s="3"/>
    </row>
    <row r="1280" spans="1:36" x14ac:dyDescent="0.45">
      <c r="A1280" s="3"/>
      <c r="B1280" s="3"/>
      <c r="C1280" s="3"/>
      <c r="D1280" s="23"/>
      <c r="E1280" s="95"/>
      <c r="F1280" s="95"/>
      <c r="X1280" s="95"/>
      <c r="Z1280" s="95"/>
      <c r="AB1280" s="3"/>
      <c r="AC1280" s="3"/>
      <c r="AD1280" s="3"/>
      <c r="AE1280" s="3"/>
      <c r="AF1280" s="3"/>
      <c r="AG1280" s="3"/>
      <c r="AH1280" s="3"/>
      <c r="AI1280" s="3"/>
      <c r="AJ1280" s="3"/>
    </row>
    <row r="1281" spans="1:36" x14ac:dyDescent="0.45">
      <c r="A1281" s="3"/>
      <c r="B1281" s="3"/>
      <c r="C1281" s="3"/>
      <c r="D1281" s="23"/>
      <c r="E1281" s="95"/>
      <c r="F1281" s="95"/>
      <c r="X1281" s="95"/>
      <c r="Z1281" s="95"/>
      <c r="AB1281" s="3"/>
      <c r="AC1281" s="3"/>
      <c r="AD1281" s="3"/>
      <c r="AE1281" s="3"/>
      <c r="AF1281" s="3"/>
      <c r="AG1281" s="3"/>
      <c r="AH1281" s="3"/>
      <c r="AI1281" s="3"/>
      <c r="AJ1281" s="3"/>
    </row>
    <row r="1282" spans="1:36" x14ac:dyDescent="0.45">
      <c r="A1282" s="3"/>
      <c r="B1282" s="3"/>
      <c r="C1282" s="3"/>
      <c r="D1282" s="23"/>
      <c r="E1282" s="95"/>
      <c r="F1282" s="95"/>
      <c r="X1282" s="95"/>
      <c r="Z1282" s="95"/>
      <c r="AB1282" s="3"/>
      <c r="AC1282" s="3"/>
      <c r="AD1282" s="3"/>
      <c r="AE1282" s="3"/>
      <c r="AF1282" s="3"/>
      <c r="AG1282" s="3"/>
      <c r="AH1282" s="3"/>
      <c r="AI1282" s="3"/>
      <c r="AJ1282" s="3"/>
    </row>
    <row r="1283" spans="1:36" x14ac:dyDescent="0.45">
      <c r="A1283" s="3"/>
      <c r="B1283" s="3"/>
      <c r="C1283" s="3"/>
      <c r="D1283" s="23"/>
      <c r="E1283" s="95"/>
      <c r="F1283" s="95"/>
      <c r="X1283" s="95"/>
      <c r="Z1283" s="95"/>
      <c r="AB1283" s="3"/>
      <c r="AC1283" s="3"/>
      <c r="AD1283" s="3"/>
      <c r="AE1283" s="3"/>
      <c r="AF1283" s="3"/>
      <c r="AG1283" s="3"/>
      <c r="AH1283" s="3"/>
      <c r="AI1283" s="3"/>
      <c r="AJ1283" s="3"/>
    </row>
    <row r="1284" spans="1:36" x14ac:dyDescent="0.45">
      <c r="A1284" s="3"/>
      <c r="B1284" s="3"/>
      <c r="C1284" s="3"/>
      <c r="D1284" s="23"/>
      <c r="E1284" s="95"/>
      <c r="F1284" s="95"/>
      <c r="X1284" s="95"/>
      <c r="Z1284" s="95"/>
      <c r="AB1284" s="3"/>
      <c r="AC1284" s="3"/>
      <c r="AD1284" s="3"/>
      <c r="AE1284" s="3"/>
      <c r="AF1284" s="3"/>
      <c r="AG1284" s="3"/>
      <c r="AH1284" s="3"/>
      <c r="AI1284" s="3"/>
      <c r="AJ1284" s="3"/>
    </row>
    <row r="1285" spans="1:36" x14ac:dyDescent="0.45">
      <c r="A1285" s="3"/>
      <c r="B1285" s="3"/>
      <c r="C1285" s="3"/>
      <c r="D1285" s="23"/>
      <c r="E1285" s="95"/>
      <c r="F1285" s="95"/>
      <c r="X1285" s="95"/>
      <c r="Z1285" s="95"/>
      <c r="AB1285" s="3"/>
      <c r="AC1285" s="3"/>
      <c r="AD1285" s="3"/>
      <c r="AE1285" s="3"/>
      <c r="AF1285" s="3"/>
      <c r="AG1285" s="3"/>
      <c r="AH1285" s="3"/>
      <c r="AI1285" s="3"/>
      <c r="AJ1285" s="3"/>
    </row>
    <row r="1286" spans="1:36" x14ac:dyDescent="0.45">
      <c r="A1286" s="3"/>
      <c r="B1286" s="3"/>
      <c r="C1286" s="3"/>
      <c r="D1286" s="23"/>
      <c r="E1286" s="95"/>
      <c r="F1286" s="95"/>
      <c r="X1286" s="95"/>
      <c r="Z1286" s="95"/>
      <c r="AB1286" s="3"/>
      <c r="AC1286" s="3"/>
      <c r="AD1286" s="3"/>
      <c r="AE1286" s="3"/>
      <c r="AF1286" s="3"/>
      <c r="AG1286" s="3"/>
      <c r="AH1286" s="3"/>
      <c r="AI1286" s="3"/>
      <c r="AJ1286" s="3"/>
    </row>
    <row r="1287" spans="1:36" x14ac:dyDescent="0.45">
      <c r="A1287" s="3"/>
      <c r="B1287" s="3"/>
      <c r="C1287" s="3"/>
      <c r="D1287" s="23"/>
      <c r="E1287" s="95"/>
      <c r="F1287" s="95"/>
      <c r="X1287" s="95"/>
      <c r="Z1287" s="95"/>
      <c r="AB1287" s="3"/>
      <c r="AC1287" s="3"/>
      <c r="AD1287" s="3"/>
      <c r="AE1287" s="3"/>
      <c r="AF1287" s="3"/>
      <c r="AG1287" s="3"/>
      <c r="AH1287" s="3"/>
      <c r="AI1287" s="3"/>
      <c r="AJ1287" s="3"/>
    </row>
    <row r="1288" spans="1:36" x14ac:dyDescent="0.45">
      <c r="A1288" s="3"/>
      <c r="B1288" s="3"/>
      <c r="C1288" s="3"/>
      <c r="D1288" s="23"/>
      <c r="E1288" s="95"/>
      <c r="F1288" s="95"/>
      <c r="X1288" s="95"/>
      <c r="Z1288" s="95"/>
      <c r="AB1288" s="3"/>
      <c r="AC1288" s="3"/>
      <c r="AD1288" s="3"/>
      <c r="AE1288" s="3"/>
      <c r="AF1288" s="3"/>
      <c r="AG1288" s="3"/>
      <c r="AH1288" s="3"/>
      <c r="AI1288" s="3"/>
      <c r="AJ1288" s="3"/>
    </row>
    <row r="1289" spans="1:36" x14ac:dyDescent="0.45">
      <c r="A1289" s="3"/>
      <c r="B1289" s="3"/>
      <c r="C1289" s="3"/>
      <c r="D1289" s="23"/>
      <c r="E1289" s="95"/>
      <c r="F1289" s="95"/>
      <c r="X1289" s="95"/>
      <c r="Z1289" s="95"/>
      <c r="AB1289" s="3"/>
      <c r="AC1289" s="3"/>
      <c r="AD1289" s="3"/>
      <c r="AE1289" s="3"/>
      <c r="AF1289" s="3"/>
      <c r="AG1289" s="3"/>
      <c r="AH1289" s="3"/>
      <c r="AI1289" s="3"/>
      <c r="AJ1289" s="3"/>
    </row>
    <row r="1290" spans="1:36" x14ac:dyDescent="0.45">
      <c r="A1290" s="3"/>
      <c r="B1290" s="3"/>
      <c r="C1290" s="3"/>
      <c r="D1290" s="23"/>
      <c r="E1290" s="95"/>
      <c r="F1290" s="95"/>
      <c r="X1290" s="95"/>
      <c r="Z1290" s="95"/>
      <c r="AB1290" s="3"/>
      <c r="AC1290" s="3"/>
      <c r="AD1290" s="3"/>
      <c r="AE1290" s="3"/>
      <c r="AF1290" s="3"/>
      <c r="AG1290" s="3"/>
      <c r="AH1290" s="3"/>
      <c r="AI1290" s="3"/>
      <c r="AJ1290" s="3"/>
    </row>
    <row r="1291" spans="1:36" x14ac:dyDescent="0.45">
      <c r="A1291" s="3"/>
      <c r="B1291" s="3"/>
      <c r="C1291" s="3"/>
      <c r="D1291" s="23"/>
      <c r="E1291" s="95"/>
      <c r="F1291" s="95"/>
      <c r="X1291" s="95"/>
      <c r="Z1291" s="95"/>
      <c r="AB1291" s="3"/>
      <c r="AC1291" s="3"/>
      <c r="AD1291" s="3"/>
      <c r="AE1291" s="3"/>
      <c r="AF1291" s="3"/>
      <c r="AG1291" s="3"/>
      <c r="AH1291" s="3"/>
      <c r="AI1291" s="3"/>
      <c r="AJ1291" s="3"/>
    </row>
    <row r="1292" spans="1:36" x14ac:dyDescent="0.45">
      <c r="A1292" s="3"/>
      <c r="B1292" s="3"/>
      <c r="C1292" s="3"/>
      <c r="D1292" s="23"/>
      <c r="E1292" s="95"/>
      <c r="F1292" s="95"/>
      <c r="X1292" s="95"/>
      <c r="Z1292" s="95"/>
      <c r="AB1292" s="3"/>
      <c r="AC1292" s="3"/>
      <c r="AD1292" s="3"/>
      <c r="AE1292" s="3"/>
      <c r="AF1292" s="3"/>
      <c r="AG1292" s="3"/>
      <c r="AH1292" s="3"/>
      <c r="AI1292" s="3"/>
      <c r="AJ1292" s="3"/>
    </row>
    <row r="1293" spans="1:36" x14ac:dyDescent="0.45">
      <c r="A1293" s="3"/>
      <c r="B1293" s="3"/>
      <c r="C1293" s="3"/>
      <c r="D1293" s="23"/>
      <c r="E1293" s="95"/>
      <c r="F1293" s="95"/>
      <c r="X1293" s="95"/>
      <c r="Z1293" s="95"/>
      <c r="AB1293" s="3"/>
      <c r="AC1293" s="3"/>
      <c r="AD1293" s="3"/>
      <c r="AE1293" s="3"/>
      <c r="AF1293" s="3"/>
      <c r="AG1293" s="3"/>
      <c r="AH1293" s="3"/>
      <c r="AI1293" s="3"/>
      <c r="AJ1293" s="3"/>
    </row>
    <row r="1294" spans="1:36" x14ac:dyDescent="0.45">
      <c r="A1294" s="3"/>
      <c r="B1294" s="3"/>
      <c r="C1294" s="3"/>
      <c r="D1294" s="23"/>
      <c r="E1294" s="95"/>
      <c r="F1294" s="95"/>
      <c r="X1294" s="95"/>
      <c r="Z1294" s="95"/>
      <c r="AB1294" s="3"/>
      <c r="AC1294" s="3"/>
      <c r="AD1294" s="3"/>
      <c r="AE1294" s="3"/>
      <c r="AF1294" s="3"/>
      <c r="AG1294" s="3"/>
      <c r="AH1294" s="3"/>
      <c r="AI1294" s="3"/>
      <c r="AJ1294" s="3"/>
    </row>
    <row r="1295" spans="1:36" x14ac:dyDescent="0.45">
      <c r="A1295" s="3"/>
      <c r="B1295" s="3"/>
      <c r="C1295" s="3"/>
      <c r="D1295" s="23"/>
      <c r="E1295" s="95"/>
      <c r="F1295" s="95"/>
      <c r="X1295" s="95"/>
      <c r="Z1295" s="95"/>
      <c r="AB1295" s="3"/>
      <c r="AC1295" s="3"/>
      <c r="AD1295" s="3"/>
      <c r="AE1295" s="3"/>
      <c r="AF1295" s="3"/>
      <c r="AG1295" s="3"/>
      <c r="AH1295" s="3"/>
      <c r="AI1295" s="3"/>
      <c r="AJ1295" s="3"/>
    </row>
    <row r="1296" spans="1:36" x14ac:dyDescent="0.45">
      <c r="A1296" s="3"/>
      <c r="B1296" s="3"/>
      <c r="C1296" s="3"/>
      <c r="D1296" s="23"/>
      <c r="E1296" s="95"/>
      <c r="F1296" s="95"/>
      <c r="X1296" s="95"/>
      <c r="Z1296" s="95"/>
      <c r="AB1296" s="3"/>
      <c r="AC1296" s="3"/>
      <c r="AD1296" s="3"/>
      <c r="AE1296" s="3"/>
      <c r="AF1296" s="3"/>
      <c r="AG1296" s="3"/>
      <c r="AH1296" s="3"/>
      <c r="AI1296" s="3"/>
      <c r="AJ1296" s="3"/>
    </row>
    <row r="1297" spans="1:36" x14ac:dyDescent="0.45">
      <c r="A1297" s="3"/>
      <c r="B1297" s="3"/>
      <c r="C1297" s="3"/>
      <c r="D1297" s="23"/>
      <c r="E1297" s="95"/>
      <c r="F1297" s="95"/>
      <c r="X1297" s="95"/>
      <c r="Z1297" s="95"/>
      <c r="AB1297" s="3"/>
      <c r="AC1297" s="3"/>
      <c r="AD1297" s="3"/>
      <c r="AE1297" s="3"/>
      <c r="AF1297" s="3"/>
      <c r="AG1297" s="3"/>
      <c r="AH1297" s="3"/>
      <c r="AI1297" s="3"/>
      <c r="AJ1297" s="3"/>
    </row>
    <row r="1298" spans="1:36" x14ac:dyDescent="0.45">
      <c r="A1298" s="3"/>
      <c r="B1298" s="3"/>
      <c r="C1298" s="3"/>
      <c r="D1298" s="23"/>
      <c r="E1298" s="95"/>
      <c r="F1298" s="95"/>
      <c r="X1298" s="95"/>
      <c r="Z1298" s="95"/>
      <c r="AB1298" s="3"/>
      <c r="AC1298" s="3"/>
      <c r="AD1298" s="3"/>
      <c r="AE1298" s="3"/>
      <c r="AF1298" s="3"/>
      <c r="AG1298" s="3"/>
      <c r="AH1298" s="3"/>
      <c r="AI1298" s="3"/>
      <c r="AJ1298" s="3"/>
    </row>
    <row r="1299" spans="1:36" x14ac:dyDescent="0.45">
      <c r="A1299" s="3"/>
      <c r="B1299" s="3"/>
      <c r="C1299" s="3"/>
      <c r="D1299" s="23"/>
      <c r="E1299" s="95"/>
      <c r="F1299" s="95"/>
      <c r="X1299" s="95"/>
      <c r="Z1299" s="95"/>
      <c r="AB1299" s="3"/>
      <c r="AC1299" s="3"/>
      <c r="AD1299" s="3"/>
      <c r="AE1299" s="3"/>
      <c r="AF1299" s="3"/>
      <c r="AG1299" s="3"/>
      <c r="AH1299" s="3"/>
      <c r="AI1299" s="3"/>
      <c r="AJ1299" s="3"/>
    </row>
    <row r="1300" spans="1:36" x14ac:dyDescent="0.45">
      <c r="A1300" s="3"/>
      <c r="B1300" s="3"/>
      <c r="C1300" s="3"/>
      <c r="D1300" s="23"/>
      <c r="E1300" s="95"/>
      <c r="F1300" s="95"/>
      <c r="X1300" s="95"/>
      <c r="Z1300" s="95"/>
      <c r="AB1300" s="3"/>
      <c r="AC1300" s="3"/>
      <c r="AD1300" s="3"/>
      <c r="AE1300" s="3"/>
      <c r="AF1300" s="3"/>
      <c r="AG1300" s="3"/>
      <c r="AH1300" s="3"/>
      <c r="AI1300" s="3"/>
      <c r="AJ1300" s="3"/>
    </row>
    <row r="1301" spans="1:36" x14ac:dyDescent="0.45">
      <c r="A1301" s="3"/>
      <c r="B1301" s="3"/>
      <c r="C1301" s="3"/>
      <c r="D1301" s="23"/>
      <c r="E1301" s="95"/>
      <c r="F1301" s="95"/>
      <c r="X1301" s="95"/>
      <c r="Z1301" s="95"/>
      <c r="AB1301" s="3"/>
      <c r="AC1301" s="3"/>
      <c r="AD1301" s="3"/>
      <c r="AE1301" s="3"/>
      <c r="AF1301" s="3"/>
      <c r="AG1301" s="3"/>
      <c r="AH1301" s="3"/>
      <c r="AI1301" s="3"/>
      <c r="AJ1301" s="3"/>
    </row>
    <row r="1302" spans="1:36" x14ac:dyDescent="0.45">
      <c r="A1302" s="3"/>
      <c r="B1302" s="3"/>
      <c r="C1302" s="3"/>
      <c r="D1302" s="23"/>
      <c r="E1302" s="95"/>
      <c r="F1302" s="95"/>
      <c r="X1302" s="95"/>
      <c r="Z1302" s="95"/>
      <c r="AB1302" s="3"/>
      <c r="AC1302" s="3"/>
      <c r="AD1302" s="3"/>
      <c r="AE1302" s="3"/>
      <c r="AF1302" s="3"/>
      <c r="AG1302" s="3"/>
      <c r="AH1302" s="3"/>
      <c r="AI1302" s="3"/>
      <c r="AJ1302" s="3"/>
    </row>
    <row r="1303" spans="1:36" x14ac:dyDescent="0.45">
      <c r="A1303" s="3"/>
      <c r="B1303" s="3"/>
      <c r="C1303" s="3"/>
      <c r="D1303" s="23"/>
      <c r="E1303" s="95"/>
      <c r="F1303" s="95"/>
      <c r="X1303" s="95"/>
      <c r="Z1303" s="95"/>
      <c r="AB1303" s="3"/>
      <c r="AC1303" s="3"/>
      <c r="AD1303" s="3"/>
      <c r="AE1303" s="3"/>
      <c r="AF1303" s="3"/>
      <c r="AG1303" s="3"/>
      <c r="AH1303" s="3"/>
      <c r="AI1303" s="3"/>
      <c r="AJ1303" s="3"/>
    </row>
    <row r="1304" spans="1:36" x14ac:dyDescent="0.45">
      <c r="A1304" s="3"/>
      <c r="B1304" s="3"/>
      <c r="C1304" s="3"/>
      <c r="D1304" s="23"/>
      <c r="E1304" s="95"/>
      <c r="F1304" s="95"/>
      <c r="X1304" s="95"/>
      <c r="Z1304" s="95"/>
      <c r="AB1304" s="3"/>
      <c r="AC1304" s="3"/>
      <c r="AD1304" s="3"/>
      <c r="AE1304" s="3"/>
      <c r="AF1304" s="3"/>
      <c r="AG1304" s="3"/>
      <c r="AH1304" s="3"/>
      <c r="AI1304" s="3"/>
      <c r="AJ1304" s="3"/>
    </row>
    <row r="1305" spans="1:36" x14ac:dyDescent="0.45">
      <c r="A1305" s="3"/>
      <c r="B1305" s="3"/>
      <c r="C1305" s="3"/>
      <c r="D1305" s="23"/>
      <c r="E1305" s="95"/>
      <c r="F1305" s="95"/>
      <c r="X1305" s="95"/>
      <c r="Z1305" s="95"/>
      <c r="AB1305" s="3"/>
      <c r="AC1305" s="3"/>
      <c r="AD1305" s="3"/>
      <c r="AE1305" s="3"/>
      <c r="AF1305" s="3"/>
      <c r="AG1305" s="3"/>
      <c r="AH1305" s="3"/>
      <c r="AI1305" s="3"/>
      <c r="AJ1305" s="3"/>
    </row>
    <row r="1306" spans="1:36" x14ac:dyDescent="0.45">
      <c r="A1306" s="3"/>
      <c r="B1306" s="3"/>
      <c r="C1306" s="3"/>
      <c r="D1306" s="23"/>
      <c r="E1306" s="95"/>
      <c r="F1306" s="95"/>
      <c r="X1306" s="95"/>
      <c r="Z1306" s="95"/>
      <c r="AB1306" s="3"/>
      <c r="AC1306" s="3"/>
      <c r="AD1306" s="3"/>
      <c r="AE1306" s="3"/>
      <c r="AF1306" s="3"/>
      <c r="AG1306" s="3"/>
      <c r="AH1306" s="3"/>
      <c r="AI1306" s="3"/>
      <c r="AJ1306" s="3"/>
    </row>
    <row r="1307" spans="1:36" x14ac:dyDescent="0.45">
      <c r="A1307" s="3"/>
      <c r="B1307" s="3"/>
      <c r="C1307" s="3"/>
      <c r="D1307" s="23"/>
      <c r="E1307" s="95"/>
      <c r="F1307" s="95"/>
      <c r="X1307" s="95"/>
      <c r="Z1307" s="95"/>
      <c r="AB1307" s="3"/>
      <c r="AC1307" s="3"/>
      <c r="AD1307" s="3"/>
      <c r="AE1307" s="3"/>
      <c r="AF1307" s="3"/>
      <c r="AG1307" s="3"/>
      <c r="AH1307" s="3"/>
      <c r="AI1307" s="3"/>
      <c r="AJ1307" s="3"/>
    </row>
    <row r="1308" spans="1:36" x14ac:dyDescent="0.45">
      <c r="A1308" s="3"/>
      <c r="B1308" s="3"/>
      <c r="C1308" s="3"/>
      <c r="D1308" s="23"/>
      <c r="E1308" s="95"/>
      <c r="F1308" s="95"/>
      <c r="X1308" s="95"/>
      <c r="Z1308" s="95"/>
      <c r="AB1308" s="3"/>
      <c r="AC1308" s="3"/>
      <c r="AD1308" s="3"/>
      <c r="AE1308" s="3"/>
      <c r="AF1308" s="3"/>
      <c r="AG1308" s="3"/>
      <c r="AH1308" s="3"/>
      <c r="AI1308" s="3"/>
      <c r="AJ1308" s="3"/>
    </row>
    <row r="1309" spans="1:36" x14ac:dyDescent="0.45">
      <c r="A1309" s="3"/>
      <c r="B1309" s="3"/>
      <c r="C1309" s="3"/>
      <c r="D1309" s="23"/>
      <c r="E1309" s="95"/>
      <c r="F1309" s="95"/>
      <c r="X1309" s="95"/>
      <c r="Z1309" s="95"/>
      <c r="AB1309" s="3"/>
      <c r="AC1309" s="3"/>
      <c r="AD1309" s="3"/>
      <c r="AE1309" s="3"/>
      <c r="AF1309" s="3"/>
      <c r="AG1309" s="3"/>
      <c r="AH1309" s="3"/>
      <c r="AI1309" s="3"/>
      <c r="AJ1309" s="3"/>
    </row>
    <row r="1310" spans="1:36" x14ac:dyDescent="0.45">
      <c r="A1310" s="3"/>
      <c r="B1310" s="3"/>
      <c r="C1310" s="3"/>
      <c r="D1310" s="23"/>
      <c r="E1310" s="95"/>
      <c r="F1310" s="95"/>
      <c r="X1310" s="95"/>
      <c r="Z1310" s="95"/>
      <c r="AB1310" s="3"/>
      <c r="AC1310" s="3"/>
      <c r="AD1310" s="3"/>
      <c r="AE1310" s="3"/>
      <c r="AF1310" s="3"/>
      <c r="AG1310" s="3"/>
      <c r="AH1310" s="3"/>
      <c r="AI1310" s="3"/>
      <c r="AJ1310" s="3"/>
    </row>
    <row r="1311" spans="1:36" x14ac:dyDescent="0.45">
      <c r="A1311" s="3"/>
      <c r="B1311" s="3"/>
      <c r="C1311" s="3"/>
      <c r="D1311" s="23"/>
      <c r="E1311" s="95"/>
      <c r="F1311" s="95"/>
      <c r="X1311" s="95"/>
      <c r="Z1311" s="95"/>
      <c r="AB1311" s="3"/>
      <c r="AC1311" s="3"/>
      <c r="AD1311" s="3"/>
      <c r="AE1311" s="3"/>
      <c r="AF1311" s="3"/>
      <c r="AG1311" s="3"/>
      <c r="AH1311" s="3"/>
      <c r="AI1311" s="3"/>
      <c r="AJ1311" s="3"/>
    </row>
    <row r="1312" spans="1:36" x14ac:dyDescent="0.45">
      <c r="A1312" s="3"/>
      <c r="B1312" s="3"/>
      <c r="C1312" s="3"/>
      <c r="D1312" s="23"/>
      <c r="E1312" s="95"/>
      <c r="F1312" s="95"/>
      <c r="X1312" s="95"/>
      <c r="Z1312" s="95"/>
      <c r="AB1312" s="3"/>
      <c r="AC1312" s="3"/>
      <c r="AD1312" s="3"/>
      <c r="AE1312" s="3"/>
      <c r="AF1312" s="3"/>
      <c r="AG1312" s="3"/>
      <c r="AH1312" s="3"/>
      <c r="AI1312" s="3"/>
      <c r="AJ1312" s="3"/>
    </row>
    <row r="1313" spans="1:36" x14ac:dyDescent="0.45">
      <c r="A1313" s="3"/>
      <c r="B1313" s="3"/>
      <c r="C1313" s="3"/>
      <c r="D1313" s="23"/>
      <c r="E1313" s="95"/>
      <c r="F1313" s="95"/>
      <c r="X1313" s="95"/>
      <c r="Z1313" s="95"/>
      <c r="AB1313" s="3"/>
      <c r="AC1313" s="3"/>
      <c r="AD1313" s="3"/>
      <c r="AE1313" s="3"/>
      <c r="AF1313" s="3"/>
      <c r="AG1313" s="3"/>
      <c r="AH1313" s="3"/>
      <c r="AI1313" s="3"/>
      <c r="AJ1313" s="3"/>
    </row>
    <row r="1314" spans="1:36" x14ac:dyDescent="0.45">
      <c r="A1314" s="3"/>
      <c r="B1314" s="3"/>
      <c r="C1314" s="3"/>
      <c r="D1314" s="23"/>
      <c r="E1314" s="95"/>
      <c r="F1314" s="95"/>
      <c r="X1314" s="95"/>
      <c r="Z1314" s="95"/>
      <c r="AB1314" s="3"/>
      <c r="AC1314" s="3"/>
      <c r="AD1314" s="3"/>
      <c r="AE1314" s="3"/>
      <c r="AF1314" s="3"/>
      <c r="AG1314" s="3"/>
      <c r="AH1314" s="3"/>
      <c r="AI1314" s="3"/>
      <c r="AJ1314" s="3"/>
    </row>
    <row r="1315" spans="1:36" x14ac:dyDescent="0.45">
      <c r="A1315" s="3"/>
      <c r="B1315" s="3"/>
      <c r="C1315" s="3"/>
      <c r="D1315" s="23"/>
      <c r="E1315" s="95"/>
      <c r="F1315" s="95"/>
      <c r="X1315" s="95"/>
      <c r="Z1315" s="95"/>
      <c r="AB1315" s="3"/>
      <c r="AC1315" s="3"/>
      <c r="AD1315" s="3"/>
      <c r="AE1315" s="3"/>
      <c r="AF1315" s="3"/>
      <c r="AG1315" s="3"/>
      <c r="AH1315" s="3"/>
      <c r="AI1315" s="3"/>
      <c r="AJ1315" s="3"/>
    </row>
    <row r="1316" spans="1:36" x14ac:dyDescent="0.45">
      <c r="A1316" s="3"/>
      <c r="B1316" s="3"/>
      <c r="C1316" s="3"/>
      <c r="D1316" s="23"/>
      <c r="E1316" s="95"/>
      <c r="F1316" s="95"/>
      <c r="X1316" s="95"/>
      <c r="Z1316" s="95"/>
      <c r="AB1316" s="3"/>
      <c r="AC1316" s="3"/>
      <c r="AD1316" s="3"/>
      <c r="AE1316" s="3"/>
      <c r="AF1316" s="3"/>
      <c r="AG1316" s="3"/>
      <c r="AH1316" s="3"/>
      <c r="AI1316" s="3"/>
      <c r="AJ1316" s="3"/>
    </row>
    <row r="1317" spans="1:36" x14ac:dyDescent="0.45">
      <c r="A1317" s="3"/>
      <c r="B1317" s="3"/>
      <c r="C1317" s="3"/>
      <c r="D1317" s="23"/>
      <c r="E1317" s="95"/>
      <c r="F1317" s="95"/>
      <c r="X1317" s="95"/>
      <c r="Z1317" s="95"/>
      <c r="AB1317" s="3"/>
      <c r="AC1317" s="3"/>
      <c r="AD1317" s="3"/>
      <c r="AE1317" s="3"/>
      <c r="AF1317" s="3"/>
      <c r="AG1317" s="3"/>
      <c r="AH1317" s="3"/>
      <c r="AI1317" s="3"/>
      <c r="AJ1317" s="3"/>
    </row>
    <row r="1318" spans="1:36" x14ac:dyDescent="0.45">
      <c r="A1318" s="3"/>
      <c r="B1318" s="3"/>
      <c r="C1318" s="3"/>
      <c r="D1318" s="23"/>
      <c r="E1318" s="95"/>
      <c r="F1318" s="95"/>
      <c r="X1318" s="95"/>
      <c r="Z1318" s="95"/>
      <c r="AB1318" s="3"/>
      <c r="AC1318" s="3"/>
      <c r="AD1318" s="3"/>
      <c r="AE1318" s="3"/>
      <c r="AF1318" s="3"/>
      <c r="AG1318" s="3"/>
      <c r="AH1318" s="3"/>
      <c r="AI1318" s="3"/>
      <c r="AJ1318" s="3"/>
    </row>
    <row r="1319" spans="1:36" x14ac:dyDescent="0.45">
      <c r="A1319" s="3"/>
      <c r="B1319" s="3"/>
      <c r="C1319" s="3"/>
      <c r="D1319" s="23"/>
      <c r="E1319" s="95"/>
      <c r="F1319" s="95"/>
      <c r="X1319" s="95"/>
      <c r="Z1319" s="95"/>
      <c r="AB1319" s="3"/>
      <c r="AC1319" s="3"/>
      <c r="AD1319" s="3"/>
      <c r="AE1319" s="3"/>
      <c r="AF1319" s="3"/>
      <c r="AG1319" s="3"/>
      <c r="AH1319" s="3"/>
      <c r="AI1319" s="3"/>
      <c r="AJ1319" s="3"/>
    </row>
    <row r="1320" spans="1:36" x14ac:dyDescent="0.45">
      <c r="A1320" s="3"/>
      <c r="B1320" s="3"/>
      <c r="C1320" s="3"/>
      <c r="D1320" s="23"/>
      <c r="E1320" s="95"/>
      <c r="F1320" s="95"/>
      <c r="X1320" s="95"/>
      <c r="Z1320" s="95"/>
      <c r="AB1320" s="3"/>
      <c r="AC1320" s="3"/>
      <c r="AD1320" s="3"/>
      <c r="AE1320" s="3"/>
      <c r="AF1320" s="3"/>
      <c r="AG1320" s="3"/>
      <c r="AH1320" s="3"/>
      <c r="AI1320" s="3"/>
      <c r="AJ1320" s="3"/>
    </row>
    <row r="1321" spans="1:36" x14ac:dyDescent="0.45">
      <c r="A1321" s="3"/>
      <c r="B1321" s="3"/>
      <c r="C1321" s="3"/>
      <c r="D1321" s="23"/>
      <c r="E1321" s="95"/>
      <c r="F1321" s="95"/>
      <c r="X1321" s="95"/>
      <c r="Z1321" s="95"/>
      <c r="AB1321" s="3"/>
      <c r="AC1321" s="3"/>
      <c r="AD1321" s="3"/>
      <c r="AE1321" s="3"/>
      <c r="AF1321" s="3"/>
      <c r="AG1321" s="3"/>
      <c r="AH1321" s="3"/>
      <c r="AI1321" s="3"/>
      <c r="AJ1321" s="3"/>
    </row>
    <row r="1322" spans="1:36" x14ac:dyDescent="0.45">
      <c r="A1322" s="3"/>
      <c r="B1322" s="3"/>
      <c r="C1322" s="3"/>
      <c r="D1322" s="23"/>
      <c r="E1322" s="95"/>
      <c r="F1322" s="95"/>
      <c r="X1322" s="95"/>
      <c r="Z1322" s="95"/>
      <c r="AB1322" s="3"/>
      <c r="AC1322" s="3"/>
      <c r="AD1322" s="3"/>
      <c r="AE1322" s="3"/>
      <c r="AF1322" s="3"/>
      <c r="AG1322" s="3"/>
      <c r="AH1322" s="3"/>
      <c r="AI1322" s="3"/>
      <c r="AJ1322" s="3"/>
    </row>
    <row r="1323" spans="1:36" x14ac:dyDescent="0.45">
      <c r="A1323" s="3"/>
      <c r="B1323" s="3"/>
      <c r="C1323" s="3"/>
      <c r="D1323" s="23"/>
      <c r="E1323" s="95"/>
      <c r="F1323" s="95"/>
      <c r="X1323" s="95"/>
      <c r="Z1323" s="95"/>
      <c r="AB1323" s="3"/>
      <c r="AC1323" s="3"/>
      <c r="AD1323" s="3"/>
      <c r="AE1323" s="3"/>
      <c r="AF1323" s="3"/>
      <c r="AG1323" s="3"/>
      <c r="AH1323" s="3"/>
      <c r="AI1323" s="3"/>
      <c r="AJ1323" s="3"/>
    </row>
    <row r="1324" spans="1:36" x14ac:dyDescent="0.45">
      <c r="A1324" s="3"/>
      <c r="B1324" s="3"/>
      <c r="C1324" s="3"/>
      <c r="D1324" s="23"/>
      <c r="E1324" s="95"/>
      <c r="F1324" s="95"/>
      <c r="X1324" s="95"/>
      <c r="Z1324" s="95"/>
      <c r="AB1324" s="3"/>
      <c r="AC1324" s="3"/>
      <c r="AD1324" s="3"/>
      <c r="AE1324" s="3"/>
      <c r="AF1324" s="3"/>
      <c r="AG1324" s="3"/>
      <c r="AH1324" s="3"/>
      <c r="AI1324" s="3"/>
      <c r="AJ1324" s="3"/>
    </row>
    <row r="1325" spans="1:36" x14ac:dyDescent="0.45">
      <c r="A1325" s="3"/>
      <c r="B1325" s="3"/>
      <c r="C1325" s="3"/>
      <c r="D1325" s="23"/>
      <c r="E1325" s="95"/>
      <c r="F1325" s="95"/>
      <c r="X1325" s="95"/>
      <c r="Z1325" s="95"/>
      <c r="AB1325" s="3"/>
      <c r="AC1325" s="3"/>
      <c r="AD1325" s="3"/>
      <c r="AE1325" s="3"/>
      <c r="AF1325" s="3"/>
      <c r="AG1325" s="3"/>
      <c r="AH1325" s="3"/>
      <c r="AI1325" s="3"/>
      <c r="AJ1325" s="3"/>
    </row>
    <row r="1326" spans="1:36" x14ac:dyDescent="0.45">
      <c r="A1326" s="3"/>
      <c r="B1326" s="3"/>
      <c r="C1326" s="3"/>
      <c r="D1326" s="23"/>
      <c r="E1326" s="95"/>
      <c r="F1326" s="95"/>
      <c r="X1326" s="95"/>
      <c r="Z1326" s="95"/>
      <c r="AB1326" s="3"/>
      <c r="AC1326" s="3"/>
      <c r="AD1326" s="3"/>
      <c r="AE1326" s="3"/>
      <c r="AF1326" s="3"/>
      <c r="AG1326" s="3"/>
      <c r="AH1326" s="3"/>
      <c r="AI1326" s="3"/>
      <c r="AJ1326" s="3"/>
    </row>
    <row r="1327" spans="1:36" x14ac:dyDescent="0.45">
      <c r="A1327" s="3"/>
      <c r="B1327" s="3"/>
      <c r="C1327" s="3"/>
      <c r="D1327" s="23"/>
      <c r="E1327" s="95"/>
      <c r="F1327" s="95"/>
      <c r="X1327" s="95"/>
      <c r="Z1327" s="95"/>
      <c r="AB1327" s="3"/>
      <c r="AC1327" s="3"/>
      <c r="AD1327" s="3"/>
      <c r="AE1327" s="3"/>
      <c r="AF1327" s="3"/>
      <c r="AG1327" s="3"/>
      <c r="AH1327" s="3"/>
      <c r="AI1327" s="3"/>
      <c r="AJ1327" s="3"/>
    </row>
    <row r="1328" spans="1:36" x14ac:dyDescent="0.45">
      <c r="A1328" s="3"/>
      <c r="B1328" s="3"/>
      <c r="C1328" s="3"/>
      <c r="D1328" s="23"/>
      <c r="E1328" s="95"/>
      <c r="F1328" s="95"/>
      <c r="X1328" s="95"/>
      <c r="Z1328" s="95"/>
      <c r="AB1328" s="3"/>
      <c r="AC1328" s="3"/>
      <c r="AD1328" s="3"/>
      <c r="AE1328" s="3"/>
      <c r="AF1328" s="3"/>
      <c r="AG1328" s="3"/>
      <c r="AH1328" s="3"/>
      <c r="AI1328" s="3"/>
      <c r="AJ1328" s="3"/>
    </row>
    <row r="1329" spans="1:36" x14ac:dyDescent="0.45">
      <c r="A1329" s="3"/>
      <c r="B1329" s="3"/>
      <c r="C1329" s="3"/>
      <c r="D1329" s="23"/>
      <c r="E1329" s="95"/>
      <c r="F1329" s="95"/>
      <c r="X1329" s="95"/>
      <c r="Z1329" s="95"/>
      <c r="AB1329" s="3"/>
      <c r="AC1329" s="3"/>
      <c r="AD1329" s="3"/>
      <c r="AE1329" s="3"/>
      <c r="AF1329" s="3"/>
      <c r="AG1329" s="3"/>
      <c r="AH1329" s="3"/>
      <c r="AI1329" s="3"/>
      <c r="AJ1329" s="3"/>
    </row>
    <row r="1330" spans="1:36" x14ac:dyDescent="0.45">
      <c r="A1330" s="3"/>
      <c r="B1330" s="3"/>
      <c r="C1330" s="3"/>
      <c r="D1330" s="23"/>
      <c r="E1330" s="95"/>
      <c r="F1330" s="95"/>
      <c r="X1330" s="95"/>
      <c r="Z1330" s="95"/>
      <c r="AB1330" s="3"/>
      <c r="AC1330" s="3"/>
      <c r="AD1330" s="3"/>
      <c r="AE1330" s="3"/>
      <c r="AF1330" s="3"/>
      <c r="AG1330" s="3"/>
      <c r="AH1330" s="3"/>
      <c r="AI1330" s="3"/>
      <c r="AJ1330" s="3"/>
    </row>
    <row r="1331" spans="1:36" x14ac:dyDescent="0.45">
      <c r="A1331" s="3"/>
      <c r="B1331" s="3"/>
      <c r="C1331" s="3"/>
      <c r="D1331" s="23"/>
      <c r="E1331" s="95"/>
      <c r="F1331" s="95"/>
      <c r="X1331" s="95"/>
      <c r="Z1331" s="95"/>
      <c r="AB1331" s="3"/>
      <c r="AC1331" s="3"/>
      <c r="AD1331" s="3"/>
      <c r="AE1331" s="3"/>
      <c r="AF1331" s="3"/>
      <c r="AG1331" s="3"/>
      <c r="AH1331" s="3"/>
      <c r="AI1331" s="3"/>
      <c r="AJ1331" s="3"/>
    </row>
    <row r="1332" spans="1:36" x14ac:dyDescent="0.45">
      <c r="A1332" s="3"/>
      <c r="B1332" s="3"/>
      <c r="C1332" s="3"/>
      <c r="D1332" s="23"/>
      <c r="E1332" s="95"/>
      <c r="F1332" s="95"/>
      <c r="X1332" s="95"/>
      <c r="Z1332" s="95"/>
      <c r="AB1332" s="3"/>
      <c r="AC1332" s="3"/>
      <c r="AD1332" s="3"/>
      <c r="AE1332" s="3"/>
      <c r="AF1332" s="3"/>
      <c r="AG1332" s="3"/>
      <c r="AH1332" s="3"/>
      <c r="AI1332" s="3"/>
      <c r="AJ1332" s="3"/>
    </row>
    <row r="1333" spans="1:36" x14ac:dyDescent="0.45">
      <c r="A1333" s="3"/>
      <c r="B1333" s="3"/>
      <c r="C1333" s="3"/>
      <c r="D1333" s="23"/>
      <c r="E1333" s="95"/>
      <c r="F1333" s="95"/>
      <c r="X1333" s="95"/>
      <c r="Z1333" s="95"/>
      <c r="AB1333" s="3"/>
      <c r="AC1333" s="3"/>
      <c r="AD1333" s="3"/>
      <c r="AE1333" s="3"/>
      <c r="AF1333" s="3"/>
      <c r="AG1333" s="3"/>
      <c r="AH1333" s="3"/>
      <c r="AI1333" s="3"/>
      <c r="AJ1333" s="3"/>
    </row>
    <row r="1334" spans="1:36" x14ac:dyDescent="0.45">
      <c r="A1334" s="3"/>
      <c r="B1334" s="3"/>
      <c r="C1334" s="3"/>
      <c r="D1334" s="23"/>
      <c r="E1334" s="95"/>
      <c r="F1334" s="95"/>
      <c r="X1334" s="95"/>
      <c r="Z1334" s="95"/>
      <c r="AB1334" s="3"/>
      <c r="AC1334" s="3"/>
      <c r="AD1334" s="3"/>
      <c r="AE1334" s="3"/>
      <c r="AF1334" s="3"/>
      <c r="AG1334" s="3"/>
      <c r="AH1334" s="3"/>
      <c r="AI1334" s="3"/>
      <c r="AJ1334" s="3"/>
    </row>
    <row r="1335" spans="1:36" x14ac:dyDescent="0.45">
      <c r="A1335" s="3"/>
      <c r="B1335" s="3"/>
      <c r="C1335" s="3"/>
      <c r="D1335" s="23"/>
      <c r="E1335" s="95"/>
      <c r="F1335" s="95"/>
      <c r="X1335" s="95"/>
      <c r="Z1335" s="95"/>
      <c r="AB1335" s="3"/>
      <c r="AC1335" s="3"/>
      <c r="AD1335" s="3"/>
      <c r="AE1335" s="3"/>
      <c r="AF1335" s="3"/>
      <c r="AG1335" s="3"/>
      <c r="AH1335" s="3"/>
      <c r="AI1335" s="3"/>
      <c r="AJ1335" s="3"/>
    </row>
    <row r="1336" spans="1:36" x14ac:dyDescent="0.45">
      <c r="A1336" s="3"/>
      <c r="B1336" s="3"/>
      <c r="C1336" s="3"/>
      <c r="D1336" s="23"/>
      <c r="E1336" s="95"/>
      <c r="F1336" s="95"/>
      <c r="X1336" s="95"/>
      <c r="Z1336" s="95"/>
      <c r="AB1336" s="3"/>
      <c r="AC1336" s="3"/>
      <c r="AD1336" s="3"/>
      <c r="AE1336" s="3"/>
      <c r="AF1336" s="3"/>
      <c r="AG1336" s="3"/>
      <c r="AH1336" s="3"/>
      <c r="AI1336" s="3"/>
      <c r="AJ1336" s="3"/>
    </row>
    <row r="1337" spans="1:36" x14ac:dyDescent="0.45">
      <c r="A1337" s="3"/>
      <c r="B1337" s="3"/>
      <c r="C1337" s="3"/>
      <c r="D1337" s="23"/>
      <c r="E1337" s="95"/>
      <c r="F1337" s="95"/>
      <c r="X1337" s="95"/>
      <c r="Z1337" s="95"/>
      <c r="AB1337" s="3"/>
      <c r="AC1337" s="3"/>
      <c r="AD1337" s="3"/>
      <c r="AE1337" s="3"/>
      <c r="AF1337" s="3"/>
      <c r="AG1337" s="3"/>
      <c r="AH1337" s="3"/>
      <c r="AI1337" s="3"/>
      <c r="AJ1337" s="3"/>
    </row>
    <row r="1338" spans="1:36" x14ac:dyDescent="0.45">
      <c r="A1338" s="3"/>
      <c r="B1338" s="3"/>
      <c r="C1338" s="3"/>
      <c r="D1338" s="23"/>
      <c r="E1338" s="95"/>
      <c r="F1338" s="95"/>
      <c r="X1338" s="95"/>
      <c r="Z1338" s="95"/>
      <c r="AB1338" s="3"/>
      <c r="AC1338" s="3"/>
      <c r="AD1338" s="3"/>
      <c r="AE1338" s="3"/>
      <c r="AF1338" s="3"/>
      <c r="AG1338" s="3"/>
      <c r="AH1338" s="3"/>
      <c r="AI1338" s="3"/>
      <c r="AJ1338" s="3"/>
    </row>
    <row r="1339" spans="1:36" x14ac:dyDescent="0.45">
      <c r="A1339" s="3"/>
      <c r="B1339" s="3"/>
      <c r="C1339" s="3"/>
      <c r="D1339" s="23"/>
      <c r="E1339" s="95"/>
      <c r="F1339" s="95"/>
      <c r="X1339" s="95"/>
      <c r="Z1339" s="95"/>
      <c r="AB1339" s="3"/>
      <c r="AC1339" s="3"/>
      <c r="AD1339" s="3"/>
      <c r="AE1339" s="3"/>
      <c r="AF1339" s="3"/>
      <c r="AG1339" s="3"/>
      <c r="AH1339" s="3"/>
      <c r="AI1339" s="3"/>
      <c r="AJ1339" s="3"/>
    </row>
    <row r="1340" spans="1:36" x14ac:dyDescent="0.45">
      <c r="A1340" s="3"/>
      <c r="B1340" s="3"/>
      <c r="C1340" s="3"/>
      <c r="D1340" s="23"/>
      <c r="E1340" s="95"/>
      <c r="F1340" s="95"/>
      <c r="X1340" s="95"/>
      <c r="Z1340" s="95"/>
      <c r="AB1340" s="3"/>
      <c r="AC1340" s="3"/>
      <c r="AD1340" s="3"/>
      <c r="AE1340" s="3"/>
      <c r="AF1340" s="3"/>
      <c r="AG1340" s="3"/>
      <c r="AH1340" s="3"/>
      <c r="AI1340" s="3"/>
      <c r="AJ1340" s="3"/>
    </row>
    <row r="1341" spans="1:36" x14ac:dyDescent="0.45">
      <c r="A1341" s="3"/>
      <c r="B1341" s="3"/>
      <c r="C1341" s="3"/>
      <c r="D1341" s="23"/>
      <c r="E1341" s="95"/>
      <c r="F1341" s="95"/>
      <c r="X1341" s="95"/>
      <c r="Z1341" s="95"/>
      <c r="AB1341" s="3"/>
      <c r="AC1341" s="3"/>
      <c r="AD1341" s="3"/>
      <c r="AE1341" s="3"/>
      <c r="AF1341" s="3"/>
      <c r="AG1341" s="3"/>
      <c r="AH1341" s="3"/>
      <c r="AI1341" s="3"/>
      <c r="AJ1341" s="3"/>
    </row>
    <row r="1342" spans="1:36" x14ac:dyDescent="0.45">
      <c r="A1342" s="3"/>
      <c r="B1342" s="3"/>
      <c r="C1342" s="3"/>
      <c r="D1342" s="23"/>
      <c r="E1342" s="95"/>
      <c r="F1342" s="95"/>
      <c r="X1342" s="95"/>
      <c r="Z1342" s="95"/>
      <c r="AB1342" s="3"/>
      <c r="AC1342" s="3"/>
      <c r="AD1342" s="3"/>
      <c r="AE1342" s="3"/>
      <c r="AF1342" s="3"/>
      <c r="AG1342" s="3"/>
      <c r="AH1342" s="3"/>
      <c r="AI1342" s="3"/>
      <c r="AJ1342" s="3"/>
    </row>
    <row r="1343" spans="1:36" x14ac:dyDescent="0.45">
      <c r="A1343" s="3"/>
      <c r="B1343" s="3"/>
      <c r="C1343" s="3"/>
      <c r="D1343" s="23"/>
      <c r="E1343" s="95"/>
      <c r="F1343" s="95"/>
      <c r="X1343" s="95"/>
      <c r="Z1343" s="95"/>
      <c r="AB1343" s="3"/>
      <c r="AC1343" s="3"/>
      <c r="AD1343" s="3"/>
      <c r="AE1343" s="3"/>
      <c r="AF1343" s="3"/>
      <c r="AG1343" s="3"/>
      <c r="AH1343" s="3"/>
      <c r="AI1343" s="3"/>
      <c r="AJ1343" s="3"/>
    </row>
    <row r="1344" spans="1:36" x14ac:dyDescent="0.45">
      <c r="A1344" s="3"/>
      <c r="B1344" s="3"/>
      <c r="C1344" s="3"/>
      <c r="D1344" s="23"/>
      <c r="E1344" s="95"/>
      <c r="F1344" s="95"/>
      <c r="X1344" s="95"/>
      <c r="Z1344" s="95"/>
      <c r="AB1344" s="3"/>
      <c r="AC1344" s="3"/>
      <c r="AD1344" s="3"/>
      <c r="AE1344" s="3"/>
      <c r="AF1344" s="3"/>
      <c r="AG1344" s="3"/>
      <c r="AH1344" s="3"/>
      <c r="AI1344" s="3"/>
      <c r="AJ1344" s="3"/>
    </row>
    <row r="1345" spans="1:36" x14ac:dyDescent="0.45">
      <c r="A1345" s="3"/>
      <c r="B1345" s="3"/>
      <c r="C1345" s="3"/>
      <c r="D1345" s="23"/>
      <c r="E1345" s="95"/>
      <c r="F1345" s="95"/>
      <c r="X1345" s="95"/>
      <c r="Z1345" s="95"/>
      <c r="AB1345" s="3"/>
      <c r="AC1345" s="3"/>
      <c r="AD1345" s="3"/>
      <c r="AE1345" s="3"/>
      <c r="AF1345" s="3"/>
      <c r="AG1345" s="3"/>
      <c r="AH1345" s="3"/>
      <c r="AI1345" s="3"/>
      <c r="AJ1345" s="3"/>
    </row>
    <row r="1346" spans="1:36" x14ac:dyDescent="0.45">
      <c r="A1346" s="3"/>
      <c r="B1346" s="3"/>
      <c r="C1346" s="3"/>
      <c r="D1346" s="23"/>
      <c r="E1346" s="95"/>
      <c r="F1346" s="95"/>
      <c r="X1346" s="95"/>
      <c r="Z1346" s="95"/>
      <c r="AB1346" s="3"/>
      <c r="AC1346" s="3"/>
      <c r="AD1346" s="3"/>
      <c r="AE1346" s="3"/>
      <c r="AF1346" s="3"/>
      <c r="AG1346" s="3"/>
      <c r="AH1346" s="3"/>
      <c r="AI1346" s="3"/>
      <c r="AJ1346" s="3"/>
    </row>
    <row r="1347" spans="1:36" x14ac:dyDescent="0.45">
      <c r="A1347" s="3"/>
      <c r="B1347" s="3"/>
      <c r="C1347" s="3"/>
      <c r="D1347" s="23"/>
      <c r="E1347" s="95"/>
      <c r="F1347" s="95"/>
      <c r="X1347" s="95"/>
      <c r="Z1347" s="95"/>
      <c r="AB1347" s="3"/>
      <c r="AC1347" s="3"/>
      <c r="AD1347" s="3"/>
      <c r="AE1347" s="3"/>
      <c r="AF1347" s="3"/>
      <c r="AG1347" s="3"/>
      <c r="AH1347" s="3"/>
      <c r="AI1347" s="3"/>
      <c r="AJ1347" s="3"/>
    </row>
    <row r="1348" spans="1:36" x14ac:dyDescent="0.45">
      <c r="A1348" s="3"/>
      <c r="B1348" s="3"/>
      <c r="C1348" s="3"/>
      <c r="D1348" s="23"/>
      <c r="E1348" s="95"/>
      <c r="F1348" s="95"/>
      <c r="X1348" s="95"/>
      <c r="Z1348" s="95"/>
      <c r="AB1348" s="3"/>
      <c r="AC1348" s="3"/>
      <c r="AD1348" s="3"/>
      <c r="AE1348" s="3"/>
      <c r="AF1348" s="3"/>
      <c r="AG1348" s="3"/>
      <c r="AH1348" s="3"/>
      <c r="AI1348" s="3"/>
      <c r="AJ1348" s="3"/>
    </row>
    <row r="1349" spans="1:36" x14ac:dyDescent="0.45">
      <c r="A1349" s="3"/>
      <c r="B1349" s="3"/>
      <c r="C1349" s="3"/>
      <c r="D1349" s="23"/>
      <c r="E1349" s="95"/>
      <c r="F1349" s="95"/>
      <c r="X1349" s="95"/>
      <c r="Z1349" s="95"/>
      <c r="AB1349" s="3"/>
      <c r="AC1349" s="3"/>
      <c r="AD1349" s="3"/>
      <c r="AE1349" s="3"/>
      <c r="AF1349" s="3"/>
      <c r="AG1349" s="3"/>
      <c r="AH1349" s="3"/>
      <c r="AI1349" s="3"/>
      <c r="AJ1349" s="3"/>
    </row>
    <row r="1350" spans="1:36" x14ac:dyDescent="0.45">
      <c r="A1350" s="3"/>
      <c r="B1350" s="3"/>
      <c r="C1350" s="3"/>
      <c r="D1350" s="23"/>
      <c r="E1350" s="95"/>
      <c r="F1350" s="95"/>
      <c r="X1350" s="95"/>
      <c r="Z1350" s="95"/>
      <c r="AB1350" s="3"/>
      <c r="AC1350" s="3"/>
      <c r="AD1350" s="3"/>
      <c r="AE1350" s="3"/>
      <c r="AF1350" s="3"/>
      <c r="AG1350" s="3"/>
      <c r="AH1350" s="3"/>
      <c r="AI1350" s="3"/>
      <c r="AJ1350" s="3"/>
    </row>
    <row r="1351" spans="1:36" x14ac:dyDescent="0.45">
      <c r="A1351" s="3"/>
      <c r="B1351" s="3"/>
      <c r="C1351" s="3"/>
      <c r="D1351" s="23"/>
      <c r="E1351" s="95"/>
      <c r="F1351" s="95"/>
      <c r="X1351" s="95"/>
      <c r="Z1351" s="95"/>
      <c r="AB1351" s="3"/>
      <c r="AC1351" s="3"/>
      <c r="AD1351" s="3"/>
      <c r="AE1351" s="3"/>
      <c r="AF1351" s="3"/>
      <c r="AG1351" s="3"/>
      <c r="AH1351" s="3"/>
      <c r="AI1351" s="3"/>
      <c r="AJ1351" s="3"/>
    </row>
    <row r="1352" spans="1:36" x14ac:dyDescent="0.45">
      <c r="A1352" s="3"/>
      <c r="B1352" s="3"/>
      <c r="C1352" s="3"/>
      <c r="D1352" s="23"/>
      <c r="E1352" s="95"/>
      <c r="F1352" s="95"/>
      <c r="X1352" s="95"/>
      <c r="Z1352" s="95"/>
      <c r="AB1352" s="3"/>
      <c r="AC1352" s="3"/>
      <c r="AD1352" s="3"/>
      <c r="AE1352" s="3"/>
      <c r="AF1352" s="3"/>
      <c r="AG1352" s="3"/>
      <c r="AH1352" s="3"/>
      <c r="AI1352" s="3"/>
      <c r="AJ1352" s="3"/>
    </row>
    <row r="1353" spans="1:36" x14ac:dyDescent="0.45">
      <c r="A1353" s="3"/>
      <c r="B1353" s="3"/>
      <c r="C1353" s="3"/>
      <c r="D1353" s="23"/>
      <c r="E1353" s="95"/>
      <c r="F1353" s="95"/>
      <c r="X1353" s="95"/>
      <c r="Z1353" s="95"/>
      <c r="AB1353" s="3"/>
      <c r="AC1353" s="3"/>
      <c r="AD1353" s="3"/>
      <c r="AE1353" s="3"/>
      <c r="AF1353" s="3"/>
      <c r="AG1353" s="3"/>
      <c r="AH1353" s="3"/>
      <c r="AI1353" s="3"/>
      <c r="AJ1353" s="3"/>
    </row>
    <row r="1354" spans="1:36" x14ac:dyDescent="0.45">
      <c r="A1354" s="3"/>
      <c r="B1354" s="3"/>
      <c r="C1354" s="3"/>
      <c r="D1354" s="23"/>
      <c r="E1354" s="95"/>
      <c r="F1354" s="95"/>
      <c r="X1354" s="95"/>
      <c r="Z1354" s="95"/>
      <c r="AB1354" s="3"/>
      <c r="AC1354" s="3"/>
      <c r="AD1354" s="3"/>
      <c r="AE1354" s="3"/>
      <c r="AF1354" s="3"/>
      <c r="AG1354" s="3"/>
      <c r="AH1354" s="3"/>
      <c r="AI1354" s="3"/>
      <c r="AJ1354" s="3"/>
    </row>
    <row r="1355" spans="1:36" x14ac:dyDescent="0.45">
      <c r="A1355" s="3"/>
      <c r="B1355" s="3"/>
      <c r="C1355" s="3"/>
      <c r="D1355" s="23"/>
      <c r="E1355" s="95"/>
      <c r="F1355" s="95"/>
      <c r="X1355" s="95"/>
      <c r="Z1355" s="95"/>
      <c r="AB1355" s="3"/>
      <c r="AC1355" s="3"/>
      <c r="AD1355" s="3"/>
      <c r="AE1355" s="3"/>
      <c r="AF1355" s="3"/>
      <c r="AG1355" s="3"/>
      <c r="AH1355" s="3"/>
      <c r="AI1355" s="3"/>
      <c r="AJ1355" s="3"/>
    </row>
    <row r="1356" spans="1:36" x14ac:dyDescent="0.45">
      <c r="A1356" s="3"/>
      <c r="B1356" s="3"/>
      <c r="C1356" s="3"/>
      <c r="D1356" s="23"/>
      <c r="E1356" s="95"/>
      <c r="F1356" s="95"/>
      <c r="X1356" s="95"/>
      <c r="Z1356" s="95"/>
      <c r="AB1356" s="3"/>
      <c r="AC1356" s="3"/>
      <c r="AD1356" s="3"/>
      <c r="AE1356" s="3"/>
      <c r="AF1356" s="3"/>
      <c r="AG1356" s="3"/>
      <c r="AH1356" s="3"/>
      <c r="AI1356" s="3"/>
      <c r="AJ1356" s="3"/>
    </row>
    <row r="1357" spans="1:36" x14ac:dyDescent="0.45">
      <c r="A1357" s="3"/>
      <c r="B1357" s="3"/>
      <c r="C1357" s="3"/>
      <c r="D1357" s="23"/>
      <c r="E1357" s="95"/>
      <c r="F1357" s="95"/>
      <c r="X1357" s="95"/>
      <c r="Z1357" s="95"/>
      <c r="AB1357" s="3"/>
      <c r="AC1357" s="3"/>
      <c r="AD1357" s="3"/>
      <c r="AE1357" s="3"/>
      <c r="AF1357" s="3"/>
      <c r="AG1357" s="3"/>
      <c r="AH1357" s="3"/>
      <c r="AI1357" s="3"/>
      <c r="AJ1357" s="3"/>
    </row>
    <row r="1358" spans="1:36" x14ac:dyDescent="0.45">
      <c r="A1358" s="3"/>
      <c r="B1358" s="3"/>
      <c r="C1358" s="3"/>
      <c r="D1358" s="23"/>
      <c r="E1358" s="95"/>
      <c r="F1358" s="95"/>
      <c r="X1358" s="95"/>
      <c r="Z1358" s="95"/>
      <c r="AB1358" s="3"/>
      <c r="AC1358" s="3"/>
      <c r="AD1358" s="3"/>
      <c r="AE1358" s="3"/>
      <c r="AF1358" s="3"/>
      <c r="AG1358" s="3"/>
      <c r="AH1358" s="3"/>
      <c r="AI1358" s="3"/>
      <c r="AJ1358" s="3"/>
    </row>
    <row r="1359" spans="1:36" x14ac:dyDescent="0.45">
      <c r="A1359" s="3"/>
      <c r="B1359" s="3"/>
      <c r="C1359" s="3"/>
      <c r="D1359" s="23"/>
      <c r="E1359" s="95"/>
      <c r="F1359" s="95"/>
      <c r="X1359" s="95"/>
      <c r="Z1359" s="95"/>
      <c r="AB1359" s="3"/>
      <c r="AC1359" s="3"/>
      <c r="AD1359" s="3"/>
      <c r="AE1359" s="3"/>
      <c r="AF1359" s="3"/>
      <c r="AG1359" s="3"/>
      <c r="AH1359" s="3"/>
      <c r="AI1359" s="3"/>
      <c r="AJ1359" s="3"/>
    </row>
    <row r="1360" spans="1:36" x14ac:dyDescent="0.45">
      <c r="A1360" s="3"/>
      <c r="B1360" s="3"/>
      <c r="C1360" s="3"/>
      <c r="D1360" s="23"/>
      <c r="E1360" s="95"/>
      <c r="F1360" s="95"/>
      <c r="X1360" s="95"/>
      <c r="Z1360" s="95"/>
      <c r="AB1360" s="3"/>
      <c r="AC1360" s="3"/>
      <c r="AD1360" s="3"/>
      <c r="AE1360" s="3"/>
      <c r="AF1360" s="3"/>
      <c r="AG1360" s="3"/>
      <c r="AH1360" s="3"/>
      <c r="AI1360" s="3"/>
      <c r="AJ1360" s="3"/>
    </row>
    <row r="1361" spans="1:36" x14ac:dyDescent="0.45">
      <c r="A1361" s="3"/>
      <c r="B1361" s="3"/>
      <c r="C1361" s="3"/>
      <c r="D1361" s="23"/>
      <c r="E1361" s="95"/>
      <c r="F1361" s="95"/>
      <c r="X1361" s="95"/>
      <c r="Z1361" s="95"/>
      <c r="AB1361" s="3"/>
      <c r="AC1361" s="3"/>
      <c r="AD1361" s="3"/>
      <c r="AE1361" s="3"/>
      <c r="AF1361" s="3"/>
      <c r="AG1361" s="3"/>
      <c r="AH1361" s="3"/>
      <c r="AI1361" s="3"/>
      <c r="AJ1361" s="3"/>
    </row>
    <row r="1362" spans="1:36" x14ac:dyDescent="0.45">
      <c r="A1362" s="3"/>
      <c r="B1362" s="3"/>
      <c r="C1362" s="3"/>
      <c r="D1362" s="23"/>
      <c r="E1362" s="95"/>
      <c r="F1362" s="95"/>
      <c r="X1362" s="95"/>
      <c r="Z1362" s="95"/>
      <c r="AB1362" s="3"/>
      <c r="AC1362" s="3"/>
      <c r="AD1362" s="3"/>
      <c r="AE1362" s="3"/>
      <c r="AF1362" s="3"/>
      <c r="AG1362" s="3"/>
      <c r="AH1362" s="3"/>
      <c r="AI1362" s="3"/>
      <c r="AJ1362" s="3"/>
    </row>
    <row r="1363" spans="1:36" x14ac:dyDescent="0.45">
      <c r="A1363" s="3"/>
      <c r="B1363" s="3"/>
      <c r="C1363" s="3"/>
      <c r="D1363" s="23"/>
      <c r="E1363" s="95"/>
      <c r="F1363" s="95"/>
      <c r="X1363" s="95"/>
      <c r="Z1363" s="95"/>
      <c r="AB1363" s="3"/>
      <c r="AC1363" s="3"/>
      <c r="AD1363" s="3"/>
      <c r="AE1363" s="3"/>
      <c r="AF1363" s="3"/>
      <c r="AG1363" s="3"/>
      <c r="AH1363" s="3"/>
      <c r="AI1363" s="3"/>
      <c r="AJ1363" s="3"/>
    </row>
    <row r="1364" spans="1:36" x14ac:dyDescent="0.45">
      <c r="A1364" s="3"/>
      <c r="B1364" s="3"/>
      <c r="C1364" s="3"/>
      <c r="D1364" s="23"/>
      <c r="E1364" s="95"/>
      <c r="F1364" s="95"/>
      <c r="X1364" s="95"/>
      <c r="Z1364" s="95"/>
      <c r="AB1364" s="3"/>
      <c r="AC1364" s="3"/>
      <c r="AD1364" s="3"/>
      <c r="AE1364" s="3"/>
      <c r="AF1364" s="3"/>
      <c r="AG1364" s="3"/>
      <c r="AH1364" s="3"/>
      <c r="AI1364" s="3"/>
      <c r="AJ1364" s="3"/>
    </row>
    <row r="1365" spans="1:36" x14ac:dyDescent="0.45">
      <c r="A1365" s="3"/>
      <c r="B1365" s="3"/>
      <c r="C1365" s="3"/>
      <c r="D1365" s="23"/>
      <c r="E1365" s="95"/>
      <c r="F1365" s="95"/>
      <c r="X1365" s="95"/>
      <c r="Z1365" s="95"/>
      <c r="AB1365" s="3"/>
      <c r="AC1365" s="3"/>
      <c r="AD1365" s="3"/>
      <c r="AE1365" s="3"/>
      <c r="AF1365" s="3"/>
      <c r="AG1365" s="3"/>
      <c r="AH1365" s="3"/>
      <c r="AI1365" s="3"/>
      <c r="AJ1365" s="3"/>
    </row>
    <row r="1366" spans="1:36" x14ac:dyDescent="0.45">
      <c r="A1366" s="3"/>
      <c r="B1366" s="3"/>
      <c r="C1366" s="3"/>
      <c r="D1366" s="23"/>
      <c r="E1366" s="95"/>
      <c r="F1366" s="95"/>
      <c r="X1366" s="95"/>
      <c r="Z1366" s="95"/>
      <c r="AB1366" s="3"/>
      <c r="AC1366" s="3"/>
      <c r="AD1366" s="3"/>
      <c r="AE1366" s="3"/>
      <c r="AF1366" s="3"/>
      <c r="AG1366" s="3"/>
      <c r="AH1366" s="3"/>
      <c r="AI1366" s="3"/>
      <c r="AJ1366" s="3"/>
    </row>
    <row r="1367" spans="1:36" x14ac:dyDescent="0.45">
      <c r="A1367" s="3"/>
      <c r="B1367" s="3"/>
      <c r="C1367" s="3"/>
      <c r="D1367" s="23"/>
      <c r="E1367" s="95"/>
      <c r="F1367" s="95"/>
      <c r="X1367" s="95"/>
      <c r="Z1367" s="95"/>
      <c r="AB1367" s="3"/>
      <c r="AC1367" s="3"/>
      <c r="AD1367" s="3"/>
      <c r="AE1367" s="3"/>
      <c r="AF1367" s="3"/>
      <c r="AG1367" s="3"/>
      <c r="AH1367" s="3"/>
      <c r="AI1367" s="3"/>
      <c r="AJ1367" s="3"/>
    </row>
    <row r="1368" spans="1:36" x14ac:dyDescent="0.45">
      <c r="A1368" s="3"/>
      <c r="B1368" s="3"/>
      <c r="C1368" s="3"/>
      <c r="D1368" s="23"/>
      <c r="E1368" s="95"/>
      <c r="F1368" s="95"/>
      <c r="X1368" s="95"/>
      <c r="Z1368" s="95"/>
      <c r="AB1368" s="3"/>
      <c r="AC1368" s="3"/>
      <c r="AD1368" s="3"/>
      <c r="AE1368" s="3"/>
      <c r="AF1368" s="3"/>
      <c r="AG1368" s="3"/>
      <c r="AH1368" s="3"/>
      <c r="AI1368" s="3"/>
      <c r="AJ1368" s="3"/>
    </row>
    <row r="1369" spans="1:36" x14ac:dyDescent="0.45">
      <c r="A1369" s="3"/>
      <c r="B1369" s="3"/>
      <c r="C1369" s="3"/>
      <c r="D1369" s="23"/>
      <c r="E1369" s="95"/>
      <c r="F1369" s="95"/>
      <c r="X1369" s="95"/>
      <c r="Z1369" s="95"/>
      <c r="AB1369" s="3"/>
      <c r="AC1369" s="3"/>
      <c r="AD1369" s="3"/>
      <c r="AE1369" s="3"/>
      <c r="AF1369" s="3"/>
      <c r="AG1369" s="3"/>
      <c r="AH1369" s="3"/>
      <c r="AI1369" s="3"/>
      <c r="AJ1369" s="3"/>
    </row>
    <row r="1370" spans="1:36" x14ac:dyDescent="0.45">
      <c r="A1370" s="3"/>
      <c r="B1370" s="3"/>
      <c r="C1370" s="3"/>
      <c r="D1370" s="23"/>
      <c r="E1370" s="95"/>
      <c r="F1370" s="95"/>
      <c r="X1370" s="95"/>
      <c r="Z1370" s="95"/>
      <c r="AB1370" s="3"/>
      <c r="AC1370" s="3"/>
      <c r="AD1370" s="3"/>
      <c r="AE1370" s="3"/>
      <c r="AF1370" s="3"/>
      <c r="AG1370" s="3"/>
      <c r="AH1370" s="3"/>
      <c r="AI1370" s="3"/>
      <c r="AJ1370" s="3"/>
    </row>
    <row r="1371" spans="1:36" x14ac:dyDescent="0.45">
      <c r="A1371" s="3"/>
      <c r="B1371" s="3"/>
      <c r="C1371" s="3"/>
      <c r="D1371" s="23"/>
      <c r="E1371" s="95"/>
      <c r="F1371" s="95"/>
      <c r="X1371" s="95"/>
      <c r="Z1371" s="95"/>
      <c r="AB1371" s="3"/>
      <c r="AC1371" s="3"/>
      <c r="AD1371" s="3"/>
      <c r="AE1371" s="3"/>
      <c r="AF1371" s="3"/>
      <c r="AG1371" s="3"/>
      <c r="AH1371" s="3"/>
      <c r="AI1371" s="3"/>
      <c r="AJ1371" s="3"/>
    </row>
    <row r="1372" spans="1:36" x14ac:dyDescent="0.45">
      <c r="A1372" s="3"/>
      <c r="B1372" s="3"/>
      <c r="C1372" s="3"/>
      <c r="D1372" s="23"/>
      <c r="E1372" s="95"/>
      <c r="F1372" s="95"/>
      <c r="X1372" s="95"/>
      <c r="Z1372" s="95"/>
      <c r="AB1372" s="3"/>
      <c r="AC1372" s="3"/>
      <c r="AD1372" s="3"/>
      <c r="AE1372" s="3"/>
      <c r="AF1372" s="3"/>
      <c r="AG1372" s="3"/>
      <c r="AH1372" s="3"/>
      <c r="AI1372" s="3"/>
      <c r="AJ1372" s="3"/>
    </row>
    <row r="1373" spans="1:36" x14ac:dyDescent="0.45">
      <c r="A1373" s="3"/>
      <c r="B1373" s="3"/>
      <c r="C1373" s="3"/>
      <c r="D1373" s="23"/>
      <c r="E1373" s="95"/>
      <c r="F1373" s="95"/>
      <c r="X1373" s="95"/>
      <c r="Z1373" s="95"/>
      <c r="AB1373" s="3"/>
      <c r="AC1373" s="3"/>
      <c r="AD1373" s="3"/>
      <c r="AE1373" s="3"/>
      <c r="AF1373" s="3"/>
      <c r="AG1373" s="3"/>
      <c r="AH1373" s="3"/>
      <c r="AI1373" s="3"/>
      <c r="AJ1373" s="3"/>
    </row>
    <row r="1374" spans="1:36" x14ac:dyDescent="0.45">
      <c r="A1374" s="3"/>
      <c r="B1374" s="3"/>
      <c r="C1374" s="3"/>
      <c r="D1374" s="23"/>
      <c r="E1374" s="95"/>
      <c r="F1374" s="95"/>
      <c r="X1374" s="95"/>
      <c r="Z1374" s="95"/>
      <c r="AB1374" s="3"/>
      <c r="AC1374" s="3"/>
      <c r="AD1374" s="3"/>
      <c r="AE1374" s="3"/>
      <c r="AF1374" s="3"/>
      <c r="AG1374" s="3"/>
      <c r="AH1374" s="3"/>
      <c r="AI1374" s="3"/>
      <c r="AJ1374" s="3"/>
    </row>
    <row r="1375" spans="1:36" x14ac:dyDescent="0.45">
      <c r="A1375" s="3"/>
      <c r="B1375" s="3"/>
      <c r="C1375" s="3"/>
      <c r="D1375" s="23"/>
      <c r="E1375" s="95"/>
      <c r="F1375" s="95"/>
      <c r="X1375" s="95"/>
      <c r="Z1375" s="95"/>
      <c r="AB1375" s="3"/>
      <c r="AC1375" s="3"/>
      <c r="AD1375" s="3"/>
      <c r="AE1375" s="3"/>
      <c r="AF1375" s="3"/>
      <c r="AG1375" s="3"/>
      <c r="AH1375" s="3"/>
      <c r="AI1375" s="3"/>
      <c r="AJ1375" s="3"/>
    </row>
    <row r="1376" spans="1:36" x14ac:dyDescent="0.45">
      <c r="A1376" s="3"/>
      <c r="B1376" s="3"/>
      <c r="C1376" s="3"/>
      <c r="D1376" s="23"/>
      <c r="E1376" s="95"/>
      <c r="F1376" s="95"/>
      <c r="X1376" s="95"/>
      <c r="Z1376" s="95"/>
      <c r="AB1376" s="3"/>
      <c r="AC1376" s="3"/>
      <c r="AD1376" s="3"/>
      <c r="AE1376" s="3"/>
      <c r="AF1376" s="3"/>
      <c r="AG1376" s="3"/>
      <c r="AH1376" s="3"/>
      <c r="AI1376" s="3"/>
      <c r="AJ1376" s="3"/>
    </row>
    <row r="1377" spans="1:36" x14ac:dyDescent="0.45">
      <c r="A1377" s="3"/>
      <c r="B1377" s="3"/>
      <c r="C1377" s="3"/>
      <c r="D1377" s="23"/>
      <c r="E1377" s="95"/>
      <c r="F1377" s="95"/>
      <c r="X1377" s="95"/>
      <c r="Z1377" s="95"/>
      <c r="AB1377" s="3"/>
      <c r="AC1377" s="3"/>
      <c r="AD1377" s="3"/>
      <c r="AE1377" s="3"/>
      <c r="AF1377" s="3"/>
      <c r="AG1377" s="3"/>
      <c r="AH1377" s="3"/>
      <c r="AI1377" s="3"/>
      <c r="AJ1377" s="3"/>
    </row>
    <row r="1378" spans="1:36" x14ac:dyDescent="0.45">
      <c r="A1378" s="3"/>
      <c r="B1378" s="3"/>
      <c r="C1378" s="3"/>
      <c r="D1378" s="23"/>
      <c r="E1378" s="95"/>
      <c r="F1378" s="95"/>
      <c r="X1378" s="95"/>
      <c r="Z1378" s="95"/>
      <c r="AB1378" s="3"/>
      <c r="AC1378" s="3"/>
      <c r="AD1378" s="3"/>
      <c r="AE1378" s="3"/>
      <c r="AF1378" s="3"/>
      <c r="AG1378" s="3"/>
      <c r="AH1378" s="3"/>
      <c r="AI1378" s="3"/>
      <c r="AJ1378" s="3"/>
    </row>
    <row r="1379" spans="1:36" x14ac:dyDescent="0.45">
      <c r="A1379" s="3"/>
      <c r="B1379" s="3"/>
      <c r="C1379" s="3"/>
      <c r="D1379" s="23"/>
      <c r="E1379" s="95"/>
      <c r="F1379" s="95"/>
      <c r="X1379" s="95"/>
      <c r="Z1379" s="95"/>
      <c r="AB1379" s="3"/>
      <c r="AC1379" s="3"/>
      <c r="AD1379" s="3"/>
      <c r="AE1379" s="3"/>
      <c r="AF1379" s="3"/>
      <c r="AG1379" s="3"/>
      <c r="AH1379" s="3"/>
      <c r="AI1379" s="3"/>
      <c r="AJ1379" s="3"/>
    </row>
    <row r="1380" spans="1:36" x14ac:dyDescent="0.45">
      <c r="A1380" s="3"/>
      <c r="B1380" s="3"/>
      <c r="C1380" s="3"/>
      <c r="D1380" s="23"/>
      <c r="E1380" s="95"/>
      <c r="F1380" s="95"/>
      <c r="X1380" s="95"/>
      <c r="Z1380" s="95"/>
      <c r="AB1380" s="3"/>
      <c r="AC1380" s="3"/>
      <c r="AD1380" s="3"/>
      <c r="AE1380" s="3"/>
      <c r="AF1380" s="3"/>
      <c r="AG1380" s="3"/>
      <c r="AH1380" s="3"/>
      <c r="AI1380" s="3"/>
      <c r="AJ1380" s="3"/>
    </row>
    <row r="1381" spans="1:36" x14ac:dyDescent="0.45">
      <c r="A1381" s="3"/>
      <c r="B1381" s="3"/>
      <c r="C1381" s="3"/>
      <c r="D1381" s="23"/>
      <c r="E1381" s="95"/>
      <c r="F1381" s="95"/>
      <c r="X1381" s="95"/>
      <c r="Z1381" s="95"/>
      <c r="AB1381" s="3"/>
      <c r="AC1381" s="3"/>
      <c r="AD1381" s="3"/>
      <c r="AE1381" s="3"/>
      <c r="AF1381" s="3"/>
      <c r="AG1381" s="3"/>
      <c r="AH1381" s="3"/>
      <c r="AI1381" s="3"/>
      <c r="AJ1381" s="3"/>
    </row>
    <row r="1382" spans="1:36" x14ac:dyDescent="0.45">
      <c r="A1382" s="3"/>
      <c r="B1382" s="3"/>
      <c r="C1382" s="3"/>
      <c r="D1382" s="23"/>
      <c r="E1382" s="95"/>
      <c r="F1382" s="95"/>
      <c r="X1382" s="95"/>
      <c r="Z1382" s="95"/>
      <c r="AB1382" s="3"/>
      <c r="AC1382" s="3"/>
      <c r="AD1382" s="3"/>
      <c r="AE1382" s="3"/>
      <c r="AF1382" s="3"/>
      <c r="AG1382" s="3"/>
      <c r="AH1382" s="3"/>
      <c r="AI1382" s="3"/>
      <c r="AJ1382" s="3"/>
    </row>
    <row r="1383" spans="1:36" x14ac:dyDescent="0.45">
      <c r="A1383" s="3"/>
      <c r="B1383" s="3"/>
      <c r="C1383" s="3"/>
      <c r="D1383" s="23"/>
      <c r="E1383" s="95"/>
      <c r="F1383" s="95"/>
      <c r="X1383" s="95"/>
      <c r="Z1383" s="95"/>
      <c r="AB1383" s="3"/>
      <c r="AC1383" s="3"/>
      <c r="AD1383" s="3"/>
      <c r="AE1383" s="3"/>
      <c r="AF1383" s="3"/>
      <c r="AG1383" s="3"/>
      <c r="AH1383" s="3"/>
      <c r="AI1383" s="3"/>
      <c r="AJ1383" s="3"/>
    </row>
    <row r="1384" spans="1:36" x14ac:dyDescent="0.45">
      <c r="A1384" s="3"/>
      <c r="B1384" s="3"/>
      <c r="C1384" s="3"/>
      <c r="D1384" s="23"/>
      <c r="E1384" s="95"/>
      <c r="F1384" s="95"/>
      <c r="X1384" s="95"/>
      <c r="Z1384" s="95"/>
      <c r="AB1384" s="3"/>
      <c r="AC1384" s="3"/>
      <c r="AD1384" s="3"/>
      <c r="AE1384" s="3"/>
      <c r="AF1384" s="3"/>
      <c r="AG1384" s="3"/>
      <c r="AH1384" s="3"/>
      <c r="AI1384" s="3"/>
      <c r="AJ1384" s="3"/>
    </row>
    <row r="1385" spans="1:36" x14ac:dyDescent="0.45">
      <c r="A1385" s="3"/>
      <c r="B1385" s="3"/>
      <c r="C1385" s="3"/>
      <c r="D1385" s="23"/>
      <c r="E1385" s="95"/>
      <c r="F1385" s="95"/>
      <c r="X1385" s="95"/>
      <c r="Z1385" s="95"/>
      <c r="AB1385" s="3"/>
      <c r="AC1385" s="3"/>
      <c r="AD1385" s="3"/>
      <c r="AE1385" s="3"/>
      <c r="AF1385" s="3"/>
      <c r="AG1385" s="3"/>
      <c r="AH1385" s="3"/>
      <c r="AI1385" s="3"/>
      <c r="AJ1385" s="3"/>
    </row>
    <row r="1386" spans="1:36" x14ac:dyDescent="0.45">
      <c r="A1386" s="3"/>
      <c r="B1386" s="3"/>
      <c r="C1386" s="3"/>
      <c r="D1386" s="23"/>
      <c r="E1386" s="95"/>
      <c r="F1386" s="95"/>
      <c r="X1386" s="95"/>
      <c r="Z1386" s="95"/>
      <c r="AB1386" s="3"/>
      <c r="AC1386" s="3"/>
      <c r="AD1386" s="3"/>
      <c r="AE1386" s="3"/>
      <c r="AF1386" s="3"/>
      <c r="AG1386" s="3"/>
      <c r="AH1386" s="3"/>
      <c r="AI1386" s="3"/>
      <c r="AJ1386" s="3"/>
    </row>
    <row r="1387" spans="1:36" x14ac:dyDescent="0.45">
      <c r="A1387" s="3"/>
      <c r="B1387" s="3"/>
      <c r="C1387" s="3"/>
      <c r="D1387" s="23"/>
      <c r="E1387" s="95"/>
      <c r="F1387" s="95"/>
      <c r="X1387" s="95"/>
      <c r="Z1387" s="95"/>
      <c r="AB1387" s="3"/>
      <c r="AC1387" s="3"/>
      <c r="AD1387" s="3"/>
      <c r="AE1387" s="3"/>
      <c r="AF1387" s="3"/>
      <c r="AG1387" s="3"/>
      <c r="AH1387" s="3"/>
      <c r="AI1387" s="3"/>
      <c r="AJ1387" s="3"/>
    </row>
    <row r="1388" spans="1:36" x14ac:dyDescent="0.45">
      <c r="A1388" s="3"/>
      <c r="B1388" s="3"/>
      <c r="C1388" s="3"/>
      <c r="D1388" s="23"/>
      <c r="E1388" s="95"/>
      <c r="F1388" s="95"/>
      <c r="X1388" s="95"/>
      <c r="Z1388" s="95"/>
      <c r="AB1388" s="3"/>
      <c r="AC1388" s="3"/>
      <c r="AD1388" s="3"/>
      <c r="AE1388" s="3"/>
      <c r="AF1388" s="3"/>
      <c r="AG1388" s="3"/>
      <c r="AH1388" s="3"/>
      <c r="AI1388" s="3"/>
      <c r="AJ1388" s="3"/>
    </row>
    <row r="1389" spans="1:36" x14ac:dyDescent="0.45">
      <c r="A1389" s="3"/>
      <c r="B1389" s="3"/>
      <c r="C1389" s="3"/>
      <c r="D1389" s="23"/>
      <c r="E1389" s="95"/>
      <c r="F1389" s="95"/>
      <c r="X1389" s="95"/>
      <c r="Z1389" s="95"/>
      <c r="AB1389" s="3"/>
      <c r="AC1389" s="3"/>
      <c r="AD1389" s="3"/>
      <c r="AE1389" s="3"/>
      <c r="AF1389" s="3"/>
      <c r="AG1389" s="3"/>
      <c r="AH1389" s="3"/>
      <c r="AI1389" s="3"/>
      <c r="AJ1389" s="3"/>
    </row>
    <row r="1390" spans="1:36" x14ac:dyDescent="0.45">
      <c r="A1390" s="3"/>
      <c r="B1390" s="3"/>
      <c r="C1390" s="3"/>
      <c r="D1390" s="23"/>
      <c r="E1390" s="95"/>
      <c r="F1390" s="95"/>
      <c r="X1390" s="95"/>
      <c r="Z1390" s="95"/>
      <c r="AB1390" s="3"/>
      <c r="AC1390" s="3"/>
      <c r="AD1390" s="3"/>
      <c r="AE1390" s="3"/>
      <c r="AF1390" s="3"/>
      <c r="AG1390" s="3"/>
      <c r="AH1390" s="3"/>
      <c r="AI1390" s="3"/>
      <c r="AJ1390" s="3"/>
    </row>
    <row r="1391" spans="1:36" x14ac:dyDescent="0.45">
      <c r="A1391" s="3"/>
      <c r="B1391" s="3"/>
      <c r="C1391" s="3"/>
      <c r="D1391" s="23"/>
      <c r="E1391" s="95"/>
      <c r="F1391" s="95"/>
      <c r="X1391" s="95"/>
      <c r="Z1391" s="95"/>
      <c r="AB1391" s="3"/>
      <c r="AC1391" s="3"/>
      <c r="AD1391" s="3"/>
      <c r="AE1391" s="3"/>
      <c r="AF1391" s="3"/>
      <c r="AG1391" s="3"/>
      <c r="AH1391" s="3"/>
      <c r="AI1391" s="3"/>
      <c r="AJ1391" s="3"/>
    </row>
    <row r="1392" spans="1:36" x14ac:dyDescent="0.45">
      <c r="A1392" s="3"/>
      <c r="B1392" s="3"/>
      <c r="C1392" s="3"/>
      <c r="D1392" s="23"/>
      <c r="E1392" s="95"/>
      <c r="F1392" s="95"/>
      <c r="X1392" s="95"/>
      <c r="Z1392" s="95"/>
      <c r="AB1392" s="3"/>
      <c r="AC1392" s="3"/>
      <c r="AD1392" s="3"/>
      <c r="AE1392" s="3"/>
      <c r="AF1392" s="3"/>
      <c r="AG1392" s="3"/>
      <c r="AH1392" s="3"/>
      <c r="AI1392" s="3"/>
      <c r="AJ1392" s="3"/>
    </row>
    <row r="1393" spans="1:36" x14ac:dyDescent="0.45">
      <c r="A1393" s="3"/>
      <c r="B1393" s="3"/>
      <c r="C1393" s="3"/>
      <c r="D1393" s="23"/>
      <c r="E1393" s="95"/>
      <c r="F1393" s="95"/>
      <c r="X1393" s="95"/>
      <c r="Z1393" s="95"/>
      <c r="AB1393" s="3"/>
      <c r="AC1393" s="3"/>
      <c r="AD1393" s="3"/>
      <c r="AE1393" s="3"/>
      <c r="AF1393" s="3"/>
      <c r="AG1393" s="3"/>
      <c r="AH1393" s="3"/>
      <c r="AI1393" s="3"/>
      <c r="AJ1393" s="3"/>
    </row>
    <row r="1394" spans="1:36" x14ac:dyDescent="0.45">
      <c r="A1394" s="3"/>
      <c r="B1394" s="3"/>
      <c r="C1394" s="3"/>
      <c r="D1394" s="23"/>
      <c r="E1394" s="95"/>
      <c r="F1394" s="95"/>
      <c r="X1394" s="95"/>
      <c r="Z1394" s="95"/>
      <c r="AB1394" s="3"/>
      <c r="AC1394" s="3"/>
      <c r="AD1394" s="3"/>
      <c r="AE1394" s="3"/>
      <c r="AF1394" s="3"/>
      <c r="AG1394" s="3"/>
      <c r="AH1394" s="3"/>
      <c r="AI1394" s="3"/>
      <c r="AJ1394" s="3"/>
    </row>
    <row r="1395" spans="1:36" x14ac:dyDescent="0.45">
      <c r="A1395" s="3"/>
      <c r="B1395" s="3"/>
      <c r="C1395" s="3"/>
      <c r="D1395" s="23"/>
      <c r="E1395" s="95"/>
      <c r="F1395" s="95"/>
      <c r="X1395" s="95"/>
      <c r="Z1395" s="95"/>
      <c r="AB1395" s="3"/>
      <c r="AC1395" s="3"/>
      <c r="AD1395" s="3"/>
      <c r="AE1395" s="3"/>
      <c r="AF1395" s="3"/>
      <c r="AG1395" s="3"/>
      <c r="AH1395" s="3"/>
      <c r="AI1395" s="3"/>
      <c r="AJ1395" s="3"/>
    </row>
    <row r="1396" spans="1:36" x14ac:dyDescent="0.45">
      <c r="A1396" s="3"/>
      <c r="B1396" s="3"/>
      <c r="C1396" s="3"/>
      <c r="D1396" s="23"/>
      <c r="E1396" s="95"/>
      <c r="F1396" s="95"/>
      <c r="X1396" s="95"/>
      <c r="Z1396" s="95"/>
      <c r="AB1396" s="3"/>
      <c r="AC1396" s="3"/>
      <c r="AD1396" s="3"/>
      <c r="AE1396" s="3"/>
      <c r="AF1396" s="3"/>
      <c r="AG1396" s="3"/>
      <c r="AH1396" s="3"/>
      <c r="AI1396" s="3"/>
      <c r="AJ1396" s="3"/>
    </row>
    <row r="1397" spans="1:36" x14ac:dyDescent="0.45">
      <c r="A1397" s="3"/>
      <c r="B1397" s="3"/>
      <c r="C1397" s="3"/>
      <c r="D1397" s="23"/>
      <c r="E1397" s="95"/>
      <c r="F1397" s="95"/>
      <c r="X1397" s="95"/>
      <c r="Z1397" s="95"/>
      <c r="AB1397" s="3"/>
      <c r="AC1397" s="3"/>
      <c r="AD1397" s="3"/>
      <c r="AE1397" s="3"/>
      <c r="AF1397" s="3"/>
      <c r="AG1397" s="3"/>
      <c r="AH1397" s="3"/>
      <c r="AI1397" s="3"/>
      <c r="AJ1397" s="3"/>
    </row>
    <row r="1398" spans="1:36" x14ac:dyDescent="0.45">
      <c r="A1398" s="3"/>
      <c r="B1398" s="3"/>
      <c r="C1398" s="3"/>
      <c r="D1398" s="23"/>
      <c r="E1398" s="95"/>
      <c r="F1398" s="95"/>
      <c r="X1398" s="95"/>
      <c r="Z1398" s="95"/>
      <c r="AB1398" s="3"/>
      <c r="AC1398" s="3"/>
      <c r="AD1398" s="3"/>
      <c r="AE1398" s="3"/>
      <c r="AF1398" s="3"/>
      <c r="AG1398" s="3"/>
      <c r="AH1398" s="3"/>
      <c r="AI1398" s="3"/>
      <c r="AJ1398" s="3"/>
    </row>
    <row r="1399" spans="1:36" x14ac:dyDescent="0.45">
      <c r="A1399" s="3"/>
      <c r="B1399" s="3"/>
      <c r="C1399" s="3"/>
      <c r="D1399" s="23"/>
      <c r="E1399" s="95"/>
      <c r="F1399" s="95"/>
      <c r="X1399" s="95"/>
      <c r="Z1399" s="95"/>
      <c r="AB1399" s="3"/>
      <c r="AC1399" s="3"/>
      <c r="AD1399" s="3"/>
      <c r="AE1399" s="3"/>
      <c r="AF1399" s="3"/>
      <c r="AG1399" s="3"/>
      <c r="AH1399" s="3"/>
      <c r="AI1399" s="3"/>
      <c r="AJ1399" s="3"/>
    </row>
    <row r="1400" spans="1:36" x14ac:dyDescent="0.45">
      <c r="A1400" s="3"/>
      <c r="B1400" s="3"/>
      <c r="C1400" s="3"/>
      <c r="D1400" s="23"/>
      <c r="E1400" s="95"/>
      <c r="F1400" s="95"/>
      <c r="X1400" s="95"/>
      <c r="Z1400" s="95"/>
      <c r="AB1400" s="3"/>
      <c r="AC1400" s="3"/>
      <c r="AD1400" s="3"/>
      <c r="AE1400" s="3"/>
      <c r="AF1400" s="3"/>
      <c r="AG1400" s="3"/>
      <c r="AH1400" s="3"/>
      <c r="AI1400" s="3"/>
      <c r="AJ1400" s="3"/>
    </row>
    <row r="1401" spans="1:36" x14ac:dyDescent="0.45">
      <c r="A1401" s="3"/>
      <c r="B1401" s="3"/>
      <c r="C1401" s="3"/>
      <c r="D1401" s="23"/>
      <c r="E1401" s="95"/>
      <c r="F1401" s="95"/>
      <c r="X1401" s="95"/>
      <c r="Z1401" s="95"/>
      <c r="AB1401" s="3"/>
      <c r="AC1401" s="3"/>
      <c r="AD1401" s="3"/>
      <c r="AE1401" s="3"/>
      <c r="AF1401" s="3"/>
      <c r="AG1401" s="3"/>
      <c r="AH1401" s="3"/>
      <c r="AI1401" s="3"/>
      <c r="AJ1401" s="3"/>
    </row>
    <row r="1402" spans="1:36" x14ac:dyDescent="0.45">
      <c r="A1402" s="3"/>
      <c r="B1402" s="3"/>
      <c r="C1402" s="3"/>
      <c r="D1402" s="23"/>
      <c r="E1402" s="95"/>
      <c r="F1402" s="95"/>
      <c r="X1402" s="95"/>
      <c r="Z1402" s="95"/>
      <c r="AB1402" s="3"/>
      <c r="AC1402" s="3"/>
      <c r="AD1402" s="3"/>
      <c r="AE1402" s="3"/>
      <c r="AF1402" s="3"/>
      <c r="AG1402" s="3"/>
      <c r="AH1402" s="3"/>
      <c r="AI1402" s="3"/>
      <c r="AJ1402" s="3"/>
    </row>
    <row r="1403" spans="1:36" x14ac:dyDescent="0.45">
      <c r="A1403" s="3"/>
      <c r="B1403" s="3"/>
      <c r="C1403" s="3"/>
      <c r="D1403" s="23"/>
      <c r="E1403" s="95"/>
      <c r="F1403" s="95"/>
      <c r="X1403" s="95"/>
      <c r="Z1403" s="95"/>
      <c r="AB1403" s="3"/>
      <c r="AC1403" s="3"/>
      <c r="AD1403" s="3"/>
      <c r="AE1403" s="3"/>
      <c r="AF1403" s="3"/>
      <c r="AG1403" s="3"/>
      <c r="AH1403" s="3"/>
      <c r="AI1403" s="3"/>
      <c r="AJ1403" s="3"/>
    </row>
    <row r="1404" spans="1:36" x14ac:dyDescent="0.45">
      <c r="A1404" s="3"/>
      <c r="B1404" s="3"/>
      <c r="C1404" s="3"/>
      <c r="D1404" s="23"/>
      <c r="E1404" s="95"/>
      <c r="F1404" s="95"/>
      <c r="X1404" s="95"/>
      <c r="Z1404" s="95"/>
      <c r="AB1404" s="3"/>
      <c r="AC1404" s="3"/>
      <c r="AD1404" s="3"/>
      <c r="AE1404" s="3"/>
      <c r="AF1404" s="3"/>
      <c r="AG1404" s="3"/>
      <c r="AH1404" s="3"/>
      <c r="AI1404" s="3"/>
      <c r="AJ1404" s="3"/>
    </row>
    <row r="1405" spans="1:36" x14ac:dyDescent="0.45">
      <c r="A1405" s="3"/>
      <c r="B1405" s="3"/>
      <c r="C1405" s="3"/>
      <c r="D1405" s="23"/>
      <c r="E1405" s="95"/>
      <c r="F1405" s="95"/>
      <c r="X1405" s="95"/>
      <c r="Z1405" s="95"/>
      <c r="AB1405" s="3"/>
      <c r="AC1405" s="3"/>
      <c r="AD1405" s="3"/>
      <c r="AE1405" s="3"/>
      <c r="AF1405" s="3"/>
      <c r="AG1405" s="3"/>
      <c r="AH1405" s="3"/>
      <c r="AI1405" s="3"/>
      <c r="AJ1405" s="3"/>
    </row>
    <row r="1406" spans="1:36" x14ac:dyDescent="0.45">
      <c r="A1406" s="3"/>
      <c r="B1406" s="3"/>
      <c r="C1406" s="3"/>
      <c r="D1406" s="23"/>
      <c r="E1406" s="95"/>
      <c r="F1406" s="95"/>
      <c r="X1406" s="95"/>
      <c r="Z1406" s="95"/>
      <c r="AB1406" s="3"/>
      <c r="AC1406" s="3"/>
      <c r="AD1406" s="3"/>
      <c r="AE1406" s="3"/>
      <c r="AF1406" s="3"/>
      <c r="AG1406" s="3"/>
      <c r="AH1406" s="3"/>
      <c r="AI1406" s="3"/>
      <c r="AJ1406" s="3"/>
    </row>
    <row r="1407" spans="1:36" x14ac:dyDescent="0.45">
      <c r="A1407" s="3"/>
      <c r="B1407" s="3"/>
      <c r="C1407" s="3"/>
      <c r="D1407" s="23"/>
      <c r="E1407" s="95"/>
      <c r="F1407" s="95"/>
      <c r="X1407" s="95"/>
      <c r="Z1407" s="95"/>
      <c r="AB1407" s="3"/>
      <c r="AC1407" s="3"/>
      <c r="AD1407" s="3"/>
      <c r="AE1407" s="3"/>
      <c r="AF1407" s="3"/>
      <c r="AG1407" s="3"/>
      <c r="AH1407" s="3"/>
      <c r="AI1407" s="3"/>
      <c r="AJ1407" s="3"/>
    </row>
    <row r="1408" spans="1:36" x14ac:dyDescent="0.45">
      <c r="A1408" s="3"/>
      <c r="B1408" s="3"/>
      <c r="C1408" s="3"/>
      <c r="D1408" s="23"/>
      <c r="E1408" s="95"/>
      <c r="F1408" s="95"/>
      <c r="X1408" s="95"/>
      <c r="Z1408" s="95"/>
      <c r="AB1408" s="3"/>
      <c r="AC1408" s="3"/>
      <c r="AD1408" s="3"/>
      <c r="AE1408" s="3"/>
      <c r="AF1408" s="3"/>
      <c r="AG1408" s="3"/>
      <c r="AH1408" s="3"/>
      <c r="AI1408" s="3"/>
      <c r="AJ1408" s="3"/>
    </row>
    <row r="1409" spans="1:36" x14ac:dyDescent="0.45">
      <c r="A1409" s="3"/>
      <c r="B1409" s="3"/>
      <c r="C1409" s="3"/>
      <c r="D1409" s="23"/>
      <c r="E1409" s="95"/>
      <c r="F1409" s="95"/>
      <c r="X1409" s="95"/>
      <c r="Z1409" s="95"/>
      <c r="AB1409" s="3"/>
      <c r="AC1409" s="3"/>
      <c r="AD1409" s="3"/>
      <c r="AE1409" s="3"/>
      <c r="AF1409" s="3"/>
      <c r="AG1409" s="3"/>
      <c r="AH1409" s="3"/>
      <c r="AI1409" s="3"/>
      <c r="AJ1409" s="3"/>
    </row>
    <row r="1410" spans="1:36" x14ac:dyDescent="0.45">
      <c r="A1410" s="3"/>
      <c r="B1410" s="3"/>
      <c r="C1410" s="3"/>
      <c r="D1410" s="23"/>
      <c r="E1410" s="95"/>
      <c r="F1410" s="95"/>
      <c r="X1410" s="95"/>
      <c r="Z1410" s="95"/>
      <c r="AB1410" s="3"/>
      <c r="AC1410" s="3"/>
      <c r="AD1410" s="3"/>
      <c r="AE1410" s="3"/>
      <c r="AF1410" s="3"/>
      <c r="AG1410" s="3"/>
      <c r="AH1410" s="3"/>
      <c r="AI1410" s="3"/>
      <c r="AJ1410" s="3"/>
    </row>
    <row r="1411" spans="1:36" x14ac:dyDescent="0.45">
      <c r="A1411" s="3"/>
      <c r="B1411" s="3"/>
      <c r="C1411" s="3"/>
      <c r="D1411" s="23"/>
      <c r="E1411" s="95"/>
      <c r="F1411" s="95"/>
      <c r="X1411" s="95"/>
      <c r="Z1411" s="95"/>
      <c r="AB1411" s="3"/>
      <c r="AC1411" s="3"/>
      <c r="AD1411" s="3"/>
      <c r="AE1411" s="3"/>
      <c r="AF1411" s="3"/>
      <c r="AG1411" s="3"/>
      <c r="AH1411" s="3"/>
      <c r="AI1411" s="3"/>
      <c r="AJ1411" s="3"/>
    </row>
    <row r="1412" spans="1:36" x14ac:dyDescent="0.45">
      <c r="A1412" s="3"/>
      <c r="B1412" s="3"/>
      <c r="C1412" s="3"/>
      <c r="D1412" s="23"/>
      <c r="E1412" s="95"/>
      <c r="F1412" s="95"/>
      <c r="X1412" s="95"/>
      <c r="Z1412" s="95"/>
      <c r="AB1412" s="3"/>
      <c r="AC1412" s="3"/>
      <c r="AD1412" s="3"/>
      <c r="AE1412" s="3"/>
      <c r="AF1412" s="3"/>
      <c r="AG1412" s="3"/>
      <c r="AH1412" s="3"/>
      <c r="AI1412" s="3"/>
      <c r="AJ1412" s="3"/>
    </row>
    <row r="1413" spans="1:36" x14ac:dyDescent="0.45">
      <c r="A1413" s="3"/>
      <c r="B1413" s="3"/>
      <c r="C1413" s="3"/>
      <c r="D1413" s="23"/>
      <c r="E1413" s="95"/>
      <c r="F1413" s="95"/>
      <c r="X1413" s="95"/>
      <c r="Z1413" s="95"/>
      <c r="AB1413" s="3"/>
      <c r="AC1413" s="3"/>
      <c r="AD1413" s="3"/>
      <c r="AE1413" s="3"/>
      <c r="AF1413" s="3"/>
      <c r="AG1413" s="3"/>
      <c r="AH1413" s="3"/>
      <c r="AI1413" s="3"/>
      <c r="AJ1413" s="3"/>
    </row>
    <row r="1414" spans="1:36" x14ac:dyDescent="0.45">
      <c r="A1414" s="3"/>
      <c r="B1414" s="3"/>
      <c r="C1414" s="3"/>
      <c r="D1414" s="23"/>
      <c r="E1414" s="95"/>
      <c r="F1414" s="95"/>
      <c r="X1414" s="95"/>
      <c r="Z1414" s="95"/>
      <c r="AB1414" s="3"/>
      <c r="AC1414" s="3"/>
      <c r="AD1414" s="3"/>
      <c r="AE1414" s="3"/>
      <c r="AF1414" s="3"/>
      <c r="AG1414" s="3"/>
      <c r="AH1414" s="3"/>
      <c r="AI1414" s="3"/>
      <c r="AJ1414" s="3"/>
    </row>
    <row r="1415" spans="1:36" x14ac:dyDescent="0.45">
      <c r="A1415" s="3"/>
      <c r="B1415" s="3"/>
      <c r="C1415" s="3"/>
      <c r="D1415" s="23"/>
      <c r="E1415" s="95"/>
      <c r="F1415" s="95"/>
      <c r="X1415" s="95"/>
      <c r="Z1415" s="95"/>
      <c r="AB1415" s="3"/>
      <c r="AC1415" s="3"/>
      <c r="AD1415" s="3"/>
      <c r="AE1415" s="3"/>
      <c r="AF1415" s="3"/>
      <c r="AG1415" s="3"/>
      <c r="AH1415" s="3"/>
      <c r="AI1415" s="3"/>
      <c r="AJ1415" s="3"/>
    </row>
    <row r="1416" spans="1:36" x14ac:dyDescent="0.45">
      <c r="A1416" s="3"/>
      <c r="B1416" s="3"/>
      <c r="C1416" s="3"/>
      <c r="D1416" s="23"/>
      <c r="E1416" s="95"/>
      <c r="F1416" s="95"/>
      <c r="X1416" s="95"/>
      <c r="Z1416" s="95"/>
      <c r="AB1416" s="3"/>
      <c r="AC1416" s="3"/>
      <c r="AD1416" s="3"/>
      <c r="AE1416" s="3"/>
      <c r="AF1416" s="3"/>
      <c r="AG1416" s="3"/>
      <c r="AH1416" s="3"/>
      <c r="AI1416" s="3"/>
      <c r="AJ1416" s="3"/>
    </row>
    <row r="1417" spans="1:36" x14ac:dyDescent="0.45">
      <c r="A1417" s="3"/>
      <c r="B1417" s="3"/>
      <c r="C1417" s="3"/>
      <c r="D1417" s="23"/>
      <c r="E1417" s="95"/>
      <c r="F1417" s="95"/>
      <c r="X1417" s="95"/>
      <c r="Z1417" s="95"/>
      <c r="AB1417" s="3"/>
      <c r="AC1417" s="3"/>
      <c r="AD1417" s="3"/>
      <c r="AE1417" s="3"/>
      <c r="AF1417" s="3"/>
      <c r="AG1417" s="3"/>
      <c r="AH1417" s="3"/>
      <c r="AI1417" s="3"/>
      <c r="AJ1417" s="3"/>
    </row>
    <row r="1418" spans="1:36" x14ac:dyDescent="0.45">
      <c r="A1418" s="3"/>
      <c r="B1418" s="3"/>
      <c r="C1418" s="3"/>
      <c r="D1418" s="23"/>
      <c r="E1418" s="95"/>
      <c r="F1418" s="95"/>
      <c r="X1418" s="95"/>
      <c r="Z1418" s="95"/>
      <c r="AB1418" s="3"/>
      <c r="AC1418" s="3"/>
      <c r="AD1418" s="3"/>
      <c r="AE1418" s="3"/>
      <c r="AF1418" s="3"/>
      <c r="AG1418" s="3"/>
      <c r="AH1418" s="3"/>
      <c r="AI1418" s="3"/>
      <c r="AJ1418" s="3"/>
    </row>
    <row r="1419" spans="1:36" x14ac:dyDescent="0.45">
      <c r="A1419" s="3"/>
      <c r="B1419" s="3"/>
      <c r="C1419" s="3"/>
      <c r="D1419" s="23"/>
      <c r="E1419" s="95"/>
      <c r="F1419" s="95"/>
      <c r="X1419" s="95"/>
      <c r="Z1419" s="95"/>
      <c r="AB1419" s="3"/>
      <c r="AC1419" s="3"/>
      <c r="AD1419" s="3"/>
      <c r="AE1419" s="3"/>
      <c r="AF1419" s="3"/>
      <c r="AG1419" s="3"/>
      <c r="AH1419" s="3"/>
      <c r="AI1419" s="3"/>
      <c r="AJ1419" s="3"/>
    </row>
    <row r="1420" spans="1:36" x14ac:dyDescent="0.45">
      <c r="A1420" s="3"/>
      <c r="B1420" s="3"/>
      <c r="C1420" s="3"/>
      <c r="D1420" s="23"/>
      <c r="E1420" s="95"/>
      <c r="F1420" s="95"/>
      <c r="X1420" s="95"/>
      <c r="Z1420" s="95"/>
      <c r="AB1420" s="3"/>
      <c r="AC1420" s="3"/>
      <c r="AD1420" s="3"/>
      <c r="AE1420" s="3"/>
      <c r="AF1420" s="3"/>
      <c r="AG1420" s="3"/>
      <c r="AH1420" s="3"/>
      <c r="AI1420" s="3"/>
      <c r="AJ1420" s="3"/>
    </row>
    <row r="1421" spans="1:36" x14ac:dyDescent="0.45">
      <c r="A1421" s="3"/>
      <c r="B1421" s="3"/>
      <c r="C1421" s="3"/>
      <c r="D1421" s="23"/>
      <c r="E1421" s="95"/>
      <c r="F1421" s="95"/>
      <c r="X1421" s="95"/>
      <c r="Z1421" s="95"/>
      <c r="AB1421" s="3"/>
      <c r="AC1421" s="3"/>
      <c r="AD1421" s="3"/>
      <c r="AE1421" s="3"/>
      <c r="AF1421" s="3"/>
      <c r="AG1421" s="3"/>
      <c r="AH1421" s="3"/>
      <c r="AI1421" s="3"/>
      <c r="AJ1421" s="3"/>
    </row>
    <row r="1422" spans="1:36" x14ac:dyDescent="0.45">
      <c r="A1422" s="3"/>
      <c r="B1422" s="3"/>
      <c r="C1422" s="3"/>
      <c r="D1422" s="23"/>
      <c r="E1422" s="95"/>
      <c r="F1422" s="95"/>
      <c r="X1422" s="95"/>
      <c r="Z1422" s="95"/>
      <c r="AB1422" s="3"/>
      <c r="AC1422" s="3"/>
      <c r="AD1422" s="3"/>
      <c r="AE1422" s="3"/>
      <c r="AF1422" s="3"/>
      <c r="AG1422" s="3"/>
      <c r="AH1422" s="3"/>
      <c r="AI1422" s="3"/>
      <c r="AJ1422" s="3"/>
    </row>
    <row r="1423" spans="1:36" x14ac:dyDescent="0.45">
      <c r="A1423" s="3"/>
      <c r="B1423" s="3"/>
      <c r="C1423" s="3"/>
      <c r="D1423" s="23"/>
      <c r="E1423" s="95"/>
      <c r="F1423" s="95"/>
      <c r="X1423" s="95"/>
      <c r="Z1423" s="95"/>
      <c r="AB1423" s="3"/>
      <c r="AC1423" s="3"/>
      <c r="AD1423" s="3"/>
      <c r="AE1423" s="3"/>
      <c r="AF1423" s="3"/>
      <c r="AG1423" s="3"/>
      <c r="AH1423" s="3"/>
      <c r="AI1423" s="3"/>
      <c r="AJ1423" s="3"/>
    </row>
    <row r="1424" spans="1:36" x14ac:dyDescent="0.45">
      <c r="A1424" s="3"/>
      <c r="B1424" s="3"/>
      <c r="C1424" s="3"/>
      <c r="D1424" s="23"/>
      <c r="E1424" s="95"/>
      <c r="F1424" s="95"/>
      <c r="X1424" s="95"/>
      <c r="Z1424" s="95"/>
      <c r="AB1424" s="3"/>
      <c r="AC1424" s="3"/>
      <c r="AD1424" s="3"/>
      <c r="AE1424" s="3"/>
      <c r="AF1424" s="3"/>
      <c r="AG1424" s="3"/>
      <c r="AH1424" s="3"/>
      <c r="AI1424" s="3"/>
      <c r="AJ1424" s="3"/>
    </row>
    <row r="1425" spans="1:36" x14ac:dyDescent="0.45">
      <c r="A1425" s="3"/>
      <c r="B1425" s="3"/>
      <c r="C1425" s="3"/>
      <c r="D1425" s="23"/>
      <c r="E1425" s="95"/>
      <c r="F1425" s="95"/>
      <c r="X1425" s="95"/>
      <c r="Z1425" s="95"/>
      <c r="AB1425" s="3"/>
      <c r="AC1425" s="3"/>
      <c r="AD1425" s="3"/>
      <c r="AE1425" s="3"/>
      <c r="AF1425" s="3"/>
      <c r="AG1425" s="3"/>
      <c r="AH1425" s="3"/>
      <c r="AI1425" s="3"/>
      <c r="AJ1425" s="3"/>
    </row>
    <row r="1426" spans="1:36" x14ac:dyDescent="0.45">
      <c r="A1426" s="3"/>
      <c r="B1426" s="3"/>
      <c r="C1426" s="3"/>
      <c r="D1426" s="23"/>
      <c r="E1426" s="95"/>
      <c r="F1426" s="95"/>
      <c r="X1426" s="95"/>
      <c r="Z1426" s="95"/>
      <c r="AB1426" s="3"/>
      <c r="AC1426" s="3"/>
      <c r="AD1426" s="3"/>
      <c r="AE1426" s="3"/>
      <c r="AF1426" s="3"/>
      <c r="AG1426" s="3"/>
      <c r="AH1426" s="3"/>
      <c r="AI1426" s="3"/>
      <c r="AJ1426" s="3"/>
    </row>
    <row r="1427" spans="1:36" x14ac:dyDescent="0.45">
      <c r="A1427" s="3"/>
      <c r="B1427" s="3"/>
      <c r="C1427" s="3"/>
      <c r="D1427" s="23"/>
      <c r="E1427" s="95"/>
      <c r="F1427" s="95"/>
      <c r="X1427" s="95"/>
      <c r="Z1427" s="95"/>
      <c r="AB1427" s="3"/>
      <c r="AC1427" s="3"/>
      <c r="AD1427" s="3"/>
      <c r="AE1427" s="3"/>
      <c r="AF1427" s="3"/>
      <c r="AG1427" s="3"/>
      <c r="AH1427" s="3"/>
      <c r="AI1427" s="3"/>
      <c r="AJ1427" s="3"/>
    </row>
    <row r="1428" spans="1:36" x14ac:dyDescent="0.45">
      <c r="A1428" s="3"/>
      <c r="B1428" s="3"/>
      <c r="C1428" s="3"/>
      <c r="D1428" s="23"/>
      <c r="E1428" s="95"/>
      <c r="F1428" s="95"/>
      <c r="X1428" s="95"/>
      <c r="Z1428" s="95"/>
      <c r="AB1428" s="3"/>
      <c r="AC1428" s="3"/>
      <c r="AD1428" s="3"/>
      <c r="AE1428" s="3"/>
      <c r="AF1428" s="3"/>
      <c r="AG1428" s="3"/>
      <c r="AH1428" s="3"/>
      <c r="AI1428" s="3"/>
      <c r="AJ1428" s="3"/>
    </row>
    <row r="1429" spans="1:36" x14ac:dyDescent="0.45">
      <c r="A1429" s="3"/>
      <c r="B1429" s="3"/>
      <c r="C1429" s="3"/>
      <c r="D1429" s="23"/>
      <c r="E1429" s="95"/>
      <c r="F1429" s="95"/>
      <c r="X1429" s="95"/>
      <c r="Z1429" s="95"/>
      <c r="AB1429" s="3"/>
      <c r="AC1429" s="3"/>
      <c r="AD1429" s="3"/>
      <c r="AE1429" s="3"/>
      <c r="AF1429" s="3"/>
      <c r="AG1429" s="3"/>
      <c r="AH1429" s="3"/>
      <c r="AI1429" s="3"/>
      <c r="AJ1429" s="3"/>
    </row>
    <row r="1430" spans="1:36" x14ac:dyDescent="0.45">
      <c r="A1430" s="3"/>
      <c r="B1430" s="3"/>
      <c r="C1430" s="3"/>
      <c r="D1430" s="23"/>
      <c r="E1430" s="95"/>
      <c r="F1430" s="95"/>
      <c r="X1430" s="95"/>
      <c r="Z1430" s="95"/>
      <c r="AB1430" s="3"/>
      <c r="AC1430" s="3"/>
      <c r="AD1430" s="3"/>
      <c r="AE1430" s="3"/>
      <c r="AF1430" s="3"/>
      <c r="AG1430" s="3"/>
      <c r="AH1430" s="3"/>
      <c r="AI1430" s="3"/>
      <c r="AJ1430" s="3"/>
    </row>
    <row r="1431" spans="1:36" x14ac:dyDescent="0.45">
      <c r="A1431" s="3"/>
      <c r="B1431" s="3"/>
      <c r="C1431" s="3"/>
      <c r="D1431" s="23"/>
      <c r="E1431" s="95"/>
      <c r="F1431" s="95"/>
      <c r="X1431" s="95"/>
      <c r="Z1431" s="95"/>
      <c r="AB1431" s="3"/>
      <c r="AC1431" s="3"/>
      <c r="AD1431" s="3"/>
      <c r="AE1431" s="3"/>
      <c r="AF1431" s="3"/>
      <c r="AG1431" s="3"/>
      <c r="AH1431" s="3"/>
      <c r="AI1431" s="3"/>
      <c r="AJ1431" s="3"/>
    </row>
    <row r="1432" spans="1:36" x14ac:dyDescent="0.45">
      <c r="A1432" s="3"/>
      <c r="B1432" s="3"/>
      <c r="C1432" s="3"/>
      <c r="D1432" s="23"/>
      <c r="E1432" s="95"/>
      <c r="F1432" s="95"/>
      <c r="X1432" s="95"/>
      <c r="Z1432" s="95"/>
      <c r="AB1432" s="3"/>
      <c r="AC1432" s="3"/>
      <c r="AD1432" s="3"/>
      <c r="AE1432" s="3"/>
      <c r="AF1432" s="3"/>
      <c r="AG1432" s="3"/>
      <c r="AH1432" s="3"/>
      <c r="AI1432" s="3"/>
      <c r="AJ1432" s="3"/>
    </row>
    <row r="1433" spans="1:36" x14ac:dyDescent="0.45">
      <c r="A1433" s="3"/>
      <c r="B1433" s="3"/>
      <c r="C1433" s="3"/>
      <c r="D1433" s="23"/>
      <c r="E1433" s="95"/>
      <c r="F1433" s="95"/>
      <c r="X1433" s="95"/>
      <c r="Z1433" s="95"/>
      <c r="AB1433" s="3"/>
      <c r="AC1433" s="3"/>
      <c r="AD1433" s="3"/>
      <c r="AE1433" s="3"/>
      <c r="AF1433" s="3"/>
      <c r="AG1433" s="3"/>
      <c r="AH1433" s="3"/>
      <c r="AI1433" s="3"/>
      <c r="AJ1433" s="3"/>
    </row>
    <row r="1434" spans="1:36" x14ac:dyDescent="0.45">
      <c r="A1434" s="3"/>
      <c r="B1434" s="3"/>
      <c r="C1434" s="3"/>
      <c r="D1434" s="23"/>
      <c r="E1434" s="95"/>
      <c r="F1434" s="95"/>
      <c r="X1434" s="95"/>
      <c r="Z1434" s="95"/>
      <c r="AB1434" s="3"/>
      <c r="AC1434" s="3"/>
      <c r="AD1434" s="3"/>
      <c r="AE1434" s="3"/>
      <c r="AF1434" s="3"/>
      <c r="AG1434" s="3"/>
      <c r="AH1434" s="3"/>
      <c r="AI1434" s="3"/>
      <c r="AJ1434" s="3"/>
    </row>
    <row r="1435" spans="1:36" x14ac:dyDescent="0.45">
      <c r="A1435" s="3"/>
      <c r="B1435" s="3"/>
      <c r="C1435" s="3"/>
      <c r="D1435" s="23"/>
      <c r="E1435" s="95"/>
      <c r="F1435" s="95"/>
      <c r="X1435" s="95"/>
      <c r="Z1435" s="95"/>
      <c r="AB1435" s="3"/>
      <c r="AC1435" s="3"/>
      <c r="AD1435" s="3"/>
      <c r="AE1435" s="3"/>
      <c r="AF1435" s="3"/>
      <c r="AG1435" s="3"/>
      <c r="AH1435" s="3"/>
      <c r="AI1435" s="3"/>
      <c r="AJ1435" s="3"/>
    </row>
    <row r="1436" spans="1:36" x14ac:dyDescent="0.45">
      <c r="A1436" s="3"/>
      <c r="B1436" s="3"/>
      <c r="C1436" s="3"/>
      <c r="D1436" s="23"/>
      <c r="E1436" s="95"/>
      <c r="F1436" s="95"/>
      <c r="X1436" s="95"/>
      <c r="Z1436" s="95"/>
      <c r="AB1436" s="3"/>
      <c r="AC1436" s="3"/>
      <c r="AD1436" s="3"/>
      <c r="AE1436" s="3"/>
      <c r="AF1436" s="3"/>
      <c r="AG1436" s="3"/>
      <c r="AH1436" s="3"/>
      <c r="AI1436" s="3"/>
      <c r="AJ1436" s="3"/>
    </row>
    <row r="1437" spans="1:36" x14ac:dyDescent="0.45">
      <c r="A1437" s="3"/>
      <c r="B1437" s="3"/>
      <c r="C1437" s="3"/>
      <c r="D1437" s="23"/>
      <c r="E1437" s="95"/>
      <c r="F1437" s="95"/>
      <c r="X1437" s="95"/>
      <c r="Z1437" s="95"/>
      <c r="AB1437" s="3"/>
      <c r="AC1437" s="3"/>
      <c r="AD1437" s="3"/>
      <c r="AE1437" s="3"/>
      <c r="AF1437" s="3"/>
      <c r="AG1437" s="3"/>
      <c r="AH1437" s="3"/>
      <c r="AI1437" s="3"/>
      <c r="AJ1437" s="3"/>
    </row>
    <row r="1438" spans="1:36" x14ac:dyDescent="0.45">
      <c r="A1438" s="3"/>
      <c r="B1438" s="3"/>
      <c r="C1438" s="3"/>
      <c r="D1438" s="23"/>
      <c r="E1438" s="95"/>
      <c r="F1438" s="95"/>
      <c r="X1438" s="95"/>
      <c r="Z1438" s="95"/>
      <c r="AB1438" s="3"/>
      <c r="AC1438" s="3"/>
      <c r="AD1438" s="3"/>
      <c r="AE1438" s="3"/>
      <c r="AF1438" s="3"/>
      <c r="AG1438" s="3"/>
      <c r="AH1438" s="3"/>
      <c r="AI1438" s="3"/>
      <c r="AJ1438" s="3"/>
    </row>
    <row r="1439" spans="1:36" x14ac:dyDescent="0.45">
      <c r="A1439" s="3"/>
      <c r="B1439" s="3"/>
      <c r="C1439" s="3"/>
      <c r="D1439" s="23"/>
      <c r="E1439" s="95"/>
      <c r="F1439" s="95"/>
      <c r="X1439" s="95"/>
      <c r="Z1439" s="95"/>
      <c r="AB1439" s="3"/>
      <c r="AC1439" s="3"/>
      <c r="AD1439" s="3"/>
      <c r="AE1439" s="3"/>
      <c r="AF1439" s="3"/>
      <c r="AG1439" s="3"/>
      <c r="AH1439" s="3"/>
      <c r="AI1439" s="3"/>
      <c r="AJ1439" s="3"/>
    </row>
    <row r="1440" spans="1:36" x14ac:dyDescent="0.45">
      <c r="A1440" s="3"/>
      <c r="B1440" s="3"/>
      <c r="C1440" s="3"/>
      <c r="D1440" s="23"/>
      <c r="E1440" s="95"/>
      <c r="F1440" s="95"/>
      <c r="X1440" s="95"/>
      <c r="Z1440" s="95"/>
      <c r="AB1440" s="3"/>
      <c r="AC1440" s="3"/>
      <c r="AD1440" s="3"/>
      <c r="AE1440" s="3"/>
      <c r="AF1440" s="3"/>
      <c r="AG1440" s="3"/>
      <c r="AH1440" s="3"/>
      <c r="AI1440" s="3"/>
      <c r="AJ1440" s="3"/>
    </row>
    <row r="1441" spans="1:36" x14ac:dyDescent="0.45">
      <c r="A1441" s="3"/>
      <c r="B1441" s="3"/>
      <c r="C1441" s="3"/>
      <c r="D1441" s="23"/>
      <c r="E1441" s="95"/>
      <c r="F1441" s="95"/>
      <c r="X1441" s="95"/>
      <c r="Z1441" s="95"/>
      <c r="AB1441" s="3"/>
      <c r="AC1441" s="3"/>
      <c r="AD1441" s="3"/>
      <c r="AE1441" s="3"/>
      <c r="AF1441" s="3"/>
      <c r="AG1441" s="3"/>
      <c r="AH1441" s="3"/>
      <c r="AI1441" s="3"/>
      <c r="AJ1441" s="3"/>
    </row>
    <row r="1442" spans="1:36" x14ac:dyDescent="0.45">
      <c r="A1442" s="3"/>
      <c r="B1442" s="3"/>
      <c r="C1442" s="3"/>
      <c r="D1442" s="23"/>
      <c r="E1442" s="95"/>
      <c r="F1442" s="95"/>
      <c r="X1442" s="95"/>
      <c r="Z1442" s="95"/>
      <c r="AB1442" s="3"/>
      <c r="AC1442" s="3"/>
      <c r="AD1442" s="3"/>
      <c r="AE1442" s="3"/>
      <c r="AF1442" s="3"/>
      <c r="AG1442" s="3"/>
      <c r="AH1442" s="3"/>
      <c r="AI1442" s="3"/>
      <c r="AJ1442" s="3"/>
    </row>
    <row r="1443" spans="1:36" x14ac:dyDescent="0.45">
      <c r="A1443" s="3"/>
      <c r="B1443" s="3"/>
      <c r="C1443" s="3"/>
      <c r="D1443" s="23"/>
      <c r="E1443" s="95"/>
      <c r="F1443" s="95"/>
      <c r="X1443" s="95"/>
      <c r="Z1443" s="95"/>
      <c r="AB1443" s="3"/>
      <c r="AC1443" s="3"/>
      <c r="AD1443" s="3"/>
      <c r="AE1443" s="3"/>
      <c r="AF1443" s="3"/>
      <c r="AG1443" s="3"/>
      <c r="AH1443" s="3"/>
      <c r="AI1443" s="3"/>
      <c r="AJ1443" s="3"/>
    </row>
    <row r="1444" spans="1:36" x14ac:dyDescent="0.45">
      <c r="A1444" s="3"/>
      <c r="B1444" s="3"/>
      <c r="C1444" s="3"/>
      <c r="D1444" s="23"/>
      <c r="E1444" s="95"/>
      <c r="F1444" s="95"/>
      <c r="X1444" s="95"/>
      <c r="Z1444" s="95"/>
      <c r="AB1444" s="3"/>
      <c r="AC1444" s="3"/>
      <c r="AD1444" s="3"/>
      <c r="AE1444" s="3"/>
      <c r="AF1444" s="3"/>
      <c r="AG1444" s="3"/>
      <c r="AH1444" s="3"/>
      <c r="AI1444" s="3"/>
      <c r="AJ1444" s="3"/>
    </row>
    <row r="1445" spans="1:36" x14ac:dyDescent="0.45">
      <c r="A1445" s="3"/>
      <c r="B1445" s="3"/>
      <c r="C1445" s="3"/>
      <c r="D1445" s="23"/>
      <c r="E1445" s="95"/>
      <c r="F1445" s="95"/>
      <c r="X1445" s="95"/>
      <c r="Z1445" s="95"/>
      <c r="AB1445" s="3"/>
      <c r="AC1445" s="3"/>
      <c r="AD1445" s="3"/>
      <c r="AE1445" s="3"/>
      <c r="AF1445" s="3"/>
      <c r="AG1445" s="3"/>
      <c r="AH1445" s="3"/>
      <c r="AI1445" s="3"/>
      <c r="AJ1445" s="3"/>
    </row>
    <row r="1446" spans="1:36" x14ac:dyDescent="0.45">
      <c r="A1446" s="3"/>
      <c r="B1446" s="3"/>
      <c r="C1446" s="3"/>
      <c r="D1446" s="23"/>
      <c r="E1446" s="95"/>
      <c r="F1446" s="95"/>
      <c r="X1446" s="95"/>
      <c r="Z1446" s="95"/>
      <c r="AB1446" s="3"/>
      <c r="AC1446" s="3"/>
      <c r="AD1446" s="3"/>
      <c r="AE1446" s="3"/>
      <c r="AF1446" s="3"/>
      <c r="AG1446" s="3"/>
      <c r="AH1446" s="3"/>
      <c r="AI1446" s="3"/>
      <c r="AJ1446" s="3"/>
    </row>
    <row r="1447" spans="1:36" x14ac:dyDescent="0.45">
      <c r="A1447" s="3"/>
      <c r="B1447" s="3"/>
      <c r="C1447" s="3"/>
      <c r="D1447" s="23"/>
      <c r="E1447" s="95"/>
      <c r="F1447" s="95"/>
      <c r="X1447" s="95"/>
      <c r="Z1447" s="95"/>
      <c r="AB1447" s="3"/>
      <c r="AC1447" s="3"/>
      <c r="AD1447" s="3"/>
      <c r="AE1447" s="3"/>
      <c r="AF1447" s="3"/>
      <c r="AG1447" s="3"/>
      <c r="AH1447" s="3"/>
      <c r="AI1447" s="3"/>
      <c r="AJ1447" s="3"/>
    </row>
    <row r="1448" spans="1:36" x14ac:dyDescent="0.45">
      <c r="A1448" s="3"/>
      <c r="B1448" s="3"/>
      <c r="C1448" s="3"/>
      <c r="D1448" s="23"/>
      <c r="E1448" s="95"/>
      <c r="F1448" s="95"/>
      <c r="X1448" s="95"/>
      <c r="Z1448" s="95"/>
      <c r="AB1448" s="3"/>
      <c r="AC1448" s="3"/>
      <c r="AD1448" s="3"/>
      <c r="AE1448" s="3"/>
      <c r="AF1448" s="3"/>
      <c r="AG1448" s="3"/>
      <c r="AH1448" s="3"/>
      <c r="AI1448" s="3"/>
      <c r="AJ1448" s="3"/>
    </row>
    <row r="1449" spans="1:36" x14ac:dyDescent="0.45">
      <c r="A1449" s="3"/>
      <c r="B1449" s="3"/>
      <c r="C1449" s="3"/>
      <c r="D1449" s="23"/>
      <c r="E1449" s="95"/>
      <c r="F1449" s="95"/>
      <c r="X1449" s="95"/>
      <c r="Z1449" s="95"/>
      <c r="AB1449" s="3"/>
      <c r="AC1449" s="3"/>
      <c r="AD1449" s="3"/>
      <c r="AE1449" s="3"/>
      <c r="AF1449" s="3"/>
      <c r="AG1449" s="3"/>
      <c r="AH1449" s="3"/>
      <c r="AI1449" s="3"/>
      <c r="AJ1449" s="3"/>
    </row>
    <row r="1450" spans="1:36" x14ac:dyDescent="0.45">
      <c r="A1450" s="3"/>
      <c r="B1450" s="3"/>
      <c r="C1450" s="3"/>
      <c r="D1450" s="23"/>
      <c r="E1450" s="95"/>
      <c r="F1450" s="95"/>
      <c r="X1450" s="95"/>
      <c r="Z1450" s="95"/>
      <c r="AB1450" s="3"/>
      <c r="AC1450" s="3"/>
      <c r="AD1450" s="3"/>
      <c r="AE1450" s="3"/>
      <c r="AF1450" s="3"/>
      <c r="AG1450" s="3"/>
      <c r="AH1450" s="3"/>
      <c r="AI1450" s="3"/>
      <c r="AJ1450" s="3"/>
    </row>
    <row r="1451" spans="1:36" x14ac:dyDescent="0.45">
      <c r="A1451" s="3"/>
      <c r="B1451" s="3"/>
      <c r="C1451" s="3"/>
      <c r="D1451" s="23"/>
      <c r="E1451" s="95"/>
      <c r="F1451" s="95"/>
      <c r="X1451" s="95"/>
      <c r="Z1451" s="95"/>
      <c r="AB1451" s="3"/>
      <c r="AC1451" s="3"/>
      <c r="AD1451" s="3"/>
      <c r="AE1451" s="3"/>
      <c r="AF1451" s="3"/>
      <c r="AG1451" s="3"/>
      <c r="AH1451" s="3"/>
      <c r="AI1451" s="3"/>
      <c r="AJ1451" s="3"/>
    </row>
    <row r="1452" spans="1:36" x14ac:dyDescent="0.45">
      <c r="A1452" s="3"/>
      <c r="B1452" s="3"/>
      <c r="C1452" s="3"/>
      <c r="D1452" s="23"/>
      <c r="E1452" s="95"/>
      <c r="F1452" s="95"/>
      <c r="X1452" s="95"/>
      <c r="Z1452" s="95"/>
      <c r="AB1452" s="3"/>
      <c r="AC1452" s="3"/>
      <c r="AD1452" s="3"/>
      <c r="AE1452" s="3"/>
      <c r="AF1452" s="3"/>
      <c r="AG1452" s="3"/>
      <c r="AH1452" s="3"/>
      <c r="AI1452" s="3"/>
      <c r="AJ1452" s="3"/>
    </row>
    <row r="1453" spans="1:36" x14ac:dyDescent="0.45">
      <c r="A1453" s="3"/>
      <c r="B1453" s="3"/>
      <c r="C1453" s="3"/>
      <c r="D1453" s="23"/>
      <c r="E1453" s="95"/>
      <c r="F1453" s="95"/>
      <c r="X1453" s="95"/>
      <c r="Z1453" s="95"/>
      <c r="AB1453" s="3"/>
      <c r="AC1453" s="3"/>
      <c r="AD1453" s="3"/>
      <c r="AE1453" s="3"/>
      <c r="AF1453" s="3"/>
      <c r="AG1453" s="3"/>
      <c r="AH1453" s="3"/>
      <c r="AI1453" s="3"/>
      <c r="AJ1453" s="3"/>
    </row>
    <row r="1454" spans="1:36" x14ac:dyDescent="0.45">
      <c r="A1454" s="3"/>
      <c r="B1454" s="3"/>
      <c r="C1454" s="3"/>
      <c r="D1454" s="23"/>
      <c r="E1454" s="95"/>
      <c r="F1454" s="95"/>
      <c r="X1454" s="95"/>
      <c r="Z1454" s="95"/>
      <c r="AB1454" s="3"/>
      <c r="AC1454" s="3"/>
      <c r="AD1454" s="3"/>
      <c r="AE1454" s="3"/>
      <c r="AF1454" s="3"/>
      <c r="AG1454" s="3"/>
      <c r="AH1454" s="3"/>
      <c r="AI1454" s="3"/>
      <c r="AJ1454" s="3"/>
    </row>
    <row r="1455" spans="1:36" x14ac:dyDescent="0.45">
      <c r="A1455" s="3"/>
      <c r="B1455" s="3"/>
      <c r="C1455" s="3"/>
      <c r="D1455" s="23"/>
      <c r="E1455" s="95"/>
      <c r="F1455" s="95"/>
      <c r="X1455" s="95"/>
      <c r="Z1455" s="95"/>
      <c r="AB1455" s="3"/>
      <c r="AC1455" s="3"/>
      <c r="AD1455" s="3"/>
      <c r="AE1455" s="3"/>
      <c r="AF1455" s="3"/>
      <c r="AG1455" s="3"/>
      <c r="AH1455" s="3"/>
      <c r="AI1455" s="3"/>
      <c r="AJ1455" s="3"/>
    </row>
    <row r="1456" spans="1:36" x14ac:dyDescent="0.45">
      <c r="A1456" s="3"/>
      <c r="B1456" s="3"/>
      <c r="C1456" s="3"/>
      <c r="D1456" s="23"/>
      <c r="E1456" s="95"/>
      <c r="F1456" s="95"/>
      <c r="X1456" s="95"/>
      <c r="Z1456" s="95"/>
      <c r="AB1456" s="3"/>
      <c r="AC1456" s="3"/>
      <c r="AD1456" s="3"/>
      <c r="AE1456" s="3"/>
      <c r="AF1456" s="3"/>
      <c r="AG1456" s="3"/>
      <c r="AH1456" s="3"/>
      <c r="AI1456" s="3"/>
      <c r="AJ1456" s="3"/>
    </row>
    <row r="1457" spans="1:36" x14ac:dyDescent="0.45">
      <c r="A1457" s="3"/>
      <c r="B1457" s="3"/>
      <c r="C1457" s="3"/>
      <c r="D1457" s="23"/>
      <c r="E1457" s="95"/>
      <c r="F1457" s="95"/>
      <c r="X1457" s="95"/>
      <c r="Z1457" s="95"/>
      <c r="AB1457" s="3"/>
      <c r="AC1457" s="3"/>
      <c r="AD1457" s="3"/>
      <c r="AE1457" s="3"/>
      <c r="AF1457" s="3"/>
      <c r="AG1457" s="3"/>
      <c r="AH1457" s="3"/>
      <c r="AI1457" s="3"/>
      <c r="AJ1457" s="3"/>
    </row>
    <row r="1458" spans="1:36" x14ac:dyDescent="0.45">
      <c r="A1458" s="3"/>
      <c r="B1458" s="3"/>
      <c r="C1458" s="3"/>
      <c r="D1458" s="23"/>
      <c r="E1458" s="95"/>
      <c r="F1458" s="95"/>
      <c r="X1458" s="95"/>
      <c r="Z1458" s="95"/>
      <c r="AB1458" s="3"/>
      <c r="AC1458" s="3"/>
      <c r="AD1458" s="3"/>
      <c r="AE1458" s="3"/>
      <c r="AF1458" s="3"/>
      <c r="AG1458" s="3"/>
      <c r="AH1458" s="3"/>
      <c r="AI1458" s="3"/>
      <c r="AJ1458" s="3"/>
    </row>
    <row r="1459" spans="1:36" x14ac:dyDescent="0.45">
      <c r="A1459" s="3"/>
      <c r="B1459" s="3"/>
      <c r="C1459" s="3"/>
      <c r="D1459" s="23"/>
      <c r="E1459" s="95"/>
      <c r="F1459" s="95"/>
      <c r="X1459" s="95"/>
      <c r="Z1459" s="95"/>
      <c r="AB1459" s="3"/>
      <c r="AC1459" s="3"/>
      <c r="AD1459" s="3"/>
      <c r="AE1459" s="3"/>
      <c r="AF1459" s="3"/>
      <c r="AG1459" s="3"/>
      <c r="AH1459" s="3"/>
      <c r="AI1459" s="3"/>
      <c r="AJ1459" s="3"/>
    </row>
    <row r="1460" spans="1:36" x14ac:dyDescent="0.45">
      <c r="A1460" s="3"/>
      <c r="B1460" s="3"/>
      <c r="C1460" s="3"/>
      <c r="D1460" s="23"/>
      <c r="E1460" s="95"/>
      <c r="F1460" s="95"/>
      <c r="X1460" s="95"/>
      <c r="Z1460" s="95"/>
      <c r="AB1460" s="3"/>
      <c r="AC1460" s="3"/>
      <c r="AD1460" s="3"/>
      <c r="AE1460" s="3"/>
      <c r="AF1460" s="3"/>
      <c r="AG1460" s="3"/>
      <c r="AH1460" s="3"/>
      <c r="AI1460" s="3"/>
      <c r="AJ1460" s="3"/>
    </row>
    <row r="1461" spans="1:36" x14ac:dyDescent="0.45">
      <c r="A1461" s="3"/>
      <c r="B1461" s="3"/>
      <c r="C1461" s="3"/>
      <c r="D1461" s="23"/>
      <c r="E1461" s="95"/>
      <c r="F1461" s="95"/>
      <c r="X1461" s="95"/>
      <c r="Z1461" s="95"/>
      <c r="AB1461" s="3"/>
      <c r="AC1461" s="3"/>
      <c r="AD1461" s="3"/>
      <c r="AE1461" s="3"/>
      <c r="AF1461" s="3"/>
      <c r="AG1461" s="3"/>
      <c r="AH1461" s="3"/>
      <c r="AI1461" s="3"/>
      <c r="AJ1461" s="3"/>
    </row>
    <row r="1462" spans="1:36" x14ac:dyDescent="0.45">
      <c r="A1462" s="3"/>
      <c r="B1462" s="3"/>
      <c r="C1462" s="3"/>
      <c r="D1462" s="23"/>
      <c r="E1462" s="95"/>
      <c r="F1462" s="95"/>
      <c r="X1462" s="95"/>
      <c r="Z1462" s="95"/>
      <c r="AB1462" s="3"/>
      <c r="AC1462" s="3"/>
      <c r="AD1462" s="3"/>
      <c r="AE1462" s="3"/>
      <c r="AF1462" s="3"/>
      <c r="AG1462" s="3"/>
      <c r="AH1462" s="3"/>
      <c r="AI1462" s="3"/>
      <c r="AJ1462" s="3"/>
    </row>
    <row r="1463" spans="1:36" x14ac:dyDescent="0.45">
      <c r="A1463" s="3"/>
      <c r="B1463" s="3"/>
      <c r="C1463" s="3"/>
      <c r="D1463" s="23"/>
      <c r="E1463" s="95"/>
      <c r="F1463" s="95"/>
      <c r="X1463" s="95"/>
      <c r="Z1463" s="95"/>
      <c r="AB1463" s="3"/>
      <c r="AC1463" s="3"/>
      <c r="AD1463" s="3"/>
      <c r="AE1463" s="3"/>
      <c r="AF1463" s="3"/>
      <c r="AG1463" s="3"/>
      <c r="AH1463" s="3"/>
      <c r="AI1463" s="3"/>
      <c r="AJ1463" s="3"/>
    </row>
    <row r="1464" spans="1:36" x14ac:dyDescent="0.45">
      <c r="A1464" s="3"/>
      <c r="B1464" s="3"/>
      <c r="C1464" s="3"/>
      <c r="D1464" s="23"/>
      <c r="E1464" s="95"/>
      <c r="F1464" s="95"/>
      <c r="X1464" s="95"/>
      <c r="Z1464" s="95"/>
      <c r="AB1464" s="3"/>
      <c r="AC1464" s="3"/>
      <c r="AD1464" s="3"/>
      <c r="AE1464" s="3"/>
      <c r="AF1464" s="3"/>
      <c r="AG1464" s="3"/>
      <c r="AH1464" s="3"/>
      <c r="AI1464" s="3"/>
      <c r="AJ1464" s="3"/>
    </row>
    <row r="1465" spans="1:36" x14ac:dyDescent="0.45">
      <c r="A1465" s="3"/>
      <c r="B1465" s="3"/>
      <c r="C1465" s="3"/>
      <c r="D1465" s="23"/>
      <c r="E1465" s="95"/>
      <c r="F1465" s="95"/>
      <c r="X1465" s="95"/>
      <c r="Z1465" s="95"/>
      <c r="AB1465" s="3"/>
      <c r="AC1465" s="3"/>
      <c r="AD1465" s="3"/>
      <c r="AE1465" s="3"/>
      <c r="AF1465" s="3"/>
      <c r="AG1465" s="3"/>
      <c r="AH1465" s="3"/>
      <c r="AI1465" s="3"/>
      <c r="AJ1465" s="3"/>
    </row>
    <row r="1466" spans="1:36" x14ac:dyDescent="0.45">
      <c r="A1466" s="3"/>
      <c r="B1466" s="3"/>
      <c r="C1466" s="3"/>
      <c r="D1466" s="23"/>
      <c r="E1466" s="95"/>
      <c r="F1466" s="95"/>
      <c r="X1466" s="95"/>
      <c r="Z1466" s="95"/>
      <c r="AB1466" s="3"/>
      <c r="AC1466" s="3"/>
      <c r="AD1466" s="3"/>
      <c r="AE1466" s="3"/>
      <c r="AF1466" s="3"/>
      <c r="AG1466" s="3"/>
      <c r="AH1466" s="3"/>
      <c r="AI1466" s="3"/>
      <c r="AJ1466" s="3"/>
    </row>
    <row r="1467" spans="1:36" x14ac:dyDescent="0.45">
      <c r="A1467" s="3"/>
      <c r="B1467" s="3"/>
      <c r="C1467" s="3"/>
      <c r="D1467" s="23"/>
      <c r="E1467" s="95"/>
      <c r="F1467" s="95"/>
      <c r="X1467" s="95"/>
      <c r="Z1467" s="95"/>
      <c r="AB1467" s="3"/>
      <c r="AC1467" s="3"/>
      <c r="AD1467" s="3"/>
      <c r="AE1467" s="3"/>
      <c r="AF1467" s="3"/>
      <c r="AG1467" s="3"/>
      <c r="AH1467" s="3"/>
      <c r="AI1467" s="3"/>
      <c r="AJ1467" s="3"/>
    </row>
    <row r="1468" spans="1:36" x14ac:dyDescent="0.45">
      <c r="A1468" s="3"/>
      <c r="B1468" s="3"/>
      <c r="C1468" s="3"/>
      <c r="D1468" s="23"/>
      <c r="E1468" s="95"/>
      <c r="F1468" s="95"/>
      <c r="X1468" s="95"/>
      <c r="Z1468" s="95"/>
      <c r="AB1468" s="3"/>
      <c r="AC1468" s="3"/>
      <c r="AD1468" s="3"/>
      <c r="AE1468" s="3"/>
      <c r="AF1468" s="3"/>
      <c r="AG1468" s="3"/>
      <c r="AH1468" s="3"/>
      <c r="AI1468" s="3"/>
      <c r="AJ1468" s="3"/>
    </row>
    <row r="1469" spans="1:36" x14ac:dyDescent="0.45">
      <c r="A1469" s="3"/>
      <c r="B1469" s="3"/>
      <c r="C1469" s="3"/>
      <c r="D1469" s="23"/>
      <c r="E1469" s="95"/>
      <c r="F1469" s="95"/>
      <c r="X1469" s="95"/>
      <c r="Z1469" s="95"/>
      <c r="AB1469" s="3"/>
      <c r="AC1469" s="3"/>
      <c r="AD1469" s="3"/>
      <c r="AE1469" s="3"/>
      <c r="AF1469" s="3"/>
      <c r="AG1469" s="3"/>
      <c r="AH1469" s="3"/>
      <c r="AI1469" s="3"/>
      <c r="AJ1469" s="3"/>
    </row>
    <row r="1470" spans="1:36" x14ac:dyDescent="0.45">
      <c r="A1470" s="3"/>
      <c r="B1470" s="3"/>
      <c r="C1470" s="3"/>
      <c r="D1470" s="23"/>
      <c r="E1470" s="95"/>
      <c r="F1470" s="95"/>
      <c r="X1470" s="95"/>
      <c r="Z1470" s="95"/>
      <c r="AB1470" s="3"/>
      <c r="AC1470" s="3"/>
      <c r="AD1470" s="3"/>
      <c r="AE1470" s="3"/>
      <c r="AF1470" s="3"/>
      <c r="AG1470" s="3"/>
      <c r="AH1470" s="3"/>
      <c r="AI1470" s="3"/>
      <c r="AJ1470" s="3"/>
    </row>
    <row r="1471" spans="1:36" x14ac:dyDescent="0.45">
      <c r="A1471" s="3"/>
      <c r="B1471" s="3"/>
      <c r="C1471" s="3"/>
      <c r="D1471" s="23"/>
      <c r="E1471" s="95"/>
      <c r="F1471" s="95"/>
      <c r="X1471" s="95"/>
      <c r="Z1471" s="95"/>
      <c r="AB1471" s="3"/>
      <c r="AC1471" s="3"/>
      <c r="AD1471" s="3"/>
      <c r="AE1471" s="3"/>
      <c r="AF1471" s="3"/>
      <c r="AG1471" s="3"/>
      <c r="AH1471" s="3"/>
      <c r="AI1471" s="3"/>
      <c r="AJ1471" s="3"/>
    </row>
    <row r="1472" spans="1:36" x14ac:dyDescent="0.45">
      <c r="A1472" s="3"/>
      <c r="B1472" s="3"/>
      <c r="C1472" s="3"/>
      <c r="D1472" s="23"/>
      <c r="E1472" s="95"/>
      <c r="F1472" s="95"/>
      <c r="X1472" s="95"/>
      <c r="Z1472" s="95"/>
      <c r="AB1472" s="3"/>
      <c r="AC1472" s="3"/>
      <c r="AD1472" s="3"/>
      <c r="AE1472" s="3"/>
      <c r="AF1472" s="3"/>
      <c r="AG1472" s="3"/>
      <c r="AH1472" s="3"/>
      <c r="AI1472" s="3"/>
      <c r="AJ1472" s="3"/>
    </row>
    <row r="1473" spans="1:36" x14ac:dyDescent="0.45">
      <c r="A1473" s="3"/>
      <c r="B1473" s="3"/>
      <c r="C1473" s="3"/>
      <c r="D1473" s="23"/>
      <c r="E1473" s="95"/>
      <c r="F1473" s="95"/>
      <c r="X1473" s="95"/>
      <c r="Z1473" s="95"/>
      <c r="AB1473" s="3"/>
      <c r="AC1473" s="3"/>
      <c r="AD1473" s="3"/>
      <c r="AE1473" s="3"/>
      <c r="AF1473" s="3"/>
      <c r="AG1473" s="3"/>
      <c r="AH1473" s="3"/>
      <c r="AI1473" s="3"/>
      <c r="AJ1473" s="3"/>
    </row>
    <row r="1474" spans="1:36" x14ac:dyDescent="0.45">
      <c r="A1474" s="3"/>
      <c r="B1474" s="3"/>
      <c r="C1474" s="3"/>
      <c r="D1474" s="23"/>
      <c r="E1474" s="95"/>
      <c r="F1474" s="95"/>
      <c r="X1474" s="95"/>
      <c r="Z1474" s="95"/>
      <c r="AB1474" s="3"/>
      <c r="AC1474" s="3"/>
      <c r="AD1474" s="3"/>
      <c r="AE1474" s="3"/>
      <c r="AF1474" s="3"/>
      <c r="AG1474" s="3"/>
      <c r="AH1474" s="3"/>
      <c r="AI1474" s="3"/>
      <c r="AJ1474" s="3"/>
    </row>
    <row r="1475" spans="1:36" x14ac:dyDescent="0.45">
      <c r="A1475" s="3"/>
      <c r="B1475" s="3"/>
      <c r="C1475" s="3"/>
      <c r="D1475" s="23"/>
      <c r="E1475" s="95"/>
      <c r="F1475" s="95"/>
      <c r="X1475" s="95"/>
      <c r="Z1475" s="95"/>
      <c r="AB1475" s="3"/>
      <c r="AC1475" s="3"/>
      <c r="AD1475" s="3"/>
      <c r="AE1475" s="3"/>
      <c r="AF1475" s="3"/>
      <c r="AG1475" s="3"/>
      <c r="AH1475" s="3"/>
      <c r="AI1475" s="3"/>
      <c r="AJ1475" s="3"/>
    </row>
    <row r="1476" spans="1:36" x14ac:dyDescent="0.45">
      <c r="A1476" s="3"/>
      <c r="B1476" s="3"/>
      <c r="C1476" s="3"/>
      <c r="D1476" s="23"/>
      <c r="E1476" s="95"/>
      <c r="F1476" s="95"/>
      <c r="X1476" s="95"/>
      <c r="Z1476" s="95"/>
      <c r="AB1476" s="3"/>
      <c r="AC1476" s="3"/>
      <c r="AD1476" s="3"/>
      <c r="AE1476" s="3"/>
      <c r="AF1476" s="3"/>
      <c r="AG1476" s="3"/>
      <c r="AH1476" s="3"/>
      <c r="AI1476" s="3"/>
      <c r="AJ1476" s="3"/>
    </row>
    <row r="1477" spans="1:36" x14ac:dyDescent="0.45">
      <c r="A1477" s="3"/>
      <c r="B1477" s="3"/>
      <c r="C1477" s="3"/>
      <c r="D1477" s="23"/>
      <c r="E1477" s="95"/>
      <c r="F1477" s="95"/>
      <c r="X1477" s="95"/>
      <c r="Z1477" s="95"/>
      <c r="AB1477" s="3"/>
      <c r="AC1477" s="3"/>
      <c r="AD1477" s="3"/>
      <c r="AE1477" s="3"/>
      <c r="AF1477" s="3"/>
      <c r="AG1477" s="3"/>
      <c r="AH1477" s="3"/>
      <c r="AI1477" s="3"/>
      <c r="AJ1477" s="3"/>
    </row>
    <row r="1478" spans="1:36" x14ac:dyDescent="0.45">
      <c r="A1478" s="3"/>
      <c r="B1478" s="3"/>
      <c r="C1478" s="3"/>
      <c r="D1478" s="23"/>
      <c r="E1478" s="95"/>
      <c r="F1478" s="95"/>
      <c r="X1478" s="95"/>
      <c r="Z1478" s="95"/>
      <c r="AB1478" s="3"/>
      <c r="AC1478" s="3"/>
      <c r="AD1478" s="3"/>
      <c r="AE1478" s="3"/>
      <c r="AF1478" s="3"/>
      <c r="AG1478" s="3"/>
      <c r="AH1478" s="3"/>
      <c r="AI1478" s="3"/>
      <c r="AJ1478" s="3"/>
    </row>
    <row r="1479" spans="1:36" x14ac:dyDescent="0.45">
      <c r="A1479" s="3"/>
      <c r="B1479" s="3"/>
      <c r="C1479" s="3"/>
      <c r="D1479" s="23"/>
      <c r="E1479" s="95"/>
      <c r="F1479" s="95"/>
      <c r="X1479" s="95"/>
      <c r="Z1479" s="95"/>
      <c r="AB1479" s="3"/>
      <c r="AC1479" s="3"/>
      <c r="AD1479" s="3"/>
      <c r="AE1479" s="3"/>
      <c r="AF1479" s="3"/>
      <c r="AG1479" s="3"/>
      <c r="AH1479" s="3"/>
      <c r="AI1479" s="3"/>
      <c r="AJ1479" s="3"/>
    </row>
    <row r="1480" spans="1:36" x14ac:dyDescent="0.45">
      <c r="A1480" s="3"/>
      <c r="B1480" s="3"/>
      <c r="C1480" s="3"/>
      <c r="D1480" s="23"/>
      <c r="E1480" s="95"/>
      <c r="F1480" s="95"/>
      <c r="X1480" s="95"/>
      <c r="Z1480" s="95"/>
      <c r="AB1480" s="3"/>
      <c r="AC1480" s="3"/>
      <c r="AD1480" s="3"/>
      <c r="AE1480" s="3"/>
      <c r="AF1480" s="3"/>
      <c r="AG1480" s="3"/>
      <c r="AH1480" s="3"/>
      <c r="AI1480" s="3"/>
      <c r="AJ1480" s="3"/>
    </row>
    <row r="1481" spans="1:36" x14ac:dyDescent="0.45">
      <c r="A1481" s="3"/>
      <c r="B1481" s="3"/>
      <c r="C1481" s="3"/>
      <c r="D1481" s="23"/>
      <c r="E1481" s="95"/>
      <c r="F1481" s="95"/>
      <c r="X1481" s="95"/>
      <c r="Z1481" s="95"/>
      <c r="AB1481" s="3"/>
      <c r="AC1481" s="3"/>
      <c r="AD1481" s="3"/>
      <c r="AE1481" s="3"/>
      <c r="AF1481" s="3"/>
      <c r="AG1481" s="3"/>
      <c r="AH1481" s="3"/>
      <c r="AI1481" s="3"/>
      <c r="AJ1481" s="3"/>
    </row>
    <row r="1482" spans="1:36" x14ac:dyDescent="0.45">
      <c r="A1482" s="3"/>
      <c r="B1482" s="3"/>
      <c r="C1482" s="3"/>
      <c r="D1482" s="23"/>
      <c r="E1482" s="95"/>
      <c r="F1482" s="95"/>
      <c r="X1482" s="95"/>
      <c r="Z1482" s="95"/>
      <c r="AB1482" s="3"/>
      <c r="AC1482" s="3"/>
      <c r="AD1482" s="3"/>
      <c r="AE1482" s="3"/>
      <c r="AF1482" s="3"/>
      <c r="AG1482" s="3"/>
      <c r="AH1482" s="3"/>
      <c r="AI1482" s="3"/>
      <c r="AJ1482" s="3"/>
    </row>
    <row r="1483" spans="1:36" x14ac:dyDescent="0.45">
      <c r="A1483" s="3"/>
      <c r="B1483" s="3"/>
      <c r="C1483" s="3"/>
      <c r="D1483" s="23"/>
      <c r="E1483" s="95"/>
      <c r="F1483" s="95"/>
      <c r="X1483" s="95"/>
      <c r="Z1483" s="95"/>
      <c r="AB1483" s="3"/>
      <c r="AC1483" s="3"/>
      <c r="AD1483" s="3"/>
      <c r="AE1483" s="3"/>
      <c r="AF1483" s="3"/>
      <c r="AG1483" s="3"/>
      <c r="AH1483" s="3"/>
      <c r="AI1483" s="3"/>
      <c r="AJ1483" s="3"/>
    </row>
    <row r="1484" spans="1:36" x14ac:dyDescent="0.45">
      <c r="A1484" s="3"/>
      <c r="B1484" s="3"/>
      <c r="C1484" s="3"/>
      <c r="D1484" s="23"/>
      <c r="E1484" s="95"/>
      <c r="F1484" s="95"/>
      <c r="X1484" s="95"/>
      <c r="Z1484" s="95"/>
      <c r="AB1484" s="3"/>
      <c r="AC1484" s="3"/>
      <c r="AD1484" s="3"/>
      <c r="AE1484" s="3"/>
      <c r="AF1484" s="3"/>
      <c r="AG1484" s="3"/>
      <c r="AH1484" s="3"/>
      <c r="AI1484" s="3"/>
      <c r="AJ1484" s="3"/>
    </row>
    <row r="1485" spans="1:36" x14ac:dyDescent="0.45">
      <c r="A1485" s="3"/>
      <c r="B1485" s="3"/>
      <c r="C1485" s="3"/>
      <c r="D1485" s="23"/>
      <c r="E1485" s="95"/>
      <c r="F1485" s="95"/>
      <c r="X1485" s="95"/>
      <c r="Z1485" s="95"/>
      <c r="AB1485" s="3"/>
      <c r="AC1485" s="3"/>
      <c r="AD1485" s="3"/>
      <c r="AE1485" s="3"/>
      <c r="AF1485" s="3"/>
      <c r="AG1485" s="3"/>
      <c r="AH1485" s="3"/>
      <c r="AI1485" s="3"/>
      <c r="AJ1485" s="3"/>
    </row>
    <row r="1486" spans="1:36" x14ac:dyDescent="0.45">
      <c r="A1486" s="3"/>
      <c r="B1486" s="3"/>
      <c r="C1486" s="3"/>
      <c r="D1486" s="23"/>
      <c r="E1486" s="95"/>
      <c r="F1486" s="95"/>
      <c r="X1486" s="95"/>
      <c r="Z1486" s="95"/>
      <c r="AB1486" s="3"/>
      <c r="AC1486" s="3"/>
      <c r="AD1486" s="3"/>
      <c r="AE1486" s="3"/>
      <c r="AF1486" s="3"/>
      <c r="AG1486" s="3"/>
      <c r="AH1486" s="3"/>
      <c r="AI1486" s="3"/>
      <c r="AJ1486" s="3"/>
    </row>
    <row r="1487" spans="1:36" x14ac:dyDescent="0.45">
      <c r="A1487" s="3"/>
      <c r="B1487" s="3"/>
      <c r="C1487" s="3"/>
      <c r="D1487" s="23"/>
      <c r="E1487" s="95"/>
      <c r="F1487" s="95"/>
      <c r="X1487" s="95"/>
      <c r="Z1487" s="95"/>
      <c r="AB1487" s="3"/>
      <c r="AC1487" s="3"/>
      <c r="AD1487" s="3"/>
      <c r="AE1487" s="3"/>
      <c r="AF1487" s="3"/>
      <c r="AG1487" s="3"/>
      <c r="AH1487" s="3"/>
      <c r="AI1487" s="3"/>
      <c r="AJ1487" s="3"/>
    </row>
    <row r="1488" spans="1:36" x14ac:dyDescent="0.45">
      <c r="A1488" s="3"/>
      <c r="B1488" s="3"/>
      <c r="C1488" s="3"/>
      <c r="D1488" s="23"/>
      <c r="E1488" s="95"/>
      <c r="F1488" s="95"/>
      <c r="X1488" s="95"/>
      <c r="Z1488" s="95"/>
      <c r="AB1488" s="3"/>
      <c r="AC1488" s="3"/>
      <c r="AD1488" s="3"/>
      <c r="AE1488" s="3"/>
      <c r="AF1488" s="3"/>
      <c r="AG1488" s="3"/>
      <c r="AH1488" s="3"/>
      <c r="AI1488" s="3"/>
      <c r="AJ1488" s="3"/>
    </row>
    <row r="1489" spans="1:36" x14ac:dyDescent="0.45">
      <c r="A1489" s="3"/>
      <c r="B1489" s="3"/>
      <c r="C1489" s="3"/>
      <c r="D1489" s="23"/>
      <c r="E1489" s="95"/>
      <c r="F1489" s="95"/>
      <c r="X1489" s="95"/>
      <c r="Z1489" s="95"/>
      <c r="AB1489" s="3"/>
      <c r="AC1489" s="3"/>
      <c r="AD1489" s="3"/>
      <c r="AE1489" s="3"/>
      <c r="AF1489" s="3"/>
      <c r="AG1489" s="3"/>
      <c r="AH1489" s="3"/>
      <c r="AI1489" s="3"/>
      <c r="AJ1489" s="3"/>
    </row>
    <row r="1490" spans="1:36" x14ac:dyDescent="0.45">
      <c r="A1490" s="3"/>
      <c r="B1490" s="3"/>
      <c r="C1490" s="3"/>
      <c r="D1490" s="23"/>
      <c r="E1490" s="95"/>
      <c r="F1490" s="95"/>
      <c r="X1490" s="95"/>
      <c r="Z1490" s="95"/>
      <c r="AB1490" s="3"/>
      <c r="AC1490" s="3"/>
      <c r="AD1490" s="3"/>
      <c r="AE1490" s="3"/>
      <c r="AF1490" s="3"/>
      <c r="AG1490" s="3"/>
      <c r="AH1490" s="3"/>
      <c r="AI1490" s="3"/>
      <c r="AJ1490" s="3"/>
    </row>
    <row r="1491" spans="1:36" x14ac:dyDescent="0.45">
      <c r="A1491" s="3"/>
      <c r="B1491" s="3"/>
      <c r="C1491" s="3"/>
      <c r="D1491" s="23"/>
      <c r="E1491" s="95"/>
      <c r="F1491" s="95"/>
      <c r="X1491" s="95"/>
      <c r="Z1491" s="95"/>
      <c r="AB1491" s="3"/>
      <c r="AC1491" s="3"/>
      <c r="AD1491" s="3"/>
      <c r="AE1491" s="3"/>
      <c r="AF1491" s="3"/>
      <c r="AG1491" s="3"/>
      <c r="AH1491" s="3"/>
      <c r="AI1491" s="3"/>
      <c r="AJ1491" s="3"/>
    </row>
    <row r="1492" spans="1:36" x14ac:dyDescent="0.45">
      <c r="A1492" s="3"/>
      <c r="B1492" s="3"/>
      <c r="C1492" s="3"/>
      <c r="D1492" s="23"/>
      <c r="E1492" s="95"/>
      <c r="F1492" s="95"/>
      <c r="X1492" s="95"/>
      <c r="Z1492" s="95"/>
      <c r="AB1492" s="3"/>
      <c r="AC1492" s="3"/>
      <c r="AD1492" s="3"/>
      <c r="AE1492" s="3"/>
      <c r="AF1492" s="3"/>
      <c r="AG1492" s="3"/>
      <c r="AH1492" s="3"/>
      <c r="AI1492" s="3"/>
      <c r="AJ1492" s="3"/>
    </row>
    <row r="1493" spans="1:36" x14ac:dyDescent="0.45">
      <c r="A1493" s="3"/>
      <c r="B1493" s="3"/>
      <c r="C1493" s="3"/>
      <c r="D1493" s="23"/>
      <c r="E1493" s="95"/>
      <c r="F1493" s="95"/>
      <c r="X1493" s="95"/>
      <c r="Z1493" s="95"/>
      <c r="AB1493" s="3"/>
      <c r="AC1493" s="3"/>
      <c r="AD1493" s="3"/>
      <c r="AE1493" s="3"/>
      <c r="AF1493" s="3"/>
      <c r="AG1493" s="3"/>
      <c r="AH1493" s="3"/>
      <c r="AI1493" s="3"/>
      <c r="AJ1493" s="3"/>
    </row>
    <row r="1494" spans="1:36" x14ac:dyDescent="0.45">
      <c r="A1494" s="3"/>
      <c r="B1494" s="3"/>
      <c r="C1494" s="3"/>
      <c r="D1494" s="23"/>
      <c r="E1494" s="95"/>
      <c r="F1494" s="95"/>
      <c r="X1494" s="95"/>
      <c r="Z1494" s="95"/>
      <c r="AB1494" s="3"/>
      <c r="AC1494" s="3"/>
      <c r="AD1494" s="3"/>
      <c r="AE1494" s="3"/>
      <c r="AF1494" s="3"/>
      <c r="AG1494" s="3"/>
      <c r="AH1494" s="3"/>
      <c r="AI1494" s="3"/>
      <c r="AJ1494" s="3"/>
    </row>
    <row r="1495" spans="1:36" x14ac:dyDescent="0.45">
      <c r="A1495" s="3"/>
      <c r="B1495" s="3"/>
      <c r="C1495" s="3"/>
      <c r="D1495" s="23"/>
      <c r="E1495" s="95"/>
      <c r="F1495" s="95"/>
      <c r="X1495" s="95"/>
      <c r="Z1495" s="95"/>
      <c r="AB1495" s="3"/>
      <c r="AC1495" s="3"/>
      <c r="AD1495" s="3"/>
      <c r="AE1495" s="3"/>
      <c r="AF1495" s="3"/>
      <c r="AG1495" s="3"/>
      <c r="AH1495" s="3"/>
      <c r="AI1495" s="3"/>
      <c r="AJ1495" s="3"/>
    </row>
    <row r="1496" spans="1:36" x14ac:dyDescent="0.45">
      <c r="A1496" s="3"/>
      <c r="B1496" s="3"/>
      <c r="C1496" s="3"/>
      <c r="D1496" s="23"/>
      <c r="E1496" s="95"/>
      <c r="F1496" s="95"/>
      <c r="X1496" s="95"/>
      <c r="Z1496" s="95"/>
      <c r="AB1496" s="3"/>
      <c r="AC1496" s="3"/>
      <c r="AD1496" s="3"/>
      <c r="AE1496" s="3"/>
      <c r="AF1496" s="3"/>
      <c r="AG1496" s="3"/>
      <c r="AH1496" s="3"/>
      <c r="AI1496" s="3"/>
      <c r="AJ1496" s="3"/>
    </row>
    <row r="1497" spans="1:36" x14ac:dyDescent="0.45">
      <c r="A1497" s="3"/>
      <c r="B1497" s="3"/>
      <c r="C1497" s="3"/>
      <c r="D1497" s="23"/>
      <c r="E1497" s="95"/>
      <c r="F1497" s="95"/>
      <c r="X1497" s="95"/>
      <c r="Z1497" s="95"/>
      <c r="AB1497" s="3"/>
      <c r="AC1497" s="3"/>
      <c r="AD1497" s="3"/>
      <c r="AE1497" s="3"/>
      <c r="AF1497" s="3"/>
      <c r="AG1497" s="3"/>
      <c r="AH1497" s="3"/>
      <c r="AI1497" s="3"/>
      <c r="AJ1497" s="3"/>
    </row>
    <row r="1498" spans="1:36" x14ac:dyDescent="0.45">
      <c r="A1498" s="3"/>
      <c r="B1498" s="3"/>
      <c r="C1498" s="3"/>
      <c r="D1498" s="23"/>
      <c r="E1498" s="95"/>
      <c r="F1498" s="95"/>
      <c r="X1498" s="95"/>
      <c r="Z1498" s="95"/>
      <c r="AB1498" s="3"/>
      <c r="AC1498" s="3"/>
      <c r="AD1498" s="3"/>
      <c r="AE1498" s="3"/>
      <c r="AF1498" s="3"/>
      <c r="AG1498" s="3"/>
      <c r="AH1498" s="3"/>
      <c r="AI1498" s="3"/>
      <c r="AJ1498" s="3"/>
    </row>
    <row r="1499" spans="1:36" x14ac:dyDescent="0.45">
      <c r="A1499" s="3"/>
      <c r="B1499" s="3"/>
      <c r="C1499" s="3"/>
      <c r="D1499" s="23"/>
      <c r="E1499" s="95"/>
      <c r="F1499" s="95"/>
      <c r="X1499" s="95"/>
      <c r="Z1499" s="95"/>
      <c r="AB1499" s="3"/>
      <c r="AC1499" s="3"/>
      <c r="AD1499" s="3"/>
      <c r="AE1499" s="3"/>
      <c r="AF1499" s="3"/>
      <c r="AG1499" s="3"/>
      <c r="AH1499" s="3"/>
      <c r="AI1499" s="3"/>
      <c r="AJ1499" s="3"/>
    </row>
    <row r="1500" spans="1:36" x14ac:dyDescent="0.45">
      <c r="A1500" s="3"/>
      <c r="B1500" s="3"/>
      <c r="C1500" s="3"/>
      <c r="D1500" s="23"/>
      <c r="E1500" s="95"/>
      <c r="F1500" s="95"/>
      <c r="X1500" s="95"/>
      <c r="Z1500" s="95"/>
      <c r="AB1500" s="3"/>
      <c r="AC1500" s="3"/>
      <c r="AD1500" s="3"/>
      <c r="AE1500" s="3"/>
      <c r="AF1500" s="3"/>
      <c r="AG1500" s="3"/>
      <c r="AH1500" s="3"/>
      <c r="AI1500" s="3"/>
      <c r="AJ1500" s="3"/>
    </row>
    <row r="1501" spans="1:36" x14ac:dyDescent="0.45">
      <c r="A1501" s="3"/>
      <c r="B1501" s="3"/>
      <c r="C1501" s="3"/>
      <c r="D1501" s="23"/>
      <c r="E1501" s="95"/>
      <c r="F1501" s="95"/>
      <c r="X1501" s="95"/>
      <c r="Z1501" s="95"/>
      <c r="AB1501" s="3"/>
      <c r="AC1501" s="3"/>
      <c r="AD1501" s="3"/>
      <c r="AE1501" s="3"/>
      <c r="AF1501" s="3"/>
      <c r="AG1501" s="3"/>
      <c r="AH1501" s="3"/>
      <c r="AI1501" s="3"/>
      <c r="AJ1501" s="3"/>
    </row>
    <row r="1502" spans="1:36" x14ac:dyDescent="0.45">
      <c r="A1502" s="3"/>
      <c r="B1502" s="3"/>
      <c r="C1502" s="3"/>
      <c r="D1502" s="23"/>
      <c r="E1502" s="95"/>
      <c r="F1502" s="95"/>
      <c r="X1502" s="95"/>
      <c r="Z1502" s="95"/>
      <c r="AB1502" s="3"/>
      <c r="AC1502" s="3"/>
      <c r="AD1502" s="3"/>
      <c r="AE1502" s="3"/>
      <c r="AF1502" s="3"/>
      <c r="AG1502" s="3"/>
      <c r="AH1502" s="3"/>
      <c r="AI1502" s="3"/>
      <c r="AJ1502" s="3"/>
    </row>
    <row r="1503" spans="1:36" x14ac:dyDescent="0.45">
      <c r="A1503" s="3"/>
      <c r="B1503" s="3"/>
      <c r="C1503" s="3"/>
      <c r="D1503" s="23"/>
      <c r="E1503" s="95"/>
      <c r="F1503" s="95"/>
      <c r="X1503" s="95"/>
      <c r="Z1503" s="95"/>
      <c r="AB1503" s="3"/>
      <c r="AC1503" s="3"/>
      <c r="AD1503" s="3"/>
      <c r="AE1503" s="3"/>
      <c r="AF1503" s="3"/>
      <c r="AG1503" s="3"/>
      <c r="AH1503" s="3"/>
      <c r="AI1503" s="3"/>
      <c r="AJ1503" s="3"/>
    </row>
    <row r="1504" spans="1:36" x14ac:dyDescent="0.45">
      <c r="A1504" s="3"/>
      <c r="B1504" s="3"/>
      <c r="C1504" s="3"/>
      <c r="D1504" s="23"/>
      <c r="E1504" s="95"/>
      <c r="F1504" s="95"/>
      <c r="X1504" s="95"/>
      <c r="Z1504" s="95"/>
      <c r="AB1504" s="3"/>
      <c r="AC1504" s="3"/>
      <c r="AD1504" s="3"/>
      <c r="AE1504" s="3"/>
      <c r="AF1504" s="3"/>
      <c r="AG1504" s="3"/>
      <c r="AH1504" s="3"/>
      <c r="AI1504" s="3"/>
      <c r="AJ1504" s="3"/>
    </row>
    <row r="1505" spans="1:36" x14ac:dyDescent="0.45">
      <c r="A1505" s="3"/>
      <c r="B1505" s="3"/>
      <c r="C1505" s="3"/>
      <c r="D1505" s="23"/>
      <c r="E1505" s="95"/>
      <c r="F1505" s="95"/>
      <c r="X1505" s="95"/>
      <c r="Z1505" s="95"/>
      <c r="AB1505" s="3"/>
      <c r="AC1505" s="3"/>
      <c r="AD1505" s="3"/>
      <c r="AE1505" s="3"/>
      <c r="AF1505" s="3"/>
      <c r="AG1505" s="3"/>
      <c r="AH1505" s="3"/>
      <c r="AI1505" s="3"/>
      <c r="AJ1505" s="3"/>
    </row>
    <row r="1506" spans="1:36" x14ac:dyDescent="0.45">
      <c r="A1506" s="3"/>
      <c r="B1506" s="3"/>
      <c r="C1506" s="3"/>
      <c r="D1506" s="23"/>
      <c r="E1506" s="95"/>
      <c r="F1506" s="95"/>
      <c r="X1506" s="95"/>
      <c r="Z1506" s="95"/>
      <c r="AB1506" s="3"/>
      <c r="AC1506" s="3"/>
      <c r="AD1506" s="3"/>
      <c r="AE1506" s="3"/>
      <c r="AF1506" s="3"/>
      <c r="AG1506" s="3"/>
      <c r="AH1506" s="3"/>
      <c r="AI1506" s="3"/>
      <c r="AJ1506" s="3"/>
    </row>
    <row r="1507" spans="1:36" x14ac:dyDescent="0.45">
      <c r="A1507" s="3"/>
      <c r="B1507" s="3"/>
      <c r="C1507" s="3"/>
      <c r="D1507" s="23"/>
      <c r="E1507" s="95"/>
      <c r="F1507" s="95"/>
      <c r="X1507" s="95"/>
      <c r="Z1507" s="95"/>
      <c r="AB1507" s="3"/>
      <c r="AC1507" s="3"/>
      <c r="AD1507" s="3"/>
      <c r="AE1507" s="3"/>
      <c r="AF1507" s="3"/>
      <c r="AG1507" s="3"/>
      <c r="AH1507" s="3"/>
      <c r="AI1507" s="3"/>
      <c r="AJ1507" s="3"/>
    </row>
    <row r="1508" spans="1:36" x14ac:dyDescent="0.45">
      <c r="A1508" s="3"/>
      <c r="B1508" s="3"/>
      <c r="C1508" s="3"/>
      <c r="D1508" s="23"/>
      <c r="E1508" s="95"/>
      <c r="F1508" s="95"/>
      <c r="X1508" s="95"/>
      <c r="Z1508" s="95"/>
      <c r="AB1508" s="3"/>
      <c r="AC1508" s="3"/>
      <c r="AD1508" s="3"/>
      <c r="AE1508" s="3"/>
      <c r="AF1508" s="3"/>
      <c r="AG1508" s="3"/>
      <c r="AH1508" s="3"/>
      <c r="AI1508" s="3"/>
      <c r="AJ1508" s="3"/>
    </row>
    <row r="1509" spans="1:36" x14ac:dyDescent="0.45">
      <c r="A1509" s="3"/>
      <c r="B1509" s="3"/>
      <c r="C1509" s="3"/>
      <c r="D1509" s="23"/>
      <c r="E1509" s="95"/>
      <c r="F1509" s="95"/>
      <c r="X1509" s="95"/>
      <c r="Z1509" s="95"/>
      <c r="AB1509" s="3"/>
      <c r="AC1509" s="3"/>
      <c r="AD1509" s="3"/>
      <c r="AE1509" s="3"/>
      <c r="AF1509" s="3"/>
      <c r="AG1509" s="3"/>
      <c r="AH1509" s="3"/>
      <c r="AI1509" s="3"/>
      <c r="AJ1509" s="3"/>
    </row>
    <row r="1510" spans="1:36" x14ac:dyDescent="0.45">
      <c r="A1510" s="3"/>
      <c r="B1510" s="3"/>
      <c r="C1510" s="3"/>
      <c r="D1510" s="23"/>
      <c r="E1510" s="95"/>
      <c r="F1510" s="95"/>
      <c r="X1510" s="95"/>
      <c r="Z1510" s="95"/>
      <c r="AB1510" s="3"/>
      <c r="AC1510" s="3"/>
      <c r="AD1510" s="3"/>
      <c r="AE1510" s="3"/>
      <c r="AF1510" s="3"/>
      <c r="AG1510" s="3"/>
      <c r="AH1510" s="3"/>
      <c r="AI1510" s="3"/>
      <c r="AJ1510" s="3"/>
    </row>
    <row r="1511" spans="1:36" x14ac:dyDescent="0.45">
      <c r="A1511" s="3"/>
      <c r="B1511" s="3"/>
      <c r="C1511" s="3"/>
      <c r="D1511" s="23"/>
      <c r="E1511" s="95"/>
      <c r="F1511" s="95"/>
      <c r="X1511" s="95"/>
      <c r="Z1511" s="95"/>
      <c r="AB1511" s="3"/>
      <c r="AC1511" s="3"/>
      <c r="AD1511" s="3"/>
      <c r="AE1511" s="3"/>
      <c r="AF1511" s="3"/>
      <c r="AG1511" s="3"/>
      <c r="AH1511" s="3"/>
      <c r="AI1511" s="3"/>
      <c r="AJ1511" s="3"/>
    </row>
    <row r="1512" spans="1:36" x14ac:dyDescent="0.45">
      <c r="A1512" s="3"/>
      <c r="B1512" s="3"/>
      <c r="C1512" s="3"/>
      <c r="D1512" s="23"/>
      <c r="E1512" s="95"/>
      <c r="F1512" s="95"/>
      <c r="X1512" s="95"/>
      <c r="Z1512" s="95"/>
      <c r="AB1512" s="3"/>
      <c r="AC1512" s="3"/>
      <c r="AD1512" s="3"/>
      <c r="AE1512" s="3"/>
      <c r="AF1512" s="3"/>
      <c r="AG1512" s="3"/>
      <c r="AH1512" s="3"/>
      <c r="AI1512" s="3"/>
      <c r="AJ1512" s="3"/>
    </row>
    <row r="1513" spans="1:36" x14ac:dyDescent="0.45">
      <c r="A1513" s="3"/>
      <c r="B1513" s="3"/>
      <c r="C1513" s="3"/>
      <c r="D1513" s="23"/>
      <c r="E1513" s="95"/>
      <c r="F1513" s="95"/>
      <c r="X1513" s="95"/>
      <c r="Z1513" s="95"/>
      <c r="AB1513" s="3"/>
      <c r="AC1513" s="3"/>
      <c r="AD1513" s="3"/>
      <c r="AE1513" s="3"/>
      <c r="AF1513" s="3"/>
      <c r="AG1513" s="3"/>
      <c r="AH1513" s="3"/>
      <c r="AI1513" s="3"/>
      <c r="AJ1513" s="3"/>
    </row>
    <row r="1514" spans="1:36" x14ac:dyDescent="0.45">
      <c r="A1514" s="3"/>
      <c r="B1514" s="3"/>
      <c r="C1514" s="3"/>
      <c r="D1514" s="23"/>
      <c r="E1514" s="95"/>
      <c r="F1514" s="95"/>
      <c r="X1514" s="95"/>
      <c r="Z1514" s="95"/>
      <c r="AB1514" s="3"/>
      <c r="AC1514" s="3"/>
      <c r="AD1514" s="3"/>
      <c r="AE1514" s="3"/>
      <c r="AF1514" s="3"/>
      <c r="AG1514" s="3"/>
      <c r="AH1514" s="3"/>
      <c r="AI1514" s="3"/>
      <c r="AJ1514" s="3"/>
    </row>
    <row r="1515" spans="1:36" x14ac:dyDescent="0.45">
      <c r="A1515" s="3"/>
      <c r="B1515" s="3"/>
      <c r="C1515" s="3"/>
      <c r="D1515" s="23"/>
      <c r="E1515" s="95"/>
      <c r="F1515" s="95"/>
      <c r="X1515" s="95"/>
      <c r="Z1515" s="95"/>
      <c r="AB1515" s="3"/>
      <c r="AC1515" s="3"/>
      <c r="AD1515" s="3"/>
      <c r="AE1515" s="3"/>
      <c r="AF1515" s="3"/>
      <c r="AG1515" s="3"/>
      <c r="AH1515" s="3"/>
      <c r="AI1515" s="3"/>
      <c r="AJ1515" s="3"/>
    </row>
    <row r="1516" spans="1:36" x14ac:dyDescent="0.45">
      <c r="A1516" s="3"/>
      <c r="B1516" s="3"/>
      <c r="C1516" s="3"/>
      <c r="D1516" s="23"/>
      <c r="E1516" s="95"/>
      <c r="F1516" s="95"/>
      <c r="X1516" s="95"/>
      <c r="Z1516" s="95"/>
      <c r="AB1516" s="3"/>
      <c r="AC1516" s="3"/>
      <c r="AD1516" s="3"/>
      <c r="AE1516" s="3"/>
      <c r="AF1516" s="3"/>
      <c r="AG1516" s="3"/>
      <c r="AH1516" s="3"/>
      <c r="AI1516" s="3"/>
      <c r="AJ1516" s="3"/>
    </row>
    <row r="1517" spans="1:36" x14ac:dyDescent="0.45">
      <c r="A1517" s="3"/>
      <c r="B1517" s="3"/>
      <c r="C1517" s="3"/>
      <c r="D1517" s="23"/>
      <c r="E1517" s="95"/>
      <c r="F1517" s="95"/>
      <c r="X1517" s="95"/>
      <c r="Z1517" s="95"/>
      <c r="AB1517" s="3"/>
      <c r="AC1517" s="3"/>
      <c r="AD1517" s="3"/>
      <c r="AE1517" s="3"/>
      <c r="AF1517" s="3"/>
      <c r="AG1517" s="3"/>
      <c r="AH1517" s="3"/>
      <c r="AI1517" s="3"/>
      <c r="AJ1517" s="3"/>
    </row>
    <row r="1518" spans="1:36" x14ac:dyDescent="0.45">
      <c r="A1518" s="3"/>
      <c r="B1518" s="3"/>
      <c r="C1518" s="3"/>
      <c r="D1518" s="23"/>
      <c r="E1518" s="95"/>
      <c r="F1518" s="95"/>
      <c r="X1518" s="95"/>
      <c r="Z1518" s="95"/>
      <c r="AB1518" s="3"/>
      <c r="AC1518" s="3"/>
      <c r="AD1518" s="3"/>
      <c r="AE1518" s="3"/>
      <c r="AF1518" s="3"/>
      <c r="AG1518" s="3"/>
      <c r="AH1518" s="3"/>
      <c r="AI1518" s="3"/>
      <c r="AJ1518" s="3"/>
    </row>
    <row r="1519" spans="1:36" x14ac:dyDescent="0.45">
      <c r="A1519" s="3"/>
      <c r="B1519" s="3"/>
      <c r="C1519" s="3"/>
      <c r="D1519" s="23"/>
      <c r="E1519" s="95"/>
      <c r="F1519" s="95"/>
      <c r="X1519" s="95"/>
      <c r="Z1519" s="95"/>
      <c r="AB1519" s="3"/>
      <c r="AC1519" s="3"/>
      <c r="AD1519" s="3"/>
      <c r="AE1519" s="3"/>
      <c r="AF1519" s="3"/>
      <c r="AG1519" s="3"/>
      <c r="AH1519" s="3"/>
      <c r="AI1519" s="3"/>
      <c r="AJ1519" s="3"/>
    </row>
    <row r="1520" spans="1:36" x14ac:dyDescent="0.45">
      <c r="A1520" s="3"/>
      <c r="B1520" s="3"/>
      <c r="C1520" s="3"/>
      <c r="D1520" s="23"/>
      <c r="E1520" s="95"/>
      <c r="F1520" s="95"/>
      <c r="X1520" s="95"/>
      <c r="Z1520" s="95"/>
      <c r="AB1520" s="3"/>
      <c r="AC1520" s="3"/>
      <c r="AD1520" s="3"/>
      <c r="AE1520" s="3"/>
      <c r="AF1520" s="3"/>
      <c r="AG1520" s="3"/>
      <c r="AH1520" s="3"/>
      <c r="AI1520" s="3"/>
      <c r="AJ1520" s="3"/>
    </row>
    <row r="1521" spans="1:36" x14ac:dyDescent="0.45">
      <c r="A1521" s="3"/>
      <c r="B1521" s="3"/>
      <c r="C1521" s="3"/>
      <c r="D1521" s="23"/>
      <c r="E1521" s="95"/>
      <c r="F1521" s="95"/>
      <c r="X1521" s="95"/>
      <c r="Z1521" s="95"/>
      <c r="AB1521" s="3"/>
      <c r="AC1521" s="3"/>
      <c r="AD1521" s="3"/>
      <c r="AE1521" s="3"/>
      <c r="AF1521" s="3"/>
      <c r="AG1521" s="3"/>
      <c r="AH1521" s="3"/>
      <c r="AI1521" s="3"/>
      <c r="AJ1521" s="3"/>
    </row>
    <row r="1522" spans="1:36" x14ac:dyDescent="0.45">
      <c r="A1522" s="3"/>
      <c r="B1522" s="3"/>
      <c r="C1522" s="3"/>
      <c r="D1522" s="23"/>
      <c r="E1522" s="95"/>
      <c r="F1522" s="95"/>
      <c r="X1522" s="95"/>
      <c r="Z1522" s="95"/>
      <c r="AB1522" s="3"/>
      <c r="AC1522" s="3"/>
      <c r="AD1522" s="3"/>
      <c r="AE1522" s="3"/>
      <c r="AF1522" s="3"/>
      <c r="AG1522" s="3"/>
      <c r="AH1522" s="3"/>
      <c r="AI1522" s="3"/>
      <c r="AJ1522" s="3"/>
    </row>
    <row r="1523" spans="1:36" x14ac:dyDescent="0.45">
      <c r="A1523" s="3"/>
      <c r="B1523" s="3"/>
      <c r="C1523" s="3"/>
      <c r="D1523" s="23"/>
      <c r="E1523" s="95"/>
      <c r="F1523" s="95"/>
      <c r="X1523" s="95"/>
      <c r="Z1523" s="95"/>
      <c r="AB1523" s="3"/>
      <c r="AC1523" s="3"/>
      <c r="AD1523" s="3"/>
      <c r="AE1523" s="3"/>
      <c r="AF1523" s="3"/>
      <c r="AG1523" s="3"/>
      <c r="AH1523" s="3"/>
      <c r="AI1523" s="3"/>
      <c r="AJ1523" s="3"/>
    </row>
    <row r="1524" spans="1:36" x14ac:dyDescent="0.45">
      <c r="A1524" s="3"/>
      <c r="B1524" s="3"/>
      <c r="C1524" s="3"/>
      <c r="D1524" s="23"/>
      <c r="E1524" s="95"/>
      <c r="F1524" s="95"/>
      <c r="X1524" s="95"/>
      <c r="Z1524" s="95"/>
      <c r="AB1524" s="3"/>
      <c r="AC1524" s="3"/>
      <c r="AD1524" s="3"/>
      <c r="AE1524" s="3"/>
      <c r="AF1524" s="3"/>
      <c r="AG1524" s="3"/>
      <c r="AH1524" s="3"/>
      <c r="AI1524" s="3"/>
      <c r="AJ1524" s="3"/>
    </row>
    <row r="1525" spans="1:36" x14ac:dyDescent="0.45">
      <c r="A1525" s="3"/>
      <c r="B1525" s="3"/>
      <c r="C1525" s="3"/>
      <c r="D1525" s="23"/>
      <c r="E1525" s="95"/>
      <c r="F1525" s="95"/>
      <c r="X1525" s="95"/>
      <c r="Z1525" s="95"/>
      <c r="AB1525" s="3"/>
      <c r="AC1525" s="3"/>
      <c r="AD1525" s="3"/>
      <c r="AE1525" s="3"/>
      <c r="AF1525" s="3"/>
      <c r="AG1525" s="3"/>
      <c r="AH1525" s="3"/>
      <c r="AI1525" s="3"/>
      <c r="AJ1525" s="3"/>
    </row>
    <row r="1526" spans="1:36" x14ac:dyDescent="0.45">
      <c r="A1526" s="3"/>
      <c r="B1526" s="3"/>
      <c r="C1526" s="3"/>
      <c r="D1526" s="23"/>
      <c r="E1526" s="95"/>
      <c r="F1526" s="95"/>
      <c r="X1526" s="95"/>
      <c r="Z1526" s="95"/>
      <c r="AB1526" s="3"/>
      <c r="AC1526" s="3"/>
      <c r="AD1526" s="3"/>
      <c r="AE1526" s="3"/>
      <c r="AF1526" s="3"/>
      <c r="AG1526" s="3"/>
      <c r="AH1526" s="3"/>
      <c r="AI1526" s="3"/>
      <c r="AJ1526" s="3"/>
    </row>
    <row r="1527" spans="1:36" x14ac:dyDescent="0.45">
      <c r="A1527" s="3"/>
      <c r="B1527" s="3"/>
      <c r="C1527" s="3"/>
      <c r="D1527" s="23"/>
      <c r="E1527" s="95"/>
      <c r="F1527" s="95"/>
      <c r="X1527" s="95"/>
      <c r="Z1527" s="95"/>
      <c r="AB1527" s="3"/>
      <c r="AC1527" s="3"/>
      <c r="AD1527" s="3"/>
      <c r="AE1527" s="3"/>
      <c r="AF1527" s="3"/>
      <c r="AG1527" s="3"/>
      <c r="AH1527" s="3"/>
      <c r="AI1527" s="3"/>
      <c r="AJ1527" s="3"/>
    </row>
    <row r="1528" spans="1:36" x14ac:dyDescent="0.45">
      <c r="A1528" s="3"/>
      <c r="B1528" s="3"/>
      <c r="C1528" s="3"/>
      <c r="D1528" s="23"/>
      <c r="E1528" s="95"/>
      <c r="F1528" s="95"/>
      <c r="X1528" s="95"/>
      <c r="Z1528" s="95"/>
      <c r="AB1528" s="3"/>
      <c r="AC1528" s="3"/>
      <c r="AD1528" s="3"/>
      <c r="AE1528" s="3"/>
      <c r="AF1528" s="3"/>
      <c r="AG1528" s="3"/>
      <c r="AH1528" s="3"/>
      <c r="AI1528" s="3"/>
      <c r="AJ1528" s="3"/>
    </row>
    <row r="1529" spans="1:36" x14ac:dyDescent="0.45">
      <c r="A1529" s="3"/>
      <c r="B1529" s="3"/>
      <c r="C1529" s="3"/>
      <c r="D1529" s="23"/>
      <c r="E1529" s="95"/>
      <c r="F1529" s="95"/>
      <c r="X1529" s="95"/>
      <c r="Z1529" s="95"/>
      <c r="AB1529" s="3"/>
      <c r="AC1529" s="3"/>
      <c r="AD1529" s="3"/>
      <c r="AE1529" s="3"/>
      <c r="AF1529" s="3"/>
      <c r="AG1529" s="3"/>
      <c r="AH1529" s="3"/>
      <c r="AI1529" s="3"/>
      <c r="AJ1529" s="3"/>
    </row>
    <row r="1530" spans="1:36" x14ac:dyDescent="0.45">
      <c r="A1530" s="3"/>
      <c r="B1530" s="3"/>
      <c r="C1530" s="3"/>
      <c r="D1530" s="23"/>
      <c r="E1530" s="95"/>
      <c r="F1530" s="95"/>
      <c r="X1530" s="95"/>
      <c r="Z1530" s="95"/>
      <c r="AB1530" s="3"/>
      <c r="AC1530" s="3"/>
      <c r="AD1530" s="3"/>
      <c r="AE1530" s="3"/>
      <c r="AF1530" s="3"/>
      <c r="AG1530" s="3"/>
      <c r="AH1530" s="3"/>
      <c r="AI1530" s="3"/>
      <c r="AJ1530" s="3"/>
    </row>
    <row r="1531" spans="1:36" x14ac:dyDescent="0.45">
      <c r="A1531" s="3"/>
      <c r="B1531" s="3"/>
      <c r="C1531" s="3"/>
      <c r="D1531" s="23"/>
      <c r="E1531" s="95"/>
      <c r="F1531" s="95"/>
      <c r="X1531" s="95"/>
      <c r="Z1531" s="95"/>
      <c r="AB1531" s="3"/>
      <c r="AC1531" s="3"/>
      <c r="AD1531" s="3"/>
      <c r="AE1531" s="3"/>
      <c r="AF1531" s="3"/>
      <c r="AG1531" s="3"/>
      <c r="AH1531" s="3"/>
      <c r="AI1531" s="3"/>
      <c r="AJ1531" s="3"/>
    </row>
    <row r="1532" spans="1:36" x14ac:dyDescent="0.45">
      <c r="A1532" s="3"/>
      <c r="B1532" s="3"/>
      <c r="C1532" s="3"/>
      <c r="D1532" s="23"/>
      <c r="E1532" s="95"/>
      <c r="F1532" s="95"/>
      <c r="X1532" s="95"/>
      <c r="Z1532" s="95"/>
      <c r="AB1532" s="3"/>
      <c r="AC1532" s="3"/>
      <c r="AD1532" s="3"/>
      <c r="AE1532" s="3"/>
      <c r="AF1532" s="3"/>
      <c r="AG1532" s="3"/>
      <c r="AH1532" s="3"/>
      <c r="AI1532" s="3"/>
      <c r="AJ1532" s="3"/>
    </row>
    <row r="1533" spans="1:36" x14ac:dyDescent="0.45">
      <c r="A1533" s="3"/>
      <c r="B1533" s="3"/>
      <c r="C1533" s="3"/>
      <c r="D1533" s="23"/>
      <c r="E1533" s="95"/>
      <c r="F1533" s="95"/>
      <c r="X1533" s="95"/>
      <c r="Z1533" s="95"/>
      <c r="AB1533" s="3"/>
      <c r="AC1533" s="3"/>
      <c r="AD1533" s="3"/>
      <c r="AE1533" s="3"/>
      <c r="AF1533" s="3"/>
      <c r="AG1533" s="3"/>
      <c r="AH1533" s="3"/>
      <c r="AI1533" s="3"/>
      <c r="AJ1533" s="3"/>
    </row>
    <row r="1534" spans="1:36" x14ac:dyDescent="0.45">
      <c r="A1534" s="3"/>
      <c r="B1534" s="3"/>
      <c r="C1534" s="3"/>
      <c r="D1534" s="23"/>
      <c r="E1534" s="95"/>
      <c r="F1534" s="95"/>
      <c r="X1534" s="95"/>
      <c r="Z1534" s="95"/>
      <c r="AB1534" s="3"/>
      <c r="AC1534" s="3"/>
      <c r="AD1534" s="3"/>
      <c r="AE1534" s="3"/>
      <c r="AF1534" s="3"/>
      <c r="AG1534" s="3"/>
      <c r="AH1534" s="3"/>
      <c r="AI1534" s="3"/>
      <c r="AJ1534" s="3"/>
    </row>
    <row r="1535" spans="1:36" x14ac:dyDescent="0.45">
      <c r="A1535" s="3"/>
      <c r="B1535" s="3"/>
      <c r="C1535" s="3"/>
      <c r="D1535" s="23"/>
      <c r="E1535" s="95"/>
      <c r="F1535" s="95"/>
      <c r="X1535" s="95"/>
      <c r="Z1535" s="95"/>
      <c r="AB1535" s="3"/>
      <c r="AC1535" s="3"/>
      <c r="AD1535" s="3"/>
      <c r="AE1535" s="3"/>
      <c r="AF1535" s="3"/>
      <c r="AG1535" s="3"/>
      <c r="AH1535" s="3"/>
      <c r="AI1535" s="3"/>
      <c r="AJ1535" s="3"/>
    </row>
    <row r="1536" spans="1:36" x14ac:dyDescent="0.45">
      <c r="A1536" s="3"/>
      <c r="B1536" s="3"/>
      <c r="C1536" s="3"/>
      <c r="D1536" s="23"/>
      <c r="E1536" s="95"/>
      <c r="F1536" s="95"/>
      <c r="X1536" s="95"/>
      <c r="Z1536" s="95"/>
      <c r="AB1536" s="3"/>
      <c r="AC1536" s="3"/>
      <c r="AD1536" s="3"/>
      <c r="AE1536" s="3"/>
      <c r="AF1536" s="3"/>
      <c r="AG1536" s="3"/>
      <c r="AH1536" s="3"/>
      <c r="AI1536" s="3"/>
      <c r="AJ1536" s="3"/>
    </row>
    <row r="1537" spans="1:36" x14ac:dyDescent="0.45">
      <c r="A1537" s="3"/>
      <c r="B1537" s="3"/>
      <c r="C1537" s="3"/>
      <c r="D1537" s="23"/>
      <c r="E1537" s="95"/>
      <c r="F1537" s="95"/>
      <c r="X1537" s="95"/>
      <c r="Z1537" s="95"/>
      <c r="AB1537" s="3"/>
      <c r="AC1537" s="3"/>
      <c r="AD1537" s="3"/>
      <c r="AE1537" s="3"/>
      <c r="AF1537" s="3"/>
      <c r="AG1537" s="3"/>
      <c r="AH1537" s="3"/>
      <c r="AI1537" s="3"/>
      <c r="AJ1537" s="3"/>
    </row>
    <row r="1538" spans="1:36" x14ac:dyDescent="0.45">
      <c r="A1538" s="3"/>
      <c r="B1538" s="3"/>
      <c r="C1538" s="3"/>
      <c r="D1538" s="23"/>
      <c r="E1538" s="95"/>
      <c r="F1538" s="95"/>
      <c r="X1538" s="95"/>
      <c r="Z1538" s="95"/>
      <c r="AB1538" s="3"/>
      <c r="AC1538" s="3"/>
      <c r="AD1538" s="3"/>
      <c r="AE1538" s="3"/>
      <c r="AF1538" s="3"/>
      <c r="AG1538" s="3"/>
      <c r="AH1538" s="3"/>
      <c r="AI1538" s="3"/>
      <c r="AJ1538" s="3"/>
    </row>
    <row r="1539" spans="1:36" x14ac:dyDescent="0.45">
      <c r="A1539" s="3"/>
      <c r="B1539" s="3"/>
      <c r="C1539" s="3"/>
      <c r="D1539" s="23"/>
      <c r="E1539" s="95"/>
      <c r="F1539" s="95"/>
      <c r="X1539" s="95"/>
      <c r="Z1539" s="95"/>
      <c r="AB1539" s="3"/>
      <c r="AC1539" s="3"/>
      <c r="AD1539" s="3"/>
      <c r="AE1539" s="3"/>
      <c r="AF1539" s="3"/>
      <c r="AG1539" s="3"/>
      <c r="AH1539" s="3"/>
      <c r="AI1539" s="3"/>
      <c r="AJ1539" s="3"/>
    </row>
    <row r="1540" spans="1:36" x14ac:dyDescent="0.45">
      <c r="A1540" s="3"/>
      <c r="B1540" s="3"/>
      <c r="C1540" s="3"/>
      <c r="D1540" s="23"/>
      <c r="E1540" s="95"/>
      <c r="F1540" s="95"/>
      <c r="X1540" s="95"/>
      <c r="Z1540" s="95"/>
      <c r="AB1540" s="3"/>
      <c r="AC1540" s="3"/>
      <c r="AD1540" s="3"/>
      <c r="AE1540" s="3"/>
      <c r="AF1540" s="3"/>
      <c r="AG1540" s="3"/>
      <c r="AH1540" s="3"/>
      <c r="AI1540" s="3"/>
      <c r="AJ1540" s="3"/>
    </row>
    <row r="1541" spans="1:36" x14ac:dyDescent="0.45">
      <c r="A1541" s="3"/>
      <c r="B1541" s="3"/>
      <c r="C1541" s="3"/>
      <c r="D1541" s="23"/>
      <c r="E1541" s="95"/>
      <c r="F1541" s="95"/>
      <c r="X1541" s="95"/>
      <c r="Z1541" s="95"/>
      <c r="AB1541" s="3"/>
      <c r="AC1541" s="3"/>
      <c r="AD1541" s="3"/>
      <c r="AE1541" s="3"/>
      <c r="AF1541" s="3"/>
      <c r="AG1541" s="3"/>
      <c r="AH1541" s="3"/>
      <c r="AI1541" s="3"/>
      <c r="AJ1541" s="3"/>
    </row>
    <row r="1542" spans="1:36" x14ac:dyDescent="0.45">
      <c r="A1542" s="3"/>
      <c r="B1542" s="3"/>
      <c r="C1542" s="3"/>
      <c r="D1542" s="23"/>
      <c r="E1542" s="95"/>
      <c r="F1542" s="95"/>
      <c r="X1542" s="95"/>
      <c r="Z1542" s="95"/>
      <c r="AB1542" s="3"/>
      <c r="AC1542" s="3"/>
      <c r="AD1542" s="3"/>
      <c r="AE1542" s="3"/>
      <c r="AF1542" s="3"/>
      <c r="AG1542" s="3"/>
      <c r="AH1542" s="3"/>
      <c r="AI1542" s="3"/>
      <c r="AJ1542" s="3"/>
    </row>
    <row r="1543" spans="1:36" x14ac:dyDescent="0.45">
      <c r="A1543" s="3"/>
      <c r="B1543" s="3"/>
      <c r="C1543" s="3"/>
      <c r="D1543" s="23"/>
      <c r="E1543" s="95"/>
      <c r="F1543" s="95"/>
      <c r="X1543" s="95"/>
      <c r="Z1543" s="95"/>
      <c r="AB1543" s="3"/>
      <c r="AC1543" s="3"/>
      <c r="AD1543" s="3"/>
      <c r="AE1543" s="3"/>
      <c r="AF1543" s="3"/>
      <c r="AG1543" s="3"/>
      <c r="AH1543" s="3"/>
      <c r="AI1543" s="3"/>
      <c r="AJ1543" s="3"/>
    </row>
    <row r="1544" spans="1:36" x14ac:dyDescent="0.45">
      <c r="A1544" s="3"/>
      <c r="B1544" s="3"/>
      <c r="C1544" s="3"/>
      <c r="D1544" s="23"/>
      <c r="E1544" s="95"/>
      <c r="F1544" s="95"/>
      <c r="X1544" s="95"/>
      <c r="Z1544" s="95"/>
      <c r="AB1544" s="3"/>
      <c r="AC1544" s="3"/>
      <c r="AD1544" s="3"/>
      <c r="AE1544" s="3"/>
      <c r="AF1544" s="3"/>
      <c r="AG1544" s="3"/>
      <c r="AH1544" s="3"/>
      <c r="AI1544" s="3"/>
      <c r="AJ1544" s="3"/>
    </row>
    <row r="1545" spans="1:36" x14ac:dyDescent="0.45">
      <c r="A1545" s="3"/>
      <c r="B1545" s="3"/>
      <c r="C1545" s="3"/>
      <c r="D1545" s="23"/>
      <c r="E1545" s="95"/>
      <c r="F1545" s="95"/>
      <c r="X1545" s="95"/>
      <c r="Z1545" s="95"/>
      <c r="AB1545" s="3"/>
      <c r="AC1545" s="3"/>
      <c r="AD1545" s="3"/>
      <c r="AE1545" s="3"/>
      <c r="AF1545" s="3"/>
      <c r="AG1545" s="3"/>
      <c r="AH1545" s="3"/>
      <c r="AI1545" s="3"/>
      <c r="AJ1545" s="3"/>
    </row>
    <row r="1546" spans="1:36" x14ac:dyDescent="0.45">
      <c r="A1546" s="3"/>
      <c r="B1546" s="3"/>
      <c r="C1546" s="3"/>
      <c r="D1546" s="23"/>
      <c r="E1546" s="95"/>
      <c r="F1546" s="95"/>
      <c r="X1546" s="95"/>
      <c r="Z1546" s="95"/>
      <c r="AB1546" s="3"/>
      <c r="AC1546" s="3"/>
      <c r="AD1546" s="3"/>
      <c r="AE1546" s="3"/>
      <c r="AF1546" s="3"/>
      <c r="AG1546" s="3"/>
      <c r="AH1546" s="3"/>
      <c r="AI1546" s="3"/>
      <c r="AJ1546" s="3"/>
    </row>
    <row r="1547" spans="1:36" x14ac:dyDescent="0.45">
      <c r="A1547" s="3"/>
      <c r="B1547" s="3"/>
      <c r="C1547" s="3"/>
      <c r="D1547" s="23"/>
      <c r="E1547" s="95"/>
      <c r="F1547" s="95"/>
      <c r="X1547" s="95"/>
      <c r="Z1547" s="95"/>
      <c r="AB1547" s="3"/>
      <c r="AC1547" s="3"/>
      <c r="AD1547" s="3"/>
      <c r="AE1547" s="3"/>
      <c r="AF1547" s="3"/>
      <c r="AG1547" s="3"/>
      <c r="AH1547" s="3"/>
      <c r="AI1547" s="3"/>
      <c r="AJ1547" s="3"/>
    </row>
    <row r="1548" spans="1:36" x14ac:dyDescent="0.45">
      <c r="A1548" s="3"/>
      <c r="B1548" s="3"/>
      <c r="C1548" s="3"/>
      <c r="D1548" s="23"/>
      <c r="E1548" s="95"/>
      <c r="F1548" s="95"/>
      <c r="X1548" s="95"/>
      <c r="Z1548" s="95"/>
      <c r="AB1548" s="3"/>
      <c r="AC1548" s="3"/>
      <c r="AD1548" s="3"/>
      <c r="AE1548" s="3"/>
      <c r="AF1548" s="3"/>
      <c r="AG1548" s="3"/>
      <c r="AH1548" s="3"/>
      <c r="AI1548" s="3"/>
      <c r="AJ1548" s="3"/>
    </row>
    <row r="1549" spans="1:36" x14ac:dyDescent="0.45">
      <c r="A1549" s="3"/>
      <c r="B1549" s="3"/>
      <c r="C1549" s="3"/>
      <c r="D1549" s="23"/>
      <c r="E1549" s="95"/>
      <c r="F1549" s="95"/>
      <c r="X1549" s="95"/>
      <c r="Z1549" s="95"/>
      <c r="AB1549" s="3"/>
      <c r="AC1549" s="3"/>
      <c r="AD1549" s="3"/>
      <c r="AE1549" s="3"/>
      <c r="AF1549" s="3"/>
      <c r="AG1549" s="3"/>
      <c r="AH1549" s="3"/>
      <c r="AI1549" s="3"/>
      <c r="AJ1549" s="3"/>
    </row>
    <row r="1550" spans="1:36" x14ac:dyDescent="0.45">
      <c r="A1550" s="3"/>
      <c r="B1550" s="3"/>
      <c r="C1550" s="3"/>
      <c r="D1550" s="23"/>
      <c r="E1550" s="95"/>
      <c r="F1550" s="95"/>
      <c r="X1550" s="95"/>
      <c r="Z1550" s="95"/>
      <c r="AB1550" s="3"/>
      <c r="AC1550" s="3"/>
      <c r="AD1550" s="3"/>
      <c r="AE1550" s="3"/>
      <c r="AF1550" s="3"/>
      <c r="AG1550" s="3"/>
      <c r="AH1550" s="3"/>
      <c r="AI1550" s="3"/>
      <c r="AJ1550" s="3"/>
    </row>
    <row r="1551" spans="1:36" x14ac:dyDescent="0.45">
      <c r="A1551" s="3"/>
      <c r="B1551" s="3"/>
      <c r="C1551" s="3"/>
      <c r="D1551" s="23"/>
      <c r="E1551" s="95"/>
      <c r="F1551" s="95"/>
      <c r="X1551" s="95"/>
      <c r="Z1551" s="95"/>
      <c r="AB1551" s="3"/>
      <c r="AC1551" s="3"/>
      <c r="AD1551" s="3"/>
      <c r="AE1551" s="3"/>
      <c r="AF1551" s="3"/>
      <c r="AG1551" s="3"/>
      <c r="AH1551" s="3"/>
      <c r="AI1551" s="3"/>
      <c r="AJ1551" s="3"/>
    </row>
    <row r="1552" spans="1:36" x14ac:dyDescent="0.45">
      <c r="A1552" s="3"/>
      <c r="B1552" s="3"/>
      <c r="C1552" s="3"/>
      <c r="D1552" s="23"/>
      <c r="E1552" s="95"/>
      <c r="F1552" s="95"/>
      <c r="X1552" s="95"/>
      <c r="Z1552" s="95"/>
      <c r="AB1552" s="3"/>
      <c r="AC1552" s="3"/>
      <c r="AD1552" s="3"/>
      <c r="AE1552" s="3"/>
      <c r="AF1552" s="3"/>
      <c r="AG1552" s="3"/>
      <c r="AH1552" s="3"/>
      <c r="AI1552" s="3"/>
      <c r="AJ1552" s="3"/>
    </row>
    <row r="1553" spans="1:36" x14ac:dyDescent="0.45">
      <c r="A1553" s="3"/>
      <c r="B1553" s="3"/>
      <c r="C1553" s="3"/>
      <c r="D1553" s="23"/>
      <c r="E1553" s="95"/>
      <c r="F1553" s="95"/>
      <c r="X1553" s="95"/>
      <c r="Z1553" s="95"/>
      <c r="AB1553" s="3"/>
      <c r="AC1553" s="3"/>
      <c r="AD1553" s="3"/>
      <c r="AE1553" s="3"/>
      <c r="AF1553" s="3"/>
      <c r="AG1553" s="3"/>
      <c r="AH1553" s="3"/>
      <c r="AI1553" s="3"/>
      <c r="AJ1553" s="3"/>
    </row>
    <row r="1554" spans="1:36" x14ac:dyDescent="0.45">
      <c r="A1554" s="3"/>
      <c r="B1554" s="3"/>
      <c r="C1554" s="3"/>
      <c r="D1554" s="23"/>
      <c r="E1554" s="95"/>
      <c r="F1554" s="95"/>
      <c r="X1554" s="95"/>
      <c r="Z1554" s="95"/>
      <c r="AB1554" s="3"/>
      <c r="AC1554" s="3"/>
      <c r="AD1554" s="3"/>
      <c r="AE1554" s="3"/>
      <c r="AF1554" s="3"/>
      <c r="AG1554" s="3"/>
      <c r="AH1554" s="3"/>
      <c r="AI1554" s="3"/>
      <c r="AJ1554" s="3"/>
    </row>
    <row r="1555" spans="1:36" x14ac:dyDescent="0.45">
      <c r="A1555" s="3"/>
      <c r="B1555" s="3"/>
      <c r="C1555" s="3"/>
      <c r="D1555" s="23"/>
      <c r="E1555" s="95"/>
      <c r="F1555" s="95"/>
      <c r="X1555" s="95"/>
      <c r="Z1555" s="95"/>
      <c r="AB1555" s="3"/>
      <c r="AC1555" s="3"/>
      <c r="AD1555" s="3"/>
      <c r="AE1555" s="3"/>
      <c r="AF1555" s="3"/>
      <c r="AG1555" s="3"/>
      <c r="AH1555" s="3"/>
      <c r="AI1555" s="3"/>
      <c r="AJ1555" s="3"/>
    </row>
    <row r="1556" spans="1:36" x14ac:dyDescent="0.45">
      <c r="A1556" s="3"/>
      <c r="B1556" s="3"/>
      <c r="C1556" s="3"/>
      <c r="D1556" s="23"/>
      <c r="E1556" s="95"/>
      <c r="F1556" s="95"/>
      <c r="X1556" s="95"/>
      <c r="Z1556" s="95"/>
      <c r="AB1556" s="3"/>
      <c r="AC1556" s="3"/>
      <c r="AD1556" s="3"/>
      <c r="AE1556" s="3"/>
      <c r="AF1556" s="3"/>
      <c r="AG1556" s="3"/>
      <c r="AH1556" s="3"/>
      <c r="AI1556" s="3"/>
      <c r="AJ1556" s="3"/>
    </row>
    <row r="1557" spans="1:36" x14ac:dyDescent="0.45">
      <c r="A1557" s="3"/>
      <c r="B1557" s="3"/>
      <c r="C1557" s="3"/>
      <c r="D1557" s="23"/>
      <c r="E1557" s="95"/>
      <c r="F1557" s="95"/>
      <c r="X1557" s="95"/>
      <c r="Z1557" s="95"/>
      <c r="AB1557" s="3"/>
      <c r="AC1557" s="3"/>
      <c r="AD1557" s="3"/>
      <c r="AE1557" s="3"/>
      <c r="AF1557" s="3"/>
      <c r="AG1557" s="3"/>
      <c r="AH1557" s="3"/>
      <c r="AI1557" s="3"/>
      <c r="AJ1557" s="3"/>
    </row>
    <row r="1558" spans="1:36" x14ac:dyDescent="0.45">
      <c r="A1558" s="3"/>
      <c r="B1558" s="3"/>
      <c r="C1558" s="3"/>
      <c r="D1558" s="23"/>
      <c r="E1558" s="95"/>
      <c r="F1558" s="95"/>
      <c r="X1558" s="95"/>
      <c r="Z1558" s="95"/>
      <c r="AB1558" s="3"/>
      <c r="AC1558" s="3"/>
      <c r="AD1558" s="3"/>
      <c r="AE1558" s="3"/>
      <c r="AF1558" s="3"/>
      <c r="AG1558" s="3"/>
      <c r="AH1558" s="3"/>
      <c r="AI1558" s="3"/>
      <c r="AJ1558" s="3"/>
    </row>
    <row r="1559" spans="1:36" x14ac:dyDescent="0.45">
      <c r="A1559" s="3"/>
      <c r="B1559" s="3"/>
      <c r="C1559" s="3"/>
      <c r="D1559" s="23"/>
      <c r="E1559" s="95"/>
      <c r="F1559" s="95"/>
      <c r="X1559" s="95"/>
      <c r="Z1559" s="95"/>
      <c r="AB1559" s="3"/>
      <c r="AC1559" s="3"/>
      <c r="AD1559" s="3"/>
      <c r="AE1559" s="3"/>
      <c r="AF1559" s="3"/>
      <c r="AG1559" s="3"/>
      <c r="AH1559" s="3"/>
      <c r="AI1559" s="3"/>
      <c r="AJ1559" s="3"/>
    </row>
    <row r="1560" spans="1:36" x14ac:dyDescent="0.45">
      <c r="A1560" s="3"/>
      <c r="B1560" s="3"/>
      <c r="C1560" s="3"/>
      <c r="D1560" s="23"/>
      <c r="E1560" s="95"/>
      <c r="F1560" s="95"/>
      <c r="X1560" s="95"/>
      <c r="Z1560" s="95"/>
      <c r="AB1560" s="3"/>
      <c r="AC1560" s="3"/>
      <c r="AD1560" s="3"/>
      <c r="AE1560" s="3"/>
      <c r="AF1560" s="3"/>
      <c r="AG1560" s="3"/>
      <c r="AH1560" s="3"/>
      <c r="AI1560" s="3"/>
      <c r="AJ1560" s="3"/>
    </row>
    <row r="1561" spans="1:36" x14ac:dyDescent="0.45">
      <c r="A1561" s="3"/>
      <c r="B1561" s="3"/>
      <c r="C1561" s="3"/>
      <c r="D1561" s="23"/>
      <c r="E1561" s="95"/>
      <c r="F1561" s="95"/>
      <c r="X1561" s="95"/>
      <c r="Z1561" s="95"/>
      <c r="AB1561" s="3"/>
      <c r="AC1561" s="3"/>
      <c r="AD1561" s="3"/>
      <c r="AE1561" s="3"/>
      <c r="AF1561" s="3"/>
      <c r="AG1561" s="3"/>
      <c r="AH1561" s="3"/>
      <c r="AI1561" s="3"/>
      <c r="AJ1561" s="3"/>
    </row>
    <row r="1562" spans="1:36" x14ac:dyDescent="0.45">
      <c r="A1562" s="3"/>
      <c r="B1562" s="3"/>
      <c r="C1562" s="3"/>
      <c r="D1562" s="23"/>
      <c r="E1562" s="95"/>
      <c r="F1562" s="95"/>
      <c r="X1562" s="95"/>
      <c r="Z1562" s="95"/>
      <c r="AB1562" s="3"/>
      <c r="AC1562" s="3"/>
      <c r="AD1562" s="3"/>
      <c r="AE1562" s="3"/>
      <c r="AF1562" s="3"/>
      <c r="AG1562" s="3"/>
      <c r="AH1562" s="3"/>
      <c r="AI1562" s="3"/>
      <c r="AJ1562" s="3"/>
    </row>
    <row r="1563" spans="1:36" x14ac:dyDescent="0.45">
      <c r="A1563" s="3"/>
      <c r="B1563" s="3"/>
      <c r="C1563" s="3"/>
      <c r="D1563" s="23"/>
      <c r="E1563" s="95"/>
      <c r="F1563" s="95"/>
      <c r="X1563" s="95"/>
      <c r="Z1563" s="95"/>
      <c r="AB1563" s="3"/>
      <c r="AC1563" s="3"/>
      <c r="AD1563" s="3"/>
      <c r="AE1563" s="3"/>
      <c r="AF1563" s="3"/>
      <c r="AG1563" s="3"/>
      <c r="AH1563" s="3"/>
      <c r="AI1563" s="3"/>
      <c r="AJ1563" s="3"/>
    </row>
    <row r="1564" spans="1:36" x14ac:dyDescent="0.45">
      <c r="A1564" s="3"/>
      <c r="B1564" s="3"/>
      <c r="C1564" s="3"/>
      <c r="D1564" s="23"/>
      <c r="E1564" s="95"/>
      <c r="F1564" s="95"/>
      <c r="X1564" s="95"/>
      <c r="Z1564" s="95"/>
      <c r="AB1564" s="3"/>
      <c r="AC1564" s="3"/>
      <c r="AD1564" s="3"/>
      <c r="AE1564" s="3"/>
      <c r="AF1564" s="3"/>
      <c r="AG1564" s="3"/>
      <c r="AH1564" s="3"/>
      <c r="AI1564" s="3"/>
      <c r="AJ1564" s="3"/>
    </row>
    <row r="1565" spans="1:36" x14ac:dyDescent="0.45">
      <c r="A1565" s="3"/>
      <c r="B1565" s="3"/>
      <c r="C1565" s="3"/>
      <c r="D1565" s="23"/>
      <c r="E1565" s="95"/>
      <c r="F1565" s="95"/>
      <c r="X1565" s="95"/>
      <c r="Z1565" s="95"/>
      <c r="AB1565" s="3"/>
      <c r="AC1565" s="3"/>
      <c r="AD1565" s="3"/>
      <c r="AE1565" s="3"/>
      <c r="AF1565" s="3"/>
      <c r="AG1565" s="3"/>
      <c r="AH1565" s="3"/>
      <c r="AI1565" s="3"/>
      <c r="AJ1565" s="3"/>
    </row>
    <row r="1566" spans="1:36" x14ac:dyDescent="0.45">
      <c r="A1566" s="3"/>
      <c r="B1566" s="3"/>
      <c r="C1566" s="3"/>
      <c r="D1566" s="23"/>
      <c r="E1566" s="95"/>
      <c r="F1566" s="95"/>
      <c r="X1566" s="95"/>
      <c r="Z1566" s="95"/>
      <c r="AB1566" s="3"/>
      <c r="AC1566" s="3"/>
      <c r="AD1566" s="3"/>
      <c r="AE1566" s="3"/>
      <c r="AF1566" s="3"/>
      <c r="AG1566" s="3"/>
      <c r="AH1566" s="3"/>
      <c r="AI1566" s="3"/>
      <c r="AJ1566" s="3"/>
    </row>
    <row r="1567" spans="1:36" x14ac:dyDescent="0.45">
      <c r="A1567" s="3"/>
      <c r="B1567" s="3"/>
      <c r="C1567" s="3"/>
      <c r="D1567" s="23"/>
      <c r="E1567" s="95"/>
      <c r="F1567" s="95"/>
      <c r="X1567" s="95"/>
      <c r="Z1567" s="95"/>
      <c r="AB1567" s="3"/>
      <c r="AC1567" s="3"/>
      <c r="AD1567" s="3"/>
      <c r="AE1567" s="3"/>
      <c r="AF1567" s="3"/>
      <c r="AG1567" s="3"/>
      <c r="AH1567" s="3"/>
      <c r="AI1567" s="3"/>
      <c r="AJ1567" s="3"/>
    </row>
    <row r="1568" spans="1:36" x14ac:dyDescent="0.45">
      <c r="A1568" s="3"/>
      <c r="B1568" s="3"/>
      <c r="C1568" s="3"/>
      <c r="D1568" s="23"/>
      <c r="E1568" s="95"/>
      <c r="F1568" s="95"/>
      <c r="X1568" s="95"/>
      <c r="Z1568" s="95"/>
      <c r="AB1568" s="3"/>
      <c r="AC1568" s="3"/>
      <c r="AD1568" s="3"/>
      <c r="AE1568" s="3"/>
      <c r="AF1568" s="3"/>
      <c r="AG1568" s="3"/>
      <c r="AH1568" s="3"/>
      <c r="AI1568" s="3"/>
      <c r="AJ1568" s="3"/>
    </row>
    <row r="1569" spans="1:36" x14ac:dyDescent="0.45">
      <c r="A1569" s="3"/>
      <c r="B1569" s="3"/>
      <c r="C1569" s="3"/>
      <c r="D1569" s="23"/>
      <c r="E1569" s="95"/>
      <c r="F1569" s="95"/>
      <c r="X1569" s="95"/>
      <c r="Z1569" s="95"/>
      <c r="AB1569" s="3"/>
      <c r="AC1569" s="3"/>
      <c r="AD1569" s="3"/>
      <c r="AE1569" s="3"/>
      <c r="AF1569" s="3"/>
      <c r="AG1569" s="3"/>
      <c r="AH1569" s="3"/>
      <c r="AI1569" s="3"/>
      <c r="AJ1569" s="3"/>
    </row>
    <row r="1570" spans="1:36" x14ac:dyDescent="0.45">
      <c r="A1570" s="3"/>
      <c r="B1570" s="3"/>
      <c r="C1570" s="3"/>
      <c r="D1570" s="23"/>
      <c r="E1570" s="95"/>
      <c r="F1570" s="95"/>
      <c r="X1570" s="95"/>
      <c r="Z1570" s="95"/>
      <c r="AB1570" s="3"/>
      <c r="AC1570" s="3"/>
      <c r="AD1570" s="3"/>
      <c r="AE1570" s="3"/>
      <c r="AF1570" s="3"/>
      <c r="AG1570" s="3"/>
      <c r="AH1570" s="3"/>
      <c r="AI1570" s="3"/>
      <c r="AJ1570" s="3"/>
    </row>
    <row r="1571" spans="1:36" x14ac:dyDescent="0.45">
      <c r="A1571" s="3"/>
      <c r="B1571" s="3"/>
      <c r="C1571" s="3"/>
      <c r="D1571" s="23"/>
      <c r="E1571" s="95"/>
      <c r="F1571" s="95"/>
      <c r="X1571" s="95"/>
      <c r="Z1571" s="95"/>
      <c r="AB1571" s="3"/>
      <c r="AC1571" s="3"/>
      <c r="AD1571" s="3"/>
      <c r="AE1571" s="3"/>
      <c r="AF1571" s="3"/>
      <c r="AG1571" s="3"/>
      <c r="AH1571" s="3"/>
      <c r="AI1571" s="3"/>
      <c r="AJ1571" s="3"/>
    </row>
    <row r="1572" spans="1:36" x14ac:dyDescent="0.45">
      <c r="A1572" s="3"/>
      <c r="B1572" s="3"/>
      <c r="C1572" s="3"/>
      <c r="D1572" s="23"/>
      <c r="E1572" s="95"/>
      <c r="F1572" s="95"/>
      <c r="X1572" s="95"/>
      <c r="Z1572" s="95"/>
      <c r="AB1572" s="3"/>
      <c r="AC1572" s="3"/>
      <c r="AD1572" s="3"/>
      <c r="AE1572" s="3"/>
      <c r="AF1572" s="3"/>
      <c r="AG1572" s="3"/>
      <c r="AH1572" s="3"/>
      <c r="AI1572" s="3"/>
      <c r="AJ1572" s="3"/>
    </row>
    <row r="1573" spans="1:36" x14ac:dyDescent="0.45">
      <c r="A1573" s="3"/>
      <c r="B1573" s="3"/>
      <c r="C1573" s="3"/>
      <c r="D1573" s="23"/>
      <c r="E1573" s="95"/>
      <c r="F1573" s="95"/>
      <c r="X1573" s="95"/>
      <c r="Z1573" s="95"/>
      <c r="AB1573" s="3"/>
      <c r="AC1573" s="3"/>
      <c r="AD1573" s="3"/>
      <c r="AE1573" s="3"/>
      <c r="AF1573" s="3"/>
      <c r="AG1573" s="3"/>
      <c r="AH1573" s="3"/>
      <c r="AI1573" s="3"/>
      <c r="AJ1573" s="3"/>
    </row>
    <row r="1574" spans="1:36" x14ac:dyDescent="0.45">
      <c r="A1574" s="3"/>
      <c r="B1574" s="3"/>
      <c r="C1574" s="3"/>
      <c r="D1574" s="23"/>
      <c r="E1574" s="95"/>
      <c r="F1574" s="95"/>
      <c r="X1574" s="95"/>
      <c r="Z1574" s="95"/>
      <c r="AB1574" s="3"/>
      <c r="AC1574" s="3"/>
      <c r="AD1574" s="3"/>
      <c r="AE1574" s="3"/>
      <c r="AF1574" s="3"/>
      <c r="AG1574" s="3"/>
      <c r="AH1574" s="3"/>
      <c r="AI1574" s="3"/>
      <c r="AJ1574" s="3"/>
    </row>
    <row r="1575" spans="1:36" x14ac:dyDescent="0.45">
      <c r="A1575" s="3"/>
      <c r="B1575" s="3"/>
      <c r="C1575" s="3"/>
      <c r="D1575" s="23"/>
      <c r="E1575" s="95"/>
      <c r="F1575" s="95"/>
      <c r="X1575" s="95"/>
      <c r="Z1575" s="95"/>
      <c r="AB1575" s="3"/>
      <c r="AC1575" s="3"/>
      <c r="AD1575" s="3"/>
      <c r="AE1575" s="3"/>
      <c r="AF1575" s="3"/>
      <c r="AG1575" s="3"/>
      <c r="AH1575" s="3"/>
      <c r="AI1575" s="3"/>
      <c r="AJ1575" s="3"/>
    </row>
    <row r="1576" spans="1:36" x14ac:dyDescent="0.45">
      <c r="A1576" s="3"/>
      <c r="B1576" s="3"/>
      <c r="C1576" s="3"/>
      <c r="D1576" s="23"/>
      <c r="E1576" s="95"/>
      <c r="F1576" s="95"/>
      <c r="X1576" s="95"/>
      <c r="Z1576" s="95"/>
      <c r="AB1576" s="3"/>
      <c r="AC1576" s="3"/>
      <c r="AD1576" s="3"/>
      <c r="AE1576" s="3"/>
      <c r="AF1576" s="3"/>
      <c r="AG1576" s="3"/>
      <c r="AH1576" s="3"/>
      <c r="AI1576" s="3"/>
      <c r="AJ1576" s="3"/>
    </row>
    <row r="1577" spans="1:36" x14ac:dyDescent="0.45">
      <c r="A1577" s="3"/>
      <c r="B1577" s="3"/>
      <c r="C1577" s="3"/>
      <c r="D1577" s="23"/>
      <c r="E1577" s="95"/>
      <c r="F1577" s="95"/>
      <c r="X1577" s="95"/>
      <c r="Z1577" s="95"/>
      <c r="AB1577" s="3"/>
      <c r="AC1577" s="3"/>
      <c r="AD1577" s="3"/>
      <c r="AE1577" s="3"/>
      <c r="AF1577" s="3"/>
      <c r="AG1577" s="3"/>
      <c r="AH1577" s="3"/>
      <c r="AI1577" s="3"/>
      <c r="AJ1577" s="3"/>
    </row>
    <row r="1578" spans="1:36" x14ac:dyDescent="0.45">
      <c r="A1578" s="3"/>
      <c r="B1578" s="3"/>
      <c r="C1578" s="3"/>
      <c r="D1578" s="23"/>
      <c r="E1578" s="95"/>
      <c r="F1578" s="95"/>
      <c r="X1578" s="95"/>
      <c r="Z1578" s="95"/>
      <c r="AB1578" s="3"/>
      <c r="AC1578" s="3"/>
      <c r="AD1578" s="3"/>
      <c r="AE1578" s="3"/>
      <c r="AF1578" s="3"/>
      <c r="AG1578" s="3"/>
      <c r="AH1578" s="3"/>
      <c r="AI1578" s="3"/>
      <c r="AJ1578" s="3"/>
    </row>
    <row r="1579" spans="1:36" x14ac:dyDescent="0.45">
      <c r="A1579" s="3"/>
      <c r="B1579" s="3"/>
      <c r="C1579" s="3"/>
      <c r="D1579" s="23"/>
      <c r="E1579" s="95"/>
      <c r="F1579" s="95"/>
      <c r="X1579" s="95"/>
      <c r="Z1579" s="95"/>
      <c r="AB1579" s="3"/>
      <c r="AC1579" s="3"/>
      <c r="AD1579" s="3"/>
      <c r="AE1579" s="3"/>
      <c r="AF1579" s="3"/>
      <c r="AG1579" s="3"/>
      <c r="AH1579" s="3"/>
      <c r="AI1579" s="3"/>
      <c r="AJ1579" s="3"/>
    </row>
    <row r="1580" spans="1:36" x14ac:dyDescent="0.45">
      <c r="A1580" s="3"/>
      <c r="B1580" s="3"/>
      <c r="C1580" s="3"/>
      <c r="D1580" s="23"/>
      <c r="E1580" s="95"/>
      <c r="F1580" s="95"/>
      <c r="X1580" s="95"/>
      <c r="Z1580" s="95"/>
      <c r="AB1580" s="3"/>
      <c r="AC1580" s="3"/>
      <c r="AD1580" s="3"/>
      <c r="AE1580" s="3"/>
      <c r="AF1580" s="3"/>
      <c r="AG1580" s="3"/>
      <c r="AH1580" s="3"/>
      <c r="AI1580" s="3"/>
      <c r="AJ1580" s="3"/>
    </row>
    <row r="1581" spans="1:36" x14ac:dyDescent="0.45">
      <c r="A1581" s="3"/>
      <c r="B1581" s="3"/>
      <c r="C1581" s="3"/>
      <c r="D1581" s="23"/>
      <c r="E1581" s="95"/>
      <c r="F1581" s="95"/>
      <c r="X1581" s="95"/>
      <c r="Z1581" s="95"/>
      <c r="AB1581" s="3"/>
      <c r="AC1581" s="3"/>
      <c r="AD1581" s="3"/>
      <c r="AE1581" s="3"/>
      <c r="AF1581" s="3"/>
      <c r="AG1581" s="3"/>
      <c r="AH1581" s="3"/>
      <c r="AI1581" s="3"/>
      <c r="AJ1581" s="3"/>
    </row>
    <row r="1582" spans="1:36" x14ac:dyDescent="0.45">
      <c r="A1582" s="3"/>
      <c r="B1582" s="3"/>
      <c r="C1582" s="3"/>
      <c r="D1582" s="23"/>
      <c r="E1582" s="95"/>
      <c r="F1582" s="95"/>
      <c r="X1582" s="95"/>
      <c r="Z1582" s="95"/>
      <c r="AB1582" s="3"/>
      <c r="AC1582" s="3"/>
      <c r="AD1582" s="3"/>
      <c r="AE1582" s="3"/>
      <c r="AF1582" s="3"/>
      <c r="AG1582" s="3"/>
      <c r="AH1582" s="3"/>
      <c r="AI1582" s="3"/>
      <c r="AJ1582" s="3"/>
    </row>
    <row r="1583" spans="1:36" x14ac:dyDescent="0.45">
      <c r="A1583" s="3"/>
      <c r="B1583" s="3"/>
      <c r="C1583" s="3"/>
      <c r="D1583" s="23"/>
      <c r="E1583" s="95"/>
      <c r="F1583" s="95"/>
      <c r="X1583" s="95"/>
      <c r="Z1583" s="95"/>
      <c r="AB1583" s="3"/>
      <c r="AC1583" s="3"/>
      <c r="AD1583" s="3"/>
      <c r="AE1583" s="3"/>
      <c r="AF1583" s="3"/>
      <c r="AG1583" s="3"/>
      <c r="AH1583" s="3"/>
      <c r="AI1583" s="3"/>
      <c r="AJ1583" s="3"/>
    </row>
    <row r="1584" spans="1:36" x14ac:dyDescent="0.45">
      <c r="A1584" s="3"/>
      <c r="B1584" s="3"/>
      <c r="C1584" s="3"/>
      <c r="D1584" s="23"/>
      <c r="E1584" s="95"/>
      <c r="F1584" s="95"/>
      <c r="X1584" s="95"/>
      <c r="Z1584" s="95"/>
      <c r="AB1584" s="3"/>
      <c r="AC1584" s="3"/>
      <c r="AD1584" s="3"/>
      <c r="AE1584" s="3"/>
      <c r="AF1584" s="3"/>
      <c r="AG1584" s="3"/>
      <c r="AH1584" s="3"/>
      <c r="AI1584" s="3"/>
      <c r="AJ1584" s="3"/>
    </row>
    <row r="1585" spans="1:36" x14ac:dyDescent="0.45">
      <c r="A1585" s="3"/>
      <c r="B1585" s="3"/>
      <c r="C1585" s="3"/>
      <c r="D1585" s="23"/>
      <c r="E1585" s="95"/>
      <c r="F1585" s="95"/>
      <c r="X1585" s="95"/>
      <c r="Z1585" s="95"/>
      <c r="AB1585" s="3"/>
      <c r="AC1585" s="3"/>
      <c r="AD1585" s="3"/>
      <c r="AE1585" s="3"/>
      <c r="AF1585" s="3"/>
      <c r="AG1585" s="3"/>
      <c r="AH1585" s="3"/>
      <c r="AI1585" s="3"/>
      <c r="AJ1585" s="3"/>
    </row>
    <row r="1586" spans="1:36" x14ac:dyDescent="0.45">
      <c r="A1586" s="3"/>
      <c r="B1586" s="3"/>
      <c r="C1586" s="3"/>
      <c r="D1586" s="23"/>
      <c r="E1586" s="95"/>
      <c r="F1586" s="95"/>
      <c r="X1586" s="95"/>
      <c r="Z1586" s="95"/>
      <c r="AB1586" s="3"/>
      <c r="AC1586" s="3"/>
      <c r="AD1586" s="3"/>
      <c r="AE1586" s="3"/>
      <c r="AF1586" s="3"/>
      <c r="AG1586" s="3"/>
      <c r="AH1586" s="3"/>
      <c r="AI1586" s="3"/>
      <c r="AJ1586" s="3"/>
    </row>
    <row r="1587" spans="1:36" x14ac:dyDescent="0.45">
      <c r="A1587" s="3"/>
      <c r="B1587" s="3"/>
      <c r="C1587" s="3"/>
      <c r="D1587" s="23"/>
      <c r="E1587" s="95"/>
      <c r="F1587" s="95"/>
      <c r="X1587" s="95"/>
      <c r="Z1587" s="95"/>
      <c r="AB1587" s="3"/>
      <c r="AC1587" s="3"/>
      <c r="AD1587" s="3"/>
      <c r="AE1587" s="3"/>
      <c r="AF1587" s="3"/>
      <c r="AG1587" s="3"/>
      <c r="AH1587" s="3"/>
      <c r="AI1587" s="3"/>
      <c r="AJ1587" s="3"/>
    </row>
    <row r="1588" spans="1:36" x14ac:dyDescent="0.45">
      <c r="A1588" s="3"/>
      <c r="B1588" s="3"/>
      <c r="C1588" s="3"/>
      <c r="D1588" s="23"/>
      <c r="E1588" s="95"/>
      <c r="F1588" s="95"/>
      <c r="X1588" s="95"/>
      <c r="Z1588" s="95"/>
      <c r="AB1588" s="3"/>
      <c r="AC1588" s="3"/>
      <c r="AD1588" s="3"/>
      <c r="AE1588" s="3"/>
      <c r="AF1588" s="3"/>
      <c r="AG1588" s="3"/>
      <c r="AH1588" s="3"/>
      <c r="AI1588" s="3"/>
      <c r="AJ1588" s="3"/>
    </row>
    <row r="1589" spans="1:36" x14ac:dyDescent="0.45">
      <c r="A1589" s="3"/>
      <c r="B1589" s="3"/>
      <c r="C1589" s="3"/>
      <c r="D1589" s="23"/>
      <c r="E1589" s="95"/>
      <c r="F1589" s="95"/>
      <c r="X1589" s="95"/>
      <c r="Z1589" s="95"/>
      <c r="AB1589" s="3"/>
      <c r="AC1589" s="3"/>
      <c r="AD1589" s="3"/>
      <c r="AE1589" s="3"/>
      <c r="AF1589" s="3"/>
      <c r="AG1589" s="3"/>
      <c r="AH1589" s="3"/>
      <c r="AI1589" s="3"/>
      <c r="AJ1589" s="3"/>
    </row>
    <row r="1590" spans="1:36" x14ac:dyDescent="0.45">
      <c r="A1590" s="3"/>
      <c r="B1590" s="3"/>
      <c r="C1590" s="3"/>
      <c r="D1590" s="23"/>
      <c r="E1590" s="95"/>
      <c r="F1590" s="95"/>
      <c r="X1590" s="95"/>
      <c r="Z1590" s="95"/>
      <c r="AB1590" s="3"/>
      <c r="AC1590" s="3"/>
      <c r="AD1590" s="3"/>
      <c r="AE1590" s="3"/>
      <c r="AF1590" s="3"/>
      <c r="AG1590" s="3"/>
      <c r="AH1590" s="3"/>
      <c r="AI1590" s="3"/>
      <c r="AJ1590" s="3"/>
    </row>
    <row r="1591" spans="1:36" x14ac:dyDescent="0.45">
      <c r="A1591" s="3"/>
      <c r="B1591" s="3"/>
      <c r="C1591" s="3"/>
      <c r="D1591" s="23"/>
      <c r="E1591" s="95"/>
      <c r="F1591" s="95"/>
      <c r="X1591" s="95"/>
      <c r="Z1591" s="95"/>
      <c r="AB1591" s="3"/>
      <c r="AC1591" s="3"/>
      <c r="AD1591" s="3"/>
      <c r="AE1591" s="3"/>
      <c r="AF1591" s="3"/>
      <c r="AG1591" s="3"/>
      <c r="AH1591" s="3"/>
      <c r="AI1591" s="3"/>
      <c r="AJ1591" s="3"/>
    </row>
    <row r="1592" spans="1:36" x14ac:dyDescent="0.45">
      <c r="A1592" s="3"/>
      <c r="B1592" s="3"/>
      <c r="C1592" s="3"/>
      <c r="D1592" s="23"/>
      <c r="E1592" s="95"/>
      <c r="F1592" s="95"/>
      <c r="X1592" s="95"/>
      <c r="Z1592" s="95"/>
      <c r="AB1592" s="3"/>
      <c r="AC1592" s="3"/>
      <c r="AD1592" s="3"/>
      <c r="AE1592" s="3"/>
      <c r="AF1592" s="3"/>
      <c r="AG1592" s="3"/>
      <c r="AH1592" s="3"/>
      <c r="AI1592" s="3"/>
      <c r="AJ1592" s="3"/>
    </row>
    <row r="1593" spans="1:36" x14ac:dyDescent="0.45">
      <c r="A1593" s="3"/>
      <c r="B1593" s="3"/>
      <c r="C1593" s="3"/>
      <c r="D1593" s="23"/>
      <c r="E1593" s="95"/>
      <c r="F1593" s="95"/>
      <c r="X1593" s="95"/>
      <c r="Z1593" s="95"/>
      <c r="AB1593" s="3"/>
      <c r="AC1593" s="3"/>
      <c r="AD1593" s="3"/>
      <c r="AE1593" s="3"/>
      <c r="AF1593" s="3"/>
      <c r="AG1593" s="3"/>
      <c r="AH1593" s="3"/>
      <c r="AI1593" s="3"/>
      <c r="AJ1593" s="3"/>
    </row>
    <row r="1594" spans="1:36" x14ac:dyDescent="0.45">
      <c r="A1594" s="3"/>
      <c r="B1594" s="3"/>
      <c r="C1594" s="3"/>
      <c r="D1594" s="23"/>
      <c r="E1594" s="95"/>
      <c r="F1594" s="95"/>
      <c r="X1594" s="95"/>
      <c r="Z1594" s="95"/>
      <c r="AB1594" s="3"/>
      <c r="AC1594" s="3"/>
      <c r="AD1594" s="3"/>
      <c r="AE1594" s="3"/>
      <c r="AF1594" s="3"/>
      <c r="AG1594" s="3"/>
      <c r="AH1594" s="3"/>
      <c r="AI1594" s="3"/>
      <c r="AJ1594" s="3"/>
    </row>
    <row r="1595" spans="1:36" x14ac:dyDescent="0.45">
      <c r="A1595" s="3"/>
      <c r="B1595" s="3"/>
      <c r="C1595" s="3"/>
      <c r="D1595" s="23"/>
      <c r="E1595" s="95"/>
      <c r="F1595" s="95"/>
      <c r="X1595" s="95"/>
      <c r="Z1595" s="95"/>
      <c r="AB1595" s="3"/>
      <c r="AC1595" s="3"/>
      <c r="AD1595" s="3"/>
      <c r="AE1595" s="3"/>
      <c r="AF1595" s="3"/>
      <c r="AG1595" s="3"/>
      <c r="AH1595" s="3"/>
      <c r="AI1595" s="3"/>
      <c r="AJ1595" s="3"/>
    </row>
    <row r="1596" spans="1:36" x14ac:dyDescent="0.45">
      <c r="A1596" s="3"/>
      <c r="B1596" s="3"/>
      <c r="C1596" s="3"/>
      <c r="D1596" s="23"/>
      <c r="E1596" s="95"/>
      <c r="F1596" s="95"/>
      <c r="X1596" s="95"/>
      <c r="Z1596" s="95"/>
      <c r="AB1596" s="3"/>
      <c r="AC1596" s="3"/>
      <c r="AD1596" s="3"/>
      <c r="AE1596" s="3"/>
      <c r="AF1596" s="3"/>
      <c r="AG1596" s="3"/>
      <c r="AH1596" s="3"/>
      <c r="AI1596" s="3"/>
      <c r="AJ1596" s="3"/>
    </row>
    <row r="1597" spans="1:36" x14ac:dyDescent="0.45">
      <c r="A1597" s="3"/>
      <c r="B1597" s="3"/>
      <c r="C1597" s="3"/>
      <c r="D1597" s="23"/>
      <c r="E1597" s="95"/>
      <c r="F1597" s="95"/>
      <c r="X1597" s="95"/>
      <c r="Z1597" s="95"/>
      <c r="AB1597" s="3"/>
      <c r="AC1597" s="3"/>
      <c r="AD1597" s="3"/>
      <c r="AE1597" s="3"/>
      <c r="AF1597" s="3"/>
      <c r="AG1597" s="3"/>
      <c r="AH1597" s="3"/>
      <c r="AI1597" s="3"/>
      <c r="AJ1597" s="3"/>
    </row>
    <row r="1598" spans="1:36" x14ac:dyDescent="0.45">
      <c r="A1598" s="3"/>
      <c r="B1598" s="3"/>
      <c r="C1598" s="3"/>
      <c r="D1598" s="23"/>
      <c r="E1598" s="95"/>
      <c r="F1598" s="95"/>
      <c r="X1598" s="95"/>
      <c r="Z1598" s="95"/>
      <c r="AB1598" s="3"/>
      <c r="AC1598" s="3"/>
      <c r="AD1598" s="3"/>
      <c r="AE1598" s="3"/>
      <c r="AF1598" s="3"/>
      <c r="AG1598" s="3"/>
      <c r="AH1598" s="3"/>
      <c r="AI1598" s="3"/>
      <c r="AJ1598" s="3"/>
    </row>
    <row r="1599" spans="1:36" x14ac:dyDescent="0.45">
      <c r="A1599" s="3"/>
      <c r="B1599" s="3"/>
      <c r="C1599" s="3"/>
      <c r="D1599" s="23"/>
      <c r="E1599" s="95"/>
      <c r="F1599" s="95"/>
      <c r="X1599" s="95"/>
      <c r="Z1599" s="95"/>
      <c r="AB1599" s="3"/>
      <c r="AC1599" s="3"/>
      <c r="AD1599" s="3"/>
      <c r="AE1599" s="3"/>
      <c r="AF1599" s="3"/>
      <c r="AG1599" s="3"/>
      <c r="AH1599" s="3"/>
      <c r="AI1599" s="3"/>
      <c r="AJ1599" s="3"/>
    </row>
    <row r="1600" spans="1:36" x14ac:dyDescent="0.45">
      <c r="A1600" s="3"/>
      <c r="B1600" s="3"/>
      <c r="C1600" s="3"/>
      <c r="D1600" s="23"/>
      <c r="E1600" s="95"/>
      <c r="F1600" s="95"/>
      <c r="X1600" s="95"/>
      <c r="Z1600" s="95"/>
      <c r="AB1600" s="3"/>
      <c r="AC1600" s="3"/>
      <c r="AD1600" s="3"/>
      <c r="AE1600" s="3"/>
      <c r="AF1600" s="3"/>
      <c r="AG1600" s="3"/>
      <c r="AH1600" s="3"/>
      <c r="AI1600" s="3"/>
      <c r="AJ1600" s="3"/>
    </row>
    <row r="1601" spans="1:36" x14ac:dyDescent="0.45">
      <c r="A1601" s="3"/>
      <c r="B1601" s="3"/>
      <c r="C1601" s="3"/>
      <c r="D1601" s="23"/>
      <c r="E1601" s="95"/>
      <c r="F1601" s="95"/>
      <c r="X1601" s="95"/>
      <c r="Z1601" s="95"/>
      <c r="AB1601" s="3"/>
      <c r="AC1601" s="3"/>
      <c r="AD1601" s="3"/>
      <c r="AE1601" s="3"/>
      <c r="AF1601" s="3"/>
      <c r="AG1601" s="3"/>
      <c r="AH1601" s="3"/>
      <c r="AI1601" s="3"/>
      <c r="AJ1601" s="3"/>
    </row>
    <row r="1602" spans="1:36" x14ac:dyDescent="0.45">
      <c r="A1602" s="3"/>
      <c r="B1602" s="3"/>
      <c r="C1602" s="3"/>
      <c r="D1602" s="23"/>
      <c r="E1602" s="95"/>
      <c r="F1602" s="95"/>
      <c r="X1602" s="95"/>
      <c r="Z1602" s="95"/>
      <c r="AB1602" s="3"/>
      <c r="AC1602" s="3"/>
      <c r="AD1602" s="3"/>
      <c r="AE1602" s="3"/>
      <c r="AF1602" s="3"/>
      <c r="AG1602" s="3"/>
      <c r="AH1602" s="3"/>
      <c r="AI1602" s="3"/>
      <c r="AJ1602" s="3"/>
    </row>
    <row r="1603" spans="1:36" x14ac:dyDescent="0.45">
      <c r="A1603" s="3"/>
      <c r="B1603" s="3"/>
      <c r="C1603" s="3"/>
      <c r="D1603" s="23"/>
      <c r="E1603" s="95"/>
      <c r="F1603" s="95"/>
      <c r="X1603" s="95"/>
      <c r="Z1603" s="95"/>
      <c r="AB1603" s="3"/>
      <c r="AC1603" s="3"/>
      <c r="AD1603" s="3"/>
      <c r="AE1603" s="3"/>
      <c r="AF1603" s="3"/>
      <c r="AG1603" s="3"/>
      <c r="AH1603" s="3"/>
      <c r="AI1603" s="3"/>
      <c r="AJ1603" s="3"/>
    </row>
    <row r="1604" spans="1:36" x14ac:dyDescent="0.45">
      <c r="A1604" s="3"/>
      <c r="B1604" s="3"/>
      <c r="C1604" s="3"/>
      <c r="D1604" s="23"/>
      <c r="E1604" s="95"/>
      <c r="F1604" s="95"/>
      <c r="X1604" s="95"/>
      <c r="Z1604" s="95"/>
      <c r="AB1604" s="3"/>
      <c r="AC1604" s="3"/>
      <c r="AD1604" s="3"/>
      <c r="AE1604" s="3"/>
      <c r="AF1604" s="3"/>
      <c r="AG1604" s="3"/>
      <c r="AH1604" s="3"/>
      <c r="AI1604" s="3"/>
      <c r="AJ1604" s="3"/>
    </row>
    <row r="1605" spans="1:36" x14ac:dyDescent="0.45">
      <c r="A1605" s="3"/>
      <c r="B1605" s="3"/>
      <c r="C1605" s="3"/>
      <c r="D1605" s="23"/>
      <c r="E1605" s="95"/>
      <c r="F1605" s="95"/>
      <c r="X1605" s="95"/>
      <c r="Z1605" s="95"/>
      <c r="AB1605" s="3"/>
      <c r="AC1605" s="3"/>
      <c r="AD1605" s="3"/>
      <c r="AE1605" s="3"/>
      <c r="AF1605" s="3"/>
      <c r="AG1605" s="3"/>
      <c r="AH1605" s="3"/>
      <c r="AI1605" s="3"/>
      <c r="AJ1605" s="3"/>
    </row>
    <row r="1606" spans="1:36" x14ac:dyDescent="0.45">
      <c r="A1606" s="3"/>
      <c r="B1606" s="3"/>
      <c r="C1606" s="3"/>
      <c r="D1606" s="23"/>
      <c r="E1606" s="95"/>
      <c r="F1606" s="95"/>
      <c r="X1606" s="95"/>
      <c r="Z1606" s="95"/>
      <c r="AB1606" s="3"/>
      <c r="AC1606" s="3"/>
      <c r="AD1606" s="3"/>
      <c r="AE1606" s="3"/>
      <c r="AF1606" s="3"/>
      <c r="AG1606" s="3"/>
      <c r="AH1606" s="3"/>
      <c r="AI1606" s="3"/>
      <c r="AJ1606" s="3"/>
    </row>
    <row r="1607" spans="1:36" x14ac:dyDescent="0.45">
      <c r="A1607" s="3"/>
      <c r="B1607" s="3"/>
      <c r="C1607" s="3"/>
      <c r="D1607" s="23"/>
      <c r="E1607" s="95"/>
      <c r="F1607" s="95"/>
      <c r="X1607" s="95"/>
      <c r="Z1607" s="95"/>
      <c r="AB1607" s="3"/>
      <c r="AC1607" s="3"/>
      <c r="AD1607" s="3"/>
      <c r="AE1607" s="3"/>
      <c r="AF1607" s="3"/>
      <c r="AG1607" s="3"/>
      <c r="AH1607" s="3"/>
      <c r="AI1607" s="3"/>
      <c r="AJ1607" s="3"/>
    </row>
    <row r="1608" spans="1:36" x14ac:dyDescent="0.45">
      <c r="A1608" s="3"/>
      <c r="B1608" s="3"/>
      <c r="C1608" s="3"/>
      <c r="D1608" s="23"/>
      <c r="E1608" s="95"/>
      <c r="F1608" s="95"/>
      <c r="X1608" s="95"/>
      <c r="Z1608" s="95"/>
      <c r="AB1608" s="3"/>
      <c r="AC1608" s="3"/>
      <c r="AD1608" s="3"/>
      <c r="AE1608" s="3"/>
      <c r="AF1608" s="3"/>
      <c r="AG1608" s="3"/>
      <c r="AH1608" s="3"/>
      <c r="AI1608" s="3"/>
      <c r="AJ1608" s="3"/>
    </row>
    <row r="1609" spans="1:36" x14ac:dyDescent="0.45">
      <c r="A1609" s="3"/>
      <c r="B1609" s="3"/>
      <c r="C1609" s="3"/>
      <c r="D1609" s="23"/>
      <c r="E1609" s="95"/>
      <c r="F1609" s="95"/>
      <c r="X1609" s="95"/>
      <c r="Z1609" s="95"/>
      <c r="AB1609" s="3"/>
      <c r="AC1609" s="3"/>
      <c r="AD1609" s="3"/>
      <c r="AE1609" s="3"/>
      <c r="AF1609" s="3"/>
      <c r="AG1609" s="3"/>
      <c r="AH1609" s="3"/>
      <c r="AI1609" s="3"/>
      <c r="AJ1609" s="3"/>
    </row>
    <row r="1610" spans="1:36" x14ac:dyDescent="0.45">
      <c r="A1610" s="3"/>
      <c r="B1610" s="3"/>
      <c r="C1610" s="3"/>
      <c r="D1610" s="23"/>
      <c r="E1610" s="95"/>
      <c r="F1610" s="95"/>
      <c r="X1610" s="95"/>
      <c r="Z1610" s="95"/>
      <c r="AB1610" s="3"/>
      <c r="AC1610" s="3"/>
      <c r="AD1610" s="3"/>
      <c r="AE1610" s="3"/>
      <c r="AF1610" s="3"/>
      <c r="AG1610" s="3"/>
      <c r="AH1610" s="3"/>
      <c r="AI1610" s="3"/>
      <c r="AJ1610" s="3"/>
    </row>
    <row r="1611" spans="1:36" x14ac:dyDescent="0.45">
      <c r="A1611" s="3"/>
      <c r="B1611" s="3"/>
      <c r="C1611" s="3"/>
      <c r="D1611" s="23"/>
      <c r="E1611" s="95"/>
      <c r="F1611" s="95"/>
      <c r="X1611" s="95"/>
      <c r="Z1611" s="95"/>
      <c r="AB1611" s="3"/>
      <c r="AC1611" s="3"/>
      <c r="AD1611" s="3"/>
      <c r="AE1611" s="3"/>
      <c r="AF1611" s="3"/>
      <c r="AG1611" s="3"/>
      <c r="AH1611" s="3"/>
      <c r="AI1611" s="3"/>
      <c r="AJ1611" s="3"/>
    </row>
    <row r="1612" spans="1:36" x14ac:dyDescent="0.45">
      <c r="A1612" s="3"/>
      <c r="B1612" s="3"/>
      <c r="C1612" s="3"/>
      <c r="D1612" s="23"/>
      <c r="E1612" s="95"/>
      <c r="F1612" s="95"/>
      <c r="X1612" s="95"/>
      <c r="Z1612" s="95"/>
      <c r="AB1612" s="3"/>
      <c r="AC1612" s="3"/>
      <c r="AD1612" s="3"/>
      <c r="AE1612" s="3"/>
      <c r="AF1612" s="3"/>
      <c r="AG1612" s="3"/>
      <c r="AH1612" s="3"/>
      <c r="AI1612" s="3"/>
      <c r="AJ1612" s="3"/>
    </row>
    <row r="1613" spans="1:36" x14ac:dyDescent="0.45">
      <c r="A1613" s="3"/>
      <c r="B1613" s="3"/>
      <c r="C1613" s="3"/>
      <c r="D1613" s="23"/>
      <c r="E1613" s="95"/>
      <c r="F1613" s="95"/>
      <c r="X1613" s="95"/>
      <c r="Z1613" s="95"/>
      <c r="AB1613" s="3"/>
      <c r="AC1613" s="3"/>
      <c r="AD1613" s="3"/>
      <c r="AE1613" s="3"/>
      <c r="AF1613" s="3"/>
      <c r="AG1613" s="3"/>
      <c r="AH1613" s="3"/>
      <c r="AI1613" s="3"/>
      <c r="AJ1613" s="3"/>
    </row>
    <row r="1614" spans="1:36" x14ac:dyDescent="0.45">
      <c r="A1614" s="3"/>
      <c r="B1614" s="3"/>
      <c r="C1614" s="3"/>
      <c r="D1614" s="23"/>
      <c r="E1614" s="95"/>
      <c r="F1614" s="95"/>
      <c r="X1614" s="95"/>
      <c r="Z1614" s="95"/>
      <c r="AB1614" s="3"/>
      <c r="AC1614" s="3"/>
      <c r="AD1614" s="3"/>
      <c r="AE1614" s="3"/>
      <c r="AF1614" s="3"/>
      <c r="AG1614" s="3"/>
      <c r="AH1614" s="3"/>
      <c r="AI1614" s="3"/>
      <c r="AJ1614" s="3"/>
    </row>
    <row r="1615" spans="1:36" x14ac:dyDescent="0.45">
      <c r="A1615" s="3"/>
      <c r="B1615" s="3"/>
      <c r="C1615" s="3"/>
      <c r="D1615" s="23"/>
      <c r="E1615" s="95"/>
      <c r="F1615" s="95"/>
      <c r="X1615" s="95"/>
      <c r="Z1615" s="95"/>
      <c r="AB1615" s="3"/>
      <c r="AC1615" s="3"/>
      <c r="AD1615" s="3"/>
      <c r="AE1615" s="3"/>
      <c r="AF1615" s="3"/>
      <c r="AG1615" s="3"/>
      <c r="AH1615" s="3"/>
      <c r="AI1615" s="3"/>
      <c r="AJ1615" s="3"/>
    </row>
    <row r="1616" spans="1:36" x14ac:dyDescent="0.45">
      <c r="A1616" s="3"/>
      <c r="B1616" s="3"/>
      <c r="C1616" s="3"/>
      <c r="D1616" s="23"/>
      <c r="E1616" s="95"/>
      <c r="F1616" s="95"/>
      <c r="X1616" s="95"/>
      <c r="Z1616" s="95"/>
      <c r="AB1616" s="3"/>
      <c r="AC1616" s="3"/>
      <c r="AD1616" s="3"/>
      <c r="AE1616" s="3"/>
      <c r="AF1616" s="3"/>
      <c r="AG1616" s="3"/>
      <c r="AH1616" s="3"/>
      <c r="AI1616" s="3"/>
      <c r="AJ1616" s="3"/>
    </row>
    <row r="1617" spans="1:36" x14ac:dyDescent="0.45">
      <c r="A1617" s="3"/>
      <c r="B1617" s="3"/>
      <c r="C1617" s="3"/>
      <c r="D1617" s="23"/>
      <c r="E1617" s="95"/>
      <c r="F1617" s="95"/>
      <c r="X1617" s="95"/>
      <c r="Z1617" s="95"/>
      <c r="AB1617" s="3"/>
      <c r="AC1617" s="3"/>
      <c r="AD1617" s="3"/>
      <c r="AE1617" s="3"/>
      <c r="AF1617" s="3"/>
      <c r="AG1617" s="3"/>
      <c r="AH1617" s="3"/>
      <c r="AI1617" s="3"/>
      <c r="AJ1617" s="3"/>
    </row>
    <row r="1618" spans="1:36" x14ac:dyDescent="0.45">
      <c r="A1618" s="3"/>
      <c r="B1618" s="3"/>
      <c r="C1618" s="3"/>
      <c r="D1618" s="23"/>
      <c r="E1618" s="95"/>
      <c r="F1618" s="95"/>
      <c r="X1618" s="95"/>
      <c r="Z1618" s="95"/>
      <c r="AB1618" s="3"/>
      <c r="AC1618" s="3"/>
      <c r="AD1618" s="3"/>
      <c r="AE1618" s="3"/>
      <c r="AF1618" s="3"/>
      <c r="AG1618" s="3"/>
      <c r="AH1618" s="3"/>
      <c r="AI1618" s="3"/>
      <c r="AJ1618" s="3"/>
    </row>
    <row r="1619" spans="1:36" x14ac:dyDescent="0.45">
      <c r="A1619" s="3"/>
      <c r="B1619" s="3"/>
      <c r="C1619" s="3"/>
      <c r="D1619" s="23"/>
      <c r="E1619" s="95"/>
      <c r="F1619" s="95"/>
      <c r="X1619" s="95"/>
      <c r="Z1619" s="95"/>
      <c r="AB1619" s="3"/>
      <c r="AC1619" s="3"/>
      <c r="AD1619" s="3"/>
      <c r="AE1619" s="3"/>
      <c r="AF1619" s="3"/>
      <c r="AG1619" s="3"/>
      <c r="AH1619" s="3"/>
      <c r="AI1619" s="3"/>
      <c r="AJ1619" s="3"/>
    </row>
    <row r="1620" spans="1:36" x14ac:dyDescent="0.45">
      <c r="A1620" s="3"/>
      <c r="B1620" s="3"/>
      <c r="C1620" s="3"/>
      <c r="D1620" s="23"/>
      <c r="E1620" s="95"/>
      <c r="F1620" s="95"/>
      <c r="X1620" s="95"/>
      <c r="Z1620" s="95"/>
      <c r="AB1620" s="3"/>
      <c r="AC1620" s="3"/>
      <c r="AD1620" s="3"/>
      <c r="AE1620" s="3"/>
      <c r="AF1620" s="3"/>
      <c r="AG1620" s="3"/>
      <c r="AH1620" s="3"/>
      <c r="AI1620" s="3"/>
      <c r="AJ1620" s="3"/>
    </row>
    <row r="1621" spans="1:36" x14ac:dyDescent="0.45">
      <c r="A1621" s="3"/>
      <c r="B1621" s="3"/>
      <c r="C1621" s="3"/>
      <c r="D1621" s="23"/>
      <c r="E1621" s="95"/>
      <c r="F1621" s="95"/>
      <c r="X1621" s="95"/>
      <c r="Z1621" s="95"/>
      <c r="AB1621" s="3"/>
      <c r="AC1621" s="3"/>
      <c r="AD1621" s="3"/>
      <c r="AE1621" s="3"/>
      <c r="AF1621" s="3"/>
      <c r="AG1621" s="3"/>
      <c r="AH1621" s="3"/>
      <c r="AI1621" s="3"/>
      <c r="AJ1621" s="3"/>
    </row>
    <row r="1622" spans="1:36" x14ac:dyDescent="0.45">
      <c r="A1622" s="3"/>
      <c r="B1622" s="3"/>
      <c r="C1622" s="3"/>
      <c r="D1622" s="23"/>
      <c r="E1622" s="95"/>
      <c r="F1622" s="95"/>
      <c r="X1622" s="95"/>
      <c r="Z1622" s="95"/>
      <c r="AB1622" s="3"/>
      <c r="AC1622" s="3"/>
      <c r="AD1622" s="3"/>
      <c r="AE1622" s="3"/>
      <c r="AF1622" s="3"/>
      <c r="AG1622" s="3"/>
      <c r="AH1622" s="3"/>
      <c r="AI1622" s="3"/>
      <c r="AJ1622" s="3"/>
    </row>
    <row r="1623" spans="1:36" x14ac:dyDescent="0.45">
      <c r="A1623" s="3"/>
      <c r="B1623" s="3"/>
      <c r="C1623" s="3"/>
      <c r="D1623" s="23"/>
      <c r="E1623" s="95"/>
      <c r="F1623" s="95"/>
      <c r="X1623" s="95"/>
      <c r="Z1623" s="95"/>
      <c r="AB1623" s="3"/>
      <c r="AC1623" s="3"/>
      <c r="AD1623" s="3"/>
      <c r="AE1623" s="3"/>
      <c r="AF1623" s="3"/>
      <c r="AG1623" s="3"/>
      <c r="AH1623" s="3"/>
      <c r="AI1623" s="3"/>
      <c r="AJ1623" s="3"/>
    </row>
    <row r="1624" spans="1:36" x14ac:dyDescent="0.45">
      <c r="A1624" s="3"/>
      <c r="B1624" s="3"/>
      <c r="C1624" s="3"/>
      <c r="D1624" s="23"/>
      <c r="E1624" s="95"/>
      <c r="F1624" s="95"/>
      <c r="X1624" s="95"/>
      <c r="Z1624" s="95"/>
      <c r="AB1624" s="3"/>
      <c r="AC1624" s="3"/>
      <c r="AD1624" s="3"/>
      <c r="AE1624" s="3"/>
      <c r="AF1624" s="3"/>
      <c r="AG1624" s="3"/>
      <c r="AH1624" s="3"/>
      <c r="AI1624" s="3"/>
      <c r="AJ1624" s="3"/>
    </row>
    <row r="1625" spans="1:36" x14ac:dyDescent="0.45">
      <c r="A1625" s="3"/>
      <c r="B1625" s="3"/>
      <c r="C1625" s="3"/>
      <c r="D1625" s="23"/>
      <c r="E1625" s="95"/>
      <c r="F1625" s="95"/>
      <c r="X1625" s="95"/>
      <c r="Z1625" s="95"/>
      <c r="AB1625" s="3"/>
      <c r="AC1625" s="3"/>
      <c r="AD1625" s="3"/>
      <c r="AE1625" s="3"/>
      <c r="AF1625" s="3"/>
      <c r="AG1625" s="3"/>
      <c r="AH1625" s="3"/>
      <c r="AI1625" s="3"/>
      <c r="AJ1625" s="3"/>
    </row>
    <row r="1626" spans="1:36" x14ac:dyDescent="0.45">
      <c r="A1626" s="3"/>
      <c r="B1626" s="3"/>
      <c r="C1626" s="3"/>
      <c r="D1626" s="23"/>
      <c r="E1626" s="95"/>
      <c r="F1626" s="95"/>
      <c r="X1626" s="95"/>
      <c r="Z1626" s="95"/>
      <c r="AB1626" s="3"/>
      <c r="AC1626" s="3"/>
      <c r="AD1626" s="3"/>
      <c r="AE1626" s="3"/>
      <c r="AF1626" s="3"/>
      <c r="AG1626" s="3"/>
      <c r="AH1626" s="3"/>
      <c r="AI1626" s="3"/>
      <c r="AJ1626" s="3"/>
    </row>
    <row r="1627" spans="1:36" x14ac:dyDescent="0.45">
      <c r="A1627" s="3"/>
      <c r="B1627" s="3"/>
      <c r="C1627" s="3"/>
      <c r="D1627" s="23"/>
      <c r="E1627" s="95"/>
      <c r="F1627" s="95"/>
      <c r="X1627" s="95"/>
      <c r="Z1627" s="95"/>
      <c r="AB1627" s="3"/>
      <c r="AC1627" s="3"/>
      <c r="AD1627" s="3"/>
      <c r="AE1627" s="3"/>
      <c r="AF1627" s="3"/>
      <c r="AG1627" s="3"/>
      <c r="AH1627" s="3"/>
      <c r="AI1627" s="3"/>
      <c r="AJ1627" s="3"/>
    </row>
    <row r="1628" spans="1:36" x14ac:dyDescent="0.45">
      <c r="A1628" s="3"/>
      <c r="B1628" s="3"/>
      <c r="C1628" s="3"/>
      <c r="D1628" s="23"/>
      <c r="E1628" s="95"/>
      <c r="F1628" s="95"/>
      <c r="X1628" s="95"/>
      <c r="Z1628" s="95"/>
      <c r="AB1628" s="3"/>
      <c r="AC1628" s="3"/>
      <c r="AD1628" s="3"/>
      <c r="AE1628" s="3"/>
      <c r="AF1628" s="3"/>
      <c r="AG1628" s="3"/>
      <c r="AH1628" s="3"/>
      <c r="AI1628" s="3"/>
      <c r="AJ1628" s="3"/>
    </row>
    <row r="1629" spans="1:36" x14ac:dyDescent="0.45">
      <c r="A1629" s="3"/>
      <c r="B1629" s="3"/>
      <c r="C1629" s="3"/>
      <c r="D1629" s="23"/>
      <c r="E1629" s="95"/>
      <c r="F1629" s="95"/>
      <c r="X1629" s="95"/>
      <c r="Z1629" s="95"/>
      <c r="AB1629" s="3"/>
      <c r="AC1629" s="3"/>
      <c r="AD1629" s="3"/>
      <c r="AE1629" s="3"/>
      <c r="AF1629" s="3"/>
      <c r="AG1629" s="3"/>
      <c r="AH1629" s="3"/>
      <c r="AI1629" s="3"/>
      <c r="AJ1629" s="3"/>
    </row>
    <row r="1630" spans="1:36" x14ac:dyDescent="0.45">
      <c r="A1630" s="3"/>
      <c r="B1630" s="3"/>
      <c r="C1630" s="3"/>
      <c r="D1630" s="23"/>
      <c r="E1630" s="95"/>
      <c r="F1630" s="95"/>
      <c r="X1630" s="95"/>
      <c r="Z1630" s="95"/>
      <c r="AB1630" s="3"/>
      <c r="AC1630" s="3"/>
      <c r="AD1630" s="3"/>
      <c r="AE1630" s="3"/>
      <c r="AF1630" s="3"/>
      <c r="AG1630" s="3"/>
      <c r="AH1630" s="3"/>
      <c r="AI1630" s="3"/>
      <c r="AJ1630" s="3"/>
    </row>
    <row r="1631" spans="1:36" x14ac:dyDescent="0.45">
      <c r="A1631" s="3"/>
      <c r="B1631" s="3"/>
      <c r="C1631" s="3"/>
      <c r="D1631" s="23"/>
      <c r="E1631" s="95"/>
      <c r="F1631" s="95"/>
      <c r="X1631" s="95"/>
      <c r="Z1631" s="95"/>
      <c r="AB1631" s="3"/>
      <c r="AC1631" s="3"/>
      <c r="AD1631" s="3"/>
      <c r="AE1631" s="3"/>
      <c r="AF1631" s="3"/>
      <c r="AG1631" s="3"/>
      <c r="AH1631" s="3"/>
      <c r="AI1631" s="3"/>
      <c r="AJ1631" s="3"/>
    </row>
    <row r="1632" spans="1:36" x14ac:dyDescent="0.45">
      <c r="A1632" s="3"/>
      <c r="B1632" s="3"/>
      <c r="C1632" s="3"/>
      <c r="D1632" s="23"/>
      <c r="E1632" s="95"/>
      <c r="F1632" s="95"/>
      <c r="X1632" s="95"/>
      <c r="Z1632" s="95"/>
      <c r="AB1632" s="3"/>
      <c r="AC1632" s="3"/>
      <c r="AD1632" s="3"/>
      <c r="AE1632" s="3"/>
      <c r="AF1632" s="3"/>
      <c r="AG1632" s="3"/>
      <c r="AH1632" s="3"/>
      <c r="AI1632" s="3"/>
      <c r="AJ1632" s="3"/>
    </row>
    <row r="1633" spans="1:36" x14ac:dyDescent="0.45">
      <c r="A1633" s="3"/>
      <c r="B1633" s="3"/>
      <c r="C1633" s="3"/>
      <c r="D1633" s="23"/>
      <c r="E1633" s="95"/>
      <c r="F1633" s="95"/>
      <c r="X1633" s="95"/>
      <c r="Z1633" s="95"/>
      <c r="AB1633" s="3"/>
      <c r="AC1633" s="3"/>
      <c r="AD1633" s="3"/>
      <c r="AE1633" s="3"/>
      <c r="AF1633" s="3"/>
      <c r="AG1633" s="3"/>
      <c r="AH1633" s="3"/>
      <c r="AI1633" s="3"/>
      <c r="AJ1633" s="3"/>
    </row>
    <row r="1634" spans="1:36" x14ac:dyDescent="0.45">
      <c r="A1634" s="3"/>
      <c r="B1634" s="3"/>
      <c r="C1634" s="3"/>
      <c r="D1634" s="23"/>
      <c r="E1634" s="95"/>
      <c r="F1634" s="95"/>
      <c r="X1634" s="95"/>
      <c r="Z1634" s="95"/>
      <c r="AB1634" s="3"/>
      <c r="AC1634" s="3"/>
      <c r="AD1634" s="3"/>
      <c r="AE1634" s="3"/>
      <c r="AF1634" s="3"/>
      <c r="AG1634" s="3"/>
      <c r="AH1634" s="3"/>
      <c r="AI1634" s="3"/>
      <c r="AJ1634" s="3"/>
    </row>
    <row r="1635" spans="1:36" x14ac:dyDescent="0.45">
      <c r="A1635" s="3"/>
      <c r="B1635" s="3"/>
      <c r="C1635" s="3"/>
      <c r="D1635" s="23"/>
      <c r="E1635" s="95"/>
      <c r="F1635" s="95"/>
      <c r="X1635" s="95"/>
      <c r="Z1635" s="95"/>
      <c r="AB1635" s="3"/>
      <c r="AC1635" s="3"/>
      <c r="AD1635" s="3"/>
      <c r="AE1635" s="3"/>
      <c r="AF1635" s="3"/>
      <c r="AG1635" s="3"/>
      <c r="AH1635" s="3"/>
      <c r="AI1635" s="3"/>
      <c r="AJ1635" s="3"/>
    </row>
    <row r="1636" spans="1:36" x14ac:dyDescent="0.45">
      <c r="A1636" s="3"/>
      <c r="B1636" s="3"/>
      <c r="C1636" s="3"/>
      <c r="D1636" s="23"/>
      <c r="E1636" s="95"/>
      <c r="F1636" s="95"/>
      <c r="X1636" s="95"/>
      <c r="Z1636" s="95"/>
      <c r="AB1636" s="3"/>
      <c r="AC1636" s="3"/>
      <c r="AD1636" s="3"/>
      <c r="AE1636" s="3"/>
      <c r="AF1636" s="3"/>
      <c r="AG1636" s="3"/>
      <c r="AH1636" s="3"/>
      <c r="AI1636" s="3"/>
      <c r="AJ1636" s="3"/>
    </row>
    <row r="1637" spans="1:36" x14ac:dyDescent="0.45">
      <c r="A1637" s="3"/>
      <c r="B1637" s="3"/>
      <c r="C1637" s="3"/>
      <c r="D1637" s="23"/>
      <c r="E1637" s="95"/>
      <c r="F1637" s="95"/>
      <c r="X1637" s="95"/>
      <c r="Z1637" s="95"/>
      <c r="AB1637" s="3"/>
      <c r="AC1637" s="3"/>
      <c r="AD1637" s="3"/>
      <c r="AE1637" s="3"/>
      <c r="AF1637" s="3"/>
      <c r="AG1637" s="3"/>
      <c r="AH1637" s="3"/>
      <c r="AI1637" s="3"/>
      <c r="AJ1637" s="3"/>
    </row>
    <row r="1638" spans="1:36" x14ac:dyDescent="0.45">
      <c r="A1638" s="3"/>
      <c r="B1638" s="3"/>
      <c r="C1638" s="3"/>
      <c r="D1638" s="23"/>
      <c r="E1638" s="95"/>
      <c r="F1638" s="95"/>
      <c r="X1638" s="95"/>
      <c r="Z1638" s="95"/>
      <c r="AB1638" s="3"/>
      <c r="AC1638" s="3"/>
      <c r="AD1638" s="3"/>
      <c r="AE1638" s="3"/>
      <c r="AF1638" s="3"/>
      <c r="AG1638" s="3"/>
      <c r="AH1638" s="3"/>
      <c r="AI1638" s="3"/>
      <c r="AJ1638" s="3"/>
    </row>
    <row r="1639" spans="1:36" x14ac:dyDescent="0.45">
      <c r="A1639" s="3"/>
      <c r="B1639" s="3"/>
      <c r="C1639" s="3"/>
      <c r="D1639" s="23"/>
      <c r="E1639" s="95"/>
      <c r="F1639" s="95"/>
      <c r="X1639" s="95"/>
      <c r="Z1639" s="95"/>
      <c r="AB1639" s="3"/>
      <c r="AC1639" s="3"/>
      <c r="AD1639" s="3"/>
      <c r="AE1639" s="3"/>
      <c r="AF1639" s="3"/>
      <c r="AG1639" s="3"/>
      <c r="AH1639" s="3"/>
      <c r="AI1639" s="3"/>
      <c r="AJ1639" s="3"/>
    </row>
    <row r="1640" spans="1:36" x14ac:dyDescent="0.45">
      <c r="A1640" s="3"/>
      <c r="B1640" s="3"/>
      <c r="C1640" s="3"/>
      <c r="D1640" s="23"/>
      <c r="E1640" s="95"/>
      <c r="F1640" s="95"/>
      <c r="X1640" s="95"/>
      <c r="Z1640" s="95"/>
      <c r="AB1640" s="3"/>
      <c r="AC1640" s="3"/>
      <c r="AD1640" s="3"/>
      <c r="AE1640" s="3"/>
      <c r="AF1640" s="3"/>
      <c r="AG1640" s="3"/>
      <c r="AH1640" s="3"/>
      <c r="AI1640" s="3"/>
      <c r="AJ1640" s="3"/>
    </row>
    <row r="1641" spans="1:36" x14ac:dyDescent="0.45">
      <c r="A1641" s="3"/>
      <c r="B1641" s="3"/>
      <c r="C1641" s="3"/>
      <c r="D1641" s="23"/>
      <c r="E1641" s="95"/>
      <c r="F1641" s="95"/>
      <c r="X1641" s="95"/>
      <c r="Z1641" s="95"/>
      <c r="AB1641" s="3"/>
      <c r="AC1641" s="3"/>
      <c r="AD1641" s="3"/>
      <c r="AE1641" s="3"/>
      <c r="AF1641" s="3"/>
      <c r="AG1641" s="3"/>
      <c r="AH1641" s="3"/>
      <c r="AI1641" s="3"/>
      <c r="AJ1641" s="3"/>
    </row>
    <row r="1642" spans="1:36" x14ac:dyDescent="0.45">
      <c r="A1642" s="3"/>
      <c r="B1642" s="3"/>
      <c r="C1642" s="3"/>
      <c r="D1642" s="23"/>
      <c r="E1642" s="95"/>
      <c r="F1642" s="95"/>
      <c r="X1642" s="95"/>
      <c r="Z1642" s="95"/>
      <c r="AB1642" s="3"/>
      <c r="AC1642" s="3"/>
      <c r="AD1642" s="3"/>
      <c r="AE1642" s="3"/>
      <c r="AF1642" s="3"/>
      <c r="AG1642" s="3"/>
      <c r="AH1642" s="3"/>
      <c r="AI1642" s="3"/>
      <c r="AJ1642" s="3"/>
    </row>
    <row r="1643" spans="1:36" x14ac:dyDescent="0.45">
      <c r="A1643" s="3"/>
      <c r="B1643" s="3"/>
      <c r="C1643" s="3"/>
      <c r="D1643" s="23"/>
      <c r="E1643" s="95"/>
      <c r="F1643" s="95"/>
      <c r="X1643" s="95"/>
      <c r="Z1643" s="95"/>
      <c r="AB1643" s="3"/>
      <c r="AC1643" s="3"/>
      <c r="AD1643" s="3"/>
      <c r="AE1643" s="3"/>
      <c r="AF1643" s="3"/>
      <c r="AG1643" s="3"/>
      <c r="AH1643" s="3"/>
      <c r="AI1643" s="3"/>
      <c r="AJ1643" s="3"/>
    </row>
    <row r="1644" spans="1:36" x14ac:dyDescent="0.45">
      <c r="A1644" s="3"/>
      <c r="B1644" s="3"/>
      <c r="C1644" s="3"/>
      <c r="D1644" s="23"/>
      <c r="E1644" s="95"/>
      <c r="F1644" s="95"/>
      <c r="X1644" s="95"/>
      <c r="Z1644" s="95"/>
      <c r="AB1644" s="3"/>
      <c r="AC1644" s="3"/>
      <c r="AD1644" s="3"/>
      <c r="AE1644" s="3"/>
      <c r="AF1644" s="3"/>
      <c r="AG1644" s="3"/>
      <c r="AH1644" s="3"/>
      <c r="AI1644" s="3"/>
      <c r="AJ1644" s="3"/>
    </row>
    <row r="1645" spans="1:36" x14ac:dyDescent="0.45">
      <c r="A1645" s="3"/>
      <c r="B1645" s="3"/>
      <c r="C1645" s="3"/>
      <c r="D1645" s="23"/>
      <c r="E1645" s="95"/>
      <c r="F1645" s="95"/>
      <c r="X1645" s="95"/>
      <c r="Z1645" s="95"/>
      <c r="AB1645" s="3"/>
      <c r="AC1645" s="3"/>
      <c r="AD1645" s="3"/>
      <c r="AE1645" s="3"/>
      <c r="AF1645" s="3"/>
      <c r="AG1645" s="3"/>
      <c r="AH1645" s="3"/>
      <c r="AI1645" s="3"/>
      <c r="AJ1645" s="3"/>
    </row>
    <row r="1646" spans="1:36" x14ac:dyDescent="0.45">
      <c r="A1646" s="3"/>
      <c r="B1646" s="3"/>
      <c r="C1646" s="3"/>
      <c r="D1646" s="23"/>
      <c r="E1646" s="95"/>
      <c r="F1646" s="95"/>
      <c r="X1646" s="95"/>
      <c r="Z1646" s="95"/>
      <c r="AB1646" s="3"/>
      <c r="AC1646" s="3"/>
      <c r="AD1646" s="3"/>
      <c r="AE1646" s="3"/>
      <c r="AF1646" s="3"/>
      <c r="AG1646" s="3"/>
      <c r="AH1646" s="3"/>
      <c r="AI1646" s="3"/>
      <c r="AJ1646" s="3"/>
    </row>
    <row r="1647" spans="1:36" x14ac:dyDescent="0.45">
      <c r="A1647" s="3"/>
      <c r="B1647" s="3"/>
      <c r="C1647" s="3"/>
      <c r="D1647" s="23"/>
      <c r="E1647" s="95"/>
      <c r="F1647" s="95"/>
      <c r="X1647" s="95"/>
      <c r="Z1647" s="95"/>
      <c r="AB1647" s="3"/>
      <c r="AC1647" s="3"/>
      <c r="AD1647" s="3"/>
      <c r="AE1647" s="3"/>
      <c r="AF1647" s="3"/>
      <c r="AG1647" s="3"/>
      <c r="AH1647" s="3"/>
      <c r="AI1647" s="3"/>
      <c r="AJ1647" s="3"/>
    </row>
    <row r="1648" spans="1:36" x14ac:dyDescent="0.45">
      <c r="A1648" s="3"/>
      <c r="B1648" s="3"/>
      <c r="C1648" s="3"/>
      <c r="D1648" s="23"/>
      <c r="E1648" s="95"/>
      <c r="F1648" s="95"/>
      <c r="X1648" s="95"/>
      <c r="Z1648" s="95"/>
      <c r="AB1648" s="3"/>
      <c r="AC1648" s="3"/>
      <c r="AD1648" s="3"/>
      <c r="AE1648" s="3"/>
      <c r="AF1648" s="3"/>
      <c r="AG1648" s="3"/>
      <c r="AH1648" s="3"/>
      <c r="AI1648" s="3"/>
      <c r="AJ1648" s="3"/>
    </row>
    <row r="1649" spans="1:36" x14ac:dyDescent="0.45">
      <c r="A1649" s="3"/>
      <c r="B1649" s="3"/>
      <c r="C1649" s="3"/>
      <c r="D1649" s="23"/>
      <c r="E1649" s="95"/>
      <c r="F1649" s="95"/>
      <c r="X1649" s="95"/>
      <c r="Z1649" s="95"/>
      <c r="AB1649" s="3"/>
      <c r="AC1649" s="3"/>
      <c r="AD1649" s="3"/>
      <c r="AE1649" s="3"/>
      <c r="AF1649" s="3"/>
      <c r="AG1649" s="3"/>
      <c r="AH1649" s="3"/>
      <c r="AI1649" s="3"/>
      <c r="AJ1649" s="3"/>
    </row>
    <row r="1650" spans="1:36" x14ac:dyDescent="0.45">
      <c r="A1650" s="3"/>
      <c r="B1650" s="3"/>
      <c r="C1650" s="3"/>
      <c r="D1650" s="23"/>
      <c r="E1650" s="95"/>
      <c r="F1650" s="95"/>
      <c r="X1650" s="95"/>
      <c r="Z1650" s="95"/>
      <c r="AB1650" s="3"/>
      <c r="AC1650" s="3"/>
      <c r="AD1650" s="3"/>
      <c r="AE1650" s="3"/>
      <c r="AF1650" s="3"/>
      <c r="AG1650" s="3"/>
      <c r="AH1650" s="3"/>
      <c r="AI1650" s="3"/>
      <c r="AJ1650" s="3"/>
    </row>
    <row r="1651" spans="1:36" x14ac:dyDescent="0.45">
      <c r="A1651" s="3"/>
      <c r="B1651" s="3"/>
      <c r="C1651" s="3"/>
      <c r="D1651" s="23"/>
      <c r="E1651" s="95"/>
      <c r="F1651" s="95"/>
      <c r="X1651" s="95"/>
      <c r="Z1651" s="95"/>
      <c r="AB1651" s="3"/>
      <c r="AC1651" s="3"/>
      <c r="AD1651" s="3"/>
      <c r="AE1651" s="3"/>
      <c r="AF1651" s="3"/>
      <c r="AG1651" s="3"/>
      <c r="AH1651" s="3"/>
      <c r="AI1651" s="3"/>
      <c r="AJ1651" s="3"/>
    </row>
    <row r="1652" spans="1:36" x14ac:dyDescent="0.45">
      <c r="A1652" s="3"/>
      <c r="B1652" s="3"/>
      <c r="C1652" s="3"/>
      <c r="D1652" s="23"/>
      <c r="E1652" s="95"/>
      <c r="F1652" s="95"/>
      <c r="X1652" s="95"/>
      <c r="Z1652" s="95"/>
      <c r="AB1652" s="3"/>
      <c r="AC1652" s="3"/>
      <c r="AD1652" s="3"/>
      <c r="AE1652" s="3"/>
      <c r="AF1652" s="3"/>
      <c r="AG1652" s="3"/>
      <c r="AH1652" s="3"/>
      <c r="AI1652" s="3"/>
      <c r="AJ1652" s="3"/>
    </row>
    <row r="1653" spans="1:36" x14ac:dyDescent="0.45">
      <c r="A1653" s="3"/>
      <c r="B1653" s="3"/>
      <c r="C1653" s="3"/>
      <c r="D1653" s="23"/>
      <c r="E1653" s="95"/>
      <c r="F1653" s="95"/>
      <c r="X1653" s="95"/>
      <c r="Z1653" s="95"/>
      <c r="AB1653" s="3"/>
      <c r="AC1653" s="3"/>
      <c r="AD1653" s="3"/>
      <c r="AE1653" s="3"/>
      <c r="AF1653" s="3"/>
      <c r="AG1653" s="3"/>
      <c r="AH1653" s="3"/>
      <c r="AI1653" s="3"/>
      <c r="AJ1653" s="3"/>
    </row>
    <row r="1654" spans="1:36" x14ac:dyDescent="0.45">
      <c r="A1654" s="3"/>
      <c r="B1654" s="3"/>
      <c r="C1654" s="3"/>
      <c r="D1654" s="23"/>
      <c r="E1654" s="95"/>
      <c r="F1654" s="95"/>
      <c r="X1654" s="95"/>
      <c r="Z1654" s="95"/>
      <c r="AB1654" s="3"/>
      <c r="AC1654" s="3"/>
      <c r="AD1654" s="3"/>
      <c r="AE1654" s="3"/>
      <c r="AF1654" s="3"/>
      <c r="AG1654" s="3"/>
      <c r="AH1654" s="3"/>
      <c r="AI1654" s="3"/>
      <c r="AJ1654" s="3"/>
    </row>
    <row r="1655" spans="1:36" x14ac:dyDescent="0.45">
      <c r="A1655" s="3"/>
      <c r="B1655" s="3"/>
      <c r="C1655" s="3"/>
      <c r="D1655" s="23"/>
      <c r="E1655" s="95"/>
      <c r="F1655" s="95"/>
      <c r="X1655" s="95"/>
      <c r="Z1655" s="95"/>
      <c r="AB1655" s="3"/>
      <c r="AC1655" s="3"/>
      <c r="AD1655" s="3"/>
      <c r="AE1655" s="3"/>
      <c r="AF1655" s="3"/>
      <c r="AG1655" s="3"/>
      <c r="AH1655" s="3"/>
      <c r="AI1655" s="3"/>
      <c r="AJ1655" s="3"/>
    </row>
    <row r="1656" spans="1:36" x14ac:dyDescent="0.45">
      <c r="A1656" s="3"/>
      <c r="B1656" s="3"/>
      <c r="C1656" s="3"/>
      <c r="D1656" s="23"/>
      <c r="E1656" s="95"/>
      <c r="F1656" s="95"/>
      <c r="X1656" s="95"/>
      <c r="Z1656" s="95"/>
      <c r="AB1656" s="3"/>
      <c r="AC1656" s="3"/>
      <c r="AD1656" s="3"/>
      <c r="AE1656" s="3"/>
      <c r="AF1656" s="3"/>
      <c r="AG1656" s="3"/>
      <c r="AH1656" s="3"/>
      <c r="AI1656" s="3"/>
      <c r="AJ1656" s="3"/>
    </row>
    <row r="1657" spans="1:36" x14ac:dyDescent="0.45">
      <c r="A1657" s="3"/>
      <c r="B1657" s="3"/>
      <c r="C1657" s="3"/>
      <c r="D1657" s="23"/>
      <c r="E1657" s="95"/>
      <c r="F1657" s="95"/>
      <c r="X1657" s="95"/>
      <c r="Z1657" s="95"/>
      <c r="AB1657" s="3"/>
      <c r="AC1657" s="3"/>
      <c r="AD1657" s="3"/>
      <c r="AE1657" s="3"/>
      <c r="AF1657" s="3"/>
      <c r="AG1657" s="3"/>
      <c r="AH1657" s="3"/>
      <c r="AI1657" s="3"/>
      <c r="AJ1657" s="3"/>
    </row>
    <row r="1658" spans="1:36" x14ac:dyDescent="0.45">
      <c r="A1658" s="3"/>
      <c r="B1658" s="3"/>
      <c r="C1658" s="3"/>
      <c r="D1658" s="23"/>
      <c r="E1658" s="95"/>
      <c r="F1658" s="95"/>
      <c r="X1658" s="95"/>
      <c r="Z1658" s="95"/>
      <c r="AB1658" s="3"/>
      <c r="AC1658" s="3"/>
      <c r="AD1658" s="3"/>
      <c r="AE1658" s="3"/>
      <c r="AF1658" s="3"/>
      <c r="AG1658" s="3"/>
      <c r="AH1658" s="3"/>
      <c r="AI1658" s="3"/>
      <c r="AJ1658" s="3"/>
    </row>
    <row r="1659" spans="1:36" x14ac:dyDescent="0.45">
      <c r="A1659" s="3"/>
      <c r="B1659" s="3"/>
      <c r="C1659" s="3"/>
      <c r="D1659" s="23"/>
      <c r="E1659" s="95"/>
      <c r="F1659" s="95"/>
      <c r="X1659" s="95"/>
      <c r="Z1659" s="95"/>
      <c r="AB1659" s="3"/>
      <c r="AC1659" s="3"/>
      <c r="AD1659" s="3"/>
      <c r="AE1659" s="3"/>
      <c r="AF1659" s="3"/>
      <c r="AG1659" s="3"/>
      <c r="AH1659" s="3"/>
      <c r="AI1659" s="3"/>
      <c r="AJ1659" s="3"/>
    </row>
    <row r="1660" spans="1:36" x14ac:dyDescent="0.45">
      <c r="A1660" s="3"/>
      <c r="B1660" s="3"/>
      <c r="C1660" s="3"/>
      <c r="D1660" s="23"/>
      <c r="E1660" s="95"/>
      <c r="F1660" s="95"/>
      <c r="X1660" s="95"/>
      <c r="Z1660" s="95"/>
      <c r="AB1660" s="3"/>
      <c r="AC1660" s="3"/>
      <c r="AD1660" s="3"/>
      <c r="AE1660" s="3"/>
      <c r="AF1660" s="3"/>
      <c r="AG1660" s="3"/>
      <c r="AH1660" s="3"/>
      <c r="AI1660" s="3"/>
      <c r="AJ1660" s="3"/>
    </row>
    <row r="1661" spans="1:36" x14ac:dyDescent="0.45">
      <c r="A1661" s="3"/>
      <c r="B1661" s="3"/>
      <c r="C1661" s="3"/>
      <c r="D1661" s="23"/>
      <c r="E1661" s="95"/>
      <c r="F1661" s="95"/>
      <c r="X1661" s="95"/>
      <c r="Z1661" s="95"/>
      <c r="AB1661" s="3"/>
      <c r="AC1661" s="3"/>
      <c r="AD1661" s="3"/>
      <c r="AE1661" s="3"/>
      <c r="AF1661" s="3"/>
      <c r="AG1661" s="3"/>
      <c r="AH1661" s="3"/>
      <c r="AI1661" s="3"/>
      <c r="AJ1661" s="3"/>
    </row>
    <row r="1662" spans="1:36" x14ac:dyDescent="0.45">
      <c r="A1662" s="3"/>
      <c r="B1662" s="3"/>
      <c r="C1662" s="3"/>
      <c r="D1662" s="23"/>
      <c r="E1662" s="95"/>
      <c r="F1662" s="95"/>
      <c r="X1662" s="95"/>
      <c r="Z1662" s="95"/>
      <c r="AB1662" s="3"/>
      <c r="AC1662" s="3"/>
      <c r="AD1662" s="3"/>
      <c r="AE1662" s="3"/>
      <c r="AF1662" s="3"/>
      <c r="AG1662" s="3"/>
      <c r="AH1662" s="3"/>
      <c r="AI1662" s="3"/>
      <c r="AJ1662" s="3"/>
    </row>
    <row r="1663" spans="1:36" x14ac:dyDescent="0.45">
      <c r="A1663" s="3"/>
      <c r="B1663" s="3"/>
      <c r="C1663" s="3"/>
      <c r="D1663" s="23"/>
      <c r="E1663" s="95"/>
      <c r="F1663" s="95"/>
      <c r="X1663" s="95"/>
      <c r="Z1663" s="95"/>
      <c r="AB1663" s="3"/>
      <c r="AC1663" s="3"/>
      <c r="AD1663" s="3"/>
      <c r="AE1663" s="3"/>
      <c r="AF1663" s="3"/>
      <c r="AG1663" s="3"/>
      <c r="AH1663" s="3"/>
      <c r="AI1663" s="3"/>
      <c r="AJ1663" s="3"/>
    </row>
    <row r="1664" spans="1:36" x14ac:dyDescent="0.45">
      <c r="A1664" s="3"/>
      <c r="B1664" s="3"/>
      <c r="C1664" s="3"/>
      <c r="D1664" s="23"/>
      <c r="E1664" s="95"/>
      <c r="F1664" s="95"/>
      <c r="X1664" s="95"/>
      <c r="Z1664" s="95"/>
      <c r="AB1664" s="3"/>
      <c r="AC1664" s="3"/>
      <c r="AD1664" s="3"/>
      <c r="AE1664" s="3"/>
      <c r="AF1664" s="3"/>
      <c r="AG1664" s="3"/>
      <c r="AH1664" s="3"/>
      <c r="AI1664" s="3"/>
      <c r="AJ1664" s="3"/>
    </row>
    <row r="1665" spans="1:36" x14ac:dyDescent="0.45">
      <c r="A1665" s="3"/>
      <c r="B1665" s="3"/>
      <c r="C1665" s="3"/>
      <c r="D1665" s="23"/>
      <c r="E1665" s="95"/>
      <c r="F1665" s="95"/>
      <c r="X1665" s="95"/>
      <c r="Z1665" s="95"/>
      <c r="AB1665" s="3"/>
      <c r="AC1665" s="3"/>
      <c r="AD1665" s="3"/>
      <c r="AE1665" s="3"/>
      <c r="AF1665" s="3"/>
      <c r="AG1665" s="3"/>
      <c r="AH1665" s="3"/>
      <c r="AI1665" s="3"/>
      <c r="AJ1665" s="3"/>
    </row>
    <row r="1666" spans="1:36" x14ac:dyDescent="0.45">
      <c r="A1666" s="3"/>
      <c r="B1666" s="3"/>
      <c r="C1666" s="3"/>
      <c r="D1666" s="23"/>
      <c r="E1666" s="95"/>
      <c r="F1666" s="95"/>
      <c r="X1666" s="95"/>
      <c r="Z1666" s="95"/>
      <c r="AB1666" s="3"/>
      <c r="AC1666" s="3"/>
      <c r="AD1666" s="3"/>
      <c r="AE1666" s="3"/>
      <c r="AF1666" s="3"/>
      <c r="AG1666" s="3"/>
      <c r="AH1666" s="3"/>
      <c r="AI1666" s="3"/>
      <c r="AJ1666" s="3"/>
    </row>
    <row r="1667" spans="1:36" x14ac:dyDescent="0.45">
      <c r="A1667" s="3"/>
      <c r="B1667" s="3"/>
      <c r="C1667" s="3"/>
      <c r="D1667" s="23"/>
      <c r="E1667" s="95"/>
      <c r="F1667" s="95"/>
      <c r="X1667" s="95"/>
      <c r="Z1667" s="95"/>
      <c r="AB1667" s="3"/>
      <c r="AC1667" s="3"/>
      <c r="AD1667" s="3"/>
      <c r="AE1667" s="3"/>
      <c r="AF1667" s="3"/>
      <c r="AG1667" s="3"/>
      <c r="AH1667" s="3"/>
      <c r="AI1667" s="3"/>
      <c r="AJ1667" s="3"/>
    </row>
    <row r="1668" spans="1:36" x14ac:dyDescent="0.45">
      <c r="A1668" s="3"/>
      <c r="B1668" s="3"/>
      <c r="C1668" s="3"/>
      <c r="D1668" s="23"/>
      <c r="E1668" s="95"/>
      <c r="F1668" s="95"/>
      <c r="X1668" s="95"/>
      <c r="Z1668" s="95"/>
      <c r="AB1668" s="3"/>
      <c r="AC1668" s="3"/>
      <c r="AD1668" s="3"/>
      <c r="AE1668" s="3"/>
      <c r="AF1668" s="3"/>
      <c r="AG1668" s="3"/>
      <c r="AH1668" s="3"/>
      <c r="AI1668" s="3"/>
      <c r="AJ1668" s="3"/>
    </row>
    <row r="1669" spans="1:36" x14ac:dyDescent="0.45">
      <c r="A1669" s="3"/>
      <c r="B1669" s="3"/>
      <c r="C1669" s="3"/>
      <c r="D1669" s="23"/>
      <c r="E1669" s="95"/>
      <c r="F1669" s="95"/>
      <c r="X1669" s="95"/>
      <c r="Z1669" s="95"/>
      <c r="AB1669" s="3"/>
      <c r="AC1669" s="3"/>
      <c r="AD1669" s="3"/>
      <c r="AE1669" s="3"/>
      <c r="AF1669" s="3"/>
      <c r="AG1669" s="3"/>
      <c r="AH1669" s="3"/>
      <c r="AI1669" s="3"/>
      <c r="AJ1669" s="3"/>
    </row>
    <row r="1670" spans="1:36" x14ac:dyDescent="0.45">
      <c r="A1670" s="3"/>
      <c r="B1670" s="3"/>
      <c r="C1670" s="3"/>
      <c r="D1670" s="23"/>
      <c r="E1670" s="95"/>
      <c r="F1670" s="95"/>
      <c r="X1670" s="95"/>
      <c r="Z1670" s="95"/>
      <c r="AB1670" s="3"/>
      <c r="AC1670" s="3"/>
      <c r="AD1670" s="3"/>
      <c r="AE1670" s="3"/>
      <c r="AF1670" s="3"/>
      <c r="AG1670" s="3"/>
      <c r="AH1670" s="3"/>
      <c r="AI1670" s="3"/>
      <c r="AJ1670" s="3"/>
    </row>
    <row r="1671" spans="1:36" x14ac:dyDescent="0.45">
      <c r="A1671" s="3"/>
      <c r="B1671" s="3"/>
      <c r="C1671" s="3"/>
      <c r="D1671" s="23"/>
      <c r="E1671" s="95"/>
      <c r="F1671" s="95"/>
      <c r="X1671" s="95"/>
      <c r="Z1671" s="95"/>
      <c r="AB1671" s="3"/>
      <c r="AC1671" s="3"/>
      <c r="AD1671" s="3"/>
      <c r="AE1671" s="3"/>
      <c r="AF1671" s="3"/>
      <c r="AG1671" s="3"/>
      <c r="AH1671" s="3"/>
      <c r="AI1671" s="3"/>
      <c r="AJ1671" s="3"/>
    </row>
    <row r="1672" spans="1:36" x14ac:dyDescent="0.45">
      <c r="A1672" s="3"/>
      <c r="B1672" s="3"/>
      <c r="C1672" s="3"/>
      <c r="D1672" s="23"/>
      <c r="E1672" s="95"/>
      <c r="F1672" s="95"/>
      <c r="X1672" s="95"/>
      <c r="Z1672" s="95"/>
      <c r="AB1672" s="3"/>
      <c r="AC1672" s="3"/>
      <c r="AD1672" s="3"/>
      <c r="AE1672" s="3"/>
      <c r="AF1672" s="3"/>
      <c r="AG1672" s="3"/>
      <c r="AH1672" s="3"/>
      <c r="AI1672" s="3"/>
      <c r="AJ1672" s="3"/>
    </row>
    <row r="1673" spans="1:36" x14ac:dyDescent="0.45">
      <c r="A1673" s="3"/>
      <c r="B1673" s="3"/>
      <c r="C1673" s="3"/>
      <c r="D1673" s="23"/>
      <c r="E1673" s="95"/>
      <c r="F1673" s="95"/>
      <c r="X1673" s="95"/>
      <c r="Z1673" s="95"/>
      <c r="AB1673" s="3"/>
      <c r="AC1673" s="3"/>
      <c r="AD1673" s="3"/>
      <c r="AE1673" s="3"/>
      <c r="AF1673" s="3"/>
      <c r="AG1673" s="3"/>
      <c r="AH1673" s="3"/>
      <c r="AI1673" s="3"/>
      <c r="AJ1673" s="3"/>
    </row>
    <row r="1674" spans="1:36" x14ac:dyDescent="0.45">
      <c r="A1674" s="3"/>
      <c r="B1674" s="3"/>
      <c r="C1674" s="3"/>
      <c r="D1674" s="23"/>
      <c r="E1674" s="95"/>
      <c r="F1674" s="95"/>
      <c r="X1674" s="95"/>
      <c r="Z1674" s="95"/>
      <c r="AB1674" s="3"/>
      <c r="AC1674" s="3"/>
      <c r="AD1674" s="3"/>
      <c r="AE1674" s="3"/>
      <c r="AF1674" s="3"/>
      <c r="AG1674" s="3"/>
      <c r="AH1674" s="3"/>
      <c r="AI1674" s="3"/>
      <c r="AJ1674" s="3"/>
    </row>
    <row r="1675" spans="1:36" x14ac:dyDescent="0.45">
      <c r="A1675" s="3"/>
      <c r="B1675" s="3"/>
      <c r="C1675" s="3"/>
      <c r="D1675" s="23"/>
      <c r="E1675" s="95"/>
      <c r="F1675" s="95"/>
      <c r="X1675" s="95"/>
      <c r="Z1675" s="95"/>
      <c r="AB1675" s="3"/>
      <c r="AC1675" s="3"/>
      <c r="AD1675" s="3"/>
      <c r="AE1675" s="3"/>
      <c r="AF1675" s="3"/>
      <c r="AG1675" s="3"/>
      <c r="AH1675" s="3"/>
      <c r="AI1675" s="3"/>
      <c r="AJ1675" s="3"/>
    </row>
    <row r="1676" spans="1:36" x14ac:dyDescent="0.45">
      <c r="A1676" s="3"/>
      <c r="B1676" s="3"/>
      <c r="C1676" s="3"/>
      <c r="D1676" s="23"/>
      <c r="E1676" s="95"/>
      <c r="F1676" s="95"/>
      <c r="X1676" s="95"/>
      <c r="Z1676" s="95"/>
      <c r="AB1676" s="3"/>
      <c r="AC1676" s="3"/>
      <c r="AD1676" s="3"/>
      <c r="AE1676" s="3"/>
      <c r="AF1676" s="3"/>
      <c r="AG1676" s="3"/>
      <c r="AH1676" s="3"/>
      <c r="AI1676" s="3"/>
      <c r="AJ1676" s="3"/>
    </row>
    <row r="1677" spans="1:36" x14ac:dyDescent="0.45">
      <c r="A1677" s="3"/>
      <c r="B1677" s="3"/>
      <c r="C1677" s="3"/>
      <c r="D1677" s="23"/>
      <c r="E1677" s="95"/>
      <c r="F1677" s="95"/>
      <c r="X1677" s="95"/>
      <c r="Z1677" s="95"/>
      <c r="AB1677" s="3"/>
      <c r="AC1677" s="3"/>
      <c r="AD1677" s="3"/>
      <c r="AE1677" s="3"/>
      <c r="AF1677" s="3"/>
      <c r="AG1677" s="3"/>
      <c r="AH1677" s="3"/>
      <c r="AI1677" s="3"/>
      <c r="AJ1677" s="3"/>
    </row>
    <row r="1678" spans="1:36" x14ac:dyDescent="0.45">
      <c r="A1678" s="3"/>
      <c r="B1678" s="3"/>
      <c r="C1678" s="3"/>
      <c r="D1678" s="23"/>
      <c r="E1678" s="95"/>
      <c r="F1678" s="95"/>
      <c r="X1678" s="95"/>
      <c r="Z1678" s="95"/>
      <c r="AB1678" s="3"/>
      <c r="AC1678" s="3"/>
      <c r="AD1678" s="3"/>
      <c r="AE1678" s="3"/>
      <c r="AF1678" s="3"/>
      <c r="AG1678" s="3"/>
      <c r="AH1678" s="3"/>
      <c r="AI1678" s="3"/>
      <c r="AJ1678" s="3"/>
    </row>
    <row r="1679" spans="1:36" x14ac:dyDescent="0.45">
      <c r="A1679" s="3"/>
      <c r="B1679" s="3"/>
      <c r="C1679" s="3"/>
      <c r="D1679" s="23"/>
      <c r="E1679" s="95"/>
      <c r="F1679" s="95"/>
      <c r="X1679" s="95"/>
      <c r="Z1679" s="95"/>
      <c r="AB1679" s="3"/>
      <c r="AC1679" s="3"/>
      <c r="AD1679" s="3"/>
      <c r="AE1679" s="3"/>
      <c r="AF1679" s="3"/>
      <c r="AG1679" s="3"/>
      <c r="AH1679" s="3"/>
      <c r="AI1679" s="3"/>
      <c r="AJ1679" s="3"/>
    </row>
    <row r="1680" spans="1:36" x14ac:dyDescent="0.45">
      <c r="A1680" s="3"/>
      <c r="B1680" s="3"/>
      <c r="C1680" s="3"/>
      <c r="D1680" s="23"/>
      <c r="E1680" s="95"/>
      <c r="F1680" s="95"/>
      <c r="X1680" s="95"/>
      <c r="Z1680" s="95"/>
      <c r="AB1680" s="3"/>
      <c r="AC1680" s="3"/>
      <c r="AD1680" s="3"/>
      <c r="AE1680" s="3"/>
      <c r="AF1680" s="3"/>
      <c r="AG1680" s="3"/>
      <c r="AH1680" s="3"/>
      <c r="AI1680" s="3"/>
      <c r="AJ1680" s="3"/>
    </row>
    <row r="1681" spans="1:36" x14ac:dyDescent="0.45">
      <c r="A1681" s="3"/>
      <c r="B1681" s="3"/>
      <c r="C1681" s="3"/>
      <c r="D1681" s="23"/>
      <c r="E1681" s="95"/>
      <c r="F1681" s="95"/>
      <c r="X1681" s="95"/>
      <c r="Z1681" s="95"/>
      <c r="AB1681" s="3"/>
      <c r="AC1681" s="3"/>
      <c r="AD1681" s="3"/>
      <c r="AE1681" s="3"/>
      <c r="AF1681" s="3"/>
      <c r="AG1681" s="3"/>
      <c r="AH1681" s="3"/>
      <c r="AI1681" s="3"/>
      <c r="AJ1681" s="3"/>
    </row>
    <row r="1682" spans="1:36" x14ac:dyDescent="0.45">
      <c r="A1682" s="3"/>
      <c r="B1682" s="3"/>
      <c r="C1682" s="3"/>
      <c r="D1682" s="23"/>
      <c r="E1682" s="95"/>
      <c r="F1682" s="95"/>
      <c r="X1682" s="95"/>
      <c r="Z1682" s="95"/>
      <c r="AB1682" s="3"/>
      <c r="AC1682" s="3"/>
      <c r="AD1682" s="3"/>
      <c r="AE1682" s="3"/>
      <c r="AF1682" s="3"/>
      <c r="AG1682" s="3"/>
      <c r="AH1682" s="3"/>
      <c r="AI1682" s="3"/>
      <c r="AJ1682" s="3"/>
    </row>
    <row r="1683" spans="1:36" x14ac:dyDescent="0.45">
      <c r="A1683" s="3"/>
      <c r="B1683" s="3"/>
      <c r="C1683" s="3"/>
      <c r="D1683" s="23"/>
      <c r="E1683" s="95"/>
      <c r="F1683" s="95"/>
      <c r="X1683" s="95"/>
      <c r="Z1683" s="95"/>
      <c r="AB1683" s="3"/>
      <c r="AC1683" s="3"/>
      <c r="AD1683" s="3"/>
      <c r="AE1683" s="3"/>
      <c r="AF1683" s="3"/>
      <c r="AG1683" s="3"/>
      <c r="AH1683" s="3"/>
      <c r="AI1683" s="3"/>
      <c r="AJ1683" s="3"/>
    </row>
    <row r="1684" spans="1:36" x14ac:dyDescent="0.45">
      <c r="A1684" s="3"/>
      <c r="B1684" s="3"/>
      <c r="C1684" s="3"/>
      <c r="D1684" s="23"/>
      <c r="E1684" s="95"/>
      <c r="F1684" s="95"/>
      <c r="X1684" s="95"/>
      <c r="Z1684" s="95"/>
      <c r="AB1684" s="3"/>
      <c r="AC1684" s="3"/>
      <c r="AD1684" s="3"/>
      <c r="AE1684" s="3"/>
      <c r="AF1684" s="3"/>
      <c r="AG1684" s="3"/>
      <c r="AH1684" s="3"/>
      <c r="AI1684" s="3"/>
      <c r="AJ1684" s="3"/>
    </row>
    <row r="1685" spans="1:36" x14ac:dyDescent="0.45">
      <c r="A1685" s="3"/>
      <c r="B1685" s="3"/>
      <c r="C1685" s="3"/>
      <c r="D1685" s="23"/>
      <c r="E1685" s="95"/>
      <c r="F1685" s="95"/>
      <c r="X1685" s="95"/>
      <c r="Z1685" s="95"/>
      <c r="AB1685" s="3"/>
      <c r="AC1685" s="3"/>
      <c r="AD1685" s="3"/>
      <c r="AE1685" s="3"/>
      <c r="AF1685" s="3"/>
      <c r="AG1685" s="3"/>
      <c r="AH1685" s="3"/>
      <c r="AI1685" s="3"/>
      <c r="AJ1685" s="3"/>
    </row>
    <row r="1686" spans="1:36" x14ac:dyDescent="0.45">
      <c r="A1686" s="3"/>
      <c r="B1686" s="3"/>
      <c r="C1686" s="3"/>
      <c r="D1686" s="23"/>
      <c r="E1686" s="95"/>
      <c r="F1686" s="95"/>
      <c r="X1686" s="95"/>
      <c r="Z1686" s="95"/>
      <c r="AB1686" s="3"/>
      <c r="AC1686" s="3"/>
      <c r="AD1686" s="3"/>
      <c r="AE1686" s="3"/>
      <c r="AF1686" s="3"/>
      <c r="AG1686" s="3"/>
      <c r="AH1686" s="3"/>
      <c r="AI1686" s="3"/>
      <c r="AJ1686" s="3"/>
    </row>
    <row r="1687" spans="1:36" x14ac:dyDescent="0.45">
      <c r="A1687" s="3"/>
      <c r="B1687" s="3"/>
      <c r="C1687" s="3"/>
      <c r="D1687" s="23"/>
      <c r="E1687" s="95"/>
      <c r="F1687" s="95"/>
      <c r="X1687" s="95"/>
      <c r="Z1687" s="95"/>
      <c r="AB1687" s="3"/>
      <c r="AC1687" s="3"/>
      <c r="AD1687" s="3"/>
      <c r="AE1687" s="3"/>
      <c r="AF1687" s="3"/>
      <c r="AG1687" s="3"/>
      <c r="AH1687" s="3"/>
      <c r="AI1687" s="3"/>
      <c r="AJ1687" s="3"/>
    </row>
    <row r="1688" spans="1:36" x14ac:dyDescent="0.45">
      <c r="A1688" s="3"/>
      <c r="B1688" s="3"/>
      <c r="C1688" s="3"/>
      <c r="D1688" s="23"/>
      <c r="E1688" s="95"/>
      <c r="F1688" s="95"/>
      <c r="X1688" s="95"/>
      <c r="Z1688" s="95"/>
      <c r="AB1688" s="3"/>
      <c r="AC1688" s="3"/>
      <c r="AD1688" s="3"/>
      <c r="AE1688" s="3"/>
      <c r="AF1688" s="3"/>
      <c r="AG1688" s="3"/>
      <c r="AH1688" s="3"/>
      <c r="AI1688" s="3"/>
      <c r="AJ1688" s="3"/>
    </row>
    <row r="1689" spans="1:36" x14ac:dyDescent="0.45">
      <c r="A1689" s="3"/>
      <c r="B1689" s="3"/>
      <c r="C1689" s="3"/>
      <c r="D1689" s="23"/>
      <c r="E1689" s="95"/>
      <c r="F1689" s="95"/>
      <c r="X1689" s="95"/>
      <c r="Z1689" s="95"/>
      <c r="AB1689" s="3"/>
      <c r="AC1689" s="3"/>
      <c r="AD1689" s="3"/>
      <c r="AE1689" s="3"/>
      <c r="AF1689" s="3"/>
      <c r="AG1689" s="3"/>
      <c r="AH1689" s="3"/>
      <c r="AI1689" s="3"/>
      <c r="AJ1689" s="3"/>
    </row>
    <row r="1690" spans="1:36" x14ac:dyDescent="0.45">
      <c r="A1690" s="3"/>
      <c r="B1690" s="3"/>
      <c r="C1690" s="3"/>
      <c r="D1690" s="23"/>
      <c r="E1690" s="95"/>
      <c r="F1690" s="95"/>
      <c r="X1690" s="95"/>
      <c r="Z1690" s="95"/>
      <c r="AB1690" s="3"/>
      <c r="AC1690" s="3"/>
      <c r="AD1690" s="3"/>
      <c r="AE1690" s="3"/>
      <c r="AF1690" s="3"/>
      <c r="AG1690" s="3"/>
      <c r="AH1690" s="3"/>
      <c r="AI1690" s="3"/>
      <c r="AJ1690" s="3"/>
    </row>
    <row r="1691" spans="1:36" x14ac:dyDescent="0.45">
      <c r="A1691" s="3"/>
      <c r="B1691" s="3"/>
      <c r="C1691" s="3"/>
      <c r="D1691" s="23"/>
      <c r="E1691" s="95"/>
      <c r="F1691" s="95"/>
      <c r="X1691" s="95"/>
      <c r="Z1691" s="95"/>
      <c r="AB1691" s="3"/>
      <c r="AC1691" s="3"/>
      <c r="AD1691" s="3"/>
      <c r="AE1691" s="3"/>
      <c r="AF1691" s="3"/>
      <c r="AG1691" s="3"/>
      <c r="AH1691" s="3"/>
      <c r="AI1691" s="3"/>
      <c r="AJ1691" s="3"/>
    </row>
    <row r="1692" spans="1:36" x14ac:dyDescent="0.45">
      <c r="A1692" s="3"/>
      <c r="B1692" s="3"/>
      <c r="C1692" s="3"/>
      <c r="D1692" s="23"/>
      <c r="E1692" s="95"/>
      <c r="F1692" s="95"/>
      <c r="X1692" s="95"/>
      <c r="Z1692" s="95"/>
      <c r="AB1692" s="3"/>
      <c r="AC1692" s="3"/>
      <c r="AD1692" s="3"/>
      <c r="AE1692" s="3"/>
      <c r="AF1692" s="3"/>
      <c r="AG1692" s="3"/>
      <c r="AH1692" s="3"/>
      <c r="AI1692" s="3"/>
      <c r="AJ1692" s="3"/>
    </row>
    <row r="1693" spans="1:36" x14ac:dyDescent="0.45">
      <c r="A1693" s="3"/>
      <c r="B1693" s="3"/>
      <c r="C1693" s="3"/>
      <c r="D1693" s="23"/>
      <c r="E1693" s="95"/>
      <c r="F1693" s="95"/>
      <c r="X1693" s="95"/>
      <c r="Z1693" s="95"/>
      <c r="AB1693" s="3"/>
      <c r="AC1693" s="3"/>
      <c r="AD1693" s="3"/>
      <c r="AE1693" s="3"/>
      <c r="AF1693" s="3"/>
      <c r="AG1693" s="3"/>
      <c r="AH1693" s="3"/>
      <c r="AI1693" s="3"/>
      <c r="AJ1693" s="3"/>
    </row>
    <row r="1694" spans="1:36" x14ac:dyDescent="0.45">
      <c r="A1694" s="3"/>
      <c r="B1694" s="3"/>
      <c r="C1694" s="3"/>
      <c r="D1694" s="23"/>
      <c r="E1694" s="95"/>
      <c r="F1694" s="95"/>
      <c r="X1694" s="95"/>
      <c r="Z1694" s="95"/>
      <c r="AB1694" s="3"/>
      <c r="AC1694" s="3"/>
      <c r="AD1694" s="3"/>
      <c r="AE1694" s="3"/>
      <c r="AF1694" s="3"/>
      <c r="AG1694" s="3"/>
      <c r="AH1694" s="3"/>
      <c r="AI1694" s="3"/>
      <c r="AJ1694" s="3"/>
    </row>
    <row r="1695" spans="1:36" x14ac:dyDescent="0.45">
      <c r="A1695" s="3"/>
      <c r="B1695" s="3"/>
      <c r="C1695" s="3"/>
      <c r="D1695" s="23"/>
      <c r="E1695" s="95"/>
      <c r="F1695" s="95"/>
      <c r="X1695" s="95"/>
      <c r="Z1695" s="95"/>
      <c r="AB1695" s="3"/>
      <c r="AC1695" s="3"/>
      <c r="AD1695" s="3"/>
      <c r="AE1695" s="3"/>
      <c r="AF1695" s="3"/>
      <c r="AG1695" s="3"/>
      <c r="AH1695" s="3"/>
      <c r="AI1695" s="3"/>
      <c r="AJ1695" s="3"/>
    </row>
    <row r="1696" spans="1:36" x14ac:dyDescent="0.45">
      <c r="A1696" s="3"/>
      <c r="B1696" s="3"/>
      <c r="C1696" s="3"/>
      <c r="D1696" s="23"/>
      <c r="E1696" s="95"/>
      <c r="F1696" s="95"/>
      <c r="X1696" s="95"/>
      <c r="Z1696" s="95"/>
      <c r="AB1696" s="3"/>
      <c r="AC1696" s="3"/>
      <c r="AD1696" s="3"/>
      <c r="AE1696" s="3"/>
      <c r="AF1696" s="3"/>
      <c r="AG1696" s="3"/>
      <c r="AH1696" s="3"/>
      <c r="AI1696" s="3"/>
      <c r="AJ1696" s="3"/>
    </row>
    <row r="1697" spans="1:36" x14ac:dyDescent="0.45">
      <c r="A1697" s="3"/>
      <c r="B1697" s="3"/>
      <c r="C1697" s="3"/>
      <c r="D1697" s="23"/>
      <c r="E1697" s="95"/>
      <c r="F1697" s="95"/>
      <c r="X1697" s="95"/>
      <c r="Z1697" s="95"/>
      <c r="AB1697" s="3"/>
      <c r="AC1697" s="3"/>
      <c r="AD1697" s="3"/>
      <c r="AE1697" s="3"/>
      <c r="AF1697" s="3"/>
      <c r="AG1697" s="3"/>
      <c r="AH1697" s="3"/>
      <c r="AI1697" s="3"/>
      <c r="AJ1697" s="3"/>
    </row>
    <row r="1698" spans="1:36" x14ac:dyDescent="0.45">
      <c r="A1698" s="3"/>
      <c r="B1698" s="3"/>
      <c r="C1698" s="3"/>
      <c r="D1698" s="23"/>
      <c r="E1698" s="95"/>
      <c r="F1698" s="95"/>
      <c r="X1698" s="95"/>
      <c r="Z1698" s="95"/>
      <c r="AB1698" s="3"/>
      <c r="AC1698" s="3"/>
      <c r="AD1698" s="3"/>
      <c r="AE1698" s="3"/>
      <c r="AF1698" s="3"/>
      <c r="AG1698" s="3"/>
      <c r="AH1698" s="3"/>
      <c r="AI1698" s="3"/>
      <c r="AJ1698" s="3"/>
    </row>
    <row r="1699" spans="1:36" x14ac:dyDescent="0.45">
      <c r="A1699" s="3"/>
      <c r="B1699" s="3"/>
      <c r="C1699" s="3"/>
      <c r="D1699" s="23"/>
      <c r="E1699" s="95"/>
      <c r="F1699" s="95"/>
      <c r="X1699" s="95"/>
      <c r="Z1699" s="95"/>
      <c r="AB1699" s="3"/>
      <c r="AC1699" s="3"/>
      <c r="AD1699" s="3"/>
      <c r="AE1699" s="3"/>
      <c r="AF1699" s="3"/>
      <c r="AG1699" s="3"/>
      <c r="AH1699" s="3"/>
      <c r="AI1699" s="3"/>
      <c r="AJ1699" s="3"/>
    </row>
    <row r="1700" spans="1:36" x14ac:dyDescent="0.45">
      <c r="A1700" s="3"/>
      <c r="B1700" s="3"/>
      <c r="C1700" s="3"/>
      <c r="D1700" s="23"/>
      <c r="E1700" s="95"/>
      <c r="F1700" s="95"/>
      <c r="X1700" s="95"/>
      <c r="Z1700" s="95"/>
      <c r="AB1700" s="3"/>
      <c r="AC1700" s="3"/>
      <c r="AD1700" s="3"/>
      <c r="AE1700" s="3"/>
      <c r="AF1700" s="3"/>
      <c r="AG1700" s="3"/>
      <c r="AH1700" s="3"/>
      <c r="AI1700" s="3"/>
      <c r="AJ1700" s="3"/>
    </row>
    <row r="1701" spans="1:36" x14ac:dyDescent="0.45">
      <c r="A1701" s="3"/>
      <c r="B1701" s="3"/>
      <c r="C1701" s="3"/>
      <c r="D1701" s="23"/>
      <c r="E1701" s="95"/>
      <c r="F1701" s="95"/>
      <c r="X1701" s="95"/>
      <c r="Z1701" s="95"/>
      <c r="AB1701" s="3"/>
      <c r="AC1701" s="3"/>
      <c r="AD1701" s="3"/>
      <c r="AE1701" s="3"/>
      <c r="AF1701" s="3"/>
      <c r="AG1701" s="3"/>
      <c r="AH1701" s="3"/>
      <c r="AI1701" s="3"/>
      <c r="AJ1701" s="3"/>
    </row>
    <row r="1702" spans="1:36" x14ac:dyDescent="0.45">
      <c r="A1702" s="3"/>
      <c r="B1702" s="3"/>
      <c r="C1702" s="3"/>
      <c r="D1702" s="23"/>
      <c r="E1702" s="95"/>
      <c r="F1702" s="95"/>
      <c r="X1702" s="95"/>
      <c r="Z1702" s="95"/>
      <c r="AB1702" s="3"/>
      <c r="AC1702" s="3"/>
      <c r="AD1702" s="3"/>
      <c r="AE1702" s="3"/>
      <c r="AF1702" s="3"/>
      <c r="AG1702" s="3"/>
      <c r="AH1702" s="3"/>
      <c r="AI1702" s="3"/>
      <c r="AJ1702" s="3"/>
    </row>
    <row r="1703" spans="1:36" x14ac:dyDescent="0.45">
      <c r="A1703" s="3"/>
      <c r="B1703" s="3"/>
      <c r="C1703" s="3"/>
      <c r="D1703" s="23"/>
      <c r="E1703" s="95"/>
      <c r="F1703" s="95"/>
      <c r="X1703" s="95"/>
      <c r="Z1703" s="95"/>
      <c r="AB1703" s="3"/>
      <c r="AC1703" s="3"/>
      <c r="AD1703" s="3"/>
      <c r="AE1703" s="3"/>
      <c r="AF1703" s="3"/>
      <c r="AG1703" s="3"/>
      <c r="AH1703" s="3"/>
      <c r="AI1703" s="3"/>
      <c r="AJ1703" s="3"/>
    </row>
    <row r="1704" spans="1:36" x14ac:dyDescent="0.45">
      <c r="A1704" s="3"/>
      <c r="B1704" s="3"/>
      <c r="C1704" s="3"/>
      <c r="D1704" s="23"/>
      <c r="E1704" s="95"/>
      <c r="F1704" s="95"/>
      <c r="X1704" s="95"/>
      <c r="Z1704" s="95"/>
      <c r="AB1704" s="3"/>
      <c r="AC1704" s="3"/>
      <c r="AD1704" s="3"/>
      <c r="AE1704" s="3"/>
      <c r="AF1704" s="3"/>
      <c r="AG1704" s="3"/>
      <c r="AH1704" s="3"/>
      <c r="AI1704" s="3"/>
      <c r="AJ1704" s="3"/>
    </row>
    <row r="1705" spans="1:36" x14ac:dyDescent="0.45">
      <c r="A1705" s="3"/>
      <c r="B1705" s="3"/>
      <c r="C1705" s="3"/>
      <c r="D1705" s="23"/>
      <c r="E1705" s="95"/>
      <c r="F1705" s="95"/>
      <c r="X1705" s="95"/>
      <c r="Z1705" s="95"/>
      <c r="AB1705" s="3"/>
      <c r="AC1705" s="3"/>
      <c r="AD1705" s="3"/>
      <c r="AE1705" s="3"/>
      <c r="AF1705" s="3"/>
      <c r="AG1705" s="3"/>
      <c r="AH1705" s="3"/>
      <c r="AI1705" s="3"/>
      <c r="AJ1705" s="3"/>
    </row>
    <row r="1706" spans="1:36" x14ac:dyDescent="0.45">
      <c r="A1706" s="3"/>
      <c r="B1706" s="3"/>
      <c r="C1706" s="3"/>
      <c r="D1706" s="23"/>
      <c r="E1706" s="95"/>
      <c r="F1706" s="95"/>
      <c r="X1706" s="95"/>
      <c r="Z1706" s="95"/>
      <c r="AB1706" s="3"/>
      <c r="AC1706" s="3"/>
      <c r="AD1706" s="3"/>
      <c r="AE1706" s="3"/>
      <c r="AF1706" s="3"/>
      <c r="AG1706" s="3"/>
      <c r="AH1706" s="3"/>
      <c r="AI1706" s="3"/>
      <c r="AJ1706" s="3"/>
    </row>
    <row r="1707" spans="1:36" x14ac:dyDescent="0.45">
      <c r="A1707" s="3"/>
      <c r="B1707" s="3"/>
      <c r="C1707" s="3"/>
      <c r="D1707" s="23"/>
      <c r="E1707" s="95"/>
      <c r="F1707" s="95"/>
      <c r="X1707" s="95"/>
      <c r="Z1707" s="95"/>
      <c r="AB1707" s="3"/>
      <c r="AC1707" s="3"/>
      <c r="AD1707" s="3"/>
      <c r="AE1707" s="3"/>
      <c r="AF1707" s="3"/>
      <c r="AG1707" s="3"/>
      <c r="AH1707" s="3"/>
      <c r="AI1707" s="3"/>
      <c r="AJ1707" s="3"/>
    </row>
    <row r="1708" spans="1:36" x14ac:dyDescent="0.45">
      <c r="A1708" s="3"/>
      <c r="B1708" s="3"/>
      <c r="C1708" s="3"/>
      <c r="D1708" s="23"/>
      <c r="E1708" s="95"/>
      <c r="F1708" s="95"/>
      <c r="X1708" s="95"/>
      <c r="Z1708" s="95"/>
      <c r="AB1708" s="3"/>
      <c r="AC1708" s="3"/>
      <c r="AD1708" s="3"/>
      <c r="AE1708" s="3"/>
      <c r="AF1708" s="3"/>
      <c r="AG1708" s="3"/>
      <c r="AH1708" s="3"/>
      <c r="AI1708" s="3"/>
      <c r="AJ1708" s="3"/>
    </row>
    <row r="1709" spans="1:36" x14ac:dyDescent="0.45">
      <c r="A1709" s="3"/>
      <c r="B1709" s="3"/>
      <c r="C1709" s="3"/>
      <c r="D1709" s="23"/>
      <c r="E1709" s="95"/>
      <c r="F1709" s="95"/>
      <c r="X1709" s="95"/>
      <c r="Z1709" s="95"/>
      <c r="AB1709" s="3"/>
      <c r="AC1709" s="3"/>
      <c r="AD1709" s="3"/>
      <c r="AE1709" s="3"/>
      <c r="AF1709" s="3"/>
      <c r="AG1709" s="3"/>
      <c r="AH1709" s="3"/>
      <c r="AI1709" s="3"/>
      <c r="AJ1709" s="3"/>
    </row>
    <row r="1710" spans="1:36" x14ac:dyDescent="0.45">
      <c r="A1710" s="3"/>
      <c r="B1710" s="3"/>
      <c r="C1710" s="3"/>
      <c r="D1710" s="23"/>
      <c r="E1710" s="95"/>
      <c r="F1710" s="95"/>
      <c r="X1710" s="95"/>
      <c r="Z1710" s="95"/>
      <c r="AB1710" s="3"/>
      <c r="AC1710" s="3"/>
      <c r="AD1710" s="3"/>
      <c r="AE1710" s="3"/>
      <c r="AF1710" s="3"/>
      <c r="AG1710" s="3"/>
      <c r="AH1710" s="3"/>
      <c r="AI1710" s="3"/>
      <c r="AJ1710" s="3"/>
    </row>
    <row r="1711" spans="1:36" x14ac:dyDescent="0.45">
      <c r="A1711" s="3"/>
      <c r="B1711" s="3"/>
      <c r="C1711" s="3"/>
      <c r="D1711" s="23"/>
      <c r="E1711" s="95"/>
      <c r="F1711" s="95"/>
      <c r="X1711" s="95"/>
      <c r="Z1711" s="95"/>
      <c r="AB1711" s="3"/>
      <c r="AC1711" s="3"/>
      <c r="AD1711" s="3"/>
      <c r="AE1711" s="3"/>
      <c r="AF1711" s="3"/>
      <c r="AG1711" s="3"/>
      <c r="AH1711" s="3"/>
      <c r="AI1711" s="3"/>
      <c r="AJ1711" s="3"/>
    </row>
    <row r="1712" spans="1:36" x14ac:dyDescent="0.45">
      <c r="A1712" s="3"/>
      <c r="B1712" s="3"/>
      <c r="C1712" s="3"/>
      <c r="D1712" s="23"/>
      <c r="E1712" s="95"/>
      <c r="F1712" s="95"/>
      <c r="X1712" s="95"/>
      <c r="Z1712" s="95"/>
      <c r="AB1712" s="3"/>
      <c r="AC1712" s="3"/>
      <c r="AD1712" s="3"/>
      <c r="AE1712" s="3"/>
      <c r="AF1712" s="3"/>
      <c r="AG1712" s="3"/>
      <c r="AH1712" s="3"/>
      <c r="AI1712" s="3"/>
      <c r="AJ1712" s="3"/>
    </row>
    <row r="1713" spans="1:36" x14ac:dyDescent="0.45">
      <c r="A1713" s="3"/>
      <c r="B1713" s="3"/>
      <c r="C1713" s="3"/>
      <c r="D1713" s="23"/>
      <c r="E1713" s="95"/>
      <c r="F1713" s="95"/>
      <c r="X1713" s="95"/>
      <c r="Z1713" s="95"/>
      <c r="AB1713" s="3"/>
      <c r="AC1713" s="3"/>
      <c r="AD1713" s="3"/>
      <c r="AE1713" s="3"/>
      <c r="AF1713" s="3"/>
      <c r="AG1713" s="3"/>
      <c r="AH1713" s="3"/>
      <c r="AI1713" s="3"/>
      <c r="AJ1713" s="3"/>
    </row>
    <row r="1714" spans="1:36" x14ac:dyDescent="0.45">
      <c r="A1714" s="3"/>
      <c r="B1714" s="3"/>
      <c r="C1714" s="3"/>
      <c r="D1714" s="23"/>
      <c r="E1714" s="95"/>
      <c r="F1714" s="95"/>
      <c r="X1714" s="95"/>
      <c r="Z1714" s="95"/>
      <c r="AB1714" s="3"/>
      <c r="AC1714" s="3"/>
      <c r="AD1714" s="3"/>
      <c r="AE1714" s="3"/>
      <c r="AF1714" s="3"/>
      <c r="AG1714" s="3"/>
      <c r="AH1714" s="3"/>
      <c r="AI1714" s="3"/>
      <c r="AJ1714" s="3"/>
    </row>
    <row r="1715" spans="1:36" x14ac:dyDescent="0.45">
      <c r="A1715" s="3"/>
      <c r="B1715" s="3"/>
      <c r="C1715" s="3"/>
      <c r="D1715" s="23"/>
      <c r="E1715" s="95"/>
      <c r="F1715" s="95"/>
      <c r="X1715" s="95"/>
      <c r="Z1715" s="95"/>
      <c r="AB1715" s="3"/>
      <c r="AC1715" s="3"/>
      <c r="AD1715" s="3"/>
      <c r="AE1715" s="3"/>
      <c r="AF1715" s="3"/>
      <c r="AG1715" s="3"/>
      <c r="AH1715" s="3"/>
      <c r="AI1715" s="3"/>
      <c r="AJ1715" s="3"/>
    </row>
    <row r="1716" spans="1:36" x14ac:dyDescent="0.45">
      <c r="A1716" s="3"/>
      <c r="B1716" s="3"/>
      <c r="C1716" s="3"/>
      <c r="D1716" s="23"/>
      <c r="E1716" s="95"/>
      <c r="F1716" s="95"/>
      <c r="X1716" s="95"/>
      <c r="Z1716" s="95"/>
      <c r="AB1716" s="3"/>
      <c r="AC1716" s="3"/>
      <c r="AD1716" s="3"/>
      <c r="AE1716" s="3"/>
      <c r="AF1716" s="3"/>
      <c r="AG1716" s="3"/>
      <c r="AH1716" s="3"/>
      <c r="AI1716" s="3"/>
      <c r="AJ1716" s="3"/>
    </row>
    <row r="1717" spans="1:36" x14ac:dyDescent="0.45">
      <c r="A1717" s="3"/>
      <c r="B1717" s="3"/>
      <c r="C1717" s="3"/>
      <c r="D1717" s="23"/>
      <c r="E1717" s="95"/>
      <c r="F1717" s="95"/>
      <c r="X1717" s="95"/>
      <c r="Z1717" s="95"/>
      <c r="AB1717" s="3"/>
      <c r="AC1717" s="3"/>
      <c r="AD1717" s="3"/>
      <c r="AE1717" s="3"/>
      <c r="AF1717" s="3"/>
      <c r="AG1717" s="3"/>
      <c r="AH1717" s="3"/>
      <c r="AI1717" s="3"/>
      <c r="AJ1717" s="3"/>
    </row>
    <row r="1718" spans="1:36" x14ac:dyDescent="0.45">
      <c r="A1718" s="3"/>
      <c r="B1718" s="3"/>
      <c r="C1718" s="3"/>
      <c r="D1718" s="23"/>
      <c r="E1718" s="95"/>
      <c r="F1718" s="95"/>
      <c r="X1718" s="95"/>
      <c r="Z1718" s="95"/>
      <c r="AB1718" s="3"/>
      <c r="AC1718" s="3"/>
      <c r="AD1718" s="3"/>
      <c r="AE1718" s="3"/>
      <c r="AF1718" s="3"/>
      <c r="AG1718" s="3"/>
      <c r="AH1718" s="3"/>
      <c r="AI1718" s="3"/>
      <c r="AJ1718" s="3"/>
    </row>
    <row r="1719" spans="1:36" x14ac:dyDescent="0.45">
      <c r="A1719" s="3"/>
      <c r="B1719" s="3"/>
      <c r="C1719" s="3"/>
      <c r="D1719" s="23"/>
      <c r="E1719" s="95"/>
      <c r="F1719" s="95"/>
      <c r="X1719" s="95"/>
      <c r="Z1719" s="95"/>
      <c r="AB1719" s="3"/>
      <c r="AC1719" s="3"/>
      <c r="AD1719" s="3"/>
      <c r="AE1719" s="3"/>
      <c r="AF1719" s="3"/>
      <c r="AG1719" s="3"/>
      <c r="AH1719" s="3"/>
      <c r="AI1719" s="3"/>
      <c r="AJ1719" s="3"/>
    </row>
    <row r="1720" spans="1:36" x14ac:dyDescent="0.45">
      <c r="A1720" s="3"/>
      <c r="B1720" s="3"/>
      <c r="C1720" s="3"/>
      <c r="D1720" s="23"/>
      <c r="E1720" s="95"/>
      <c r="F1720" s="95"/>
      <c r="X1720" s="95"/>
      <c r="Z1720" s="95"/>
      <c r="AB1720" s="3"/>
      <c r="AC1720" s="3"/>
      <c r="AD1720" s="3"/>
      <c r="AE1720" s="3"/>
      <c r="AF1720" s="3"/>
      <c r="AG1720" s="3"/>
      <c r="AH1720" s="3"/>
      <c r="AI1720" s="3"/>
      <c r="AJ1720" s="3"/>
    </row>
    <row r="1721" spans="1:36" x14ac:dyDescent="0.45">
      <c r="A1721" s="3"/>
      <c r="B1721" s="3"/>
      <c r="C1721" s="3"/>
      <c r="D1721" s="23"/>
      <c r="E1721" s="95"/>
      <c r="F1721" s="95"/>
      <c r="X1721" s="95"/>
      <c r="Z1721" s="95"/>
      <c r="AB1721" s="3"/>
      <c r="AC1721" s="3"/>
      <c r="AD1721" s="3"/>
      <c r="AE1721" s="3"/>
      <c r="AF1721" s="3"/>
      <c r="AG1721" s="3"/>
      <c r="AH1721" s="3"/>
      <c r="AI1721" s="3"/>
      <c r="AJ1721" s="3"/>
    </row>
    <row r="1722" spans="1:36" x14ac:dyDescent="0.45">
      <c r="A1722" s="3"/>
      <c r="B1722" s="3"/>
      <c r="C1722" s="3"/>
      <c r="D1722" s="23"/>
      <c r="E1722" s="95"/>
      <c r="F1722" s="95"/>
      <c r="X1722" s="95"/>
      <c r="Z1722" s="95"/>
      <c r="AB1722" s="3"/>
      <c r="AC1722" s="3"/>
      <c r="AD1722" s="3"/>
      <c r="AE1722" s="3"/>
      <c r="AF1722" s="3"/>
      <c r="AG1722" s="3"/>
      <c r="AH1722" s="3"/>
      <c r="AI1722" s="3"/>
      <c r="AJ1722" s="3"/>
    </row>
    <row r="1723" spans="1:36" x14ac:dyDescent="0.45">
      <c r="A1723" s="3"/>
      <c r="B1723" s="3"/>
      <c r="C1723" s="3"/>
      <c r="D1723" s="23"/>
      <c r="E1723" s="95"/>
      <c r="F1723" s="95"/>
      <c r="X1723" s="95"/>
      <c r="Z1723" s="95"/>
      <c r="AB1723" s="3"/>
      <c r="AC1723" s="3"/>
      <c r="AD1723" s="3"/>
      <c r="AE1723" s="3"/>
      <c r="AF1723" s="3"/>
      <c r="AG1723" s="3"/>
      <c r="AH1723" s="3"/>
      <c r="AI1723" s="3"/>
      <c r="AJ1723" s="3"/>
    </row>
    <row r="1724" spans="1:36" x14ac:dyDescent="0.45">
      <c r="A1724" s="3"/>
      <c r="B1724" s="3"/>
      <c r="C1724" s="3"/>
      <c r="D1724" s="23"/>
      <c r="E1724" s="95"/>
      <c r="F1724" s="95"/>
      <c r="X1724" s="95"/>
      <c r="Z1724" s="95"/>
      <c r="AB1724" s="3"/>
      <c r="AC1724" s="3"/>
      <c r="AD1724" s="3"/>
      <c r="AE1724" s="3"/>
      <c r="AF1724" s="3"/>
      <c r="AG1724" s="3"/>
      <c r="AH1724" s="3"/>
      <c r="AI1724" s="3"/>
      <c r="AJ1724" s="3"/>
    </row>
    <row r="1725" spans="1:36" x14ac:dyDescent="0.45">
      <c r="A1725" s="3"/>
      <c r="B1725" s="3"/>
      <c r="C1725" s="3"/>
      <c r="D1725" s="23"/>
      <c r="E1725" s="95"/>
      <c r="F1725" s="95"/>
      <c r="X1725" s="95"/>
      <c r="Z1725" s="95"/>
      <c r="AB1725" s="3"/>
      <c r="AC1725" s="3"/>
      <c r="AD1725" s="3"/>
      <c r="AE1725" s="3"/>
      <c r="AF1725" s="3"/>
      <c r="AG1725" s="3"/>
      <c r="AH1725" s="3"/>
      <c r="AI1725" s="3"/>
      <c r="AJ1725" s="3"/>
    </row>
    <row r="1726" spans="1:36" x14ac:dyDescent="0.45">
      <c r="A1726" s="3"/>
      <c r="B1726" s="3"/>
      <c r="C1726" s="3"/>
      <c r="D1726" s="23"/>
      <c r="E1726" s="95"/>
      <c r="F1726" s="95"/>
      <c r="X1726" s="95"/>
      <c r="Z1726" s="95"/>
      <c r="AB1726" s="3"/>
      <c r="AC1726" s="3"/>
      <c r="AD1726" s="3"/>
      <c r="AE1726" s="3"/>
      <c r="AF1726" s="3"/>
      <c r="AG1726" s="3"/>
      <c r="AH1726" s="3"/>
      <c r="AI1726" s="3"/>
      <c r="AJ1726" s="3"/>
    </row>
    <row r="1727" spans="1:36" x14ac:dyDescent="0.45">
      <c r="A1727" s="3"/>
      <c r="B1727" s="3"/>
      <c r="C1727" s="3"/>
      <c r="D1727" s="23"/>
      <c r="E1727" s="95"/>
      <c r="F1727" s="95"/>
      <c r="X1727" s="95"/>
      <c r="Z1727" s="95"/>
      <c r="AB1727" s="3"/>
      <c r="AC1727" s="3"/>
      <c r="AD1727" s="3"/>
      <c r="AE1727" s="3"/>
      <c r="AF1727" s="3"/>
      <c r="AG1727" s="3"/>
      <c r="AH1727" s="3"/>
      <c r="AI1727" s="3"/>
      <c r="AJ1727" s="3"/>
    </row>
    <row r="1728" spans="1:36" x14ac:dyDescent="0.45">
      <c r="A1728" s="3"/>
      <c r="B1728" s="3"/>
      <c r="C1728" s="3"/>
      <c r="D1728" s="23"/>
      <c r="E1728" s="95"/>
      <c r="F1728" s="95"/>
      <c r="X1728" s="95"/>
      <c r="Z1728" s="95"/>
      <c r="AB1728" s="3"/>
      <c r="AC1728" s="3"/>
      <c r="AD1728" s="3"/>
      <c r="AE1728" s="3"/>
      <c r="AF1728" s="3"/>
      <c r="AG1728" s="3"/>
      <c r="AH1728" s="3"/>
      <c r="AI1728" s="3"/>
      <c r="AJ1728" s="3"/>
    </row>
    <row r="1729" spans="1:36" x14ac:dyDescent="0.45">
      <c r="A1729" s="3"/>
      <c r="B1729" s="3"/>
      <c r="C1729" s="3"/>
      <c r="D1729" s="23"/>
      <c r="E1729" s="95"/>
      <c r="F1729" s="95"/>
      <c r="X1729" s="95"/>
      <c r="Z1729" s="95"/>
      <c r="AB1729" s="3"/>
      <c r="AC1729" s="3"/>
      <c r="AD1729" s="3"/>
      <c r="AE1729" s="3"/>
      <c r="AF1729" s="3"/>
      <c r="AG1729" s="3"/>
      <c r="AH1729" s="3"/>
      <c r="AI1729" s="3"/>
      <c r="AJ1729" s="3"/>
    </row>
    <row r="1730" spans="1:36" x14ac:dyDescent="0.45">
      <c r="A1730" s="3"/>
      <c r="B1730" s="3"/>
      <c r="C1730" s="3"/>
      <c r="D1730" s="23"/>
      <c r="E1730" s="95"/>
      <c r="F1730" s="95"/>
      <c r="X1730" s="95"/>
      <c r="Z1730" s="95"/>
      <c r="AB1730" s="3"/>
      <c r="AC1730" s="3"/>
      <c r="AD1730" s="3"/>
      <c r="AE1730" s="3"/>
      <c r="AF1730" s="3"/>
      <c r="AG1730" s="3"/>
      <c r="AH1730" s="3"/>
      <c r="AI1730" s="3"/>
      <c r="AJ1730" s="3"/>
    </row>
    <row r="1731" spans="1:36" x14ac:dyDescent="0.45">
      <c r="A1731" s="3"/>
      <c r="B1731" s="3"/>
      <c r="C1731" s="3"/>
      <c r="D1731" s="23"/>
      <c r="E1731" s="95"/>
      <c r="F1731" s="95"/>
      <c r="X1731" s="95"/>
      <c r="Z1731" s="95"/>
      <c r="AB1731" s="3"/>
      <c r="AC1731" s="3"/>
      <c r="AD1731" s="3"/>
      <c r="AE1731" s="3"/>
      <c r="AF1731" s="3"/>
      <c r="AG1731" s="3"/>
      <c r="AH1731" s="3"/>
      <c r="AI1731" s="3"/>
      <c r="AJ1731" s="3"/>
    </row>
    <row r="1732" spans="1:36" x14ac:dyDescent="0.45">
      <c r="A1732" s="3"/>
      <c r="B1732" s="3"/>
      <c r="C1732" s="3"/>
      <c r="D1732" s="23"/>
      <c r="E1732" s="95"/>
      <c r="F1732" s="95"/>
      <c r="X1732" s="95"/>
      <c r="Z1732" s="95"/>
      <c r="AB1732" s="3"/>
      <c r="AC1732" s="3"/>
      <c r="AD1732" s="3"/>
      <c r="AE1732" s="3"/>
      <c r="AF1732" s="3"/>
      <c r="AG1732" s="3"/>
      <c r="AH1732" s="3"/>
      <c r="AI1732" s="3"/>
      <c r="AJ1732" s="3"/>
    </row>
    <row r="1733" spans="1:36" x14ac:dyDescent="0.45">
      <c r="A1733" s="3"/>
      <c r="B1733" s="3"/>
      <c r="C1733" s="3"/>
      <c r="D1733" s="23"/>
      <c r="E1733" s="95"/>
      <c r="F1733" s="95"/>
      <c r="X1733" s="95"/>
      <c r="Z1733" s="95"/>
      <c r="AB1733" s="3"/>
      <c r="AC1733" s="3"/>
      <c r="AD1733" s="3"/>
      <c r="AE1733" s="3"/>
      <c r="AF1733" s="3"/>
      <c r="AG1733" s="3"/>
      <c r="AH1733" s="3"/>
      <c r="AI1733" s="3"/>
      <c r="AJ1733" s="3"/>
    </row>
    <row r="1734" spans="1:36" x14ac:dyDescent="0.45">
      <c r="A1734" s="3"/>
      <c r="B1734" s="3"/>
      <c r="C1734" s="3"/>
      <c r="D1734" s="23"/>
      <c r="E1734" s="95"/>
      <c r="F1734" s="95"/>
      <c r="X1734" s="95"/>
      <c r="Z1734" s="95"/>
      <c r="AB1734" s="3"/>
      <c r="AC1734" s="3"/>
      <c r="AD1734" s="3"/>
      <c r="AE1734" s="3"/>
      <c r="AF1734" s="3"/>
      <c r="AG1734" s="3"/>
      <c r="AH1734" s="3"/>
      <c r="AI1734" s="3"/>
      <c r="AJ1734" s="3"/>
    </row>
    <row r="1735" spans="1:36" x14ac:dyDescent="0.45">
      <c r="A1735" s="3"/>
      <c r="B1735" s="3"/>
      <c r="C1735" s="3"/>
      <c r="D1735" s="23"/>
      <c r="E1735" s="95"/>
      <c r="F1735" s="95"/>
      <c r="X1735" s="95"/>
      <c r="Z1735" s="95"/>
      <c r="AB1735" s="3"/>
      <c r="AC1735" s="3"/>
      <c r="AD1735" s="3"/>
      <c r="AE1735" s="3"/>
      <c r="AF1735" s="3"/>
      <c r="AG1735" s="3"/>
      <c r="AH1735" s="3"/>
      <c r="AI1735" s="3"/>
      <c r="AJ1735" s="3"/>
    </row>
    <row r="1736" spans="1:36" x14ac:dyDescent="0.45">
      <c r="A1736" s="3"/>
      <c r="B1736" s="3"/>
      <c r="C1736" s="3"/>
      <c r="D1736" s="23"/>
      <c r="E1736" s="95"/>
      <c r="F1736" s="95"/>
      <c r="X1736" s="95"/>
      <c r="Z1736" s="95"/>
      <c r="AB1736" s="3"/>
      <c r="AC1736" s="3"/>
      <c r="AD1736" s="3"/>
      <c r="AE1736" s="3"/>
      <c r="AF1736" s="3"/>
      <c r="AG1736" s="3"/>
      <c r="AH1736" s="3"/>
      <c r="AI1736" s="3"/>
      <c r="AJ1736" s="3"/>
    </row>
    <row r="1737" spans="1:36" x14ac:dyDescent="0.45">
      <c r="A1737" s="3"/>
      <c r="B1737" s="3"/>
      <c r="C1737" s="3"/>
      <c r="D1737" s="23"/>
      <c r="E1737" s="95"/>
      <c r="F1737" s="95"/>
      <c r="X1737" s="95"/>
      <c r="Z1737" s="95"/>
      <c r="AB1737" s="3"/>
      <c r="AC1737" s="3"/>
      <c r="AD1737" s="3"/>
      <c r="AE1737" s="3"/>
      <c r="AF1737" s="3"/>
      <c r="AG1737" s="3"/>
      <c r="AH1737" s="3"/>
      <c r="AI1737" s="3"/>
      <c r="AJ1737" s="3"/>
    </row>
    <row r="1738" spans="1:36" x14ac:dyDescent="0.45">
      <c r="A1738" s="3"/>
      <c r="B1738" s="3"/>
      <c r="C1738" s="3"/>
      <c r="D1738" s="23"/>
      <c r="E1738" s="95"/>
      <c r="F1738" s="95"/>
      <c r="X1738" s="95"/>
      <c r="Z1738" s="95"/>
      <c r="AB1738" s="3"/>
      <c r="AC1738" s="3"/>
      <c r="AD1738" s="3"/>
      <c r="AE1738" s="3"/>
      <c r="AF1738" s="3"/>
      <c r="AG1738" s="3"/>
      <c r="AH1738" s="3"/>
      <c r="AI1738" s="3"/>
      <c r="AJ1738" s="3"/>
    </row>
    <row r="1739" spans="1:36" x14ac:dyDescent="0.45">
      <c r="A1739" s="3"/>
      <c r="B1739" s="3"/>
      <c r="C1739" s="3"/>
      <c r="D1739" s="23"/>
      <c r="E1739" s="95"/>
      <c r="F1739" s="95"/>
      <c r="X1739" s="95"/>
      <c r="Z1739" s="95"/>
      <c r="AB1739" s="3"/>
      <c r="AC1739" s="3"/>
      <c r="AD1739" s="3"/>
      <c r="AE1739" s="3"/>
      <c r="AF1739" s="3"/>
      <c r="AG1739" s="3"/>
      <c r="AH1739" s="3"/>
      <c r="AI1739" s="3"/>
      <c r="AJ1739" s="3"/>
    </row>
    <row r="1740" spans="1:36" x14ac:dyDescent="0.45">
      <c r="A1740" s="3"/>
      <c r="B1740" s="3"/>
      <c r="C1740" s="3"/>
      <c r="D1740" s="23"/>
      <c r="E1740" s="95"/>
      <c r="F1740" s="95"/>
      <c r="X1740" s="95"/>
      <c r="Z1740" s="95"/>
      <c r="AB1740" s="3"/>
      <c r="AC1740" s="3"/>
      <c r="AD1740" s="3"/>
      <c r="AE1740" s="3"/>
      <c r="AF1740" s="3"/>
      <c r="AG1740" s="3"/>
      <c r="AH1740" s="3"/>
      <c r="AI1740" s="3"/>
      <c r="AJ1740" s="3"/>
    </row>
    <row r="1741" spans="1:36" x14ac:dyDescent="0.45">
      <c r="A1741" s="3"/>
      <c r="B1741" s="3"/>
      <c r="C1741" s="3"/>
      <c r="D1741" s="23"/>
      <c r="E1741" s="95"/>
      <c r="F1741" s="95"/>
      <c r="X1741" s="95"/>
      <c r="Z1741" s="95"/>
      <c r="AB1741" s="3"/>
      <c r="AC1741" s="3"/>
      <c r="AD1741" s="3"/>
      <c r="AE1741" s="3"/>
      <c r="AF1741" s="3"/>
      <c r="AG1741" s="3"/>
      <c r="AH1741" s="3"/>
      <c r="AI1741" s="3"/>
      <c r="AJ1741" s="3"/>
    </row>
    <row r="1742" spans="1:36" x14ac:dyDescent="0.45">
      <c r="A1742" s="3"/>
      <c r="B1742" s="3"/>
      <c r="C1742" s="3"/>
      <c r="D1742" s="23"/>
      <c r="E1742" s="95"/>
      <c r="F1742" s="95"/>
      <c r="X1742" s="95"/>
      <c r="Z1742" s="95"/>
      <c r="AB1742" s="3"/>
      <c r="AC1742" s="3"/>
      <c r="AD1742" s="3"/>
      <c r="AE1742" s="3"/>
      <c r="AF1742" s="3"/>
      <c r="AG1742" s="3"/>
      <c r="AH1742" s="3"/>
      <c r="AI1742" s="3"/>
      <c r="AJ1742" s="3"/>
    </row>
    <row r="1743" spans="1:36" x14ac:dyDescent="0.45">
      <c r="A1743" s="3"/>
      <c r="B1743" s="3"/>
      <c r="C1743" s="3"/>
      <c r="D1743" s="23"/>
      <c r="E1743" s="95"/>
      <c r="F1743" s="95"/>
      <c r="X1743" s="95"/>
      <c r="Z1743" s="95"/>
      <c r="AB1743" s="3"/>
      <c r="AC1743" s="3"/>
      <c r="AD1743" s="3"/>
      <c r="AE1743" s="3"/>
      <c r="AF1743" s="3"/>
      <c r="AG1743" s="3"/>
      <c r="AH1743" s="3"/>
      <c r="AI1743" s="3"/>
      <c r="AJ1743" s="3"/>
    </row>
    <row r="1744" spans="1:36" x14ac:dyDescent="0.45">
      <c r="A1744" s="3"/>
      <c r="B1744" s="3"/>
      <c r="C1744" s="3"/>
      <c r="D1744" s="23"/>
      <c r="E1744" s="95"/>
      <c r="F1744" s="95"/>
      <c r="X1744" s="95"/>
      <c r="Z1744" s="95"/>
      <c r="AB1744" s="3"/>
      <c r="AC1744" s="3"/>
      <c r="AD1744" s="3"/>
      <c r="AE1744" s="3"/>
      <c r="AF1744" s="3"/>
      <c r="AG1744" s="3"/>
      <c r="AH1744" s="3"/>
      <c r="AI1744" s="3"/>
      <c r="AJ1744" s="3"/>
    </row>
    <row r="1745" spans="1:36" x14ac:dyDescent="0.45">
      <c r="A1745" s="3"/>
      <c r="B1745" s="3"/>
      <c r="C1745" s="3"/>
      <c r="D1745" s="23"/>
      <c r="E1745" s="95"/>
      <c r="F1745" s="95"/>
      <c r="X1745" s="95"/>
      <c r="Z1745" s="95"/>
      <c r="AB1745" s="3"/>
      <c r="AC1745" s="3"/>
      <c r="AD1745" s="3"/>
      <c r="AE1745" s="3"/>
      <c r="AF1745" s="3"/>
      <c r="AG1745" s="3"/>
      <c r="AH1745" s="3"/>
      <c r="AI1745" s="3"/>
      <c r="AJ1745" s="3"/>
    </row>
    <row r="1746" spans="1:36" x14ac:dyDescent="0.45">
      <c r="A1746" s="3"/>
      <c r="B1746" s="3"/>
      <c r="C1746" s="3"/>
      <c r="D1746" s="23"/>
      <c r="E1746" s="95"/>
      <c r="F1746" s="95"/>
      <c r="X1746" s="95"/>
      <c r="Z1746" s="95"/>
      <c r="AB1746" s="3"/>
      <c r="AC1746" s="3"/>
      <c r="AD1746" s="3"/>
      <c r="AE1746" s="3"/>
      <c r="AF1746" s="3"/>
      <c r="AG1746" s="3"/>
      <c r="AH1746" s="3"/>
      <c r="AI1746" s="3"/>
      <c r="AJ1746" s="3"/>
    </row>
    <row r="1747" spans="1:36" x14ac:dyDescent="0.45">
      <c r="A1747" s="3"/>
      <c r="B1747" s="3"/>
      <c r="C1747" s="3"/>
      <c r="D1747" s="23"/>
      <c r="E1747" s="95"/>
      <c r="F1747" s="95"/>
      <c r="X1747" s="95"/>
      <c r="Z1747" s="95"/>
      <c r="AB1747" s="3"/>
      <c r="AC1747" s="3"/>
      <c r="AD1747" s="3"/>
      <c r="AE1747" s="3"/>
      <c r="AF1747" s="3"/>
      <c r="AG1747" s="3"/>
      <c r="AH1747" s="3"/>
      <c r="AI1747" s="3"/>
      <c r="AJ1747" s="3"/>
    </row>
    <row r="1748" spans="1:36" x14ac:dyDescent="0.45">
      <c r="A1748" s="3"/>
      <c r="B1748" s="3"/>
      <c r="C1748" s="3"/>
      <c r="D1748" s="23"/>
      <c r="E1748" s="95"/>
      <c r="F1748" s="95"/>
      <c r="X1748" s="95"/>
      <c r="Z1748" s="95"/>
      <c r="AB1748" s="3"/>
      <c r="AC1748" s="3"/>
      <c r="AD1748" s="3"/>
      <c r="AE1748" s="3"/>
      <c r="AF1748" s="3"/>
      <c r="AG1748" s="3"/>
      <c r="AH1748" s="3"/>
      <c r="AI1748" s="3"/>
      <c r="AJ1748" s="3"/>
    </row>
    <row r="1749" spans="1:36" x14ac:dyDescent="0.45">
      <c r="A1749" s="3"/>
      <c r="B1749" s="3"/>
      <c r="C1749" s="3"/>
      <c r="D1749" s="23"/>
      <c r="E1749" s="95"/>
      <c r="F1749" s="95"/>
      <c r="X1749" s="95"/>
      <c r="Z1749" s="95"/>
      <c r="AB1749" s="3"/>
      <c r="AC1749" s="3"/>
      <c r="AD1749" s="3"/>
      <c r="AE1749" s="3"/>
      <c r="AF1749" s="3"/>
      <c r="AG1749" s="3"/>
      <c r="AH1749" s="3"/>
      <c r="AI1749" s="3"/>
      <c r="AJ1749" s="3"/>
    </row>
    <row r="1750" spans="1:36" x14ac:dyDescent="0.45">
      <c r="A1750" s="3"/>
      <c r="B1750" s="3"/>
      <c r="C1750" s="3"/>
      <c r="D1750" s="23"/>
      <c r="E1750" s="95"/>
      <c r="F1750" s="95"/>
      <c r="X1750" s="95"/>
      <c r="Z1750" s="95"/>
      <c r="AB1750" s="3"/>
      <c r="AC1750" s="3"/>
      <c r="AD1750" s="3"/>
      <c r="AE1750" s="3"/>
      <c r="AF1750" s="3"/>
      <c r="AG1750" s="3"/>
      <c r="AH1750" s="3"/>
      <c r="AI1750" s="3"/>
      <c r="AJ1750" s="3"/>
    </row>
    <row r="1751" spans="1:36" x14ac:dyDescent="0.45">
      <c r="A1751" s="3"/>
      <c r="B1751" s="3"/>
      <c r="C1751" s="3"/>
      <c r="D1751" s="23"/>
      <c r="E1751" s="95"/>
      <c r="F1751" s="95"/>
      <c r="X1751" s="95"/>
      <c r="Z1751" s="95"/>
      <c r="AB1751" s="3"/>
      <c r="AC1751" s="3"/>
      <c r="AD1751" s="3"/>
      <c r="AE1751" s="3"/>
      <c r="AF1751" s="3"/>
      <c r="AG1751" s="3"/>
      <c r="AH1751" s="3"/>
      <c r="AI1751" s="3"/>
      <c r="AJ1751" s="3"/>
    </row>
    <row r="1752" spans="1:36" x14ac:dyDescent="0.45">
      <c r="A1752" s="3"/>
      <c r="B1752" s="3"/>
      <c r="C1752" s="3"/>
      <c r="D1752" s="23"/>
      <c r="E1752" s="95"/>
      <c r="F1752" s="95"/>
      <c r="X1752" s="95"/>
      <c r="Z1752" s="95"/>
      <c r="AB1752" s="3"/>
      <c r="AC1752" s="3"/>
      <c r="AD1752" s="3"/>
      <c r="AE1752" s="3"/>
      <c r="AF1752" s="3"/>
      <c r="AG1752" s="3"/>
      <c r="AH1752" s="3"/>
      <c r="AI1752" s="3"/>
      <c r="AJ1752" s="3"/>
    </row>
    <row r="1753" spans="1:36" x14ac:dyDescent="0.45">
      <c r="A1753" s="3"/>
      <c r="B1753" s="3"/>
      <c r="C1753" s="3"/>
      <c r="D1753" s="23"/>
      <c r="E1753" s="95"/>
      <c r="F1753" s="95"/>
      <c r="X1753" s="95"/>
      <c r="Z1753" s="95"/>
      <c r="AB1753" s="3"/>
      <c r="AC1753" s="3"/>
      <c r="AD1753" s="3"/>
      <c r="AE1753" s="3"/>
      <c r="AF1753" s="3"/>
      <c r="AG1753" s="3"/>
      <c r="AH1753" s="3"/>
      <c r="AI1753" s="3"/>
      <c r="AJ1753" s="3"/>
    </row>
    <row r="1754" spans="1:36" x14ac:dyDescent="0.45">
      <c r="A1754" s="3"/>
      <c r="B1754" s="3"/>
      <c r="C1754" s="3"/>
      <c r="D1754" s="23"/>
      <c r="E1754" s="95"/>
      <c r="F1754" s="95"/>
      <c r="X1754" s="95"/>
      <c r="Z1754" s="95"/>
      <c r="AB1754" s="3"/>
      <c r="AC1754" s="3"/>
      <c r="AD1754" s="3"/>
      <c r="AE1754" s="3"/>
      <c r="AF1754" s="3"/>
      <c r="AG1754" s="3"/>
      <c r="AH1754" s="3"/>
      <c r="AI1754" s="3"/>
      <c r="AJ1754" s="3"/>
    </row>
    <row r="1755" spans="1:36" x14ac:dyDescent="0.45">
      <c r="A1755" s="3"/>
      <c r="B1755" s="3"/>
      <c r="C1755" s="3"/>
      <c r="D1755" s="23"/>
      <c r="E1755" s="95"/>
      <c r="F1755" s="95"/>
      <c r="X1755" s="95"/>
      <c r="Z1755" s="95"/>
      <c r="AB1755" s="3"/>
      <c r="AC1755" s="3"/>
      <c r="AD1755" s="3"/>
      <c r="AE1755" s="3"/>
      <c r="AF1755" s="3"/>
      <c r="AG1755" s="3"/>
      <c r="AH1755" s="3"/>
      <c r="AI1755" s="3"/>
      <c r="AJ1755" s="3"/>
    </row>
    <row r="1756" spans="1:36" x14ac:dyDescent="0.45">
      <c r="A1756" s="3"/>
      <c r="B1756" s="3"/>
      <c r="C1756" s="3"/>
      <c r="D1756" s="23"/>
      <c r="E1756" s="95"/>
      <c r="F1756" s="95"/>
      <c r="X1756" s="95"/>
      <c r="Z1756" s="95"/>
      <c r="AB1756" s="3"/>
      <c r="AC1756" s="3"/>
      <c r="AD1756" s="3"/>
      <c r="AE1756" s="3"/>
      <c r="AF1756" s="3"/>
      <c r="AG1756" s="3"/>
      <c r="AH1756" s="3"/>
      <c r="AI1756" s="3"/>
      <c r="AJ1756" s="3"/>
    </row>
    <row r="1757" spans="1:36" x14ac:dyDescent="0.45">
      <c r="A1757" s="3"/>
      <c r="B1757" s="3"/>
      <c r="C1757" s="3"/>
      <c r="D1757" s="23"/>
      <c r="E1757" s="95"/>
      <c r="F1757" s="95"/>
      <c r="X1757" s="95"/>
      <c r="Z1757" s="95"/>
      <c r="AB1757" s="3"/>
      <c r="AC1757" s="3"/>
      <c r="AD1757" s="3"/>
      <c r="AE1757" s="3"/>
      <c r="AF1757" s="3"/>
      <c r="AG1757" s="3"/>
      <c r="AH1757" s="3"/>
      <c r="AI1757" s="3"/>
      <c r="AJ1757" s="3"/>
    </row>
    <row r="1758" spans="1:36" x14ac:dyDescent="0.45">
      <c r="A1758" s="3"/>
      <c r="B1758" s="3"/>
      <c r="C1758" s="3"/>
      <c r="D1758" s="23"/>
      <c r="E1758" s="95"/>
      <c r="F1758" s="95"/>
      <c r="X1758" s="95"/>
      <c r="Z1758" s="95"/>
      <c r="AB1758" s="3"/>
      <c r="AC1758" s="3"/>
      <c r="AD1758" s="3"/>
      <c r="AE1758" s="3"/>
      <c r="AF1758" s="3"/>
      <c r="AG1758" s="3"/>
      <c r="AH1758" s="3"/>
      <c r="AI1758" s="3"/>
      <c r="AJ1758" s="3"/>
    </row>
    <row r="1759" spans="1:36" x14ac:dyDescent="0.45">
      <c r="A1759" s="3"/>
      <c r="B1759" s="3"/>
      <c r="C1759" s="3"/>
      <c r="D1759" s="23"/>
      <c r="E1759" s="95"/>
      <c r="F1759" s="95"/>
      <c r="X1759" s="95"/>
      <c r="Z1759" s="95"/>
      <c r="AB1759" s="3"/>
      <c r="AC1759" s="3"/>
      <c r="AD1759" s="3"/>
      <c r="AE1759" s="3"/>
      <c r="AF1759" s="3"/>
      <c r="AG1759" s="3"/>
      <c r="AH1759" s="3"/>
      <c r="AI1759" s="3"/>
      <c r="AJ1759" s="3"/>
    </row>
    <row r="1760" spans="1:36" x14ac:dyDescent="0.45">
      <c r="A1760" s="3"/>
      <c r="B1760" s="3"/>
      <c r="C1760" s="3"/>
      <c r="D1760" s="23"/>
      <c r="E1760" s="95"/>
      <c r="F1760" s="95"/>
      <c r="X1760" s="95"/>
      <c r="Z1760" s="95"/>
      <c r="AB1760" s="3"/>
      <c r="AC1760" s="3"/>
      <c r="AD1760" s="3"/>
      <c r="AE1760" s="3"/>
      <c r="AF1760" s="3"/>
      <c r="AG1760" s="3"/>
      <c r="AH1760" s="3"/>
      <c r="AI1760" s="3"/>
      <c r="AJ1760" s="3"/>
    </row>
    <row r="1761" spans="1:36" x14ac:dyDescent="0.45">
      <c r="A1761" s="3"/>
      <c r="B1761" s="3"/>
      <c r="C1761" s="3"/>
      <c r="D1761" s="23"/>
      <c r="E1761" s="95"/>
      <c r="F1761" s="95"/>
      <c r="X1761" s="95"/>
      <c r="Z1761" s="95"/>
      <c r="AB1761" s="3"/>
      <c r="AC1761" s="3"/>
      <c r="AD1761" s="3"/>
      <c r="AE1761" s="3"/>
      <c r="AF1761" s="3"/>
      <c r="AG1761" s="3"/>
      <c r="AH1761" s="3"/>
      <c r="AI1761" s="3"/>
      <c r="AJ1761" s="3"/>
    </row>
    <row r="1762" spans="1:36" x14ac:dyDescent="0.45">
      <c r="A1762" s="3"/>
      <c r="B1762" s="3"/>
      <c r="C1762" s="3"/>
      <c r="D1762" s="23"/>
      <c r="E1762" s="95"/>
      <c r="F1762" s="95"/>
      <c r="X1762" s="95"/>
      <c r="Z1762" s="95"/>
      <c r="AB1762" s="3"/>
      <c r="AC1762" s="3"/>
      <c r="AD1762" s="3"/>
      <c r="AE1762" s="3"/>
      <c r="AF1762" s="3"/>
      <c r="AG1762" s="3"/>
      <c r="AH1762" s="3"/>
      <c r="AI1762" s="3"/>
      <c r="AJ1762" s="3"/>
    </row>
    <row r="1763" spans="1:36" x14ac:dyDescent="0.45">
      <c r="A1763" s="3"/>
      <c r="B1763" s="3"/>
      <c r="C1763" s="3"/>
      <c r="D1763" s="23"/>
      <c r="E1763" s="95"/>
      <c r="F1763" s="95"/>
      <c r="X1763" s="95"/>
      <c r="Z1763" s="95"/>
      <c r="AB1763" s="3"/>
      <c r="AC1763" s="3"/>
      <c r="AD1763" s="3"/>
      <c r="AE1763" s="3"/>
      <c r="AF1763" s="3"/>
      <c r="AG1763" s="3"/>
      <c r="AH1763" s="3"/>
      <c r="AI1763" s="3"/>
      <c r="AJ1763" s="3"/>
    </row>
    <row r="1764" spans="1:36" x14ac:dyDescent="0.45">
      <c r="A1764" s="3"/>
      <c r="B1764" s="3"/>
      <c r="C1764" s="3"/>
      <c r="D1764" s="23"/>
      <c r="E1764" s="95"/>
      <c r="F1764" s="95"/>
      <c r="X1764" s="95"/>
      <c r="Z1764" s="95"/>
      <c r="AB1764" s="3"/>
      <c r="AC1764" s="3"/>
      <c r="AD1764" s="3"/>
      <c r="AE1764" s="3"/>
      <c r="AF1764" s="3"/>
      <c r="AG1764" s="3"/>
      <c r="AH1764" s="3"/>
      <c r="AI1764" s="3"/>
      <c r="AJ1764" s="3"/>
    </row>
    <row r="1765" spans="1:36" x14ac:dyDescent="0.45">
      <c r="A1765" s="3"/>
      <c r="B1765" s="3"/>
      <c r="C1765" s="3"/>
      <c r="D1765" s="23"/>
      <c r="E1765" s="95"/>
      <c r="F1765" s="95"/>
      <c r="X1765" s="95"/>
      <c r="Z1765" s="95"/>
      <c r="AB1765" s="3"/>
      <c r="AC1765" s="3"/>
      <c r="AD1765" s="3"/>
      <c r="AE1765" s="3"/>
      <c r="AF1765" s="3"/>
      <c r="AG1765" s="3"/>
      <c r="AH1765" s="3"/>
      <c r="AI1765" s="3"/>
      <c r="AJ1765" s="3"/>
    </row>
    <row r="1766" spans="1:36" x14ac:dyDescent="0.45">
      <c r="A1766" s="3"/>
      <c r="B1766" s="3"/>
      <c r="C1766" s="3"/>
      <c r="D1766" s="23"/>
      <c r="E1766" s="95"/>
      <c r="F1766" s="95"/>
      <c r="X1766" s="95"/>
      <c r="Z1766" s="95"/>
      <c r="AB1766" s="3"/>
      <c r="AC1766" s="3"/>
      <c r="AD1766" s="3"/>
      <c r="AE1766" s="3"/>
      <c r="AF1766" s="3"/>
      <c r="AG1766" s="3"/>
      <c r="AH1766" s="3"/>
      <c r="AI1766" s="3"/>
      <c r="AJ1766" s="3"/>
    </row>
    <row r="1767" spans="1:36" x14ac:dyDescent="0.45">
      <c r="A1767" s="3"/>
      <c r="B1767" s="3"/>
      <c r="C1767" s="3"/>
      <c r="D1767" s="23"/>
      <c r="E1767" s="95"/>
      <c r="F1767" s="95"/>
      <c r="X1767" s="95"/>
      <c r="Z1767" s="95"/>
      <c r="AB1767" s="3"/>
      <c r="AC1767" s="3"/>
      <c r="AD1767" s="3"/>
      <c r="AE1767" s="3"/>
      <c r="AF1767" s="3"/>
      <c r="AG1767" s="3"/>
      <c r="AH1767" s="3"/>
      <c r="AI1767" s="3"/>
      <c r="AJ1767" s="3"/>
    </row>
    <row r="1768" spans="1:36" x14ac:dyDescent="0.45">
      <c r="A1768" s="3"/>
      <c r="B1768" s="3"/>
      <c r="C1768" s="3"/>
      <c r="D1768" s="23"/>
      <c r="E1768" s="95"/>
      <c r="F1768" s="95"/>
      <c r="X1768" s="95"/>
      <c r="Z1768" s="95"/>
      <c r="AB1768" s="3"/>
      <c r="AC1768" s="3"/>
      <c r="AD1768" s="3"/>
      <c r="AE1768" s="3"/>
      <c r="AF1768" s="3"/>
      <c r="AG1768" s="3"/>
      <c r="AH1768" s="3"/>
      <c r="AI1768" s="3"/>
      <c r="AJ1768" s="3"/>
    </row>
    <row r="1769" spans="1:36" x14ac:dyDescent="0.45">
      <c r="A1769" s="3"/>
      <c r="B1769" s="3"/>
      <c r="C1769" s="3"/>
      <c r="D1769" s="23"/>
      <c r="E1769" s="95"/>
      <c r="F1769" s="95"/>
      <c r="X1769" s="95"/>
      <c r="Z1769" s="95"/>
      <c r="AB1769" s="3"/>
      <c r="AC1769" s="3"/>
      <c r="AD1769" s="3"/>
      <c r="AE1769" s="3"/>
      <c r="AF1769" s="3"/>
      <c r="AG1769" s="3"/>
      <c r="AH1769" s="3"/>
      <c r="AI1769" s="3"/>
      <c r="AJ1769" s="3"/>
    </row>
    <row r="1770" spans="1:36" x14ac:dyDescent="0.45">
      <c r="A1770" s="3"/>
      <c r="B1770" s="3"/>
      <c r="C1770" s="3"/>
      <c r="D1770" s="23"/>
      <c r="E1770" s="95"/>
      <c r="F1770" s="95"/>
      <c r="X1770" s="95"/>
      <c r="Z1770" s="95"/>
      <c r="AB1770" s="3"/>
      <c r="AC1770" s="3"/>
      <c r="AD1770" s="3"/>
      <c r="AE1770" s="3"/>
      <c r="AF1770" s="3"/>
      <c r="AG1770" s="3"/>
      <c r="AH1770" s="3"/>
      <c r="AI1770" s="3"/>
      <c r="AJ1770" s="3"/>
    </row>
    <row r="1771" spans="1:36" x14ac:dyDescent="0.45">
      <c r="A1771" s="3"/>
      <c r="B1771" s="3"/>
      <c r="C1771" s="3"/>
      <c r="D1771" s="23"/>
      <c r="E1771" s="95"/>
      <c r="F1771" s="95"/>
      <c r="X1771" s="95"/>
      <c r="Z1771" s="95"/>
      <c r="AB1771" s="3"/>
      <c r="AC1771" s="3"/>
      <c r="AD1771" s="3"/>
      <c r="AE1771" s="3"/>
      <c r="AF1771" s="3"/>
      <c r="AG1771" s="3"/>
      <c r="AH1771" s="3"/>
      <c r="AI1771" s="3"/>
      <c r="AJ1771" s="3"/>
    </row>
    <row r="1772" spans="1:36" x14ac:dyDescent="0.45">
      <c r="A1772" s="3"/>
      <c r="B1772" s="3"/>
      <c r="C1772" s="3"/>
      <c r="D1772" s="23"/>
      <c r="E1772" s="95"/>
      <c r="F1772" s="95"/>
      <c r="X1772" s="95"/>
      <c r="Z1772" s="95"/>
      <c r="AB1772" s="3"/>
      <c r="AC1772" s="3"/>
      <c r="AD1772" s="3"/>
      <c r="AE1772" s="3"/>
      <c r="AF1772" s="3"/>
      <c r="AG1772" s="3"/>
      <c r="AH1772" s="3"/>
      <c r="AI1772" s="3"/>
      <c r="AJ1772" s="3"/>
    </row>
    <row r="1773" spans="1:36" x14ac:dyDescent="0.45">
      <c r="A1773" s="3"/>
      <c r="B1773" s="3"/>
      <c r="C1773" s="3"/>
      <c r="D1773" s="23"/>
      <c r="E1773" s="95"/>
      <c r="F1773" s="95"/>
      <c r="X1773" s="95"/>
      <c r="Z1773" s="95"/>
      <c r="AB1773" s="3"/>
      <c r="AC1773" s="3"/>
      <c r="AD1773" s="3"/>
      <c r="AE1773" s="3"/>
      <c r="AF1773" s="3"/>
      <c r="AG1773" s="3"/>
      <c r="AH1773" s="3"/>
      <c r="AI1773" s="3"/>
      <c r="AJ1773" s="3"/>
    </row>
    <row r="1774" spans="1:36" x14ac:dyDescent="0.45">
      <c r="A1774" s="3"/>
      <c r="B1774" s="3"/>
      <c r="C1774" s="3"/>
      <c r="D1774" s="23"/>
      <c r="E1774" s="95"/>
      <c r="F1774" s="95"/>
      <c r="X1774" s="95"/>
      <c r="Z1774" s="95"/>
      <c r="AB1774" s="3"/>
      <c r="AC1774" s="3"/>
      <c r="AD1774" s="3"/>
      <c r="AE1774" s="3"/>
      <c r="AF1774" s="3"/>
      <c r="AG1774" s="3"/>
      <c r="AH1774" s="3"/>
      <c r="AI1774" s="3"/>
      <c r="AJ1774" s="3"/>
    </row>
    <row r="1775" spans="1:36" x14ac:dyDescent="0.45">
      <c r="A1775" s="3"/>
      <c r="B1775" s="3"/>
      <c r="C1775" s="3"/>
      <c r="D1775" s="23"/>
      <c r="E1775" s="95"/>
      <c r="F1775" s="95"/>
      <c r="X1775" s="95"/>
      <c r="Z1775" s="95"/>
      <c r="AB1775" s="3"/>
      <c r="AC1775" s="3"/>
      <c r="AD1775" s="3"/>
      <c r="AE1775" s="3"/>
      <c r="AF1775" s="3"/>
      <c r="AG1775" s="3"/>
      <c r="AH1775" s="3"/>
      <c r="AI1775" s="3"/>
      <c r="AJ1775" s="3"/>
    </row>
    <row r="1776" spans="1:36" x14ac:dyDescent="0.45">
      <c r="A1776" s="3"/>
      <c r="B1776" s="3"/>
      <c r="C1776" s="3"/>
      <c r="D1776" s="23"/>
      <c r="E1776" s="95"/>
      <c r="F1776" s="95"/>
      <c r="X1776" s="95"/>
      <c r="Z1776" s="95"/>
      <c r="AB1776" s="3"/>
      <c r="AC1776" s="3"/>
      <c r="AD1776" s="3"/>
      <c r="AE1776" s="3"/>
      <c r="AF1776" s="3"/>
      <c r="AG1776" s="3"/>
      <c r="AH1776" s="3"/>
      <c r="AI1776" s="3"/>
      <c r="AJ1776" s="3"/>
    </row>
    <row r="1777" spans="1:36" x14ac:dyDescent="0.45">
      <c r="A1777" s="3"/>
      <c r="B1777" s="3"/>
      <c r="C1777" s="3"/>
      <c r="D1777" s="23"/>
      <c r="E1777" s="95"/>
      <c r="F1777" s="95"/>
      <c r="X1777" s="95"/>
      <c r="Z1777" s="95"/>
      <c r="AB1777" s="3"/>
      <c r="AC1777" s="3"/>
      <c r="AD1777" s="3"/>
      <c r="AE1777" s="3"/>
      <c r="AF1777" s="3"/>
      <c r="AG1777" s="3"/>
      <c r="AH1777" s="3"/>
      <c r="AI1777" s="3"/>
      <c r="AJ1777" s="3"/>
    </row>
    <row r="1778" spans="1:36" x14ac:dyDescent="0.45">
      <c r="A1778" s="3"/>
      <c r="B1778" s="3"/>
      <c r="C1778" s="3"/>
      <c r="D1778" s="23"/>
      <c r="E1778" s="95"/>
      <c r="F1778" s="95"/>
      <c r="X1778" s="95"/>
      <c r="Z1778" s="95"/>
      <c r="AB1778" s="3"/>
      <c r="AC1778" s="3"/>
      <c r="AD1778" s="3"/>
      <c r="AE1778" s="3"/>
      <c r="AF1778" s="3"/>
      <c r="AG1778" s="3"/>
      <c r="AH1778" s="3"/>
      <c r="AI1778" s="3"/>
      <c r="AJ1778" s="3"/>
    </row>
    <row r="1779" spans="1:36" x14ac:dyDescent="0.45">
      <c r="A1779" s="3"/>
      <c r="B1779" s="3"/>
      <c r="C1779" s="3"/>
      <c r="D1779" s="23"/>
      <c r="E1779" s="95"/>
      <c r="F1779" s="95"/>
      <c r="X1779" s="95"/>
      <c r="Z1779" s="95"/>
      <c r="AB1779" s="3"/>
      <c r="AC1779" s="3"/>
      <c r="AD1779" s="3"/>
      <c r="AE1779" s="3"/>
      <c r="AF1779" s="3"/>
      <c r="AG1779" s="3"/>
      <c r="AH1779" s="3"/>
      <c r="AI1779" s="3"/>
      <c r="AJ1779" s="3"/>
    </row>
    <row r="1780" spans="1:36" x14ac:dyDescent="0.45">
      <c r="A1780" s="3"/>
      <c r="B1780" s="3"/>
      <c r="C1780" s="3"/>
      <c r="D1780" s="23"/>
      <c r="E1780" s="95"/>
      <c r="F1780" s="95"/>
      <c r="X1780" s="95"/>
      <c r="Z1780" s="95"/>
      <c r="AB1780" s="3"/>
      <c r="AC1780" s="3"/>
      <c r="AD1780" s="3"/>
      <c r="AE1780" s="3"/>
      <c r="AF1780" s="3"/>
      <c r="AG1780" s="3"/>
      <c r="AH1780" s="3"/>
      <c r="AI1780" s="3"/>
      <c r="AJ1780" s="3"/>
    </row>
    <row r="1781" spans="1:36" x14ac:dyDescent="0.45">
      <c r="A1781" s="3"/>
      <c r="B1781" s="3"/>
      <c r="C1781" s="3"/>
      <c r="D1781" s="23"/>
      <c r="E1781" s="95"/>
      <c r="F1781" s="95"/>
      <c r="X1781" s="95"/>
      <c r="Z1781" s="95"/>
      <c r="AB1781" s="3"/>
      <c r="AC1781" s="3"/>
      <c r="AD1781" s="3"/>
      <c r="AE1781" s="3"/>
      <c r="AF1781" s="3"/>
      <c r="AG1781" s="3"/>
      <c r="AH1781" s="3"/>
      <c r="AI1781" s="3"/>
      <c r="AJ1781" s="3"/>
    </row>
    <row r="1782" spans="1:36" x14ac:dyDescent="0.45">
      <c r="A1782" s="3"/>
      <c r="B1782" s="3"/>
      <c r="C1782" s="3"/>
      <c r="D1782" s="23"/>
      <c r="E1782" s="95"/>
      <c r="F1782" s="95"/>
      <c r="X1782" s="95"/>
      <c r="Z1782" s="95"/>
      <c r="AB1782" s="3"/>
      <c r="AC1782" s="3"/>
      <c r="AD1782" s="3"/>
      <c r="AE1782" s="3"/>
      <c r="AF1782" s="3"/>
      <c r="AG1782" s="3"/>
      <c r="AH1782" s="3"/>
      <c r="AI1782" s="3"/>
      <c r="AJ1782" s="3"/>
    </row>
    <row r="1783" spans="1:36" x14ac:dyDescent="0.45">
      <c r="A1783" s="3"/>
      <c r="B1783" s="3"/>
      <c r="C1783" s="3"/>
      <c r="D1783" s="23"/>
      <c r="E1783" s="95"/>
      <c r="F1783" s="95"/>
      <c r="X1783" s="95"/>
      <c r="Z1783" s="95"/>
      <c r="AB1783" s="3"/>
      <c r="AC1783" s="3"/>
      <c r="AD1783" s="3"/>
      <c r="AE1783" s="3"/>
      <c r="AF1783" s="3"/>
      <c r="AG1783" s="3"/>
      <c r="AH1783" s="3"/>
      <c r="AI1783" s="3"/>
      <c r="AJ1783" s="3"/>
    </row>
    <row r="1784" spans="1:36" x14ac:dyDescent="0.45">
      <c r="A1784" s="3"/>
      <c r="B1784" s="3"/>
      <c r="C1784" s="3"/>
      <c r="D1784" s="23"/>
      <c r="E1784" s="95"/>
      <c r="F1784" s="95"/>
      <c r="X1784" s="95"/>
      <c r="Z1784" s="95"/>
      <c r="AB1784" s="3"/>
      <c r="AC1784" s="3"/>
      <c r="AD1784" s="3"/>
      <c r="AE1784" s="3"/>
      <c r="AF1784" s="3"/>
      <c r="AG1784" s="3"/>
      <c r="AH1784" s="3"/>
      <c r="AI1784" s="3"/>
      <c r="AJ1784" s="3"/>
    </row>
    <row r="1785" spans="1:36" x14ac:dyDescent="0.45">
      <c r="A1785" s="3"/>
      <c r="B1785" s="3"/>
      <c r="C1785" s="3"/>
      <c r="D1785" s="23"/>
      <c r="E1785" s="95"/>
      <c r="F1785" s="95"/>
      <c r="X1785" s="95"/>
      <c r="Z1785" s="95"/>
      <c r="AB1785" s="3"/>
      <c r="AC1785" s="3"/>
      <c r="AD1785" s="3"/>
      <c r="AE1785" s="3"/>
      <c r="AF1785" s="3"/>
      <c r="AG1785" s="3"/>
      <c r="AH1785" s="3"/>
      <c r="AI1785" s="3"/>
      <c r="AJ1785" s="3"/>
    </row>
    <row r="1786" spans="1:36" x14ac:dyDescent="0.45">
      <c r="A1786" s="3"/>
      <c r="B1786" s="3"/>
      <c r="C1786" s="3"/>
      <c r="D1786" s="23"/>
      <c r="E1786" s="95"/>
      <c r="F1786" s="95"/>
      <c r="X1786" s="95"/>
      <c r="Z1786" s="95"/>
      <c r="AB1786" s="3"/>
      <c r="AC1786" s="3"/>
      <c r="AD1786" s="3"/>
      <c r="AE1786" s="3"/>
      <c r="AF1786" s="3"/>
      <c r="AG1786" s="3"/>
      <c r="AH1786" s="3"/>
      <c r="AI1786" s="3"/>
      <c r="AJ1786" s="3"/>
    </row>
    <row r="1787" spans="1:36" x14ac:dyDescent="0.45">
      <c r="A1787" s="3"/>
      <c r="B1787" s="3"/>
      <c r="C1787" s="3"/>
      <c r="D1787" s="23"/>
      <c r="E1787" s="95"/>
      <c r="F1787" s="95"/>
      <c r="X1787" s="95"/>
      <c r="Z1787" s="95"/>
      <c r="AB1787" s="3"/>
      <c r="AC1787" s="3"/>
      <c r="AD1787" s="3"/>
      <c r="AE1787" s="3"/>
      <c r="AF1787" s="3"/>
      <c r="AG1787" s="3"/>
      <c r="AH1787" s="3"/>
      <c r="AI1787" s="3"/>
      <c r="AJ1787" s="3"/>
    </row>
    <row r="1788" spans="1:36" x14ac:dyDescent="0.45">
      <c r="A1788" s="3"/>
      <c r="B1788" s="3"/>
      <c r="C1788" s="3"/>
      <c r="D1788" s="23"/>
      <c r="E1788" s="95"/>
      <c r="F1788" s="95"/>
      <c r="X1788" s="95"/>
      <c r="Z1788" s="95"/>
      <c r="AB1788" s="3"/>
      <c r="AC1788" s="3"/>
      <c r="AD1788" s="3"/>
      <c r="AE1788" s="3"/>
      <c r="AF1788" s="3"/>
      <c r="AG1788" s="3"/>
      <c r="AH1788" s="3"/>
      <c r="AI1788" s="3"/>
      <c r="AJ1788" s="3"/>
    </row>
    <row r="1789" spans="1:36" x14ac:dyDescent="0.45">
      <c r="A1789" s="3"/>
      <c r="B1789" s="3"/>
      <c r="C1789" s="3"/>
      <c r="D1789" s="23"/>
      <c r="E1789" s="95"/>
      <c r="F1789" s="95"/>
      <c r="X1789" s="95"/>
      <c r="Z1789" s="95"/>
      <c r="AB1789" s="3"/>
      <c r="AC1789" s="3"/>
      <c r="AD1789" s="3"/>
      <c r="AE1789" s="3"/>
      <c r="AF1789" s="3"/>
      <c r="AG1789" s="3"/>
      <c r="AH1789" s="3"/>
      <c r="AI1789" s="3"/>
      <c r="AJ1789" s="3"/>
    </row>
    <row r="1790" spans="1:36" x14ac:dyDescent="0.45">
      <c r="A1790" s="3"/>
      <c r="B1790" s="3"/>
      <c r="C1790" s="3"/>
      <c r="D1790" s="23"/>
      <c r="E1790" s="95"/>
      <c r="F1790" s="95"/>
      <c r="X1790" s="95"/>
      <c r="Z1790" s="95"/>
      <c r="AB1790" s="3"/>
      <c r="AC1790" s="3"/>
      <c r="AD1790" s="3"/>
      <c r="AE1790" s="3"/>
      <c r="AF1790" s="3"/>
      <c r="AG1790" s="3"/>
      <c r="AH1790" s="3"/>
      <c r="AI1790" s="3"/>
      <c r="AJ1790" s="3"/>
    </row>
    <row r="1791" spans="1:36" x14ac:dyDescent="0.45">
      <c r="A1791" s="3"/>
      <c r="B1791" s="3"/>
      <c r="C1791" s="3"/>
      <c r="D1791" s="23"/>
      <c r="E1791" s="95"/>
      <c r="F1791" s="95"/>
      <c r="X1791" s="95"/>
      <c r="Z1791" s="95"/>
      <c r="AB1791" s="3"/>
      <c r="AC1791" s="3"/>
      <c r="AD1791" s="3"/>
      <c r="AE1791" s="3"/>
      <c r="AF1791" s="3"/>
      <c r="AG1791" s="3"/>
      <c r="AH1791" s="3"/>
      <c r="AI1791" s="3"/>
      <c r="AJ1791" s="3"/>
    </row>
    <row r="1792" spans="1:36" x14ac:dyDescent="0.45">
      <c r="A1792" s="3"/>
      <c r="B1792" s="3"/>
      <c r="C1792" s="3"/>
      <c r="D1792" s="23"/>
      <c r="E1792" s="95"/>
      <c r="F1792" s="95"/>
      <c r="X1792" s="95"/>
      <c r="Z1792" s="95"/>
      <c r="AB1792" s="3"/>
      <c r="AC1792" s="3"/>
      <c r="AD1792" s="3"/>
      <c r="AE1792" s="3"/>
      <c r="AF1792" s="3"/>
      <c r="AG1792" s="3"/>
      <c r="AH1792" s="3"/>
      <c r="AI1792" s="3"/>
      <c r="AJ1792" s="3"/>
    </row>
    <row r="1793" spans="1:36" x14ac:dyDescent="0.45">
      <c r="A1793" s="3"/>
      <c r="B1793" s="3"/>
      <c r="C1793" s="3"/>
      <c r="D1793" s="23"/>
      <c r="E1793" s="95"/>
      <c r="F1793" s="95"/>
      <c r="X1793" s="95"/>
      <c r="Z1793" s="95"/>
      <c r="AB1793" s="3"/>
      <c r="AC1793" s="3"/>
      <c r="AD1793" s="3"/>
      <c r="AE1793" s="3"/>
      <c r="AF1793" s="3"/>
      <c r="AG1793" s="3"/>
      <c r="AH1793" s="3"/>
      <c r="AI1793" s="3"/>
      <c r="AJ1793" s="3"/>
    </row>
    <row r="1794" spans="1:36" x14ac:dyDescent="0.45">
      <c r="A1794" s="3"/>
      <c r="B1794" s="3"/>
      <c r="C1794" s="3"/>
      <c r="D1794" s="23"/>
      <c r="E1794" s="95"/>
      <c r="F1794" s="95"/>
      <c r="X1794" s="95"/>
      <c r="Z1794" s="95"/>
      <c r="AB1794" s="3"/>
      <c r="AC1794" s="3"/>
      <c r="AD1794" s="3"/>
      <c r="AE1794" s="3"/>
      <c r="AF1794" s="3"/>
      <c r="AG1794" s="3"/>
      <c r="AH1794" s="3"/>
      <c r="AI1794" s="3"/>
      <c r="AJ1794" s="3"/>
    </row>
    <row r="1795" spans="1:36" x14ac:dyDescent="0.45">
      <c r="A1795" s="3"/>
      <c r="B1795" s="3"/>
      <c r="C1795" s="3"/>
      <c r="D1795" s="23"/>
      <c r="E1795" s="95"/>
      <c r="F1795" s="95"/>
      <c r="X1795" s="95"/>
      <c r="Z1795" s="95"/>
      <c r="AB1795" s="3"/>
      <c r="AC1795" s="3"/>
      <c r="AD1795" s="3"/>
      <c r="AE1795" s="3"/>
      <c r="AF1795" s="3"/>
      <c r="AG1795" s="3"/>
      <c r="AH1795" s="3"/>
      <c r="AI1795" s="3"/>
      <c r="AJ1795" s="3"/>
    </row>
    <row r="1796" spans="1:36" x14ac:dyDescent="0.45">
      <c r="A1796" s="3"/>
      <c r="B1796" s="3"/>
      <c r="C1796" s="3"/>
      <c r="D1796" s="23"/>
      <c r="E1796" s="95"/>
      <c r="F1796" s="95"/>
      <c r="X1796" s="95"/>
      <c r="Z1796" s="95"/>
      <c r="AB1796" s="3"/>
      <c r="AC1796" s="3"/>
      <c r="AD1796" s="3"/>
      <c r="AE1796" s="3"/>
      <c r="AF1796" s="3"/>
      <c r="AG1796" s="3"/>
      <c r="AH1796" s="3"/>
      <c r="AI1796" s="3"/>
      <c r="AJ1796" s="3"/>
    </row>
    <row r="1797" spans="1:36" x14ac:dyDescent="0.45">
      <c r="A1797" s="3"/>
      <c r="B1797" s="3"/>
      <c r="C1797" s="3"/>
      <c r="D1797" s="23"/>
      <c r="E1797" s="95"/>
      <c r="F1797" s="95"/>
      <c r="X1797" s="95"/>
      <c r="Z1797" s="95"/>
      <c r="AB1797" s="3"/>
      <c r="AC1797" s="3"/>
      <c r="AD1797" s="3"/>
      <c r="AE1797" s="3"/>
      <c r="AF1797" s="3"/>
      <c r="AG1797" s="3"/>
      <c r="AH1797" s="3"/>
      <c r="AI1797" s="3"/>
      <c r="AJ1797" s="3"/>
    </row>
    <row r="1798" spans="1:36" x14ac:dyDescent="0.45">
      <c r="A1798" s="3"/>
      <c r="B1798" s="3"/>
      <c r="C1798" s="3"/>
      <c r="D1798" s="23"/>
      <c r="E1798" s="95"/>
      <c r="F1798" s="95"/>
      <c r="X1798" s="95"/>
      <c r="Z1798" s="95"/>
      <c r="AB1798" s="3"/>
      <c r="AC1798" s="3"/>
      <c r="AD1798" s="3"/>
      <c r="AE1798" s="3"/>
      <c r="AF1798" s="3"/>
      <c r="AG1798" s="3"/>
      <c r="AH1798" s="3"/>
      <c r="AI1798" s="3"/>
      <c r="AJ1798" s="3"/>
    </row>
    <row r="1799" spans="1:36" x14ac:dyDescent="0.45">
      <c r="A1799" s="3"/>
      <c r="B1799" s="3"/>
      <c r="C1799" s="3"/>
      <c r="D1799" s="23"/>
      <c r="E1799" s="95"/>
      <c r="F1799" s="95"/>
      <c r="X1799" s="95"/>
      <c r="Z1799" s="95"/>
      <c r="AB1799" s="3"/>
      <c r="AC1799" s="3"/>
      <c r="AD1799" s="3"/>
      <c r="AE1799" s="3"/>
      <c r="AF1799" s="3"/>
      <c r="AG1799" s="3"/>
      <c r="AH1799" s="3"/>
      <c r="AI1799" s="3"/>
      <c r="AJ1799" s="3"/>
    </row>
    <row r="1800" spans="1:36" x14ac:dyDescent="0.45">
      <c r="A1800" s="3"/>
      <c r="B1800" s="3"/>
      <c r="C1800" s="3"/>
      <c r="D1800" s="23"/>
      <c r="E1800" s="95"/>
      <c r="F1800" s="95"/>
      <c r="X1800" s="95"/>
      <c r="Z1800" s="95"/>
      <c r="AB1800" s="3"/>
      <c r="AC1800" s="3"/>
      <c r="AD1800" s="3"/>
      <c r="AE1800" s="3"/>
      <c r="AF1800" s="3"/>
      <c r="AG1800" s="3"/>
      <c r="AH1800" s="3"/>
      <c r="AI1800" s="3"/>
      <c r="AJ1800" s="3"/>
    </row>
    <row r="1801" spans="1:36" x14ac:dyDescent="0.45">
      <c r="A1801" s="3"/>
      <c r="B1801" s="3"/>
      <c r="C1801" s="3"/>
      <c r="D1801" s="23"/>
      <c r="E1801" s="95"/>
      <c r="F1801" s="95"/>
      <c r="X1801" s="95"/>
      <c r="Z1801" s="95"/>
      <c r="AB1801" s="3"/>
      <c r="AC1801" s="3"/>
      <c r="AD1801" s="3"/>
      <c r="AE1801" s="3"/>
      <c r="AF1801" s="3"/>
      <c r="AG1801" s="3"/>
      <c r="AH1801" s="3"/>
      <c r="AI1801" s="3"/>
      <c r="AJ1801" s="3"/>
    </row>
    <row r="1802" spans="1:36" x14ac:dyDescent="0.45">
      <c r="A1802" s="3"/>
      <c r="B1802" s="3"/>
      <c r="C1802" s="3"/>
      <c r="D1802" s="23"/>
      <c r="E1802" s="95"/>
      <c r="F1802" s="95"/>
      <c r="X1802" s="95"/>
      <c r="Z1802" s="95"/>
      <c r="AB1802" s="3"/>
      <c r="AC1802" s="3"/>
      <c r="AD1802" s="3"/>
      <c r="AE1802" s="3"/>
      <c r="AF1802" s="3"/>
      <c r="AG1802" s="3"/>
      <c r="AH1802" s="3"/>
      <c r="AI1802" s="3"/>
      <c r="AJ1802" s="3"/>
    </row>
    <row r="1803" spans="1:36" x14ac:dyDescent="0.45">
      <c r="A1803" s="3"/>
      <c r="B1803" s="3"/>
      <c r="C1803" s="3"/>
      <c r="D1803" s="23"/>
      <c r="E1803" s="95"/>
      <c r="F1803" s="95"/>
      <c r="X1803" s="95"/>
      <c r="Z1803" s="95"/>
      <c r="AB1803" s="3"/>
      <c r="AC1803" s="3"/>
      <c r="AD1803" s="3"/>
      <c r="AE1803" s="3"/>
      <c r="AF1803" s="3"/>
      <c r="AG1803" s="3"/>
      <c r="AH1803" s="3"/>
      <c r="AI1803" s="3"/>
      <c r="AJ1803" s="3"/>
    </row>
    <row r="1804" spans="1:36" x14ac:dyDescent="0.45">
      <c r="A1804" s="3"/>
      <c r="B1804" s="3"/>
      <c r="C1804" s="3"/>
      <c r="D1804" s="23"/>
      <c r="E1804" s="95"/>
      <c r="F1804" s="95"/>
      <c r="X1804" s="95"/>
      <c r="Z1804" s="95"/>
      <c r="AB1804" s="3"/>
      <c r="AC1804" s="3"/>
      <c r="AD1804" s="3"/>
      <c r="AE1804" s="3"/>
      <c r="AF1804" s="3"/>
      <c r="AG1804" s="3"/>
      <c r="AH1804" s="3"/>
      <c r="AI1804" s="3"/>
      <c r="AJ1804" s="3"/>
    </row>
    <row r="1805" spans="1:36" x14ac:dyDescent="0.45">
      <c r="A1805" s="3"/>
      <c r="B1805" s="3"/>
      <c r="C1805" s="3"/>
      <c r="D1805" s="23"/>
      <c r="E1805" s="95"/>
      <c r="F1805" s="95"/>
      <c r="X1805" s="95"/>
      <c r="Z1805" s="95"/>
      <c r="AB1805" s="3"/>
      <c r="AC1805" s="3"/>
      <c r="AD1805" s="3"/>
      <c r="AE1805" s="3"/>
      <c r="AF1805" s="3"/>
      <c r="AG1805" s="3"/>
      <c r="AH1805" s="3"/>
      <c r="AI1805" s="3"/>
      <c r="AJ1805" s="3"/>
    </row>
    <row r="1806" spans="1:36" x14ac:dyDescent="0.45">
      <c r="A1806" s="3"/>
      <c r="B1806" s="3"/>
      <c r="C1806" s="3"/>
      <c r="D1806" s="23"/>
      <c r="E1806" s="95"/>
      <c r="F1806" s="95"/>
      <c r="X1806" s="95"/>
      <c r="Z1806" s="95"/>
      <c r="AB1806" s="3"/>
      <c r="AC1806" s="3"/>
      <c r="AD1806" s="3"/>
      <c r="AE1806" s="3"/>
      <c r="AF1806" s="3"/>
      <c r="AG1806" s="3"/>
      <c r="AH1806" s="3"/>
      <c r="AI1806" s="3"/>
      <c r="AJ1806" s="3"/>
    </row>
    <row r="1807" spans="1:36" x14ac:dyDescent="0.45">
      <c r="A1807" s="3"/>
      <c r="B1807" s="3"/>
      <c r="C1807" s="3"/>
      <c r="D1807" s="23"/>
      <c r="E1807" s="95"/>
      <c r="F1807" s="95"/>
      <c r="X1807" s="95"/>
      <c r="Z1807" s="95"/>
      <c r="AB1807" s="3"/>
      <c r="AC1807" s="3"/>
      <c r="AD1807" s="3"/>
      <c r="AE1807" s="3"/>
      <c r="AF1807" s="3"/>
      <c r="AG1807" s="3"/>
      <c r="AH1807" s="3"/>
      <c r="AI1807" s="3"/>
      <c r="AJ1807" s="3"/>
    </row>
    <row r="1808" spans="1:36" x14ac:dyDescent="0.45">
      <c r="A1808" s="3"/>
      <c r="B1808" s="3"/>
      <c r="C1808" s="3"/>
      <c r="D1808" s="23"/>
      <c r="E1808" s="95"/>
      <c r="F1808" s="95"/>
      <c r="X1808" s="95"/>
      <c r="Z1808" s="95"/>
      <c r="AB1808" s="3"/>
      <c r="AC1808" s="3"/>
      <c r="AD1808" s="3"/>
      <c r="AE1808" s="3"/>
      <c r="AF1808" s="3"/>
      <c r="AG1808" s="3"/>
      <c r="AH1808" s="3"/>
      <c r="AI1808" s="3"/>
      <c r="AJ1808" s="3"/>
    </row>
    <row r="1809" spans="1:36" x14ac:dyDescent="0.45">
      <c r="A1809" s="3"/>
      <c r="B1809" s="3"/>
      <c r="C1809" s="3"/>
      <c r="D1809" s="23"/>
      <c r="E1809" s="95"/>
      <c r="F1809" s="95"/>
      <c r="X1809" s="95"/>
      <c r="Z1809" s="95"/>
      <c r="AB1809" s="3"/>
      <c r="AC1809" s="3"/>
      <c r="AD1809" s="3"/>
      <c r="AE1809" s="3"/>
      <c r="AF1809" s="3"/>
      <c r="AG1809" s="3"/>
      <c r="AH1809" s="3"/>
      <c r="AI1809" s="3"/>
      <c r="AJ1809" s="3"/>
    </row>
    <row r="1810" spans="1:36" x14ac:dyDescent="0.45">
      <c r="A1810" s="3"/>
      <c r="B1810" s="3"/>
      <c r="C1810" s="3"/>
      <c r="D1810" s="23"/>
      <c r="E1810" s="95"/>
      <c r="F1810" s="95"/>
      <c r="X1810" s="95"/>
      <c r="Z1810" s="95"/>
      <c r="AB1810" s="3"/>
      <c r="AC1810" s="3"/>
      <c r="AD1810" s="3"/>
      <c r="AE1810" s="3"/>
      <c r="AF1810" s="3"/>
      <c r="AG1810" s="3"/>
      <c r="AH1810" s="3"/>
      <c r="AI1810" s="3"/>
      <c r="AJ1810" s="3"/>
    </row>
    <row r="1811" spans="1:36" x14ac:dyDescent="0.45">
      <c r="A1811" s="3"/>
      <c r="B1811" s="3"/>
      <c r="C1811" s="3"/>
      <c r="D1811" s="23"/>
      <c r="E1811" s="95"/>
      <c r="F1811" s="95"/>
      <c r="X1811" s="95"/>
      <c r="Z1811" s="95"/>
      <c r="AB1811" s="3"/>
      <c r="AC1811" s="3"/>
      <c r="AD1811" s="3"/>
      <c r="AE1811" s="3"/>
      <c r="AF1811" s="3"/>
      <c r="AG1811" s="3"/>
      <c r="AH1811" s="3"/>
      <c r="AI1811" s="3"/>
      <c r="AJ1811" s="3"/>
    </row>
    <row r="1812" spans="1:36" x14ac:dyDescent="0.45">
      <c r="A1812" s="3"/>
      <c r="B1812" s="3"/>
      <c r="C1812" s="3"/>
      <c r="D1812" s="23"/>
      <c r="E1812" s="95"/>
      <c r="F1812" s="95"/>
      <c r="X1812" s="95"/>
      <c r="Z1812" s="95"/>
      <c r="AB1812" s="3"/>
      <c r="AC1812" s="3"/>
      <c r="AD1812" s="3"/>
      <c r="AE1812" s="3"/>
      <c r="AF1812" s="3"/>
      <c r="AG1812" s="3"/>
      <c r="AH1812" s="3"/>
      <c r="AI1812" s="3"/>
      <c r="AJ1812" s="3"/>
    </row>
    <row r="1813" spans="1:36" x14ac:dyDescent="0.45">
      <c r="A1813" s="3"/>
      <c r="B1813" s="3"/>
      <c r="C1813" s="3"/>
      <c r="D1813" s="23"/>
      <c r="E1813" s="95"/>
      <c r="F1813" s="95"/>
      <c r="X1813" s="95"/>
      <c r="Z1813" s="95"/>
      <c r="AB1813" s="3"/>
      <c r="AC1813" s="3"/>
      <c r="AD1813" s="3"/>
      <c r="AE1813" s="3"/>
      <c r="AF1813" s="3"/>
      <c r="AG1813" s="3"/>
      <c r="AH1813" s="3"/>
      <c r="AI1813" s="3"/>
      <c r="AJ1813" s="3"/>
    </row>
    <row r="1814" spans="1:36" x14ac:dyDescent="0.45">
      <c r="A1814" s="3"/>
      <c r="B1814" s="3"/>
      <c r="C1814" s="3"/>
      <c r="D1814" s="23"/>
      <c r="E1814" s="95"/>
      <c r="F1814" s="95"/>
      <c r="X1814" s="95"/>
      <c r="Z1814" s="95"/>
      <c r="AB1814" s="3"/>
      <c r="AC1814" s="3"/>
      <c r="AD1814" s="3"/>
      <c r="AE1814" s="3"/>
      <c r="AF1814" s="3"/>
      <c r="AG1814" s="3"/>
      <c r="AH1814" s="3"/>
      <c r="AI1814" s="3"/>
      <c r="AJ1814" s="3"/>
    </row>
    <row r="1815" spans="1:36" x14ac:dyDescent="0.45">
      <c r="A1815" s="3"/>
      <c r="B1815" s="3"/>
      <c r="C1815" s="3"/>
      <c r="D1815" s="23"/>
      <c r="E1815" s="95"/>
      <c r="F1815" s="95"/>
      <c r="X1815" s="95"/>
      <c r="Z1815" s="95"/>
      <c r="AB1815" s="3"/>
      <c r="AC1815" s="3"/>
      <c r="AD1815" s="3"/>
      <c r="AE1815" s="3"/>
      <c r="AF1815" s="3"/>
      <c r="AG1815" s="3"/>
      <c r="AH1815" s="3"/>
      <c r="AI1815" s="3"/>
      <c r="AJ1815" s="3"/>
    </row>
    <row r="1816" spans="1:36" x14ac:dyDescent="0.45">
      <c r="A1816" s="3"/>
      <c r="B1816" s="3"/>
      <c r="C1816" s="3"/>
      <c r="D1816" s="23"/>
      <c r="E1816" s="95"/>
      <c r="F1816" s="95"/>
      <c r="X1816" s="95"/>
      <c r="Z1816" s="95"/>
      <c r="AB1816" s="3"/>
      <c r="AC1816" s="3"/>
      <c r="AD1816" s="3"/>
      <c r="AE1816" s="3"/>
      <c r="AF1816" s="3"/>
      <c r="AG1816" s="3"/>
      <c r="AH1816" s="3"/>
      <c r="AI1816" s="3"/>
      <c r="AJ1816" s="3"/>
    </row>
    <row r="1817" spans="1:36" x14ac:dyDescent="0.45">
      <c r="A1817" s="3"/>
      <c r="B1817" s="3"/>
      <c r="C1817" s="3"/>
      <c r="D1817" s="23"/>
      <c r="E1817" s="95"/>
      <c r="F1817" s="95"/>
      <c r="X1817" s="95"/>
      <c r="Z1817" s="95"/>
      <c r="AB1817" s="3"/>
      <c r="AC1817" s="3"/>
      <c r="AD1817" s="3"/>
      <c r="AE1817" s="3"/>
      <c r="AF1817" s="3"/>
      <c r="AG1817" s="3"/>
      <c r="AH1817" s="3"/>
      <c r="AI1817" s="3"/>
      <c r="AJ1817" s="3"/>
    </row>
    <row r="1818" spans="1:36" x14ac:dyDescent="0.45">
      <c r="A1818" s="3"/>
      <c r="B1818" s="3"/>
      <c r="C1818" s="3"/>
      <c r="D1818" s="23"/>
      <c r="E1818" s="95"/>
      <c r="F1818" s="95"/>
      <c r="X1818" s="95"/>
      <c r="Z1818" s="95"/>
      <c r="AB1818" s="3"/>
      <c r="AC1818" s="3"/>
      <c r="AD1818" s="3"/>
      <c r="AE1818" s="3"/>
      <c r="AF1818" s="3"/>
      <c r="AG1818" s="3"/>
      <c r="AH1818" s="3"/>
      <c r="AI1818" s="3"/>
      <c r="AJ1818" s="3"/>
    </row>
    <row r="1819" spans="1:36" x14ac:dyDescent="0.45">
      <c r="A1819" s="3"/>
      <c r="B1819" s="3"/>
      <c r="C1819" s="3"/>
      <c r="D1819" s="23"/>
      <c r="E1819" s="95"/>
      <c r="F1819" s="95"/>
      <c r="X1819" s="95"/>
      <c r="Z1819" s="95"/>
      <c r="AB1819" s="3"/>
      <c r="AC1819" s="3"/>
      <c r="AD1819" s="3"/>
      <c r="AE1819" s="3"/>
      <c r="AF1819" s="3"/>
      <c r="AG1819" s="3"/>
      <c r="AH1819" s="3"/>
      <c r="AI1819" s="3"/>
      <c r="AJ1819" s="3"/>
    </row>
    <row r="1820" spans="1:36" x14ac:dyDescent="0.45">
      <c r="A1820" s="3"/>
      <c r="B1820" s="3"/>
      <c r="C1820" s="3"/>
      <c r="D1820" s="23"/>
      <c r="E1820" s="95"/>
      <c r="F1820" s="95"/>
      <c r="X1820" s="95"/>
      <c r="Z1820" s="95"/>
      <c r="AB1820" s="3"/>
      <c r="AC1820" s="3"/>
      <c r="AD1820" s="3"/>
      <c r="AE1820" s="3"/>
      <c r="AF1820" s="3"/>
      <c r="AG1820" s="3"/>
      <c r="AH1820" s="3"/>
      <c r="AI1820" s="3"/>
      <c r="AJ1820" s="3"/>
    </row>
    <row r="1821" spans="1:36" x14ac:dyDescent="0.45">
      <c r="A1821" s="3"/>
      <c r="B1821" s="3"/>
      <c r="C1821" s="3"/>
      <c r="D1821" s="23"/>
      <c r="E1821" s="95"/>
      <c r="F1821" s="95"/>
      <c r="X1821" s="95"/>
      <c r="Z1821" s="95"/>
      <c r="AB1821" s="3"/>
      <c r="AC1821" s="3"/>
      <c r="AD1821" s="3"/>
      <c r="AE1821" s="3"/>
      <c r="AF1821" s="3"/>
      <c r="AG1821" s="3"/>
      <c r="AH1821" s="3"/>
      <c r="AI1821" s="3"/>
      <c r="AJ1821" s="3"/>
    </row>
    <row r="1822" spans="1:36" x14ac:dyDescent="0.45">
      <c r="A1822" s="3"/>
      <c r="B1822" s="3"/>
      <c r="C1822" s="3"/>
      <c r="D1822" s="23"/>
      <c r="E1822" s="95"/>
      <c r="F1822" s="95"/>
      <c r="X1822" s="95"/>
      <c r="Z1822" s="95"/>
      <c r="AB1822" s="3"/>
      <c r="AC1822" s="3"/>
      <c r="AD1822" s="3"/>
      <c r="AE1822" s="3"/>
      <c r="AF1822" s="3"/>
      <c r="AG1822" s="3"/>
      <c r="AH1822" s="3"/>
      <c r="AI1822" s="3"/>
      <c r="AJ1822" s="3"/>
    </row>
    <row r="1823" spans="1:36" x14ac:dyDescent="0.45">
      <c r="A1823" s="3"/>
      <c r="B1823" s="3"/>
      <c r="C1823" s="3"/>
      <c r="D1823" s="23"/>
      <c r="E1823" s="95"/>
      <c r="F1823" s="95"/>
      <c r="X1823" s="95"/>
      <c r="Z1823" s="95"/>
      <c r="AB1823" s="3"/>
      <c r="AC1823" s="3"/>
      <c r="AD1823" s="3"/>
      <c r="AE1823" s="3"/>
      <c r="AF1823" s="3"/>
      <c r="AG1823" s="3"/>
      <c r="AH1823" s="3"/>
      <c r="AI1823" s="3"/>
      <c r="AJ1823" s="3"/>
    </row>
    <row r="1824" spans="1:36" x14ac:dyDescent="0.45">
      <c r="A1824" s="3"/>
      <c r="B1824" s="3"/>
      <c r="C1824" s="3"/>
      <c r="D1824" s="23"/>
      <c r="E1824" s="95"/>
      <c r="F1824" s="95"/>
      <c r="X1824" s="95"/>
      <c r="Z1824" s="95"/>
      <c r="AB1824" s="3"/>
      <c r="AC1824" s="3"/>
      <c r="AD1824" s="3"/>
      <c r="AE1824" s="3"/>
      <c r="AF1824" s="3"/>
      <c r="AG1824" s="3"/>
      <c r="AH1824" s="3"/>
      <c r="AI1824" s="3"/>
      <c r="AJ1824" s="3"/>
    </row>
    <row r="1825" spans="1:36" x14ac:dyDescent="0.45">
      <c r="A1825" s="3"/>
      <c r="B1825" s="3"/>
      <c r="C1825" s="3"/>
      <c r="D1825" s="23"/>
      <c r="E1825" s="95"/>
      <c r="F1825" s="95"/>
      <c r="X1825" s="95"/>
      <c r="Z1825" s="95"/>
      <c r="AB1825" s="3"/>
      <c r="AC1825" s="3"/>
      <c r="AD1825" s="3"/>
      <c r="AE1825" s="3"/>
      <c r="AF1825" s="3"/>
      <c r="AG1825" s="3"/>
      <c r="AH1825" s="3"/>
      <c r="AI1825" s="3"/>
      <c r="AJ1825" s="3"/>
    </row>
    <row r="1826" spans="1:36" x14ac:dyDescent="0.45">
      <c r="A1826" s="3"/>
      <c r="B1826" s="3"/>
      <c r="C1826" s="3"/>
      <c r="D1826" s="23"/>
      <c r="E1826" s="95"/>
      <c r="F1826" s="95"/>
      <c r="X1826" s="95"/>
      <c r="Z1826" s="95"/>
      <c r="AB1826" s="3"/>
      <c r="AC1826" s="3"/>
      <c r="AD1826" s="3"/>
      <c r="AE1826" s="3"/>
      <c r="AF1826" s="3"/>
      <c r="AG1826" s="3"/>
      <c r="AH1826" s="3"/>
      <c r="AI1826" s="3"/>
      <c r="AJ1826" s="3"/>
    </row>
    <row r="1827" spans="1:36" x14ac:dyDescent="0.45">
      <c r="A1827" s="3"/>
      <c r="B1827" s="3"/>
      <c r="C1827" s="3"/>
      <c r="D1827" s="23"/>
      <c r="E1827" s="95"/>
      <c r="F1827" s="95"/>
      <c r="X1827" s="95"/>
      <c r="Z1827" s="95"/>
      <c r="AB1827" s="3"/>
      <c r="AC1827" s="3"/>
      <c r="AD1827" s="3"/>
      <c r="AE1827" s="3"/>
      <c r="AF1827" s="3"/>
      <c r="AG1827" s="3"/>
      <c r="AH1827" s="3"/>
      <c r="AI1827" s="3"/>
      <c r="AJ1827" s="3"/>
    </row>
    <row r="1828" spans="1:36" x14ac:dyDescent="0.45">
      <c r="A1828" s="3"/>
      <c r="B1828" s="3"/>
      <c r="C1828" s="3"/>
      <c r="D1828" s="23"/>
      <c r="E1828" s="95"/>
      <c r="F1828" s="95"/>
      <c r="X1828" s="95"/>
      <c r="Z1828" s="95"/>
      <c r="AB1828" s="3"/>
      <c r="AC1828" s="3"/>
      <c r="AD1828" s="3"/>
      <c r="AE1828" s="3"/>
      <c r="AF1828" s="3"/>
      <c r="AG1828" s="3"/>
      <c r="AH1828" s="3"/>
      <c r="AI1828" s="3"/>
      <c r="AJ1828" s="3"/>
    </row>
    <row r="1829" spans="1:36" x14ac:dyDescent="0.45">
      <c r="A1829" s="3"/>
      <c r="B1829" s="3"/>
      <c r="C1829" s="3"/>
      <c r="D1829" s="23"/>
      <c r="E1829" s="95"/>
      <c r="F1829" s="95"/>
      <c r="X1829" s="95"/>
      <c r="Z1829" s="95"/>
      <c r="AB1829" s="3"/>
      <c r="AC1829" s="3"/>
      <c r="AD1829" s="3"/>
      <c r="AE1829" s="3"/>
      <c r="AF1829" s="3"/>
      <c r="AG1829" s="3"/>
      <c r="AH1829" s="3"/>
      <c r="AI1829" s="3"/>
      <c r="AJ1829" s="3"/>
    </row>
    <row r="1830" spans="1:36" x14ac:dyDescent="0.45">
      <c r="A1830" s="3"/>
      <c r="B1830" s="3"/>
      <c r="C1830" s="3"/>
      <c r="D1830" s="23"/>
      <c r="E1830" s="95"/>
      <c r="F1830" s="95"/>
      <c r="X1830" s="95"/>
      <c r="Z1830" s="95"/>
      <c r="AB1830" s="3"/>
      <c r="AC1830" s="3"/>
      <c r="AD1830" s="3"/>
      <c r="AE1830" s="3"/>
      <c r="AF1830" s="3"/>
      <c r="AG1830" s="3"/>
      <c r="AH1830" s="3"/>
      <c r="AI1830" s="3"/>
      <c r="AJ1830" s="3"/>
    </row>
    <row r="1831" spans="1:36" x14ac:dyDescent="0.45">
      <c r="A1831" s="3"/>
      <c r="B1831" s="3"/>
      <c r="C1831" s="3"/>
      <c r="D1831" s="23"/>
      <c r="E1831" s="95"/>
      <c r="F1831" s="95"/>
      <c r="X1831" s="95"/>
      <c r="Z1831" s="95"/>
      <c r="AB1831" s="3"/>
      <c r="AC1831" s="3"/>
      <c r="AD1831" s="3"/>
      <c r="AE1831" s="3"/>
      <c r="AF1831" s="3"/>
      <c r="AG1831" s="3"/>
      <c r="AH1831" s="3"/>
      <c r="AI1831" s="3"/>
      <c r="AJ1831" s="3"/>
    </row>
    <row r="1832" spans="1:36" x14ac:dyDescent="0.45">
      <c r="A1832" s="3"/>
      <c r="B1832" s="3"/>
      <c r="C1832" s="3"/>
      <c r="D1832" s="23"/>
      <c r="E1832" s="95"/>
      <c r="F1832" s="95"/>
      <c r="X1832" s="95"/>
      <c r="Z1832" s="95"/>
      <c r="AB1832" s="3"/>
      <c r="AC1832" s="3"/>
      <c r="AD1832" s="3"/>
      <c r="AE1832" s="3"/>
      <c r="AF1832" s="3"/>
      <c r="AG1832" s="3"/>
      <c r="AH1832" s="3"/>
      <c r="AI1832" s="3"/>
      <c r="AJ1832" s="3"/>
    </row>
    <row r="1833" spans="1:36" x14ac:dyDescent="0.45">
      <c r="A1833" s="3"/>
      <c r="B1833" s="3"/>
      <c r="C1833" s="3"/>
      <c r="D1833" s="23"/>
      <c r="E1833" s="95"/>
      <c r="F1833" s="95"/>
      <c r="X1833" s="95"/>
      <c r="Z1833" s="95"/>
      <c r="AB1833" s="3"/>
      <c r="AC1833" s="3"/>
      <c r="AD1833" s="3"/>
      <c r="AE1833" s="3"/>
      <c r="AF1833" s="3"/>
      <c r="AG1833" s="3"/>
      <c r="AH1833" s="3"/>
      <c r="AI1833" s="3"/>
      <c r="AJ1833" s="3"/>
    </row>
    <row r="1834" spans="1:36" x14ac:dyDescent="0.45">
      <c r="A1834" s="3"/>
      <c r="B1834" s="3"/>
      <c r="C1834" s="3"/>
      <c r="D1834" s="23"/>
      <c r="E1834" s="95"/>
      <c r="F1834" s="95"/>
      <c r="X1834" s="95"/>
      <c r="Z1834" s="95"/>
      <c r="AB1834" s="3"/>
      <c r="AC1834" s="3"/>
      <c r="AD1834" s="3"/>
      <c r="AE1834" s="3"/>
      <c r="AF1834" s="3"/>
      <c r="AG1834" s="3"/>
      <c r="AH1834" s="3"/>
      <c r="AI1834" s="3"/>
      <c r="AJ1834" s="3"/>
    </row>
    <row r="1835" spans="1:36" x14ac:dyDescent="0.45">
      <c r="A1835" s="3"/>
      <c r="B1835" s="3"/>
      <c r="C1835" s="3"/>
      <c r="D1835" s="23"/>
      <c r="E1835" s="95"/>
      <c r="F1835" s="95"/>
      <c r="X1835" s="95"/>
      <c r="Z1835" s="95"/>
      <c r="AB1835" s="3"/>
      <c r="AC1835" s="3"/>
      <c r="AD1835" s="3"/>
      <c r="AE1835" s="3"/>
      <c r="AF1835" s="3"/>
      <c r="AG1835" s="3"/>
      <c r="AH1835" s="3"/>
      <c r="AI1835" s="3"/>
      <c r="AJ1835" s="3"/>
    </row>
    <row r="1836" spans="1:36" x14ac:dyDescent="0.45">
      <c r="A1836" s="3"/>
      <c r="B1836" s="3"/>
      <c r="C1836" s="3"/>
      <c r="D1836" s="23"/>
      <c r="E1836" s="95"/>
      <c r="F1836" s="95"/>
      <c r="X1836" s="95"/>
      <c r="Z1836" s="95"/>
      <c r="AB1836" s="3"/>
      <c r="AC1836" s="3"/>
      <c r="AD1836" s="3"/>
      <c r="AE1836" s="3"/>
      <c r="AF1836" s="3"/>
      <c r="AG1836" s="3"/>
      <c r="AH1836" s="3"/>
      <c r="AI1836" s="3"/>
      <c r="AJ1836" s="3"/>
    </row>
    <row r="1837" spans="1:36" x14ac:dyDescent="0.45">
      <c r="A1837" s="3"/>
      <c r="B1837" s="3"/>
      <c r="C1837" s="3"/>
      <c r="D1837" s="23"/>
      <c r="E1837" s="95"/>
      <c r="F1837" s="95"/>
      <c r="X1837" s="95"/>
      <c r="Z1837" s="95"/>
      <c r="AB1837" s="3"/>
      <c r="AC1837" s="3"/>
      <c r="AD1837" s="3"/>
      <c r="AE1837" s="3"/>
      <c r="AF1837" s="3"/>
      <c r="AG1837" s="3"/>
      <c r="AH1837" s="3"/>
      <c r="AI1837" s="3"/>
      <c r="AJ1837" s="3"/>
    </row>
    <row r="1838" spans="1:36" x14ac:dyDescent="0.45">
      <c r="A1838" s="3"/>
      <c r="B1838" s="3"/>
      <c r="C1838" s="3"/>
      <c r="D1838" s="23"/>
      <c r="E1838" s="95"/>
      <c r="F1838" s="95"/>
      <c r="X1838" s="95"/>
      <c r="Z1838" s="95"/>
      <c r="AB1838" s="3"/>
      <c r="AC1838" s="3"/>
      <c r="AD1838" s="3"/>
      <c r="AE1838" s="3"/>
      <c r="AF1838" s="3"/>
      <c r="AG1838" s="3"/>
      <c r="AH1838" s="3"/>
      <c r="AI1838" s="3"/>
      <c r="AJ1838" s="3"/>
    </row>
    <row r="1839" spans="1:36" x14ac:dyDescent="0.45">
      <c r="A1839" s="3"/>
      <c r="B1839" s="3"/>
      <c r="C1839" s="3"/>
      <c r="D1839" s="23"/>
      <c r="E1839" s="95"/>
      <c r="F1839" s="95"/>
      <c r="X1839" s="95"/>
      <c r="Z1839" s="95"/>
      <c r="AB1839" s="3"/>
      <c r="AC1839" s="3"/>
      <c r="AD1839" s="3"/>
      <c r="AE1839" s="3"/>
      <c r="AF1839" s="3"/>
      <c r="AG1839" s="3"/>
      <c r="AH1839" s="3"/>
      <c r="AI1839" s="3"/>
      <c r="AJ1839" s="3"/>
    </row>
    <row r="1840" spans="1:36" x14ac:dyDescent="0.45">
      <c r="A1840" s="3"/>
      <c r="B1840" s="3"/>
      <c r="C1840" s="3"/>
      <c r="D1840" s="23"/>
      <c r="E1840" s="95"/>
      <c r="F1840" s="95"/>
      <c r="X1840" s="95"/>
      <c r="Z1840" s="95"/>
      <c r="AB1840" s="3"/>
      <c r="AC1840" s="3"/>
      <c r="AD1840" s="3"/>
      <c r="AE1840" s="3"/>
      <c r="AF1840" s="3"/>
      <c r="AG1840" s="3"/>
      <c r="AH1840" s="3"/>
      <c r="AI1840" s="3"/>
      <c r="AJ1840" s="3"/>
    </row>
    <row r="1841" spans="1:36" x14ac:dyDescent="0.45">
      <c r="A1841" s="3"/>
      <c r="B1841" s="3"/>
      <c r="C1841" s="3"/>
      <c r="D1841" s="23"/>
      <c r="E1841" s="95"/>
      <c r="F1841" s="95"/>
      <c r="X1841" s="95"/>
      <c r="Z1841" s="95"/>
      <c r="AB1841" s="3"/>
      <c r="AC1841" s="3"/>
      <c r="AD1841" s="3"/>
      <c r="AE1841" s="3"/>
      <c r="AF1841" s="3"/>
      <c r="AG1841" s="3"/>
      <c r="AH1841" s="3"/>
      <c r="AI1841" s="3"/>
      <c r="AJ1841" s="3"/>
    </row>
    <row r="1842" spans="1:36" x14ac:dyDescent="0.45">
      <c r="A1842" s="3"/>
      <c r="B1842" s="3"/>
      <c r="C1842" s="3"/>
      <c r="D1842" s="23"/>
      <c r="E1842" s="95"/>
      <c r="F1842" s="95"/>
      <c r="X1842" s="95"/>
      <c r="Z1842" s="95"/>
      <c r="AB1842" s="3"/>
      <c r="AC1842" s="3"/>
      <c r="AD1842" s="3"/>
      <c r="AE1842" s="3"/>
      <c r="AF1842" s="3"/>
      <c r="AG1842" s="3"/>
      <c r="AH1842" s="3"/>
      <c r="AI1842" s="3"/>
      <c r="AJ1842" s="3"/>
    </row>
    <row r="1843" spans="1:36" x14ac:dyDescent="0.45">
      <c r="A1843" s="3"/>
      <c r="B1843" s="3"/>
      <c r="C1843" s="3"/>
      <c r="D1843" s="23"/>
      <c r="E1843" s="95"/>
      <c r="F1843" s="95"/>
      <c r="X1843" s="95"/>
      <c r="Z1843" s="95"/>
      <c r="AB1843" s="3"/>
      <c r="AC1843" s="3"/>
      <c r="AD1843" s="3"/>
      <c r="AE1843" s="3"/>
      <c r="AF1843" s="3"/>
      <c r="AG1843" s="3"/>
      <c r="AH1843" s="3"/>
      <c r="AI1843" s="3"/>
      <c r="AJ1843" s="3"/>
    </row>
    <row r="1844" spans="1:36" x14ac:dyDescent="0.45">
      <c r="A1844" s="3"/>
      <c r="B1844" s="3"/>
      <c r="C1844" s="3"/>
      <c r="D1844" s="23"/>
      <c r="E1844" s="95"/>
      <c r="F1844" s="95"/>
      <c r="X1844" s="95"/>
      <c r="Z1844" s="95"/>
      <c r="AB1844" s="3"/>
      <c r="AC1844" s="3"/>
      <c r="AD1844" s="3"/>
      <c r="AE1844" s="3"/>
      <c r="AF1844" s="3"/>
      <c r="AG1844" s="3"/>
      <c r="AH1844" s="3"/>
      <c r="AI1844" s="3"/>
      <c r="AJ1844" s="3"/>
    </row>
    <row r="1845" spans="1:36" x14ac:dyDescent="0.45">
      <c r="A1845" s="3"/>
      <c r="B1845" s="3"/>
      <c r="C1845" s="3"/>
      <c r="D1845" s="23"/>
      <c r="E1845" s="95"/>
      <c r="F1845" s="95"/>
      <c r="X1845" s="95"/>
      <c r="Z1845" s="95"/>
      <c r="AB1845" s="3"/>
      <c r="AC1845" s="3"/>
      <c r="AD1845" s="3"/>
      <c r="AE1845" s="3"/>
      <c r="AF1845" s="3"/>
      <c r="AG1845" s="3"/>
      <c r="AH1845" s="3"/>
      <c r="AI1845" s="3"/>
      <c r="AJ1845" s="3"/>
    </row>
    <row r="1846" spans="1:36" x14ac:dyDescent="0.45">
      <c r="A1846" s="3"/>
      <c r="B1846" s="3"/>
      <c r="C1846" s="3"/>
      <c r="D1846" s="23"/>
      <c r="E1846" s="95"/>
      <c r="F1846" s="95"/>
      <c r="X1846" s="95"/>
      <c r="Z1846" s="95"/>
      <c r="AB1846" s="3"/>
      <c r="AC1846" s="3"/>
      <c r="AD1846" s="3"/>
      <c r="AE1846" s="3"/>
      <c r="AF1846" s="3"/>
      <c r="AG1846" s="3"/>
      <c r="AH1846" s="3"/>
      <c r="AI1846" s="3"/>
      <c r="AJ1846" s="3"/>
    </row>
    <row r="1847" spans="1:36" x14ac:dyDescent="0.45">
      <c r="A1847" s="3"/>
      <c r="B1847" s="3"/>
      <c r="C1847" s="3"/>
      <c r="D1847" s="23"/>
      <c r="E1847" s="95"/>
      <c r="F1847" s="95"/>
      <c r="X1847" s="95"/>
      <c r="Z1847" s="95"/>
      <c r="AB1847" s="3"/>
      <c r="AC1847" s="3"/>
      <c r="AD1847" s="3"/>
      <c r="AE1847" s="3"/>
      <c r="AF1847" s="3"/>
      <c r="AG1847" s="3"/>
      <c r="AH1847" s="3"/>
      <c r="AI1847" s="3"/>
      <c r="AJ1847" s="3"/>
    </row>
    <row r="1848" spans="1:36" x14ac:dyDescent="0.45">
      <c r="A1848" s="3"/>
      <c r="B1848" s="3"/>
      <c r="C1848" s="3"/>
      <c r="D1848" s="23"/>
      <c r="E1848" s="95"/>
      <c r="F1848" s="95"/>
      <c r="X1848" s="95"/>
      <c r="Z1848" s="95"/>
      <c r="AB1848" s="3"/>
      <c r="AC1848" s="3"/>
      <c r="AD1848" s="3"/>
      <c r="AE1848" s="3"/>
      <c r="AF1848" s="3"/>
      <c r="AG1848" s="3"/>
      <c r="AH1848" s="3"/>
      <c r="AI1848" s="3"/>
      <c r="AJ1848" s="3"/>
    </row>
    <row r="1849" spans="1:36" x14ac:dyDescent="0.45">
      <c r="A1849" s="3"/>
      <c r="B1849" s="3"/>
      <c r="C1849" s="3"/>
      <c r="D1849" s="23"/>
      <c r="E1849" s="95"/>
      <c r="F1849" s="95"/>
      <c r="X1849" s="95"/>
      <c r="Z1849" s="95"/>
      <c r="AB1849" s="3"/>
      <c r="AC1849" s="3"/>
      <c r="AD1849" s="3"/>
      <c r="AE1849" s="3"/>
      <c r="AF1849" s="3"/>
      <c r="AG1849" s="3"/>
      <c r="AH1849" s="3"/>
      <c r="AI1849" s="3"/>
      <c r="AJ1849" s="3"/>
    </row>
    <row r="1850" spans="1:36" x14ac:dyDescent="0.45">
      <c r="A1850" s="3"/>
      <c r="B1850" s="3"/>
      <c r="C1850" s="3"/>
      <c r="D1850" s="23"/>
      <c r="E1850" s="95"/>
      <c r="F1850" s="95"/>
      <c r="X1850" s="95"/>
      <c r="Z1850" s="95"/>
      <c r="AB1850" s="3"/>
      <c r="AC1850" s="3"/>
      <c r="AD1850" s="3"/>
      <c r="AE1850" s="3"/>
      <c r="AF1850" s="3"/>
      <c r="AG1850" s="3"/>
      <c r="AH1850" s="3"/>
      <c r="AI1850" s="3"/>
      <c r="AJ1850" s="3"/>
    </row>
    <row r="1851" spans="1:36" x14ac:dyDescent="0.45">
      <c r="A1851" s="3"/>
      <c r="B1851" s="3"/>
      <c r="C1851" s="3"/>
      <c r="D1851" s="23"/>
      <c r="E1851" s="95"/>
      <c r="F1851" s="95"/>
      <c r="X1851" s="95"/>
      <c r="Z1851" s="95"/>
      <c r="AB1851" s="3"/>
      <c r="AC1851" s="3"/>
      <c r="AD1851" s="3"/>
      <c r="AE1851" s="3"/>
      <c r="AF1851" s="3"/>
      <c r="AG1851" s="3"/>
      <c r="AH1851" s="3"/>
      <c r="AI1851" s="3"/>
      <c r="AJ1851" s="3"/>
    </row>
    <row r="1852" spans="1:36" x14ac:dyDescent="0.45">
      <c r="A1852" s="3"/>
      <c r="B1852" s="3"/>
      <c r="C1852" s="3"/>
      <c r="D1852" s="23"/>
      <c r="E1852" s="95"/>
      <c r="F1852" s="95"/>
      <c r="X1852" s="95"/>
      <c r="Z1852" s="95"/>
      <c r="AB1852" s="3"/>
      <c r="AC1852" s="3"/>
      <c r="AD1852" s="3"/>
      <c r="AE1852" s="3"/>
      <c r="AF1852" s="3"/>
      <c r="AG1852" s="3"/>
      <c r="AH1852" s="3"/>
      <c r="AI1852" s="3"/>
      <c r="AJ1852" s="3"/>
    </row>
    <row r="1853" spans="1:36" x14ac:dyDescent="0.45">
      <c r="A1853" s="3"/>
      <c r="B1853" s="3"/>
      <c r="C1853" s="3"/>
      <c r="D1853" s="23"/>
      <c r="E1853" s="95"/>
      <c r="F1853" s="95"/>
      <c r="X1853" s="95"/>
      <c r="Z1853" s="95"/>
      <c r="AB1853" s="3"/>
      <c r="AC1853" s="3"/>
      <c r="AD1853" s="3"/>
      <c r="AE1853" s="3"/>
      <c r="AF1853" s="3"/>
      <c r="AG1853" s="3"/>
      <c r="AH1853" s="3"/>
      <c r="AI1853" s="3"/>
      <c r="AJ1853" s="3"/>
    </row>
    <row r="1854" spans="1:36" x14ac:dyDescent="0.45">
      <c r="A1854" s="3"/>
      <c r="B1854" s="3"/>
      <c r="C1854" s="3"/>
      <c r="D1854" s="23"/>
      <c r="E1854" s="95"/>
      <c r="F1854" s="95"/>
      <c r="X1854" s="95"/>
      <c r="Z1854" s="95"/>
      <c r="AB1854" s="3"/>
      <c r="AC1854" s="3"/>
      <c r="AD1854" s="3"/>
      <c r="AE1854" s="3"/>
      <c r="AF1854" s="3"/>
      <c r="AG1854" s="3"/>
      <c r="AH1854" s="3"/>
      <c r="AI1854" s="3"/>
      <c r="AJ1854" s="3"/>
    </row>
    <row r="1855" spans="1:36" x14ac:dyDescent="0.45">
      <c r="A1855" s="3"/>
      <c r="B1855" s="3"/>
      <c r="C1855" s="3"/>
      <c r="D1855" s="23"/>
      <c r="E1855" s="95"/>
      <c r="F1855" s="95"/>
      <c r="X1855" s="95"/>
      <c r="Z1855" s="95"/>
      <c r="AB1855" s="3"/>
      <c r="AC1855" s="3"/>
      <c r="AD1855" s="3"/>
      <c r="AE1855" s="3"/>
      <c r="AF1855" s="3"/>
      <c r="AG1855" s="3"/>
      <c r="AH1855" s="3"/>
      <c r="AI1855" s="3"/>
      <c r="AJ1855" s="3"/>
    </row>
    <row r="1856" spans="1:36" x14ac:dyDescent="0.45">
      <c r="A1856" s="3"/>
      <c r="B1856" s="3"/>
      <c r="C1856" s="3"/>
      <c r="D1856" s="23"/>
      <c r="E1856" s="95"/>
      <c r="F1856" s="95"/>
      <c r="X1856" s="95"/>
      <c r="Z1856" s="95"/>
      <c r="AB1856" s="3"/>
      <c r="AC1856" s="3"/>
      <c r="AD1856" s="3"/>
      <c r="AE1856" s="3"/>
      <c r="AF1856" s="3"/>
      <c r="AG1856" s="3"/>
      <c r="AH1856" s="3"/>
      <c r="AI1856" s="3"/>
      <c r="AJ1856" s="3"/>
    </row>
    <row r="1857" spans="1:36" x14ac:dyDescent="0.45">
      <c r="A1857" s="3"/>
      <c r="B1857" s="3"/>
      <c r="C1857" s="3"/>
      <c r="D1857" s="23"/>
      <c r="E1857" s="95"/>
      <c r="F1857" s="95"/>
      <c r="X1857" s="95"/>
      <c r="Z1857" s="95"/>
      <c r="AB1857" s="3"/>
      <c r="AC1857" s="3"/>
      <c r="AD1857" s="3"/>
      <c r="AE1857" s="3"/>
      <c r="AF1857" s="3"/>
      <c r="AG1857" s="3"/>
      <c r="AH1857" s="3"/>
      <c r="AI1857" s="3"/>
      <c r="AJ1857" s="3"/>
    </row>
    <row r="1858" spans="1:36" x14ac:dyDescent="0.45">
      <c r="A1858" s="3"/>
      <c r="B1858" s="3"/>
      <c r="C1858" s="3"/>
      <c r="D1858" s="23"/>
      <c r="E1858" s="95"/>
      <c r="F1858" s="95"/>
      <c r="X1858" s="95"/>
      <c r="Z1858" s="95"/>
      <c r="AB1858" s="3"/>
      <c r="AC1858" s="3"/>
      <c r="AD1858" s="3"/>
      <c r="AE1858" s="3"/>
      <c r="AF1858" s="3"/>
      <c r="AG1858" s="3"/>
      <c r="AH1858" s="3"/>
      <c r="AI1858" s="3"/>
      <c r="AJ1858" s="3"/>
    </row>
    <row r="1859" spans="1:36" x14ac:dyDescent="0.45">
      <c r="A1859" s="3"/>
      <c r="B1859" s="3"/>
      <c r="C1859" s="3"/>
      <c r="D1859" s="23"/>
      <c r="E1859" s="95"/>
      <c r="F1859" s="95"/>
      <c r="X1859" s="95"/>
      <c r="Z1859" s="95"/>
      <c r="AB1859" s="3"/>
      <c r="AC1859" s="3"/>
      <c r="AD1859" s="3"/>
      <c r="AE1859" s="3"/>
      <c r="AF1859" s="3"/>
      <c r="AG1859" s="3"/>
      <c r="AH1859" s="3"/>
      <c r="AI1859" s="3"/>
      <c r="AJ1859" s="3"/>
    </row>
    <row r="1860" spans="1:36" x14ac:dyDescent="0.45">
      <c r="A1860" s="3"/>
      <c r="B1860" s="3"/>
      <c r="C1860" s="3"/>
      <c r="D1860" s="23"/>
      <c r="E1860" s="95"/>
      <c r="F1860" s="95"/>
      <c r="X1860" s="95"/>
      <c r="Z1860" s="95"/>
      <c r="AB1860" s="3"/>
      <c r="AC1860" s="3"/>
      <c r="AD1860" s="3"/>
      <c r="AE1860" s="3"/>
      <c r="AF1860" s="3"/>
      <c r="AG1860" s="3"/>
      <c r="AH1860" s="3"/>
      <c r="AI1860" s="3"/>
      <c r="AJ1860" s="3"/>
    </row>
    <row r="1861" spans="1:36" x14ac:dyDescent="0.45">
      <c r="A1861" s="3"/>
      <c r="B1861" s="3"/>
      <c r="C1861" s="3"/>
      <c r="D1861" s="23"/>
      <c r="E1861" s="95"/>
      <c r="F1861" s="95"/>
      <c r="X1861" s="95"/>
      <c r="Z1861" s="95"/>
      <c r="AB1861" s="3"/>
      <c r="AC1861" s="3"/>
      <c r="AD1861" s="3"/>
      <c r="AE1861" s="3"/>
      <c r="AF1861" s="3"/>
      <c r="AG1861" s="3"/>
      <c r="AH1861" s="3"/>
      <c r="AI1861" s="3"/>
      <c r="AJ1861" s="3"/>
    </row>
    <row r="1862" spans="1:36" x14ac:dyDescent="0.45">
      <c r="A1862" s="3"/>
      <c r="B1862" s="3"/>
      <c r="C1862" s="3"/>
      <c r="D1862" s="23"/>
      <c r="E1862" s="95"/>
      <c r="F1862" s="95"/>
      <c r="X1862" s="95"/>
      <c r="Z1862" s="95"/>
      <c r="AB1862" s="3"/>
      <c r="AC1862" s="3"/>
      <c r="AD1862" s="3"/>
      <c r="AE1862" s="3"/>
      <c r="AF1862" s="3"/>
      <c r="AG1862" s="3"/>
      <c r="AH1862" s="3"/>
      <c r="AI1862" s="3"/>
      <c r="AJ1862" s="3"/>
    </row>
    <row r="1863" spans="1:36" x14ac:dyDescent="0.45">
      <c r="A1863" s="3"/>
      <c r="B1863" s="3"/>
      <c r="C1863" s="3"/>
      <c r="D1863" s="23"/>
      <c r="E1863" s="95"/>
      <c r="F1863" s="95"/>
      <c r="X1863" s="95"/>
      <c r="Z1863" s="95"/>
      <c r="AB1863" s="3"/>
      <c r="AC1863" s="3"/>
      <c r="AD1863" s="3"/>
      <c r="AE1863" s="3"/>
      <c r="AF1863" s="3"/>
      <c r="AG1863" s="3"/>
      <c r="AH1863" s="3"/>
      <c r="AI1863" s="3"/>
      <c r="AJ1863" s="3"/>
    </row>
    <row r="1864" spans="1:36" x14ac:dyDescent="0.45">
      <c r="A1864" s="3"/>
      <c r="B1864" s="3"/>
      <c r="C1864" s="3"/>
      <c r="D1864" s="23"/>
      <c r="E1864" s="95"/>
      <c r="F1864" s="95"/>
      <c r="X1864" s="95"/>
      <c r="Z1864" s="95"/>
      <c r="AB1864" s="3"/>
      <c r="AC1864" s="3"/>
      <c r="AD1864" s="3"/>
      <c r="AE1864" s="3"/>
      <c r="AF1864" s="3"/>
      <c r="AG1864" s="3"/>
      <c r="AH1864" s="3"/>
      <c r="AI1864" s="3"/>
      <c r="AJ1864" s="3"/>
    </row>
    <row r="1865" spans="1:36" x14ac:dyDescent="0.45">
      <c r="A1865" s="3"/>
      <c r="B1865" s="3"/>
      <c r="C1865" s="3"/>
      <c r="D1865" s="23"/>
      <c r="E1865" s="95"/>
      <c r="F1865" s="95"/>
      <c r="X1865" s="95"/>
      <c r="Z1865" s="95"/>
      <c r="AB1865" s="3"/>
      <c r="AC1865" s="3"/>
      <c r="AD1865" s="3"/>
      <c r="AE1865" s="3"/>
      <c r="AF1865" s="3"/>
      <c r="AG1865" s="3"/>
      <c r="AH1865" s="3"/>
      <c r="AI1865" s="3"/>
      <c r="AJ1865" s="3"/>
    </row>
    <row r="1866" spans="1:36" x14ac:dyDescent="0.45">
      <c r="A1866" s="3"/>
      <c r="B1866" s="3"/>
      <c r="C1866" s="3"/>
      <c r="D1866" s="23"/>
      <c r="E1866" s="95"/>
      <c r="F1866" s="95"/>
      <c r="X1866" s="95"/>
      <c r="Z1866" s="95"/>
      <c r="AB1866" s="3"/>
      <c r="AC1866" s="3"/>
      <c r="AD1866" s="3"/>
      <c r="AE1866" s="3"/>
      <c r="AF1866" s="3"/>
      <c r="AG1866" s="3"/>
      <c r="AH1866" s="3"/>
      <c r="AI1866" s="3"/>
      <c r="AJ1866" s="3"/>
    </row>
    <row r="1867" spans="1:36" x14ac:dyDescent="0.45">
      <c r="A1867" s="3"/>
      <c r="B1867" s="3"/>
      <c r="C1867" s="3"/>
      <c r="D1867" s="23"/>
      <c r="E1867" s="95"/>
      <c r="F1867" s="95"/>
      <c r="X1867" s="95"/>
      <c r="Z1867" s="95"/>
      <c r="AB1867" s="3"/>
      <c r="AC1867" s="3"/>
      <c r="AD1867" s="3"/>
      <c r="AE1867" s="3"/>
      <c r="AF1867" s="3"/>
      <c r="AG1867" s="3"/>
      <c r="AH1867" s="3"/>
      <c r="AI1867" s="3"/>
      <c r="AJ1867" s="3"/>
    </row>
    <row r="1868" spans="1:36" x14ac:dyDescent="0.45">
      <c r="A1868" s="3"/>
      <c r="B1868" s="3"/>
      <c r="C1868" s="3"/>
      <c r="D1868" s="23"/>
      <c r="E1868" s="95"/>
      <c r="F1868" s="95"/>
      <c r="X1868" s="95"/>
      <c r="Z1868" s="95"/>
      <c r="AB1868" s="3"/>
      <c r="AC1868" s="3"/>
      <c r="AD1868" s="3"/>
      <c r="AE1868" s="3"/>
      <c r="AF1868" s="3"/>
      <c r="AG1868" s="3"/>
      <c r="AH1868" s="3"/>
      <c r="AI1868" s="3"/>
      <c r="AJ1868" s="3"/>
    </row>
    <row r="1869" spans="1:36" x14ac:dyDescent="0.45">
      <c r="A1869" s="3"/>
      <c r="B1869" s="3"/>
      <c r="C1869" s="3"/>
      <c r="D1869" s="23"/>
      <c r="E1869" s="95"/>
      <c r="F1869" s="95"/>
      <c r="X1869" s="95"/>
      <c r="Z1869" s="95"/>
      <c r="AB1869" s="3"/>
      <c r="AC1869" s="3"/>
      <c r="AD1869" s="3"/>
      <c r="AE1869" s="3"/>
      <c r="AF1869" s="3"/>
      <c r="AG1869" s="3"/>
      <c r="AH1869" s="3"/>
      <c r="AI1869" s="3"/>
      <c r="AJ1869" s="3"/>
    </row>
    <row r="1870" spans="1:36" x14ac:dyDescent="0.45">
      <c r="A1870" s="3"/>
      <c r="B1870" s="3"/>
      <c r="C1870" s="3"/>
      <c r="D1870" s="23"/>
      <c r="E1870" s="95"/>
      <c r="F1870" s="95"/>
      <c r="X1870" s="95"/>
      <c r="Z1870" s="95"/>
      <c r="AB1870" s="3"/>
      <c r="AC1870" s="3"/>
      <c r="AD1870" s="3"/>
      <c r="AE1870" s="3"/>
      <c r="AF1870" s="3"/>
      <c r="AG1870" s="3"/>
      <c r="AH1870" s="3"/>
      <c r="AI1870" s="3"/>
      <c r="AJ1870" s="3"/>
    </row>
    <row r="1871" spans="1:36" x14ac:dyDescent="0.45">
      <c r="A1871" s="3"/>
      <c r="B1871" s="3"/>
      <c r="C1871" s="3"/>
      <c r="D1871" s="23"/>
      <c r="E1871" s="95"/>
      <c r="F1871" s="95"/>
      <c r="X1871" s="95"/>
      <c r="Z1871" s="95"/>
      <c r="AB1871" s="3"/>
      <c r="AC1871" s="3"/>
      <c r="AD1871" s="3"/>
      <c r="AE1871" s="3"/>
      <c r="AF1871" s="3"/>
      <c r="AG1871" s="3"/>
      <c r="AH1871" s="3"/>
      <c r="AI1871" s="3"/>
      <c r="AJ1871" s="3"/>
    </row>
    <row r="1872" spans="1:36" x14ac:dyDescent="0.45">
      <c r="A1872" s="3"/>
      <c r="B1872" s="3"/>
      <c r="C1872" s="3"/>
      <c r="D1872" s="23"/>
      <c r="E1872" s="95"/>
      <c r="F1872" s="95"/>
      <c r="X1872" s="95"/>
      <c r="Z1872" s="95"/>
      <c r="AB1872" s="3"/>
      <c r="AC1872" s="3"/>
      <c r="AD1872" s="3"/>
      <c r="AE1872" s="3"/>
      <c r="AF1872" s="3"/>
      <c r="AG1872" s="3"/>
      <c r="AH1872" s="3"/>
      <c r="AI1872" s="3"/>
      <c r="AJ1872" s="3"/>
    </row>
    <row r="1873" spans="1:36" x14ac:dyDescent="0.45">
      <c r="A1873" s="3"/>
      <c r="B1873" s="3"/>
      <c r="C1873" s="3"/>
      <c r="D1873" s="23"/>
      <c r="E1873" s="95"/>
      <c r="F1873" s="95"/>
      <c r="X1873" s="95"/>
      <c r="Z1873" s="95"/>
      <c r="AB1873" s="3"/>
      <c r="AC1873" s="3"/>
      <c r="AD1873" s="3"/>
      <c r="AE1873" s="3"/>
      <c r="AF1873" s="3"/>
      <c r="AG1873" s="3"/>
      <c r="AH1873" s="3"/>
      <c r="AI1873" s="3"/>
      <c r="AJ1873" s="3"/>
    </row>
    <row r="1874" spans="1:36" x14ac:dyDescent="0.45">
      <c r="A1874" s="3"/>
      <c r="B1874" s="3"/>
      <c r="C1874" s="3"/>
      <c r="D1874" s="23"/>
      <c r="E1874" s="95"/>
      <c r="F1874" s="95"/>
      <c r="X1874" s="95"/>
      <c r="Z1874" s="95"/>
      <c r="AB1874" s="3"/>
      <c r="AC1874" s="3"/>
      <c r="AD1874" s="3"/>
      <c r="AE1874" s="3"/>
      <c r="AF1874" s="3"/>
      <c r="AG1874" s="3"/>
      <c r="AH1874" s="3"/>
      <c r="AI1874" s="3"/>
      <c r="AJ1874" s="3"/>
    </row>
    <row r="1875" spans="1:36" x14ac:dyDescent="0.45">
      <c r="A1875" s="3"/>
      <c r="B1875" s="3"/>
      <c r="C1875" s="3"/>
      <c r="D1875" s="23"/>
      <c r="E1875" s="95"/>
      <c r="F1875" s="95"/>
      <c r="X1875" s="95"/>
      <c r="Z1875" s="95"/>
      <c r="AB1875" s="3"/>
      <c r="AC1875" s="3"/>
      <c r="AD1875" s="3"/>
      <c r="AE1875" s="3"/>
      <c r="AF1875" s="3"/>
      <c r="AG1875" s="3"/>
      <c r="AH1875" s="3"/>
      <c r="AI1875" s="3"/>
      <c r="AJ1875" s="3"/>
    </row>
    <row r="1876" spans="1:36" x14ac:dyDescent="0.45">
      <c r="A1876" s="3"/>
      <c r="B1876" s="3"/>
      <c r="C1876" s="3"/>
      <c r="D1876" s="23"/>
      <c r="E1876" s="95"/>
      <c r="F1876" s="95"/>
      <c r="X1876" s="95"/>
      <c r="Z1876" s="95"/>
      <c r="AB1876" s="3"/>
      <c r="AC1876" s="3"/>
      <c r="AD1876" s="3"/>
      <c r="AE1876" s="3"/>
      <c r="AF1876" s="3"/>
      <c r="AG1876" s="3"/>
      <c r="AH1876" s="3"/>
      <c r="AI1876" s="3"/>
      <c r="AJ1876" s="3"/>
    </row>
    <row r="1877" spans="1:36" x14ac:dyDescent="0.45">
      <c r="A1877" s="3"/>
      <c r="B1877" s="3"/>
      <c r="C1877" s="3"/>
      <c r="D1877" s="23"/>
      <c r="E1877" s="95"/>
      <c r="F1877" s="95"/>
      <c r="X1877" s="95"/>
      <c r="Z1877" s="95"/>
      <c r="AB1877" s="3"/>
      <c r="AC1877" s="3"/>
      <c r="AD1877" s="3"/>
      <c r="AE1877" s="3"/>
      <c r="AF1877" s="3"/>
      <c r="AG1877" s="3"/>
      <c r="AH1877" s="3"/>
      <c r="AI1877" s="3"/>
      <c r="AJ1877" s="3"/>
    </row>
    <row r="1878" spans="1:36" x14ac:dyDescent="0.45">
      <c r="A1878" s="3"/>
      <c r="B1878" s="3"/>
      <c r="C1878" s="3"/>
      <c r="D1878" s="23"/>
      <c r="E1878" s="95"/>
      <c r="F1878" s="95"/>
      <c r="X1878" s="95"/>
      <c r="Z1878" s="95"/>
      <c r="AB1878" s="3"/>
      <c r="AC1878" s="3"/>
      <c r="AD1878" s="3"/>
      <c r="AE1878" s="3"/>
      <c r="AF1878" s="3"/>
      <c r="AG1878" s="3"/>
      <c r="AH1878" s="3"/>
      <c r="AI1878" s="3"/>
      <c r="AJ1878" s="3"/>
    </row>
    <row r="1879" spans="1:36" x14ac:dyDescent="0.45">
      <c r="A1879" s="3"/>
      <c r="B1879" s="3"/>
      <c r="C1879" s="3"/>
      <c r="D1879" s="23"/>
      <c r="E1879" s="95"/>
      <c r="F1879" s="95"/>
      <c r="X1879" s="95"/>
      <c r="Z1879" s="95"/>
      <c r="AB1879" s="3"/>
      <c r="AC1879" s="3"/>
      <c r="AD1879" s="3"/>
      <c r="AE1879" s="3"/>
      <c r="AF1879" s="3"/>
      <c r="AG1879" s="3"/>
      <c r="AH1879" s="3"/>
      <c r="AI1879" s="3"/>
      <c r="AJ1879" s="3"/>
    </row>
    <row r="1880" spans="1:36" x14ac:dyDescent="0.45">
      <c r="A1880" s="3"/>
      <c r="B1880" s="3"/>
      <c r="C1880" s="3"/>
      <c r="D1880" s="23"/>
      <c r="E1880" s="95"/>
      <c r="F1880" s="95"/>
      <c r="X1880" s="95"/>
      <c r="Z1880" s="95"/>
      <c r="AB1880" s="3"/>
      <c r="AC1880" s="3"/>
      <c r="AD1880" s="3"/>
      <c r="AE1880" s="3"/>
      <c r="AF1880" s="3"/>
      <c r="AG1880" s="3"/>
      <c r="AH1880" s="3"/>
      <c r="AI1880" s="3"/>
      <c r="AJ1880" s="3"/>
    </row>
    <row r="1881" spans="1:36" x14ac:dyDescent="0.45">
      <c r="A1881" s="3"/>
      <c r="B1881" s="3"/>
      <c r="C1881" s="3"/>
      <c r="D1881" s="23"/>
      <c r="E1881" s="95"/>
      <c r="F1881" s="95"/>
      <c r="X1881" s="95"/>
      <c r="Z1881" s="95"/>
      <c r="AB1881" s="3"/>
      <c r="AC1881" s="3"/>
      <c r="AD1881" s="3"/>
      <c r="AE1881" s="3"/>
      <c r="AF1881" s="3"/>
      <c r="AG1881" s="3"/>
      <c r="AH1881" s="3"/>
      <c r="AI1881" s="3"/>
      <c r="AJ1881" s="3"/>
    </row>
    <row r="1882" spans="1:36" x14ac:dyDescent="0.45">
      <c r="A1882" s="3"/>
      <c r="B1882" s="3"/>
      <c r="C1882" s="3"/>
      <c r="D1882" s="23"/>
      <c r="E1882" s="95"/>
      <c r="F1882" s="95"/>
      <c r="X1882" s="95"/>
      <c r="Z1882" s="95"/>
      <c r="AB1882" s="3"/>
      <c r="AC1882" s="3"/>
      <c r="AD1882" s="3"/>
      <c r="AE1882" s="3"/>
      <c r="AF1882" s="3"/>
      <c r="AG1882" s="3"/>
      <c r="AH1882" s="3"/>
      <c r="AI1882" s="3"/>
      <c r="AJ1882" s="3"/>
    </row>
    <row r="1883" spans="1:36" x14ac:dyDescent="0.45">
      <c r="A1883" s="3"/>
      <c r="B1883" s="3"/>
      <c r="C1883" s="3"/>
      <c r="D1883" s="23"/>
      <c r="E1883" s="95"/>
      <c r="F1883" s="95"/>
      <c r="X1883" s="95"/>
      <c r="Z1883" s="95"/>
      <c r="AB1883" s="3"/>
      <c r="AC1883" s="3"/>
      <c r="AD1883" s="3"/>
      <c r="AE1883" s="3"/>
      <c r="AF1883" s="3"/>
      <c r="AG1883" s="3"/>
      <c r="AH1883" s="3"/>
      <c r="AI1883" s="3"/>
      <c r="AJ1883" s="3"/>
    </row>
    <row r="1884" spans="1:36" x14ac:dyDescent="0.45">
      <c r="A1884" s="3"/>
      <c r="B1884" s="3"/>
      <c r="C1884" s="3"/>
      <c r="D1884" s="23"/>
      <c r="E1884" s="95"/>
      <c r="F1884" s="95"/>
      <c r="X1884" s="95"/>
      <c r="Z1884" s="95"/>
      <c r="AB1884" s="3"/>
      <c r="AC1884" s="3"/>
      <c r="AD1884" s="3"/>
      <c r="AE1884" s="3"/>
      <c r="AF1884" s="3"/>
      <c r="AG1884" s="3"/>
      <c r="AH1884" s="3"/>
      <c r="AI1884" s="3"/>
      <c r="AJ1884" s="3"/>
    </row>
    <row r="1885" spans="1:36" x14ac:dyDescent="0.45">
      <c r="A1885" s="3"/>
      <c r="B1885" s="3"/>
      <c r="C1885" s="3"/>
      <c r="D1885" s="23"/>
      <c r="E1885" s="95"/>
      <c r="F1885" s="95"/>
      <c r="X1885" s="95"/>
      <c r="Z1885" s="95"/>
      <c r="AB1885" s="3"/>
      <c r="AC1885" s="3"/>
      <c r="AD1885" s="3"/>
      <c r="AE1885" s="3"/>
      <c r="AF1885" s="3"/>
      <c r="AG1885" s="3"/>
      <c r="AH1885" s="3"/>
      <c r="AI1885" s="3"/>
      <c r="AJ1885" s="3"/>
    </row>
    <row r="1886" spans="1:36" x14ac:dyDescent="0.45">
      <c r="A1886" s="3"/>
      <c r="B1886" s="3"/>
      <c r="C1886" s="3"/>
      <c r="D1886" s="23"/>
      <c r="E1886" s="95"/>
      <c r="F1886" s="95"/>
      <c r="X1886" s="95"/>
      <c r="Z1886" s="95"/>
      <c r="AB1886" s="3"/>
      <c r="AC1886" s="3"/>
      <c r="AD1886" s="3"/>
      <c r="AE1886" s="3"/>
      <c r="AF1886" s="3"/>
      <c r="AG1886" s="3"/>
      <c r="AH1886" s="3"/>
      <c r="AI1886" s="3"/>
      <c r="AJ1886" s="3"/>
    </row>
    <row r="1887" spans="1:36" x14ac:dyDescent="0.45">
      <c r="A1887" s="3"/>
      <c r="B1887" s="3"/>
      <c r="C1887" s="3"/>
      <c r="D1887" s="23"/>
      <c r="E1887" s="95"/>
      <c r="F1887" s="95"/>
      <c r="X1887" s="95"/>
      <c r="Z1887" s="95"/>
      <c r="AB1887" s="3"/>
      <c r="AC1887" s="3"/>
      <c r="AD1887" s="3"/>
      <c r="AE1887" s="3"/>
      <c r="AF1887" s="3"/>
      <c r="AG1887" s="3"/>
      <c r="AH1887" s="3"/>
      <c r="AI1887" s="3"/>
      <c r="AJ1887" s="3"/>
    </row>
    <row r="1888" spans="1:36" x14ac:dyDescent="0.45">
      <c r="A1888" s="3"/>
      <c r="B1888" s="3"/>
      <c r="C1888" s="3"/>
      <c r="D1888" s="23"/>
      <c r="E1888" s="95"/>
      <c r="F1888" s="95"/>
      <c r="X1888" s="95"/>
      <c r="Z1888" s="95"/>
      <c r="AB1888" s="3"/>
      <c r="AC1888" s="3"/>
      <c r="AD1888" s="3"/>
      <c r="AE1888" s="3"/>
      <c r="AF1888" s="3"/>
      <c r="AG1888" s="3"/>
      <c r="AH1888" s="3"/>
      <c r="AI1888" s="3"/>
      <c r="AJ1888" s="3"/>
    </row>
    <row r="1889" spans="1:36" x14ac:dyDescent="0.45">
      <c r="A1889" s="3"/>
      <c r="B1889" s="3"/>
      <c r="C1889" s="3"/>
      <c r="D1889" s="23"/>
      <c r="E1889" s="95"/>
      <c r="F1889" s="95"/>
      <c r="X1889" s="95"/>
      <c r="Z1889" s="95"/>
      <c r="AB1889" s="3"/>
      <c r="AC1889" s="3"/>
      <c r="AD1889" s="3"/>
      <c r="AE1889" s="3"/>
      <c r="AF1889" s="3"/>
      <c r="AG1889" s="3"/>
      <c r="AH1889" s="3"/>
      <c r="AI1889" s="3"/>
      <c r="AJ1889" s="3"/>
    </row>
    <row r="1890" spans="1:36" x14ac:dyDescent="0.45">
      <c r="A1890" s="3"/>
      <c r="B1890" s="3"/>
      <c r="C1890" s="3"/>
      <c r="D1890" s="23"/>
      <c r="E1890" s="95"/>
      <c r="F1890" s="95"/>
      <c r="X1890" s="95"/>
      <c r="Z1890" s="95"/>
      <c r="AB1890" s="3"/>
      <c r="AC1890" s="3"/>
      <c r="AD1890" s="3"/>
      <c r="AE1890" s="3"/>
      <c r="AF1890" s="3"/>
      <c r="AG1890" s="3"/>
      <c r="AH1890" s="3"/>
      <c r="AI1890" s="3"/>
      <c r="AJ1890" s="3"/>
    </row>
    <row r="1891" spans="1:36" x14ac:dyDescent="0.45">
      <c r="A1891" s="3"/>
      <c r="B1891" s="3"/>
      <c r="C1891" s="3"/>
      <c r="D1891" s="23"/>
      <c r="E1891" s="95"/>
      <c r="F1891" s="95"/>
      <c r="X1891" s="95"/>
      <c r="Z1891" s="95"/>
      <c r="AB1891" s="3"/>
      <c r="AC1891" s="3"/>
      <c r="AD1891" s="3"/>
      <c r="AE1891" s="3"/>
      <c r="AF1891" s="3"/>
      <c r="AG1891" s="3"/>
      <c r="AH1891" s="3"/>
      <c r="AI1891" s="3"/>
      <c r="AJ1891" s="3"/>
    </row>
    <row r="1892" spans="1:36" x14ac:dyDescent="0.45">
      <c r="A1892" s="3"/>
      <c r="B1892" s="3"/>
      <c r="C1892" s="3"/>
      <c r="D1892" s="23"/>
      <c r="E1892" s="95"/>
      <c r="F1892" s="95"/>
      <c r="X1892" s="95"/>
      <c r="Z1892" s="95"/>
      <c r="AB1892" s="3"/>
      <c r="AC1892" s="3"/>
      <c r="AD1892" s="3"/>
      <c r="AE1892" s="3"/>
      <c r="AF1892" s="3"/>
      <c r="AG1892" s="3"/>
      <c r="AH1892" s="3"/>
      <c r="AI1892" s="3"/>
      <c r="AJ1892" s="3"/>
    </row>
    <row r="1893" spans="1:36" x14ac:dyDescent="0.45">
      <c r="A1893" s="3"/>
      <c r="B1893" s="3"/>
      <c r="C1893" s="3"/>
      <c r="D1893" s="23"/>
      <c r="E1893" s="95"/>
      <c r="F1893" s="95"/>
      <c r="X1893" s="95"/>
      <c r="Z1893" s="95"/>
      <c r="AB1893" s="3"/>
      <c r="AC1893" s="3"/>
      <c r="AD1893" s="3"/>
      <c r="AE1893" s="3"/>
      <c r="AF1893" s="3"/>
      <c r="AG1893" s="3"/>
      <c r="AH1893" s="3"/>
      <c r="AI1893" s="3"/>
      <c r="AJ1893" s="3"/>
    </row>
    <row r="1894" spans="1:36" x14ac:dyDescent="0.45">
      <c r="A1894" s="3"/>
      <c r="B1894" s="3"/>
      <c r="C1894" s="3"/>
      <c r="D1894" s="23"/>
      <c r="E1894" s="95"/>
      <c r="F1894" s="95"/>
      <c r="X1894" s="95"/>
      <c r="Z1894" s="95"/>
      <c r="AB1894" s="3"/>
      <c r="AC1894" s="3"/>
      <c r="AD1894" s="3"/>
      <c r="AE1894" s="3"/>
      <c r="AF1894" s="3"/>
      <c r="AG1894" s="3"/>
      <c r="AH1894" s="3"/>
      <c r="AI1894" s="3"/>
      <c r="AJ1894" s="3"/>
    </row>
    <row r="1895" spans="1:36" x14ac:dyDescent="0.45">
      <c r="A1895" s="3"/>
      <c r="B1895" s="3"/>
      <c r="C1895" s="3"/>
      <c r="D1895" s="23"/>
      <c r="E1895" s="95"/>
      <c r="F1895" s="95"/>
      <c r="X1895" s="95"/>
      <c r="Z1895" s="95"/>
      <c r="AB1895" s="3"/>
      <c r="AC1895" s="3"/>
      <c r="AD1895" s="3"/>
      <c r="AE1895" s="3"/>
      <c r="AF1895" s="3"/>
      <c r="AG1895" s="3"/>
      <c r="AH1895" s="3"/>
      <c r="AI1895" s="3"/>
      <c r="AJ1895" s="3"/>
    </row>
    <row r="1896" spans="1:36" x14ac:dyDescent="0.45">
      <c r="A1896" s="3"/>
      <c r="B1896" s="3"/>
      <c r="C1896" s="3"/>
      <c r="D1896" s="23"/>
      <c r="E1896" s="95"/>
      <c r="F1896" s="95"/>
      <c r="X1896" s="95"/>
      <c r="Z1896" s="95"/>
      <c r="AB1896" s="3"/>
      <c r="AC1896" s="3"/>
      <c r="AD1896" s="3"/>
      <c r="AE1896" s="3"/>
      <c r="AF1896" s="3"/>
      <c r="AG1896" s="3"/>
      <c r="AH1896" s="3"/>
      <c r="AI1896" s="3"/>
      <c r="AJ1896" s="3"/>
    </row>
    <row r="1897" spans="1:36" x14ac:dyDescent="0.45">
      <c r="A1897" s="3"/>
      <c r="B1897" s="3"/>
      <c r="C1897" s="3"/>
      <c r="D1897" s="23"/>
      <c r="E1897" s="95"/>
      <c r="F1897" s="95"/>
      <c r="X1897" s="95"/>
      <c r="Z1897" s="95"/>
      <c r="AB1897" s="3"/>
      <c r="AC1897" s="3"/>
      <c r="AD1897" s="3"/>
      <c r="AE1897" s="3"/>
      <c r="AF1897" s="3"/>
      <c r="AG1897" s="3"/>
      <c r="AH1897" s="3"/>
      <c r="AI1897" s="3"/>
      <c r="AJ1897" s="3"/>
    </row>
    <row r="1898" spans="1:36" x14ac:dyDescent="0.45">
      <c r="A1898" s="3"/>
      <c r="B1898" s="3"/>
      <c r="C1898" s="3"/>
      <c r="D1898" s="23"/>
      <c r="E1898" s="95"/>
      <c r="F1898" s="95"/>
      <c r="X1898" s="95"/>
      <c r="Z1898" s="95"/>
      <c r="AB1898" s="3"/>
      <c r="AC1898" s="3"/>
      <c r="AD1898" s="3"/>
      <c r="AE1898" s="3"/>
      <c r="AF1898" s="3"/>
      <c r="AG1898" s="3"/>
      <c r="AH1898" s="3"/>
      <c r="AI1898" s="3"/>
      <c r="AJ1898" s="3"/>
    </row>
    <row r="1899" spans="1:36" x14ac:dyDescent="0.45">
      <c r="A1899" s="3"/>
      <c r="B1899" s="3"/>
      <c r="C1899" s="3"/>
      <c r="D1899" s="23"/>
      <c r="E1899" s="95"/>
      <c r="F1899" s="95"/>
      <c r="X1899" s="95"/>
      <c r="Z1899" s="95"/>
      <c r="AB1899" s="3"/>
      <c r="AC1899" s="3"/>
      <c r="AD1899" s="3"/>
      <c r="AE1899" s="3"/>
      <c r="AF1899" s="3"/>
      <c r="AG1899" s="3"/>
      <c r="AH1899" s="3"/>
      <c r="AI1899" s="3"/>
      <c r="AJ1899" s="3"/>
    </row>
    <row r="1900" spans="1:36" x14ac:dyDescent="0.45">
      <c r="A1900" s="3"/>
      <c r="B1900" s="3"/>
      <c r="C1900" s="3"/>
      <c r="D1900" s="23"/>
      <c r="E1900" s="95"/>
      <c r="F1900" s="95"/>
      <c r="X1900" s="95"/>
      <c r="Z1900" s="95"/>
      <c r="AB1900" s="3"/>
      <c r="AC1900" s="3"/>
      <c r="AD1900" s="3"/>
      <c r="AE1900" s="3"/>
      <c r="AF1900" s="3"/>
      <c r="AG1900" s="3"/>
      <c r="AH1900" s="3"/>
      <c r="AI1900" s="3"/>
      <c r="AJ1900" s="3"/>
    </row>
    <row r="1901" spans="1:36" x14ac:dyDescent="0.45">
      <c r="A1901" s="3"/>
      <c r="B1901" s="3"/>
      <c r="C1901" s="3"/>
      <c r="D1901" s="23"/>
      <c r="E1901" s="95"/>
      <c r="F1901" s="95"/>
      <c r="X1901" s="95"/>
      <c r="Z1901" s="95"/>
      <c r="AB1901" s="3"/>
      <c r="AC1901" s="3"/>
      <c r="AD1901" s="3"/>
      <c r="AE1901" s="3"/>
      <c r="AF1901" s="3"/>
      <c r="AG1901" s="3"/>
      <c r="AH1901" s="3"/>
      <c r="AI1901" s="3"/>
      <c r="AJ1901" s="3"/>
    </row>
    <row r="1902" spans="1:36" x14ac:dyDescent="0.45">
      <c r="A1902" s="3"/>
      <c r="B1902" s="3"/>
      <c r="C1902" s="3"/>
      <c r="D1902" s="23"/>
      <c r="E1902" s="95"/>
      <c r="F1902" s="95"/>
      <c r="X1902" s="95"/>
      <c r="Z1902" s="95"/>
      <c r="AB1902" s="3"/>
      <c r="AC1902" s="3"/>
      <c r="AD1902" s="3"/>
      <c r="AE1902" s="3"/>
      <c r="AF1902" s="3"/>
      <c r="AG1902" s="3"/>
      <c r="AH1902" s="3"/>
      <c r="AI1902" s="3"/>
      <c r="AJ1902" s="3"/>
    </row>
    <row r="1903" spans="1:36" x14ac:dyDescent="0.45">
      <c r="A1903" s="3"/>
      <c r="B1903" s="3"/>
      <c r="C1903" s="3"/>
      <c r="D1903" s="23"/>
      <c r="E1903" s="95"/>
      <c r="F1903" s="95"/>
      <c r="X1903" s="95"/>
      <c r="Z1903" s="95"/>
      <c r="AB1903" s="3"/>
      <c r="AC1903" s="3"/>
      <c r="AD1903" s="3"/>
      <c r="AE1903" s="3"/>
      <c r="AF1903" s="3"/>
      <c r="AG1903" s="3"/>
      <c r="AH1903" s="3"/>
      <c r="AI1903" s="3"/>
      <c r="AJ1903" s="3"/>
    </row>
    <row r="1904" spans="1:36" x14ac:dyDescent="0.45">
      <c r="A1904" s="3"/>
      <c r="B1904" s="3"/>
      <c r="C1904" s="3"/>
      <c r="D1904" s="23"/>
      <c r="E1904" s="95"/>
      <c r="F1904" s="95"/>
      <c r="X1904" s="95"/>
      <c r="Z1904" s="95"/>
      <c r="AB1904" s="3"/>
      <c r="AC1904" s="3"/>
      <c r="AD1904" s="3"/>
      <c r="AE1904" s="3"/>
      <c r="AF1904" s="3"/>
      <c r="AG1904" s="3"/>
      <c r="AH1904" s="3"/>
      <c r="AI1904" s="3"/>
      <c r="AJ1904" s="3"/>
    </row>
    <row r="1905" spans="1:36" x14ac:dyDescent="0.45">
      <c r="A1905" s="3"/>
      <c r="B1905" s="3"/>
      <c r="C1905" s="3"/>
      <c r="D1905" s="23"/>
      <c r="E1905" s="95"/>
      <c r="F1905" s="95"/>
      <c r="X1905" s="95"/>
      <c r="Z1905" s="95"/>
      <c r="AB1905" s="3"/>
      <c r="AC1905" s="3"/>
      <c r="AD1905" s="3"/>
      <c r="AE1905" s="3"/>
      <c r="AF1905" s="3"/>
      <c r="AG1905" s="3"/>
      <c r="AH1905" s="3"/>
      <c r="AI1905" s="3"/>
      <c r="AJ1905" s="3"/>
    </row>
    <row r="1906" spans="1:36" x14ac:dyDescent="0.45">
      <c r="A1906" s="3"/>
      <c r="B1906" s="3"/>
      <c r="C1906" s="3"/>
      <c r="D1906" s="23"/>
      <c r="E1906" s="95"/>
      <c r="F1906" s="95"/>
      <c r="X1906" s="95"/>
      <c r="Z1906" s="95"/>
      <c r="AB1906" s="3"/>
      <c r="AC1906" s="3"/>
      <c r="AD1906" s="3"/>
      <c r="AE1906" s="3"/>
      <c r="AF1906" s="3"/>
      <c r="AG1906" s="3"/>
      <c r="AH1906" s="3"/>
      <c r="AI1906" s="3"/>
      <c r="AJ1906" s="3"/>
    </row>
    <row r="1907" spans="1:36" x14ac:dyDescent="0.45">
      <c r="A1907" s="3"/>
      <c r="B1907" s="3"/>
      <c r="C1907" s="3"/>
      <c r="D1907" s="23"/>
      <c r="E1907" s="95"/>
      <c r="F1907" s="95"/>
      <c r="X1907" s="95"/>
      <c r="Z1907" s="95"/>
      <c r="AB1907" s="3"/>
      <c r="AC1907" s="3"/>
      <c r="AD1907" s="3"/>
      <c r="AE1907" s="3"/>
      <c r="AF1907" s="3"/>
      <c r="AG1907" s="3"/>
      <c r="AH1907" s="3"/>
      <c r="AI1907" s="3"/>
      <c r="AJ1907" s="3"/>
    </row>
    <row r="1908" spans="1:36" x14ac:dyDescent="0.45">
      <c r="A1908" s="3"/>
      <c r="B1908" s="3"/>
      <c r="C1908" s="3"/>
      <c r="D1908" s="23"/>
      <c r="E1908" s="95"/>
      <c r="F1908" s="95"/>
      <c r="X1908" s="95"/>
      <c r="Z1908" s="95"/>
      <c r="AB1908" s="3"/>
      <c r="AC1908" s="3"/>
      <c r="AD1908" s="3"/>
      <c r="AE1908" s="3"/>
      <c r="AF1908" s="3"/>
      <c r="AG1908" s="3"/>
      <c r="AH1908" s="3"/>
      <c r="AI1908" s="3"/>
      <c r="AJ1908" s="3"/>
    </row>
    <row r="1909" spans="1:36" x14ac:dyDescent="0.45">
      <c r="A1909" s="3"/>
      <c r="B1909" s="3"/>
      <c r="C1909" s="3"/>
      <c r="D1909" s="23"/>
      <c r="E1909" s="95"/>
      <c r="F1909" s="95"/>
      <c r="X1909" s="95"/>
      <c r="Z1909" s="95"/>
      <c r="AB1909" s="3"/>
      <c r="AC1909" s="3"/>
      <c r="AD1909" s="3"/>
      <c r="AE1909" s="3"/>
      <c r="AF1909" s="3"/>
      <c r="AG1909" s="3"/>
      <c r="AH1909" s="3"/>
      <c r="AI1909" s="3"/>
      <c r="AJ1909" s="3"/>
    </row>
    <row r="1910" spans="1:36" x14ac:dyDescent="0.45">
      <c r="A1910" s="3"/>
      <c r="B1910" s="3"/>
      <c r="C1910" s="3"/>
      <c r="D1910" s="23"/>
      <c r="E1910" s="95"/>
      <c r="F1910" s="95"/>
      <c r="X1910" s="95"/>
      <c r="Z1910" s="95"/>
      <c r="AB1910" s="3"/>
      <c r="AC1910" s="3"/>
      <c r="AD1910" s="3"/>
      <c r="AE1910" s="3"/>
      <c r="AF1910" s="3"/>
      <c r="AG1910" s="3"/>
      <c r="AH1910" s="3"/>
      <c r="AI1910" s="3"/>
      <c r="AJ1910" s="3"/>
    </row>
    <row r="1911" spans="1:36" x14ac:dyDescent="0.45">
      <c r="A1911" s="3"/>
      <c r="B1911" s="3"/>
      <c r="C1911" s="3"/>
      <c r="D1911" s="23"/>
      <c r="E1911" s="95"/>
      <c r="F1911" s="95"/>
      <c r="X1911" s="95"/>
      <c r="Z1911" s="95"/>
      <c r="AB1911" s="3"/>
      <c r="AC1911" s="3"/>
      <c r="AD1911" s="3"/>
      <c r="AE1911" s="3"/>
      <c r="AF1911" s="3"/>
      <c r="AG1911" s="3"/>
      <c r="AH1911" s="3"/>
      <c r="AI1911" s="3"/>
      <c r="AJ1911" s="3"/>
    </row>
    <row r="1912" spans="1:36" x14ac:dyDescent="0.45">
      <c r="A1912" s="3"/>
      <c r="B1912" s="3"/>
      <c r="C1912" s="3"/>
      <c r="D1912" s="23"/>
      <c r="E1912" s="95"/>
      <c r="F1912" s="95"/>
      <c r="X1912" s="95"/>
      <c r="Z1912" s="95"/>
      <c r="AB1912" s="3"/>
      <c r="AC1912" s="3"/>
      <c r="AD1912" s="3"/>
      <c r="AE1912" s="3"/>
      <c r="AF1912" s="3"/>
      <c r="AG1912" s="3"/>
      <c r="AH1912" s="3"/>
      <c r="AI1912" s="3"/>
      <c r="AJ1912" s="3"/>
    </row>
    <row r="1913" spans="1:36" x14ac:dyDescent="0.45">
      <c r="A1913" s="3"/>
      <c r="B1913" s="3"/>
      <c r="C1913" s="3"/>
      <c r="D1913" s="23"/>
      <c r="E1913" s="95"/>
      <c r="F1913" s="95"/>
      <c r="X1913" s="95"/>
      <c r="Z1913" s="95"/>
      <c r="AB1913" s="3"/>
      <c r="AC1913" s="3"/>
      <c r="AD1913" s="3"/>
      <c r="AE1913" s="3"/>
      <c r="AF1913" s="3"/>
      <c r="AG1913" s="3"/>
      <c r="AH1913" s="3"/>
      <c r="AI1913" s="3"/>
      <c r="AJ1913" s="3"/>
    </row>
    <row r="1914" spans="1:36" x14ac:dyDescent="0.45">
      <c r="A1914" s="3"/>
      <c r="B1914" s="3"/>
      <c r="C1914" s="3"/>
      <c r="D1914" s="23"/>
      <c r="E1914" s="95"/>
      <c r="F1914" s="95"/>
      <c r="X1914" s="95"/>
      <c r="Z1914" s="95"/>
      <c r="AB1914" s="3"/>
      <c r="AC1914" s="3"/>
      <c r="AD1914" s="3"/>
      <c r="AE1914" s="3"/>
      <c r="AF1914" s="3"/>
      <c r="AG1914" s="3"/>
      <c r="AH1914" s="3"/>
      <c r="AI1914" s="3"/>
      <c r="AJ1914" s="3"/>
    </row>
    <row r="1915" spans="1:36" x14ac:dyDescent="0.45">
      <c r="A1915" s="3"/>
      <c r="B1915" s="3"/>
      <c r="C1915" s="3"/>
      <c r="D1915" s="23"/>
      <c r="E1915" s="95"/>
      <c r="F1915" s="95"/>
      <c r="X1915" s="95"/>
      <c r="Z1915" s="95"/>
      <c r="AB1915" s="3"/>
      <c r="AC1915" s="3"/>
      <c r="AD1915" s="3"/>
      <c r="AE1915" s="3"/>
      <c r="AF1915" s="3"/>
      <c r="AG1915" s="3"/>
      <c r="AH1915" s="3"/>
      <c r="AI1915" s="3"/>
      <c r="AJ1915" s="3"/>
    </row>
    <row r="1916" spans="1:36" x14ac:dyDescent="0.45">
      <c r="A1916" s="3"/>
      <c r="B1916" s="3"/>
      <c r="C1916" s="3"/>
      <c r="D1916" s="23"/>
      <c r="E1916" s="95"/>
      <c r="F1916" s="95"/>
      <c r="X1916" s="95"/>
      <c r="Z1916" s="95"/>
      <c r="AB1916" s="3"/>
      <c r="AC1916" s="3"/>
      <c r="AD1916" s="3"/>
      <c r="AE1916" s="3"/>
      <c r="AF1916" s="3"/>
      <c r="AG1916" s="3"/>
      <c r="AH1916" s="3"/>
      <c r="AI1916" s="3"/>
      <c r="AJ1916" s="3"/>
    </row>
    <row r="1917" spans="1:36" x14ac:dyDescent="0.45">
      <c r="A1917" s="3"/>
      <c r="B1917" s="3"/>
      <c r="C1917" s="3"/>
      <c r="D1917" s="23"/>
      <c r="E1917" s="95"/>
      <c r="F1917" s="95"/>
      <c r="X1917" s="95"/>
      <c r="Z1917" s="95"/>
      <c r="AB1917" s="3"/>
      <c r="AC1917" s="3"/>
      <c r="AD1917" s="3"/>
      <c r="AE1917" s="3"/>
      <c r="AF1917" s="3"/>
      <c r="AG1917" s="3"/>
      <c r="AH1917" s="3"/>
      <c r="AI1917" s="3"/>
      <c r="AJ1917" s="3"/>
    </row>
    <row r="1918" spans="1:36" x14ac:dyDescent="0.45">
      <c r="A1918" s="3"/>
      <c r="B1918" s="3"/>
      <c r="C1918" s="3"/>
      <c r="D1918" s="23"/>
      <c r="E1918" s="95"/>
      <c r="F1918" s="95"/>
      <c r="X1918" s="95"/>
      <c r="Z1918" s="95"/>
      <c r="AB1918" s="3"/>
      <c r="AC1918" s="3"/>
      <c r="AD1918" s="3"/>
      <c r="AE1918" s="3"/>
      <c r="AF1918" s="3"/>
      <c r="AG1918" s="3"/>
      <c r="AH1918" s="3"/>
      <c r="AI1918" s="3"/>
      <c r="AJ1918" s="3"/>
    </row>
    <row r="1919" spans="1:36" x14ac:dyDescent="0.45">
      <c r="A1919" s="3"/>
      <c r="B1919" s="3"/>
      <c r="C1919" s="3"/>
      <c r="D1919" s="23"/>
      <c r="E1919" s="95"/>
      <c r="F1919" s="95"/>
      <c r="X1919" s="95"/>
      <c r="Z1919" s="95"/>
      <c r="AB1919" s="3"/>
      <c r="AC1919" s="3"/>
      <c r="AD1919" s="3"/>
      <c r="AE1919" s="3"/>
      <c r="AF1919" s="3"/>
      <c r="AG1919" s="3"/>
      <c r="AH1919" s="3"/>
      <c r="AI1919" s="3"/>
      <c r="AJ1919" s="3"/>
    </row>
    <row r="1920" spans="1:36" x14ac:dyDescent="0.45">
      <c r="A1920" s="3"/>
      <c r="B1920" s="3"/>
      <c r="C1920" s="3"/>
      <c r="D1920" s="23"/>
      <c r="E1920" s="95"/>
      <c r="F1920" s="95"/>
      <c r="X1920" s="95"/>
      <c r="Z1920" s="95"/>
      <c r="AB1920" s="3"/>
      <c r="AC1920" s="3"/>
      <c r="AD1920" s="3"/>
      <c r="AE1920" s="3"/>
      <c r="AF1920" s="3"/>
      <c r="AG1920" s="3"/>
      <c r="AH1920" s="3"/>
      <c r="AI1920" s="3"/>
      <c r="AJ1920" s="3"/>
    </row>
    <row r="1921" spans="1:36" x14ac:dyDescent="0.45">
      <c r="A1921" s="3"/>
      <c r="B1921" s="3"/>
      <c r="C1921" s="3"/>
      <c r="D1921" s="23"/>
      <c r="E1921" s="95"/>
      <c r="F1921" s="95"/>
      <c r="X1921" s="95"/>
      <c r="Z1921" s="95"/>
      <c r="AB1921" s="3"/>
      <c r="AC1921" s="3"/>
      <c r="AD1921" s="3"/>
      <c r="AE1921" s="3"/>
      <c r="AF1921" s="3"/>
      <c r="AG1921" s="3"/>
      <c r="AH1921" s="3"/>
      <c r="AI1921" s="3"/>
      <c r="AJ1921" s="3"/>
    </row>
    <row r="1922" spans="1:36" x14ac:dyDescent="0.45">
      <c r="A1922" s="3"/>
      <c r="B1922" s="3"/>
      <c r="C1922" s="3"/>
      <c r="D1922" s="23"/>
      <c r="E1922" s="95"/>
      <c r="F1922" s="95"/>
      <c r="X1922" s="95"/>
      <c r="Z1922" s="95"/>
      <c r="AB1922" s="3"/>
      <c r="AC1922" s="3"/>
      <c r="AD1922" s="3"/>
      <c r="AE1922" s="3"/>
      <c r="AF1922" s="3"/>
      <c r="AG1922" s="3"/>
      <c r="AH1922" s="3"/>
      <c r="AI1922" s="3"/>
      <c r="AJ1922" s="3"/>
    </row>
    <row r="1923" spans="1:36" x14ac:dyDescent="0.45">
      <c r="A1923" s="3"/>
      <c r="B1923" s="3"/>
      <c r="C1923" s="3"/>
      <c r="D1923" s="23"/>
      <c r="E1923" s="95"/>
      <c r="F1923" s="95"/>
      <c r="X1923" s="95"/>
      <c r="Z1923" s="95"/>
      <c r="AB1923" s="3"/>
      <c r="AC1923" s="3"/>
      <c r="AD1923" s="3"/>
      <c r="AE1923" s="3"/>
      <c r="AF1923" s="3"/>
      <c r="AG1923" s="3"/>
      <c r="AH1923" s="3"/>
      <c r="AI1923" s="3"/>
      <c r="AJ1923" s="3"/>
    </row>
    <row r="1924" spans="1:36" x14ac:dyDescent="0.45">
      <c r="A1924" s="3"/>
      <c r="B1924" s="3"/>
      <c r="C1924" s="3"/>
      <c r="D1924" s="23"/>
      <c r="E1924" s="95"/>
      <c r="F1924" s="95"/>
      <c r="X1924" s="95"/>
      <c r="Z1924" s="95"/>
      <c r="AB1924" s="3"/>
      <c r="AC1924" s="3"/>
      <c r="AD1924" s="3"/>
      <c r="AE1924" s="3"/>
      <c r="AF1924" s="3"/>
      <c r="AG1924" s="3"/>
      <c r="AH1924" s="3"/>
      <c r="AI1924" s="3"/>
      <c r="AJ1924" s="3"/>
    </row>
    <row r="1925" spans="1:36" x14ac:dyDescent="0.45">
      <c r="A1925" s="3"/>
      <c r="B1925" s="3"/>
      <c r="C1925" s="3"/>
      <c r="D1925" s="23"/>
      <c r="E1925" s="95"/>
      <c r="F1925" s="95"/>
      <c r="X1925" s="95"/>
      <c r="Z1925" s="95"/>
      <c r="AB1925" s="3"/>
      <c r="AC1925" s="3"/>
      <c r="AD1925" s="3"/>
      <c r="AE1925" s="3"/>
      <c r="AF1925" s="3"/>
      <c r="AG1925" s="3"/>
      <c r="AH1925" s="3"/>
      <c r="AI1925" s="3"/>
      <c r="AJ1925" s="3"/>
    </row>
    <row r="1926" spans="1:36" x14ac:dyDescent="0.45">
      <c r="A1926" s="3"/>
      <c r="B1926" s="3"/>
      <c r="C1926" s="3"/>
      <c r="D1926" s="23"/>
      <c r="E1926" s="95"/>
      <c r="F1926" s="95"/>
      <c r="X1926" s="95"/>
      <c r="Z1926" s="95"/>
      <c r="AB1926" s="3"/>
      <c r="AC1926" s="3"/>
      <c r="AD1926" s="3"/>
      <c r="AE1926" s="3"/>
      <c r="AF1926" s="3"/>
      <c r="AG1926" s="3"/>
      <c r="AH1926" s="3"/>
      <c r="AI1926" s="3"/>
      <c r="AJ1926" s="3"/>
    </row>
    <row r="1927" spans="1:36" x14ac:dyDescent="0.45">
      <c r="A1927" s="3"/>
      <c r="B1927" s="3"/>
      <c r="C1927" s="3"/>
      <c r="D1927" s="23"/>
      <c r="E1927" s="95"/>
      <c r="F1927" s="95"/>
      <c r="X1927" s="95"/>
      <c r="Z1927" s="95"/>
      <c r="AB1927" s="3"/>
      <c r="AC1927" s="3"/>
      <c r="AD1927" s="3"/>
      <c r="AE1927" s="3"/>
      <c r="AF1927" s="3"/>
      <c r="AG1927" s="3"/>
      <c r="AH1927" s="3"/>
      <c r="AI1927" s="3"/>
      <c r="AJ1927" s="3"/>
    </row>
    <row r="1928" spans="1:36" x14ac:dyDescent="0.45">
      <c r="A1928" s="3"/>
      <c r="B1928" s="3"/>
      <c r="C1928" s="3"/>
      <c r="D1928" s="23"/>
      <c r="E1928" s="95"/>
      <c r="F1928" s="95"/>
      <c r="X1928" s="95"/>
      <c r="Z1928" s="95"/>
      <c r="AB1928" s="3"/>
      <c r="AC1928" s="3"/>
      <c r="AD1928" s="3"/>
      <c r="AE1928" s="3"/>
      <c r="AF1928" s="3"/>
      <c r="AG1928" s="3"/>
      <c r="AH1928" s="3"/>
      <c r="AI1928" s="3"/>
      <c r="AJ1928" s="3"/>
    </row>
    <row r="1929" spans="1:36" x14ac:dyDescent="0.45">
      <c r="A1929" s="3"/>
      <c r="B1929" s="3"/>
      <c r="C1929" s="3"/>
      <c r="D1929" s="23"/>
      <c r="E1929" s="95"/>
      <c r="F1929" s="95"/>
      <c r="X1929" s="95"/>
      <c r="Z1929" s="95"/>
      <c r="AB1929" s="3"/>
      <c r="AC1929" s="3"/>
      <c r="AD1929" s="3"/>
      <c r="AE1929" s="3"/>
      <c r="AF1929" s="3"/>
      <c r="AG1929" s="3"/>
      <c r="AH1929" s="3"/>
      <c r="AI1929" s="3"/>
      <c r="AJ1929" s="3"/>
    </row>
    <row r="1930" spans="1:36" x14ac:dyDescent="0.45">
      <c r="A1930" s="3"/>
      <c r="B1930" s="3"/>
      <c r="C1930" s="3"/>
      <c r="D1930" s="23"/>
      <c r="E1930" s="95"/>
      <c r="F1930" s="95"/>
      <c r="X1930" s="95"/>
      <c r="Z1930" s="95"/>
      <c r="AB1930" s="3"/>
      <c r="AC1930" s="3"/>
      <c r="AD1930" s="3"/>
      <c r="AE1930" s="3"/>
      <c r="AF1930" s="3"/>
      <c r="AG1930" s="3"/>
      <c r="AH1930" s="3"/>
      <c r="AI1930" s="3"/>
      <c r="AJ1930" s="3"/>
    </row>
    <row r="1931" spans="1:36" x14ac:dyDescent="0.45">
      <c r="A1931" s="3"/>
      <c r="B1931" s="3"/>
      <c r="C1931" s="3"/>
      <c r="D1931" s="23"/>
      <c r="E1931" s="95"/>
      <c r="F1931" s="95"/>
      <c r="X1931" s="95"/>
      <c r="Z1931" s="95"/>
      <c r="AB1931" s="3"/>
      <c r="AC1931" s="3"/>
      <c r="AD1931" s="3"/>
      <c r="AE1931" s="3"/>
      <c r="AF1931" s="3"/>
      <c r="AG1931" s="3"/>
      <c r="AH1931" s="3"/>
      <c r="AI1931" s="3"/>
      <c r="AJ1931" s="3"/>
    </row>
    <row r="1932" spans="1:36" x14ac:dyDescent="0.45">
      <c r="A1932" s="3"/>
      <c r="B1932" s="3"/>
      <c r="C1932" s="3"/>
      <c r="D1932" s="23"/>
      <c r="E1932" s="95"/>
      <c r="F1932" s="95"/>
      <c r="X1932" s="95"/>
      <c r="Z1932" s="95"/>
      <c r="AB1932" s="3"/>
      <c r="AC1932" s="3"/>
      <c r="AD1932" s="3"/>
      <c r="AE1932" s="3"/>
      <c r="AF1932" s="3"/>
      <c r="AG1932" s="3"/>
      <c r="AH1932" s="3"/>
      <c r="AI1932" s="3"/>
      <c r="AJ1932" s="3"/>
    </row>
    <row r="1933" spans="1:36" x14ac:dyDescent="0.45">
      <c r="A1933" s="3"/>
      <c r="B1933" s="3"/>
      <c r="C1933" s="3"/>
      <c r="D1933" s="23"/>
      <c r="E1933" s="95"/>
      <c r="F1933" s="95"/>
      <c r="X1933" s="95"/>
      <c r="Z1933" s="95"/>
      <c r="AB1933" s="3"/>
      <c r="AC1933" s="3"/>
      <c r="AD1933" s="3"/>
      <c r="AE1933" s="3"/>
      <c r="AF1933" s="3"/>
      <c r="AG1933" s="3"/>
      <c r="AH1933" s="3"/>
      <c r="AI1933" s="3"/>
      <c r="AJ1933" s="3"/>
    </row>
    <row r="1934" spans="1:36" x14ac:dyDescent="0.45">
      <c r="A1934" s="3"/>
      <c r="B1934" s="3"/>
      <c r="C1934" s="3"/>
      <c r="D1934" s="23"/>
      <c r="E1934" s="95"/>
      <c r="F1934" s="95"/>
      <c r="X1934" s="95"/>
      <c r="Z1934" s="95"/>
      <c r="AB1934" s="3"/>
      <c r="AC1934" s="3"/>
      <c r="AD1934" s="3"/>
      <c r="AE1934" s="3"/>
      <c r="AF1934" s="3"/>
      <c r="AG1934" s="3"/>
      <c r="AH1934" s="3"/>
      <c r="AI1934" s="3"/>
      <c r="AJ1934" s="3"/>
    </row>
    <row r="1935" spans="1:36" x14ac:dyDescent="0.45">
      <c r="A1935" s="3"/>
      <c r="B1935" s="3"/>
      <c r="C1935" s="3"/>
      <c r="D1935" s="23"/>
      <c r="E1935" s="95"/>
      <c r="F1935" s="95"/>
      <c r="X1935" s="95"/>
      <c r="Z1935" s="95"/>
      <c r="AB1935" s="3"/>
      <c r="AC1935" s="3"/>
      <c r="AD1935" s="3"/>
      <c r="AE1935" s="3"/>
      <c r="AF1935" s="3"/>
      <c r="AG1935" s="3"/>
      <c r="AH1935" s="3"/>
      <c r="AI1935" s="3"/>
      <c r="AJ1935" s="3"/>
    </row>
    <row r="1936" spans="1:36" x14ac:dyDescent="0.45">
      <c r="A1936" s="3"/>
      <c r="B1936" s="3"/>
      <c r="C1936" s="3"/>
      <c r="D1936" s="23"/>
      <c r="E1936" s="95"/>
      <c r="F1936" s="95"/>
      <c r="X1936" s="95"/>
      <c r="Z1936" s="95"/>
      <c r="AB1936" s="3"/>
      <c r="AC1936" s="3"/>
      <c r="AD1936" s="3"/>
      <c r="AE1936" s="3"/>
      <c r="AF1936" s="3"/>
      <c r="AG1936" s="3"/>
      <c r="AH1936" s="3"/>
      <c r="AI1936" s="3"/>
      <c r="AJ1936" s="3"/>
    </row>
    <row r="1937" spans="1:36" x14ac:dyDescent="0.45">
      <c r="A1937" s="3"/>
      <c r="B1937" s="3"/>
      <c r="C1937" s="3"/>
      <c r="D1937" s="23"/>
      <c r="E1937" s="95"/>
      <c r="F1937" s="95"/>
      <c r="X1937" s="95"/>
      <c r="Z1937" s="95"/>
      <c r="AB1937" s="3"/>
      <c r="AC1937" s="3"/>
      <c r="AD1937" s="3"/>
      <c r="AE1937" s="3"/>
      <c r="AF1937" s="3"/>
      <c r="AG1937" s="3"/>
      <c r="AH1937" s="3"/>
      <c r="AI1937" s="3"/>
      <c r="AJ1937" s="3"/>
    </row>
    <row r="1938" spans="1:36" x14ac:dyDescent="0.45">
      <c r="A1938" s="3"/>
      <c r="B1938" s="3"/>
      <c r="C1938" s="3"/>
      <c r="D1938" s="23"/>
      <c r="E1938" s="95"/>
      <c r="F1938" s="95"/>
      <c r="X1938" s="95"/>
      <c r="Z1938" s="95"/>
      <c r="AB1938" s="3"/>
      <c r="AC1938" s="3"/>
      <c r="AD1938" s="3"/>
      <c r="AE1938" s="3"/>
      <c r="AF1938" s="3"/>
      <c r="AG1938" s="3"/>
      <c r="AH1938" s="3"/>
      <c r="AI1938" s="3"/>
      <c r="AJ1938" s="3"/>
    </row>
    <row r="1939" spans="1:36" x14ac:dyDescent="0.45">
      <c r="A1939" s="3"/>
      <c r="B1939" s="3"/>
      <c r="C1939" s="3"/>
      <c r="D1939" s="23"/>
      <c r="E1939" s="95"/>
      <c r="F1939" s="95"/>
      <c r="X1939" s="95"/>
      <c r="Z1939" s="95"/>
      <c r="AB1939" s="3"/>
      <c r="AC1939" s="3"/>
      <c r="AD1939" s="3"/>
      <c r="AE1939" s="3"/>
      <c r="AF1939" s="3"/>
      <c r="AG1939" s="3"/>
      <c r="AH1939" s="3"/>
      <c r="AI1939" s="3"/>
      <c r="AJ1939" s="3"/>
    </row>
    <row r="1940" spans="1:36" x14ac:dyDescent="0.45">
      <c r="A1940" s="3"/>
      <c r="B1940" s="3"/>
      <c r="C1940" s="3"/>
      <c r="D1940" s="23"/>
      <c r="E1940" s="95"/>
      <c r="F1940" s="95"/>
      <c r="X1940" s="95"/>
      <c r="Z1940" s="95"/>
      <c r="AB1940" s="3"/>
      <c r="AC1940" s="3"/>
      <c r="AD1940" s="3"/>
      <c r="AE1940" s="3"/>
      <c r="AF1940" s="3"/>
      <c r="AG1940" s="3"/>
      <c r="AH1940" s="3"/>
      <c r="AI1940" s="3"/>
      <c r="AJ1940" s="3"/>
    </row>
    <row r="1941" spans="1:36" x14ac:dyDescent="0.45">
      <c r="A1941" s="3"/>
      <c r="B1941" s="3"/>
      <c r="C1941" s="3"/>
      <c r="D1941" s="23"/>
      <c r="E1941" s="95"/>
      <c r="F1941" s="95"/>
      <c r="X1941" s="95"/>
      <c r="Z1941" s="95"/>
      <c r="AB1941" s="3"/>
      <c r="AC1941" s="3"/>
      <c r="AD1941" s="3"/>
      <c r="AE1941" s="3"/>
      <c r="AF1941" s="3"/>
      <c r="AG1941" s="3"/>
      <c r="AH1941" s="3"/>
      <c r="AI1941" s="3"/>
      <c r="AJ1941" s="3"/>
    </row>
    <row r="1942" spans="1:36" x14ac:dyDescent="0.45">
      <c r="A1942" s="3"/>
      <c r="B1942" s="3"/>
      <c r="C1942" s="3"/>
      <c r="D1942" s="23"/>
      <c r="E1942" s="95"/>
      <c r="F1942" s="95"/>
      <c r="X1942" s="95"/>
      <c r="Z1942" s="95"/>
      <c r="AB1942" s="3"/>
      <c r="AC1942" s="3"/>
      <c r="AD1942" s="3"/>
      <c r="AE1942" s="3"/>
      <c r="AF1942" s="3"/>
      <c r="AG1942" s="3"/>
      <c r="AH1942" s="3"/>
      <c r="AI1942" s="3"/>
      <c r="AJ1942" s="3"/>
    </row>
    <row r="1943" spans="1:36" x14ac:dyDescent="0.45">
      <c r="A1943" s="3"/>
      <c r="B1943" s="3"/>
      <c r="C1943" s="3"/>
      <c r="D1943" s="23"/>
      <c r="E1943" s="95"/>
      <c r="F1943" s="95"/>
      <c r="X1943" s="95"/>
      <c r="Z1943" s="95"/>
      <c r="AB1943" s="3"/>
      <c r="AC1943" s="3"/>
      <c r="AD1943" s="3"/>
      <c r="AE1943" s="3"/>
      <c r="AF1943" s="3"/>
      <c r="AG1943" s="3"/>
      <c r="AH1943" s="3"/>
      <c r="AI1943" s="3"/>
      <c r="AJ1943" s="3"/>
    </row>
    <row r="1944" spans="1:36" x14ac:dyDescent="0.45">
      <c r="A1944" s="3"/>
      <c r="B1944" s="3"/>
      <c r="C1944" s="3"/>
      <c r="D1944" s="23"/>
      <c r="E1944" s="95"/>
      <c r="F1944" s="95"/>
      <c r="X1944" s="95"/>
      <c r="Z1944" s="95"/>
      <c r="AB1944" s="3"/>
      <c r="AC1944" s="3"/>
      <c r="AD1944" s="3"/>
      <c r="AE1944" s="3"/>
      <c r="AF1944" s="3"/>
      <c r="AG1944" s="3"/>
      <c r="AH1944" s="3"/>
      <c r="AI1944" s="3"/>
      <c r="AJ1944" s="3"/>
    </row>
    <row r="1945" spans="1:36" x14ac:dyDescent="0.45">
      <c r="A1945" s="3"/>
      <c r="B1945" s="3"/>
      <c r="C1945" s="3"/>
      <c r="D1945" s="23"/>
      <c r="E1945" s="95"/>
      <c r="F1945" s="95"/>
      <c r="X1945" s="95"/>
      <c r="Z1945" s="95"/>
      <c r="AB1945" s="3"/>
      <c r="AC1945" s="3"/>
      <c r="AD1945" s="3"/>
      <c r="AE1945" s="3"/>
      <c r="AF1945" s="3"/>
      <c r="AG1945" s="3"/>
      <c r="AH1945" s="3"/>
      <c r="AI1945" s="3"/>
      <c r="AJ1945" s="3"/>
    </row>
    <row r="1946" spans="1:36" x14ac:dyDescent="0.45">
      <c r="A1946" s="3"/>
      <c r="B1946" s="3"/>
      <c r="C1946" s="3"/>
      <c r="D1946" s="23"/>
      <c r="E1946" s="95"/>
      <c r="F1946" s="95"/>
      <c r="X1946" s="95"/>
      <c r="Z1946" s="95"/>
      <c r="AB1946" s="3"/>
      <c r="AC1946" s="3"/>
      <c r="AD1946" s="3"/>
      <c r="AE1946" s="3"/>
      <c r="AF1946" s="3"/>
      <c r="AG1946" s="3"/>
      <c r="AH1946" s="3"/>
      <c r="AI1946" s="3"/>
      <c r="AJ1946" s="3"/>
    </row>
    <row r="1947" spans="1:36" x14ac:dyDescent="0.45">
      <c r="A1947" s="3"/>
      <c r="B1947" s="3"/>
      <c r="C1947" s="3"/>
      <c r="D1947" s="23"/>
      <c r="E1947" s="95"/>
      <c r="F1947" s="95"/>
      <c r="X1947" s="95"/>
      <c r="Z1947" s="95"/>
      <c r="AB1947" s="3"/>
      <c r="AC1947" s="3"/>
      <c r="AD1947" s="3"/>
      <c r="AE1947" s="3"/>
      <c r="AF1947" s="3"/>
      <c r="AG1947" s="3"/>
      <c r="AH1947" s="3"/>
      <c r="AI1947" s="3"/>
      <c r="AJ1947" s="3"/>
    </row>
    <row r="1948" spans="1:36" x14ac:dyDescent="0.45">
      <c r="A1948" s="3"/>
      <c r="B1948" s="3"/>
      <c r="C1948" s="3"/>
      <c r="D1948" s="23"/>
      <c r="E1948" s="95"/>
      <c r="F1948" s="95"/>
      <c r="X1948" s="95"/>
      <c r="Z1948" s="95"/>
      <c r="AB1948" s="3"/>
      <c r="AC1948" s="3"/>
      <c r="AD1948" s="3"/>
      <c r="AE1948" s="3"/>
      <c r="AF1948" s="3"/>
      <c r="AG1948" s="3"/>
      <c r="AH1948" s="3"/>
      <c r="AI1948" s="3"/>
      <c r="AJ1948" s="3"/>
    </row>
    <row r="1949" spans="1:36" x14ac:dyDescent="0.45">
      <c r="A1949" s="3"/>
      <c r="B1949" s="3"/>
      <c r="C1949" s="3"/>
      <c r="D1949" s="23"/>
      <c r="E1949" s="95"/>
      <c r="F1949" s="95"/>
      <c r="X1949" s="95"/>
      <c r="Z1949" s="95"/>
      <c r="AB1949" s="3"/>
      <c r="AC1949" s="3"/>
      <c r="AD1949" s="3"/>
      <c r="AE1949" s="3"/>
      <c r="AF1949" s="3"/>
      <c r="AG1949" s="3"/>
      <c r="AH1949" s="3"/>
      <c r="AI1949" s="3"/>
      <c r="AJ1949" s="3"/>
    </row>
    <row r="1950" spans="1:36" x14ac:dyDescent="0.45">
      <c r="A1950" s="3"/>
      <c r="B1950" s="3"/>
      <c r="C1950" s="3"/>
      <c r="D1950" s="23"/>
      <c r="E1950" s="95"/>
      <c r="F1950" s="95"/>
      <c r="X1950" s="95"/>
      <c r="Z1950" s="95"/>
      <c r="AB1950" s="3"/>
      <c r="AC1950" s="3"/>
      <c r="AD1950" s="3"/>
      <c r="AE1950" s="3"/>
      <c r="AF1950" s="3"/>
      <c r="AG1950" s="3"/>
      <c r="AH1950" s="3"/>
      <c r="AI1950" s="3"/>
      <c r="AJ1950" s="3"/>
    </row>
    <row r="1951" spans="1:36" x14ac:dyDescent="0.45">
      <c r="A1951" s="3"/>
      <c r="B1951" s="3"/>
      <c r="C1951" s="3"/>
      <c r="D1951" s="23"/>
      <c r="E1951" s="95"/>
      <c r="F1951" s="95"/>
      <c r="X1951" s="95"/>
      <c r="Z1951" s="95"/>
      <c r="AB1951" s="3"/>
      <c r="AC1951" s="3"/>
      <c r="AD1951" s="3"/>
      <c r="AE1951" s="3"/>
      <c r="AF1951" s="3"/>
      <c r="AG1951" s="3"/>
      <c r="AH1951" s="3"/>
      <c r="AI1951" s="3"/>
      <c r="AJ1951" s="3"/>
    </row>
    <row r="1952" spans="1:36" x14ac:dyDescent="0.45">
      <c r="A1952" s="3"/>
      <c r="B1952" s="3"/>
      <c r="C1952" s="3"/>
      <c r="D1952" s="23"/>
      <c r="E1952" s="95"/>
      <c r="F1952" s="95"/>
      <c r="X1952" s="95"/>
      <c r="Z1952" s="95"/>
      <c r="AB1952" s="3"/>
      <c r="AC1952" s="3"/>
      <c r="AD1952" s="3"/>
      <c r="AE1952" s="3"/>
      <c r="AF1952" s="3"/>
      <c r="AG1952" s="3"/>
      <c r="AH1952" s="3"/>
      <c r="AI1952" s="3"/>
      <c r="AJ1952" s="3"/>
    </row>
    <row r="1953" spans="1:36" x14ac:dyDescent="0.45">
      <c r="A1953" s="3"/>
      <c r="B1953" s="3"/>
      <c r="C1953" s="3"/>
      <c r="D1953" s="23"/>
      <c r="E1953" s="95"/>
      <c r="F1953" s="95"/>
      <c r="X1953" s="95"/>
      <c r="Z1953" s="95"/>
      <c r="AB1953" s="3"/>
      <c r="AC1953" s="3"/>
      <c r="AD1953" s="3"/>
      <c r="AE1953" s="3"/>
      <c r="AF1953" s="3"/>
      <c r="AG1953" s="3"/>
      <c r="AH1953" s="3"/>
      <c r="AI1953" s="3"/>
      <c r="AJ1953" s="3"/>
    </row>
    <row r="1954" spans="1:36" x14ac:dyDescent="0.45">
      <c r="A1954" s="3"/>
      <c r="B1954" s="3"/>
      <c r="C1954" s="3"/>
      <c r="D1954" s="23"/>
      <c r="E1954" s="95"/>
      <c r="F1954" s="95"/>
      <c r="X1954" s="95"/>
      <c r="Z1954" s="95"/>
      <c r="AB1954" s="3"/>
      <c r="AC1954" s="3"/>
      <c r="AD1954" s="3"/>
      <c r="AE1954" s="3"/>
      <c r="AF1954" s="3"/>
      <c r="AG1954" s="3"/>
      <c r="AH1954" s="3"/>
      <c r="AI1954" s="3"/>
      <c r="AJ1954" s="3"/>
    </row>
    <row r="1955" spans="1:36" x14ac:dyDescent="0.45">
      <c r="A1955" s="3"/>
      <c r="B1955" s="3"/>
      <c r="C1955" s="3"/>
      <c r="D1955" s="23"/>
      <c r="E1955" s="95"/>
      <c r="F1955" s="95"/>
      <c r="X1955" s="95"/>
      <c r="Z1955" s="95"/>
      <c r="AB1955" s="3"/>
      <c r="AC1955" s="3"/>
      <c r="AD1955" s="3"/>
      <c r="AE1955" s="3"/>
      <c r="AF1955" s="3"/>
      <c r="AG1955" s="3"/>
      <c r="AH1955" s="3"/>
      <c r="AI1955" s="3"/>
      <c r="AJ1955" s="3"/>
    </row>
    <row r="1956" spans="1:36" x14ac:dyDescent="0.45">
      <c r="A1956" s="3"/>
      <c r="B1956" s="3"/>
      <c r="C1956" s="3"/>
      <c r="D1956" s="23"/>
      <c r="E1956" s="95"/>
      <c r="F1956" s="95"/>
      <c r="X1956" s="95"/>
      <c r="Z1956" s="95"/>
      <c r="AB1956" s="3"/>
      <c r="AC1956" s="3"/>
      <c r="AD1956" s="3"/>
      <c r="AE1956" s="3"/>
      <c r="AF1956" s="3"/>
      <c r="AG1956" s="3"/>
      <c r="AH1956" s="3"/>
      <c r="AI1956" s="3"/>
      <c r="AJ1956" s="3"/>
    </row>
    <row r="1957" spans="1:36" x14ac:dyDescent="0.45">
      <c r="A1957" s="3"/>
      <c r="B1957" s="3"/>
      <c r="C1957" s="3"/>
      <c r="D1957" s="23"/>
      <c r="E1957" s="95"/>
      <c r="F1957" s="95"/>
      <c r="X1957" s="95"/>
      <c r="Z1957" s="95"/>
      <c r="AB1957" s="3"/>
      <c r="AC1957" s="3"/>
      <c r="AD1957" s="3"/>
      <c r="AE1957" s="3"/>
      <c r="AF1957" s="3"/>
      <c r="AG1957" s="3"/>
      <c r="AH1957" s="3"/>
      <c r="AI1957" s="3"/>
      <c r="AJ1957" s="3"/>
    </row>
    <row r="1958" spans="1:36" x14ac:dyDescent="0.45">
      <c r="A1958" s="3"/>
      <c r="B1958" s="3"/>
      <c r="C1958" s="3"/>
      <c r="D1958" s="23"/>
      <c r="E1958" s="95"/>
      <c r="F1958" s="95"/>
      <c r="X1958" s="95"/>
      <c r="Z1958" s="95"/>
      <c r="AB1958" s="3"/>
      <c r="AC1958" s="3"/>
      <c r="AD1958" s="3"/>
      <c r="AE1958" s="3"/>
      <c r="AF1958" s="3"/>
      <c r="AG1958" s="3"/>
      <c r="AH1958" s="3"/>
      <c r="AI1958" s="3"/>
      <c r="AJ1958" s="3"/>
    </row>
    <row r="1959" spans="1:36" x14ac:dyDescent="0.45">
      <c r="A1959" s="3"/>
      <c r="B1959" s="3"/>
      <c r="C1959" s="3"/>
      <c r="D1959" s="23"/>
      <c r="E1959" s="95"/>
      <c r="F1959" s="95"/>
      <c r="X1959" s="95"/>
      <c r="Z1959" s="95"/>
      <c r="AB1959" s="3"/>
      <c r="AC1959" s="3"/>
      <c r="AD1959" s="3"/>
      <c r="AE1959" s="3"/>
      <c r="AF1959" s="3"/>
      <c r="AG1959" s="3"/>
      <c r="AH1959" s="3"/>
      <c r="AI1959" s="3"/>
      <c r="AJ1959" s="3"/>
    </row>
    <row r="1960" spans="1:36" x14ac:dyDescent="0.45">
      <c r="A1960" s="3"/>
      <c r="B1960" s="3"/>
      <c r="C1960" s="3"/>
      <c r="D1960" s="23"/>
      <c r="E1960" s="95"/>
      <c r="F1960" s="95"/>
      <c r="X1960" s="95"/>
      <c r="Z1960" s="95"/>
      <c r="AB1960" s="3"/>
      <c r="AC1960" s="3"/>
      <c r="AD1960" s="3"/>
      <c r="AE1960" s="3"/>
      <c r="AF1960" s="3"/>
      <c r="AG1960" s="3"/>
      <c r="AH1960" s="3"/>
      <c r="AI1960" s="3"/>
      <c r="AJ1960" s="3"/>
    </row>
    <row r="1961" spans="1:36" x14ac:dyDescent="0.45">
      <c r="A1961" s="3"/>
      <c r="B1961" s="3"/>
      <c r="C1961" s="3"/>
      <c r="D1961" s="23"/>
      <c r="E1961" s="95"/>
      <c r="F1961" s="95"/>
      <c r="X1961" s="95"/>
      <c r="Z1961" s="95"/>
      <c r="AB1961" s="3"/>
      <c r="AC1961" s="3"/>
      <c r="AD1961" s="3"/>
      <c r="AE1961" s="3"/>
      <c r="AF1961" s="3"/>
      <c r="AG1961" s="3"/>
      <c r="AH1961" s="3"/>
      <c r="AI1961" s="3"/>
      <c r="AJ1961" s="3"/>
    </row>
    <row r="1962" spans="1:36" x14ac:dyDescent="0.45">
      <c r="A1962" s="3"/>
      <c r="B1962" s="3"/>
      <c r="C1962" s="3"/>
      <c r="D1962" s="23"/>
      <c r="E1962" s="95"/>
      <c r="F1962" s="95"/>
      <c r="X1962" s="95"/>
      <c r="Z1962" s="95"/>
      <c r="AB1962" s="3"/>
      <c r="AC1962" s="3"/>
      <c r="AD1962" s="3"/>
      <c r="AE1962" s="3"/>
      <c r="AF1962" s="3"/>
      <c r="AG1962" s="3"/>
      <c r="AH1962" s="3"/>
      <c r="AI1962" s="3"/>
      <c r="AJ1962" s="3"/>
    </row>
    <row r="1963" spans="1:36" x14ac:dyDescent="0.45">
      <c r="A1963" s="3"/>
      <c r="B1963" s="3"/>
      <c r="C1963" s="3"/>
      <c r="D1963" s="23"/>
      <c r="E1963" s="95"/>
      <c r="F1963" s="95"/>
      <c r="X1963" s="95"/>
      <c r="Z1963" s="95"/>
      <c r="AB1963" s="3"/>
      <c r="AC1963" s="3"/>
      <c r="AD1963" s="3"/>
      <c r="AE1963" s="3"/>
      <c r="AF1963" s="3"/>
      <c r="AG1963" s="3"/>
      <c r="AH1963" s="3"/>
      <c r="AI1963" s="3"/>
      <c r="AJ1963" s="3"/>
    </row>
    <row r="1964" spans="1:36" x14ac:dyDescent="0.45">
      <c r="A1964" s="3"/>
      <c r="B1964" s="3"/>
      <c r="C1964" s="3"/>
      <c r="D1964" s="23"/>
      <c r="E1964" s="95"/>
      <c r="F1964" s="95"/>
      <c r="X1964" s="95"/>
      <c r="Z1964" s="95"/>
      <c r="AB1964" s="3"/>
      <c r="AC1964" s="3"/>
      <c r="AD1964" s="3"/>
      <c r="AE1964" s="3"/>
      <c r="AF1964" s="3"/>
      <c r="AG1964" s="3"/>
      <c r="AH1964" s="3"/>
      <c r="AI1964" s="3"/>
      <c r="AJ1964" s="3"/>
    </row>
    <row r="1965" spans="1:36" x14ac:dyDescent="0.45">
      <c r="A1965" s="3"/>
      <c r="B1965" s="3"/>
      <c r="C1965" s="3"/>
      <c r="D1965" s="23"/>
      <c r="E1965" s="95"/>
      <c r="F1965" s="95"/>
      <c r="X1965" s="95"/>
      <c r="Z1965" s="95"/>
      <c r="AB1965" s="3"/>
      <c r="AC1965" s="3"/>
      <c r="AD1965" s="3"/>
      <c r="AE1965" s="3"/>
      <c r="AF1965" s="3"/>
      <c r="AG1965" s="3"/>
      <c r="AH1965" s="3"/>
      <c r="AI1965" s="3"/>
      <c r="AJ1965" s="3"/>
    </row>
    <row r="1966" spans="1:36" x14ac:dyDescent="0.45">
      <c r="A1966" s="3"/>
      <c r="B1966" s="3"/>
      <c r="C1966" s="3"/>
      <c r="D1966" s="23"/>
      <c r="E1966" s="95"/>
      <c r="F1966" s="95"/>
      <c r="X1966" s="95"/>
      <c r="Z1966" s="95"/>
      <c r="AB1966" s="3"/>
      <c r="AC1966" s="3"/>
      <c r="AD1966" s="3"/>
      <c r="AE1966" s="3"/>
      <c r="AF1966" s="3"/>
      <c r="AG1966" s="3"/>
      <c r="AH1966" s="3"/>
      <c r="AI1966" s="3"/>
      <c r="AJ1966" s="3"/>
    </row>
    <row r="1967" spans="1:36" x14ac:dyDescent="0.45">
      <c r="A1967" s="3"/>
      <c r="B1967" s="3"/>
      <c r="C1967" s="3"/>
      <c r="D1967" s="23"/>
      <c r="E1967" s="95"/>
      <c r="F1967" s="95"/>
      <c r="X1967" s="95"/>
      <c r="Z1967" s="95"/>
      <c r="AB1967" s="3"/>
      <c r="AC1967" s="3"/>
      <c r="AD1967" s="3"/>
      <c r="AE1967" s="3"/>
      <c r="AF1967" s="3"/>
      <c r="AG1967" s="3"/>
      <c r="AH1967" s="3"/>
      <c r="AI1967" s="3"/>
      <c r="AJ1967" s="3"/>
    </row>
    <row r="1968" spans="1:36" x14ac:dyDescent="0.45">
      <c r="A1968" s="3"/>
      <c r="B1968" s="3"/>
      <c r="C1968" s="3"/>
      <c r="D1968" s="23"/>
      <c r="E1968" s="95"/>
      <c r="F1968" s="95"/>
      <c r="X1968" s="95"/>
      <c r="Z1968" s="95"/>
      <c r="AB1968" s="3"/>
      <c r="AC1968" s="3"/>
      <c r="AD1968" s="3"/>
      <c r="AE1968" s="3"/>
      <c r="AF1968" s="3"/>
      <c r="AG1968" s="3"/>
      <c r="AH1968" s="3"/>
      <c r="AI1968" s="3"/>
      <c r="AJ1968" s="3"/>
    </row>
    <row r="1969" spans="1:36" x14ac:dyDescent="0.45">
      <c r="A1969" s="3"/>
      <c r="B1969" s="3"/>
      <c r="C1969" s="3"/>
      <c r="D1969" s="23"/>
      <c r="E1969" s="95"/>
      <c r="F1969" s="95"/>
      <c r="X1969" s="95"/>
      <c r="Z1969" s="95"/>
      <c r="AB1969" s="3"/>
      <c r="AC1969" s="3"/>
      <c r="AD1969" s="3"/>
      <c r="AE1969" s="3"/>
      <c r="AF1969" s="3"/>
      <c r="AG1969" s="3"/>
      <c r="AH1969" s="3"/>
      <c r="AI1969" s="3"/>
      <c r="AJ1969" s="3"/>
    </row>
    <row r="1970" spans="1:36" x14ac:dyDescent="0.45">
      <c r="A1970" s="3"/>
      <c r="B1970" s="3"/>
      <c r="C1970" s="3"/>
      <c r="D1970" s="23"/>
      <c r="E1970" s="95"/>
      <c r="F1970" s="95"/>
      <c r="X1970" s="95"/>
      <c r="Z1970" s="95"/>
      <c r="AB1970" s="3"/>
      <c r="AC1970" s="3"/>
      <c r="AD1970" s="3"/>
      <c r="AE1970" s="3"/>
      <c r="AF1970" s="3"/>
      <c r="AG1970" s="3"/>
      <c r="AH1970" s="3"/>
      <c r="AI1970" s="3"/>
      <c r="AJ1970" s="3"/>
    </row>
    <row r="1971" spans="1:36" x14ac:dyDescent="0.45">
      <c r="A1971" s="3"/>
      <c r="B1971" s="3"/>
      <c r="C1971" s="3"/>
      <c r="D1971" s="23"/>
      <c r="E1971" s="95"/>
      <c r="F1971" s="95"/>
      <c r="X1971" s="95"/>
      <c r="Z1971" s="95"/>
      <c r="AB1971" s="3"/>
      <c r="AC1971" s="3"/>
      <c r="AD1971" s="3"/>
      <c r="AE1971" s="3"/>
      <c r="AF1971" s="3"/>
      <c r="AG1971" s="3"/>
      <c r="AH1971" s="3"/>
      <c r="AI1971" s="3"/>
      <c r="AJ1971" s="3"/>
    </row>
    <row r="1972" spans="1:36" x14ac:dyDescent="0.45">
      <c r="A1972" s="3"/>
      <c r="B1972" s="3"/>
      <c r="C1972" s="3"/>
      <c r="D1972" s="23"/>
      <c r="E1972" s="95"/>
      <c r="F1972" s="95"/>
      <c r="X1972" s="95"/>
      <c r="Z1972" s="95"/>
      <c r="AB1972" s="3"/>
      <c r="AC1972" s="3"/>
      <c r="AD1972" s="3"/>
      <c r="AE1972" s="3"/>
      <c r="AF1972" s="3"/>
      <c r="AG1972" s="3"/>
      <c r="AH1972" s="3"/>
      <c r="AI1972" s="3"/>
      <c r="AJ1972" s="3"/>
    </row>
    <row r="1973" spans="1:36" x14ac:dyDescent="0.45">
      <c r="A1973" s="3"/>
      <c r="B1973" s="3"/>
      <c r="C1973" s="3"/>
      <c r="D1973" s="23"/>
      <c r="E1973" s="95"/>
      <c r="F1973" s="95"/>
      <c r="X1973" s="95"/>
      <c r="Z1973" s="95"/>
      <c r="AB1973" s="3"/>
      <c r="AC1973" s="3"/>
      <c r="AD1973" s="3"/>
      <c r="AE1973" s="3"/>
      <c r="AF1973" s="3"/>
      <c r="AG1973" s="3"/>
      <c r="AH1973" s="3"/>
      <c r="AI1973" s="3"/>
      <c r="AJ1973" s="3"/>
    </row>
    <row r="1974" spans="1:36" x14ac:dyDescent="0.45">
      <c r="A1974" s="3"/>
      <c r="B1974" s="3"/>
      <c r="C1974" s="3"/>
      <c r="D1974" s="23"/>
      <c r="E1974" s="95"/>
      <c r="F1974" s="95"/>
      <c r="X1974" s="95"/>
      <c r="Z1974" s="95"/>
      <c r="AB1974" s="3"/>
      <c r="AC1974" s="3"/>
      <c r="AD1974" s="3"/>
      <c r="AE1974" s="3"/>
      <c r="AF1974" s="3"/>
      <c r="AG1974" s="3"/>
      <c r="AH1974" s="3"/>
      <c r="AI1974" s="3"/>
      <c r="AJ1974" s="3"/>
    </row>
    <row r="1975" spans="1:36" x14ac:dyDescent="0.45">
      <c r="A1975" s="3"/>
      <c r="B1975" s="3"/>
      <c r="C1975" s="3"/>
      <c r="D1975" s="23"/>
      <c r="E1975" s="95"/>
      <c r="F1975" s="95"/>
      <c r="X1975" s="95"/>
      <c r="Z1975" s="95"/>
      <c r="AB1975" s="3"/>
      <c r="AC1975" s="3"/>
      <c r="AD1975" s="3"/>
      <c r="AE1975" s="3"/>
      <c r="AF1975" s="3"/>
      <c r="AG1975" s="3"/>
      <c r="AH1975" s="3"/>
      <c r="AI1975" s="3"/>
      <c r="AJ1975" s="3"/>
    </row>
    <row r="1976" spans="1:36" x14ac:dyDescent="0.45">
      <c r="A1976" s="3"/>
      <c r="B1976" s="3"/>
      <c r="C1976" s="3"/>
      <c r="D1976" s="23"/>
      <c r="E1976" s="95"/>
      <c r="F1976" s="95"/>
      <c r="X1976" s="95"/>
      <c r="Z1976" s="95"/>
      <c r="AB1976" s="3"/>
      <c r="AC1976" s="3"/>
      <c r="AD1976" s="3"/>
      <c r="AE1976" s="3"/>
      <c r="AF1976" s="3"/>
      <c r="AG1976" s="3"/>
      <c r="AH1976" s="3"/>
      <c r="AI1976" s="3"/>
      <c r="AJ1976" s="3"/>
    </row>
    <row r="1977" spans="1:36" x14ac:dyDescent="0.45">
      <c r="A1977" s="3"/>
      <c r="B1977" s="3"/>
      <c r="C1977" s="3"/>
      <c r="D1977" s="23"/>
      <c r="E1977" s="95"/>
      <c r="F1977" s="95"/>
      <c r="X1977" s="95"/>
      <c r="Z1977" s="95"/>
      <c r="AB1977" s="3"/>
      <c r="AC1977" s="3"/>
      <c r="AD1977" s="3"/>
      <c r="AE1977" s="3"/>
      <c r="AF1977" s="3"/>
      <c r="AG1977" s="3"/>
      <c r="AH1977" s="3"/>
      <c r="AI1977" s="3"/>
      <c r="AJ1977" s="3"/>
    </row>
    <row r="1978" spans="1:36" x14ac:dyDescent="0.45">
      <c r="A1978" s="3"/>
      <c r="B1978" s="3"/>
      <c r="C1978" s="3"/>
      <c r="D1978" s="23"/>
      <c r="E1978" s="95"/>
      <c r="F1978" s="95"/>
      <c r="X1978" s="95"/>
      <c r="Z1978" s="95"/>
      <c r="AB1978" s="3"/>
      <c r="AC1978" s="3"/>
      <c r="AD1978" s="3"/>
      <c r="AE1978" s="3"/>
      <c r="AF1978" s="3"/>
      <c r="AG1978" s="3"/>
      <c r="AH1978" s="3"/>
      <c r="AI1978" s="3"/>
      <c r="AJ1978" s="3"/>
    </row>
    <row r="1979" spans="1:36" x14ac:dyDescent="0.45">
      <c r="A1979" s="3"/>
      <c r="B1979" s="3"/>
      <c r="C1979" s="3"/>
      <c r="D1979" s="23"/>
      <c r="E1979" s="95"/>
      <c r="F1979" s="95"/>
      <c r="X1979" s="95"/>
      <c r="Z1979" s="95"/>
      <c r="AB1979" s="3"/>
      <c r="AC1979" s="3"/>
      <c r="AD1979" s="3"/>
      <c r="AE1979" s="3"/>
      <c r="AF1979" s="3"/>
      <c r="AG1979" s="3"/>
      <c r="AH1979" s="3"/>
      <c r="AI1979" s="3"/>
      <c r="AJ1979" s="3"/>
    </row>
    <row r="1980" spans="1:36" x14ac:dyDescent="0.45">
      <c r="A1980" s="3"/>
      <c r="B1980" s="3"/>
      <c r="C1980" s="3"/>
      <c r="D1980" s="23"/>
      <c r="E1980" s="95"/>
      <c r="F1980" s="95"/>
      <c r="X1980" s="95"/>
      <c r="Z1980" s="95"/>
      <c r="AB1980" s="3"/>
      <c r="AC1980" s="3"/>
      <c r="AD1980" s="3"/>
      <c r="AE1980" s="3"/>
      <c r="AF1980" s="3"/>
      <c r="AG1980" s="3"/>
      <c r="AH1980" s="3"/>
      <c r="AI1980" s="3"/>
      <c r="AJ1980" s="3"/>
    </row>
    <row r="1981" spans="1:36" x14ac:dyDescent="0.45">
      <c r="A1981" s="3"/>
      <c r="B1981" s="3"/>
      <c r="C1981" s="3"/>
      <c r="D1981" s="23"/>
      <c r="E1981" s="95"/>
      <c r="F1981" s="95"/>
      <c r="X1981" s="95"/>
      <c r="Z1981" s="95"/>
      <c r="AB1981" s="3"/>
      <c r="AC1981" s="3"/>
      <c r="AD1981" s="3"/>
      <c r="AE1981" s="3"/>
      <c r="AF1981" s="3"/>
      <c r="AG1981" s="3"/>
      <c r="AH1981" s="3"/>
      <c r="AI1981" s="3"/>
      <c r="AJ1981" s="3"/>
    </row>
    <row r="1982" spans="1:36" x14ac:dyDescent="0.45">
      <c r="A1982" s="3"/>
      <c r="B1982" s="3"/>
      <c r="C1982" s="3"/>
      <c r="D1982" s="23"/>
      <c r="E1982" s="95"/>
      <c r="F1982" s="95"/>
      <c r="X1982" s="95"/>
      <c r="Z1982" s="95"/>
      <c r="AB1982" s="3"/>
      <c r="AC1982" s="3"/>
      <c r="AD1982" s="3"/>
      <c r="AE1982" s="3"/>
      <c r="AF1982" s="3"/>
      <c r="AG1982" s="3"/>
      <c r="AH1982" s="3"/>
      <c r="AI1982" s="3"/>
      <c r="AJ1982" s="3"/>
    </row>
    <row r="1983" spans="1:36" x14ac:dyDescent="0.45">
      <c r="A1983" s="3"/>
      <c r="B1983" s="3"/>
      <c r="C1983" s="3"/>
      <c r="D1983" s="23"/>
      <c r="E1983" s="95"/>
      <c r="F1983" s="95"/>
      <c r="X1983" s="95"/>
      <c r="Z1983" s="95"/>
      <c r="AB1983" s="3"/>
      <c r="AC1983" s="3"/>
      <c r="AD1983" s="3"/>
      <c r="AE1983" s="3"/>
      <c r="AF1983" s="3"/>
      <c r="AG1983" s="3"/>
      <c r="AH1983" s="3"/>
      <c r="AI1983" s="3"/>
      <c r="AJ1983" s="3"/>
    </row>
    <row r="1984" spans="1:36" x14ac:dyDescent="0.45">
      <c r="A1984" s="3"/>
      <c r="B1984" s="3"/>
      <c r="C1984" s="3"/>
      <c r="D1984" s="23"/>
      <c r="E1984" s="95"/>
      <c r="F1984" s="95"/>
      <c r="X1984" s="95"/>
      <c r="Z1984" s="95"/>
      <c r="AB1984" s="3"/>
      <c r="AC1984" s="3"/>
      <c r="AD1984" s="3"/>
      <c r="AE1984" s="3"/>
      <c r="AF1984" s="3"/>
      <c r="AG1984" s="3"/>
      <c r="AH1984" s="3"/>
      <c r="AI1984" s="3"/>
      <c r="AJ1984" s="3"/>
    </row>
    <row r="1985" spans="1:36" x14ac:dyDescent="0.45">
      <c r="A1985" s="3"/>
      <c r="B1985" s="3"/>
      <c r="C1985" s="3"/>
      <c r="D1985" s="23"/>
      <c r="E1985" s="95"/>
      <c r="F1985" s="95"/>
      <c r="X1985" s="95"/>
      <c r="Z1985" s="95"/>
      <c r="AB1985" s="3"/>
      <c r="AC1985" s="3"/>
      <c r="AD1985" s="3"/>
      <c r="AE1985" s="3"/>
      <c r="AF1985" s="3"/>
      <c r="AG1985" s="3"/>
      <c r="AH1985" s="3"/>
      <c r="AI1985" s="3"/>
      <c r="AJ1985" s="3"/>
    </row>
    <row r="1986" spans="1:36" x14ac:dyDescent="0.45">
      <c r="A1986" s="3"/>
      <c r="B1986" s="3"/>
      <c r="C1986" s="3"/>
      <c r="D1986" s="23"/>
      <c r="E1986" s="95"/>
      <c r="F1986" s="95"/>
      <c r="X1986" s="95"/>
      <c r="Z1986" s="95"/>
      <c r="AB1986" s="3"/>
      <c r="AC1986" s="3"/>
      <c r="AD1986" s="3"/>
      <c r="AE1986" s="3"/>
      <c r="AF1986" s="3"/>
      <c r="AG1986" s="3"/>
      <c r="AH1986" s="3"/>
      <c r="AI1986" s="3"/>
      <c r="AJ1986" s="3"/>
    </row>
    <row r="1987" spans="1:36" x14ac:dyDescent="0.45">
      <c r="A1987" s="3"/>
      <c r="B1987" s="3"/>
      <c r="C1987" s="3"/>
      <c r="D1987" s="23"/>
      <c r="E1987" s="95"/>
      <c r="F1987" s="95"/>
      <c r="X1987" s="95"/>
      <c r="Z1987" s="95"/>
      <c r="AB1987" s="3"/>
      <c r="AC1987" s="3"/>
      <c r="AD1987" s="3"/>
      <c r="AE1987" s="3"/>
      <c r="AF1987" s="3"/>
      <c r="AG1987" s="3"/>
      <c r="AH1987" s="3"/>
      <c r="AI1987" s="3"/>
      <c r="AJ1987" s="3"/>
    </row>
    <row r="1988" spans="1:36" x14ac:dyDescent="0.45">
      <c r="A1988" s="3"/>
      <c r="B1988" s="3"/>
      <c r="C1988" s="3"/>
      <c r="D1988" s="23"/>
      <c r="E1988" s="95"/>
      <c r="F1988" s="95"/>
      <c r="X1988" s="95"/>
      <c r="Z1988" s="95"/>
      <c r="AB1988" s="3"/>
      <c r="AC1988" s="3"/>
      <c r="AD1988" s="3"/>
      <c r="AE1988" s="3"/>
      <c r="AF1988" s="3"/>
      <c r="AG1988" s="3"/>
      <c r="AH1988" s="3"/>
      <c r="AI1988" s="3"/>
      <c r="AJ1988" s="3"/>
    </row>
    <row r="1989" spans="1:36" x14ac:dyDescent="0.45">
      <c r="A1989" s="3"/>
      <c r="B1989" s="3"/>
      <c r="C1989" s="3"/>
      <c r="D1989" s="23"/>
      <c r="E1989" s="95"/>
      <c r="F1989" s="95"/>
      <c r="X1989" s="95"/>
      <c r="Z1989" s="95"/>
      <c r="AB1989" s="3"/>
      <c r="AC1989" s="3"/>
      <c r="AD1989" s="3"/>
      <c r="AE1989" s="3"/>
      <c r="AF1989" s="3"/>
      <c r="AG1989" s="3"/>
      <c r="AH1989" s="3"/>
      <c r="AI1989" s="3"/>
      <c r="AJ1989" s="3"/>
    </row>
    <row r="1990" spans="1:36" x14ac:dyDescent="0.45">
      <c r="A1990" s="3"/>
      <c r="B1990" s="3"/>
      <c r="C1990" s="3"/>
      <c r="D1990" s="23"/>
      <c r="E1990" s="95"/>
      <c r="F1990" s="95"/>
      <c r="X1990" s="95"/>
      <c r="Z1990" s="95"/>
      <c r="AB1990" s="3"/>
      <c r="AC1990" s="3"/>
      <c r="AD1990" s="3"/>
      <c r="AE1990" s="3"/>
      <c r="AF1990" s="3"/>
      <c r="AG1990" s="3"/>
      <c r="AH1990" s="3"/>
      <c r="AI1990" s="3"/>
      <c r="AJ1990" s="3"/>
    </row>
    <row r="1991" spans="1:36" x14ac:dyDescent="0.45">
      <c r="A1991" s="3"/>
      <c r="B1991" s="3"/>
      <c r="C1991" s="3"/>
      <c r="D1991" s="23"/>
      <c r="E1991" s="95"/>
      <c r="F1991" s="95"/>
      <c r="X1991" s="95"/>
      <c r="Z1991" s="95"/>
      <c r="AB1991" s="3"/>
      <c r="AC1991" s="3"/>
      <c r="AD1991" s="3"/>
      <c r="AE1991" s="3"/>
      <c r="AF1991" s="3"/>
      <c r="AG1991" s="3"/>
      <c r="AH1991" s="3"/>
      <c r="AI1991" s="3"/>
      <c r="AJ1991" s="3"/>
    </row>
    <row r="1992" spans="1:36" x14ac:dyDescent="0.45">
      <c r="A1992" s="3"/>
      <c r="B1992" s="3"/>
      <c r="C1992" s="3"/>
      <c r="D1992" s="23"/>
      <c r="E1992" s="95"/>
      <c r="F1992" s="95"/>
      <c r="X1992" s="95"/>
      <c r="Z1992" s="95"/>
      <c r="AB1992" s="3"/>
      <c r="AC1992" s="3"/>
      <c r="AD1992" s="3"/>
      <c r="AE1992" s="3"/>
      <c r="AF1992" s="3"/>
      <c r="AG1992" s="3"/>
      <c r="AH1992" s="3"/>
      <c r="AI1992" s="3"/>
      <c r="AJ1992" s="3"/>
    </row>
    <row r="1993" spans="1:36" x14ac:dyDescent="0.45">
      <c r="A1993" s="3"/>
      <c r="B1993" s="3"/>
      <c r="C1993" s="3"/>
      <c r="D1993" s="23"/>
      <c r="E1993" s="95"/>
      <c r="F1993" s="95"/>
      <c r="X1993" s="95"/>
      <c r="Z1993" s="95"/>
      <c r="AB1993" s="3"/>
      <c r="AC1993" s="3"/>
      <c r="AD1993" s="3"/>
      <c r="AE1993" s="3"/>
      <c r="AF1993" s="3"/>
      <c r="AG1993" s="3"/>
      <c r="AH1993" s="3"/>
      <c r="AI1993" s="3"/>
      <c r="AJ1993" s="3"/>
    </row>
    <row r="1994" spans="1:36" x14ac:dyDescent="0.45">
      <c r="A1994" s="3"/>
      <c r="B1994" s="3"/>
      <c r="C1994" s="3"/>
      <c r="D1994" s="23"/>
      <c r="E1994" s="95"/>
      <c r="F1994" s="95"/>
      <c r="X1994" s="95"/>
      <c r="Z1994" s="95"/>
      <c r="AB1994" s="3"/>
      <c r="AC1994" s="3"/>
      <c r="AD1994" s="3"/>
      <c r="AE1994" s="3"/>
      <c r="AF1994" s="3"/>
      <c r="AG1994" s="3"/>
      <c r="AH1994" s="3"/>
      <c r="AI1994" s="3"/>
      <c r="AJ1994" s="3"/>
    </row>
    <row r="1995" spans="1:36" x14ac:dyDescent="0.45">
      <c r="A1995" s="3"/>
      <c r="B1995" s="3"/>
      <c r="C1995" s="3"/>
      <c r="D1995" s="23"/>
      <c r="E1995" s="95"/>
      <c r="F1995" s="95"/>
      <c r="X1995" s="95"/>
      <c r="Z1995" s="95"/>
      <c r="AB1995" s="3"/>
      <c r="AC1995" s="3"/>
      <c r="AD1995" s="3"/>
      <c r="AE1995" s="3"/>
      <c r="AF1995" s="3"/>
      <c r="AG1995" s="3"/>
      <c r="AH1995" s="3"/>
      <c r="AI1995" s="3"/>
      <c r="AJ1995" s="3"/>
    </row>
    <row r="1996" spans="1:36" x14ac:dyDescent="0.45">
      <c r="A1996" s="3"/>
      <c r="B1996" s="3"/>
      <c r="C1996" s="3"/>
      <c r="D1996" s="23"/>
      <c r="E1996" s="95"/>
      <c r="F1996" s="95"/>
      <c r="X1996" s="95"/>
      <c r="Z1996" s="95"/>
      <c r="AB1996" s="3"/>
      <c r="AC1996" s="3"/>
      <c r="AD1996" s="3"/>
      <c r="AE1996" s="3"/>
      <c r="AF1996" s="3"/>
      <c r="AG1996" s="3"/>
      <c r="AH1996" s="3"/>
      <c r="AI1996" s="3"/>
      <c r="AJ1996" s="3"/>
    </row>
    <row r="1997" spans="1:36" x14ac:dyDescent="0.45">
      <c r="A1997" s="3"/>
      <c r="B1997" s="3"/>
      <c r="C1997" s="3"/>
      <c r="D1997" s="23"/>
      <c r="E1997" s="95"/>
      <c r="F1997" s="95"/>
      <c r="X1997" s="95"/>
      <c r="Z1997" s="95"/>
      <c r="AB1997" s="3"/>
      <c r="AC1997" s="3"/>
      <c r="AD1997" s="3"/>
      <c r="AE1997" s="3"/>
      <c r="AF1997" s="3"/>
      <c r="AG1997" s="3"/>
      <c r="AH1997" s="3"/>
      <c r="AI1997" s="3"/>
      <c r="AJ1997" s="3"/>
    </row>
    <row r="1998" spans="1:36" x14ac:dyDescent="0.45">
      <c r="A1998" s="3"/>
      <c r="B1998" s="3"/>
      <c r="C1998" s="3"/>
      <c r="D1998" s="23"/>
      <c r="E1998" s="95"/>
      <c r="F1998" s="95"/>
      <c r="X1998" s="95"/>
      <c r="Z1998" s="95"/>
      <c r="AB1998" s="3"/>
      <c r="AC1998" s="3"/>
      <c r="AD1998" s="3"/>
      <c r="AE1998" s="3"/>
      <c r="AF1998" s="3"/>
      <c r="AG1998" s="3"/>
      <c r="AH1998" s="3"/>
      <c r="AI1998" s="3"/>
      <c r="AJ1998" s="3"/>
    </row>
    <row r="1999" spans="1:36" x14ac:dyDescent="0.45">
      <c r="A1999" s="3"/>
      <c r="B1999" s="3"/>
      <c r="C1999" s="3"/>
      <c r="D1999" s="23"/>
      <c r="E1999" s="95"/>
      <c r="F1999" s="95"/>
      <c r="X1999" s="95"/>
      <c r="Z1999" s="95"/>
      <c r="AB1999" s="3"/>
      <c r="AC1999" s="3"/>
      <c r="AD1999" s="3"/>
      <c r="AE1999" s="3"/>
      <c r="AF1999" s="3"/>
      <c r="AG1999" s="3"/>
      <c r="AH1999" s="3"/>
      <c r="AI1999" s="3"/>
      <c r="AJ1999" s="3"/>
    </row>
    <row r="2000" spans="1:36" x14ac:dyDescent="0.45">
      <c r="A2000" s="3"/>
      <c r="B2000" s="3"/>
      <c r="C2000" s="3"/>
      <c r="D2000" s="23"/>
      <c r="E2000" s="95"/>
      <c r="F2000" s="95"/>
      <c r="X2000" s="95"/>
      <c r="Z2000" s="95"/>
      <c r="AB2000" s="3"/>
      <c r="AC2000" s="3"/>
      <c r="AD2000" s="3"/>
      <c r="AE2000" s="3"/>
      <c r="AF2000" s="3"/>
      <c r="AG2000" s="3"/>
      <c r="AH2000" s="3"/>
      <c r="AI2000" s="3"/>
      <c r="AJ2000" s="3"/>
    </row>
    <row r="2001" spans="1:36" x14ac:dyDescent="0.45">
      <c r="A2001" s="3"/>
      <c r="B2001" s="3"/>
      <c r="C2001" s="3"/>
      <c r="D2001" s="23"/>
      <c r="E2001" s="95"/>
      <c r="F2001" s="95"/>
      <c r="X2001" s="95"/>
      <c r="Z2001" s="95"/>
      <c r="AB2001" s="3"/>
      <c r="AC2001" s="3"/>
      <c r="AD2001" s="3"/>
      <c r="AE2001" s="3"/>
      <c r="AF2001" s="3"/>
      <c r="AG2001" s="3"/>
      <c r="AH2001" s="3"/>
      <c r="AI2001" s="3"/>
      <c r="AJ2001" s="3"/>
    </row>
    <row r="2002" spans="1:36" x14ac:dyDescent="0.45">
      <c r="A2002" s="3"/>
      <c r="B2002" s="3"/>
      <c r="C2002" s="3"/>
      <c r="D2002" s="23"/>
      <c r="E2002" s="95"/>
      <c r="F2002" s="95"/>
      <c r="X2002" s="95"/>
      <c r="Z2002" s="95"/>
      <c r="AB2002" s="3"/>
      <c r="AC2002" s="3"/>
      <c r="AD2002" s="3"/>
      <c r="AE2002" s="3"/>
      <c r="AF2002" s="3"/>
      <c r="AG2002" s="3"/>
      <c r="AH2002" s="3"/>
      <c r="AI2002" s="3"/>
      <c r="AJ2002" s="3"/>
    </row>
    <row r="2003" spans="1:36" x14ac:dyDescent="0.45">
      <c r="A2003" s="3"/>
      <c r="B2003" s="3"/>
      <c r="C2003" s="3"/>
      <c r="D2003" s="23"/>
      <c r="E2003" s="95"/>
      <c r="F2003" s="95"/>
      <c r="X2003" s="95"/>
      <c r="Z2003" s="95"/>
      <c r="AB2003" s="3"/>
      <c r="AC2003" s="3"/>
      <c r="AD2003" s="3"/>
      <c r="AE2003" s="3"/>
      <c r="AF2003" s="3"/>
      <c r="AG2003" s="3"/>
      <c r="AH2003" s="3"/>
      <c r="AI2003" s="3"/>
      <c r="AJ2003" s="3"/>
    </row>
    <row r="2004" spans="1:36" x14ac:dyDescent="0.45">
      <c r="A2004" s="3"/>
      <c r="B2004" s="3"/>
      <c r="C2004" s="3"/>
      <c r="D2004" s="23"/>
      <c r="E2004" s="95"/>
      <c r="F2004" s="95"/>
      <c r="X2004" s="95"/>
      <c r="Z2004" s="95"/>
      <c r="AB2004" s="3"/>
      <c r="AC2004" s="3"/>
      <c r="AD2004" s="3"/>
      <c r="AE2004" s="3"/>
      <c r="AF2004" s="3"/>
      <c r="AG2004" s="3"/>
      <c r="AH2004" s="3"/>
      <c r="AI2004" s="3"/>
      <c r="AJ2004" s="3"/>
    </row>
    <row r="2005" spans="1:36" x14ac:dyDescent="0.45">
      <c r="A2005" s="3"/>
      <c r="B2005" s="3"/>
      <c r="C2005" s="3"/>
      <c r="D2005" s="23"/>
      <c r="E2005" s="95"/>
      <c r="F2005" s="95"/>
      <c r="X2005" s="95"/>
      <c r="Z2005" s="95"/>
      <c r="AB2005" s="3"/>
      <c r="AC2005" s="3"/>
      <c r="AD2005" s="3"/>
      <c r="AE2005" s="3"/>
      <c r="AF2005" s="3"/>
      <c r="AG2005" s="3"/>
      <c r="AH2005" s="3"/>
      <c r="AI2005" s="3"/>
      <c r="AJ2005" s="3"/>
    </row>
    <row r="2006" spans="1:36" x14ac:dyDescent="0.45">
      <c r="A2006" s="3"/>
      <c r="B2006" s="3"/>
      <c r="C2006" s="3"/>
      <c r="D2006" s="23"/>
      <c r="E2006" s="95"/>
      <c r="F2006" s="95"/>
      <c r="X2006" s="95"/>
      <c r="Z2006" s="95"/>
      <c r="AB2006" s="3"/>
      <c r="AC2006" s="3"/>
      <c r="AD2006" s="3"/>
      <c r="AE2006" s="3"/>
      <c r="AF2006" s="3"/>
      <c r="AG2006" s="3"/>
      <c r="AH2006" s="3"/>
      <c r="AI2006" s="3"/>
      <c r="AJ2006" s="3"/>
    </row>
    <row r="2007" spans="1:36" x14ac:dyDescent="0.45">
      <c r="A2007" s="3"/>
      <c r="B2007" s="3"/>
      <c r="C2007" s="3"/>
      <c r="D2007" s="23"/>
      <c r="E2007" s="95"/>
      <c r="F2007" s="95"/>
      <c r="X2007" s="95"/>
      <c r="Z2007" s="95"/>
      <c r="AB2007" s="3"/>
      <c r="AC2007" s="3"/>
      <c r="AD2007" s="3"/>
      <c r="AE2007" s="3"/>
      <c r="AF2007" s="3"/>
      <c r="AG2007" s="3"/>
      <c r="AH2007" s="3"/>
      <c r="AI2007" s="3"/>
      <c r="AJ2007" s="3"/>
    </row>
    <row r="2008" spans="1:36" x14ac:dyDescent="0.45">
      <c r="A2008" s="3"/>
      <c r="B2008" s="3"/>
      <c r="C2008" s="3"/>
      <c r="D2008" s="23"/>
      <c r="E2008" s="95"/>
      <c r="F2008" s="95"/>
      <c r="X2008" s="95"/>
      <c r="Z2008" s="95"/>
      <c r="AB2008" s="3"/>
      <c r="AC2008" s="3"/>
      <c r="AD2008" s="3"/>
      <c r="AE2008" s="3"/>
      <c r="AF2008" s="3"/>
      <c r="AG2008" s="3"/>
      <c r="AH2008" s="3"/>
      <c r="AI2008" s="3"/>
      <c r="AJ2008" s="3"/>
    </row>
    <row r="2009" spans="1:36" x14ac:dyDescent="0.45">
      <c r="A2009" s="3"/>
      <c r="B2009" s="3"/>
      <c r="C2009" s="3"/>
      <c r="D2009" s="23"/>
      <c r="E2009" s="95"/>
      <c r="F2009" s="95"/>
      <c r="X2009" s="95"/>
      <c r="Z2009" s="95"/>
      <c r="AB2009" s="3"/>
      <c r="AC2009" s="3"/>
      <c r="AD2009" s="3"/>
      <c r="AE2009" s="3"/>
      <c r="AF2009" s="3"/>
      <c r="AG2009" s="3"/>
      <c r="AH2009" s="3"/>
      <c r="AI2009" s="3"/>
      <c r="AJ2009" s="3"/>
    </row>
    <row r="2010" spans="1:36" x14ac:dyDescent="0.45">
      <c r="A2010" s="3"/>
      <c r="B2010" s="3"/>
      <c r="C2010" s="3"/>
      <c r="D2010" s="23"/>
      <c r="E2010" s="95"/>
      <c r="F2010" s="95"/>
      <c r="X2010" s="95"/>
      <c r="Z2010" s="95"/>
      <c r="AB2010" s="3"/>
      <c r="AC2010" s="3"/>
      <c r="AD2010" s="3"/>
      <c r="AE2010" s="3"/>
      <c r="AF2010" s="3"/>
      <c r="AG2010" s="3"/>
      <c r="AH2010" s="3"/>
      <c r="AI2010" s="3"/>
      <c r="AJ2010" s="3"/>
    </row>
    <row r="2011" spans="1:36" x14ac:dyDescent="0.45">
      <c r="A2011" s="3"/>
      <c r="B2011" s="3"/>
      <c r="C2011" s="3"/>
      <c r="D2011" s="23"/>
      <c r="E2011" s="95"/>
      <c r="F2011" s="95"/>
      <c r="X2011" s="95"/>
      <c r="Z2011" s="95"/>
      <c r="AB2011" s="3"/>
      <c r="AC2011" s="3"/>
      <c r="AD2011" s="3"/>
      <c r="AE2011" s="3"/>
      <c r="AF2011" s="3"/>
      <c r="AG2011" s="3"/>
      <c r="AH2011" s="3"/>
      <c r="AI2011" s="3"/>
      <c r="AJ2011" s="3"/>
    </row>
    <row r="2012" spans="1:36" x14ac:dyDescent="0.45">
      <c r="A2012" s="3"/>
      <c r="B2012" s="3"/>
      <c r="C2012" s="3"/>
      <c r="D2012" s="23"/>
      <c r="E2012" s="95"/>
      <c r="F2012" s="95"/>
      <c r="X2012" s="95"/>
      <c r="Z2012" s="95"/>
      <c r="AB2012" s="3"/>
      <c r="AC2012" s="3"/>
      <c r="AD2012" s="3"/>
      <c r="AE2012" s="3"/>
      <c r="AF2012" s="3"/>
      <c r="AG2012" s="3"/>
      <c r="AH2012" s="3"/>
      <c r="AI2012" s="3"/>
      <c r="AJ2012" s="3"/>
    </row>
    <row r="2013" spans="1:36" x14ac:dyDescent="0.45">
      <c r="A2013" s="3"/>
      <c r="B2013" s="3"/>
      <c r="C2013" s="3"/>
      <c r="D2013" s="23"/>
      <c r="E2013" s="95"/>
      <c r="F2013" s="95"/>
      <c r="X2013" s="95"/>
      <c r="Z2013" s="95"/>
      <c r="AB2013" s="3"/>
      <c r="AC2013" s="3"/>
      <c r="AD2013" s="3"/>
      <c r="AE2013" s="3"/>
      <c r="AF2013" s="3"/>
      <c r="AG2013" s="3"/>
      <c r="AH2013" s="3"/>
      <c r="AI2013" s="3"/>
      <c r="AJ2013" s="3"/>
    </row>
    <row r="2014" spans="1:36" x14ac:dyDescent="0.45">
      <c r="A2014" s="3"/>
      <c r="B2014" s="3"/>
      <c r="C2014" s="3"/>
      <c r="D2014" s="23"/>
      <c r="E2014" s="95"/>
      <c r="F2014" s="95"/>
      <c r="X2014" s="95"/>
      <c r="Z2014" s="95"/>
      <c r="AB2014" s="3"/>
      <c r="AC2014" s="3"/>
      <c r="AD2014" s="3"/>
      <c r="AE2014" s="3"/>
      <c r="AF2014" s="3"/>
      <c r="AG2014" s="3"/>
      <c r="AH2014" s="3"/>
      <c r="AI2014" s="3"/>
      <c r="AJ2014" s="3"/>
    </row>
    <row r="2015" spans="1:36" x14ac:dyDescent="0.45">
      <c r="A2015" s="3"/>
      <c r="B2015" s="3"/>
      <c r="C2015" s="3"/>
      <c r="D2015" s="23"/>
      <c r="E2015" s="95"/>
      <c r="F2015" s="95"/>
      <c r="X2015" s="95"/>
      <c r="Z2015" s="95"/>
      <c r="AB2015" s="3"/>
      <c r="AC2015" s="3"/>
      <c r="AD2015" s="3"/>
      <c r="AE2015" s="3"/>
      <c r="AF2015" s="3"/>
      <c r="AG2015" s="3"/>
      <c r="AH2015" s="3"/>
      <c r="AI2015" s="3"/>
      <c r="AJ2015" s="3"/>
    </row>
    <row r="2016" spans="1:36" x14ac:dyDescent="0.45">
      <c r="A2016" s="3"/>
      <c r="B2016" s="3"/>
      <c r="C2016" s="3"/>
      <c r="D2016" s="23"/>
      <c r="E2016" s="95"/>
      <c r="F2016" s="95"/>
      <c r="X2016" s="95"/>
      <c r="Z2016" s="95"/>
      <c r="AB2016" s="3"/>
      <c r="AC2016" s="3"/>
      <c r="AD2016" s="3"/>
      <c r="AE2016" s="3"/>
      <c r="AF2016" s="3"/>
      <c r="AG2016" s="3"/>
      <c r="AH2016" s="3"/>
      <c r="AI2016" s="3"/>
      <c r="AJ2016" s="3"/>
    </row>
    <row r="2017" spans="1:36" x14ac:dyDescent="0.45">
      <c r="A2017" s="3"/>
      <c r="B2017" s="3"/>
      <c r="C2017" s="3"/>
      <c r="D2017" s="23"/>
      <c r="E2017" s="95"/>
      <c r="F2017" s="95"/>
      <c r="X2017" s="95"/>
      <c r="Z2017" s="95"/>
      <c r="AB2017" s="3"/>
      <c r="AC2017" s="3"/>
      <c r="AD2017" s="3"/>
      <c r="AE2017" s="3"/>
      <c r="AF2017" s="3"/>
      <c r="AG2017" s="3"/>
      <c r="AH2017" s="3"/>
      <c r="AI2017" s="3"/>
      <c r="AJ2017" s="3"/>
    </row>
    <row r="2018" spans="1:36" x14ac:dyDescent="0.45">
      <c r="A2018" s="3"/>
      <c r="B2018" s="3"/>
      <c r="C2018" s="3"/>
      <c r="D2018" s="23"/>
      <c r="E2018" s="95"/>
      <c r="F2018" s="95"/>
      <c r="X2018" s="95"/>
      <c r="Z2018" s="95"/>
      <c r="AB2018" s="3"/>
      <c r="AC2018" s="3"/>
      <c r="AD2018" s="3"/>
      <c r="AE2018" s="3"/>
      <c r="AF2018" s="3"/>
      <c r="AG2018" s="3"/>
      <c r="AH2018" s="3"/>
      <c r="AI2018" s="3"/>
      <c r="AJ2018" s="3"/>
    </row>
    <row r="2019" spans="1:36" x14ac:dyDescent="0.45">
      <c r="A2019" s="3"/>
      <c r="B2019" s="3"/>
      <c r="C2019" s="3"/>
      <c r="D2019" s="23"/>
      <c r="E2019" s="95"/>
      <c r="F2019" s="95"/>
      <c r="X2019" s="95"/>
      <c r="Z2019" s="95"/>
      <c r="AB2019" s="3"/>
      <c r="AC2019" s="3"/>
      <c r="AD2019" s="3"/>
      <c r="AE2019" s="3"/>
      <c r="AF2019" s="3"/>
      <c r="AG2019" s="3"/>
      <c r="AH2019" s="3"/>
      <c r="AI2019" s="3"/>
      <c r="AJ2019" s="3"/>
    </row>
    <row r="2020" spans="1:36" x14ac:dyDescent="0.45">
      <c r="A2020" s="3"/>
      <c r="B2020" s="3"/>
      <c r="C2020" s="3"/>
      <c r="D2020" s="23"/>
      <c r="E2020" s="95"/>
      <c r="F2020" s="95"/>
      <c r="X2020" s="95"/>
      <c r="Z2020" s="95"/>
      <c r="AB2020" s="3"/>
      <c r="AC2020" s="3"/>
      <c r="AD2020" s="3"/>
      <c r="AE2020" s="3"/>
      <c r="AF2020" s="3"/>
      <c r="AG2020" s="3"/>
      <c r="AH2020" s="3"/>
      <c r="AI2020" s="3"/>
      <c r="AJ2020" s="3"/>
    </row>
    <row r="2021" spans="1:36" x14ac:dyDescent="0.45">
      <c r="A2021" s="3"/>
      <c r="B2021" s="3"/>
      <c r="C2021" s="3"/>
      <c r="D2021" s="23"/>
      <c r="E2021" s="95"/>
      <c r="F2021" s="95"/>
      <c r="X2021" s="95"/>
      <c r="Z2021" s="95"/>
      <c r="AB2021" s="3"/>
      <c r="AC2021" s="3"/>
      <c r="AD2021" s="3"/>
      <c r="AE2021" s="3"/>
      <c r="AF2021" s="3"/>
      <c r="AG2021" s="3"/>
      <c r="AH2021" s="3"/>
      <c r="AI2021" s="3"/>
      <c r="AJ2021" s="3"/>
    </row>
    <row r="2022" spans="1:36" x14ac:dyDescent="0.45">
      <c r="A2022" s="3"/>
      <c r="B2022" s="3"/>
      <c r="C2022" s="3"/>
      <c r="D2022" s="23"/>
      <c r="E2022" s="95"/>
      <c r="F2022" s="95"/>
      <c r="X2022" s="95"/>
      <c r="Z2022" s="95"/>
      <c r="AB2022" s="3"/>
      <c r="AC2022" s="3"/>
      <c r="AD2022" s="3"/>
      <c r="AE2022" s="3"/>
      <c r="AF2022" s="3"/>
      <c r="AG2022" s="3"/>
      <c r="AH2022" s="3"/>
      <c r="AI2022" s="3"/>
      <c r="AJ2022" s="3"/>
    </row>
    <row r="2023" spans="1:36" x14ac:dyDescent="0.45">
      <c r="A2023" s="3"/>
      <c r="B2023" s="3"/>
      <c r="C2023" s="3"/>
      <c r="D2023" s="23"/>
      <c r="E2023" s="95"/>
      <c r="F2023" s="95"/>
      <c r="X2023" s="95"/>
      <c r="Z2023" s="95"/>
      <c r="AB2023" s="3"/>
      <c r="AC2023" s="3"/>
      <c r="AD2023" s="3"/>
      <c r="AE2023" s="3"/>
      <c r="AF2023" s="3"/>
      <c r="AG2023" s="3"/>
      <c r="AH2023" s="3"/>
      <c r="AI2023" s="3"/>
      <c r="AJ2023" s="3"/>
    </row>
    <row r="2024" spans="1:36" x14ac:dyDescent="0.45">
      <c r="A2024" s="3"/>
      <c r="B2024" s="3"/>
      <c r="C2024" s="3"/>
      <c r="D2024" s="23"/>
      <c r="E2024" s="95"/>
      <c r="F2024" s="95"/>
      <c r="X2024" s="95"/>
      <c r="Z2024" s="95"/>
      <c r="AB2024" s="3"/>
      <c r="AC2024" s="3"/>
      <c r="AD2024" s="3"/>
      <c r="AE2024" s="3"/>
      <c r="AF2024" s="3"/>
      <c r="AG2024" s="3"/>
      <c r="AH2024" s="3"/>
      <c r="AI2024" s="3"/>
      <c r="AJ2024" s="3"/>
    </row>
    <row r="2025" spans="1:36" x14ac:dyDescent="0.45">
      <c r="A2025" s="3"/>
      <c r="B2025" s="3"/>
      <c r="C2025" s="3"/>
      <c r="D2025" s="23"/>
      <c r="E2025" s="95"/>
      <c r="F2025" s="95"/>
      <c r="X2025" s="95"/>
      <c r="Z2025" s="95"/>
      <c r="AB2025" s="3"/>
      <c r="AC2025" s="3"/>
      <c r="AD2025" s="3"/>
      <c r="AE2025" s="3"/>
      <c r="AF2025" s="3"/>
      <c r="AG2025" s="3"/>
      <c r="AH2025" s="3"/>
      <c r="AI2025" s="3"/>
      <c r="AJ2025" s="3"/>
    </row>
    <row r="2026" spans="1:36" x14ac:dyDescent="0.45">
      <c r="A2026" s="3"/>
      <c r="B2026" s="3"/>
      <c r="C2026" s="3"/>
      <c r="D2026" s="23"/>
      <c r="E2026" s="95"/>
      <c r="F2026" s="95"/>
      <c r="X2026" s="95"/>
      <c r="Z2026" s="95"/>
      <c r="AB2026" s="3"/>
      <c r="AC2026" s="3"/>
      <c r="AD2026" s="3"/>
      <c r="AE2026" s="3"/>
      <c r="AF2026" s="3"/>
      <c r="AG2026" s="3"/>
      <c r="AH2026" s="3"/>
      <c r="AI2026" s="3"/>
      <c r="AJ2026" s="3"/>
    </row>
    <row r="2027" spans="1:36" x14ac:dyDescent="0.45">
      <c r="A2027" s="3"/>
      <c r="B2027" s="3"/>
      <c r="C2027" s="3"/>
      <c r="D2027" s="23"/>
      <c r="E2027" s="95"/>
      <c r="F2027" s="95"/>
      <c r="X2027" s="95"/>
      <c r="Z2027" s="95"/>
      <c r="AB2027" s="3"/>
      <c r="AC2027" s="3"/>
      <c r="AD2027" s="3"/>
      <c r="AE2027" s="3"/>
      <c r="AF2027" s="3"/>
      <c r="AG2027" s="3"/>
      <c r="AH2027" s="3"/>
      <c r="AI2027" s="3"/>
      <c r="AJ2027" s="3"/>
    </row>
    <row r="2028" spans="1:36" x14ac:dyDescent="0.45">
      <c r="A2028" s="3"/>
      <c r="B2028" s="3"/>
      <c r="C2028" s="3"/>
      <c r="D2028" s="23"/>
      <c r="E2028" s="95"/>
      <c r="F2028" s="95"/>
      <c r="X2028" s="95"/>
      <c r="Z2028" s="95"/>
      <c r="AB2028" s="3"/>
      <c r="AC2028" s="3"/>
      <c r="AD2028" s="3"/>
      <c r="AE2028" s="3"/>
      <c r="AF2028" s="3"/>
      <c r="AG2028" s="3"/>
      <c r="AH2028" s="3"/>
      <c r="AI2028" s="3"/>
      <c r="AJ2028" s="3"/>
    </row>
    <row r="2029" spans="1:36" x14ac:dyDescent="0.45">
      <c r="A2029" s="3"/>
      <c r="B2029" s="3"/>
      <c r="C2029" s="3"/>
      <c r="D2029" s="23"/>
      <c r="E2029" s="95"/>
      <c r="F2029" s="95"/>
      <c r="X2029" s="95"/>
      <c r="Z2029" s="95"/>
      <c r="AB2029" s="3"/>
      <c r="AC2029" s="3"/>
      <c r="AD2029" s="3"/>
      <c r="AE2029" s="3"/>
      <c r="AF2029" s="3"/>
      <c r="AG2029" s="3"/>
      <c r="AH2029" s="3"/>
      <c r="AI2029" s="3"/>
      <c r="AJ2029" s="3"/>
    </row>
    <row r="2030" spans="1:36" x14ac:dyDescent="0.45">
      <c r="A2030" s="3"/>
      <c r="B2030" s="3"/>
      <c r="C2030" s="3"/>
      <c r="D2030" s="23"/>
      <c r="E2030" s="95"/>
      <c r="F2030" s="95"/>
      <c r="X2030" s="95"/>
      <c r="Z2030" s="95"/>
      <c r="AB2030" s="3"/>
      <c r="AC2030" s="3"/>
      <c r="AD2030" s="3"/>
      <c r="AE2030" s="3"/>
      <c r="AF2030" s="3"/>
      <c r="AG2030" s="3"/>
      <c r="AH2030" s="3"/>
      <c r="AI2030" s="3"/>
      <c r="AJ2030" s="3"/>
    </row>
    <row r="2031" spans="1:36" x14ac:dyDescent="0.45">
      <c r="A2031" s="3"/>
      <c r="B2031" s="3"/>
      <c r="C2031" s="3"/>
      <c r="D2031" s="23"/>
      <c r="E2031" s="95"/>
      <c r="F2031" s="95"/>
      <c r="X2031" s="95"/>
      <c r="Z2031" s="95"/>
      <c r="AB2031" s="3"/>
      <c r="AC2031" s="3"/>
      <c r="AD2031" s="3"/>
      <c r="AE2031" s="3"/>
      <c r="AF2031" s="3"/>
      <c r="AG2031" s="3"/>
      <c r="AH2031" s="3"/>
      <c r="AI2031" s="3"/>
      <c r="AJ2031" s="3"/>
    </row>
    <row r="2032" spans="1:36" x14ac:dyDescent="0.45">
      <c r="A2032" s="3"/>
      <c r="B2032" s="3"/>
      <c r="C2032" s="3"/>
      <c r="D2032" s="23"/>
      <c r="E2032" s="95"/>
      <c r="F2032" s="95"/>
      <c r="X2032" s="95"/>
      <c r="Z2032" s="95"/>
      <c r="AB2032" s="3"/>
      <c r="AC2032" s="3"/>
      <c r="AD2032" s="3"/>
      <c r="AE2032" s="3"/>
      <c r="AF2032" s="3"/>
      <c r="AG2032" s="3"/>
      <c r="AH2032" s="3"/>
      <c r="AI2032" s="3"/>
      <c r="AJ2032" s="3"/>
    </row>
    <row r="2033" spans="1:36" x14ac:dyDescent="0.45">
      <c r="A2033" s="3"/>
      <c r="B2033" s="3"/>
      <c r="C2033" s="3"/>
      <c r="D2033" s="23"/>
      <c r="E2033" s="95"/>
      <c r="F2033" s="95"/>
      <c r="X2033" s="95"/>
      <c r="Z2033" s="95"/>
      <c r="AB2033" s="3"/>
      <c r="AC2033" s="3"/>
      <c r="AD2033" s="3"/>
      <c r="AE2033" s="3"/>
      <c r="AF2033" s="3"/>
      <c r="AG2033" s="3"/>
      <c r="AH2033" s="3"/>
      <c r="AI2033" s="3"/>
      <c r="AJ2033" s="3"/>
    </row>
    <row r="2034" spans="1:36" x14ac:dyDescent="0.45">
      <c r="A2034" s="3"/>
      <c r="B2034" s="3"/>
      <c r="C2034" s="3"/>
      <c r="D2034" s="23"/>
      <c r="E2034" s="95"/>
      <c r="F2034" s="95"/>
      <c r="X2034" s="95"/>
      <c r="Z2034" s="95"/>
      <c r="AB2034" s="3"/>
      <c r="AC2034" s="3"/>
      <c r="AD2034" s="3"/>
      <c r="AE2034" s="3"/>
      <c r="AF2034" s="3"/>
      <c r="AG2034" s="3"/>
      <c r="AH2034" s="3"/>
      <c r="AI2034" s="3"/>
      <c r="AJ2034" s="3"/>
    </row>
    <row r="2035" spans="1:36" x14ac:dyDescent="0.45">
      <c r="A2035" s="3"/>
      <c r="B2035" s="3"/>
      <c r="C2035" s="3"/>
      <c r="D2035" s="23"/>
      <c r="E2035" s="95"/>
      <c r="F2035" s="95"/>
      <c r="X2035" s="95"/>
      <c r="Z2035" s="95"/>
      <c r="AB2035" s="3"/>
      <c r="AC2035" s="3"/>
      <c r="AD2035" s="3"/>
      <c r="AE2035" s="3"/>
      <c r="AF2035" s="3"/>
      <c r="AG2035" s="3"/>
      <c r="AH2035" s="3"/>
      <c r="AI2035" s="3"/>
      <c r="AJ2035" s="3"/>
    </row>
    <row r="2036" spans="1:36" x14ac:dyDescent="0.45">
      <c r="A2036" s="3"/>
      <c r="B2036" s="3"/>
      <c r="C2036" s="3"/>
      <c r="D2036" s="23"/>
      <c r="E2036" s="95"/>
      <c r="F2036" s="95"/>
      <c r="X2036" s="95"/>
      <c r="Z2036" s="95"/>
      <c r="AB2036" s="3"/>
      <c r="AC2036" s="3"/>
      <c r="AD2036" s="3"/>
      <c r="AE2036" s="3"/>
      <c r="AF2036" s="3"/>
      <c r="AG2036" s="3"/>
      <c r="AH2036" s="3"/>
      <c r="AI2036" s="3"/>
      <c r="AJ2036" s="3"/>
    </row>
    <row r="2037" spans="1:36" x14ac:dyDescent="0.45">
      <c r="A2037" s="3"/>
      <c r="B2037" s="3"/>
      <c r="C2037" s="3"/>
      <c r="D2037" s="23"/>
      <c r="E2037" s="95"/>
      <c r="F2037" s="95"/>
      <c r="X2037" s="95"/>
      <c r="Z2037" s="95"/>
      <c r="AB2037" s="3"/>
      <c r="AC2037" s="3"/>
      <c r="AD2037" s="3"/>
      <c r="AE2037" s="3"/>
      <c r="AF2037" s="3"/>
      <c r="AG2037" s="3"/>
      <c r="AH2037" s="3"/>
      <c r="AI2037" s="3"/>
      <c r="AJ2037" s="3"/>
    </row>
    <row r="2038" spans="1:36" x14ac:dyDescent="0.45">
      <c r="A2038" s="3"/>
      <c r="B2038" s="3"/>
      <c r="C2038" s="3"/>
      <c r="D2038" s="23"/>
      <c r="E2038" s="95"/>
      <c r="F2038" s="95"/>
      <c r="X2038" s="95"/>
      <c r="Z2038" s="95"/>
      <c r="AB2038" s="3"/>
      <c r="AC2038" s="3"/>
      <c r="AD2038" s="3"/>
      <c r="AE2038" s="3"/>
      <c r="AF2038" s="3"/>
      <c r="AG2038" s="3"/>
      <c r="AH2038" s="3"/>
      <c r="AI2038" s="3"/>
      <c r="AJ2038" s="3"/>
    </row>
    <row r="2039" spans="1:36" x14ac:dyDescent="0.45">
      <c r="A2039" s="3"/>
      <c r="B2039" s="3"/>
      <c r="C2039" s="3"/>
      <c r="D2039" s="23"/>
      <c r="E2039" s="95"/>
      <c r="F2039" s="95"/>
      <c r="X2039" s="95"/>
      <c r="Z2039" s="95"/>
      <c r="AB2039" s="3"/>
      <c r="AC2039" s="3"/>
      <c r="AD2039" s="3"/>
      <c r="AE2039" s="3"/>
      <c r="AF2039" s="3"/>
      <c r="AG2039" s="3"/>
      <c r="AH2039" s="3"/>
      <c r="AI2039" s="3"/>
      <c r="AJ2039" s="3"/>
    </row>
    <row r="2040" spans="1:36" x14ac:dyDescent="0.45">
      <c r="A2040" s="3"/>
      <c r="B2040" s="3"/>
      <c r="C2040" s="3"/>
      <c r="D2040" s="23"/>
      <c r="E2040" s="95"/>
      <c r="F2040" s="95"/>
      <c r="X2040" s="95"/>
      <c r="Z2040" s="95"/>
      <c r="AB2040" s="3"/>
      <c r="AC2040" s="3"/>
      <c r="AD2040" s="3"/>
      <c r="AE2040" s="3"/>
      <c r="AF2040" s="3"/>
      <c r="AG2040" s="3"/>
      <c r="AH2040" s="3"/>
      <c r="AI2040" s="3"/>
      <c r="AJ2040" s="3"/>
    </row>
    <row r="2041" spans="1:36" x14ac:dyDescent="0.45">
      <c r="A2041" s="3"/>
      <c r="B2041" s="3"/>
      <c r="C2041" s="3"/>
      <c r="D2041" s="23"/>
      <c r="E2041" s="95"/>
      <c r="F2041" s="95"/>
      <c r="X2041" s="95"/>
      <c r="Z2041" s="95"/>
      <c r="AB2041" s="3"/>
      <c r="AC2041" s="3"/>
      <c r="AD2041" s="3"/>
      <c r="AE2041" s="3"/>
      <c r="AF2041" s="3"/>
      <c r="AG2041" s="3"/>
      <c r="AH2041" s="3"/>
      <c r="AI2041" s="3"/>
      <c r="AJ2041" s="3"/>
    </row>
    <row r="2042" spans="1:36" x14ac:dyDescent="0.45">
      <c r="A2042" s="3"/>
      <c r="B2042" s="3"/>
      <c r="C2042" s="3"/>
      <c r="D2042" s="23"/>
      <c r="E2042" s="95"/>
      <c r="F2042" s="95"/>
      <c r="X2042" s="95"/>
      <c r="Z2042" s="95"/>
      <c r="AB2042" s="3"/>
      <c r="AC2042" s="3"/>
      <c r="AD2042" s="3"/>
      <c r="AE2042" s="3"/>
      <c r="AF2042" s="3"/>
      <c r="AG2042" s="3"/>
      <c r="AH2042" s="3"/>
      <c r="AI2042" s="3"/>
      <c r="AJ2042" s="3"/>
    </row>
    <row r="2043" spans="1:36" x14ac:dyDescent="0.45">
      <c r="A2043" s="3"/>
      <c r="B2043" s="3"/>
      <c r="C2043" s="3"/>
      <c r="D2043" s="23"/>
      <c r="E2043" s="95"/>
      <c r="F2043" s="95"/>
      <c r="X2043" s="95"/>
      <c r="Z2043" s="95"/>
      <c r="AB2043" s="3"/>
      <c r="AC2043" s="3"/>
      <c r="AD2043" s="3"/>
      <c r="AE2043" s="3"/>
      <c r="AF2043" s="3"/>
      <c r="AG2043" s="3"/>
      <c r="AH2043" s="3"/>
      <c r="AI2043" s="3"/>
      <c r="AJ2043" s="3"/>
    </row>
    <row r="2044" spans="1:36" x14ac:dyDescent="0.45">
      <c r="A2044" s="3"/>
      <c r="B2044" s="3"/>
      <c r="C2044" s="3"/>
      <c r="D2044" s="23"/>
      <c r="E2044" s="95"/>
      <c r="F2044" s="95"/>
      <c r="X2044" s="95"/>
      <c r="Z2044" s="95"/>
      <c r="AB2044" s="3"/>
      <c r="AC2044" s="3"/>
      <c r="AD2044" s="3"/>
      <c r="AE2044" s="3"/>
      <c r="AF2044" s="3"/>
      <c r="AG2044" s="3"/>
      <c r="AH2044" s="3"/>
      <c r="AI2044" s="3"/>
      <c r="AJ2044" s="3"/>
    </row>
    <row r="2045" spans="1:36" x14ac:dyDescent="0.45">
      <c r="A2045" s="3"/>
      <c r="B2045" s="3"/>
      <c r="C2045" s="3"/>
      <c r="D2045" s="23"/>
      <c r="E2045" s="95"/>
      <c r="F2045" s="95"/>
      <c r="X2045" s="95"/>
      <c r="Z2045" s="95"/>
      <c r="AB2045" s="3"/>
      <c r="AC2045" s="3"/>
      <c r="AD2045" s="3"/>
      <c r="AE2045" s="3"/>
      <c r="AF2045" s="3"/>
      <c r="AG2045" s="3"/>
      <c r="AH2045" s="3"/>
      <c r="AI2045" s="3"/>
      <c r="AJ2045" s="3"/>
    </row>
    <row r="2046" spans="1:36" x14ac:dyDescent="0.45">
      <c r="A2046" s="3"/>
      <c r="B2046" s="3"/>
      <c r="C2046" s="3"/>
      <c r="D2046" s="23"/>
      <c r="E2046" s="95"/>
      <c r="F2046" s="95"/>
      <c r="X2046" s="95"/>
      <c r="Z2046" s="95"/>
      <c r="AB2046" s="3"/>
      <c r="AC2046" s="3"/>
      <c r="AD2046" s="3"/>
      <c r="AE2046" s="3"/>
      <c r="AF2046" s="3"/>
      <c r="AG2046" s="3"/>
      <c r="AH2046" s="3"/>
      <c r="AI2046" s="3"/>
      <c r="AJ2046" s="3"/>
    </row>
    <row r="2047" spans="1:36" x14ac:dyDescent="0.45">
      <c r="A2047" s="3"/>
      <c r="B2047" s="3"/>
      <c r="C2047" s="3"/>
      <c r="D2047" s="23"/>
      <c r="E2047" s="95"/>
      <c r="F2047" s="95"/>
      <c r="X2047" s="95"/>
      <c r="Z2047" s="95"/>
      <c r="AB2047" s="3"/>
      <c r="AC2047" s="3"/>
      <c r="AD2047" s="3"/>
      <c r="AE2047" s="3"/>
      <c r="AF2047" s="3"/>
      <c r="AG2047" s="3"/>
      <c r="AH2047" s="3"/>
      <c r="AI2047" s="3"/>
      <c r="AJ2047" s="3"/>
    </row>
    <row r="2048" spans="1:36" x14ac:dyDescent="0.45">
      <c r="A2048" s="3"/>
      <c r="B2048" s="3"/>
      <c r="C2048" s="3"/>
      <c r="D2048" s="23"/>
      <c r="E2048" s="95"/>
      <c r="F2048" s="95"/>
      <c r="X2048" s="95"/>
      <c r="Z2048" s="95"/>
      <c r="AB2048" s="3"/>
      <c r="AC2048" s="3"/>
      <c r="AD2048" s="3"/>
      <c r="AE2048" s="3"/>
      <c r="AF2048" s="3"/>
      <c r="AG2048" s="3"/>
      <c r="AH2048" s="3"/>
      <c r="AI2048" s="3"/>
      <c r="AJ2048" s="3"/>
    </row>
    <row r="2049" spans="1:36" x14ac:dyDescent="0.45">
      <c r="A2049" s="3"/>
      <c r="B2049" s="3"/>
      <c r="C2049" s="3"/>
      <c r="D2049" s="23"/>
      <c r="E2049" s="95"/>
      <c r="F2049" s="95"/>
      <c r="X2049" s="95"/>
      <c r="Z2049" s="95"/>
      <c r="AB2049" s="3"/>
      <c r="AC2049" s="3"/>
      <c r="AD2049" s="3"/>
      <c r="AE2049" s="3"/>
      <c r="AF2049" s="3"/>
      <c r="AG2049" s="3"/>
      <c r="AH2049" s="3"/>
      <c r="AI2049" s="3"/>
      <c r="AJ2049" s="3"/>
    </row>
    <row r="2050" spans="1:36" x14ac:dyDescent="0.45">
      <c r="A2050" s="3"/>
      <c r="B2050" s="3"/>
      <c r="C2050" s="3"/>
      <c r="D2050" s="23"/>
      <c r="E2050" s="95"/>
      <c r="F2050" s="95"/>
      <c r="X2050" s="95"/>
      <c r="Z2050" s="95"/>
      <c r="AB2050" s="3"/>
      <c r="AC2050" s="3"/>
      <c r="AD2050" s="3"/>
      <c r="AE2050" s="3"/>
      <c r="AF2050" s="3"/>
      <c r="AG2050" s="3"/>
      <c r="AH2050" s="3"/>
      <c r="AI2050" s="3"/>
      <c r="AJ2050" s="3"/>
    </row>
    <row r="2051" spans="1:36" x14ac:dyDescent="0.45">
      <c r="A2051" s="3"/>
      <c r="B2051" s="3"/>
      <c r="C2051" s="3"/>
      <c r="D2051" s="23"/>
      <c r="E2051" s="95"/>
      <c r="F2051" s="95"/>
      <c r="X2051" s="95"/>
      <c r="Z2051" s="95"/>
      <c r="AB2051" s="3"/>
      <c r="AC2051" s="3"/>
      <c r="AD2051" s="3"/>
      <c r="AE2051" s="3"/>
      <c r="AF2051" s="3"/>
      <c r="AG2051" s="3"/>
      <c r="AH2051" s="3"/>
      <c r="AI2051" s="3"/>
      <c r="AJ2051" s="3"/>
    </row>
    <row r="2052" spans="1:36" x14ac:dyDescent="0.45">
      <c r="A2052" s="3"/>
      <c r="B2052" s="3"/>
      <c r="C2052" s="3"/>
      <c r="D2052" s="23"/>
      <c r="E2052" s="95"/>
      <c r="F2052" s="95"/>
      <c r="X2052" s="95"/>
      <c r="Z2052" s="95"/>
      <c r="AB2052" s="3"/>
      <c r="AC2052" s="3"/>
      <c r="AD2052" s="3"/>
      <c r="AE2052" s="3"/>
      <c r="AF2052" s="3"/>
      <c r="AG2052" s="3"/>
      <c r="AH2052" s="3"/>
      <c r="AI2052" s="3"/>
      <c r="AJ2052" s="3"/>
    </row>
    <row r="2053" spans="1:36" x14ac:dyDescent="0.45">
      <c r="A2053" s="3"/>
      <c r="B2053" s="3"/>
      <c r="C2053" s="3"/>
      <c r="D2053" s="23"/>
      <c r="E2053" s="95"/>
      <c r="F2053" s="95"/>
      <c r="X2053" s="95"/>
      <c r="Z2053" s="95"/>
      <c r="AB2053" s="3"/>
      <c r="AC2053" s="3"/>
      <c r="AD2053" s="3"/>
      <c r="AE2053" s="3"/>
      <c r="AF2053" s="3"/>
      <c r="AG2053" s="3"/>
      <c r="AH2053" s="3"/>
      <c r="AI2053" s="3"/>
      <c r="AJ2053" s="3"/>
    </row>
    <row r="2054" spans="1:36" x14ac:dyDescent="0.45">
      <c r="A2054" s="3"/>
      <c r="B2054" s="3"/>
      <c r="C2054" s="3"/>
      <c r="D2054" s="23"/>
      <c r="E2054" s="95"/>
      <c r="F2054" s="95"/>
      <c r="X2054" s="95"/>
      <c r="Z2054" s="95"/>
      <c r="AB2054" s="3"/>
      <c r="AC2054" s="3"/>
      <c r="AD2054" s="3"/>
      <c r="AE2054" s="3"/>
      <c r="AF2054" s="3"/>
      <c r="AG2054" s="3"/>
      <c r="AH2054" s="3"/>
      <c r="AI2054" s="3"/>
      <c r="AJ2054" s="3"/>
    </row>
    <row r="2055" spans="1:36" x14ac:dyDescent="0.45">
      <c r="A2055" s="3"/>
      <c r="B2055" s="3"/>
      <c r="C2055" s="3"/>
      <c r="D2055" s="23"/>
      <c r="E2055" s="95"/>
      <c r="F2055" s="95"/>
      <c r="X2055" s="95"/>
      <c r="Z2055" s="95"/>
      <c r="AB2055" s="3"/>
      <c r="AC2055" s="3"/>
      <c r="AD2055" s="3"/>
      <c r="AE2055" s="3"/>
      <c r="AF2055" s="3"/>
      <c r="AG2055" s="3"/>
      <c r="AH2055" s="3"/>
      <c r="AI2055" s="3"/>
      <c r="AJ2055" s="3"/>
    </row>
    <row r="2056" spans="1:36" x14ac:dyDescent="0.45">
      <c r="A2056" s="3"/>
      <c r="B2056" s="3"/>
      <c r="C2056" s="3"/>
      <c r="D2056" s="23"/>
      <c r="E2056" s="95"/>
      <c r="F2056" s="95"/>
      <c r="X2056" s="95"/>
      <c r="Z2056" s="95"/>
      <c r="AB2056" s="3"/>
      <c r="AC2056" s="3"/>
      <c r="AD2056" s="3"/>
      <c r="AE2056" s="3"/>
      <c r="AF2056" s="3"/>
      <c r="AG2056" s="3"/>
      <c r="AH2056" s="3"/>
      <c r="AI2056" s="3"/>
      <c r="AJ2056" s="3"/>
    </row>
    <row r="2057" spans="1:36" x14ac:dyDescent="0.45">
      <c r="A2057" s="3"/>
      <c r="B2057" s="3"/>
      <c r="C2057" s="3"/>
      <c r="D2057" s="23"/>
      <c r="E2057" s="95"/>
      <c r="F2057" s="95"/>
      <c r="X2057" s="95"/>
      <c r="Z2057" s="95"/>
      <c r="AB2057" s="3"/>
      <c r="AC2057" s="3"/>
      <c r="AD2057" s="3"/>
      <c r="AE2057" s="3"/>
      <c r="AF2057" s="3"/>
      <c r="AG2057" s="3"/>
      <c r="AH2057" s="3"/>
      <c r="AI2057" s="3"/>
      <c r="AJ2057" s="3"/>
    </row>
    <row r="2058" spans="1:36" x14ac:dyDescent="0.45">
      <c r="A2058" s="3"/>
      <c r="B2058" s="3"/>
      <c r="C2058" s="3"/>
      <c r="D2058" s="23"/>
      <c r="E2058" s="95"/>
      <c r="F2058" s="95"/>
      <c r="X2058" s="95"/>
      <c r="Z2058" s="95"/>
      <c r="AB2058" s="3"/>
      <c r="AC2058" s="3"/>
      <c r="AD2058" s="3"/>
      <c r="AE2058" s="3"/>
      <c r="AF2058" s="3"/>
      <c r="AG2058" s="3"/>
      <c r="AH2058" s="3"/>
      <c r="AI2058" s="3"/>
      <c r="AJ2058" s="3"/>
    </row>
    <row r="2059" spans="1:36" x14ac:dyDescent="0.45">
      <c r="A2059" s="3"/>
      <c r="B2059" s="3"/>
      <c r="C2059" s="3"/>
      <c r="D2059" s="23"/>
      <c r="E2059" s="95"/>
      <c r="F2059" s="95"/>
      <c r="X2059" s="95"/>
      <c r="Z2059" s="95"/>
      <c r="AB2059" s="3"/>
      <c r="AC2059" s="3"/>
      <c r="AD2059" s="3"/>
      <c r="AE2059" s="3"/>
      <c r="AF2059" s="3"/>
      <c r="AG2059" s="3"/>
      <c r="AH2059" s="3"/>
      <c r="AI2059" s="3"/>
      <c r="AJ2059" s="3"/>
    </row>
    <row r="2060" spans="1:36" x14ac:dyDescent="0.45">
      <c r="A2060" s="3"/>
      <c r="B2060" s="3"/>
      <c r="C2060" s="3"/>
      <c r="D2060" s="23"/>
      <c r="E2060" s="95"/>
      <c r="F2060" s="95"/>
      <c r="X2060" s="95"/>
      <c r="Z2060" s="95"/>
      <c r="AB2060" s="3"/>
      <c r="AC2060" s="3"/>
      <c r="AD2060" s="3"/>
      <c r="AE2060" s="3"/>
      <c r="AF2060" s="3"/>
      <c r="AG2060" s="3"/>
      <c r="AH2060" s="3"/>
      <c r="AI2060" s="3"/>
      <c r="AJ2060" s="3"/>
    </row>
    <row r="2061" spans="1:36" x14ac:dyDescent="0.45">
      <c r="A2061" s="3"/>
      <c r="B2061" s="3"/>
      <c r="C2061" s="3"/>
      <c r="D2061" s="23"/>
      <c r="E2061" s="95"/>
      <c r="F2061" s="95"/>
      <c r="X2061" s="95"/>
      <c r="Z2061" s="95"/>
      <c r="AB2061" s="3"/>
      <c r="AC2061" s="3"/>
      <c r="AD2061" s="3"/>
      <c r="AE2061" s="3"/>
      <c r="AF2061" s="3"/>
      <c r="AG2061" s="3"/>
      <c r="AH2061" s="3"/>
      <c r="AI2061" s="3"/>
      <c r="AJ2061" s="3"/>
    </row>
    <row r="2062" spans="1:36" x14ac:dyDescent="0.45">
      <c r="A2062" s="3"/>
      <c r="B2062" s="3"/>
      <c r="C2062" s="3"/>
      <c r="D2062" s="23"/>
      <c r="E2062" s="95"/>
      <c r="F2062" s="95"/>
      <c r="X2062" s="95"/>
      <c r="Z2062" s="95"/>
      <c r="AB2062" s="3"/>
      <c r="AC2062" s="3"/>
      <c r="AD2062" s="3"/>
      <c r="AE2062" s="3"/>
      <c r="AF2062" s="3"/>
      <c r="AG2062" s="3"/>
      <c r="AH2062" s="3"/>
      <c r="AI2062" s="3"/>
      <c r="AJ2062" s="3"/>
    </row>
    <row r="2063" spans="1:36" x14ac:dyDescent="0.45">
      <c r="A2063" s="3"/>
      <c r="B2063" s="3"/>
      <c r="C2063" s="3"/>
      <c r="D2063" s="23"/>
      <c r="E2063" s="95"/>
      <c r="F2063" s="95"/>
      <c r="X2063" s="95"/>
      <c r="Z2063" s="95"/>
      <c r="AB2063" s="3"/>
      <c r="AC2063" s="3"/>
      <c r="AD2063" s="3"/>
      <c r="AE2063" s="3"/>
      <c r="AF2063" s="3"/>
      <c r="AG2063" s="3"/>
      <c r="AH2063" s="3"/>
      <c r="AI2063" s="3"/>
      <c r="AJ2063" s="3"/>
    </row>
    <row r="2064" spans="1:36" x14ac:dyDescent="0.45">
      <c r="A2064" s="3"/>
      <c r="B2064" s="3"/>
      <c r="C2064" s="3"/>
      <c r="D2064" s="23"/>
      <c r="E2064" s="95"/>
      <c r="F2064" s="95"/>
      <c r="X2064" s="95"/>
      <c r="Z2064" s="95"/>
      <c r="AB2064" s="3"/>
      <c r="AC2064" s="3"/>
      <c r="AD2064" s="3"/>
      <c r="AE2064" s="3"/>
      <c r="AF2064" s="3"/>
      <c r="AG2064" s="3"/>
      <c r="AH2064" s="3"/>
      <c r="AI2064" s="3"/>
      <c r="AJ2064" s="3"/>
    </row>
    <row r="2065" spans="1:36" x14ac:dyDescent="0.45">
      <c r="A2065" s="3"/>
      <c r="B2065" s="3"/>
      <c r="C2065" s="3"/>
      <c r="D2065" s="23"/>
      <c r="E2065" s="95"/>
      <c r="F2065" s="95"/>
      <c r="X2065" s="95"/>
      <c r="Z2065" s="95"/>
      <c r="AB2065" s="3"/>
      <c r="AC2065" s="3"/>
      <c r="AD2065" s="3"/>
      <c r="AE2065" s="3"/>
      <c r="AF2065" s="3"/>
      <c r="AG2065" s="3"/>
      <c r="AH2065" s="3"/>
      <c r="AI2065" s="3"/>
      <c r="AJ2065" s="3"/>
    </row>
    <row r="2066" spans="1:36" x14ac:dyDescent="0.45">
      <c r="A2066" s="3"/>
      <c r="B2066" s="3"/>
      <c r="C2066" s="3"/>
      <c r="D2066" s="23"/>
      <c r="E2066" s="95"/>
      <c r="F2066" s="95"/>
      <c r="X2066" s="95"/>
      <c r="Z2066" s="95"/>
      <c r="AB2066" s="3"/>
      <c r="AC2066" s="3"/>
      <c r="AD2066" s="3"/>
      <c r="AE2066" s="3"/>
      <c r="AF2066" s="3"/>
      <c r="AG2066" s="3"/>
      <c r="AH2066" s="3"/>
      <c r="AI2066" s="3"/>
      <c r="AJ2066" s="3"/>
    </row>
    <row r="2067" spans="1:36" x14ac:dyDescent="0.45">
      <c r="A2067" s="3"/>
      <c r="B2067" s="3"/>
      <c r="C2067" s="3"/>
      <c r="D2067" s="23"/>
      <c r="E2067" s="95"/>
      <c r="F2067" s="95"/>
      <c r="X2067" s="95"/>
      <c r="Z2067" s="95"/>
      <c r="AB2067" s="3"/>
      <c r="AC2067" s="3"/>
      <c r="AD2067" s="3"/>
      <c r="AE2067" s="3"/>
      <c r="AF2067" s="3"/>
      <c r="AG2067" s="3"/>
      <c r="AH2067" s="3"/>
      <c r="AI2067" s="3"/>
      <c r="AJ2067" s="3"/>
    </row>
    <row r="2068" spans="1:36" x14ac:dyDescent="0.45">
      <c r="A2068" s="3"/>
      <c r="B2068" s="3"/>
      <c r="C2068" s="3"/>
      <c r="D2068" s="23"/>
      <c r="E2068" s="95"/>
      <c r="F2068" s="95"/>
      <c r="X2068" s="95"/>
      <c r="Z2068" s="95"/>
      <c r="AB2068" s="3"/>
      <c r="AC2068" s="3"/>
      <c r="AD2068" s="3"/>
      <c r="AE2068" s="3"/>
      <c r="AF2068" s="3"/>
      <c r="AG2068" s="3"/>
      <c r="AH2068" s="3"/>
      <c r="AI2068" s="3"/>
      <c r="AJ2068" s="3"/>
    </row>
    <row r="2069" spans="1:36" x14ac:dyDescent="0.45">
      <c r="A2069" s="3"/>
      <c r="B2069" s="3"/>
      <c r="C2069" s="3"/>
      <c r="D2069" s="23"/>
      <c r="E2069" s="95"/>
      <c r="F2069" s="95"/>
      <c r="X2069" s="95"/>
      <c r="Z2069" s="95"/>
      <c r="AB2069" s="3"/>
      <c r="AC2069" s="3"/>
      <c r="AD2069" s="3"/>
      <c r="AE2069" s="3"/>
      <c r="AF2069" s="3"/>
      <c r="AG2069" s="3"/>
      <c r="AH2069" s="3"/>
      <c r="AI2069" s="3"/>
      <c r="AJ2069" s="3"/>
    </row>
    <row r="2070" spans="1:36" x14ac:dyDescent="0.45">
      <c r="A2070" s="3"/>
      <c r="B2070" s="3"/>
      <c r="C2070" s="3"/>
      <c r="D2070" s="23"/>
      <c r="E2070" s="95"/>
      <c r="F2070" s="95"/>
      <c r="X2070" s="95"/>
      <c r="Z2070" s="95"/>
      <c r="AB2070" s="3"/>
      <c r="AC2070" s="3"/>
      <c r="AD2070" s="3"/>
      <c r="AE2070" s="3"/>
      <c r="AF2070" s="3"/>
      <c r="AG2070" s="3"/>
      <c r="AH2070" s="3"/>
      <c r="AI2070" s="3"/>
      <c r="AJ2070" s="3"/>
    </row>
    <row r="2071" spans="1:36" x14ac:dyDescent="0.45">
      <c r="A2071" s="3"/>
      <c r="B2071" s="3"/>
      <c r="C2071" s="3"/>
      <c r="D2071" s="23"/>
      <c r="E2071" s="95"/>
      <c r="F2071" s="95"/>
      <c r="X2071" s="95"/>
      <c r="Z2071" s="95"/>
      <c r="AB2071" s="3"/>
      <c r="AC2071" s="3"/>
      <c r="AD2071" s="3"/>
      <c r="AE2071" s="3"/>
      <c r="AF2071" s="3"/>
      <c r="AG2071" s="3"/>
      <c r="AH2071" s="3"/>
      <c r="AI2071" s="3"/>
      <c r="AJ2071" s="3"/>
    </row>
    <row r="2072" spans="1:36" x14ac:dyDescent="0.45">
      <c r="A2072" s="3"/>
      <c r="B2072" s="3"/>
      <c r="C2072" s="3"/>
      <c r="D2072" s="23"/>
      <c r="E2072" s="95"/>
      <c r="F2072" s="95"/>
      <c r="X2072" s="95"/>
      <c r="Z2072" s="95"/>
      <c r="AB2072" s="3"/>
      <c r="AC2072" s="3"/>
      <c r="AD2072" s="3"/>
      <c r="AE2072" s="3"/>
      <c r="AF2072" s="3"/>
      <c r="AG2072" s="3"/>
      <c r="AH2072" s="3"/>
      <c r="AI2072" s="3"/>
      <c r="AJ2072" s="3"/>
    </row>
    <row r="2073" spans="1:36" x14ac:dyDescent="0.45">
      <c r="A2073" s="3"/>
      <c r="B2073" s="3"/>
      <c r="C2073" s="3"/>
      <c r="D2073" s="23"/>
      <c r="E2073" s="95"/>
      <c r="F2073" s="95"/>
      <c r="X2073" s="95"/>
      <c r="Z2073" s="95"/>
      <c r="AB2073" s="3"/>
      <c r="AC2073" s="3"/>
      <c r="AD2073" s="3"/>
      <c r="AE2073" s="3"/>
      <c r="AF2073" s="3"/>
      <c r="AG2073" s="3"/>
      <c r="AH2073" s="3"/>
      <c r="AI2073" s="3"/>
      <c r="AJ2073" s="3"/>
    </row>
    <row r="2074" spans="1:36" x14ac:dyDescent="0.45">
      <c r="A2074" s="3"/>
      <c r="B2074" s="3"/>
      <c r="C2074" s="3"/>
      <c r="D2074" s="23"/>
      <c r="E2074" s="95"/>
      <c r="F2074" s="95"/>
      <c r="X2074" s="95"/>
      <c r="Z2074" s="95"/>
      <c r="AB2074" s="3"/>
      <c r="AC2074" s="3"/>
      <c r="AD2074" s="3"/>
      <c r="AE2074" s="3"/>
      <c r="AF2074" s="3"/>
      <c r="AG2074" s="3"/>
      <c r="AH2074" s="3"/>
      <c r="AI2074" s="3"/>
      <c r="AJ2074" s="3"/>
    </row>
    <row r="2075" spans="1:36" x14ac:dyDescent="0.45">
      <c r="A2075" s="3"/>
      <c r="B2075" s="3"/>
      <c r="C2075" s="3"/>
      <c r="D2075" s="23"/>
      <c r="E2075" s="95"/>
      <c r="F2075" s="95"/>
      <c r="X2075" s="95"/>
      <c r="Z2075" s="95"/>
      <c r="AB2075" s="3"/>
      <c r="AC2075" s="3"/>
      <c r="AD2075" s="3"/>
      <c r="AE2075" s="3"/>
      <c r="AF2075" s="3"/>
      <c r="AG2075" s="3"/>
      <c r="AH2075" s="3"/>
      <c r="AI2075" s="3"/>
      <c r="AJ2075" s="3"/>
    </row>
    <row r="2076" spans="1:36" x14ac:dyDescent="0.45">
      <c r="A2076" s="3"/>
      <c r="B2076" s="3"/>
      <c r="C2076" s="3"/>
      <c r="D2076" s="23"/>
      <c r="E2076" s="95"/>
      <c r="F2076" s="95"/>
      <c r="X2076" s="95"/>
      <c r="Z2076" s="95"/>
      <c r="AB2076" s="3"/>
      <c r="AC2076" s="3"/>
      <c r="AD2076" s="3"/>
      <c r="AE2076" s="3"/>
      <c r="AF2076" s="3"/>
      <c r="AG2076" s="3"/>
      <c r="AH2076" s="3"/>
      <c r="AI2076" s="3"/>
      <c r="AJ2076" s="3"/>
    </row>
    <row r="2077" spans="1:36" x14ac:dyDescent="0.45">
      <c r="A2077" s="3"/>
      <c r="B2077" s="3"/>
      <c r="C2077" s="3"/>
      <c r="D2077" s="23"/>
      <c r="E2077" s="95"/>
      <c r="F2077" s="95"/>
      <c r="X2077" s="95"/>
      <c r="Z2077" s="95"/>
      <c r="AB2077" s="3"/>
      <c r="AC2077" s="3"/>
      <c r="AD2077" s="3"/>
      <c r="AE2077" s="3"/>
      <c r="AF2077" s="3"/>
      <c r="AG2077" s="3"/>
      <c r="AH2077" s="3"/>
      <c r="AI2077" s="3"/>
      <c r="AJ2077" s="3"/>
    </row>
    <row r="2078" spans="1:36" x14ac:dyDescent="0.45">
      <c r="A2078" s="3"/>
      <c r="B2078" s="3"/>
      <c r="C2078" s="3"/>
      <c r="D2078" s="23"/>
      <c r="E2078" s="95"/>
      <c r="F2078" s="95"/>
      <c r="X2078" s="95"/>
      <c r="Z2078" s="95"/>
      <c r="AB2078" s="3"/>
      <c r="AC2078" s="3"/>
      <c r="AD2078" s="3"/>
      <c r="AE2078" s="3"/>
      <c r="AF2078" s="3"/>
      <c r="AG2078" s="3"/>
      <c r="AH2078" s="3"/>
      <c r="AI2078" s="3"/>
      <c r="AJ2078" s="3"/>
    </row>
    <row r="2079" spans="1:36" x14ac:dyDescent="0.45">
      <c r="A2079" s="3"/>
      <c r="B2079" s="3"/>
      <c r="C2079" s="3"/>
      <c r="D2079" s="23"/>
      <c r="E2079" s="95"/>
      <c r="F2079" s="95"/>
      <c r="X2079" s="95"/>
      <c r="Z2079" s="95"/>
      <c r="AB2079" s="3"/>
      <c r="AC2079" s="3"/>
      <c r="AD2079" s="3"/>
      <c r="AE2079" s="3"/>
      <c r="AF2079" s="3"/>
      <c r="AG2079" s="3"/>
      <c r="AH2079" s="3"/>
      <c r="AI2079" s="3"/>
      <c r="AJ2079" s="3"/>
    </row>
    <row r="2080" spans="1:36" x14ac:dyDescent="0.45">
      <c r="A2080" s="3"/>
      <c r="B2080" s="3"/>
      <c r="C2080" s="3"/>
      <c r="D2080" s="23"/>
      <c r="E2080" s="95"/>
      <c r="F2080" s="95"/>
      <c r="X2080" s="95"/>
      <c r="Z2080" s="95"/>
      <c r="AB2080" s="3"/>
      <c r="AC2080" s="3"/>
      <c r="AD2080" s="3"/>
      <c r="AE2080" s="3"/>
      <c r="AF2080" s="3"/>
      <c r="AG2080" s="3"/>
      <c r="AH2080" s="3"/>
      <c r="AI2080" s="3"/>
      <c r="AJ2080" s="3"/>
    </row>
    <row r="2081" spans="1:36" x14ac:dyDescent="0.45">
      <c r="A2081" s="3"/>
      <c r="B2081" s="3"/>
      <c r="C2081" s="3"/>
      <c r="D2081" s="23"/>
      <c r="E2081" s="95"/>
      <c r="F2081" s="95"/>
      <c r="X2081" s="95"/>
      <c r="Z2081" s="95"/>
      <c r="AB2081" s="3"/>
      <c r="AC2081" s="3"/>
      <c r="AD2081" s="3"/>
      <c r="AE2081" s="3"/>
      <c r="AF2081" s="3"/>
      <c r="AG2081" s="3"/>
      <c r="AH2081" s="3"/>
      <c r="AI2081" s="3"/>
      <c r="AJ2081" s="3"/>
    </row>
    <row r="2082" spans="1:36" x14ac:dyDescent="0.45">
      <c r="A2082" s="3"/>
      <c r="B2082" s="3"/>
      <c r="C2082" s="3"/>
      <c r="D2082" s="23"/>
      <c r="E2082" s="95"/>
      <c r="F2082" s="95"/>
      <c r="X2082" s="95"/>
      <c r="Z2082" s="95"/>
      <c r="AB2082" s="3"/>
      <c r="AC2082" s="3"/>
      <c r="AD2082" s="3"/>
      <c r="AE2082" s="3"/>
      <c r="AF2082" s="3"/>
      <c r="AG2082" s="3"/>
      <c r="AH2082" s="3"/>
      <c r="AI2082" s="3"/>
      <c r="AJ2082" s="3"/>
    </row>
    <row r="2083" spans="1:36" x14ac:dyDescent="0.45">
      <c r="A2083" s="3"/>
      <c r="B2083" s="3"/>
      <c r="C2083" s="3"/>
      <c r="D2083" s="23"/>
      <c r="E2083" s="95"/>
      <c r="F2083" s="95"/>
      <c r="X2083" s="95"/>
      <c r="Z2083" s="95"/>
      <c r="AB2083" s="3"/>
      <c r="AC2083" s="3"/>
      <c r="AD2083" s="3"/>
      <c r="AE2083" s="3"/>
      <c r="AF2083" s="3"/>
      <c r="AG2083" s="3"/>
      <c r="AH2083" s="3"/>
      <c r="AI2083" s="3"/>
      <c r="AJ2083" s="3"/>
    </row>
    <row r="2084" spans="1:36" x14ac:dyDescent="0.45">
      <c r="A2084" s="3"/>
      <c r="B2084" s="3"/>
      <c r="C2084" s="3"/>
      <c r="D2084" s="23"/>
      <c r="E2084" s="95"/>
      <c r="F2084" s="95"/>
      <c r="X2084" s="95"/>
      <c r="Z2084" s="95"/>
      <c r="AB2084" s="3"/>
      <c r="AC2084" s="3"/>
      <c r="AD2084" s="3"/>
      <c r="AE2084" s="3"/>
      <c r="AF2084" s="3"/>
      <c r="AG2084" s="3"/>
      <c r="AH2084" s="3"/>
      <c r="AI2084" s="3"/>
      <c r="AJ2084" s="3"/>
    </row>
    <row r="2085" spans="1:36" x14ac:dyDescent="0.45">
      <c r="A2085" s="3"/>
      <c r="B2085" s="3"/>
      <c r="C2085" s="3"/>
      <c r="D2085" s="23"/>
      <c r="E2085" s="95"/>
      <c r="F2085" s="95"/>
      <c r="X2085" s="95"/>
      <c r="Z2085" s="95"/>
      <c r="AB2085" s="3"/>
      <c r="AC2085" s="3"/>
      <c r="AD2085" s="3"/>
      <c r="AE2085" s="3"/>
      <c r="AF2085" s="3"/>
      <c r="AG2085" s="3"/>
      <c r="AH2085" s="3"/>
      <c r="AI2085" s="3"/>
      <c r="AJ2085" s="3"/>
    </row>
    <row r="2086" spans="1:36" x14ac:dyDescent="0.45">
      <c r="A2086" s="3"/>
      <c r="B2086" s="3"/>
      <c r="C2086" s="3"/>
      <c r="D2086" s="23"/>
      <c r="E2086" s="95"/>
      <c r="F2086" s="95"/>
      <c r="X2086" s="95"/>
      <c r="Z2086" s="95"/>
      <c r="AB2086" s="3"/>
      <c r="AC2086" s="3"/>
      <c r="AD2086" s="3"/>
      <c r="AE2086" s="3"/>
      <c r="AF2086" s="3"/>
      <c r="AG2086" s="3"/>
      <c r="AH2086" s="3"/>
      <c r="AI2086" s="3"/>
      <c r="AJ2086" s="3"/>
    </row>
    <row r="2087" spans="1:36" x14ac:dyDescent="0.45">
      <c r="A2087" s="3"/>
      <c r="B2087" s="3"/>
      <c r="C2087" s="3"/>
      <c r="D2087" s="23"/>
      <c r="E2087" s="95"/>
      <c r="F2087" s="95"/>
      <c r="X2087" s="95"/>
      <c r="Z2087" s="95"/>
      <c r="AB2087" s="3"/>
      <c r="AC2087" s="3"/>
      <c r="AD2087" s="3"/>
      <c r="AE2087" s="3"/>
      <c r="AF2087" s="3"/>
      <c r="AG2087" s="3"/>
      <c r="AH2087" s="3"/>
      <c r="AI2087" s="3"/>
      <c r="AJ2087" s="3"/>
    </row>
    <row r="2088" spans="1:36" x14ac:dyDescent="0.45">
      <c r="A2088" s="3"/>
      <c r="B2088" s="3"/>
      <c r="C2088" s="3"/>
      <c r="D2088" s="23"/>
      <c r="E2088" s="95"/>
      <c r="F2088" s="95"/>
      <c r="X2088" s="95"/>
      <c r="Z2088" s="95"/>
      <c r="AB2088" s="3"/>
      <c r="AC2088" s="3"/>
      <c r="AD2088" s="3"/>
      <c r="AE2088" s="3"/>
      <c r="AF2088" s="3"/>
      <c r="AG2088" s="3"/>
      <c r="AH2088" s="3"/>
      <c r="AI2088" s="3"/>
      <c r="AJ2088" s="3"/>
    </row>
    <row r="2089" spans="1:36" x14ac:dyDescent="0.45">
      <c r="A2089" s="3"/>
      <c r="B2089" s="3"/>
      <c r="C2089" s="3"/>
      <c r="D2089" s="23"/>
      <c r="E2089" s="95"/>
      <c r="F2089" s="95"/>
      <c r="X2089" s="95"/>
      <c r="Z2089" s="95"/>
      <c r="AB2089" s="3"/>
      <c r="AC2089" s="3"/>
      <c r="AD2089" s="3"/>
      <c r="AE2089" s="3"/>
      <c r="AF2089" s="3"/>
      <c r="AG2089" s="3"/>
      <c r="AH2089" s="3"/>
      <c r="AI2089" s="3"/>
      <c r="AJ2089" s="3"/>
    </row>
    <row r="2090" spans="1:36" x14ac:dyDescent="0.45">
      <c r="A2090" s="3"/>
      <c r="B2090" s="3"/>
      <c r="C2090" s="3"/>
      <c r="D2090" s="23"/>
      <c r="E2090" s="95"/>
      <c r="F2090" s="95"/>
      <c r="X2090" s="95"/>
      <c r="Z2090" s="95"/>
      <c r="AB2090" s="3"/>
      <c r="AC2090" s="3"/>
      <c r="AD2090" s="3"/>
      <c r="AE2090" s="3"/>
      <c r="AF2090" s="3"/>
      <c r="AG2090" s="3"/>
      <c r="AH2090" s="3"/>
      <c r="AI2090" s="3"/>
      <c r="AJ2090" s="3"/>
    </row>
    <row r="2091" spans="1:36" x14ac:dyDescent="0.45">
      <c r="A2091" s="3"/>
      <c r="B2091" s="3"/>
      <c r="C2091" s="3"/>
      <c r="D2091" s="23"/>
      <c r="E2091" s="95"/>
      <c r="F2091" s="95"/>
      <c r="X2091" s="95"/>
      <c r="Z2091" s="95"/>
      <c r="AB2091" s="3"/>
      <c r="AC2091" s="3"/>
      <c r="AD2091" s="3"/>
      <c r="AE2091" s="3"/>
      <c r="AF2091" s="3"/>
      <c r="AG2091" s="3"/>
      <c r="AH2091" s="3"/>
      <c r="AI2091" s="3"/>
      <c r="AJ2091" s="3"/>
    </row>
    <row r="2092" spans="1:36" x14ac:dyDescent="0.45">
      <c r="A2092" s="3"/>
      <c r="B2092" s="3"/>
      <c r="C2092" s="3"/>
      <c r="D2092" s="23"/>
      <c r="E2092" s="95"/>
      <c r="F2092" s="95"/>
      <c r="X2092" s="95"/>
      <c r="Z2092" s="95"/>
      <c r="AB2092" s="3"/>
      <c r="AC2092" s="3"/>
      <c r="AD2092" s="3"/>
      <c r="AE2092" s="3"/>
      <c r="AF2092" s="3"/>
      <c r="AG2092" s="3"/>
      <c r="AH2092" s="3"/>
      <c r="AI2092" s="3"/>
      <c r="AJ2092" s="3"/>
    </row>
    <row r="2093" spans="1:36" x14ac:dyDescent="0.45">
      <c r="A2093" s="3"/>
      <c r="B2093" s="3"/>
      <c r="C2093" s="3"/>
      <c r="D2093" s="23"/>
      <c r="E2093" s="95"/>
      <c r="F2093" s="95"/>
      <c r="X2093" s="95"/>
      <c r="Z2093" s="95"/>
      <c r="AB2093" s="3"/>
      <c r="AC2093" s="3"/>
      <c r="AD2093" s="3"/>
      <c r="AE2093" s="3"/>
      <c r="AF2093" s="3"/>
      <c r="AG2093" s="3"/>
      <c r="AH2093" s="3"/>
      <c r="AI2093" s="3"/>
      <c r="AJ2093" s="3"/>
    </row>
    <row r="2094" spans="1:36" x14ac:dyDescent="0.45">
      <c r="A2094" s="3"/>
      <c r="B2094" s="3"/>
      <c r="C2094" s="3"/>
      <c r="D2094" s="23"/>
      <c r="E2094" s="95"/>
      <c r="F2094" s="95"/>
      <c r="X2094" s="95"/>
      <c r="Z2094" s="95"/>
      <c r="AB2094" s="3"/>
      <c r="AC2094" s="3"/>
      <c r="AD2094" s="3"/>
      <c r="AE2094" s="3"/>
      <c r="AF2094" s="3"/>
      <c r="AG2094" s="3"/>
      <c r="AH2094" s="3"/>
      <c r="AI2094" s="3"/>
      <c r="AJ2094" s="3"/>
    </row>
    <row r="2095" spans="1:36" x14ac:dyDescent="0.45">
      <c r="A2095" s="3"/>
      <c r="B2095" s="3"/>
      <c r="C2095" s="3"/>
      <c r="D2095" s="23"/>
      <c r="E2095" s="95"/>
      <c r="F2095" s="95"/>
      <c r="X2095" s="95"/>
      <c r="Z2095" s="95"/>
      <c r="AB2095" s="3"/>
      <c r="AC2095" s="3"/>
      <c r="AD2095" s="3"/>
      <c r="AE2095" s="3"/>
      <c r="AF2095" s="3"/>
      <c r="AG2095" s="3"/>
      <c r="AH2095" s="3"/>
      <c r="AI2095" s="3"/>
      <c r="AJ2095" s="3"/>
    </row>
    <row r="2096" spans="1:36" x14ac:dyDescent="0.45">
      <c r="A2096" s="3"/>
      <c r="B2096" s="3"/>
      <c r="C2096" s="3"/>
      <c r="D2096" s="23"/>
      <c r="E2096" s="95"/>
      <c r="F2096" s="95"/>
      <c r="X2096" s="95"/>
      <c r="Z2096" s="95"/>
      <c r="AB2096" s="3"/>
      <c r="AC2096" s="3"/>
      <c r="AD2096" s="3"/>
      <c r="AE2096" s="3"/>
      <c r="AF2096" s="3"/>
      <c r="AG2096" s="3"/>
      <c r="AH2096" s="3"/>
      <c r="AI2096" s="3"/>
      <c r="AJ2096" s="3"/>
    </row>
    <row r="2097" spans="1:36" x14ac:dyDescent="0.45">
      <c r="A2097" s="3"/>
      <c r="B2097" s="3"/>
      <c r="C2097" s="3"/>
      <c r="D2097" s="23"/>
      <c r="E2097" s="95"/>
      <c r="F2097" s="95"/>
      <c r="X2097" s="95"/>
      <c r="Z2097" s="95"/>
      <c r="AB2097" s="3"/>
      <c r="AC2097" s="3"/>
      <c r="AD2097" s="3"/>
      <c r="AE2097" s="3"/>
      <c r="AF2097" s="3"/>
      <c r="AG2097" s="3"/>
      <c r="AH2097" s="3"/>
      <c r="AI2097" s="3"/>
      <c r="AJ2097" s="3"/>
    </row>
    <row r="2098" spans="1:36" x14ac:dyDescent="0.45">
      <c r="A2098" s="3"/>
      <c r="B2098" s="3"/>
      <c r="C2098" s="3"/>
      <c r="D2098" s="23"/>
      <c r="E2098" s="95"/>
      <c r="F2098" s="95"/>
      <c r="X2098" s="95"/>
      <c r="Z2098" s="95"/>
      <c r="AB2098" s="3"/>
      <c r="AC2098" s="3"/>
      <c r="AD2098" s="3"/>
      <c r="AE2098" s="3"/>
      <c r="AF2098" s="3"/>
      <c r="AG2098" s="3"/>
      <c r="AH2098" s="3"/>
      <c r="AI2098" s="3"/>
      <c r="AJ2098" s="3"/>
    </row>
    <row r="2099" spans="1:36" x14ac:dyDescent="0.45">
      <c r="A2099" s="3"/>
      <c r="B2099" s="3"/>
      <c r="C2099" s="3"/>
      <c r="D2099" s="23"/>
      <c r="E2099" s="95"/>
      <c r="F2099" s="95"/>
      <c r="X2099" s="95"/>
      <c r="Z2099" s="95"/>
      <c r="AB2099" s="3"/>
      <c r="AC2099" s="3"/>
      <c r="AD2099" s="3"/>
      <c r="AE2099" s="3"/>
      <c r="AF2099" s="3"/>
      <c r="AG2099" s="3"/>
      <c r="AH2099" s="3"/>
      <c r="AI2099" s="3"/>
      <c r="AJ2099" s="3"/>
    </row>
    <row r="2100" spans="1:36" x14ac:dyDescent="0.45">
      <c r="A2100" s="3"/>
      <c r="B2100" s="3"/>
      <c r="C2100" s="3"/>
      <c r="D2100" s="23"/>
      <c r="E2100" s="95"/>
      <c r="F2100" s="95"/>
      <c r="X2100" s="95"/>
      <c r="Z2100" s="95"/>
      <c r="AB2100" s="3"/>
      <c r="AC2100" s="3"/>
      <c r="AD2100" s="3"/>
      <c r="AE2100" s="3"/>
      <c r="AF2100" s="3"/>
      <c r="AG2100" s="3"/>
      <c r="AH2100" s="3"/>
      <c r="AI2100" s="3"/>
      <c r="AJ2100" s="3"/>
    </row>
    <row r="2101" spans="1:36" x14ac:dyDescent="0.45">
      <c r="A2101" s="3"/>
      <c r="B2101" s="3"/>
      <c r="C2101" s="3"/>
      <c r="D2101" s="23"/>
      <c r="E2101" s="95"/>
      <c r="F2101" s="95"/>
      <c r="X2101" s="95"/>
      <c r="Z2101" s="95"/>
      <c r="AB2101" s="3"/>
      <c r="AC2101" s="3"/>
      <c r="AD2101" s="3"/>
      <c r="AE2101" s="3"/>
      <c r="AF2101" s="3"/>
      <c r="AG2101" s="3"/>
      <c r="AH2101" s="3"/>
      <c r="AI2101" s="3"/>
      <c r="AJ2101" s="3"/>
    </row>
    <row r="2102" spans="1:36" x14ac:dyDescent="0.45">
      <c r="A2102" s="3"/>
      <c r="B2102" s="3"/>
      <c r="C2102" s="3"/>
      <c r="D2102" s="23"/>
      <c r="E2102" s="95"/>
      <c r="F2102" s="95"/>
      <c r="X2102" s="95"/>
      <c r="Z2102" s="95"/>
      <c r="AB2102" s="3"/>
      <c r="AC2102" s="3"/>
      <c r="AD2102" s="3"/>
      <c r="AE2102" s="3"/>
      <c r="AF2102" s="3"/>
      <c r="AG2102" s="3"/>
      <c r="AH2102" s="3"/>
      <c r="AI2102" s="3"/>
      <c r="AJ2102" s="3"/>
    </row>
    <row r="2103" spans="1:36" x14ac:dyDescent="0.45">
      <c r="A2103" s="3"/>
      <c r="B2103" s="3"/>
      <c r="C2103" s="3"/>
      <c r="D2103" s="23"/>
      <c r="E2103" s="95"/>
      <c r="F2103" s="95"/>
      <c r="X2103" s="95"/>
      <c r="Z2103" s="95"/>
      <c r="AB2103" s="3"/>
      <c r="AC2103" s="3"/>
      <c r="AD2103" s="3"/>
      <c r="AE2103" s="3"/>
      <c r="AF2103" s="3"/>
      <c r="AG2103" s="3"/>
      <c r="AH2103" s="3"/>
      <c r="AI2103" s="3"/>
      <c r="AJ2103" s="3"/>
    </row>
    <row r="2104" spans="1:36" x14ac:dyDescent="0.45">
      <c r="A2104" s="3"/>
      <c r="B2104" s="3"/>
      <c r="C2104" s="3"/>
      <c r="D2104" s="23"/>
      <c r="E2104" s="95"/>
      <c r="F2104" s="95"/>
      <c r="X2104" s="95"/>
      <c r="Z2104" s="95"/>
      <c r="AB2104" s="3"/>
      <c r="AC2104" s="3"/>
      <c r="AD2104" s="3"/>
      <c r="AE2104" s="3"/>
      <c r="AF2104" s="3"/>
      <c r="AG2104" s="3"/>
      <c r="AH2104" s="3"/>
      <c r="AI2104" s="3"/>
      <c r="AJ2104" s="3"/>
    </row>
    <row r="2105" spans="1:36" x14ac:dyDescent="0.45">
      <c r="A2105" s="3"/>
      <c r="B2105" s="3"/>
      <c r="C2105" s="3"/>
      <c r="D2105" s="23"/>
      <c r="E2105" s="95"/>
      <c r="F2105" s="95"/>
      <c r="X2105" s="95"/>
      <c r="Z2105" s="95"/>
      <c r="AB2105" s="3"/>
      <c r="AC2105" s="3"/>
      <c r="AD2105" s="3"/>
      <c r="AE2105" s="3"/>
      <c r="AF2105" s="3"/>
      <c r="AG2105" s="3"/>
      <c r="AH2105" s="3"/>
      <c r="AI2105" s="3"/>
      <c r="AJ2105" s="3"/>
    </row>
    <row r="2106" spans="1:36" x14ac:dyDescent="0.45">
      <c r="A2106" s="3"/>
      <c r="B2106" s="3"/>
      <c r="C2106" s="3"/>
      <c r="D2106" s="23"/>
      <c r="E2106" s="95"/>
      <c r="F2106" s="95"/>
      <c r="X2106" s="95"/>
      <c r="Z2106" s="95"/>
      <c r="AB2106" s="3"/>
      <c r="AC2106" s="3"/>
      <c r="AD2106" s="3"/>
      <c r="AE2106" s="3"/>
      <c r="AF2106" s="3"/>
      <c r="AG2106" s="3"/>
      <c r="AH2106" s="3"/>
      <c r="AI2106" s="3"/>
      <c r="AJ2106" s="3"/>
    </row>
    <row r="2107" spans="1:36" x14ac:dyDescent="0.45">
      <c r="A2107" s="3"/>
      <c r="B2107" s="3"/>
      <c r="C2107" s="3"/>
      <c r="D2107" s="23"/>
      <c r="E2107" s="95"/>
      <c r="F2107" s="95"/>
      <c r="X2107" s="95"/>
      <c r="Z2107" s="95"/>
      <c r="AB2107" s="3"/>
      <c r="AC2107" s="3"/>
      <c r="AD2107" s="3"/>
      <c r="AE2107" s="3"/>
      <c r="AF2107" s="3"/>
      <c r="AG2107" s="3"/>
      <c r="AH2107" s="3"/>
      <c r="AI2107" s="3"/>
      <c r="AJ2107" s="3"/>
    </row>
    <row r="2108" spans="1:36" x14ac:dyDescent="0.45">
      <c r="A2108" s="3"/>
      <c r="B2108" s="3"/>
      <c r="C2108" s="3"/>
      <c r="D2108" s="23"/>
      <c r="E2108" s="95"/>
      <c r="F2108" s="95"/>
      <c r="X2108" s="95"/>
      <c r="Z2108" s="95"/>
      <c r="AB2108" s="3"/>
      <c r="AC2108" s="3"/>
      <c r="AD2108" s="3"/>
      <c r="AE2108" s="3"/>
      <c r="AF2108" s="3"/>
      <c r="AG2108" s="3"/>
      <c r="AH2108" s="3"/>
      <c r="AI2108" s="3"/>
      <c r="AJ2108" s="3"/>
    </row>
    <row r="2109" spans="1:36" x14ac:dyDescent="0.45">
      <c r="A2109" s="3"/>
      <c r="B2109" s="3"/>
      <c r="C2109" s="3"/>
      <c r="D2109" s="23"/>
      <c r="E2109" s="95"/>
      <c r="F2109" s="95"/>
      <c r="X2109" s="95"/>
      <c r="Z2109" s="95"/>
      <c r="AB2109" s="3"/>
      <c r="AC2109" s="3"/>
      <c r="AD2109" s="3"/>
      <c r="AE2109" s="3"/>
      <c r="AF2109" s="3"/>
      <c r="AG2109" s="3"/>
      <c r="AH2109" s="3"/>
      <c r="AI2109" s="3"/>
      <c r="AJ2109" s="3"/>
    </row>
    <row r="2110" spans="1:36" x14ac:dyDescent="0.45">
      <c r="A2110" s="3"/>
      <c r="B2110" s="3"/>
      <c r="C2110" s="3"/>
      <c r="D2110" s="23"/>
      <c r="E2110" s="95"/>
      <c r="F2110" s="95"/>
      <c r="X2110" s="95"/>
      <c r="Z2110" s="95"/>
      <c r="AB2110" s="3"/>
      <c r="AC2110" s="3"/>
      <c r="AD2110" s="3"/>
      <c r="AE2110" s="3"/>
      <c r="AF2110" s="3"/>
      <c r="AG2110" s="3"/>
      <c r="AH2110" s="3"/>
      <c r="AI2110" s="3"/>
      <c r="AJ2110" s="3"/>
    </row>
    <row r="2111" spans="1:36" x14ac:dyDescent="0.45">
      <c r="A2111" s="3"/>
      <c r="B2111" s="3"/>
      <c r="C2111" s="3"/>
      <c r="D2111" s="23"/>
      <c r="E2111" s="95"/>
      <c r="F2111" s="95"/>
      <c r="X2111" s="95"/>
      <c r="Z2111" s="95"/>
      <c r="AB2111" s="3"/>
      <c r="AC2111" s="3"/>
      <c r="AD2111" s="3"/>
      <c r="AE2111" s="3"/>
      <c r="AF2111" s="3"/>
      <c r="AG2111" s="3"/>
      <c r="AH2111" s="3"/>
      <c r="AI2111" s="3"/>
      <c r="AJ2111" s="3"/>
    </row>
    <row r="2112" spans="1:36" x14ac:dyDescent="0.45">
      <c r="A2112" s="3"/>
      <c r="B2112" s="3"/>
      <c r="C2112" s="3"/>
      <c r="D2112" s="23"/>
      <c r="E2112" s="95"/>
      <c r="F2112" s="95"/>
      <c r="X2112" s="95"/>
      <c r="Z2112" s="95"/>
      <c r="AB2112" s="3"/>
      <c r="AC2112" s="3"/>
      <c r="AD2112" s="3"/>
      <c r="AE2112" s="3"/>
      <c r="AF2112" s="3"/>
      <c r="AG2112" s="3"/>
      <c r="AH2112" s="3"/>
      <c r="AI2112" s="3"/>
      <c r="AJ2112" s="3"/>
    </row>
    <row r="2113" spans="1:36" x14ac:dyDescent="0.45">
      <c r="A2113" s="3"/>
      <c r="B2113" s="3"/>
      <c r="C2113" s="3"/>
      <c r="D2113" s="23"/>
      <c r="E2113" s="95"/>
      <c r="F2113" s="95"/>
      <c r="X2113" s="95"/>
      <c r="Z2113" s="95"/>
      <c r="AB2113" s="3"/>
      <c r="AC2113" s="3"/>
      <c r="AD2113" s="3"/>
      <c r="AE2113" s="3"/>
      <c r="AF2113" s="3"/>
      <c r="AG2113" s="3"/>
      <c r="AH2113" s="3"/>
      <c r="AI2113" s="3"/>
      <c r="AJ2113" s="3"/>
    </row>
    <row r="2114" spans="1:36" x14ac:dyDescent="0.45">
      <c r="A2114" s="3"/>
      <c r="B2114" s="3"/>
      <c r="C2114" s="3"/>
      <c r="D2114" s="23"/>
      <c r="E2114" s="95"/>
      <c r="F2114" s="95"/>
      <c r="X2114" s="95"/>
      <c r="Z2114" s="95"/>
      <c r="AB2114" s="3"/>
      <c r="AC2114" s="3"/>
      <c r="AD2114" s="3"/>
      <c r="AE2114" s="3"/>
      <c r="AF2114" s="3"/>
      <c r="AG2114" s="3"/>
      <c r="AH2114" s="3"/>
      <c r="AI2114" s="3"/>
      <c r="AJ2114" s="3"/>
    </row>
    <row r="2115" spans="1:36" x14ac:dyDescent="0.45">
      <c r="A2115" s="3"/>
      <c r="B2115" s="3"/>
      <c r="C2115" s="3"/>
      <c r="D2115" s="23"/>
      <c r="E2115" s="95"/>
      <c r="F2115" s="95"/>
      <c r="X2115" s="95"/>
      <c r="Z2115" s="95"/>
      <c r="AB2115" s="3"/>
      <c r="AC2115" s="3"/>
      <c r="AD2115" s="3"/>
      <c r="AE2115" s="3"/>
      <c r="AF2115" s="3"/>
      <c r="AG2115" s="3"/>
      <c r="AH2115" s="3"/>
      <c r="AI2115" s="3"/>
      <c r="AJ2115" s="3"/>
    </row>
    <row r="2116" spans="1:36" x14ac:dyDescent="0.45">
      <c r="A2116" s="3"/>
      <c r="B2116" s="3"/>
      <c r="C2116" s="3"/>
      <c r="D2116" s="23"/>
      <c r="E2116" s="95"/>
      <c r="F2116" s="95"/>
      <c r="X2116" s="95"/>
      <c r="Z2116" s="95"/>
      <c r="AB2116" s="3"/>
      <c r="AC2116" s="3"/>
      <c r="AD2116" s="3"/>
      <c r="AE2116" s="3"/>
      <c r="AF2116" s="3"/>
      <c r="AG2116" s="3"/>
      <c r="AH2116" s="3"/>
      <c r="AI2116" s="3"/>
      <c r="AJ2116" s="3"/>
    </row>
    <row r="2117" spans="1:36" x14ac:dyDescent="0.45">
      <c r="A2117" s="3"/>
      <c r="B2117" s="3"/>
      <c r="C2117" s="3"/>
      <c r="D2117" s="23"/>
      <c r="E2117" s="95"/>
      <c r="F2117" s="95"/>
      <c r="X2117" s="95"/>
      <c r="Z2117" s="95"/>
      <c r="AB2117" s="3"/>
      <c r="AC2117" s="3"/>
      <c r="AD2117" s="3"/>
      <c r="AE2117" s="3"/>
      <c r="AF2117" s="3"/>
      <c r="AG2117" s="3"/>
      <c r="AH2117" s="3"/>
      <c r="AI2117" s="3"/>
      <c r="AJ2117" s="3"/>
    </row>
    <row r="2118" spans="1:36" x14ac:dyDescent="0.45">
      <c r="A2118" s="3"/>
      <c r="B2118" s="3"/>
      <c r="C2118" s="3"/>
      <c r="D2118" s="23"/>
      <c r="E2118" s="95"/>
      <c r="F2118" s="95"/>
      <c r="X2118" s="95"/>
      <c r="Z2118" s="95"/>
      <c r="AB2118" s="3"/>
      <c r="AC2118" s="3"/>
      <c r="AD2118" s="3"/>
      <c r="AE2118" s="3"/>
      <c r="AF2118" s="3"/>
      <c r="AG2118" s="3"/>
      <c r="AH2118" s="3"/>
      <c r="AI2118" s="3"/>
      <c r="AJ2118" s="3"/>
    </row>
    <row r="2119" spans="1:36" x14ac:dyDescent="0.45">
      <c r="A2119" s="3"/>
      <c r="B2119" s="3"/>
      <c r="C2119" s="3"/>
      <c r="D2119" s="23"/>
      <c r="E2119" s="95"/>
      <c r="F2119" s="95"/>
      <c r="X2119" s="95"/>
      <c r="Z2119" s="95"/>
      <c r="AB2119" s="3"/>
      <c r="AC2119" s="3"/>
      <c r="AD2119" s="3"/>
      <c r="AE2119" s="3"/>
      <c r="AF2119" s="3"/>
      <c r="AG2119" s="3"/>
      <c r="AH2119" s="3"/>
      <c r="AI2119" s="3"/>
      <c r="AJ2119" s="3"/>
    </row>
    <row r="2120" spans="1:36" x14ac:dyDescent="0.45">
      <c r="A2120" s="3"/>
      <c r="B2120" s="3"/>
      <c r="C2120" s="3"/>
      <c r="D2120" s="23"/>
      <c r="E2120" s="95"/>
      <c r="F2120" s="95"/>
      <c r="X2120" s="95"/>
      <c r="Z2120" s="95"/>
      <c r="AB2120" s="3"/>
      <c r="AC2120" s="3"/>
      <c r="AD2120" s="3"/>
      <c r="AE2120" s="3"/>
      <c r="AF2120" s="3"/>
      <c r="AG2120" s="3"/>
      <c r="AH2120" s="3"/>
      <c r="AI2120" s="3"/>
      <c r="AJ2120" s="3"/>
    </row>
    <row r="2121" spans="1:36" x14ac:dyDescent="0.45">
      <c r="A2121" s="3"/>
      <c r="B2121" s="3"/>
      <c r="C2121" s="3"/>
      <c r="D2121" s="23"/>
      <c r="E2121" s="95"/>
      <c r="F2121" s="95"/>
      <c r="X2121" s="95"/>
      <c r="Z2121" s="95"/>
      <c r="AB2121" s="3"/>
      <c r="AC2121" s="3"/>
      <c r="AD2121" s="3"/>
      <c r="AE2121" s="3"/>
      <c r="AF2121" s="3"/>
      <c r="AG2121" s="3"/>
      <c r="AH2121" s="3"/>
      <c r="AI2121" s="3"/>
      <c r="AJ2121" s="3"/>
    </row>
    <row r="2122" spans="1:36" x14ac:dyDescent="0.45">
      <c r="A2122" s="3"/>
      <c r="B2122" s="3"/>
      <c r="C2122" s="3"/>
      <c r="D2122" s="23"/>
      <c r="E2122" s="95"/>
      <c r="F2122" s="95"/>
      <c r="X2122" s="95"/>
      <c r="Z2122" s="95"/>
      <c r="AB2122" s="3"/>
      <c r="AC2122" s="3"/>
      <c r="AD2122" s="3"/>
      <c r="AE2122" s="3"/>
      <c r="AF2122" s="3"/>
      <c r="AG2122" s="3"/>
      <c r="AH2122" s="3"/>
      <c r="AI2122" s="3"/>
      <c r="AJ2122" s="3"/>
    </row>
    <row r="2123" spans="1:36" x14ac:dyDescent="0.45">
      <c r="A2123" s="3"/>
      <c r="B2123" s="3"/>
      <c r="C2123" s="3"/>
      <c r="D2123" s="23"/>
      <c r="E2123" s="95"/>
      <c r="F2123" s="95"/>
      <c r="X2123" s="95"/>
      <c r="Z2123" s="95"/>
      <c r="AB2123" s="3"/>
      <c r="AC2123" s="3"/>
      <c r="AD2123" s="3"/>
      <c r="AE2123" s="3"/>
      <c r="AF2123" s="3"/>
      <c r="AG2123" s="3"/>
      <c r="AH2123" s="3"/>
      <c r="AI2123" s="3"/>
      <c r="AJ2123" s="3"/>
    </row>
    <row r="2124" spans="1:36" x14ac:dyDescent="0.45">
      <c r="A2124" s="3"/>
      <c r="B2124" s="3"/>
      <c r="C2124" s="3"/>
      <c r="D2124" s="23"/>
      <c r="E2124" s="95"/>
      <c r="F2124" s="95"/>
      <c r="X2124" s="95"/>
      <c r="Z2124" s="95"/>
      <c r="AB2124" s="3"/>
      <c r="AC2124" s="3"/>
      <c r="AD2124" s="3"/>
      <c r="AE2124" s="3"/>
      <c r="AF2124" s="3"/>
      <c r="AG2124" s="3"/>
      <c r="AH2124" s="3"/>
      <c r="AI2124" s="3"/>
      <c r="AJ2124" s="3"/>
    </row>
    <row r="2125" spans="1:36" x14ac:dyDescent="0.45">
      <c r="A2125" s="3"/>
      <c r="B2125" s="3"/>
      <c r="C2125" s="3"/>
      <c r="D2125" s="23"/>
      <c r="E2125" s="95"/>
      <c r="F2125" s="95"/>
      <c r="X2125" s="95"/>
      <c r="Z2125" s="95"/>
      <c r="AB2125" s="3"/>
      <c r="AC2125" s="3"/>
      <c r="AD2125" s="3"/>
      <c r="AE2125" s="3"/>
      <c r="AF2125" s="3"/>
      <c r="AG2125" s="3"/>
      <c r="AH2125" s="3"/>
      <c r="AI2125" s="3"/>
      <c r="AJ2125" s="3"/>
    </row>
    <row r="2126" spans="1:36" x14ac:dyDescent="0.45">
      <c r="A2126" s="3"/>
      <c r="B2126" s="3"/>
      <c r="C2126" s="3"/>
      <c r="D2126" s="23"/>
      <c r="E2126" s="95"/>
      <c r="F2126" s="95"/>
      <c r="X2126" s="95"/>
      <c r="Z2126" s="95"/>
      <c r="AB2126" s="3"/>
      <c r="AC2126" s="3"/>
      <c r="AD2126" s="3"/>
      <c r="AE2126" s="3"/>
      <c r="AF2126" s="3"/>
      <c r="AG2126" s="3"/>
      <c r="AH2126" s="3"/>
      <c r="AI2126" s="3"/>
      <c r="AJ2126" s="3"/>
    </row>
    <row r="2127" spans="1:36" x14ac:dyDescent="0.45">
      <c r="A2127" s="3"/>
      <c r="B2127" s="3"/>
      <c r="C2127" s="3"/>
      <c r="D2127" s="23"/>
      <c r="E2127" s="95"/>
      <c r="F2127" s="95"/>
      <c r="X2127" s="95"/>
      <c r="Z2127" s="95"/>
      <c r="AB2127" s="3"/>
      <c r="AC2127" s="3"/>
      <c r="AD2127" s="3"/>
      <c r="AE2127" s="3"/>
      <c r="AF2127" s="3"/>
      <c r="AG2127" s="3"/>
      <c r="AH2127" s="3"/>
      <c r="AI2127" s="3"/>
      <c r="AJ2127" s="3"/>
    </row>
    <row r="2128" spans="1:36" x14ac:dyDescent="0.45">
      <c r="A2128" s="3"/>
      <c r="B2128" s="3"/>
      <c r="C2128" s="3"/>
      <c r="D2128" s="23"/>
      <c r="E2128" s="95"/>
      <c r="F2128" s="95"/>
      <c r="X2128" s="95"/>
      <c r="Z2128" s="95"/>
      <c r="AB2128" s="3"/>
      <c r="AC2128" s="3"/>
      <c r="AD2128" s="3"/>
      <c r="AE2128" s="3"/>
      <c r="AF2128" s="3"/>
      <c r="AG2128" s="3"/>
      <c r="AH2128" s="3"/>
      <c r="AI2128" s="3"/>
      <c r="AJ2128" s="3"/>
    </row>
    <row r="2129" spans="1:36" x14ac:dyDescent="0.45">
      <c r="A2129" s="3"/>
      <c r="B2129" s="3"/>
      <c r="C2129" s="3"/>
      <c r="D2129" s="23"/>
      <c r="E2129" s="95"/>
      <c r="F2129" s="95"/>
      <c r="X2129" s="95"/>
      <c r="Z2129" s="95"/>
      <c r="AB2129" s="3"/>
      <c r="AC2129" s="3"/>
      <c r="AD2129" s="3"/>
      <c r="AE2129" s="3"/>
      <c r="AF2129" s="3"/>
      <c r="AG2129" s="3"/>
      <c r="AH2129" s="3"/>
      <c r="AI2129" s="3"/>
      <c r="AJ2129" s="3"/>
    </row>
    <row r="2130" spans="1:36" x14ac:dyDescent="0.45">
      <c r="A2130" s="3"/>
      <c r="B2130" s="3"/>
      <c r="C2130" s="3"/>
      <c r="D2130" s="23"/>
      <c r="E2130" s="95"/>
      <c r="F2130" s="95"/>
      <c r="X2130" s="95"/>
      <c r="Z2130" s="95"/>
      <c r="AB2130" s="3"/>
      <c r="AC2130" s="3"/>
      <c r="AD2130" s="3"/>
      <c r="AE2130" s="3"/>
      <c r="AF2130" s="3"/>
      <c r="AG2130" s="3"/>
      <c r="AH2130" s="3"/>
      <c r="AI2130" s="3"/>
      <c r="AJ2130" s="3"/>
    </row>
    <row r="2131" spans="1:36" x14ac:dyDescent="0.45">
      <c r="A2131" s="3"/>
      <c r="B2131" s="3"/>
      <c r="C2131" s="3"/>
      <c r="D2131" s="23"/>
      <c r="E2131" s="95"/>
      <c r="F2131" s="95"/>
      <c r="X2131" s="95"/>
      <c r="Z2131" s="95"/>
      <c r="AB2131" s="3"/>
      <c r="AC2131" s="3"/>
      <c r="AD2131" s="3"/>
      <c r="AE2131" s="3"/>
      <c r="AF2131" s="3"/>
      <c r="AG2131" s="3"/>
      <c r="AH2131" s="3"/>
      <c r="AI2131" s="3"/>
      <c r="AJ2131" s="3"/>
    </row>
    <row r="2132" spans="1:36" x14ac:dyDescent="0.45">
      <c r="A2132" s="3"/>
      <c r="B2132" s="3"/>
      <c r="C2132" s="3"/>
      <c r="D2132" s="23"/>
      <c r="E2132" s="95"/>
      <c r="F2132" s="95"/>
      <c r="X2132" s="95"/>
      <c r="Z2132" s="95"/>
      <c r="AB2132" s="3"/>
      <c r="AC2132" s="3"/>
      <c r="AD2132" s="3"/>
      <c r="AE2132" s="3"/>
      <c r="AF2132" s="3"/>
      <c r="AG2132" s="3"/>
      <c r="AH2132" s="3"/>
      <c r="AI2132" s="3"/>
      <c r="AJ2132" s="3"/>
    </row>
    <row r="2133" spans="1:36" x14ac:dyDescent="0.45">
      <c r="A2133" s="3"/>
      <c r="B2133" s="3"/>
      <c r="C2133" s="3"/>
      <c r="D2133" s="23"/>
      <c r="E2133" s="95"/>
      <c r="F2133" s="95"/>
      <c r="X2133" s="95"/>
      <c r="Z2133" s="95"/>
      <c r="AB2133" s="3"/>
      <c r="AC2133" s="3"/>
      <c r="AD2133" s="3"/>
      <c r="AE2133" s="3"/>
      <c r="AF2133" s="3"/>
      <c r="AG2133" s="3"/>
      <c r="AH2133" s="3"/>
      <c r="AI2133" s="3"/>
      <c r="AJ2133" s="3"/>
    </row>
    <row r="2134" spans="1:36" x14ac:dyDescent="0.45">
      <c r="A2134" s="3"/>
      <c r="B2134" s="3"/>
      <c r="C2134" s="3"/>
      <c r="D2134" s="23"/>
      <c r="E2134" s="95"/>
      <c r="F2134" s="95"/>
      <c r="X2134" s="95"/>
      <c r="Z2134" s="95"/>
      <c r="AB2134" s="3"/>
      <c r="AC2134" s="3"/>
      <c r="AD2134" s="3"/>
      <c r="AE2134" s="3"/>
      <c r="AF2134" s="3"/>
      <c r="AG2134" s="3"/>
      <c r="AH2134" s="3"/>
      <c r="AI2134" s="3"/>
      <c r="AJ2134" s="3"/>
    </row>
    <row r="2135" spans="1:36" x14ac:dyDescent="0.45">
      <c r="A2135" s="3"/>
      <c r="B2135" s="3"/>
      <c r="C2135" s="3"/>
      <c r="D2135" s="23"/>
      <c r="E2135" s="95"/>
      <c r="F2135" s="95"/>
      <c r="X2135" s="95"/>
      <c r="Z2135" s="95"/>
      <c r="AB2135" s="3"/>
      <c r="AC2135" s="3"/>
      <c r="AD2135" s="3"/>
      <c r="AE2135" s="3"/>
      <c r="AF2135" s="3"/>
      <c r="AG2135" s="3"/>
      <c r="AH2135" s="3"/>
      <c r="AI2135" s="3"/>
      <c r="AJ2135" s="3"/>
    </row>
    <row r="2136" spans="1:36" x14ac:dyDescent="0.45">
      <c r="A2136" s="3"/>
      <c r="B2136" s="3"/>
      <c r="C2136" s="3"/>
      <c r="D2136" s="23"/>
      <c r="E2136" s="95"/>
      <c r="F2136" s="95"/>
      <c r="X2136" s="95"/>
      <c r="Z2136" s="95"/>
      <c r="AB2136" s="3"/>
      <c r="AC2136" s="3"/>
      <c r="AD2136" s="3"/>
      <c r="AE2136" s="3"/>
      <c r="AF2136" s="3"/>
      <c r="AG2136" s="3"/>
      <c r="AH2136" s="3"/>
      <c r="AI2136" s="3"/>
      <c r="AJ2136" s="3"/>
    </row>
    <row r="2137" spans="1:36" x14ac:dyDescent="0.45">
      <c r="A2137" s="3"/>
      <c r="B2137" s="3"/>
      <c r="C2137" s="3"/>
      <c r="D2137" s="23"/>
      <c r="E2137" s="95"/>
      <c r="F2137" s="95"/>
      <c r="X2137" s="95"/>
      <c r="Z2137" s="95"/>
      <c r="AB2137" s="3"/>
      <c r="AC2137" s="3"/>
      <c r="AD2137" s="3"/>
      <c r="AE2137" s="3"/>
      <c r="AF2137" s="3"/>
      <c r="AG2137" s="3"/>
      <c r="AH2137" s="3"/>
      <c r="AI2137" s="3"/>
      <c r="AJ2137" s="3"/>
    </row>
    <row r="2138" spans="1:36" x14ac:dyDescent="0.45">
      <c r="A2138" s="3"/>
      <c r="B2138" s="3"/>
      <c r="C2138" s="3"/>
      <c r="D2138" s="23"/>
      <c r="E2138" s="95"/>
      <c r="F2138" s="95"/>
      <c r="X2138" s="95"/>
      <c r="Z2138" s="95"/>
      <c r="AB2138" s="3"/>
      <c r="AC2138" s="3"/>
      <c r="AD2138" s="3"/>
      <c r="AE2138" s="3"/>
      <c r="AF2138" s="3"/>
      <c r="AG2138" s="3"/>
      <c r="AH2138" s="3"/>
      <c r="AI2138" s="3"/>
      <c r="AJ2138" s="3"/>
    </row>
    <row r="2139" spans="1:36" x14ac:dyDescent="0.45">
      <c r="A2139" s="3"/>
      <c r="B2139" s="3"/>
      <c r="C2139" s="3"/>
      <c r="D2139" s="23"/>
      <c r="E2139" s="95"/>
      <c r="F2139" s="95"/>
      <c r="X2139" s="95"/>
      <c r="Z2139" s="95"/>
      <c r="AB2139" s="3"/>
      <c r="AC2139" s="3"/>
      <c r="AD2139" s="3"/>
      <c r="AE2139" s="3"/>
      <c r="AF2139" s="3"/>
      <c r="AG2139" s="3"/>
      <c r="AH2139" s="3"/>
      <c r="AI2139" s="3"/>
      <c r="AJ2139" s="3"/>
    </row>
    <row r="2140" spans="1:36" x14ac:dyDescent="0.45">
      <c r="A2140" s="3"/>
      <c r="B2140" s="3"/>
      <c r="C2140" s="3"/>
      <c r="D2140" s="23"/>
      <c r="E2140" s="95"/>
      <c r="F2140" s="95"/>
      <c r="X2140" s="95"/>
      <c r="Z2140" s="95"/>
      <c r="AB2140" s="3"/>
      <c r="AC2140" s="3"/>
      <c r="AD2140" s="3"/>
      <c r="AE2140" s="3"/>
      <c r="AF2140" s="3"/>
      <c r="AG2140" s="3"/>
      <c r="AH2140" s="3"/>
      <c r="AI2140" s="3"/>
      <c r="AJ2140" s="3"/>
    </row>
    <row r="2141" spans="1:36" x14ac:dyDescent="0.45">
      <c r="A2141" s="3"/>
      <c r="B2141" s="3"/>
      <c r="C2141" s="3"/>
      <c r="D2141" s="23"/>
      <c r="E2141" s="95"/>
      <c r="F2141" s="95"/>
      <c r="X2141" s="95"/>
      <c r="Z2141" s="95"/>
      <c r="AB2141" s="3"/>
      <c r="AC2141" s="3"/>
      <c r="AD2141" s="3"/>
      <c r="AE2141" s="3"/>
      <c r="AF2141" s="3"/>
      <c r="AG2141" s="3"/>
      <c r="AH2141" s="3"/>
      <c r="AI2141" s="3"/>
      <c r="AJ2141" s="3"/>
    </row>
    <row r="2142" spans="1:36" x14ac:dyDescent="0.45">
      <c r="A2142" s="3"/>
      <c r="B2142" s="3"/>
      <c r="C2142" s="3"/>
      <c r="D2142" s="23"/>
      <c r="E2142" s="95"/>
      <c r="F2142" s="95"/>
      <c r="X2142" s="95"/>
      <c r="Z2142" s="95"/>
      <c r="AB2142" s="3"/>
      <c r="AC2142" s="3"/>
      <c r="AD2142" s="3"/>
      <c r="AE2142" s="3"/>
      <c r="AF2142" s="3"/>
      <c r="AG2142" s="3"/>
      <c r="AH2142" s="3"/>
      <c r="AI2142" s="3"/>
      <c r="AJ2142" s="3"/>
    </row>
    <row r="2143" spans="1:36" x14ac:dyDescent="0.45">
      <c r="A2143" s="3"/>
      <c r="B2143" s="3"/>
      <c r="C2143" s="3"/>
      <c r="D2143" s="23"/>
      <c r="E2143" s="95"/>
      <c r="F2143" s="95"/>
      <c r="X2143" s="95"/>
      <c r="Z2143" s="95"/>
      <c r="AB2143" s="3"/>
      <c r="AC2143" s="3"/>
      <c r="AD2143" s="3"/>
      <c r="AE2143" s="3"/>
      <c r="AF2143" s="3"/>
      <c r="AG2143" s="3"/>
      <c r="AH2143" s="3"/>
      <c r="AI2143" s="3"/>
      <c r="AJ2143" s="3"/>
    </row>
    <row r="2144" spans="1:36" x14ac:dyDescent="0.45">
      <c r="A2144" s="3"/>
      <c r="B2144" s="3"/>
      <c r="C2144" s="3"/>
      <c r="D2144" s="23"/>
      <c r="E2144" s="95"/>
      <c r="F2144" s="95"/>
      <c r="X2144" s="95"/>
      <c r="Z2144" s="95"/>
      <c r="AB2144" s="3"/>
      <c r="AC2144" s="3"/>
      <c r="AD2144" s="3"/>
      <c r="AE2144" s="3"/>
      <c r="AF2144" s="3"/>
      <c r="AG2144" s="3"/>
      <c r="AH2144" s="3"/>
      <c r="AI2144" s="3"/>
      <c r="AJ2144" s="3"/>
    </row>
    <row r="2145" spans="1:36" x14ac:dyDescent="0.45">
      <c r="A2145" s="3"/>
      <c r="B2145" s="3"/>
      <c r="C2145" s="3"/>
      <c r="D2145" s="23"/>
      <c r="E2145" s="95"/>
      <c r="F2145" s="95"/>
      <c r="X2145" s="95"/>
      <c r="Z2145" s="95"/>
      <c r="AB2145" s="3"/>
      <c r="AC2145" s="3"/>
      <c r="AD2145" s="3"/>
      <c r="AE2145" s="3"/>
      <c r="AF2145" s="3"/>
      <c r="AG2145" s="3"/>
      <c r="AH2145" s="3"/>
      <c r="AI2145" s="3"/>
      <c r="AJ2145" s="3"/>
    </row>
    <row r="2146" spans="1:36" x14ac:dyDescent="0.45">
      <c r="A2146" s="3"/>
      <c r="B2146" s="3"/>
      <c r="C2146" s="3"/>
      <c r="D2146" s="23"/>
      <c r="E2146" s="95"/>
      <c r="F2146" s="95"/>
      <c r="X2146" s="95"/>
      <c r="Z2146" s="95"/>
      <c r="AB2146" s="3"/>
      <c r="AC2146" s="3"/>
      <c r="AD2146" s="3"/>
      <c r="AE2146" s="3"/>
      <c r="AF2146" s="3"/>
      <c r="AG2146" s="3"/>
      <c r="AH2146" s="3"/>
      <c r="AI2146" s="3"/>
      <c r="AJ2146" s="3"/>
    </row>
    <row r="2147" spans="1:36" x14ac:dyDescent="0.45">
      <c r="A2147" s="3"/>
      <c r="B2147" s="3"/>
      <c r="C2147" s="3"/>
      <c r="D2147" s="23"/>
      <c r="E2147" s="95"/>
      <c r="F2147" s="95"/>
      <c r="X2147" s="95"/>
      <c r="Z2147" s="95"/>
      <c r="AB2147" s="3"/>
      <c r="AC2147" s="3"/>
      <c r="AD2147" s="3"/>
      <c r="AE2147" s="3"/>
      <c r="AF2147" s="3"/>
      <c r="AG2147" s="3"/>
      <c r="AH2147" s="3"/>
      <c r="AI2147" s="3"/>
      <c r="AJ2147" s="3"/>
    </row>
    <row r="2148" spans="1:36" x14ac:dyDescent="0.45">
      <c r="A2148" s="3"/>
      <c r="B2148" s="3"/>
      <c r="C2148" s="3"/>
      <c r="D2148" s="23"/>
      <c r="E2148" s="95"/>
      <c r="F2148" s="95"/>
      <c r="X2148" s="95"/>
      <c r="Z2148" s="95"/>
      <c r="AB2148" s="3"/>
      <c r="AC2148" s="3"/>
      <c r="AD2148" s="3"/>
      <c r="AE2148" s="3"/>
      <c r="AF2148" s="3"/>
      <c r="AG2148" s="3"/>
      <c r="AH2148" s="3"/>
      <c r="AI2148" s="3"/>
      <c r="AJ2148" s="3"/>
    </row>
    <row r="2149" spans="1:36" x14ac:dyDescent="0.45">
      <c r="A2149" s="3"/>
      <c r="B2149" s="3"/>
      <c r="C2149" s="3"/>
      <c r="D2149" s="23"/>
      <c r="E2149" s="95"/>
      <c r="F2149" s="95"/>
      <c r="X2149" s="95"/>
      <c r="Z2149" s="95"/>
      <c r="AB2149" s="3"/>
      <c r="AC2149" s="3"/>
      <c r="AD2149" s="3"/>
      <c r="AE2149" s="3"/>
      <c r="AF2149" s="3"/>
      <c r="AG2149" s="3"/>
      <c r="AH2149" s="3"/>
      <c r="AI2149" s="3"/>
      <c r="AJ2149" s="3"/>
    </row>
    <row r="2150" spans="1:36" x14ac:dyDescent="0.45">
      <c r="A2150" s="3"/>
      <c r="B2150" s="3"/>
      <c r="C2150" s="3"/>
      <c r="D2150" s="23"/>
      <c r="E2150" s="95"/>
      <c r="F2150" s="95"/>
      <c r="X2150" s="95"/>
      <c r="Z2150" s="95"/>
      <c r="AB2150" s="3"/>
      <c r="AC2150" s="3"/>
      <c r="AD2150" s="3"/>
      <c r="AE2150" s="3"/>
      <c r="AF2150" s="3"/>
      <c r="AG2150" s="3"/>
      <c r="AH2150" s="3"/>
      <c r="AI2150" s="3"/>
      <c r="AJ2150" s="3"/>
    </row>
    <row r="2151" spans="1:36" x14ac:dyDescent="0.45">
      <c r="A2151" s="3"/>
      <c r="B2151" s="3"/>
      <c r="C2151" s="3"/>
      <c r="D2151" s="23"/>
      <c r="E2151" s="95"/>
      <c r="F2151" s="95"/>
      <c r="X2151" s="95"/>
      <c r="Z2151" s="95"/>
      <c r="AB2151" s="3"/>
      <c r="AC2151" s="3"/>
      <c r="AD2151" s="3"/>
      <c r="AE2151" s="3"/>
      <c r="AF2151" s="3"/>
      <c r="AG2151" s="3"/>
      <c r="AH2151" s="3"/>
      <c r="AI2151" s="3"/>
      <c r="AJ2151" s="3"/>
    </row>
    <row r="2152" spans="1:36" x14ac:dyDescent="0.45">
      <c r="A2152" s="3"/>
      <c r="B2152" s="3"/>
      <c r="C2152" s="3"/>
      <c r="D2152" s="23"/>
      <c r="E2152" s="95"/>
      <c r="F2152" s="95"/>
      <c r="X2152" s="95"/>
      <c r="Z2152" s="95"/>
      <c r="AB2152" s="3"/>
      <c r="AC2152" s="3"/>
      <c r="AD2152" s="3"/>
      <c r="AE2152" s="3"/>
      <c r="AF2152" s="3"/>
      <c r="AG2152" s="3"/>
      <c r="AH2152" s="3"/>
      <c r="AI2152" s="3"/>
      <c r="AJ2152" s="3"/>
    </row>
    <row r="2153" spans="1:36" x14ac:dyDescent="0.45">
      <c r="A2153" s="3"/>
      <c r="B2153" s="3"/>
      <c r="C2153" s="3"/>
      <c r="D2153" s="23"/>
      <c r="E2153" s="95"/>
      <c r="F2153" s="95"/>
      <c r="X2153" s="95"/>
      <c r="Z2153" s="95"/>
      <c r="AB2153" s="3"/>
      <c r="AC2153" s="3"/>
      <c r="AD2153" s="3"/>
      <c r="AE2153" s="3"/>
      <c r="AF2153" s="3"/>
      <c r="AG2153" s="3"/>
      <c r="AH2153" s="3"/>
      <c r="AI2153" s="3"/>
      <c r="AJ2153" s="3"/>
    </row>
    <row r="2154" spans="1:36" x14ac:dyDescent="0.45">
      <c r="A2154" s="3"/>
      <c r="B2154" s="3"/>
      <c r="C2154" s="3"/>
      <c r="D2154" s="23"/>
      <c r="E2154" s="95"/>
      <c r="F2154" s="95"/>
      <c r="X2154" s="95"/>
      <c r="Z2154" s="95"/>
      <c r="AB2154" s="3"/>
      <c r="AC2154" s="3"/>
      <c r="AD2154" s="3"/>
      <c r="AE2154" s="3"/>
      <c r="AF2154" s="3"/>
      <c r="AG2154" s="3"/>
      <c r="AH2154" s="3"/>
      <c r="AI2154" s="3"/>
      <c r="AJ2154" s="3"/>
    </row>
    <row r="2155" spans="1:36" x14ac:dyDescent="0.45">
      <c r="A2155" s="3"/>
      <c r="B2155" s="3"/>
      <c r="C2155" s="3"/>
      <c r="D2155" s="23"/>
      <c r="E2155" s="95"/>
      <c r="F2155" s="95"/>
      <c r="X2155" s="95"/>
      <c r="Z2155" s="95"/>
      <c r="AB2155" s="3"/>
      <c r="AC2155" s="3"/>
      <c r="AD2155" s="3"/>
      <c r="AE2155" s="3"/>
      <c r="AF2155" s="3"/>
      <c r="AG2155" s="3"/>
      <c r="AH2155" s="3"/>
      <c r="AI2155" s="3"/>
      <c r="AJ2155" s="3"/>
    </row>
    <row r="2156" spans="1:36" x14ac:dyDescent="0.45">
      <c r="A2156" s="3"/>
      <c r="B2156" s="3"/>
      <c r="C2156" s="3"/>
      <c r="D2156" s="23"/>
      <c r="E2156" s="95"/>
      <c r="F2156" s="95"/>
      <c r="X2156" s="95"/>
      <c r="Z2156" s="95"/>
      <c r="AB2156" s="3"/>
      <c r="AC2156" s="3"/>
      <c r="AD2156" s="3"/>
      <c r="AE2156" s="3"/>
      <c r="AF2156" s="3"/>
      <c r="AG2156" s="3"/>
      <c r="AH2156" s="3"/>
      <c r="AI2156" s="3"/>
      <c r="AJ2156" s="3"/>
    </row>
    <row r="2157" spans="1:36" x14ac:dyDescent="0.45">
      <c r="A2157" s="3"/>
      <c r="B2157" s="3"/>
      <c r="C2157" s="3"/>
      <c r="D2157" s="23"/>
      <c r="E2157" s="95"/>
      <c r="F2157" s="95"/>
      <c r="X2157" s="95"/>
      <c r="Z2157" s="95"/>
      <c r="AB2157" s="3"/>
      <c r="AC2157" s="3"/>
      <c r="AD2157" s="3"/>
      <c r="AE2157" s="3"/>
      <c r="AF2157" s="3"/>
      <c r="AG2157" s="3"/>
      <c r="AH2157" s="3"/>
      <c r="AI2157" s="3"/>
      <c r="AJ2157" s="3"/>
    </row>
    <row r="2158" spans="1:36" x14ac:dyDescent="0.45">
      <c r="A2158" s="3"/>
      <c r="B2158" s="3"/>
      <c r="C2158" s="3"/>
      <c r="D2158" s="23"/>
      <c r="E2158" s="95"/>
      <c r="F2158" s="95"/>
      <c r="X2158" s="95"/>
      <c r="Z2158" s="95"/>
      <c r="AB2158" s="3"/>
      <c r="AC2158" s="3"/>
      <c r="AD2158" s="3"/>
      <c r="AE2158" s="3"/>
      <c r="AF2158" s="3"/>
      <c r="AG2158" s="3"/>
      <c r="AH2158" s="3"/>
      <c r="AI2158" s="3"/>
      <c r="AJ2158" s="3"/>
    </row>
    <row r="2159" spans="1:36" x14ac:dyDescent="0.45">
      <c r="A2159" s="3"/>
      <c r="B2159" s="3"/>
      <c r="C2159" s="3"/>
      <c r="D2159" s="23"/>
      <c r="E2159" s="95"/>
      <c r="F2159" s="95"/>
      <c r="X2159" s="95"/>
      <c r="Z2159" s="95"/>
      <c r="AB2159" s="3"/>
      <c r="AC2159" s="3"/>
      <c r="AD2159" s="3"/>
      <c r="AE2159" s="3"/>
      <c r="AF2159" s="3"/>
      <c r="AG2159" s="3"/>
      <c r="AH2159" s="3"/>
      <c r="AI2159" s="3"/>
      <c r="AJ2159" s="3"/>
    </row>
    <row r="2160" spans="1:36" x14ac:dyDescent="0.45">
      <c r="A2160" s="3"/>
      <c r="B2160" s="3"/>
      <c r="C2160" s="3"/>
      <c r="D2160" s="23"/>
      <c r="E2160" s="95"/>
      <c r="F2160" s="95"/>
      <c r="X2160" s="95"/>
      <c r="Z2160" s="95"/>
      <c r="AB2160" s="3"/>
      <c r="AC2160" s="3"/>
      <c r="AD2160" s="3"/>
      <c r="AE2160" s="3"/>
      <c r="AF2160" s="3"/>
      <c r="AG2160" s="3"/>
      <c r="AH2160" s="3"/>
      <c r="AI2160" s="3"/>
      <c r="AJ2160" s="3"/>
    </row>
    <row r="2161" spans="1:36" x14ac:dyDescent="0.45">
      <c r="A2161" s="3"/>
      <c r="B2161" s="3"/>
      <c r="C2161" s="3"/>
      <c r="D2161" s="23"/>
      <c r="E2161" s="95"/>
      <c r="F2161" s="95"/>
      <c r="X2161" s="95"/>
      <c r="Z2161" s="95"/>
      <c r="AB2161" s="3"/>
      <c r="AC2161" s="3"/>
      <c r="AD2161" s="3"/>
      <c r="AE2161" s="3"/>
      <c r="AF2161" s="3"/>
      <c r="AG2161" s="3"/>
      <c r="AH2161" s="3"/>
      <c r="AI2161" s="3"/>
      <c r="AJ2161" s="3"/>
    </row>
    <row r="2162" spans="1:36" x14ac:dyDescent="0.45">
      <c r="A2162" s="3"/>
      <c r="B2162" s="3"/>
      <c r="C2162" s="3"/>
      <c r="D2162" s="23"/>
      <c r="E2162" s="95"/>
      <c r="F2162" s="95"/>
      <c r="X2162" s="95"/>
      <c r="Z2162" s="95"/>
      <c r="AB2162" s="3"/>
      <c r="AC2162" s="3"/>
      <c r="AD2162" s="3"/>
      <c r="AE2162" s="3"/>
      <c r="AF2162" s="3"/>
      <c r="AG2162" s="3"/>
      <c r="AH2162" s="3"/>
      <c r="AI2162" s="3"/>
      <c r="AJ2162" s="3"/>
    </row>
    <row r="2163" spans="1:36" x14ac:dyDescent="0.45">
      <c r="A2163" s="3"/>
      <c r="B2163" s="3"/>
      <c r="C2163" s="3"/>
      <c r="D2163" s="23"/>
      <c r="E2163" s="95"/>
      <c r="F2163" s="95"/>
      <c r="X2163" s="95"/>
      <c r="Z2163" s="95"/>
      <c r="AB2163" s="3"/>
      <c r="AC2163" s="3"/>
      <c r="AD2163" s="3"/>
      <c r="AE2163" s="3"/>
      <c r="AF2163" s="3"/>
      <c r="AG2163" s="3"/>
      <c r="AH2163" s="3"/>
      <c r="AI2163" s="3"/>
      <c r="AJ2163" s="3"/>
    </row>
    <row r="2164" spans="1:36" x14ac:dyDescent="0.45">
      <c r="A2164" s="3"/>
      <c r="B2164" s="3"/>
      <c r="C2164" s="3"/>
      <c r="D2164" s="23"/>
      <c r="E2164" s="95"/>
      <c r="F2164" s="95"/>
      <c r="X2164" s="95"/>
      <c r="Z2164" s="95"/>
      <c r="AB2164" s="3"/>
      <c r="AC2164" s="3"/>
      <c r="AD2164" s="3"/>
      <c r="AE2164" s="3"/>
      <c r="AF2164" s="3"/>
      <c r="AG2164" s="3"/>
      <c r="AH2164" s="3"/>
      <c r="AI2164" s="3"/>
      <c r="AJ2164" s="3"/>
    </row>
    <row r="2165" spans="1:36" x14ac:dyDescent="0.45">
      <c r="A2165" s="3"/>
      <c r="B2165" s="3"/>
      <c r="C2165" s="3"/>
      <c r="D2165" s="23"/>
      <c r="E2165" s="95"/>
      <c r="F2165" s="95"/>
      <c r="X2165" s="95"/>
      <c r="Z2165" s="95"/>
      <c r="AB2165" s="3"/>
      <c r="AC2165" s="3"/>
      <c r="AD2165" s="3"/>
      <c r="AE2165" s="3"/>
      <c r="AF2165" s="3"/>
      <c r="AG2165" s="3"/>
      <c r="AH2165" s="3"/>
      <c r="AI2165" s="3"/>
      <c r="AJ2165" s="3"/>
    </row>
    <row r="2166" spans="1:36" x14ac:dyDescent="0.45">
      <c r="A2166" s="3"/>
      <c r="B2166" s="3"/>
      <c r="C2166" s="3"/>
      <c r="D2166" s="23"/>
      <c r="E2166" s="95"/>
      <c r="F2166" s="95"/>
      <c r="X2166" s="95"/>
      <c r="Z2166" s="95"/>
      <c r="AB2166" s="3"/>
      <c r="AC2166" s="3"/>
      <c r="AD2166" s="3"/>
      <c r="AE2166" s="3"/>
      <c r="AF2166" s="3"/>
      <c r="AG2166" s="3"/>
      <c r="AH2166" s="3"/>
      <c r="AI2166" s="3"/>
      <c r="AJ2166" s="3"/>
    </row>
    <row r="2167" spans="1:36" x14ac:dyDescent="0.45">
      <c r="A2167" s="3"/>
      <c r="B2167" s="3"/>
      <c r="C2167" s="3"/>
      <c r="D2167" s="23"/>
      <c r="E2167" s="95"/>
      <c r="F2167" s="95"/>
      <c r="X2167" s="95"/>
      <c r="Z2167" s="95"/>
      <c r="AB2167" s="3"/>
      <c r="AC2167" s="3"/>
      <c r="AD2167" s="3"/>
      <c r="AE2167" s="3"/>
      <c r="AF2167" s="3"/>
      <c r="AG2167" s="3"/>
      <c r="AH2167" s="3"/>
      <c r="AI2167" s="3"/>
      <c r="AJ2167" s="3"/>
    </row>
    <row r="2168" spans="1:36" x14ac:dyDescent="0.45">
      <c r="A2168" s="3"/>
      <c r="B2168" s="3"/>
      <c r="C2168" s="3"/>
      <c r="D2168" s="23"/>
      <c r="E2168" s="95"/>
      <c r="F2168" s="95"/>
      <c r="X2168" s="95"/>
      <c r="Z2168" s="95"/>
      <c r="AB2168" s="3"/>
      <c r="AC2168" s="3"/>
      <c r="AD2168" s="3"/>
      <c r="AE2168" s="3"/>
      <c r="AF2168" s="3"/>
      <c r="AG2168" s="3"/>
      <c r="AH2168" s="3"/>
      <c r="AI2168" s="3"/>
      <c r="AJ2168" s="3"/>
    </row>
    <row r="2169" spans="1:36" x14ac:dyDescent="0.45">
      <c r="A2169" s="3"/>
      <c r="B2169" s="3"/>
      <c r="C2169" s="3"/>
      <c r="D2169" s="23"/>
      <c r="E2169" s="95"/>
      <c r="F2169" s="95"/>
      <c r="X2169" s="95"/>
      <c r="Z2169" s="95"/>
      <c r="AB2169" s="3"/>
      <c r="AC2169" s="3"/>
      <c r="AD2169" s="3"/>
      <c r="AE2169" s="3"/>
      <c r="AF2169" s="3"/>
      <c r="AG2169" s="3"/>
      <c r="AH2169" s="3"/>
      <c r="AI2169" s="3"/>
      <c r="AJ2169" s="3"/>
    </row>
    <row r="2170" spans="1:36" x14ac:dyDescent="0.45">
      <c r="A2170" s="3"/>
      <c r="B2170" s="3"/>
      <c r="C2170" s="3"/>
      <c r="D2170" s="23"/>
      <c r="E2170" s="95"/>
      <c r="F2170" s="95"/>
      <c r="X2170" s="95"/>
      <c r="Z2170" s="95"/>
      <c r="AB2170" s="3"/>
      <c r="AC2170" s="3"/>
      <c r="AD2170" s="3"/>
      <c r="AE2170" s="3"/>
      <c r="AF2170" s="3"/>
      <c r="AG2170" s="3"/>
      <c r="AH2170" s="3"/>
      <c r="AI2170" s="3"/>
      <c r="AJ2170" s="3"/>
    </row>
    <row r="2171" spans="1:36" x14ac:dyDescent="0.45">
      <c r="A2171" s="3"/>
      <c r="B2171" s="3"/>
      <c r="C2171" s="3"/>
      <c r="D2171" s="23"/>
      <c r="E2171" s="95"/>
      <c r="F2171" s="95"/>
      <c r="X2171" s="95"/>
      <c r="Z2171" s="95"/>
      <c r="AB2171" s="3"/>
      <c r="AC2171" s="3"/>
      <c r="AD2171" s="3"/>
      <c r="AE2171" s="3"/>
      <c r="AF2171" s="3"/>
      <c r="AG2171" s="3"/>
      <c r="AH2171" s="3"/>
      <c r="AI2171" s="3"/>
      <c r="AJ2171" s="3"/>
    </row>
    <row r="2172" spans="1:36" x14ac:dyDescent="0.45">
      <c r="A2172" s="3"/>
      <c r="B2172" s="3"/>
      <c r="C2172" s="3"/>
      <c r="D2172" s="23"/>
      <c r="E2172" s="95"/>
      <c r="F2172" s="95"/>
      <c r="X2172" s="95"/>
      <c r="Z2172" s="95"/>
      <c r="AB2172" s="3"/>
      <c r="AC2172" s="3"/>
      <c r="AD2172" s="3"/>
      <c r="AE2172" s="3"/>
      <c r="AF2172" s="3"/>
      <c r="AG2172" s="3"/>
      <c r="AH2172" s="3"/>
      <c r="AI2172" s="3"/>
      <c r="AJ2172" s="3"/>
    </row>
    <row r="2173" spans="1:36" x14ac:dyDescent="0.45">
      <c r="A2173" s="3"/>
      <c r="B2173" s="3"/>
      <c r="C2173" s="3"/>
      <c r="D2173" s="23"/>
      <c r="E2173" s="95"/>
      <c r="F2173" s="95"/>
      <c r="X2173" s="95"/>
      <c r="Z2173" s="95"/>
      <c r="AB2173" s="3"/>
      <c r="AC2173" s="3"/>
      <c r="AD2173" s="3"/>
      <c r="AE2173" s="3"/>
      <c r="AF2173" s="3"/>
      <c r="AG2173" s="3"/>
      <c r="AH2173" s="3"/>
      <c r="AI2173" s="3"/>
      <c r="AJ2173" s="3"/>
    </row>
    <row r="2174" spans="1:36" x14ac:dyDescent="0.45">
      <c r="A2174" s="3"/>
      <c r="B2174" s="3"/>
      <c r="C2174" s="3"/>
      <c r="D2174" s="23"/>
      <c r="E2174" s="95"/>
      <c r="F2174" s="95"/>
      <c r="X2174" s="95"/>
      <c r="Z2174" s="95"/>
      <c r="AB2174" s="3"/>
      <c r="AC2174" s="3"/>
      <c r="AD2174" s="3"/>
      <c r="AE2174" s="3"/>
      <c r="AF2174" s="3"/>
      <c r="AG2174" s="3"/>
      <c r="AH2174" s="3"/>
      <c r="AI2174" s="3"/>
      <c r="AJ2174" s="3"/>
    </row>
    <row r="2175" spans="1:36" x14ac:dyDescent="0.45">
      <c r="A2175" s="3"/>
      <c r="B2175" s="3"/>
      <c r="C2175" s="3"/>
      <c r="D2175" s="23"/>
      <c r="E2175" s="95"/>
      <c r="F2175" s="95"/>
      <c r="X2175" s="95"/>
      <c r="Z2175" s="95"/>
      <c r="AB2175" s="3"/>
      <c r="AC2175" s="3"/>
      <c r="AD2175" s="3"/>
      <c r="AE2175" s="3"/>
      <c r="AF2175" s="3"/>
      <c r="AG2175" s="3"/>
      <c r="AH2175" s="3"/>
      <c r="AI2175" s="3"/>
      <c r="AJ2175" s="3"/>
    </row>
    <row r="2176" spans="1:36" x14ac:dyDescent="0.45">
      <c r="A2176" s="3"/>
      <c r="B2176" s="3"/>
      <c r="C2176" s="3"/>
      <c r="D2176" s="23"/>
      <c r="E2176" s="95"/>
      <c r="F2176" s="95"/>
      <c r="X2176" s="95"/>
      <c r="Z2176" s="95"/>
      <c r="AB2176" s="3"/>
      <c r="AC2176" s="3"/>
      <c r="AD2176" s="3"/>
      <c r="AE2176" s="3"/>
      <c r="AF2176" s="3"/>
      <c r="AG2176" s="3"/>
      <c r="AH2176" s="3"/>
      <c r="AI2176" s="3"/>
      <c r="AJ2176" s="3"/>
    </row>
    <row r="2177" spans="1:36" x14ac:dyDescent="0.45">
      <c r="A2177" s="3"/>
      <c r="B2177" s="3"/>
      <c r="C2177" s="3"/>
      <c r="D2177" s="23"/>
      <c r="E2177" s="95"/>
      <c r="F2177" s="95"/>
      <c r="X2177" s="95"/>
      <c r="Z2177" s="95"/>
      <c r="AB2177" s="3"/>
      <c r="AC2177" s="3"/>
      <c r="AD2177" s="3"/>
      <c r="AE2177" s="3"/>
      <c r="AF2177" s="3"/>
      <c r="AG2177" s="3"/>
      <c r="AH2177" s="3"/>
      <c r="AI2177" s="3"/>
      <c r="AJ2177" s="3"/>
    </row>
    <row r="2178" spans="1:36" x14ac:dyDescent="0.45">
      <c r="A2178" s="3"/>
      <c r="B2178" s="3"/>
      <c r="C2178" s="3"/>
      <c r="D2178" s="23"/>
      <c r="E2178" s="95"/>
      <c r="F2178" s="95"/>
      <c r="X2178" s="95"/>
      <c r="Z2178" s="95"/>
      <c r="AB2178" s="3"/>
      <c r="AC2178" s="3"/>
      <c r="AD2178" s="3"/>
      <c r="AE2178" s="3"/>
      <c r="AF2178" s="3"/>
      <c r="AG2178" s="3"/>
      <c r="AH2178" s="3"/>
      <c r="AI2178" s="3"/>
      <c r="AJ2178" s="3"/>
    </row>
    <row r="2179" spans="1:36" x14ac:dyDescent="0.45">
      <c r="A2179" s="3"/>
      <c r="B2179" s="3"/>
      <c r="C2179" s="3"/>
      <c r="D2179" s="23"/>
      <c r="E2179" s="95"/>
      <c r="F2179" s="95"/>
      <c r="X2179" s="95"/>
      <c r="Z2179" s="95"/>
      <c r="AB2179" s="3"/>
      <c r="AC2179" s="3"/>
      <c r="AD2179" s="3"/>
      <c r="AE2179" s="3"/>
      <c r="AF2179" s="3"/>
      <c r="AG2179" s="3"/>
      <c r="AH2179" s="3"/>
      <c r="AI2179" s="3"/>
      <c r="AJ2179" s="3"/>
    </row>
    <row r="2180" spans="1:36" x14ac:dyDescent="0.45">
      <c r="A2180" s="3"/>
      <c r="B2180" s="3"/>
      <c r="C2180" s="3"/>
      <c r="D2180" s="23"/>
      <c r="E2180" s="95"/>
      <c r="F2180" s="95"/>
      <c r="X2180" s="95"/>
      <c r="Z2180" s="95"/>
      <c r="AB2180" s="3"/>
      <c r="AC2180" s="3"/>
      <c r="AD2180" s="3"/>
      <c r="AE2180" s="3"/>
      <c r="AF2180" s="3"/>
      <c r="AG2180" s="3"/>
      <c r="AH2180" s="3"/>
      <c r="AI2180" s="3"/>
      <c r="AJ2180" s="3"/>
    </row>
    <row r="2181" spans="1:36" x14ac:dyDescent="0.45">
      <c r="A2181" s="3"/>
      <c r="B2181" s="3"/>
      <c r="C2181" s="3"/>
      <c r="D2181" s="23"/>
      <c r="E2181" s="95"/>
      <c r="F2181" s="95"/>
      <c r="X2181" s="95"/>
      <c r="Z2181" s="95"/>
      <c r="AB2181" s="3"/>
      <c r="AC2181" s="3"/>
      <c r="AD2181" s="3"/>
      <c r="AE2181" s="3"/>
      <c r="AF2181" s="3"/>
      <c r="AG2181" s="3"/>
      <c r="AH2181" s="3"/>
      <c r="AI2181" s="3"/>
      <c r="AJ2181" s="3"/>
    </row>
    <row r="2182" spans="1:36" x14ac:dyDescent="0.45">
      <c r="A2182" s="3"/>
      <c r="B2182" s="3"/>
      <c r="C2182" s="3"/>
      <c r="D2182" s="23"/>
      <c r="E2182" s="95"/>
      <c r="F2182" s="95"/>
      <c r="X2182" s="95"/>
      <c r="Z2182" s="95"/>
      <c r="AB2182" s="3"/>
      <c r="AC2182" s="3"/>
      <c r="AD2182" s="3"/>
      <c r="AE2182" s="3"/>
      <c r="AF2182" s="3"/>
      <c r="AG2182" s="3"/>
      <c r="AH2182" s="3"/>
      <c r="AI2182" s="3"/>
      <c r="AJ2182" s="3"/>
    </row>
    <row r="2183" spans="1:36" x14ac:dyDescent="0.45">
      <c r="A2183" s="3"/>
      <c r="B2183" s="3"/>
      <c r="C2183" s="3"/>
      <c r="D2183" s="23"/>
      <c r="E2183" s="95"/>
      <c r="F2183" s="95"/>
      <c r="X2183" s="95"/>
      <c r="Z2183" s="95"/>
      <c r="AB2183" s="3"/>
      <c r="AC2183" s="3"/>
      <c r="AD2183" s="3"/>
      <c r="AE2183" s="3"/>
      <c r="AF2183" s="3"/>
      <c r="AG2183" s="3"/>
      <c r="AH2183" s="3"/>
      <c r="AI2183" s="3"/>
      <c r="AJ2183" s="3"/>
    </row>
    <row r="2184" spans="1:36" x14ac:dyDescent="0.45">
      <c r="A2184" s="3"/>
      <c r="B2184" s="3"/>
      <c r="C2184" s="3"/>
      <c r="D2184" s="23"/>
      <c r="E2184" s="95"/>
      <c r="F2184" s="95"/>
      <c r="X2184" s="95"/>
      <c r="Z2184" s="95"/>
      <c r="AB2184" s="3"/>
      <c r="AC2184" s="3"/>
      <c r="AD2184" s="3"/>
      <c r="AE2184" s="3"/>
      <c r="AF2184" s="3"/>
      <c r="AG2184" s="3"/>
      <c r="AH2184" s="3"/>
      <c r="AI2184" s="3"/>
      <c r="AJ2184" s="3"/>
    </row>
    <row r="2185" spans="1:36" x14ac:dyDescent="0.45">
      <c r="A2185" s="3"/>
      <c r="B2185" s="3"/>
      <c r="C2185" s="3"/>
      <c r="D2185" s="23"/>
      <c r="E2185" s="95"/>
      <c r="F2185" s="95"/>
      <c r="X2185" s="95"/>
      <c r="Z2185" s="95"/>
      <c r="AB2185" s="3"/>
      <c r="AC2185" s="3"/>
      <c r="AD2185" s="3"/>
      <c r="AE2185" s="3"/>
      <c r="AF2185" s="3"/>
      <c r="AG2185" s="3"/>
      <c r="AH2185" s="3"/>
      <c r="AI2185" s="3"/>
      <c r="AJ2185" s="3"/>
    </row>
    <row r="2186" spans="1:36" x14ac:dyDescent="0.45">
      <c r="A2186" s="3"/>
      <c r="B2186" s="3"/>
      <c r="C2186" s="3"/>
      <c r="D2186" s="23"/>
      <c r="E2186" s="95"/>
      <c r="F2186" s="95"/>
      <c r="X2186" s="95"/>
      <c r="Z2186" s="95"/>
      <c r="AB2186" s="3"/>
      <c r="AC2186" s="3"/>
      <c r="AD2186" s="3"/>
      <c r="AE2186" s="3"/>
      <c r="AF2186" s="3"/>
      <c r="AG2186" s="3"/>
      <c r="AH2186" s="3"/>
      <c r="AI2186" s="3"/>
      <c r="AJ2186" s="3"/>
    </row>
    <row r="2187" spans="1:36" x14ac:dyDescent="0.45">
      <c r="A2187" s="3"/>
      <c r="B2187" s="3"/>
      <c r="C2187" s="3"/>
      <c r="D2187" s="23"/>
      <c r="E2187" s="95"/>
      <c r="F2187" s="95"/>
      <c r="X2187" s="95"/>
      <c r="Z2187" s="95"/>
      <c r="AB2187" s="3"/>
      <c r="AC2187" s="3"/>
      <c r="AD2187" s="3"/>
      <c r="AE2187" s="3"/>
      <c r="AF2187" s="3"/>
      <c r="AG2187" s="3"/>
      <c r="AH2187" s="3"/>
      <c r="AI2187" s="3"/>
      <c r="AJ2187" s="3"/>
    </row>
    <row r="2188" spans="1:36" x14ac:dyDescent="0.45">
      <c r="A2188" s="3"/>
      <c r="B2188" s="3"/>
      <c r="C2188" s="3"/>
      <c r="D2188" s="23"/>
      <c r="E2188" s="95"/>
      <c r="F2188" s="95"/>
      <c r="X2188" s="95"/>
      <c r="Z2188" s="95"/>
      <c r="AB2188" s="3"/>
      <c r="AC2188" s="3"/>
      <c r="AD2188" s="3"/>
      <c r="AE2188" s="3"/>
      <c r="AF2188" s="3"/>
      <c r="AG2188" s="3"/>
      <c r="AH2188" s="3"/>
      <c r="AI2188" s="3"/>
      <c r="AJ2188" s="3"/>
    </row>
    <row r="2189" spans="1:36" x14ac:dyDescent="0.45">
      <c r="A2189" s="3"/>
      <c r="B2189" s="3"/>
      <c r="C2189" s="3"/>
      <c r="D2189" s="23"/>
      <c r="E2189" s="95"/>
      <c r="F2189" s="95"/>
      <c r="X2189" s="95"/>
      <c r="Z2189" s="95"/>
      <c r="AB2189" s="3"/>
      <c r="AC2189" s="3"/>
      <c r="AD2189" s="3"/>
      <c r="AE2189" s="3"/>
      <c r="AF2189" s="3"/>
      <c r="AG2189" s="3"/>
      <c r="AH2189" s="3"/>
      <c r="AI2189" s="3"/>
      <c r="AJ2189" s="3"/>
    </row>
    <row r="2190" spans="1:36" x14ac:dyDescent="0.45">
      <c r="A2190" s="3"/>
      <c r="B2190" s="3"/>
      <c r="C2190" s="3"/>
      <c r="D2190" s="23"/>
      <c r="E2190" s="95"/>
      <c r="F2190" s="95"/>
      <c r="X2190" s="95"/>
      <c r="Z2190" s="95"/>
      <c r="AB2190" s="3"/>
      <c r="AC2190" s="3"/>
      <c r="AD2190" s="3"/>
      <c r="AE2190" s="3"/>
      <c r="AF2190" s="3"/>
      <c r="AG2190" s="3"/>
      <c r="AH2190" s="3"/>
      <c r="AI2190" s="3"/>
      <c r="AJ2190" s="3"/>
    </row>
    <row r="2191" spans="1:36" x14ac:dyDescent="0.45">
      <c r="A2191" s="3"/>
      <c r="B2191" s="3"/>
      <c r="C2191" s="3"/>
      <c r="D2191" s="23"/>
      <c r="E2191" s="95"/>
      <c r="F2191" s="95"/>
      <c r="X2191" s="95"/>
      <c r="Z2191" s="95"/>
      <c r="AB2191" s="3"/>
      <c r="AC2191" s="3"/>
      <c r="AD2191" s="3"/>
      <c r="AE2191" s="3"/>
      <c r="AF2191" s="3"/>
      <c r="AG2191" s="3"/>
      <c r="AH2191" s="3"/>
      <c r="AI2191" s="3"/>
      <c r="AJ2191" s="3"/>
    </row>
    <row r="2192" spans="1:36" x14ac:dyDescent="0.45">
      <c r="A2192" s="3"/>
      <c r="B2192" s="3"/>
      <c r="C2192" s="3"/>
      <c r="D2192" s="23"/>
      <c r="E2192" s="95"/>
      <c r="F2192" s="95"/>
      <c r="X2192" s="95"/>
      <c r="Z2192" s="95"/>
      <c r="AB2192" s="3"/>
      <c r="AC2192" s="3"/>
      <c r="AD2192" s="3"/>
      <c r="AE2192" s="3"/>
      <c r="AF2192" s="3"/>
      <c r="AG2192" s="3"/>
      <c r="AH2192" s="3"/>
      <c r="AI2192" s="3"/>
      <c r="AJ2192" s="3"/>
    </row>
    <row r="2193" spans="1:36" x14ac:dyDescent="0.45">
      <c r="A2193" s="3"/>
      <c r="B2193" s="3"/>
      <c r="C2193" s="3"/>
      <c r="D2193" s="23"/>
      <c r="E2193" s="95"/>
      <c r="F2193" s="95"/>
      <c r="X2193" s="95"/>
      <c r="Z2193" s="95"/>
      <c r="AB2193" s="3"/>
      <c r="AC2193" s="3"/>
      <c r="AD2193" s="3"/>
      <c r="AE2193" s="3"/>
      <c r="AF2193" s="3"/>
      <c r="AG2193" s="3"/>
      <c r="AH2193" s="3"/>
      <c r="AI2193" s="3"/>
      <c r="AJ2193" s="3"/>
    </row>
    <row r="2194" spans="1:36" x14ac:dyDescent="0.45">
      <c r="A2194" s="3"/>
      <c r="B2194" s="3"/>
      <c r="C2194" s="3"/>
      <c r="D2194" s="23"/>
      <c r="E2194" s="95"/>
      <c r="F2194" s="95"/>
      <c r="X2194" s="95"/>
      <c r="Z2194" s="95"/>
      <c r="AB2194" s="3"/>
      <c r="AC2194" s="3"/>
      <c r="AD2194" s="3"/>
      <c r="AE2194" s="3"/>
      <c r="AF2194" s="3"/>
      <c r="AG2194" s="3"/>
      <c r="AH2194" s="3"/>
      <c r="AI2194" s="3"/>
      <c r="AJ2194" s="3"/>
    </row>
    <row r="2195" spans="1:36" x14ac:dyDescent="0.45">
      <c r="A2195" s="3"/>
      <c r="B2195" s="3"/>
      <c r="C2195" s="3"/>
      <c r="D2195" s="23"/>
      <c r="E2195" s="95"/>
      <c r="F2195" s="95"/>
      <c r="X2195" s="95"/>
      <c r="Z2195" s="95"/>
      <c r="AB2195" s="3"/>
      <c r="AC2195" s="3"/>
      <c r="AD2195" s="3"/>
      <c r="AE2195" s="3"/>
      <c r="AF2195" s="3"/>
      <c r="AG2195" s="3"/>
      <c r="AH2195" s="3"/>
      <c r="AI2195" s="3"/>
      <c r="AJ2195" s="3"/>
    </row>
    <row r="2196" spans="1:36" x14ac:dyDescent="0.45">
      <c r="A2196" s="3"/>
      <c r="B2196" s="3"/>
      <c r="C2196" s="3"/>
      <c r="D2196" s="23"/>
      <c r="E2196" s="95"/>
      <c r="F2196" s="95"/>
      <c r="X2196" s="95"/>
      <c r="Z2196" s="95"/>
      <c r="AB2196" s="3"/>
      <c r="AC2196" s="3"/>
      <c r="AD2196" s="3"/>
      <c r="AE2196" s="3"/>
      <c r="AF2196" s="3"/>
      <c r="AG2196" s="3"/>
      <c r="AH2196" s="3"/>
      <c r="AI2196" s="3"/>
      <c r="AJ2196" s="3"/>
    </row>
    <row r="2197" spans="1:36" x14ac:dyDescent="0.45">
      <c r="A2197" s="3"/>
      <c r="B2197" s="3"/>
      <c r="C2197" s="3"/>
      <c r="D2197" s="23"/>
      <c r="E2197" s="95"/>
      <c r="F2197" s="95"/>
      <c r="X2197" s="95"/>
      <c r="Z2197" s="95"/>
      <c r="AB2197" s="3"/>
      <c r="AC2197" s="3"/>
      <c r="AD2197" s="3"/>
      <c r="AE2197" s="3"/>
      <c r="AF2197" s="3"/>
      <c r="AG2197" s="3"/>
      <c r="AH2197" s="3"/>
      <c r="AI2197" s="3"/>
      <c r="AJ2197" s="3"/>
    </row>
    <row r="2198" spans="1:36" x14ac:dyDescent="0.45">
      <c r="A2198" s="3"/>
      <c r="B2198" s="3"/>
      <c r="C2198" s="3"/>
      <c r="D2198" s="23"/>
      <c r="E2198" s="95"/>
      <c r="F2198" s="95"/>
      <c r="X2198" s="95"/>
      <c r="Z2198" s="95"/>
      <c r="AB2198" s="3"/>
      <c r="AC2198" s="3"/>
      <c r="AD2198" s="3"/>
      <c r="AE2198" s="3"/>
      <c r="AF2198" s="3"/>
      <c r="AG2198" s="3"/>
      <c r="AH2198" s="3"/>
      <c r="AI2198" s="3"/>
      <c r="AJ2198" s="3"/>
    </row>
    <row r="2199" spans="1:36" x14ac:dyDescent="0.45">
      <c r="A2199" s="3"/>
      <c r="B2199" s="3"/>
      <c r="C2199" s="3"/>
      <c r="D2199" s="23"/>
      <c r="E2199" s="95"/>
      <c r="F2199" s="95"/>
      <c r="X2199" s="95"/>
      <c r="Z2199" s="95"/>
      <c r="AB2199" s="3"/>
      <c r="AC2199" s="3"/>
      <c r="AD2199" s="3"/>
      <c r="AE2199" s="3"/>
      <c r="AF2199" s="3"/>
      <c r="AG2199" s="3"/>
      <c r="AH2199" s="3"/>
      <c r="AI2199" s="3"/>
      <c r="AJ2199" s="3"/>
    </row>
    <row r="2200" spans="1:36" x14ac:dyDescent="0.45">
      <c r="A2200" s="3"/>
      <c r="B2200" s="3"/>
      <c r="C2200" s="3"/>
      <c r="D2200" s="23"/>
      <c r="E2200" s="95"/>
      <c r="F2200" s="95"/>
      <c r="X2200" s="95"/>
      <c r="Z2200" s="95"/>
      <c r="AB2200" s="3"/>
      <c r="AC2200" s="3"/>
      <c r="AD2200" s="3"/>
      <c r="AE2200" s="3"/>
      <c r="AF2200" s="3"/>
      <c r="AG2200" s="3"/>
      <c r="AH2200" s="3"/>
      <c r="AI2200" s="3"/>
      <c r="AJ2200" s="3"/>
    </row>
    <row r="2201" spans="1:36" x14ac:dyDescent="0.45">
      <c r="A2201" s="3"/>
      <c r="B2201" s="3"/>
      <c r="C2201" s="3"/>
      <c r="D2201" s="23"/>
      <c r="E2201" s="95"/>
      <c r="F2201" s="95"/>
      <c r="X2201" s="95"/>
      <c r="Z2201" s="95"/>
      <c r="AB2201" s="3"/>
      <c r="AC2201" s="3"/>
      <c r="AD2201" s="3"/>
      <c r="AE2201" s="3"/>
      <c r="AF2201" s="3"/>
      <c r="AG2201" s="3"/>
      <c r="AH2201" s="3"/>
      <c r="AI2201" s="3"/>
      <c r="AJ2201" s="3"/>
    </row>
    <row r="2202" spans="1:36" x14ac:dyDescent="0.45">
      <c r="A2202" s="3"/>
      <c r="B2202" s="3"/>
      <c r="C2202" s="3"/>
      <c r="D2202" s="23"/>
      <c r="E2202" s="95"/>
      <c r="F2202" s="95"/>
      <c r="X2202" s="95"/>
      <c r="Z2202" s="95"/>
      <c r="AB2202" s="3"/>
      <c r="AC2202" s="3"/>
      <c r="AD2202" s="3"/>
      <c r="AE2202" s="3"/>
      <c r="AF2202" s="3"/>
      <c r="AG2202" s="3"/>
      <c r="AH2202" s="3"/>
      <c r="AI2202" s="3"/>
      <c r="AJ2202" s="3"/>
    </row>
    <row r="2203" spans="1:36" x14ac:dyDescent="0.45">
      <c r="A2203" s="3"/>
      <c r="B2203" s="3"/>
      <c r="C2203" s="3"/>
      <c r="D2203" s="23"/>
      <c r="E2203" s="95"/>
      <c r="F2203" s="95"/>
      <c r="X2203" s="95"/>
      <c r="Z2203" s="95"/>
      <c r="AB2203" s="3"/>
      <c r="AC2203" s="3"/>
      <c r="AD2203" s="3"/>
      <c r="AE2203" s="3"/>
      <c r="AF2203" s="3"/>
      <c r="AG2203" s="3"/>
      <c r="AH2203" s="3"/>
      <c r="AI2203" s="3"/>
      <c r="AJ2203" s="3"/>
    </row>
    <row r="2204" spans="1:36" x14ac:dyDescent="0.45">
      <c r="A2204" s="3"/>
      <c r="B2204" s="3"/>
      <c r="C2204" s="3"/>
      <c r="D2204" s="23"/>
      <c r="E2204" s="95"/>
      <c r="F2204" s="95"/>
      <c r="X2204" s="95"/>
      <c r="Z2204" s="95"/>
      <c r="AB2204" s="3"/>
      <c r="AC2204" s="3"/>
      <c r="AD2204" s="3"/>
      <c r="AE2204" s="3"/>
      <c r="AF2204" s="3"/>
      <c r="AG2204" s="3"/>
      <c r="AH2204" s="3"/>
      <c r="AI2204" s="3"/>
      <c r="AJ2204" s="3"/>
    </row>
    <row r="2205" spans="1:36" x14ac:dyDescent="0.45">
      <c r="A2205" s="3"/>
      <c r="B2205" s="3"/>
      <c r="C2205" s="3"/>
      <c r="D2205" s="23"/>
      <c r="E2205" s="95"/>
      <c r="F2205" s="95"/>
      <c r="X2205" s="95"/>
      <c r="Z2205" s="95"/>
      <c r="AB2205" s="3"/>
      <c r="AC2205" s="3"/>
      <c r="AD2205" s="3"/>
      <c r="AE2205" s="3"/>
      <c r="AF2205" s="3"/>
      <c r="AG2205" s="3"/>
      <c r="AH2205" s="3"/>
      <c r="AI2205" s="3"/>
      <c r="AJ2205" s="3"/>
    </row>
    <row r="2206" spans="1:36" x14ac:dyDescent="0.45">
      <c r="A2206" s="3"/>
      <c r="B2206" s="3"/>
      <c r="C2206" s="3"/>
      <c r="D2206" s="23"/>
      <c r="E2206" s="95"/>
      <c r="F2206" s="95"/>
      <c r="X2206" s="95"/>
      <c r="Z2206" s="95"/>
      <c r="AB2206" s="3"/>
      <c r="AC2206" s="3"/>
      <c r="AD2206" s="3"/>
      <c r="AE2206" s="3"/>
      <c r="AF2206" s="3"/>
      <c r="AG2206" s="3"/>
      <c r="AH2206" s="3"/>
      <c r="AI2206" s="3"/>
      <c r="AJ2206" s="3"/>
    </row>
    <row r="2207" spans="1:36" x14ac:dyDescent="0.45">
      <c r="A2207" s="3"/>
      <c r="B2207" s="3"/>
      <c r="C2207" s="3"/>
      <c r="D2207" s="23"/>
      <c r="E2207" s="95"/>
      <c r="F2207" s="95"/>
      <c r="X2207" s="95"/>
      <c r="Z2207" s="95"/>
      <c r="AB2207" s="3"/>
      <c r="AC2207" s="3"/>
      <c r="AD2207" s="3"/>
      <c r="AE2207" s="3"/>
      <c r="AF2207" s="3"/>
      <c r="AG2207" s="3"/>
      <c r="AH2207" s="3"/>
      <c r="AI2207" s="3"/>
      <c r="AJ2207" s="3"/>
    </row>
    <row r="2208" spans="1:36" x14ac:dyDescent="0.45">
      <c r="A2208" s="3"/>
      <c r="B2208" s="3"/>
      <c r="C2208" s="3"/>
      <c r="D2208" s="23"/>
      <c r="E2208" s="95"/>
      <c r="F2208" s="95"/>
      <c r="X2208" s="95"/>
      <c r="Z2208" s="95"/>
      <c r="AB2208" s="3"/>
      <c r="AC2208" s="3"/>
      <c r="AD2208" s="3"/>
      <c r="AE2208" s="3"/>
      <c r="AF2208" s="3"/>
      <c r="AG2208" s="3"/>
      <c r="AH2208" s="3"/>
      <c r="AI2208" s="3"/>
      <c r="AJ2208" s="3"/>
    </row>
    <row r="2209" spans="1:36" x14ac:dyDescent="0.45">
      <c r="A2209" s="3"/>
      <c r="B2209" s="3"/>
      <c r="C2209" s="3"/>
      <c r="D2209" s="23"/>
      <c r="E2209" s="95"/>
      <c r="F2209" s="95"/>
      <c r="X2209" s="95"/>
      <c r="Z2209" s="95"/>
      <c r="AB2209" s="3"/>
      <c r="AC2209" s="3"/>
      <c r="AD2209" s="3"/>
      <c r="AE2209" s="3"/>
      <c r="AF2209" s="3"/>
      <c r="AG2209" s="3"/>
      <c r="AH2209" s="3"/>
      <c r="AI2209" s="3"/>
      <c r="AJ2209" s="3"/>
    </row>
    <row r="2210" spans="1:36" x14ac:dyDescent="0.45">
      <c r="A2210" s="3"/>
      <c r="B2210" s="3"/>
      <c r="C2210" s="3"/>
      <c r="D2210" s="23"/>
      <c r="E2210" s="95"/>
      <c r="F2210" s="95"/>
      <c r="X2210" s="95"/>
      <c r="Z2210" s="95"/>
      <c r="AB2210" s="3"/>
      <c r="AC2210" s="3"/>
      <c r="AD2210" s="3"/>
      <c r="AE2210" s="3"/>
      <c r="AF2210" s="3"/>
      <c r="AG2210" s="3"/>
      <c r="AH2210" s="3"/>
      <c r="AI2210" s="3"/>
      <c r="AJ2210" s="3"/>
    </row>
    <row r="2211" spans="1:36" x14ac:dyDescent="0.45">
      <c r="A2211" s="3"/>
      <c r="B2211" s="3"/>
      <c r="C2211" s="3"/>
      <c r="D2211" s="23"/>
      <c r="E2211" s="95"/>
      <c r="F2211" s="95"/>
      <c r="X2211" s="95"/>
      <c r="Z2211" s="95"/>
      <c r="AB2211" s="3"/>
      <c r="AC2211" s="3"/>
      <c r="AD2211" s="3"/>
      <c r="AE2211" s="3"/>
      <c r="AF2211" s="3"/>
      <c r="AG2211" s="3"/>
      <c r="AH2211" s="3"/>
      <c r="AI2211" s="3"/>
      <c r="AJ2211" s="3"/>
    </row>
    <row r="2212" spans="1:36" x14ac:dyDescent="0.45">
      <c r="A2212" s="3"/>
      <c r="B2212" s="3"/>
      <c r="C2212" s="3"/>
      <c r="D2212" s="23"/>
      <c r="E2212" s="95"/>
      <c r="F2212" s="95"/>
      <c r="X2212" s="95"/>
      <c r="Z2212" s="95"/>
      <c r="AB2212" s="3"/>
      <c r="AC2212" s="3"/>
      <c r="AD2212" s="3"/>
      <c r="AE2212" s="3"/>
      <c r="AF2212" s="3"/>
      <c r="AG2212" s="3"/>
      <c r="AH2212" s="3"/>
      <c r="AI2212" s="3"/>
      <c r="AJ2212" s="3"/>
    </row>
    <row r="2213" spans="1:36" x14ac:dyDescent="0.45">
      <c r="A2213" s="3"/>
      <c r="B2213" s="3"/>
      <c r="C2213" s="3"/>
      <c r="D2213" s="23"/>
      <c r="E2213" s="95"/>
      <c r="F2213" s="95"/>
      <c r="X2213" s="95"/>
      <c r="Z2213" s="95"/>
      <c r="AB2213" s="3"/>
      <c r="AC2213" s="3"/>
      <c r="AD2213" s="3"/>
      <c r="AE2213" s="3"/>
      <c r="AF2213" s="3"/>
      <c r="AG2213" s="3"/>
      <c r="AH2213" s="3"/>
      <c r="AI2213" s="3"/>
      <c r="AJ2213" s="3"/>
    </row>
    <row r="2214" spans="1:36" x14ac:dyDescent="0.45">
      <c r="A2214" s="3"/>
      <c r="B2214" s="3"/>
      <c r="C2214" s="3"/>
      <c r="D2214" s="23"/>
      <c r="E2214" s="95"/>
      <c r="F2214" s="95"/>
      <c r="X2214" s="95"/>
      <c r="Z2214" s="95"/>
      <c r="AB2214" s="3"/>
      <c r="AC2214" s="3"/>
      <c r="AD2214" s="3"/>
      <c r="AE2214" s="3"/>
      <c r="AF2214" s="3"/>
      <c r="AG2214" s="3"/>
      <c r="AH2214" s="3"/>
      <c r="AI2214" s="3"/>
      <c r="AJ2214" s="3"/>
    </row>
    <row r="2215" spans="1:36" x14ac:dyDescent="0.45">
      <c r="A2215" s="3"/>
      <c r="B2215" s="3"/>
      <c r="C2215" s="3"/>
      <c r="D2215" s="23"/>
      <c r="E2215" s="95"/>
      <c r="F2215" s="95"/>
      <c r="X2215" s="95"/>
      <c r="Z2215" s="95"/>
      <c r="AB2215" s="3"/>
      <c r="AC2215" s="3"/>
      <c r="AD2215" s="3"/>
      <c r="AE2215" s="3"/>
      <c r="AF2215" s="3"/>
      <c r="AG2215" s="3"/>
      <c r="AH2215" s="3"/>
      <c r="AI2215" s="3"/>
      <c r="AJ2215" s="3"/>
    </row>
    <row r="2216" spans="1:36" x14ac:dyDescent="0.45">
      <c r="A2216" s="3"/>
      <c r="B2216" s="3"/>
      <c r="C2216" s="3"/>
      <c r="D2216" s="23"/>
      <c r="E2216" s="95"/>
      <c r="F2216" s="95"/>
      <c r="X2216" s="95"/>
      <c r="Z2216" s="95"/>
      <c r="AB2216" s="3"/>
      <c r="AC2216" s="3"/>
      <c r="AD2216" s="3"/>
      <c r="AE2216" s="3"/>
      <c r="AF2216" s="3"/>
      <c r="AG2216" s="3"/>
      <c r="AH2216" s="3"/>
      <c r="AI2216" s="3"/>
      <c r="AJ2216" s="3"/>
    </row>
    <row r="2217" spans="1:36" x14ac:dyDescent="0.45">
      <c r="A2217" s="3"/>
      <c r="B2217" s="3"/>
      <c r="C2217" s="3"/>
      <c r="D2217" s="23"/>
      <c r="E2217" s="95"/>
      <c r="F2217" s="95"/>
      <c r="X2217" s="95"/>
      <c r="Z2217" s="95"/>
      <c r="AB2217" s="3"/>
      <c r="AC2217" s="3"/>
      <c r="AD2217" s="3"/>
      <c r="AE2217" s="3"/>
      <c r="AF2217" s="3"/>
      <c r="AG2217" s="3"/>
      <c r="AH2217" s="3"/>
      <c r="AI2217" s="3"/>
      <c r="AJ2217" s="3"/>
    </row>
    <row r="2218" spans="1:36" x14ac:dyDescent="0.45">
      <c r="A2218" s="3"/>
      <c r="B2218" s="3"/>
      <c r="C2218" s="3"/>
      <c r="D2218" s="23"/>
      <c r="E2218" s="95"/>
      <c r="F2218" s="95"/>
      <c r="X2218" s="95"/>
      <c r="Z2218" s="95"/>
      <c r="AB2218" s="3"/>
      <c r="AC2218" s="3"/>
      <c r="AD2218" s="3"/>
      <c r="AE2218" s="3"/>
      <c r="AF2218" s="3"/>
      <c r="AG2218" s="3"/>
      <c r="AH2218" s="3"/>
      <c r="AI2218" s="3"/>
      <c r="AJ2218" s="3"/>
    </row>
    <row r="2219" spans="1:36" x14ac:dyDescent="0.45">
      <c r="A2219" s="3"/>
      <c r="B2219" s="3"/>
      <c r="C2219" s="3"/>
      <c r="D2219" s="23"/>
      <c r="E2219" s="95"/>
      <c r="F2219" s="95"/>
      <c r="X2219" s="95"/>
      <c r="Z2219" s="95"/>
      <c r="AB2219" s="3"/>
      <c r="AC2219" s="3"/>
      <c r="AD2219" s="3"/>
      <c r="AE2219" s="3"/>
      <c r="AF2219" s="3"/>
      <c r="AG2219" s="3"/>
      <c r="AH2219" s="3"/>
      <c r="AI2219" s="3"/>
      <c r="AJ2219" s="3"/>
    </row>
    <row r="2220" spans="1:36" x14ac:dyDescent="0.45">
      <c r="A2220" s="3"/>
      <c r="B2220" s="3"/>
      <c r="C2220" s="3"/>
      <c r="D2220" s="23"/>
      <c r="E2220" s="95"/>
      <c r="F2220" s="95"/>
      <c r="X2220" s="95"/>
      <c r="Z2220" s="95"/>
      <c r="AB2220" s="3"/>
      <c r="AC2220" s="3"/>
      <c r="AD2220" s="3"/>
      <c r="AE2220" s="3"/>
      <c r="AF2220" s="3"/>
      <c r="AG2220" s="3"/>
      <c r="AH2220" s="3"/>
      <c r="AI2220" s="3"/>
      <c r="AJ2220" s="3"/>
    </row>
    <row r="2221" spans="1:36" x14ac:dyDescent="0.45">
      <c r="A2221" s="3"/>
      <c r="B2221" s="3"/>
      <c r="C2221" s="3"/>
      <c r="D2221" s="23"/>
      <c r="E2221" s="95"/>
      <c r="F2221" s="95"/>
      <c r="X2221" s="95"/>
      <c r="Z2221" s="95"/>
      <c r="AB2221" s="3"/>
      <c r="AC2221" s="3"/>
      <c r="AD2221" s="3"/>
      <c r="AE2221" s="3"/>
      <c r="AF2221" s="3"/>
      <c r="AG2221" s="3"/>
      <c r="AH2221" s="3"/>
      <c r="AI2221" s="3"/>
      <c r="AJ2221" s="3"/>
    </row>
    <row r="2222" spans="1:36" x14ac:dyDescent="0.45">
      <c r="A2222" s="3"/>
      <c r="B2222" s="3"/>
      <c r="C2222" s="3"/>
      <c r="D2222" s="23"/>
      <c r="E2222" s="95"/>
      <c r="F2222" s="95"/>
      <c r="X2222" s="95"/>
      <c r="Z2222" s="95"/>
      <c r="AB2222" s="3"/>
      <c r="AC2222" s="3"/>
      <c r="AD2222" s="3"/>
      <c r="AE2222" s="3"/>
      <c r="AF2222" s="3"/>
      <c r="AG2222" s="3"/>
      <c r="AH2222" s="3"/>
      <c r="AI2222" s="3"/>
      <c r="AJ2222" s="3"/>
    </row>
    <row r="2223" spans="1:36" x14ac:dyDescent="0.45">
      <c r="A2223" s="3"/>
      <c r="B2223" s="3"/>
      <c r="C2223" s="3"/>
      <c r="D2223" s="23"/>
      <c r="E2223" s="95"/>
      <c r="F2223" s="95"/>
      <c r="X2223" s="95"/>
      <c r="Z2223" s="95"/>
      <c r="AB2223" s="3"/>
      <c r="AC2223" s="3"/>
      <c r="AD2223" s="3"/>
      <c r="AE2223" s="3"/>
      <c r="AF2223" s="3"/>
      <c r="AG2223" s="3"/>
      <c r="AH2223" s="3"/>
      <c r="AI2223" s="3"/>
      <c r="AJ2223" s="3"/>
    </row>
    <row r="2224" spans="1:36" x14ac:dyDescent="0.45">
      <c r="A2224" s="3"/>
      <c r="B2224" s="3"/>
      <c r="C2224" s="3"/>
      <c r="D2224" s="23"/>
      <c r="E2224" s="95"/>
      <c r="F2224" s="95"/>
      <c r="X2224" s="95"/>
      <c r="Z2224" s="95"/>
      <c r="AB2224" s="3"/>
      <c r="AC2224" s="3"/>
      <c r="AD2224" s="3"/>
      <c r="AE2224" s="3"/>
      <c r="AF2224" s="3"/>
      <c r="AG2224" s="3"/>
      <c r="AH2224" s="3"/>
      <c r="AI2224" s="3"/>
      <c r="AJ2224" s="3"/>
    </row>
    <row r="2225" spans="1:36" x14ac:dyDescent="0.45">
      <c r="A2225" s="3"/>
      <c r="B2225" s="3"/>
      <c r="C2225" s="3"/>
      <c r="D2225" s="23"/>
      <c r="E2225" s="95"/>
      <c r="F2225" s="95"/>
      <c r="X2225" s="95"/>
      <c r="Z2225" s="95"/>
      <c r="AB2225" s="3"/>
      <c r="AC2225" s="3"/>
      <c r="AD2225" s="3"/>
      <c r="AE2225" s="3"/>
      <c r="AF2225" s="3"/>
      <c r="AG2225" s="3"/>
      <c r="AH2225" s="3"/>
      <c r="AI2225" s="3"/>
      <c r="AJ2225" s="3"/>
    </row>
    <row r="2226" spans="1:36" x14ac:dyDescent="0.45">
      <c r="A2226" s="3"/>
      <c r="B2226" s="3"/>
      <c r="C2226" s="3"/>
      <c r="D2226" s="23"/>
      <c r="E2226" s="95"/>
      <c r="F2226" s="95"/>
      <c r="X2226" s="95"/>
      <c r="Z2226" s="95"/>
      <c r="AB2226" s="3"/>
      <c r="AC2226" s="3"/>
      <c r="AD2226" s="3"/>
      <c r="AE2226" s="3"/>
      <c r="AF2226" s="3"/>
      <c r="AG2226" s="3"/>
      <c r="AH2226" s="3"/>
      <c r="AI2226" s="3"/>
      <c r="AJ2226" s="3"/>
    </row>
    <row r="2227" spans="1:36" x14ac:dyDescent="0.45">
      <c r="A2227" s="3"/>
      <c r="B2227" s="3"/>
      <c r="C2227" s="3"/>
      <c r="D2227" s="23"/>
      <c r="E2227" s="95"/>
      <c r="F2227" s="95"/>
      <c r="X2227" s="95"/>
      <c r="Z2227" s="95"/>
      <c r="AB2227" s="3"/>
      <c r="AC2227" s="3"/>
      <c r="AD2227" s="3"/>
      <c r="AE2227" s="3"/>
      <c r="AF2227" s="3"/>
      <c r="AG2227" s="3"/>
      <c r="AH2227" s="3"/>
      <c r="AI2227" s="3"/>
      <c r="AJ2227" s="3"/>
    </row>
    <row r="2228" spans="1:36" x14ac:dyDescent="0.45">
      <c r="A2228" s="3"/>
      <c r="B2228" s="3"/>
      <c r="C2228" s="3"/>
      <c r="D2228" s="23"/>
      <c r="E2228" s="95"/>
      <c r="F2228" s="95"/>
      <c r="X2228" s="95"/>
      <c r="Z2228" s="95"/>
      <c r="AB2228" s="3"/>
      <c r="AC2228" s="3"/>
      <c r="AD2228" s="3"/>
      <c r="AE2228" s="3"/>
      <c r="AF2228" s="3"/>
      <c r="AG2228" s="3"/>
      <c r="AH2228" s="3"/>
      <c r="AI2228" s="3"/>
      <c r="AJ2228" s="3"/>
    </row>
    <row r="2229" spans="1:36" x14ac:dyDescent="0.45">
      <c r="A2229" s="3"/>
      <c r="B2229" s="3"/>
      <c r="C2229" s="3"/>
      <c r="D2229" s="23"/>
      <c r="E2229" s="95"/>
      <c r="F2229" s="95"/>
      <c r="X2229" s="95"/>
      <c r="Z2229" s="95"/>
      <c r="AB2229" s="3"/>
      <c r="AC2229" s="3"/>
      <c r="AD2229" s="3"/>
      <c r="AE2229" s="3"/>
      <c r="AF2229" s="3"/>
      <c r="AG2229" s="3"/>
      <c r="AH2229" s="3"/>
      <c r="AI2229" s="3"/>
      <c r="AJ2229" s="3"/>
    </row>
    <row r="2230" spans="1:36" x14ac:dyDescent="0.45">
      <c r="A2230" s="3"/>
      <c r="B2230" s="3"/>
      <c r="C2230" s="3"/>
      <c r="D2230" s="23"/>
      <c r="E2230" s="95"/>
      <c r="F2230" s="95"/>
      <c r="X2230" s="95"/>
      <c r="Z2230" s="95"/>
      <c r="AB2230" s="3"/>
      <c r="AC2230" s="3"/>
      <c r="AD2230" s="3"/>
      <c r="AE2230" s="3"/>
      <c r="AF2230" s="3"/>
      <c r="AG2230" s="3"/>
      <c r="AH2230" s="3"/>
      <c r="AI2230" s="3"/>
      <c r="AJ2230" s="3"/>
    </row>
    <row r="2231" spans="1:36" x14ac:dyDescent="0.45">
      <c r="A2231" s="3"/>
      <c r="B2231" s="3"/>
      <c r="C2231" s="3"/>
      <c r="D2231" s="23"/>
      <c r="E2231" s="95"/>
      <c r="F2231" s="95"/>
      <c r="X2231" s="95"/>
      <c r="Z2231" s="95"/>
      <c r="AB2231" s="3"/>
      <c r="AC2231" s="3"/>
      <c r="AD2231" s="3"/>
      <c r="AE2231" s="3"/>
      <c r="AF2231" s="3"/>
      <c r="AG2231" s="3"/>
      <c r="AH2231" s="3"/>
      <c r="AI2231" s="3"/>
      <c r="AJ2231" s="3"/>
    </row>
    <row r="2232" spans="1:36" x14ac:dyDescent="0.45">
      <c r="A2232" s="3"/>
      <c r="B2232" s="3"/>
      <c r="C2232" s="3"/>
      <c r="D2232" s="23"/>
      <c r="E2232" s="95"/>
      <c r="F2232" s="95"/>
      <c r="X2232" s="95"/>
      <c r="Z2232" s="95"/>
      <c r="AB2232" s="3"/>
      <c r="AC2232" s="3"/>
      <c r="AD2232" s="3"/>
      <c r="AE2232" s="3"/>
      <c r="AF2232" s="3"/>
      <c r="AG2232" s="3"/>
      <c r="AH2232" s="3"/>
      <c r="AI2232" s="3"/>
      <c r="AJ2232" s="3"/>
    </row>
    <row r="2233" spans="1:36" x14ac:dyDescent="0.45">
      <c r="A2233" s="3"/>
      <c r="B2233" s="3"/>
      <c r="C2233" s="3"/>
      <c r="D2233" s="23"/>
      <c r="E2233" s="95"/>
      <c r="F2233" s="95"/>
      <c r="X2233" s="95"/>
      <c r="Z2233" s="95"/>
      <c r="AB2233" s="3"/>
      <c r="AC2233" s="3"/>
      <c r="AD2233" s="3"/>
      <c r="AE2233" s="3"/>
      <c r="AF2233" s="3"/>
      <c r="AG2233" s="3"/>
      <c r="AH2233" s="3"/>
      <c r="AI2233" s="3"/>
      <c r="AJ2233" s="3"/>
    </row>
    <row r="2234" spans="1:36" x14ac:dyDescent="0.45">
      <c r="A2234" s="3"/>
      <c r="B2234" s="3"/>
      <c r="C2234" s="3"/>
      <c r="D2234" s="23"/>
      <c r="E2234" s="95"/>
      <c r="F2234" s="95"/>
      <c r="X2234" s="95"/>
      <c r="Z2234" s="95"/>
      <c r="AB2234" s="3"/>
      <c r="AC2234" s="3"/>
      <c r="AD2234" s="3"/>
      <c r="AE2234" s="3"/>
      <c r="AF2234" s="3"/>
      <c r="AG2234" s="3"/>
      <c r="AH2234" s="3"/>
      <c r="AI2234" s="3"/>
      <c r="AJ2234" s="3"/>
    </row>
    <row r="2235" spans="1:36" x14ac:dyDescent="0.45">
      <c r="A2235" s="3"/>
      <c r="B2235" s="3"/>
      <c r="C2235" s="3"/>
      <c r="D2235" s="23"/>
      <c r="E2235" s="95"/>
      <c r="F2235" s="95"/>
      <c r="X2235" s="95"/>
      <c r="Z2235" s="95"/>
      <c r="AB2235" s="3"/>
      <c r="AC2235" s="3"/>
      <c r="AD2235" s="3"/>
      <c r="AE2235" s="3"/>
      <c r="AF2235" s="3"/>
      <c r="AG2235" s="3"/>
      <c r="AH2235" s="3"/>
      <c r="AI2235" s="3"/>
      <c r="AJ2235" s="3"/>
    </row>
    <row r="2236" spans="1:36" x14ac:dyDescent="0.45">
      <c r="A2236" s="3"/>
      <c r="B2236" s="3"/>
      <c r="C2236" s="3"/>
      <c r="D2236" s="23"/>
      <c r="E2236" s="95"/>
      <c r="F2236" s="95"/>
      <c r="X2236" s="95"/>
      <c r="Z2236" s="95"/>
      <c r="AB2236" s="3"/>
      <c r="AC2236" s="3"/>
      <c r="AD2236" s="3"/>
      <c r="AE2236" s="3"/>
      <c r="AF2236" s="3"/>
      <c r="AG2236" s="3"/>
      <c r="AH2236" s="3"/>
      <c r="AI2236" s="3"/>
      <c r="AJ2236" s="3"/>
    </row>
    <row r="2237" spans="1:36" x14ac:dyDescent="0.45">
      <c r="A2237" s="3"/>
      <c r="B2237" s="3"/>
      <c r="C2237" s="3"/>
      <c r="D2237" s="23"/>
      <c r="E2237" s="95"/>
      <c r="F2237" s="95"/>
      <c r="X2237" s="95"/>
      <c r="Z2237" s="95"/>
      <c r="AB2237" s="3"/>
      <c r="AC2237" s="3"/>
      <c r="AD2237" s="3"/>
      <c r="AE2237" s="3"/>
      <c r="AF2237" s="3"/>
      <c r="AG2237" s="3"/>
      <c r="AH2237" s="3"/>
      <c r="AI2237" s="3"/>
      <c r="AJ2237" s="3"/>
    </row>
    <row r="2238" spans="1:36" x14ac:dyDescent="0.45">
      <c r="A2238" s="3"/>
      <c r="B2238" s="3"/>
      <c r="C2238" s="3"/>
      <c r="D2238" s="23"/>
      <c r="E2238" s="95"/>
      <c r="F2238" s="95"/>
      <c r="X2238" s="95"/>
      <c r="Z2238" s="95"/>
      <c r="AB2238" s="3"/>
      <c r="AC2238" s="3"/>
      <c r="AD2238" s="3"/>
      <c r="AE2238" s="3"/>
      <c r="AF2238" s="3"/>
      <c r="AG2238" s="3"/>
      <c r="AH2238" s="3"/>
      <c r="AI2238" s="3"/>
      <c r="AJ2238" s="3"/>
    </row>
    <row r="2239" spans="1:36" x14ac:dyDescent="0.45">
      <c r="A2239" s="3"/>
      <c r="B2239" s="3"/>
      <c r="C2239" s="3"/>
      <c r="D2239" s="23"/>
      <c r="E2239" s="95"/>
      <c r="F2239" s="95"/>
      <c r="X2239" s="95"/>
      <c r="Z2239" s="95"/>
      <c r="AB2239" s="3"/>
      <c r="AC2239" s="3"/>
      <c r="AD2239" s="3"/>
      <c r="AE2239" s="3"/>
      <c r="AF2239" s="3"/>
      <c r="AG2239" s="3"/>
      <c r="AH2239" s="3"/>
      <c r="AI2239" s="3"/>
      <c r="AJ2239" s="3"/>
    </row>
    <row r="2240" spans="1:36" x14ac:dyDescent="0.45">
      <c r="A2240" s="3"/>
      <c r="B2240" s="3"/>
      <c r="C2240" s="3"/>
      <c r="D2240" s="23"/>
      <c r="E2240" s="95"/>
      <c r="F2240" s="95"/>
      <c r="X2240" s="95"/>
      <c r="Z2240" s="95"/>
      <c r="AB2240" s="3"/>
      <c r="AC2240" s="3"/>
      <c r="AD2240" s="3"/>
      <c r="AE2240" s="3"/>
      <c r="AF2240" s="3"/>
      <c r="AG2240" s="3"/>
      <c r="AH2240" s="3"/>
      <c r="AI2240" s="3"/>
      <c r="AJ2240" s="3"/>
    </row>
    <row r="2241" spans="1:36" x14ac:dyDescent="0.45">
      <c r="A2241" s="3"/>
      <c r="B2241" s="3"/>
      <c r="C2241" s="3"/>
      <c r="D2241" s="23"/>
      <c r="E2241" s="95"/>
      <c r="F2241" s="95"/>
      <c r="X2241" s="95"/>
      <c r="Z2241" s="95"/>
      <c r="AB2241" s="3"/>
      <c r="AC2241" s="3"/>
      <c r="AD2241" s="3"/>
      <c r="AE2241" s="3"/>
      <c r="AF2241" s="3"/>
      <c r="AG2241" s="3"/>
      <c r="AH2241" s="3"/>
      <c r="AI2241" s="3"/>
      <c r="AJ2241" s="3"/>
    </row>
    <row r="2242" spans="1:36" x14ac:dyDescent="0.45">
      <c r="A2242" s="3"/>
      <c r="B2242" s="3"/>
      <c r="C2242" s="3"/>
      <c r="D2242" s="23"/>
      <c r="E2242" s="95"/>
      <c r="F2242" s="95"/>
      <c r="X2242" s="95"/>
      <c r="Z2242" s="95"/>
      <c r="AB2242" s="3"/>
      <c r="AC2242" s="3"/>
      <c r="AD2242" s="3"/>
      <c r="AE2242" s="3"/>
      <c r="AF2242" s="3"/>
      <c r="AG2242" s="3"/>
      <c r="AH2242" s="3"/>
      <c r="AI2242" s="3"/>
      <c r="AJ2242" s="3"/>
    </row>
    <row r="2243" spans="1:36" x14ac:dyDescent="0.45">
      <c r="A2243" s="3"/>
      <c r="B2243" s="3"/>
      <c r="C2243" s="3"/>
      <c r="D2243" s="23"/>
      <c r="E2243" s="95"/>
      <c r="F2243" s="95"/>
      <c r="X2243" s="95"/>
      <c r="Z2243" s="95"/>
      <c r="AB2243" s="3"/>
      <c r="AC2243" s="3"/>
      <c r="AD2243" s="3"/>
      <c r="AE2243" s="3"/>
      <c r="AF2243" s="3"/>
      <c r="AG2243" s="3"/>
      <c r="AH2243" s="3"/>
      <c r="AI2243" s="3"/>
      <c r="AJ2243" s="3"/>
    </row>
    <row r="2244" spans="1:36" x14ac:dyDescent="0.45">
      <c r="A2244" s="3"/>
      <c r="B2244" s="3"/>
      <c r="C2244" s="3"/>
      <c r="D2244" s="23"/>
      <c r="E2244" s="95"/>
      <c r="F2244" s="95"/>
      <c r="X2244" s="95"/>
      <c r="Z2244" s="95"/>
      <c r="AB2244" s="3"/>
      <c r="AC2244" s="3"/>
      <c r="AD2244" s="3"/>
      <c r="AE2244" s="3"/>
      <c r="AF2244" s="3"/>
      <c r="AG2244" s="3"/>
      <c r="AH2244" s="3"/>
      <c r="AI2244" s="3"/>
      <c r="AJ2244" s="3"/>
    </row>
    <row r="2245" spans="1:36" x14ac:dyDescent="0.45">
      <c r="A2245" s="3"/>
      <c r="B2245" s="3"/>
      <c r="C2245" s="3"/>
      <c r="D2245" s="23"/>
      <c r="E2245" s="95"/>
      <c r="F2245" s="95"/>
      <c r="X2245" s="95"/>
      <c r="Z2245" s="95"/>
      <c r="AB2245" s="3"/>
      <c r="AC2245" s="3"/>
      <c r="AD2245" s="3"/>
      <c r="AE2245" s="3"/>
      <c r="AF2245" s="3"/>
      <c r="AG2245" s="3"/>
      <c r="AH2245" s="3"/>
      <c r="AI2245" s="3"/>
      <c r="AJ2245" s="3"/>
    </row>
    <row r="2246" spans="1:36" x14ac:dyDescent="0.45">
      <c r="A2246" s="3"/>
      <c r="B2246" s="3"/>
      <c r="C2246" s="3"/>
      <c r="D2246" s="23"/>
      <c r="E2246" s="95"/>
      <c r="F2246" s="95"/>
      <c r="X2246" s="95"/>
      <c r="Z2246" s="95"/>
      <c r="AB2246" s="3"/>
      <c r="AC2246" s="3"/>
      <c r="AD2246" s="3"/>
      <c r="AE2246" s="3"/>
      <c r="AF2246" s="3"/>
      <c r="AG2246" s="3"/>
      <c r="AH2246" s="3"/>
      <c r="AI2246" s="3"/>
      <c r="AJ2246" s="3"/>
    </row>
    <row r="2247" spans="1:36" x14ac:dyDescent="0.45">
      <c r="A2247" s="3"/>
      <c r="B2247" s="3"/>
      <c r="C2247" s="3"/>
      <c r="D2247" s="23"/>
      <c r="E2247" s="95"/>
      <c r="F2247" s="95"/>
      <c r="X2247" s="95"/>
      <c r="Z2247" s="95"/>
      <c r="AB2247" s="3"/>
      <c r="AC2247" s="3"/>
      <c r="AD2247" s="3"/>
      <c r="AE2247" s="3"/>
      <c r="AF2247" s="3"/>
      <c r="AG2247" s="3"/>
      <c r="AH2247" s="3"/>
      <c r="AI2247" s="3"/>
      <c r="AJ2247" s="3"/>
    </row>
    <row r="2248" spans="1:36" x14ac:dyDescent="0.45">
      <c r="A2248" s="3"/>
      <c r="B2248" s="3"/>
      <c r="C2248" s="3"/>
      <c r="D2248" s="23"/>
      <c r="E2248" s="95"/>
      <c r="F2248" s="95"/>
      <c r="X2248" s="95"/>
      <c r="Z2248" s="95"/>
      <c r="AB2248" s="3"/>
      <c r="AC2248" s="3"/>
      <c r="AD2248" s="3"/>
      <c r="AE2248" s="3"/>
      <c r="AF2248" s="3"/>
      <c r="AG2248" s="3"/>
      <c r="AH2248" s="3"/>
      <c r="AI2248" s="3"/>
      <c r="AJ2248" s="3"/>
    </row>
    <row r="2249" spans="1:36" x14ac:dyDescent="0.45">
      <c r="A2249" s="3"/>
      <c r="B2249" s="3"/>
      <c r="C2249" s="3"/>
      <c r="D2249" s="23"/>
      <c r="E2249" s="95"/>
      <c r="F2249" s="95"/>
      <c r="X2249" s="95"/>
      <c r="Z2249" s="95"/>
      <c r="AB2249" s="3"/>
      <c r="AC2249" s="3"/>
      <c r="AD2249" s="3"/>
      <c r="AE2249" s="3"/>
      <c r="AF2249" s="3"/>
      <c r="AG2249" s="3"/>
      <c r="AH2249" s="3"/>
      <c r="AI2249" s="3"/>
      <c r="AJ2249" s="3"/>
    </row>
    <row r="2250" spans="1:36" x14ac:dyDescent="0.45">
      <c r="A2250" s="3"/>
      <c r="B2250" s="3"/>
      <c r="C2250" s="3"/>
      <c r="D2250" s="23"/>
      <c r="E2250" s="95"/>
      <c r="F2250" s="95"/>
      <c r="X2250" s="95"/>
      <c r="Z2250" s="95"/>
      <c r="AB2250" s="3"/>
      <c r="AC2250" s="3"/>
      <c r="AD2250" s="3"/>
      <c r="AE2250" s="3"/>
      <c r="AF2250" s="3"/>
      <c r="AG2250" s="3"/>
      <c r="AH2250" s="3"/>
      <c r="AI2250" s="3"/>
      <c r="AJ2250" s="3"/>
    </row>
    <row r="2251" spans="1:36" x14ac:dyDescent="0.45">
      <c r="A2251" s="3"/>
      <c r="B2251" s="3"/>
      <c r="C2251" s="3"/>
      <c r="D2251" s="23"/>
      <c r="E2251" s="95"/>
      <c r="F2251" s="95"/>
      <c r="X2251" s="95"/>
      <c r="Z2251" s="95"/>
      <c r="AB2251" s="3"/>
      <c r="AC2251" s="3"/>
      <c r="AD2251" s="3"/>
      <c r="AE2251" s="3"/>
      <c r="AF2251" s="3"/>
      <c r="AG2251" s="3"/>
      <c r="AH2251" s="3"/>
      <c r="AI2251" s="3"/>
      <c r="AJ2251" s="3"/>
    </row>
    <row r="2252" spans="1:36" x14ac:dyDescent="0.45">
      <c r="A2252" s="3"/>
      <c r="B2252" s="3"/>
      <c r="C2252" s="3"/>
      <c r="D2252" s="23"/>
      <c r="E2252" s="95"/>
      <c r="F2252" s="95"/>
      <c r="X2252" s="95"/>
      <c r="Z2252" s="95"/>
      <c r="AB2252" s="3"/>
      <c r="AC2252" s="3"/>
      <c r="AD2252" s="3"/>
      <c r="AE2252" s="3"/>
      <c r="AF2252" s="3"/>
      <c r="AG2252" s="3"/>
      <c r="AH2252" s="3"/>
      <c r="AI2252" s="3"/>
      <c r="AJ2252" s="3"/>
    </row>
    <row r="2253" spans="1:36" x14ac:dyDescent="0.45">
      <c r="A2253" s="3"/>
      <c r="B2253" s="3"/>
      <c r="C2253" s="3"/>
      <c r="D2253" s="23"/>
      <c r="E2253" s="95"/>
      <c r="F2253" s="95"/>
      <c r="X2253" s="95"/>
      <c r="Z2253" s="95"/>
      <c r="AB2253" s="3"/>
      <c r="AC2253" s="3"/>
      <c r="AD2253" s="3"/>
      <c r="AE2253" s="3"/>
      <c r="AF2253" s="3"/>
      <c r="AG2253" s="3"/>
      <c r="AH2253" s="3"/>
      <c r="AI2253" s="3"/>
      <c r="AJ2253" s="3"/>
    </row>
    <row r="2254" spans="1:36" x14ac:dyDescent="0.45">
      <c r="A2254" s="3"/>
      <c r="B2254" s="3"/>
      <c r="C2254" s="3"/>
      <c r="D2254" s="23"/>
      <c r="E2254" s="95"/>
      <c r="F2254" s="95"/>
      <c r="X2254" s="95"/>
      <c r="Z2254" s="95"/>
      <c r="AB2254" s="3"/>
      <c r="AC2254" s="3"/>
      <c r="AD2254" s="3"/>
      <c r="AE2254" s="3"/>
      <c r="AF2254" s="3"/>
      <c r="AG2254" s="3"/>
      <c r="AH2254" s="3"/>
      <c r="AI2254" s="3"/>
      <c r="AJ2254" s="3"/>
    </row>
    <row r="2255" spans="1:36" x14ac:dyDescent="0.45">
      <c r="A2255" s="3"/>
      <c r="B2255" s="3"/>
      <c r="C2255" s="3"/>
      <c r="D2255" s="23"/>
      <c r="E2255" s="95"/>
      <c r="F2255" s="95"/>
      <c r="X2255" s="95"/>
      <c r="Z2255" s="95"/>
      <c r="AB2255" s="3"/>
      <c r="AC2255" s="3"/>
      <c r="AD2255" s="3"/>
      <c r="AE2255" s="3"/>
      <c r="AF2255" s="3"/>
      <c r="AG2255" s="3"/>
      <c r="AH2255" s="3"/>
      <c r="AI2255" s="3"/>
      <c r="AJ2255" s="3"/>
    </row>
    <row r="2256" spans="1:36" x14ac:dyDescent="0.45">
      <c r="A2256" s="3"/>
      <c r="B2256" s="3"/>
      <c r="C2256" s="3"/>
      <c r="D2256" s="23"/>
      <c r="E2256" s="95"/>
      <c r="F2256" s="95"/>
      <c r="X2256" s="95"/>
      <c r="Z2256" s="95"/>
      <c r="AB2256" s="3"/>
      <c r="AC2256" s="3"/>
      <c r="AD2256" s="3"/>
      <c r="AE2256" s="3"/>
      <c r="AF2256" s="3"/>
      <c r="AG2256" s="3"/>
      <c r="AH2256" s="3"/>
      <c r="AI2256" s="3"/>
      <c r="AJ2256" s="3"/>
    </row>
    <row r="2257" spans="1:36" x14ac:dyDescent="0.45">
      <c r="A2257" s="3"/>
      <c r="B2257" s="3"/>
      <c r="C2257" s="3"/>
      <c r="D2257" s="23"/>
      <c r="E2257" s="95"/>
      <c r="F2257" s="95"/>
      <c r="X2257" s="95"/>
      <c r="Z2257" s="95"/>
      <c r="AB2257" s="3"/>
      <c r="AC2257" s="3"/>
      <c r="AD2257" s="3"/>
      <c r="AE2257" s="3"/>
      <c r="AF2257" s="3"/>
      <c r="AG2257" s="3"/>
      <c r="AH2257" s="3"/>
      <c r="AI2257" s="3"/>
      <c r="AJ2257" s="3"/>
    </row>
    <row r="2258" spans="1:36" x14ac:dyDescent="0.45">
      <c r="A2258" s="3"/>
      <c r="B2258" s="3"/>
      <c r="C2258" s="3"/>
      <c r="D2258" s="23"/>
      <c r="E2258" s="95"/>
      <c r="F2258" s="95"/>
      <c r="X2258" s="95"/>
      <c r="Z2258" s="95"/>
      <c r="AB2258" s="3"/>
      <c r="AC2258" s="3"/>
      <c r="AD2258" s="3"/>
      <c r="AE2258" s="3"/>
      <c r="AF2258" s="3"/>
      <c r="AG2258" s="3"/>
      <c r="AH2258" s="3"/>
      <c r="AI2258" s="3"/>
      <c r="AJ2258" s="3"/>
    </row>
    <row r="2259" spans="1:36" x14ac:dyDescent="0.45">
      <c r="A2259" s="3"/>
      <c r="B2259" s="3"/>
      <c r="C2259" s="3"/>
      <c r="D2259" s="23"/>
      <c r="E2259" s="95"/>
      <c r="F2259" s="95"/>
      <c r="X2259" s="95"/>
      <c r="Z2259" s="95"/>
      <c r="AB2259" s="3"/>
      <c r="AC2259" s="3"/>
      <c r="AD2259" s="3"/>
      <c r="AE2259" s="3"/>
      <c r="AF2259" s="3"/>
      <c r="AG2259" s="3"/>
      <c r="AH2259" s="3"/>
      <c r="AI2259" s="3"/>
      <c r="AJ2259" s="3"/>
    </row>
    <row r="2260" spans="1:36" x14ac:dyDescent="0.45">
      <c r="A2260" s="3"/>
      <c r="B2260" s="3"/>
      <c r="C2260" s="3"/>
      <c r="D2260" s="23"/>
      <c r="E2260" s="95"/>
      <c r="F2260" s="95"/>
      <c r="X2260" s="95"/>
      <c r="Z2260" s="95"/>
      <c r="AB2260" s="3"/>
      <c r="AC2260" s="3"/>
      <c r="AD2260" s="3"/>
      <c r="AE2260" s="3"/>
      <c r="AF2260" s="3"/>
      <c r="AG2260" s="3"/>
      <c r="AH2260" s="3"/>
      <c r="AI2260" s="3"/>
      <c r="AJ2260" s="3"/>
    </row>
    <row r="2261" spans="1:36" x14ac:dyDescent="0.45">
      <c r="A2261" s="3"/>
      <c r="B2261" s="3"/>
      <c r="C2261" s="3"/>
      <c r="D2261" s="23"/>
      <c r="E2261" s="95"/>
      <c r="F2261" s="95"/>
      <c r="X2261" s="95"/>
      <c r="Z2261" s="95"/>
      <c r="AB2261" s="3"/>
      <c r="AC2261" s="3"/>
      <c r="AD2261" s="3"/>
      <c r="AE2261" s="3"/>
      <c r="AF2261" s="3"/>
      <c r="AG2261" s="3"/>
      <c r="AH2261" s="3"/>
      <c r="AI2261" s="3"/>
      <c r="AJ2261" s="3"/>
    </row>
    <row r="2262" spans="1:36" x14ac:dyDescent="0.45">
      <c r="A2262" s="3"/>
      <c r="B2262" s="3"/>
      <c r="C2262" s="3"/>
      <c r="D2262" s="23"/>
      <c r="E2262" s="95"/>
      <c r="F2262" s="95"/>
      <c r="X2262" s="95"/>
      <c r="Z2262" s="95"/>
      <c r="AB2262" s="3"/>
      <c r="AC2262" s="3"/>
      <c r="AD2262" s="3"/>
      <c r="AE2262" s="3"/>
      <c r="AF2262" s="3"/>
      <c r="AG2262" s="3"/>
      <c r="AH2262" s="3"/>
      <c r="AI2262" s="3"/>
      <c r="AJ2262" s="3"/>
    </row>
    <row r="2263" spans="1:36" x14ac:dyDescent="0.45">
      <c r="A2263" s="3"/>
      <c r="B2263" s="3"/>
      <c r="C2263" s="3"/>
      <c r="D2263" s="23"/>
      <c r="E2263" s="95"/>
      <c r="F2263" s="95"/>
      <c r="X2263" s="95"/>
      <c r="Z2263" s="95"/>
      <c r="AB2263" s="3"/>
      <c r="AC2263" s="3"/>
      <c r="AD2263" s="3"/>
      <c r="AE2263" s="3"/>
      <c r="AF2263" s="3"/>
      <c r="AG2263" s="3"/>
      <c r="AH2263" s="3"/>
      <c r="AI2263" s="3"/>
      <c r="AJ2263" s="3"/>
    </row>
    <row r="2264" spans="1:36" x14ac:dyDescent="0.45">
      <c r="A2264" s="3"/>
      <c r="B2264" s="3"/>
      <c r="C2264" s="3"/>
      <c r="D2264" s="23"/>
      <c r="E2264" s="95"/>
      <c r="F2264" s="95"/>
      <c r="X2264" s="95"/>
      <c r="Z2264" s="95"/>
      <c r="AB2264" s="3"/>
      <c r="AC2264" s="3"/>
      <c r="AD2264" s="3"/>
      <c r="AE2264" s="3"/>
      <c r="AF2264" s="3"/>
      <c r="AG2264" s="3"/>
      <c r="AH2264" s="3"/>
      <c r="AI2264" s="3"/>
      <c r="AJ2264" s="3"/>
    </row>
    <row r="2265" spans="1:36" x14ac:dyDescent="0.45">
      <c r="A2265" s="3"/>
      <c r="B2265" s="3"/>
      <c r="C2265" s="3"/>
      <c r="D2265" s="23"/>
      <c r="E2265" s="95"/>
      <c r="F2265" s="95"/>
      <c r="X2265" s="95"/>
      <c r="Z2265" s="95"/>
      <c r="AB2265" s="3"/>
      <c r="AC2265" s="3"/>
      <c r="AD2265" s="3"/>
      <c r="AE2265" s="3"/>
      <c r="AF2265" s="3"/>
      <c r="AG2265" s="3"/>
      <c r="AH2265" s="3"/>
      <c r="AI2265" s="3"/>
      <c r="AJ2265" s="3"/>
    </row>
    <row r="2266" spans="1:36" x14ac:dyDescent="0.45">
      <c r="A2266" s="3"/>
      <c r="B2266" s="3"/>
      <c r="C2266" s="3"/>
      <c r="D2266" s="23"/>
      <c r="E2266" s="95"/>
      <c r="F2266" s="95"/>
      <c r="X2266" s="95"/>
      <c r="Z2266" s="95"/>
      <c r="AB2266" s="3"/>
      <c r="AC2266" s="3"/>
      <c r="AD2266" s="3"/>
      <c r="AE2266" s="3"/>
      <c r="AF2266" s="3"/>
      <c r="AG2266" s="3"/>
      <c r="AH2266" s="3"/>
      <c r="AI2266" s="3"/>
      <c r="AJ2266" s="3"/>
    </row>
    <row r="2267" spans="1:36" x14ac:dyDescent="0.45">
      <c r="A2267" s="3"/>
      <c r="B2267" s="3"/>
      <c r="C2267" s="3"/>
      <c r="D2267" s="23"/>
      <c r="E2267" s="95"/>
      <c r="F2267" s="95"/>
      <c r="X2267" s="95"/>
      <c r="Z2267" s="95"/>
      <c r="AB2267" s="3"/>
      <c r="AC2267" s="3"/>
      <c r="AD2267" s="3"/>
      <c r="AE2267" s="3"/>
      <c r="AF2267" s="3"/>
      <c r="AG2267" s="3"/>
      <c r="AH2267" s="3"/>
      <c r="AI2267" s="3"/>
      <c r="AJ2267" s="3"/>
    </row>
    <row r="2268" spans="1:36" x14ac:dyDescent="0.45">
      <c r="A2268" s="3"/>
      <c r="B2268" s="3"/>
      <c r="C2268" s="3"/>
      <c r="D2268" s="23"/>
      <c r="E2268" s="95"/>
      <c r="F2268" s="95"/>
      <c r="X2268" s="95"/>
      <c r="Z2268" s="95"/>
      <c r="AB2268" s="3"/>
      <c r="AC2268" s="3"/>
      <c r="AD2268" s="3"/>
      <c r="AE2268" s="3"/>
      <c r="AF2268" s="3"/>
      <c r="AG2268" s="3"/>
      <c r="AH2268" s="3"/>
      <c r="AI2268" s="3"/>
      <c r="AJ2268" s="3"/>
    </row>
    <row r="2269" spans="1:36" x14ac:dyDescent="0.45">
      <c r="A2269" s="3"/>
      <c r="B2269" s="3"/>
      <c r="C2269" s="3"/>
      <c r="D2269" s="23"/>
      <c r="E2269" s="95"/>
      <c r="F2269" s="95"/>
      <c r="X2269" s="95"/>
      <c r="Z2269" s="95"/>
      <c r="AB2269" s="3"/>
      <c r="AC2269" s="3"/>
      <c r="AD2269" s="3"/>
      <c r="AE2269" s="3"/>
      <c r="AF2269" s="3"/>
      <c r="AG2269" s="3"/>
      <c r="AH2269" s="3"/>
      <c r="AI2269" s="3"/>
      <c r="AJ2269" s="3"/>
    </row>
    <row r="2270" spans="1:36" x14ac:dyDescent="0.45">
      <c r="A2270" s="3"/>
      <c r="B2270" s="3"/>
      <c r="C2270" s="3"/>
      <c r="D2270" s="23"/>
      <c r="E2270" s="95"/>
      <c r="F2270" s="95"/>
      <c r="X2270" s="95"/>
      <c r="Z2270" s="95"/>
      <c r="AB2270" s="3"/>
      <c r="AC2270" s="3"/>
      <c r="AD2270" s="3"/>
      <c r="AE2270" s="3"/>
      <c r="AF2270" s="3"/>
      <c r="AG2270" s="3"/>
      <c r="AH2270" s="3"/>
      <c r="AI2270" s="3"/>
      <c r="AJ2270" s="3"/>
    </row>
    <row r="2271" spans="1:36" x14ac:dyDescent="0.45">
      <c r="A2271" s="3"/>
      <c r="B2271" s="3"/>
      <c r="C2271" s="3"/>
      <c r="D2271" s="23"/>
      <c r="E2271" s="95"/>
      <c r="F2271" s="95"/>
      <c r="X2271" s="95"/>
      <c r="Z2271" s="95"/>
      <c r="AB2271" s="3"/>
      <c r="AC2271" s="3"/>
      <c r="AD2271" s="3"/>
      <c r="AE2271" s="3"/>
      <c r="AF2271" s="3"/>
      <c r="AG2271" s="3"/>
      <c r="AH2271" s="3"/>
      <c r="AI2271" s="3"/>
      <c r="AJ2271" s="3"/>
    </row>
    <row r="2272" spans="1:36" x14ac:dyDescent="0.45">
      <c r="A2272" s="3"/>
      <c r="B2272" s="3"/>
      <c r="C2272" s="3"/>
      <c r="D2272" s="23"/>
      <c r="E2272" s="95"/>
      <c r="F2272" s="95"/>
      <c r="X2272" s="95"/>
      <c r="Z2272" s="95"/>
      <c r="AB2272" s="3"/>
      <c r="AC2272" s="3"/>
      <c r="AD2272" s="3"/>
      <c r="AE2272" s="3"/>
      <c r="AF2272" s="3"/>
      <c r="AG2272" s="3"/>
      <c r="AH2272" s="3"/>
      <c r="AI2272" s="3"/>
      <c r="AJ2272" s="3"/>
    </row>
    <row r="2273" spans="1:36" x14ac:dyDescent="0.45">
      <c r="A2273" s="3"/>
      <c r="B2273" s="3"/>
      <c r="C2273" s="3"/>
      <c r="D2273" s="23"/>
      <c r="E2273" s="95"/>
      <c r="F2273" s="95"/>
      <c r="X2273" s="95"/>
      <c r="Z2273" s="95"/>
      <c r="AB2273" s="3"/>
      <c r="AC2273" s="3"/>
      <c r="AD2273" s="3"/>
      <c r="AE2273" s="3"/>
      <c r="AF2273" s="3"/>
      <c r="AG2273" s="3"/>
      <c r="AH2273" s="3"/>
      <c r="AI2273" s="3"/>
      <c r="AJ2273" s="3"/>
    </row>
    <row r="2274" spans="1:36" x14ac:dyDescent="0.45">
      <c r="A2274" s="3"/>
      <c r="B2274" s="3"/>
      <c r="C2274" s="3"/>
      <c r="D2274" s="23"/>
      <c r="E2274" s="95"/>
      <c r="F2274" s="95"/>
      <c r="X2274" s="95"/>
      <c r="Z2274" s="95"/>
      <c r="AB2274" s="3"/>
      <c r="AC2274" s="3"/>
      <c r="AD2274" s="3"/>
      <c r="AE2274" s="3"/>
      <c r="AF2274" s="3"/>
      <c r="AG2274" s="3"/>
      <c r="AH2274" s="3"/>
      <c r="AI2274" s="3"/>
      <c r="AJ2274" s="3"/>
    </row>
    <row r="2275" spans="1:36" x14ac:dyDescent="0.45">
      <c r="A2275" s="3"/>
      <c r="B2275" s="3"/>
      <c r="C2275" s="3"/>
      <c r="D2275" s="23"/>
      <c r="E2275" s="95"/>
      <c r="F2275" s="95"/>
      <c r="X2275" s="95"/>
      <c r="Z2275" s="95"/>
      <c r="AB2275" s="3"/>
      <c r="AC2275" s="3"/>
      <c r="AD2275" s="3"/>
      <c r="AE2275" s="3"/>
      <c r="AF2275" s="3"/>
      <c r="AG2275" s="3"/>
      <c r="AH2275" s="3"/>
      <c r="AI2275" s="3"/>
      <c r="AJ2275" s="3"/>
    </row>
    <row r="2276" spans="1:36" x14ac:dyDescent="0.45">
      <c r="A2276" s="3"/>
      <c r="B2276" s="3"/>
      <c r="C2276" s="3"/>
      <c r="D2276" s="23"/>
      <c r="E2276" s="95"/>
      <c r="F2276" s="95"/>
      <c r="X2276" s="95"/>
      <c r="Z2276" s="95"/>
      <c r="AB2276" s="3"/>
      <c r="AC2276" s="3"/>
      <c r="AD2276" s="3"/>
      <c r="AE2276" s="3"/>
      <c r="AF2276" s="3"/>
      <c r="AG2276" s="3"/>
      <c r="AH2276" s="3"/>
      <c r="AI2276" s="3"/>
      <c r="AJ2276" s="3"/>
    </row>
    <row r="2277" spans="1:36" x14ac:dyDescent="0.45">
      <c r="A2277" s="3"/>
      <c r="B2277" s="3"/>
      <c r="C2277" s="3"/>
      <c r="D2277" s="23"/>
      <c r="E2277" s="95"/>
      <c r="F2277" s="95"/>
      <c r="X2277" s="95"/>
      <c r="Z2277" s="95"/>
      <c r="AB2277" s="3"/>
      <c r="AC2277" s="3"/>
      <c r="AD2277" s="3"/>
      <c r="AE2277" s="3"/>
      <c r="AF2277" s="3"/>
      <c r="AG2277" s="3"/>
      <c r="AH2277" s="3"/>
      <c r="AI2277" s="3"/>
      <c r="AJ2277" s="3"/>
    </row>
    <row r="2278" spans="1:36" x14ac:dyDescent="0.45">
      <c r="A2278" s="3"/>
      <c r="B2278" s="3"/>
      <c r="C2278" s="3"/>
      <c r="D2278" s="23"/>
      <c r="E2278" s="95"/>
      <c r="F2278" s="95"/>
      <c r="X2278" s="95"/>
      <c r="Z2278" s="95"/>
      <c r="AB2278" s="3"/>
      <c r="AC2278" s="3"/>
      <c r="AD2278" s="3"/>
      <c r="AE2278" s="3"/>
      <c r="AF2278" s="3"/>
      <c r="AG2278" s="3"/>
      <c r="AH2278" s="3"/>
      <c r="AI2278" s="3"/>
      <c r="AJ2278" s="3"/>
    </row>
    <row r="2279" spans="1:36" x14ac:dyDescent="0.45">
      <c r="A2279" s="3"/>
      <c r="B2279" s="3"/>
      <c r="C2279" s="3"/>
      <c r="D2279" s="23"/>
      <c r="E2279" s="95"/>
      <c r="F2279" s="95"/>
      <c r="X2279" s="95"/>
      <c r="Z2279" s="95"/>
      <c r="AB2279" s="3"/>
      <c r="AC2279" s="3"/>
      <c r="AD2279" s="3"/>
      <c r="AE2279" s="3"/>
      <c r="AF2279" s="3"/>
      <c r="AG2279" s="3"/>
      <c r="AH2279" s="3"/>
      <c r="AI2279" s="3"/>
      <c r="AJ2279" s="3"/>
    </row>
    <row r="2280" spans="1:36" x14ac:dyDescent="0.45">
      <c r="A2280" s="3"/>
      <c r="B2280" s="3"/>
      <c r="C2280" s="3"/>
      <c r="D2280" s="23"/>
      <c r="E2280" s="95"/>
      <c r="F2280" s="95"/>
      <c r="X2280" s="95"/>
      <c r="Z2280" s="95"/>
      <c r="AB2280" s="3"/>
      <c r="AC2280" s="3"/>
      <c r="AD2280" s="3"/>
      <c r="AE2280" s="3"/>
      <c r="AF2280" s="3"/>
      <c r="AG2280" s="3"/>
      <c r="AH2280" s="3"/>
      <c r="AI2280" s="3"/>
      <c r="AJ2280" s="3"/>
    </row>
    <row r="2281" spans="1:36" x14ac:dyDescent="0.45">
      <c r="A2281" s="3"/>
      <c r="B2281" s="3"/>
      <c r="C2281" s="3"/>
      <c r="D2281" s="23"/>
      <c r="E2281" s="95"/>
      <c r="F2281" s="95"/>
      <c r="X2281" s="95"/>
      <c r="Z2281" s="95"/>
      <c r="AB2281" s="3"/>
      <c r="AC2281" s="3"/>
      <c r="AD2281" s="3"/>
      <c r="AE2281" s="3"/>
      <c r="AF2281" s="3"/>
      <c r="AG2281" s="3"/>
      <c r="AH2281" s="3"/>
      <c r="AI2281" s="3"/>
      <c r="AJ2281" s="3"/>
    </row>
    <row r="2282" spans="1:36" x14ac:dyDescent="0.45">
      <c r="A2282" s="3"/>
      <c r="B2282" s="3"/>
      <c r="C2282" s="3"/>
      <c r="D2282" s="23"/>
      <c r="E2282" s="95"/>
      <c r="F2282" s="95"/>
      <c r="X2282" s="95"/>
      <c r="Z2282" s="95"/>
      <c r="AB2282" s="3"/>
      <c r="AC2282" s="3"/>
      <c r="AD2282" s="3"/>
      <c r="AE2282" s="3"/>
      <c r="AF2282" s="3"/>
      <c r="AG2282" s="3"/>
      <c r="AH2282" s="3"/>
      <c r="AI2282" s="3"/>
      <c r="AJ2282" s="3"/>
    </row>
    <row r="2283" spans="1:36" x14ac:dyDescent="0.45">
      <c r="A2283" s="3"/>
      <c r="B2283" s="3"/>
      <c r="C2283" s="3"/>
      <c r="D2283" s="23"/>
      <c r="E2283" s="95"/>
      <c r="F2283" s="95"/>
      <c r="X2283" s="95"/>
      <c r="Z2283" s="95"/>
      <c r="AB2283" s="3"/>
      <c r="AC2283" s="3"/>
      <c r="AD2283" s="3"/>
      <c r="AE2283" s="3"/>
      <c r="AF2283" s="3"/>
      <c r="AG2283" s="3"/>
      <c r="AH2283" s="3"/>
      <c r="AI2283" s="3"/>
      <c r="AJ2283" s="3"/>
    </row>
    <row r="2284" spans="1:36" x14ac:dyDescent="0.45">
      <c r="A2284" s="3"/>
      <c r="B2284" s="3"/>
      <c r="C2284" s="3"/>
      <c r="D2284" s="23"/>
      <c r="E2284" s="95"/>
      <c r="F2284" s="95"/>
      <c r="X2284" s="95"/>
      <c r="Z2284" s="95"/>
      <c r="AB2284" s="3"/>
      <c r="AC2284" s="3"/>
      <c r="AD2284" s="3"/>
      <c r="AE2284" s="3"/>
      <c r="AF2284" s="3"/>
      <c r="AG2284" s="3"/>
      <c r="AH2284" s="3"/>
      <c r="AI2284" s="3"/>
      <c r="AJ2284" s="3"/>
    </row>
    <row r="2285" spans="1:36" x14ac:dyDescent="0.45">
      <c r="A2285" s="3"/>
      <c r="B2285" s="3"/>
      <c r="C2285" s="3"/>
      <c r="D2285" s="23"/>
      <c r="E2285" s="95"/>
      <c r="F2285" s="95"/>
      <c r="X2285" s="95"/>
      <c r="Z2285" s="95"/>
      <c r="AB2285" s="3"/>
      <c r="AC2285" s="3"/>
      <c r="AD2285" s="3"/>
      <c r="AE2285" s="3"/>
      <c r="AF2285" s="3"/>
      <c r="AG2285" s="3"/>
      <c r="AH2285" s="3"/>
      <c r="AI2285" s="3"/>
      <c r="AJ2285" s="3"/>
    </row>
    <row r="2286" spans="1:36" x14ac:dyDescent="0.45">
      <c r="A2286" s="3"/>
      <c r="B2286" s="3"/>
      <c r="C2286" s="3"/>
      <c r="D2286" s="23"/>
      <c r="E2286" s="95"/>
      <c r="F2286" s="95"/>
      <c r="X2286" s="95"/>
      <c r="Z2286" s="95"/>
      <c r="AB2286" s="3"/>
      <c r="AC2286" s="3"/>
      <c r="AD2286" s="3"/>
      <c r="AE2286" s="3"/>
      <c r="AF2286" s="3"/>
      <c r="AG2286" s="3"/>
      <c r="AH2286" s="3"/>
      <c r="AI2286" s="3"/>
      <c r="AJ2286" s="3"/>
    </row>
    <row r="2287" spans="1:36" x14ac:dyDescent="0.45">
      <c r="A2287" s="3"/>
      <c r="B2287" s="3"/>
      <c r="C2287" s="3"/>
      <c r="D2287" s="23"/>
      <c r="E2287" s="95"/>
      <c r="F2287" s="95"/>
      <c r="X2287" s="95"/>
      <c r="Z2287" s="95"/>
      <c r="AB2287" s="3"/>
      <c r="AC2287" s="3"/>
      <c r="AD2287" s="3"/>
      <c r="AE2287" s="3"/>
      <c r="AF2287" s="3"/>
      <c r="AG2287" s="3"/>
      <c r="AH2287" s="3"/>
      <c r="AI2287" s="3"/>
      <c r="AJ2287" s="3"/>
    </row>
    <row r="2288" spans="1:36" x14ac:dyDescent="0.45">
      <c r="A2288" s="3"/>
      <c r="B2288" s="3"/>
      <c r="C2288" s="3"/>
      <c r="D2288" s="23"/>
      <c r="E2288" s="95"/>
      <c r="F2288" s="95"/>
      <c r="X2288" s="95"/>
      <c r="Z2288" s="95"/>
      <c r="AB2288" s="3"/>
      <c r="AC2288" s="3"/>
      <c r="AD2288" s="3"/>
      <c r="AE2288" s="3"/>
      <c r="AF2288" s="3"/>
      <c r="AG2288" s="3"/>
      <c r="AH2288" s="3"/>
      <c r="AI2288" s="3"/>
      <c r="AJ2288" s="3"/>
    </row>
    <row r="2289" spans="1:36" x14ac:dyDescent="0.45">
      <c r="A2289" s="3"/>
      <c r="B2289" s="3"/>
      <c r="C2289" s="3"/>
      <c r="D2289" s="23"/>
      <c r="E2289" s="95"/>
      <c r="F2289" s="95"/>
      <c r="X2289" s="95"/>
      <c r="Z2289" s="95"/>
      <c r="AB2289" s="3"/>
      <c r="AC2289" s="3"/>
      <c r="AD2289" s="3"/>
      <c r="AE2289" s="3"/>
      <c r="AF2289" s="3"/>
      <c r="AG2289" s="3"/>
      <c r="AH2289" s="3"/>
      <c r="AI2289" s="3"/>
      <c r="AJ2289" s="3"/>
    </row>
    <row r="2290" spans="1:36" x14ac:dyDescent="0.45">
      <c r="A2290" s="3"/>
      <c r="B2290" s="3"/>
      <c r="C2290" s="3"/>
      <c r="D2290" s="23"/>
      <c r="E2290" s="95"/>
      <c r="F2290" s="95"/>
      <c r="X2290" s="95"/>
      <c r="Z2290" s="95"/>
      <c r="AB2290" s="3"/>
      <c r="AC2290" s="3"/>
      <c r="AD2290" s="3"/>
      <c r="AE2290" s="3"/>
      <c r="AF2290" s="3"/>
      <c r="AG2290" s="3"/>
      <c r="AH2290" s="3"/>
      <c r="AI2290" s="3"/>
      <c r="AJ2290" s="3"/>
    </row>
    <row r="2291" spans="1:36" x14ac:dyDescent="0.45">
      <c r="A2291" s="3"/>
      <c r="B2291" s="3"/>
      <c r="C2291" s="3"/>
      <c r="D2291" s="23"/>
      <c r="E2291" s="95"/>
      <c r="F2291" s="95"/>
      <c r="X2291" s="95"/>
      <c r="Z2291" s="95"/>
      <c r="AB2291" s="3"/>
      <c r="AC2291" s="3"/>
      <c r="AD2291" s="3"/>
      <c r="AE2291" s="3"/>
      <c r="AF2291" s="3"/>
      <c r="AG2291" s="3"/>
      <c r="AH2291" s="3"/>
      <c r="AI2291" s="3"/>
      <c r="AJ2291" s="3"/>
    </row>
    <row r="2292" spans="1:36" x14ac:dyDescent="0.45">
      <c r="A2292" s="3"/>
      <c r="B2292" s="3"/>
      <c r="C2292" s="3"/>
      <c r="D2292" s="23"/>
      <c r="E2292" s="95"/>
      <c r="F2292" s="95"/>
      <c r="X2292" s="95"/>
      <c r="Z2292" s="95"/>
      <c r="AB2292" s="3"/>
      <c r="AC2292" s="3"/>
      <c r="AD2292" s="3"/>
      <c r="AE2292" s="3"/>
      <c r="AF2292" s="3"/>
      <c r="AG2292" s="3"/>
      <c r="AH2292" s="3"/>
      <c r="AI2292" s="3"/>
      <c r="AJ2292" s="3"/>
    </row>
    <row r="2293" spans="1:36" x14ac:dyDescent="0.45">
      <c r="A2293" s="3"/>
      <c r="B2293" s="3"/>
      <c r="C2293" s="3"/>
      <c r="D2293" s="23"/>
      <c r="E2293" s="95"/>
      <c r="F2293" s="95"/>
      <c r="X2293" s="95"/>
      <c r="Z2293" s="95"/>
      <c r="AB2293" s="3"/>
      <c r="AC2293" s="3"/>
      <c r="AD2293" s="3"/>
      <c r="AE2293" s="3"/>
      <c r="AF2293" s="3"/>
      <c r="AG2293" s="3"/>
      <c r="AH2293" s="3"/>
      <c r="AI2293" s="3"/>
      <c r="AJ2293" s="3"/>
    </row>
    <row r="2294" spans="1:36" x14ac:dyDescent="0.45">
      <c r="A2294" s="3"/>
      <c r="B2294" s="3"/>
      <c r="C2294" s="3"/>
      <c r="D2294" s="23"/>
      <c r="E2294" s="95"/>
      <c r="F2294" s="95"/>
      <c r="X2294" s="95"/>
      <c r="Z2294" s="95"/>
      <c r="AB2294" s="3"/>
      <c r="AC2294" s="3"/>
      <c r="AD2294" s="3"/>
      <c r="AE2294" s="3"/>
      <c r="AF2294" s="3"/>
      <c r="AG2294" s="3"/>
      <c r="AH2294" s="3"/>
      <c r="AI2294" s="3"/>
      <c r="AJ2294" s="3"/>
    </row>
    <row r="2295" spans="1:36" x14ac:dyDescent="0.45">
      <c r="A2295" s="3"/>
      <c r="B2295" s="3"/>
      <c r="C2295" s="3"/>
      <c r="D2295" s="23"/>
      <c r="E2295" s="95"/>
      <c r="F2295" s="95"/>
      <c r="X2295" s="95"/>
      <c r="Z2295" s="95"/>
      <c r="AB2295" s="3"/>
      <c r="AC2295" s="3"/>
      <c r="AD2295" s="3"/>
      <c r="AE2295" s="3"/>
      <c r="AF2295" s="3"/>
      <c r="AG2295" s="3"/>
      <c r="AH2295" s="3"/>
      <c r="AI2295" s="3"/>
      <c r="AJ2295" s="3"/>
    </row>
    <row r="2296" spans="1:36" x14ac:dyDescent="0.45">
      <c r="A2296" s="3"/>
      <c r="B2296" s="3"/>
      <c r="C2296" s="3"/>
      <c r="D2296" s="23"/>
      <c r="E2296" s="95"/>
      <c r="F2296" s="95"/>
      <c r="X2296" s="95"/>
      <c r="Z2296" s="95"/>
      <c r="AB2296" s="3"/>
      <c r="AC2296" s="3"/>
      <c r="AD2296" s="3"/>
      <c r="AE2296" s="3"/>
      <c r="AF2296" s="3"/>
      <c r="AG2296" s="3"/>
      <c r="AH2296" s="3"/>
      <c r="AI2296" s="3"/>
      <c r="AJ2296" s="3"/>
    </row>
    <row r="2297" spans="1:36" x14ac:dyDescent="0.45">
      <c r="A2297" s="3"/>
      <c r="B2297" s="3"/>
      <c r="C2297" s="3"/>
      <c r="D2297" s="23"/>
      <c r="E2297" s="95"/>
      <c r="F2297" s="95"/>
      <c r="X2297" s="95"/>
      <c r="Z2297" s="95"/>
      <c r="AB2297" s="3"/>
      <c r="AC2297" s="3"/>
      <c r="AD2297" s="3"/>
      <c r="AE2297" s="3"/>
      <c r="AF2297" s="3"/>
      <c r="AG2297" s="3"/>
      <c r="AH2297" s="3"/>
      <c r="AI2297" s="3"/>
      <c r="AJ2297" s="3"/>
    </row>
    <row r="2298" spans="1:36" x14ac:dyDescent="0.45">
      <c r="A2298" s="3"/>
      <c r="B2298" s="3"/>
      <c r="C2298" s="3"/>
      <c r="D2298" s="23"/>
      <c r="E2298" s="95"/>
      <c r="F2298" s="95"/>
      <c r="X2298" s="95"/>
      <c r="Z2298" s="95"/>
      <c r="AB2298" s="3"/>
      <c r="AC2298" s="3"/>
      <c r="AD2298" s="3"/>
      <c r="AE2298" s="3"/>
      <c r="AF2298" s="3"/>
      <c r="AG2298" s="3"/>
      <c r="AH2298" s="3"/>
      <c r="AI2298" s="3"/>
      <c r="AJ2298" s="3"/>
    </row>
    <row r="2299" spans="1:36" x14ac:dyDescent="0.45">
      <c r="A2299" s="3"/>
      <c r="B2299" s="3"/>
      <c r="C2299" s="3"/>
      <c r="D2299" s="23"/>
      <c r="E2299" s="95"/>
      <c r="F2299" s="95"/>
      <c r="X2299" s="95"/>
      <c r="Z2299" s="95"/>
      <c r="AB2299" s="3"/>
      <c r="AC2299" s="3"/>
      <c r="AD2299" s="3"/>
      <c r="AE2299" s="3"/>
      <c r="AF2299" s="3"/>
      <c r="AG2299" s="3"/>
      <c r="AH2299" s="3"/>
      <c r="AI2299" s="3"/>
      <c r="AJ2299" s="3"/>
    </row>
    <row r="2300" spans="1:36" x14ac:dyDescent="0.45">
      <c r="A2300" s="3"/>
      <c r="B2300" s="3"/>
      <c r="C2300" s="3"/>
      <c r="D2300" s="23"/>
      <c r="E2300" s="95"/>
      <c r="F2300" s="95"/>
      <c r="X2300" s="95"/>
      <c r="Z2300" s="95"/>
      <c r="AB2300" s="3"/>
      <c r="AC2300" s="3"/>
      <c r="AD2300" s="3"/>
      <c r="AE2300" s="3"/>
      <c r="AF2300" s="3"/>
      <c r="AG2300" s="3"/>
      <c r="AH2300" s="3"/>
      <c r="AI2300" s="3"/>
      <c r="AJ2300" s="3"/>
    </row>
    <row r="2301" spans="1:36" x14ac:dyDescent="0.45">
      <c r="A2301" s="3"/>
      <c r="B2301" s="3"/>
      <c r="C2301" s="3"/>
      <c r="D2301" s="23"/>
      <c r="E2301" s="95"/>
      <c r="F2301" s="95"/>
      <c r="X2301" s="95"/>
      <c r="Z2301" s="95"/>
      <c r="AB2301" s="3"/>
      <c r="AC2301" s="3"/>
      <c r="AD2301" s="3"/>
      <c r="AE2301" s="3"/>
      <c r="AF2301" s="3"/>
      <c r="AG2301" s="3"/>
      <c r="AH2301" s="3"/>
      <c r="AI2301" s="3"/>
      <c r="AJ2301" s="3"/>
    </row>
    <row r="2302" spans="1:36" x14ac:dyDescent="0.45">
      <c r="A2302" s="3"/>
      <c r="B2302" s="3"/>
      <c r="C2302" s="3"/>
      <c r="D2302" s="23"/>
      <c r="E2302" s="95"/>
      <c r="F2302" s="95"/>
      <c r="X2302" s="95"/>
      <c r="Z2302" s="95"/>
      <c r="AB2302" s="3"/>
      <c r="AC2302" s="3"/>
      <c r="AD2302" s="3"/>
      <c r="AE2302" s="3"/>
      <c r="AF2302" s="3"/>
      <c r="AG2302" s="3"/>
      <c r="AH2302" s="3"/>
      <c r="AI2302" s="3"/>
      <c r="AJ2302" s="3"/>
    </row>
    <row r="2303" spans="1:36" x14ac:dyDescent="0.45">
      <c r="A2303" s="3"/>
      <c r="B2303" s="3"/>
      <c r="C2303" s="3"/>
      <c r="D2303" s="23"/>
      <c r="E2303" s="95"/>
      <c r="F2303" s="95"/>
      <c r="X2303" s="95"/>
      <c r="Z2303" s="95"/>
      <c r="AB2303" s="3"/>
      <c r="AC2303" s="3"/>
      <c r="AD2303" s="3"/>
      <c r="AE2303" s="3"/>
      <c r="AF2303" s="3"/>
      <c r="AG2303" s="3"/>
      <c r="AH2303" s="3"/>
      <c r="AI2303" s="3"/>
      <c r="AJ2303" s="3"/>
    </row>
    <row r="2304" spans="1:36" x14ac:dyDescent="0.45">
      <c r="A2304" s="3"/>
      <c r="B2304" s="3"/>
      <c r="C2304" s="3"/>
      <c r="D2304" s="23"/>
      <c r="E2304" s="95"/>
      <c r="F2304" s="95"/>
      <c r="X2304" s="95"/>
      <c r="Z2304" s="95"/>
      <c r="AB2304" s="3"/>
      <c r="AC2304" s="3"/>
      <c r="AD2304" s="3"/>
      <c r="AE2304" s="3"/>
      <c r="AF2304" s="3"/>
      <c r="AG2304" s="3"/>
      <c r="AH2304" s="3"/>
      <c r="AI2304" s="3"/>
      <c r="AJ2304" s="3"/>
    </row>
    <row r="2305" spans="1:36" x14ac:dyDescent="0.45">
      <c r="A2305" s="3"/>
      <c r="B2305" s="3"/>
      <c r="C2305" s="3"/>
      <c r="D2305" s="23"/>
      <c r="E2305" s="95"/>
      <c r="F2305" s="95"/>
      <c r="X2305" s="95"/>
      <c r="Z2305" s="95"/>
      <c r="AB2305" s="3"/>
      <c r="AC2305" s="3"/>
      <c r="AD2305" s="3"/>
      <c r="AE2305" s="3"/>
      <c r="AF2305" s="3"/>
      <c r="AG2305" s="3"/>
      <c r="AH2305" s="3"/>
      <c r="AI2305" s="3"/>
      <c r="AJ2305" s="3"/>
    </row>
    <row r="2306" spans="1:36" x14ac:dyDescent="0.45">
      <c r="A2306" s="3"/>
      <c r="B2306" s="3"/>
      <c r="C2306" s="3"/>
      <c r="D2306" s="23"/>
      <c r="E2306" s="95"/>
      <c r="F2306" s="95"/>
      <c r="X2306" s="95"/>
      <c r="Z2306" s="95"/>
      <c r="AB2306" s="3"/>
      <c r="AC2306" s="3"/>
      <c r="AD2306" s="3"/>
      <c r="AE2306" s="3"/>
      <c r="AF2306" s="3"/>
      <c r="AG2306" s="3"/>
      <c r="AH2306" s="3"/>
      <c r="AI2306" s="3"/>
      <c r="AJ2306" s="3"/>
    </row>
    <row r="2307" spans="1:36" x14ac:dyDescent="0.45">
      <c r="A2307" s="3"/>
      <c r="B2307" s="3"/>
      <c r="C2307" s="3"/>
      <c r="D2307" s="23"/>
      <c r="E2307" s="95"/>
      <c r="F2307" s="95"/>
      <c r="X2307" s="95"/>
      <c r="Z2307" s="95"/>
      <c r="AB2307" s="3"/>
      <c r="AC2307" s="3"/>
      <c r="AD2307" s="3"/>
      <c r="AE2307" s="3"/>
      <c r="AF2307" s="3"/>
      <c r="AG2307" s="3"/>
      <c r="AH2307" s="3"/>
      <c r="AI2307" s="3"/>
      <c r="AJ2307" s="3"/>
    </row>
    <row r="2308" spans="1:36" x14ac:dyDescent="0.45">
      <c r="A2308" s="3"/>
      <c r="B2308" s="3"/>
      <c r="C2308" s="3"/>
      <c r="D2308" s="23"/>
      <c r="E2308" s="95"/>
      <c r="F2308" s="95"/>
      <c r="X2308" s="95"/>
      <c r="Z2308" s="95"/>
      <c r="AB2308" s="3"/>
      <c r="AC2308" s="3"/>
      <c r="AD2308" s="3"/>
      <c r="AE2308" s="3"/>
      <c r="AF2308" s="3"/>
      <c r="AG2308" s="3"/>
      <c r="AH2308" s="3"/>
      <c r="AI2308" s="3"/>
      <c r="AJ2308" s="3"/>
    </row>
    <row r="2309" spans="1:36" x14ac:dyDescent="0.45">
      <c r="A2309" s="3"/>
      <c r="B2309" s="3"/>
      <c r="C2309" s="3"/>
      <c r="D2309" s="23"/>
      <c r="E2309" s="95"/>
      <c r="F2309" s="95"/>
      <c r="X2309" s="95"/>
      <c r="Z2309" s="95"/>
      <c r="AB2309" s="3"/>
      <c r="AC2309" s="3"/>
      <c r="AD2309" s="3"/>
      <c r="AE2309" s="3"/>
      <c r="AF2309" s="3"/>
      <c r="AG2309" s="3"/>
      <c r="AH2309" s="3"/>
      <c r="AI2309" s="3"/>
      <c r="AJ2309" s="3"/>
    </row>
    <row r="2310" spans="1:36" x14ac:dyDescent="0.45">
      <c r="A2310" s="3"/>
      <c r="B2310" s="3"/>
      <c r="C2310" s="3"/>
      <c r="D2310" s="23"/>
      <c r="E2310" s="95"/>
      <c r="F2310" s="95"/>
      <c r="X2310" s="95"/>
      <c r="Z2310" s="95"/>
      <c r="AB2310" s="3"/>
      <c r="AC2310" s="3"/>
      <c r="AD2310" s="3"/>
      <c r="AE2310" s="3"/>
      <c r="AF2310" s="3"/>
      <c r="AG2310" s="3"/>
      <c r="AH2310" s="3"/>
      <c r="AI2310" s="3"/>
      <c r="AJ2310" s="3"/>
    </row>
    <row r="2311" spans="1:36" x14ac:dyDescent="0.45">
      <c r="A2311" s="3"/>
      <c r="B2311" s="3"/>
      <c r="C2311" s="3"/>
      <c r="D2311" s="23"/>
      <c r="E2311" s="95"/>
      <c r="F2311" s="95"/>
      <c r="X2311" s="95"/>
      <c r="Z2311" s="95"/>
      <c r="AB2311" s="3"/>
      <c r="AC2311" s="3"/>
      <c r="AD2311" s="3"/>
      <c r="AE2311" s="3"/>
      <c r="AF2311" s="3"/>
      <c r="AG2311" s="3"/>
      <c r="AH2311" s="3"/>
      <c r="AI2311" s="3"/>
      <c r="AJ2311" s="3"/>
    </row>
    <row r="2312" spans="1:36" x14ac:dyDescent="0.45">
      <c r="A2312" s="3"/>
      <c r="B2312" s="3"/>
      <c r="C2312" s="3"/>
      <c r="D2312" s="23"/>
      <c r="E2312" s="95"/>
      <c r="F2312" s="95"/>
      <c r="X2312" s="95"/>
      <c r="Z2312" s="95"/>
      <c r="AB2312" s="3"/>
      <c r="AC2312" s="3"/>
      <c r="AD2312" s="3"/>
      <c r="AE2312" s="3"/>
      <c r="AF2312" s="3"/>
      <c r="AG2312" s="3"/>
      <c r="AH2312" s="3"/>
      <c r="AI2312" s="3"/>
      <c r="AJ2312" s="3"/>
    </row>
    <row r="2313" spans="1:36" x14ac:dyDescent="0.45">
      <c r="A2313" s="3"/>
      <c r="B2313" s="3"/>
      <c r="C2313" s="3"/>
      <c r="D2313" s="23"/>
      <c r="E2313" s="95"/>
      <c r="F2313" s="95"/>
      <c r="X2313" s="95"/>
      <c r="Z2313" s="95"/>
      <c r="AB2313" s="3"/>
      <c r="AC2313" s="3"/>
      <c r="AD2313" s="3"/>
      <c r="AE2313" s="3"/>
      <c r="AF2313" s="3"/>
      <c r="AG2313" s="3"/>
      <c r="AH2313" s="3"/>
      <c r="AI2313" s="3"/>
      <c r="AJ2313" s="3"/>
    </row>
    <row r="2314" spans="1:36" x14ac:dyDescent="0.45">
      <c r="A2314" s="3"/>
      <c r="B2314" s="3"/>
      <c r="C2314" s="3"/>
      <c r="D2314" s="23"/>
      <c r="E2314" s="95"/>
      <c r="F2314" s="95"/>
      <c r="X2314" s="95"/>
      <c r="Z2314" s="95"/>
      <c r="AB2314" s="3"/>
      <c r="AC2314" s="3"/>
      <c r="AD2314" s="3"/>
      <c r="AE2314" s="3"/>
      <c r="AF2314" s="3"/>
      <c r="AG2314" s="3"/>
      <c r="AH2314" s="3"/>
      <c r="AI2314" s="3"/>
      <c r="AJ2314" s="3"/>
    </row>
    <row r="2315" spans="1:36" x14ac:dyDescent="0.45">
      <c r="A2315" s="3"/>
      <c r="B2315" s="3"/>
      <c r="C2315" s="3"/>
      <c r="D2315" s="23"/>
      <c r="E2315" s="95"/>
      <c r="F2315" s="95"/>
      <c r="X2315" s="95"/>
      <c r="Z2315" s="95"/>
      <c r="AB2315" s="3"/>
      <c r="AC2315" s="3"/>
      <c r="AD2315" s="3"/>
      <c r="AE2315" s="3"/>
      <c r="AF2315" s="3"/>
      <c r="AG2315" s="3"/>
      <c r="AH2315" s="3"/>
      <c r="AI2315" s="3"/>
      <c r="AJ2315" s="3"/>
    </row>
    <row r="2316" spans="1:36" x14ac:dyDescent="0.45">
      <c r="A2316" s="3"/>
      <c r="B2316" s="3"/>
      <c r="C2316" s="3"/>
      <c r="D2316" s="23"/>
      <c r="E2316" s="95"/>
      <c r="F2316" s="95"/>
      <c r="X2316" s="95"/>
      <c r="Z2316" s="95"/>
      <c r="AB2316" s="3"/>
      <c r="AC2316" s="3"/>
      <c r="AD2316" s="3"/>
      <c r="AE2316" s="3"/>
      <c r="AF2316" s="3"/>
      <c r="AG2316" s="3"/>
      <c r="AH2316" s="3"/>
      <c r="AI2316" s="3"/>
      <c r="AJ2316" s="3"/>
    </row>
    <row r="2317" spans="1:36" x14ac:dyDescent="0.45">
      <c r="A2317" s="3"/>
      <c r="B2317" s="3"/>
      <c r="C2317" s="3"/>
      <c r="D2317" s="23"/>
      <c r="E2317" s="95"/>
      <c r="F2317" s="95"/>
      <c r="X2317" s="95"/>
      <c r="Z2317" s="95"/>
      <c r="AB2317" s="3"/>
      <c r="AC2317" s="3"/>
      <c r="AD2317" s="3"/>
      <c r="AE2317" s="3"/>
      <c r="AF2317" s="3"/>
      <c r="AG2317" s="3"/>
      <c r="AH2317" s="3"/>
      <c r="AI2317" s="3"/>
      <c r="AJ2317" s="3"/>
    </row>
    <row r="2318" spans="1:36" x14ac:dyDescent="0.45">
      <c r="A2318" s="3"/>
      <c r="B2318" s="3"/>
      <c r="C2318" s="3"/>
      <c r="D2318" s="23"/>
      <c r="E2318" s="95"/>
      <c r="F2318" s="95"/>
      <c r="X2318" s="95"/>
      <c r="Z2318" s="95"/>
      <c r="AB2318" s="3"/>
      <c r="AC2318" s="3"/>
      <c r="AD2318" s="3"/>
      <c r="AE2318" s="3"/>
      <c r="AF2318" s="3"/>
      <c r="AG2318" s="3"/>
      <c r="AH2318" s="3"/>
      <c r="AI2318" s="3"/>
      <c r="AJ2318" s="3"/>
    </row>
    <row r="2319" spans="1:36" x14ac:dyDescent="0.45">
      <c r="A2319" s="3"/>
      <c r="B2319" s="3"/>
      <c r="C2319" s="3"/>
      <c r="D2319" s="23"/>
      <c r="E2319" s="95"/>
      <c r="F2319" s="95"/>
      <c r="X2319" s="95"/>
      <c r="Z2319" s="95"/>
      <c r="AB2319" s="3"/>
      <c r="AC2319" s="3"/>
      <c r="AD2319" s="3"/>
      <c r="AE2319" s="3"/>
      <c r="AF2319" s="3"/>
      <c r="AG2319" s="3"/>
      <c r="AH2319" s="3"/>
      <c r="AI2319" s="3"/>
      <c r="AJ2319" s="3"/>
    </row>
    <row r="2320" spans="1:36" x14ac:dyDescent="0.45">
      <c r="A2320" s="3"/>
      <c r="B2320" s="3"/>
      <c r="C2320" s="3"/>
      <c r="D2320" s="23"/>
      <c r="E2320" s="95"/>
      <c r="F2320" s="95"/>
      <c r="X2320" s="95"/>
      <c r="Z2320" s="95"/>
      <c r="AB2320" s="3"/>
      <c r="AC2320" s="3"/>
      <c r="AD2320" s="3"/>
      <c r="AE2320" s="3"/>
      <c r="AF2320" s="3"/>
      <c r="AG2320" s="3"/>
      <c r="AH2320" s="3"/>
      <c r="AI2320" s="3"/>
      <c r="AJ2320" s="3"/>
    </row>
    <row r="2321" spans="1:36" x14ac:dyDescent="0.45">
      <c r="A2321" s="3"/>
      <c r="B2321" s="3"/>
      <c r="C2321" s="3"/>
      <c r="D2321" s="23"/>
      <c r="E2321" s="95"/>
      <c r="F2321" s="95"/>
      <c r="X2321" s="95"/>
      <c r="Z2321" s="95"/>
      <c r="AB2321" s="3"/>
      <c r="AC2321" s="3"/>
      <c r="AD2321" s="3"/>
      <c r="AE2321" s="3"/>
      <c r="AF2321" s="3"/>
      <c r="AG2321" s="3"/>
      <c r="AH2321" s="3"/>
      <c r="AI2321" s="3"/>
      <c r="AJ2321" s="3"/>
    </row>
    <row r="2322" spans="1:36" x14ac:dyDescent="0.45">
      <c r="A2322" s="3"/>
      <c r="B2322" s="3"/>
      <c r="C2322" s="3"/>
      <c r="D2322" s="23"/>
      <c r="E2322" s="95"/>
      <c r="F2322" s="95"/>
      <c r="X2322" s="95"/>
      <c r="Z2322" s="95"/>
      <c r="AB2322" s="3"/>
      <c r="AC2322" s="3"/>
      <c r="AD2322" s="3"/>
      <c r="AE2322" s="3"/>
      <c r="AF2322" s="3"/>
      <c r="AG2322" s="3"/>
      <c r="AH2322" s="3"/>
      <c r="AI2322" s="3"/>
      <c r="AJ2322" s="3"/>
    </row>
    <row r="2323" spans="1:36" x14ac:dyDescent="0.45">
      <c r="A2323" s="3"/>
      <c r="B2323" s="3"/>
      <c r="C2323" s="3"/>
      <c r="D2323" s="23"/>
      <c r="E2323" s="95"/>
      <c r="F2323" s="95"/>
      <c r="X2323" s="95"/>
      <c r="Z2323" s="95"/>
      <c r="AB2323" s="3"/>
      <c r="AC2323" s="3"/>
      <c r="AD2323" s="3"/>
      <c r="AE2323" s="3"/>
      <c r="AF2323" s="3"/>
      <c r="AG2323" s="3"/>
      <c r="AH2323" s="3"/>
      <c r="AI2323" s="3"/>
      <c r="AJ2323" s="3"/>
    </row>
    <row r="2324" spans="1:36" x14ac:dyDescent="0.45">
      <c r="A2324" s="3"/>
      <c r="B2324" s="3"/>
      <c r="C2324" s="3"/>
      <c r="D2324" s="23"/>
      <c r="E2324" s="95"/>
      <c r="F2324" s="95"/>
      <c r="X2324" s="95"/>
      <c r="Z2324" s="95"/>
      <c r="AB2324" s="3"/>
      <c r="AC2324" s="3"/>
      <c r="AD2324" s="3"/>
      <c r="AE2324" s="3"/>
      <c r="AF2324" s="3"/>
      <c r="AG2324" s="3"/>
      <c r="AH2324" s="3"/>
      <c r="AI2324" s="3"/>
      <c r="AJ2324" s="3"/>
    </row>
    <row r="2325" spans="1:36" x14ac:dyDescent="0.45">
      <c r="A2325" s="3"/>
      <c r="B2325" s="3"/>
      <c r="C2325" s="3"/>
      <c r="D2325" s="23"/>
      <c r="E2325" s="95"/>
      <c r="F2325" s="95"/>
      <c r="X2325" s="95"/>
      <c r="Z2325" s="95"/>
      <c r="AB2325" s="3"/>
      <c r="AC2325" s="3"/>
      <c r="AD2325" s="3"/>
      <c r="AE2325" s="3"/>
      <c r="AF2325" s="3"/>
      <c r="AG2325" s="3"/>
      <c r="AH2325" s="3"/>
      <c r="AI2325" s="3"/>
      <c r="AJ2325" s="3"/>
    </row>
    <row r="2326" spans="1:36" x14ac:dyDescent="0.45">
      <c r="A2326" s="3"/>
      <c r="B2326" s="3"/>
      <c r="C2326" s="3"/>
      <c r="D2326" s="23"/>
      <c r="E2326" s="95"/>
      <c r="F2326" s="95"/>
      <c r="X2326" s="95"/>
      <c r="Z2326" s="95"/>
      <c r="AB2326" s="3"/>
      <c r="AC2326" s="3"/>
      <c r="AD2326" s="3"/>
      <c r="AE2326" s="3"/>
      <c r="AF2326" s="3"/>
      <c r="AG2326" s="3"/>
      <c r="AH2326" s="3"/>
      <c r="AI2326" s="3"/>
      <c r="AJ2326" s="3"/>
    </row>
    <row r="2327" spans="1:36" x14ac:dyDescent="0.45">
      <c r="A2327" s="3"/>
      <c r="B2327" s="3"/>
      <c r="C2327" s="3"/>
      <c r="D2327" s="23"/>
      <c r="E2327" s="95"/>
      <c r="F2327" s="95"/>
      <c r="X2327" s="95"/>
      <c r="Z2327" s="95"/>
      <c r="AB2327" s="3"/>
      <c r="AC2327" s="3"/>
      <c r="AD2327" s="3"/>
      <c r="AE2327" s="3"/>
      <c r="AF2327" s="3"/>
      <c r="AG2327" s="3"/>
      <c r="AH2327" s="3"/>
      <c r="AI2327" s="3"/>
      <c r="AJ2327" s="3"/>
    </row>
    <row r="2328" spans="1:36" x14ac:dyDescent="0.45">
      <c r="A2328" s="3"/>
      <c r="B2328" s="3"/>
      <c r="C2328" s="3"/>
      <c r="D2328" s="23"/>
      <c r="E2328" s="95"/>
      <c r="F2328" s="95"/>
      <c r="X2328" s="95"/>
      <c r="Z2328" s="95"/>
      <c r="AB2328" s="3"/>
      <c r="AC2328" s="3"/>
      <c r="AD2328" s="3"/>
      <c r="AE2328" s="3"/>
      <c r="AF2328" s="3"/>
      <c r="AG2328" s="3"/>
      <c r="AH2328" s="3"/>
      <c r="AI2328" s="3"/>
      <c r="AJ2328" s="3"/>
    </row>
    <row r="2329" spans="1:36" x14ac:dyDescent="0.45">
      <c r="A2329" s="3"/>
      <c r="B2329" s="3"/>
      <c r="C2329" s="3"/>
      <c r="D2329" s="23"/>
      <c r="E2329" s="95"/>
      <c r="F2329" s="95"/>
      <c r="X2329" s="95"/>
      <c r="Z2329" s="95"/>
      <c r="AB2329" s="3"/>
      <c r="AC2329" s="3"/>
      <c r="AD2329" s="3"/>
      <c r="AE2329" s="3"/>
      <c r="AF2329" s="3"/>
      <c r="AG2329" s="3"/>
      <c r="AH2329" s="3"/>
      <c r="AI2329" s="3"/>
      <c r="AJ2329" s="3"/>
    </row>
    <row r="2330" spans="1:36" x14ac:dyDescent="0.45">
      <c r="A2330" s="3"/>
      <c r="B2330" s="3"/>
      <c r="C2330" s="3"/>
      <c r="D2330" s="23"/>
      <c r="E2330" s="95"/>
      <c r="F2330" s="95"/>
      <c r="X2330" s="95"/>
      <c r="Z2330" s="95"/>
      <c r="AB2330" s="3"/>
      <c r="AC2330" s="3"/>
      <c r="AD2330" s="3"/>
      <c r="AE2330" s="3"/>
      <c r="AF2330" s="3"/>
      <c r="AG2330" s="3"/>
      <c r="AH2330" s="3"/>
      <c r="AI2330" s="3"/>
      <c r="AJ2330" s="3"/>
    </row>
    <row r="2331" spans="1:36" x14ac:dyDescent="0.45">
      <c r="A2331" s="3"/>
      <c r="B2331" s="3"/>
      <c r="C2331" s="3"/>
      <c r="D2331" s="23"/>
      <c r="E2331" s="95"/>
      <c r="F2331" s="95"/>
      <c r="X2331" s="95"/>
      <c r="Z2331" s="95"/>
      <c r="AB2331" s="3"/>
      <c r="AC2331" s="3"/>
      <c r="AD2331" s="3"/>
      <c r="AE2331" s="3"/>
      <c r="AF2331" s="3"/>
      <c r="AG2331" s="3"/>
      <c r="AH2331" s="3"/>
      <c r="AI2331" s="3"/>
      <c r="AJ2331" s="3"/>
    </row>
    <row r="2332" spans="1:36" x14ac:dyDescent="0.45">
      <c r="A2332" s="3"/>
      <c r="B2332" s="3"/>
      <c r="C2332" s="3"/>
      <c r="D2332" s="23"/>
      <c r="E2332" s="95"/>
      <c r="F2332" s="95"/>
      <c r="X2332" s="95"/>
      <c r="Z2332" s="95"/>
      <c r="AB2332" s="3"/>
      <c r="AC2332" s="3"/>
      <c r="AD2332" s="3"/>
      <c r="AE2332" s="3"/>
      <c r="AF2332" s="3"/>
      <c r="AG2332" s="3"/>
      <c r="AH2332" s="3"/>
      <c r="AI2332" s="3"/>
      <c r="AJ2332" s="3"/>
    </row>
    <row r="2333" spans="1:36" x14ac:dyDescent="0.45">
      <c r="A2333" s="3"/>
      <c r="B2333" s="3"/>
      <c r="C2333" s="3"/>
      <c r="D2333" s="23"/>
      <c r="E2333" s="95"/>
      <c r="F2333" s="95"/>
      <c r="X2333" s="95"/>
      <c r="Z2333" s="95"/>
      <c r="AB2333" s="3"/>
      <c r="AC2333" s="3"/>
      <c r="AD2333" s="3"/>
      <c r="AE2333" s="3"/>
      <c r="AF2333" s="3"/>
      <c r="AG2333" s="3"/>
      <c r="AH2333" s="3"/>
      <c r="AI2333" s="3"/>
      <c r="AJ2333" s="3"/>
    </row>
    <row r="2334" spans="1:36" x14ac:dyDescent="0.45">
      <c r="A2334" s="3"/>
      <c r="B2334" s="3"/>
      <c r="C2334" s="3"/>
      <c r="D2334" s="23"/>
      <c r="E2334" s="95"/>
      <c r="F2334" s="95"/>
      <c r="X2334" s="95"/>
      <c r="Z2334" s="95"/>
      <c r="AB2334" s="3"/>
      <c r="AC2334" s="3"/>
      <c r="AD2334" s="3"/>
      <c r="AE2334" s="3"/>
      <c r="AF2334" s="3"/>
      <c r="AG2334" s="3"/>
      <c r="AH2334" s="3"/>
      <c r="AI2334" s="3"/>
      <c r="AJ2334" s="3"/>
    </row>
    <row r="2335" spans="1:36" x14ac:dyDescent="0.45">
      <c r="A2335" s="3"/>
      <c r="B2335" s="3"/>
      <c r="C2335" s="3"/>
      <c r="D2335" s="23"/>
      <c r="E2335" s="95"/>
      <c r="F2335" s="95"/>
      <c r="X2335" s="95"/>
      <c r="Z2335" s="95"/>
      <c r="AB2335" s="3"/>
      <c r="AC2335" s="3"/>
      <c r="AD2335" s="3"/>
      <c r="AE2335" s="3"/>
      <c r="AF2335" s="3"/>
      <c r="AG2335" s="3"/>
      <c r="AH2335" s="3"/>
      <c r="AI2335" s="3"/>
      <c r="AJ2335" s="3"/>
    </row>
    <row r="2336" spans="1:36" x14ac:dyDescent="0.45">
      <c r="A2336" s="3"/>
      <c r="B2336" s="3"/>
      <c r="C2336" s="3"/>
      <c r="D2336" s="23"/>
      <c r="E2336" s="95"/>
      <c r="F2336" s="95"/>
      <c r="X2336" s="95"/>
      <c r="Z2336" s="95"/>
      <c r="AB2336" s="3"/>
      <c r="AC2336" s="3"/>
      <c r="AD2336" s="3"/>
      <c r="AE2336" s="3"/>
      <c r="AF2336" s="3"/>
      <c r="AG2336" s="3"/>
      <c r="AH2336" s="3"/>
      <c r="AI2336" s="3"/>
      <c r="AJ2336" s="3"/>
    </row>
    <row r="2337" spans="1:36" x14ac:dyDescent="0.45">
      <c r="A2337" s="3"/>
      <c r="B2337" s="3"/>
      <c r="C2337" s="3"/>
      <c r="D2337" s="23"/>
      <c r="E2337" s="95"/>
      <c r="F2337" s="95"/>
      <c r="X2337" s="95"/>
      <c r="Z2337" s="95"/>
      <c r="AB2337" s="3"/>
      <c r="AC2337" s="3"/>
      <c r="AD2337" s="3"/>
      <c r="AE2337" s="3"/>
      <c r="AF2337" s="3"/>
      <c r="AG2337" s="3"/>
      <c r="AH2337" s="3"/>
      <c r="AI2337" s="3"/>
      <c r="AJ2337" s="3"/>
    </row>
    <row r="2338" spans="1:36" x14ac:dyDescent="0.45">
      <c r="A2338" s="3"/>
      <c r="B2338" s="3"/>
      <c r="C2338" s="3"/>
      <c r="D2338" s="23"/>
      <c r="AB2338" s="3"/>
      <c r="AC2338" s="3"/>
      <c r="AD2338" s="3"/>
      <c r="AE2338" s="3"/>
      <c r="AF2338" s="3"/>
      <c r="AG2338" s="3"/>
      <c r="AH2338" s="3"/>
      <c r="AI2338" s="3"/>
      <c r="AJ2338" s="3"/>
    </row>
    <row r="2339" spans="1:36" x14ac:dyDescent="0.45">
      <c r="A2339" s="3"/>
      <c r="B2339" s="3"/>
      <c r="C2339" s="3"/>
      <c r="D2339" s="23"/>
      <c r="AB2339" s="3"/>
      <c r="AC2339" s="3"/>
      <c r="AD2339" s="3"/>
      <c r="AE2339" s="3"/>
      <c r="AF2339" s="3"/>
      <c r="AG2339" s="3"/>
      <c r="AH2339" s="3"/>
      <c r="AI2339" s="3"/>
      <c r="AJ2339" s="3"/>
    </row>
    <row r="2340" spans="1:36" x14ac:dyDescent="0.45">
      <c r="A2340" s="3"/>
      <c r="B2340" s="3"/>
      <c r="C2340" s="3"/>
      <c r="D2340" s="23"/>
      <c r="AB2340" s="3"/>
      <c r="AC2340" s="3"/>
      <c r="AD2340" s="3"/>
      <c r="AE2340" s="3"/>
      <c r="AF2340" s="3"/>
      <c r="AG2340" s="3"/>
      <c r="AH2340" s="3"/>
      <c r="AI2340" s="3"/>
      <c r="AJ2340" s="3"/>
    </row>
    <row r="2341" spans="1:36" x14ac:dyDescent="0.45">
      <c r="A2341" s="3"/>
      <c r="B2341" s="3"/>
      <c r="C2341" s="3"/>
      <c r="D2341" s="23"/>
      <c r="AB2341" s="3"/>
      <c r="AC2341" s="3"/>
      <c r="AD2341" s="3"/>
      <c r="AE2341" s="3"/>
      <c r="AF2341" s="3"/>
      <c r="AG2341" s="3"/>
      <c r="AH2341" s="3"/>
      <c r="AI2341" s="3"/>
      <c r="AJ2341" s="3"/>
    </row>
    <row r="2342" spans="1:36" x14ac:dyDescent="0.45">
      <c r="A2342" s="3"/>
      <c r="B2342" s="3"/>
      <c r="C2342" s="3"/>
      <c r="D2342" s="23"/>
      <c r="AB2342" s="3"/>
      <c r="AC2342" s="3"/>
      <c r="AD2342" s="3"/>
      <c r="AE2342" s="3"/>
      <c r="AF2342" s="3"/>
      <c r="AG2342" s="3"/>
      <c r="AH2342" s="3"/>
      <c r="AI2342" s="3"/>
      <c r="AJ2342" s="3"/>
    </row>
    <row r="2343" spans="1:36" x14ac:dyDescent="0.45">
      <c r="A2343" s="3"/>
      <c r="B2343" s="3"/>
      <c r="C2343" s="3"/>
      <c r="D2343" s="23"/>
      <c r="AB2343" s="3"/>
      <c r="AC2343" s="3"/>
      <c r="AD2343" s="3"/>
      <c r="AE2343" s="3"/>
      <c r="AF2343" s="3"/>
      <c r="AG2343" s="3"/>
      <c r="AH2343" s="3"/>
      <c r="AI2343" s="3"/>
      <c r="AJ2343" s="3"/>
    </row>
    <row r="2344" spans="1:36" x14ac:dyDescent="0.45">
      <c r="A2344" s="3"/>
      <c r="B2344" s="3"/>
      <c r="C2344" s="3"/>
      <c r="D2344" s="23"/>
      <c r="AB2344" s="3"/>
      <c r="AC2344" s="3"/>
      <c r="AD2344" s="3"/>
      <c r="AE2344" s="3"/>
      <c r="AF2344" s="3"/>
      <c r="AG2344" s="3"/>
      <c r="AH2344" s="3"/>
      <c r="AI2344" s="3"/>
      <c r="AJ2344" s="3"/>
    </row>
    <row r="2345" spans="1:36" x14ac:dyDescent="0.45">
      <c r="A2345" s="3"/>
      <c r="B2345" s="3"/>
      <c r="C2345" s="3"/>
      <c r="D2345" s="23"/>
      <c r="AB2345" s="3"/>
      <c r="AC2345" s="3"/>
      <c r="AD2345" s="3"/>
      <c r="AE2345" s="3"/>
      <c r="AF2345" s="3"/>
      <c r="AG2345" s="3"/>
      <c r="AH2345" s="3"/>
      <c r="AI2345" s="3"/>
      <c r="AJ2345" s="3"/>
    </row>
    <row r="2346" spans="1:36" x14ac:dyDescent="0.45">
      <c r="A2346" s="3"/>
      <c r="B2346" s="3"/>
      <c r="C2346" s="3"/>
      <c r="D2346" s="23"/>
      <c r="AB2346" s="3"/>
      <c r="AC2346" s="3"/>
      <c r="AD2346" s="3"/>
      <c r="AE2346" s="3"/>
      <c r="AF2346" s="3"/>
      <c r="AG2346" s="3"/>
      <c r="AH2346" s="3"/>
      <c r="AI2346" s="3"/>
      <c r="AJ2346" s="3"/>
    </row>
    <row r="2347" spans="1:36" x14ac:dyDescent="0.45">
      <c r="A2347" s="3"/>
      <c r="B2347" s="3"/>
      <c r="C2347" s="3"/>
      <c r="D2347" s="23"/>
      <c r="E2347" s="3"/>
      <c r="F2347" s="3"/>
      <c r="I2347" s="3"/>
      <c r="J2347" s="3"/>
      <c r="K2347" s="3"/>
      <c r="L2347" s="3"/>
      <c r="M2347" s="3"/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B2347" s="3"/>
      <c r="AC2347" s="3"/>
      <c r="AD2347" s="3"/>
      <c r="AE2347" s="3"/>
      <c r="AF2347" s="3"/>
      <c r="AG2347" s="3"/>
      <c r="AH2347" s="3"/>
      <c r="AI2347" s="3"/>
      <c r="AJ2347" s="3"/>
    </row>
    <row r="2348" spans="1:36" x14ac:dyDescent="0.45">
      <c r="A2348" s="3"/>
      <c r="B2348" s="3"/>
      <c r="C2348" s="3"/>
      <c r="D2348" s="23"/>
      <c r="E2348" s="3"/>
      <c r="F2348" s="3"/>
      <c r="I2348" s="3"/>
      <c r="J2348" s="3"/>
      <c r="K2348" s="3"/>
      <c r="L2348" s="3"/>
      <c r="M2348" s="3"/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B2348" s="3"/>
      <c r="AC2348" s="3"/>
      <c r="AD2348" s="3"/>
      <c r="AE2348" s="3"/>
      <c r="AF2348" s="3"/>
      <c r="AG2348" s="3"/>
      <c r="AH2348" s="3"/>
      <c r="AI2348" s="3"/>
      <c r="AJ2348" s="3"/>
    </row>
    <row r="2349" spans="1:36" x14ac:dyDescent="0.45">
      <c r="A2349" s="3"/>
      <c r="B2349" s="3"/>
      <c r="C2349" s="3"/>
      <c r="D2349" s="23"/>
      <c r="E2349" s="3"/>
      <c r="F2349" s="3"/>
      <c r="I2349" s="3"/>
      <c r="J2349" s="3"/>
      <c r="K2349" s="3"/>
      <c r="L2349" s="3"/>
      <c r="M2349" s="3"/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B2349" s="3"/>
      <c r="AC2349" s="3"/>
      <c r="AD2349" s="3"/>
      <c r="AE2349" s="3"/>
      <c r="AF2349" s="3"/>
      <c r="AG2349" s="3"/>
      <c r="AH2349" s="3"/>
      <c r="AI2349" s="3"/>
      <c r="AJ2349" s="3"/>
    </row>
    <row r="2350" spans="1:36" x14ac:dyDescent="0.45">
      <c r="A2350" s="3"/>
      <c r="B2350" s="3"/>
      <c r="C2350" s="3"/>
      <c r="D2350" s="23"/>
      <c r="E2350" s="3"/>
      <c r="F2350" s="3"/>
      <c r="I2350" s="3"/>
      <c r="J2350" s="3"/>
      <c r="K2350" s="3"/>
      <c r="L2350" s="3"/>
      <c r="M2350" s="3"/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B2350" s="3"/>
      <c r="AC2350" s="3"/>
      <c r="AD2350" s="3"/>
      <c r="AE2350" s="3"/>
      <c r="AF2350" s="3"/>
      <c r="AG2350" s="3"/>
      <c r="AH2350" s="3"/>
      <c r="AI2350" s="3"/>
      <c r="AJ2350" s="3"/>
    </row>
    <row r="2351" spans="1:36" x14ac:dyDescent="0.45">
      <c r="A2351" s="3"/>
      <c r="B2351" s="3"/>
      <c r="C2351" s="3"/>
      <c r="D2351" s="23"/>
      <c r="E2351" s="3"/>
      <c r="F2351" s="3"/>
      <c r="I2351" s="3"/>
      <c r="J2351" s="3"/>
      <c r="K2351" s="3"/>
      <c r="L2351" s="3"/>
      <c r="M2351" s="3"/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/>
      <c r="Z2351" s="3"/>
      <c r="AB2351" s="3"/>
      <c r="AC2351" s="3"/>
      <c r="AD2351" s="3"/>
      <c r="AE2351" s="3"/>
      <c r="AF2351" s="3"/>
      <c r="AG2351" s="3"/>
      <c r="AH2351" s="3"/>
      <c r="AI2351" s="3"/>
      <c r="AJ2351" s="3"/>
    </row>
    <row r="2352" spans="1:36" x14ac:dyDescent="0.45">
      <c r="A2352" s="3"/>
      <c r="B2352" s="3"/>
      <c r="C2352" s="3"/>
      <c r="D2352" s="23"/>
      <c r="E2352" s="3"/>
      <c r="F2352" s="3"/>
      <c r="I2352" s="3"/>
      <c r="J2352" s="3"/>
      <c r="K2352" s="3"/>
      <c r="L2352" s="3"/>
      <c r="M2352" s="3"/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/>
      <c r="Z2352" s="3"/>
      <c r="AB2352" s="3"/>
      <c r="AC2352" s="3"/>
      <c r="AD2352" s="3"/>
      <c r="AE2352" s="3"/>
      <c r="AF2352" s="3"/>
      <c r="AG2352" s="3"/>
      <c r="AH2352" s="3"/>
      <c r="AI2352" s="3"/>
      <c r="AJ2352" s="3"/>
    </row>
    <row r="2353" spans="1:36" x14ac:dyDescent="0.45">
      <c r="A2353" s="3"/>
      <c r="B2353" s="3"/>
      <c r="C2353" s="3"/>
      <c r="D2353" s="23"/>
      <c r="E2353" s="3"/>
      <c r="F2353" s="3"/>
      <c r="I2353" s="3"/>
      <c r="J2353" s="3"/>
      <c r="K2353" s="3"/>
      <c r="L2353" s="3"/>
      <c r="M2353" s="3"/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/>
      <c r="Z2353" s="3"/>
      <c r="AB2353" s="3"/>
      <c r="AC2353" s="3"/>
      <c r="AD2353" s="3"/>
      <c r="AE2353" s="3"/>
      <c r="AF2353" s="3"/>
      <c r="AG2353" s="3"/>
      <c r="AH2353" s="3"/>
      <c r="AI2353" s="3"/>
      <c r="AJ2353" s="3"/>
    </row>
    <row r="2354" spans="1:36" x14ac:dyDescent="0.45">
      <c r="A2354" s="3"/>
      <c r="B2354" s="3"/>
      <c r="C2354" s="3"/>
      <c r="D2354" s="23"/>
      <c r="E2354" s="3"/>
      <c r="F2354" s="3"/>
      <c r="I2354" s="3"/>
      <c r="J2354" s="3"/>
      <c r="K2354" s="3"/>
      <c r="L2354" s="3"/>
      <c r="M2354" s="3"/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B2354" s="3"/>
      <c r="AC2354" s="3"/>
      <c r="AD2354" s="3"/>
      <c r="AE2354" s="3"/>
      <c r="AF2354" s="3"/>
      <c r="AG2354" s="3"/>
      <c r="AH2354" s="3"/>
      <c r="AI2354" s="3"/>
      <c r="AJ2354" s="3"/>
    </row>
    <row r="2355" spans="1:36" x14ac:dyDescent="0.45">
      <c r="A2355" s="3"/>
      <c r="B2355" s="3"/>
      <c r="C2355" s="3"/>
      <c r="D2355" s="23"/>
      <c r="E2355" s="3"/>
      <c r="F2355" s="3"/>
      <c r="I2355" s="3"/>
      <c r="J2355" s="3"/>
      <c r="K2355" s="3"/>
      <c r="L2355" s="3"/>
      <c r="M2355" s="3"/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B2355" s="3"/>
      <c r="AC2355" s="3"/>
      <c r="AD2355" s="3"/>
      <c r="AE2355" s="3"/>
      <c r="AF2355" s="3"/>
      <c r="AG2355" s="3"/>
      <c r="AH2355" s="3"/>
      <c r="AI2355" s="3"/>
      <c r="AJ2355" s="3"/>
    </row>
    <row r="2356" spans="1:36" x14ac:dyDescent="0.45">
      <c r="A2356" s="3"/>
      <c r="B2356" s="3"/>
      <c r="C2356" s="3"/>
      <c r="D2356" s="23"/>
      <c r="E2356" s="3"/>
      <c r="F2356" s="3"/>
      <c r="I2356" s="3"/>
      <c r="J2356" s="3"/>
      <c r="K2356" s="3"/>
      <c r="L2356" s="3"/>
      <c r="M2356" s="3"/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B2356" s="3"/>
      <c r="AC2356" s="3"/>
      <c r="AD2356" s="3"/>
      <c r="AE2356" s="3"/>
      <c r="AF2356" s="3"/>
      <c r="AG2356" s="3"/>
      <c r="AH2356" s="3"/>
      <c r="AI2356" s="3"/>
      <c r="AJ2356" s="3"/>
    </row>
    <row r="2357" spans="1:36" x14ac:dyDescent="0.45">
      <c r="A2357" s="3"/>
      <c r="B2357" s="3"/>
      <c r="C2357" s="3"/>
      <c r="D2357" s="23"/>
      <c r="E2357" s="3"/>
      <c r="F2357" s="3"/>
      <c r="I2357" s="3"/>
      <c r="J2357" s="3"/>
      <c r="K2357" s="3"/>
      <c r="L2357" s="3"/>
      <c r="M2357" s="3"/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B2357" s="3"/>
      <c r="AC2357" s="3"/>
      <c r="AD2357" s="3"/>
      <c r="AE2357" s="3"/>
      <c r="AF2357" s="3"/>
      <c r="AG2357" s="3"/>
      <c r="AH2357" s="3"/>
      <c r="AI2357" s="3"/>
      <c r="AJ2357" s="3"/>
    </row>
    <row r="2358" spans="1:36" x14ac:dyDescent="0.45">
      <c r="A2358" s="3"/>
      <c r="B2358" s="3"/>
      <c r="C2358" s="3"/>
      <c r="D2358" s="23"/>
      <c r="E2358" s="3"/>
      <c r="F2358" s="3"/>
      <c r="I2358" s="3"/>
      <c r="J2358" s="3"/>
      <c r="K2358" s="3"/>
      <c r="L2358" s="3"/>
      <c r="M2358" s="3"/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B2358" s="3"/>
      <c r="AC2358" s="3"/>
      <c r="AD2358" s="3"/>
      <c r="AE2358" s="3"/>
      <c r="AF2358" s="3"/>
      <c r="AG2358" s="3"/>
      <c r="AH2358" s="3"/>
      <c r="AI2358" s="3"/>
      <c r="AJ2358" s="3"/>
    </row>
    <row r="2359" spans="1:36" x14ac:dyDescent="0.45">
      <c r="A2359" s="3"/>
      <c r="B2359" s="3"/>
      <c r="C2359" s="3"/>
      <c r="D2359" s="23"/>
      <c r="E2359" s="3"/>
      <c r="F2359" s="3"/>
      <c r="I2359" s="3"/>
      <c r="J2359" s="3"/>
      <c r="K2359" s="3"/>
      <c r="L2359" s="3"/>
      <c r="M2359" s="3"/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B2359" s="3"/>
      <c r="AC2359" s="3"/>
      <c r="AD2359" s="3"/>
      <c r="AE2359" s="3"/>
      <c r="AF2359" s="3"/>
      <c r="AG2359" s="3"/>
      <c r="AH2359" s="3"/>
      <c r="AI2359" s="3"/>
      <c r="AJ2359" s="3"/>
    </row>
    <row r="2360" spans="1:36" x14ac:dyDescent="0.45">
      <c r="A2360" s="3"/>
      <c r="B2360" s="3"/>
      <c r="C2360" s="3"/>
      <c r="D2360" s="23"/>
      <c r="E2360" s="3"/>
      <c r="F2360" s="3"/>
      <c r="I2360" s="3"/>
      <c r="J2360" s="3"/>
      <c r="K2360" s="3"/>
      <c r="L2360" s="3"/>
      <c r="M2360" s="3"/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B2360" s="3"/>
      <c r="AC2360" s="3"/>
      <c r="AD2360" s="3"/>
      <c r="AE2360" s="3"/>
      <c r="AF2360" s="3"/>
      <c r="AG2360" s="3"/>
      <c r="AH2360" s="3"/>
      <c r="AI2360" s="3"/>
      <c r="AJ2360" s="3"/>
    </row>
    <row r="2361" spans="1:36" x14ac:dyDescent="0.45">
      <c r="A2361" s="3"/>
      <c r="B2361" s="3"/>
      <c r="C2361" s="3"/>
      <c r="D2361" s="23"/>
      <c r="E2361" s="3"/>
      <c r="F2361" s="3"/>
      <c r="I2361" s="3"/>
      <c r="J2361" s="3"/>
      <c r="K2361" s="3"/>
      <c r="L2361" s="3"/>
      <c r="M2361" s="3"/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B2361" s="3"/>
      <c r="AC2361" s="3"/>
      <c r="AD2361" s="3"/>
      <c r="AE2361" s="3"/>
      <c r="AF2361" s="3"/>
      <c r="AG2361" s="3"/>
      <c r="AH2361" s="3"/>
      <c r="AI2361" s="3"/>
      <c r="AJ2361" s="3"/>
    </row>
    <row r="2362" spans="1:36" x14ac:dyDescent="0.45">
      <c r="A2362" s="3"/>
      <c r="B2362" s="3"/>
      <c r="C2362" s="3"/>
      <c r="D2362" s="23"/>
      <c r="E2362" s="3"/>
      <c r="F2362" s="3"/>
      <c r="I2362" s="3"/>
      <c r="J2362" s="3"/>
      <c r="K2362" s="3"/>
      <c r="L2362" s="3"/>
      <c r="M2362" s="3"/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B2362" s="3"/>
      <c r="AC2362" s="3"/>
      <c r="AD2362" s="3"/>
      <c r="AE2362" s="3"/>
      <c r="AF2362" s="3"/>
      <c r="AG2362" s="3"/>
      <c r="AH2362" s="3"/>
      <c r="AI2362" s="3"/>
      <c r="AJ2362" s="3"/>
    </row>
    <row r="2363" spans="1:36" x14ac:dyDescent="0.45">
      <c r="A2363" s="3"/>
      <c r="B2363" s="3"/>
      <c r="C2363" s="3"/>
      <c r="D2363" s="23"/>
      <c r="E2363" s="3"/>
      <c r="F2363" s="3"/>
      <c r="I2363" s="3"/>
      <c r="J2363" s="3"/>
      <c r="K2363" s="3"/>
      <c r="L2363" s="3"/>
      <c r="M2363" s="3"/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B2363" s="3"/>
      <c r="AC2363" s="3"/>
      <c r="AD2363" s="3"/>
      <c r="AE2363" s="3"/>
      <c r="AF2363" s="3"/>
      <c r="AG2363" s="3"/>
      <c r="AH2363" s="3"/>
      <c r="AI2363" s="3"/>
      <c r="AJ2363" s="3"/>
    </row>
    <row r="2364" spans="1:36" x14ac:dyDescent="0.45">
      <c r="A2364" s="3"/>
      <c r="B2364" s="3"/>
      <c r="C2364" s="3"/>
      <c r="D2364" s="23"/>
      <c r="E2364" s="3"/>
      <c r="F2364" s="3"/>
      <c r="I2364" s="3"/>
      <c r="J2364" s="3"/>
      <c r="K2364" s="3"/>
      <c r="L2364" s="3"/>
      <c r="M2364" s="3"/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B2364" s="3"/>
      <c r="AC2364" s="3"/>
      <c r="AD2364" s="3"/>
      <c r="AE2364" s="3"/>
      <c r="AF2364" s="3"/>
      <c r="AG2364" s="3"/>
      <c r="AH2364" s="3"/>
      <c r="AI2364" s="3"/>
      <c r="AJ2364" s="3"/>
    </row>
    <row r="2365" spans="1:36" x14ac:dyDescent="0.45">
      <c r="A2365" s="3"/>
      <c r="B2365" s="3"/>
      <c r="C2365" s="3"/>
      <c r="D2365" s="23"/>
      <c r="E2365" s="3"/>
      <c r="F2365" s="3"/>
      <c r="I2365" s="3"/>
      <c r="J2365" s="3"/>
      <c r="K2365" s="3"/>
      <c r="L2365" s="3"/>
      <c r="M2365" s="3"/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B2365" s="3"/>
      <c r="AC2365" s="3"/>
      <c r="AD2365" s="3"/>
      <c r="AE2365" s="3"/>
      <c r="AF2365" s="3"/>
      <c r="AG2365" s="3"/>
      <c r="AH2365" s="3"/>
      <c r="AI2365" s="3"/>
      <c r="AJ2365" s="3"/>
    </row>
    <row r="2366" spans="1:36" x14ac:dyDescent="0.45">
      <c r="A2366" s="3"/>
      <c r="B2366" s="3"/>
      <c r="C2366" s="3"/>
      <c r="D2366" s="23"/>
      <c r="E2366" s="3"/>
      <c r="F2366" s="3"/>
      <c r="I2366" s="3"/>
      <c r="J2366" s="3"/>
      <c r="K2366" s="3"/>
      <c r="L2366" s="3"/>
      <c r="M2366" s="3"/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B2366" s="3"/>
      <c r="AC2366" s="3"/>
      <c r="AD2366" s="3"/>
      <c r="AE2366" s="3"/>
      <c r="AF2366" s="3"/>
      <c r="AG2366" s="3"/>
      <c r="AH2366" s="3"/>
      <c r="AI2366" s="3"/>
      <c r="AJ2366" s="3"/>
    </row>
    <row r="2367" spans="1:36" x14ac:dyDescent="0.45">
      <c r="A2367" s="3"/>
      <c r="B2367" s="3"/>
      <c r="C2367" s="3"/>
      <c r="D2367" s="23"/>
      <c r="E2367" s="3"/>
      <c r="F2367" s="3"/>
      <c r="I2367" s="3"/>
      <c r="J2367" s="3"/>
      <c r="K2367" s="3"/>
      <c r="L2367" s="3"/>
      <c r="M2367" s="3"/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B2367" s="3"/>
      <c r="AC2367" s="3"/>
      <c r="AD2367" s="3"/>
      <c r="AE2367" s="3"/>
      <c r="AF2367" s="3"/>
      <c r="AG2367" s="3"/>
      <c r="AH2367" s="3"/>
      <c r="AI2367" s="3"/>
      <c r="AJ2367" s="3"/>
    </row>
    <row r="2368" spans="1:36" x14ac:dyDescent="0.45">
      <c r="A2368" s="3"/>
      <c r="B2368" s="3"/>
      <c r="C2368" s="3"/>
      <c r="D2368" s="23"/>
      <c r="E2368" s="3"/>
      <c r="F2368" s="3"/>
      <c r="I2368" s="3"/>
      <c r="J2368" s="3"/>
      <c r="K2368" s="3"/>
      <c r="L2368" s="3"/>
      <c r="M2368" s="3"/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B2368" s="3"/>
      <c r="AC2368" s="3"/>
      <c r="AD2368" s="3"/>
      <c r="AE2368" s="3"/>
      <c r="AF2368" s="3"/>
      <c r="AG2368" s="3"/>
      <c r="AH2368" s="3"/>
      <c r="AI2368" s="3"/>
      <c r="AJ2368" s="3"/>
    </row>
    <row r="2369" spans="1:36" x14ac:dyDescent="0.45">
      <c r="A2369" s="3"/>
      <c r="B2369" s="3"/>
      <c r="C2369" s="3"/>
      <c r="D2369" s="23"/>
      <c r="E2369" s="3"/>
      <c r="F2369" s="3"/>
      <c r="I2369" s="3"/>
      <c r="J2369" s="3"/>
      <c r="K2369" s="3"/>
      <c r="L2369" s="3"/>
      <c r="M2369" s="3"/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B2369" s="3"/>
      <c r="AC2369" s="3"/>
      <c r="AD2369" s="3"/>
      <c r="AE2369" s="3"/>
      <c r="AF2369" s="3"/>
      <c r="AG2369" s="3"/>
      <c r="AH2369" s="3"/>
      <c r="AI2369" s="3"/>
      <c r="AJ2369" s="3"/>
    </row>
    <row r="2370" spans="1:36" x14ac:dyDescent="0.45">
      <c r="A2370" s="3"/>
      <c r="B2370" s="3"/>
      <c r="C2370" s="3"/>
      <c r="D2370" s="23"/>
      <c r="E2370" s="3"/>
      <c r="F2370" s="3"/>
      <c r="I2370" s="3"/>
      <c r="J2370" s="3"/>
      <c r="K2370" s="3"/>
      <c r="L2370" s="3"/>
      <c r="M2370" s="3"/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B2370" s="3"/>
      <c r="AC2370" s="3"/>
      <c r="AD2370" s="3"/>
      <c r="AE2370" s="3"/>
      <c r="AF2370" s="3"/>
      <c r="AG2370" s="3"/>
      <c r="AH2370" s="3"/>
      <c r="AI2370" s="3"/>
      <c r="AJ2370" s="3"/>
    </row>
    <row r="2371" spans="1:36" x14ac:dyDescent="0.45">
      <c r="A2371" s="3"/>
      <c r="B2371" s="3"/>
      <c r="C2371" s="3"/>
      <c r="D2371" s="23"/>
      <c r="E2371" s="3"/>
      <c r="F2371" s="3"/>
      <c r="I2371" s="3"/>
      <c r="J2371" s="3"/>
      <c r="K2371" s="3"/>
      <c r="L2371" s="3"/>
      <c r="M2371" s="3"/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B2371" s="3"/>
      <c r="AC2371" s="3"/>
      <c r="AD2371" s="3"/>
      <c r="AE2371" s="3"/>
      <c r="AF2371" s="3"/>
      <c r="AG2371" s="3"/>
      <c r="AH2371" s="3"/>
      <c r="AI2371" s="3"/>
      <c r="AJ2371" s="3"/>
    </row>
    <row r="2372" spans="1:36" x14ac:dyDescent="0.45">
      <c r="A2372" s="3"/>
      <c r="B2372" s="3"/>
      <c r="C2372" s="3"/>
      <c r="D2372" s="23"/>
      <c r="E2372" s="3"/>
      <c r="F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B2372" s="3"/>
      <c r="AC2372" s="3"/>
      <c r="AD2372" s="3"/>
      <c r="AE2372" s="3"/>
      <c r="AF2372" s="3"/>
      <c r="AG2372" s="3"/>
      <c r="AH2372" s="3"/>
      <c r="AI2372" s="3"/>
      <c r="AJ2372" s="3"/>
    </row>
    <row r="2373" spans="1:36" x14ac:dyDescent="0.45">
      <c r="A2373" s="3"/>
      <c r="B2373" s="3"/>
      <c r="C2373" s="3"/>
      <c r="D2373" s="23"/>
      <c r="E2373" s="3"/>
      <c r="F2373" s="3"/>
      <c r="I2373" s="3"/>
      <c r="J2373" s="3"/>
      <c r="K2373" s="3"/>
      <c r="L2373" s="3"/>
      <c r="M2373" s="3"/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B2373" s="3"/>
      <c r="AC2373" s="3"/>
      <c r="AD2373" s="3"/>
      <c r="AE2373" s="3"/>
      <c r="AF2373" s="3"/>
      <c r="AG2373" s="3"/>
      <c r="AH2373" s="3"/>
      <c r="AI2373" s="3"/>
      <c r="AJ2373" s="3"/>
    </row>
    <row r="2374" spans="1:36" x14ac:dyDescent="0.45">
      <c r="A2374" s="3"/>
      <c r="B2374" s="3"/>
      <c r="C2374" s="3"/>
      <c r="D2374" s="23"/>
      <c r="E2374" s="3"/>
      <c r="F2374" s="3"/>
      <c r="I2374" s="3"/>
      <c r="J2374" s="3"/>
      <c r="K2374" s="3"/>
      <c r="L2374" s="3"/>
      <c r="M2374" s="3"/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B2374" s="3"/>
      <c r="AC2374" s="3"/>
      <c r="AD2374" s="3"/>
      <c r="AE2374" s="3"/>
      <c r="AF2374" s="3"/>
      <c r="AG2374" s="3"/>
      <c r="AH2374" s="3"/>
      <c r="AI2374" s="3"/>
      <c r="AJ2374" s="3"/>
    </row>
    <row r="2375" spans="1:36" x14ac:dyDescent="0.45">
      <c r="A2375" s="3"/>
      <c r="B2375" s="3"/>
      <c r="C2375" s="3"/>
      <c r="D2375" s="23"/>
      <c r="E2375" s="3"/>
      <c r="F2375" s="3"/>
      <c r="I2375" s="3"/>
      <c r="J2375" s="3"/>
      <c r="K2375" s="3"/>
      <c r="L2375" s="3"/>
      <c r="M2375" s="3"/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B2375" s="3"/>
      <c r="AC2375" s="3"/>
      <c r="AD2375" s="3"/>
      <c r="AE2375" s="3"/>
      <c r="AF2375" s="3"/>
      <c r="AG2375" s="3"/>
      <c r="AH2375" s="3"/>
      <c r="AI2375" s="3"/>
      <c r="AJ2375" s="3"/>
    </row>
    <row r="2376" spans="1:36" x14ac:dyDescent="0.45">
      <c r="A2376" s="3"/>
      <c r="B2376" s="3"/>
      <c r="C2376" s="3"/>
      <c r="D2376" s="23"/>
      <c r="E2376" s="3"/>
      <c r="F2376" s="3"/>
      <c r="I2376" s="3"/>
      <c r="J2376" s="3"/>
      <c r="K2376" s="3"/>
      <c r="L2376" s="3"/>
      <c r="M2376" s="3"/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B2376" s="3"/>
      <c r="AC2376" s="3"/>
      <c r="AD2376" s="3"/>
      <c r="AE2376" s="3"/>
      <c r="AF2376" s="3"/>
      <c r="AG2376" s="3"/>
      <c r="AH2376" s="3"/>
      <c r="AI2376" s="3"/>
      <c r="AJ2376" s="3"/>
    </row>
    <row r="2377" spans="1:36" x14ac:dyDescent="0.45">
      <c r="A2377" s="3"/>
      <c r="B2377" s="3"/>
      <c r="C2377" s="3"/>
      <c r="D2377" s="23"/>
      <c r="E2377" s="3"/>
      <c r="F2377" s="3"/>
      <c r="I2377" s="3"/>
      <c r="J2377" s="3"/>
      <c r="K2377" s="3"/>
      <c r="L2377" s="3"/>
      <c r="M2377" s="3"/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B2377" s="3"/>
      <c r="AC2377" s="3"/>
      <c r="AD2377" s="3"/>
      <c r="AE2377" s="3"/>
      <c r="AF2377" s="3"/>
      <c r="AG2377" s="3"/>
      <c r="AH2377" s="3"/>
      <c r="AI2377" s="3"/>
      <c r="AJ2377" s="3"/>
    </row>
    <row r="2378" spans="1:36" x14ac:dyDescent="0.45">
      <c r="A2378" s="3"/>
      <c r="B2378" s="3"/>
      <c r="C2378" s="3"/>
      <c r="D2378" s="23"/>
      <c r="E2378" s="3"/>
      <c r="F2378" s="3"/>
      <c r="I2378" s="3"/>
      <c r="J2378" s="3"/>
      <c r="K2378" s="3"/>
      <c r="L2378" s="3"/>
      <c r="M2378" s="3"/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B2378" s="3"/>
      <c r="AC2378" s="3"/>
      <c r="AD2378" s="3"/>
      <c r="AE2378" s="3"/>
      <c r="AF2378" s="3"/>
      <c r="AG2378" s="3"/>
      <c r="AH2378" s="3"/>
      <c r="AI2378" s="3"/>
      <c r="AJ2378" s="3"/>
    </row>
    <row r="2379" spans="1:36" x14ac:dyDescent="0.45">
      <c r="A2379" s="3"/>
      <c r="B2379" s="3"/>
      <c r="C2379" s="3"/>
      <c r="D2379" s="23"/>
      <c r="E2379" s="3"/>
      <c r="F2379" s="3"/>
      <c r="I2379" s="3"/>
      <c r="J2379" s="3"/>
      <c r="K2379" s="3"/>
      <c r="L2379" s="3"/>
      <c r="M2379" s="3"/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B2379" s="3"/>
      <c r="AC2379" s="3"/>
      <c r="AD2379" s="3"/>
      <c r="AE2379" s="3"/>
      <c r="AF2379" s="3"/>
      <c r="AG2379" s="3"/>
      <c r="AH2379" s="3"/>
      <c r="AI2379" s="3"/>
      <c r="AJ2379" s="3"/>
    </row>
    <row r="2380" spans="1:36" x14ac:dyDescent="0.45">
      <c r="A2380" s="3"/>
      <c r="B2380" s="3"/>
      <c r="C2380" s="3"/>
      <c r="D2380" s="23"/>
      <c r="E2380" s="3"/>
      <c r="F2380" s="3"/>
      <c r="I2380" s="3"/>
      <c r="J2380" s="3"/>
      <c r="K2380" s="3"/>
      <c r="L2380" s="3"/>
      <c r="M2380" s="3"/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B2380" s="3"/>
      <c r="AC2380" s="3"/>
      <c r="AD2380" s="3"/>
      <c r="AE2380" s="3"/>
      <c r="AF2380" s="3"/>
      <c r="AG2380" s="3"/>
      <c r="AH2380" s="3"/>
      <c r="AI2380" s="3"/>
      <c r="AJ2380" s="3"/>
    </row>
    <row r="2381" spans="1:36" x14ac:dyDescent="0.45">
      <c r="A2381" s="3"/>
      <c r="B2381" s="3"/>
      <c r="C2381" s="3"/>
      <c r="D2381" s="23"/>
      <c r="E2381" s="3"/>
      <c r="F2381" s="3"/>
      <c r="I2381" s="3"/>
      <c r="J2381" s="3"/>
      <c r="K2381" s="3"/>
      <c r="L2381" s="3"/>
      <c r="M2381" s="3"/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/>
      <c r="Z2381" s="3"/>
      <c r="AB2381" s="3"/>
      <c r="AC2381" s="3"/>
      <c r="AD2381" s="3"/>
      <c r="AE2381" s="3"/>
      <c r="AF2381" s="3"/>
      <c r="AG2381" s="3"/>
      <c r="AH2381" s="3"/>
      <c r="AI2381" s="3"/>
      <c r="AJ2381" s="3"/>
    </row>
    <row r="2382" spans="1:36" x14ac:dyDescent="0.45">
      <c r="A2382" s="3"/>
      <c r="B2382" s="3"/>
      <c r="C2382" s="3"/>
      <c r="D2382" s="23"/>
      <c r="E2382" s="3"/>
      <c r="F2382" s="3"/>
      <c r="I2382" s="3"/>
      <c r="J2382" s="3"/>
      <c r="K2382" s="3"/>
      <c r="L2382" s="3"/>
      <c r="M2382" s="3"/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/>
      <c r="Z2382" s="3"/>
      <c r="AB2382" s="3"/>
      <c r="AC2382" s="3"/>
      <c r="AD2382" s="3"/>
      <c r="AE2382" s="3"/>
      <c r="AF2382" s="3"/>
      <c r="AG2382" s="3"/>
      <c r="AH2382" s="3"/>
      <c r="AI2382" s="3"/>
      <c r="AJ2382" s="3"/>
    </row>
    <row r="2383" spans="1:36" x14ac:dyDescent="0.45">
      <c r="A2383" s="3"/>
      <c r="B2383" s="3"/>
      <c r="C2383" s="3"/>
      <c r="D2383" s="23"/>
      <c r="E2383" s="3"/>
      <c r="F2383" s="3"/>
      <c r="I2383" s="3"/>
      <c r="J2383" s="3"/>
      <c r="K2383" s="3"/>
      <c r="L2383" s="3"/>
      <c r="M2383" s="3"/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/>
      <c r="Z2383" s="3"/>
      <c r="AB2383" s="3"/>
      <c r="AC2383" s="3"/>
      <c r="AD2383" s="3"/>
      <c r="AE2383" s="3"/>
      <c r="AF2383" s="3"/>
      <c r="AG2383" s="3"/>
      <c r="AH2383" s="3"/>
      <c r="AI2383" s="3"/>
      <c r="AJ2383" s="3"/>
    </row>
    <row r="2384" spans="1:36" x14ac:dyDescent="0.45">
      <c r="A2384" s="3"/>
      <c r="B2384" s="3"/>
      <c r="C2384" s="3"/>
      <c r="D2384" s="23"/>
      <c r="E2384" s="3"/>
      <c r="F2384" s="3"/>
      <c r="I2384" s="3"/>
      <c r="J2384" s="3"/>
      <c r="K2384" s="3"/>
      <c r="L2384" s="3"/>
      <c r="M2384" s="3"/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/>
      <c r="Z2384" s="3"/>
      <c r="AB2384" s="3"/>
      <c r="AC2384" s="3"/>
      <c r="AD2384" s="3"/>
      <c r="AE2384" s="3"/>
      <c r="AF2384" s="3"/>
      <c r="AG2384" s="3"/>
      <c r="AH2384" s="3"/>
      <c r="AI2384" s="3"/>
      <c r="AJ2384" s="3"/>
    </row>
    <row r="2385" spans="1:36" x14ac:dyDescent="0.45">
      <c r="A2385" s="3"/>
      <c r="B2385" s="3"/>
      <c r="C2385" s="3"/>
      <c r="D2385" s="23"/>
      <c r="E2385" s="3"/>
      <c r="F2385" s="3"/>
      <c r="I2385" s="3"/>
      <c r="J2385" s="3"/>
      <c r="K2385" s="3"/>
      <c r="L2385" s="3"/>
      <c r="M2385" s="3"/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/>
      <c r="Z2385" s="3"/>
      <c r="AB2385" s="3"/>
      <c r="AC2385" s="3"/>
      <c r="AD2385" s="3"/>
      <c r="AE2385" s="3"/>
      <c r="AF2385" s="3"/>
      <c r="AG2385" s="3"/>
      <c r="AH2385" s="3"/>
      <c r="AI2385" s="3"/>
      <c r="AJ2385" s="3"/>
    </row>
    <row r="2386" spans="1:36" x14ac:dyDescent="0.45">
      <c r="A2386" s="3"/>
      <c r="B2386" s="3"/>
      <c r="C2386" s="3"/>
      <c r="D2386" s="23"/>
      <c r="E2386" s="3"/>
      <c r="F2386" s="3"/>
      <c r="I2386" s="3"/>
      <c r="J2386" s="3"/>
      <c r="K2386" s="3"/>
      <c r="L2386" s="3"/>
      <c r="M2386" s="3"/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B2386" s="3"/>
      <c r="AC2386" s="3"/>
      <c r="AD2386" s="3"/>
      <c r="AE2386" s="3"/>
      <c r="AF2386" s="3"/>
      <c r="AG2386" s="3"/>
      <c r="AH2386" s="3"/>
      <c r="AI2386" s="3"/>
      <c r="AJ2386" s="3"/>
    </row>
    <row r="2387" spans="1:36" x14ac:dyDescent="0.45">
      <c r="A2387" s="3"/>
      <c r="B2387" s="3"/>
      <c r="C2387" s="3"/>
      <c r="D2387" s="23"/>
      <c r="E2387" s="3"/>
      <c r="F2387" s="3"/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B2387" s="3"/>
      <c r="AC2387" s="3"/>
      <c r="AD2387" s="3"/>
      <c r="AE2387" s="3"/>
      <c r="AF2387" s="3"/>
      <c r="AG2387" s="3"/>
      <c r="AH2387" s="3"/>
      <c r="AI2387" s="3"/>
      <c r="AJ2387" s="3"/>
    </row>
    <row r="2388" spans="1:36" x14ac:dyDescent="0.45">
      <c r="A2388" s="3"/>
      <c r="B2388" s="3"/>
      <c r="C2388" s="3"/>
      <c r="D2388" s="23"/>
      <c r="E2388" s="3"/>
      <c r="F2388" s="3"/>
      <c r="I2388" s="3"/>
      <c r="J2388" s="3"/>
      <c r="K2388" s="3"/>
      <c r="L2388" s="3"/>
      <c r="M2388" s="3"/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B2388" s="3"/>
      <c r="AC2388" s="3"/>
      <c r="AD2388" s="3"/>
      <c r="AE2388" s="3"/>
      <c r="AF2388" s="3"/>
      <c r="AG2388" s="3"/>
      <c r="AH2388" s="3"/>
      <c r="AI2388" s="3"/>
      <c r="AJ2388" s="3"/>
    </row>
    <row r="2389" spans="1:36" x14ac:dyDescent="0.45">
      <c r="A2389" s="3"/>
      <c r="B2389" s="3"/>
      <c r="C2389" s="3"/>
      <c r="D2389" s="23"/>
      <c r="E2389" s="3"/>
      <c r="F2389" s="3"/>
      <c r="I2389" s="3"/>
      <c r="J2389" s="3"/>
      <c r="K2389" s="3"/>
      <c r="L2389" s="3"/>
      <c r="M2389" s="3"/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B2389" s="3"/>
      <c r="AC2389" s="3"/>
      <c r="AD2389" s="3"/>
      <c r="AE2389" s="3"/>
      <c r="AF2389" s="3"/>
      <c r="AG2389" s="3"/>
      <c r="AH2389" s="3"/>
      <c r="AI2389" s="3"/>
      <c r="AJ2389" s="3"/>
    </row>
    <row r="2390" spans="1:36" x14ac:dyDescent="0.45">
      <c r="A2390" s="3"/>
      <c r="B2390" s="3"/>
      <c r="C2390" s="3"/>
      <c r="D2390" s="23"/>
      <c r="E2390" s="3"/>
      <c r="F2390" s="3"/>
      <c r="I2390" s="3"/>
      <c r="J2390" s="3"/>
      <c r="K2390" s="3"/>
      <c r="L2390" s="3"/>
      <c r="M2390" s="3"/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B2390" s="3"/>
      <c r="AC2390" s="3"/>
      <c r="AD2390" s="3"/>
      <c r="AE2390" s="3"/>
      <c r="AF2390" s="3"/>
      <c r="AG2390" s="3"/>
      <c r="AH2390" s="3"/>
      <c r="AI2390" s="3"/>
      <c r="AJ2390" s="3"/>
    </row>
    <row r="2391" spans="1:36" x14ac:dyDescent="0.45">
      <c r="A2391" s="3"/>
      <c r="B2391" s="3"/>
      <c r="C2391" s="3"/>
      <c r="D2391" s="23"/>
      <c r="E2391" s="3"/>
      <c r="F2391" s="3"/>
      <c r="I2391" s="3"/>
      <c r="J2391" s="3"/>
      <c r="K2391" s="3"/>
      <c r="L2391" s="3"/>
      <c r="M2391" s="3"/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B2391" s="3"/>
      <c r="AC2391" s="3"/>
      <c r="AD2391" s="3"/>
      <c r="AE2391" s="3"/>
      <c r="AF2391" s="3"/>
      <c r="AG2391" s="3"/>
      <c r="AH2391" s="3"/>
      <c r="AI2391" s="3"/>
      <c r="AJ2391" s="3"/>
    </row>
    <row r="2392" spans="1:36" x14ac:dyDescent="0.45">
      <c r="A2392" s="3"/>
      <c r="B2392" s="3"/>
      <c r="C2392" s="3"/>
      <c r="D2392" s="23"/>
      <c r="E2392" s="3"/>
      <c r="F2392" s="3"/>
      <c r="I2392" s="3"/>
      <c r="J2392" s="3"/>
      <c r="K2392" s="3"/>
      <c r="L2392" s="3"/>
      <c r="M2392" s="3"/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B2392" s="3"/>
      <c r="AC2392" s="3"/>
      <c r="AD2392" s="3"/>
      <c r="AE2392" s="3"/>
      <c r="AF2392" s="3"/>
      <c r="AG2392" s="3"/>
      <c r="AH2392" s="3"/>
      <c r="AI2392" s="3"/>
      <c r="AJ2392" s="3"/>
    </row>
    <row r="2393" spans="1:36" x14ac:dyDescent="0.45">
      <c r="A2393" s="3"/>
      <c r="B2393" s="3"/>
      <c r="C2393" s="3"/>
      <c r="D2393" s="23"/>
      <c r="E2393" s="3"/>
      <c r="F2393" s="3"/>
      <c r="I2393" s="3"/>
      <c r="J2393" s="3"/>
      <c r="K2393" s="3"/>
      <c r="L2393" s="3"/>
      <c r="M2393" s="3"/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/>
      <c r="Z2393" s="3"/>
      <c r="AB2393" s="3"/>
      <c r="AC2393" s="3"/>
      <c r="AD2393" s="3"/>
      <c r="AE2393" s="3"/>
      <c r="AF2393" s="3"/>
      <c r="AG2393" s="3"/>
      <c r="AH2393" s="3"/>
      <c r="AI2393" s="3"/>
      <c r="AJ2393" s="3"/>
    </row>
    <row r="2394" spans="1:36" x14ac:dyDescent="0.45">
      <c r="A2394" s="3"/>
      <c r="B2394" s="3"/>
      <c r="C2394" s="3"/>
      <c r="D2394" s="23"/>
      <c r="E2394" s="3"/>
      <c r="F2394" s="3"/>
      <c r="I2394" s="3"/>
      <c r="J2394" s="3"/>
      <c r="K2394" s="3"/>
      <c r="L2394" s="3"/>
      <c r="M2394" s="3"/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B2394" s="3"/>
      <c r="AC2394" s="3"/>
      <c r="AD2394" s="3"/>
      <c r="AE2394" s="3"/>
      <c r="AF2394" s="3"/>
      <c r="AG2394" s="3"/>
      <c r="AH2394" s="3"/>
      <c r="AI2394" s="3"/>
      <c r="AJ2394" s="3"/>
    </row>
    <row r="2395" spans="1:36" x14ac:dyDescent="0.45">
      <c r="A2395" s="3"/>
      <c r="B2395" s="3"/>
      <c r="C2395" s="3"/>
      <c r="D2395" s="23"/>
      <c r="E2395" s="3"/>
      <c r="F2395" s="3"/>
      <c r="I2395" s="3"/>
      <c r="J2395" s="3"/>
      <c r="K2395" s="3"/>
      <c r="L2395" s="3"/>
      <c r="M2395" s="3"/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B2395" s="3"/>
      <c r="AC2395" s="3"/>
      <c r="AD2395" s="3"/>
      <c r="AE2395" s="3"/>
      <c r="AF2395" s="3"/>
      <c r="AG2395" s="3"/>
      <c r="AH2395" s="3"/>
      <c r="AI2395" s="3"/>
      <c r="AJ2395" s="3"/>
    </row>
    <row r="2396" spans="1:36" x14ac:dyDescent="0.45">
      <c r="A2396" s="3"/>
      <c r="B2396" s="3"/>
      <c r="C2396" s="3"/>
      <c r="D2396" s="23"/>
      <c r="E2396" s="3"/>
      <c r="F2396" s="3"/>
      <c r="I2396" s="3"/>
      <c r="J2396" s="3"/>
      <c r="K2396" s="3"/>
      <c r="L2396" s="3"/>
      <c r="M2396" s="3"/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B2396" s="3"/>
      <c r="AC2396" s="3"/>
      <c r="AD2396" s="3"/>
      <c r="AE2396" s="3"/>
      <c r="AF2396" s="3"/>
      <c r="AG2396" s="3"/>
      <c r="AH2396" s="3"/>
      <c r="AI2396" s="3"/>
      <c r="AJ2396" s="3"/>
    </row>
    <row r="2397" spans="1:36" x14ac:dyDescent="0.45">
      <c r="A2397" s="3"/>
      <c r="B2397" s="3"/>
      <c r="C2397" s="3"/>
      <c r="D2397" s="23"/>
      <c r="E2397" s="3"/>
      <c r="F2397" s="3"/>
      <c r="I2397" s="3"/>
      <c r="J2397" s="3"/>
      <c r="K2397" s="3"/>
      <c r="L2397" s="3"/>
      <c r="M2397" s="3"/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B2397" s="3"/>
      <c r="AC2397" s="3"/>
      <c r="AD2397" s="3"/>
      <c r="AE2397" s="3"/>
      <c r="AF2397" s="3"/>
      <c r="AG2397" s="3"/>
      <c r="AH2397" s="3"/>
      <c r="AI2397" s="3"/>
      <c r="AJ2397" s="3"/>
    </row>
    <row r="2398" spans="1:36" x14ac:dyDescent="0.45">
      <c r="A2398" s="3"/>
      <c r="B2398" s="3"/>
      <c r="C2398" s="3"/>
      <c r="D2398" s="23"/>
      <c r="E2398" s="3"/>
      <c r="F2398" s="3"/>
      <c r="I2398" s="3"/>
      <c r="J2398" s="3"/>
      <c r="K2398" s="3"/>
      <c r="L2398" s="3"/>
      <c r="M2398" s="3"/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B2398" s="3"/>
      <c r="AC2398" s="3"/>
      <c r="AD2398" s="3"/>
      <c r="AE2398" s="3"/>
      <c r="AF2398" s="3"/>
      <c r="AG2398" s="3"/>
      <c r="AH2398" s="3"/>
      <c r="AI2398" s="3"/>
      <c r="AJ2398" s="3"/>
    </row>
    <row r="2399" spans="1:36" x14ac:dyDescent="0.45">
      <c r="A2399" s="3"/>
      <c r="B2399" s="3"/>
      <c r="C2399" s="3"/>
      <c r="D2399" s="23"/>
      <c r="E2399" s="3"/>
      <c r="F2399" s="3"/>
      <c r="I2399" s="3"/>
      <c r="J2399" s="3"/>
      <c r="K2399" s="3"/>
      <c r="L2399" s="3"/>
      <c r="M2399" s="3"/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B2399" s="3"/>
      <c r="AC2399" s="3"/>
      <c r="AD2399" s="3"/>
      <c r="AE2399" s="3"/>
      <c r="AF2399" s="3"/>
      <c r="AG2399" s="3"/>
      <c r="AH2399" s="3"/>
      <c r="AI2399" s="3"/>
      <c r="AJ2399" s="3"/>
    </row>
    <row r="2400" spans="1:36" x14ac:dyDescent="0.45">
      <c r="A2400" s="3"/>
      <c r="B2400" s="3"/>
      <c r="C2400" s="3"/>
      <c r="D2400" s="23"/>
      <c r="E2400" s="3"/>
      <c r="F2400" s="3"/>
      <c r="I2400" s="3"/>
      <c r="J2400" s="3"/>
      <c r="K2400" s="3"/>
      <c r="L2400" s="3"/>
      <c r="M2400" s="3"/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B2400" s="3"/>
      <c r="AC2400" s="3"/>
      <c r="AD2400" s="3"/>
      <c r="AE2400" s="3"/>
      <c r="AF2400" s="3"/>
      <c r="AG2400" s="3"/>
      <c r="AH2400" s="3"/>
      <c r="AI2400" s="3"/>
      <c r="AJ2400" s="3"/>
    </row>
    <row r="2401" spans="1:36" x14ac:dyDescent="0.45">
      <c r="A2401" s="3"/>
      <c r="B2401" s="3"/>
      <c r="C2401" s="3"/>
      <c r="D2401" s="23"/>
      <c r="E2401" s="3"/>
      <c r="F2401" s="3"/>
      <c r="I2401" s="3"/>
      <c r="J2401" s="3"/>
      <c r="K2401" s="3"/>
      <c r="L2401" s="3"/>
      <c r="M2401" s="3"/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B2401" s="3"/>
      <c r="AC2401" s="3"/>
      <c r="AD2401" s="3"/>
      <c r="AE2401" s="3"/>
      <c r="AF2401" s="3"/>
      <c r="AG2401" s="3"/>
      <c r="AH2401" s="3"/>
      <c r="AI2401" s="3"/>
      <c r="AJ2401" s="3"/>
    </row>
    <row r="2402" spans="1:36" x14ac:dyDescent="0.45">
      <c r="A2402" s="3"/>
      <c r="B2402" s="3"/>
      <c r="C2402" s="3"/>
      <c r="D2402" s="23"/>
      <c r="E2402" s="3"/>
      <c r="F2402" s="3"/>
      <c r="I2402" s="3"/>
      <c r="J2402" s="3"/>
      <c r="K2402" s="3"/>
      <c r="L2402" s="3"/>
      <c r="M2402" s="3"/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B2402" s="3"/>
      <c r="AC2402" s="3"/>
      <c r="AD2402" s="3"/>
      <c r="AE2402" s="3"/>
      <c r="AF2402" s="3"/>
      <c r="AG2402" s="3"/>
      <c r="AH2402" s="3"/>
      <c r="AI2402" s="3"/>
      <c r="AJ2402" s="3"/>
    </row>
    <row r="2403" spans="1:36" x14ac:dyDescent="0.45">
      <c r="A2403" s="3"/>
      <c r="B2403" s="3"/>
      <c r="C2403" s="3"/>
      <c r="D2403" s="23"/>
      <c r="E2403" s="3"/>
      <c r="F2403" s="3"/>
      <c r="I2403" s="3"/>
      <c r="J2403" s="3"/>
      <c r="K2403" s="3"/>
      <c r="L2403" s="3"/>
      <c r="M2403" s="3"/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B2403" s="3"/>
      <c r="AC2403" s="3"/>
      <c r="AD2403" s="3"/>
      <c r="AE2403" s="3"/>
      <c r="AF2403" s="3"/>
      <c r="AG2403" s="3"/>
      <c r="AH2403" s="3"/>
      <c r="AI2403" s="3"/>
      <c r="AJ2403" s="3"/>
    </row>
    <row r="2404" spans="1:36" x14ac:dyDescent="0.45">
      <c r="A2404" s="3"/>
      <c r="B2404" s="3"/>
      <c r="C2404" s="3"/>
      <c r="D2404" s="23"/>
      <c r="E2404" s="3"/>
      <c r="F2404" s="3"/>
      <c r="I2404" s="3"/>
      <c r="J2404" s="3"/>
      <c r="K2404" s="3"/>
      <c r="L2404" s="3"/>
      <c r="M2404" s="3"/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B2404" s="3"/>
      <c r="AC2404" s="3"/>
      <c r="AD2404" s="3"/>
      <c r="AE2404" s="3"/>
      <c r="AF2404" s="3"/>
      <c r="AG2404" s="3"/>
      <c r="AH2404" s="3"/>
      <c r="AI2404" s="3"/>
      <c r="AJ2404" s="3"/>
    </row>
    <row r="2405" spans="1:36" x14ac:dyDescent="0.45">
      <c r="A2405" s="3"/>
      <c r="B2405" s="3"/>
      <c r="C2405" s="3"/>
      <c r="D2405" s="23"/>
      <c r="E2405" s="3"/>
      <c r="F2405" s="3"/>
      <c r="I2405" s="3"/>
      <c r="J2405" s="3"/>
      <c r="K2405" s="3"/>
      <c r="L2405" s="3"/>
      <c r="M2405" s="3"/>
      <c r="N2405" s="3"/>
      <c r="O2405" s="3"/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B2405" s="3"/>
      <c r="AC2405" s="3"/>
      <c r="AD2405" s="3"/>
      <c r="AE2405" s="3"/>
      <c r="AF2405" s="3"/>
      <c r="AG2405" s="3"/>
      <c r="AH2405" s="3"/>
      <c r="AI2405" s="3"/>
      <c r="AJ2405" s="3"/>
    </row>
    <row r="2406" spans="1:36" x14ac:dyDescent="0.45">
      <c r="A2406" s="3"/>
      <c r="B2406" s="3"/>
      <c r="C2406" s="3"/>
      <c r="D2406" s="23"/>
      <c r="E2406" s="3"/>
      <c r="F2406" s="3"/>
      <c r="I2406" s="3"/>
      <c r="J2406" s="3"/>
      <c r="K2406" s="3"/>
      <c r="L2406" s="3"/>
      <c r="M2406" s="3"/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B2406" s="3"/>
      <c r="AC2406" s="3"/>
      <c r="AD2406" s="3"/>
      <c r="AE2406" s="3"/>
      <c r="AF2406" s="3"/>
      <c r="AG2406" s="3"/>
      <c r="AH2406" s="3"/>
      <c r="AI2406" s="3"/>
      <c r="AJ2406" s="3"/>
    </row>
    <row r="2407" spans="1:36" x14ac:dyDescent="0.45">
      <c r="A2407" s="3"/>
      <c r="B2407" s="3"/>
      <c r="C2407" s="3"/>
      <c r="D2407" s="23"/>
      <c r="E2407" s="3"/>
      <c r="F2407" s="3"/>
      <c r="I2407" s="3"/>
      <c r="J2407" s="3"/>
      <c r="K2407" s="3"/>
      <c r="L2407" s="3"/>
      <c r="M2407" s="3"/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B2407" s="3"/>
      <c r="AC2407" s="3"/>
      <c r="AD2407" s="3"/>
      <c r="AE2407" s="3"/>
      <c r="AF2407" s="3"/>
      <c r="AG2407" s="3"/>
      <c r="AH2407" s="3"/>
      <c r="AI2407" s="3"/>
      <c r="AJ2407" s="3"/>
    </row>
    <row r="2408" spans="1:36" x14ac:dyDescent="0.45">
      <c r="A2408" s="3"/>
      <c r="B2408" s="3"/>
      <c r="C2408" s="3"/>
      <c r="D2408" s="23"/>
      <c r="E2408" s="3"/>
      <c r="F2408" s="3"/>
      <c r="I2408" s="3"/>
      <c r="J2408" s="3"/>
      <c r="K2408" s="3"/>
      <c r="L2408" s="3"/>
      <c r="M2408" s="3"/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B2408" s="3"/>
      <c r="AC2408" s="3"/>
      <c r="AD2408" s="3"/>
      <c r="AE2408" s="3"/>
      <c r="AF2408" s="3"/>
      <c r="AG2408" s="3"/>
      <c r="AH2408" s="3"/>
      <c r="AI2408" s="3"/>
      <c r="AJ2408" s="3"/>
    </row>
    <row r="2409" spans="1:36" x14ac:dyDescent="0.45">
      <c r="A2409" s="3"/>
      <c r="B2409" s="3"/>
      <c r="C2409" s="3"/>
      <c r="D2409" s="23"/>
      <c r="E2409" s="3"/>
      <c r="F2409" s="3"/>
      <c r="I2409" s="3"/>
      <c r="J2409" s="3"/>
      <c r="K2409" s="3"/>
      <c r="L2409" s="3"/>
      <c r="M2409" s="3"/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B2409" s="3"/>
      <c r="AC2409" s="3"/>
      <c r="AD2409" s="3"/>
      <c r="AE2409" s="3"/>
      <c r="AF2409" s="3"/>
      <c r="AG2409" s="3"/>
      <c r="AH2409" s="3"/>
      <c r="AI2409" s="3"/>
      <c r="AJ2409" s="3"/>
    </row>
    <row r="2410" spans="1:36" x14ac:dyDescent="0.45">
      <c r="A2410" s="3"/>
      <c r="B2410" s="3"/>
      <c r="C2410" s="3"/>
      <c r="D2410" s="23"/>
      <c r="E2410" s="3"/>
      <c r="F2410" s="3"/>
      <c r="I2410" s="3"/>
      <c r="J2410" s="3"/>
      <c r="K2410" s="3"/>
      <c r="L2410" s="3"/>
      <c r="M2410" s="3"/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B2410" s="3"/>
      <c r="AC2410" s="3"/>
      <c r="AD2410" s="3"/>
      <c r="AE2410" s="3"/>
      <c r="AF2410" s="3"/>
      <c r="AG2410" s="3"/>
      <c r="AH2410" s="3"/>
      <c r="AI2410" s="3"/>
      <c r="AJ2410" s="3"/>
    </row>
    <row r="2411" spans="1:36" x14ac:dyDescent="0.45">
      <c r="A2411" s="3"/>
      <c r="B2411" s="3"/>
      <c r="C2411" s="3"/>
      <c r="D2411" s="23"/>
      <c r="E2411" s="3"/>
      <c r="F2411" s="3"/>
      <c r="I2411" s="3"/>
      <c r="J2411" s="3"/>
      <c r="K2411" s="3"/>
      <c r="L2411" s="3"/>
      <c r="M2411" s="3"/>
      <c r="N2411" s="3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B2411" s="3"/>
      <c r="AC2411" s="3"/>
      <c r="AD2411" s="3"/>
      <c r="AE2411" s="3"/>
      <c r="AF2411" s="3"/>
      <c r="AG2411" s="3"/>
      <c r="AH2411" s="3"/>
      <c r="AI2411" s="3"/>
      <c r="AJ2411" s="3"/>
    </row>
    <row r="2412" spans="1:36" x14ac:dyDescent="0.45">
      <c r="A2412" s="3"/>
      <c r="B2412" s="3"/>
      <c r="C2412" s="3"/>
      <c r="D2412" s="23"/>
      <c r="E2412" s="3"/>
      <c r="F2412" s="3"/>
      <c r="I2412" s="3"/>
      <c r="J2412" s="3"/>
      <c r="K2412" s="3"/>
      <c r="L2412" s="3"/>
      <c r="M2412" s="3"/>
      <c r="N2412" s="3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B2412" s="3"/>
      <c r="AC2412" s="3"/>
      <c r="AD2412" s="3"/>
      <c r="AE2412" s="3"/>
      <c r="AF2412" s="3"/>
      <c r="AG2412" s="3"/>
      <c r="AH2412" s="3"/>
      <c r="AI2412" s="3"/>
      <c r="AJ2412" s="3"/>
    </row>
    <row r="2413" spans="1:36" x14ac:dyDescent="0.45">
      <c r="A2413" s="3"/>
      <c r="B2413" s="3"/>
      <c r="C2413" s="3"/>
      <c r="D2413" s="23"/>
      <c r="E2413" s="3"/>
      <c r="F2413" s="3"/>
      <c r="I2413" s="3"/>
      <c r="J2413" s="3"/>
      <c r="K2413" s="3"/>
      <c r="L2413" s="3"/>
      <c r="M2413" s="3"/>
      <c r="N2413" s="3"/>
      <c r="O2413" s="3"/>
      <c r="P2413" s="3"/>
      <c r="Q2413" s="3"/>
      <c r="R2413" s="3"/>
      <c r="S2413" s="3"/>
      <c r="T2413" s="3"/>
      <c r="U2413" s="3"/>
      <c r="V2413" s="3"/>
      <c r="W2413" s="3"/>
      <c r="X2413" s="3"/>
      <c r="Y2413" s="3"/>
      <c r="Z2413" s="3"/>
      <c r="AB2413" s="3"/>
      <c r="AC2413" s="3"/>
      <c r="AD2413" s="3"/>
      <c r="AE2413" s="3"/>
      <c r="AF2413" s="3"/>
      <c r="AG2413" s="3"/>
      <c r="AH2413" s="3"/>
      <c r="AI2413" s="3"/>
      <c r="AJ2413" s="3"/>
    </row>
    <row r="2414" spans="1:36" x14ac:dyDescent="0.45">
      <c r="A2414" s="3"/>
      <c r="B2414" s="3"/>
      <c r="C2414" s="3"/>
      <c r="D2414" s="23"/>
      <c r="E2414" s="3"/>
      <c r="F2414" s="3"/>
      <c r="I2414" s="3"/>
      <c r="J2414" s="3"/>
      <c r="K2414" s="3"/>
      <c r="L2414" s="3"/>
      <c r="M2414" s="3"/>
      <c r="N2414" s="3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B2414" s="3"/>
      <c r="AC2414" s="3"/>
      <c r="AD2414" s="3"/>
      <c r="AE2414" s="3"/>
      <c r="AF2414" s="3"/>
      <c r="AG2414" s="3"/>
      <c r="AH2414" s="3"/>
      <c r="AI2414" s="3"/>
      <c r="AJ2414" s="3"/>
    </row>
    <row r="2415" spans="1:36" x14ac:dyDescent="0.45">
      <c r="A2415" s="3"/>
      <c r="B2415" s="3"/>
      <c r="C2415" s="3"/>
      <c r="D2415" s="23"/>
      <c r="E2415" s="3"/>
      <c r="F2415" s="3"/>
      <c r="I2415" s="3"/>
      <c r="J2415" s="3"/>
      <c r="K2415" s="3"/>
      <c r="L2415" s="3"/>
      <c r="M2415" s="3"/>
      <c r="N2415" s="3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B2415" s="3"/>
      <c r="AC2415" s="3"/>
      <c r="AD2415" s="3"/>
      <c r="AE2415" s="3"/>
      <c r="AF2415" s="3"/>
      <c r="AG2415" s="3"/>
      <c r="AH2415" s="3"/>
      <c r="AI2415" s="3"/>
      <c r="AJ2415" s="3"/>
    </row>
    <row r="2416" spans="1:36" x14ac:dyDescent="0.45">
      <c r="A2416" s="3"/>
      <c r="B2416" s="3"/>
      <c r="C2416" s="3"/>
      <c r="D2416" s="23"/>
      <c r="E2416" s="3"/>
      <c r="F2416" s="3"/>
      <c r="I2416" s="3"/>
      <c r="J2416" s="3"/>
      <c r="K2416" s="3"/>
      <c r="L2416" s="3"/>
      <c r="M2416" s="3"/>
      <c r="N2416" s="3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B2416" s="3"/>
      <c r="AC2416" s="3"/>
      <c r="AD2416" s="3"/>
      <c r="AE2416" s="3"/>
      <c r="AF2416" s="3"/>
      <c r="AG2416" s="3"/>
      <c r="AH2416" s="3"/>
      <c r="AI2416" s="3"/>
      <c r="AJ2416" s="3"/>
    </row>
    <row r="2417" spans="1:36" x14ac:dyDescent="0.45">
      <c r="A2417" s="3"/>
      <c r="B2417" s="3"/>
      <c r="C2417" s="3"/>
      <c r="D2417" s="23"/>
      <c r="E2417" s="3"/>
      <c r="F2417" s="3"/>
      <c r="I2417" s="3"/>
      <c r="J2417" s="3"/>
      <c r="K2417" s="3"/>
      <c r="L2417" s="3"/>
      <c r="M2417" s="3"/>
      <c r="N2417" s="3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B2417" s="3"/>
      <c r="AC2417" s="3"/>
      <c r="AD2417" s="3"/>
      <c r="AE2417" s="3"/>
      <c r="AF2417" s="3"/>
      <c r="AG2417" s="3"/>
      <c r="AH2417" s="3"/>
      <c r="AI2417" s="3"/>
      <c r="AJ2417" s="3"/>
    </row>
    <row r="2418" spans="1:36" x14ac:dyDescent="0.45">
      <c r="A2418" s="3"/>
      <c r="B2418" s="3"/>
      <c r="C2418" s="3"/>
      <c r="D2418" s="23"/>
      <c r="E2418" s="3"/>
      <c r="F2418" s="3"/>
      <c r="I2418" s="3"/>
      <c r="J2418" s="3"/>
      <c r="K2418" s="3"/>
      <c r="L2418" s="3"/>
      <c r="M2418" s="3"/>
      <c r="N2418" s="3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B2418" s="3"/>
      <c r="AC2418" s="3"/>
      <c r="AD2418" s="3"/>
      <c r="AE2418" s="3"/>
      <c r="AF2418" s="3"/>
      <c r="AG2418" s="3"/>
      <c r="AH2418" s="3"/>
      <c r="AI2418" s="3"/>
      <c r="AJ2418" s="3"/>
    </row>
    <row r="2419" spans="1:36" x14ac:dyDescent="0.45">
      <c r="A2419" s="3"/>
      <c r="B2419" s="3"/>
      <c r="C2419" s="3"/>
      <c r="D2419" s="23"/>
      <c r="E2419" s="3"/>
      <c r="F2419" s="3"/>
      <c r="I2419" s="3"/>
      <c r="J2419" s="3"/>
      <c r="K2419" s="3"/>
      <c r="L2419" s="3"/>
      <c r="M2419" s="3"/>
      <c r="N2419" s="3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Z2419" s="3"/>
      <c r="AB2419" s="3"/>
      <c r="AC2419" s="3"/>
      <c r="AD2419" s="3"/>
      <c r="AE2419" s="3"/>
      <c r="AF2419" s="3"/>
      <c r="AG2419" s="3"/>
      <c r="AH2419" s="3"/>
      <c r="AI2419" s="3"/>
      <c r="AJ2419" s="3"/>
    </row>
    <row r="2420" spans="1:36" x14ac:dyDescent="0.45">
      <c r="A2420" s="3"/>
      <c r="B2420" s="3"/>
      <c r="C2420" s="3"/>
      <c r="D2420" s="23"/>
      <c r="E2420" s="3"/>
      <c r="F2420" s="3"/>
      <c r="I2420" s="3"/>
      <c r="J2420" s="3"/>
      <c r="K2420" s="3"/>
      <c r="L2420" s="3"/>
      <c r="M2420" s="3"/>
      <c r="N2420" s="3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Z2420" s="3"/>
      <c r="AB2420" s="3"/>
      <c r="AC2420" s="3"/>
      <c r="AD2420" s="3"/>
      <c r="AE2420" s="3"/>
      <c r="AF2420" s="3"/>
      <c r="AG2420" s="3"/>
      <c r="AH2420" s="3"/>
      <c r="AI2420" s="3"/>
      <c r="AJ2420" s="3"/>
    </row>
    <row r="2421" spans="1:36" x14ac:dyDescent="0.45">
      <c r="A2421" s="3"/>
      <c r="B2421" s="3"/>
      <c r="C2421" s="3"/>
      <c r="D2421" s="23"/>
      <c r="E2421" s="3"/>
      <c r="F2421" s="3"/>
      <c r="I2421" s="3"/>
      <c r="J2421" s="3"/>
      <c r="K2421" s="3"/>
      <c r="L2421" s="3"/>
      <c r="M2421" s="3"/>
      <c r="N2421" s="3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Z2421" s="3"/>
      <c r="AB2421" s="3"/>
      <c r="AC2421" s="3"/>
      <c r="AD2421" s="3"/>
      <c r="AE2421" s="3"/>
      <c r="AF2421" s="3"/>
      <c r="AG2421" s="3"/>
      <c r="AH2421" s="3"/>
      <c r="AI2421" s="3"/>
      <c r="AJ2421" s="3"/>
    </row>
    <row r="2422" spans="1:36" x14ac:dyDescent="0.45">
      <c r="A2422" s="3"/>
      <c r="B2422" s="3"/>
      <c r="C2422" s="3"/>
      <c r="D2422" s="23"/>
      <c r="E2422" s="3"/>
      <c r="F2422" s="3"/>
      <c r="I2422" s="3"/>
      <c r="J2422" s="3"/>
      <c r="K2422" s="3"/>
      <c r="L2422" s="3"/>
      <c r="M2422" s="3"/>
      <c r="N2422" s="3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Z2422" s="3"/>
      <c r="AB2422" s="3"/>
      <c r="AC2422" s="3"/>
      <c r="AD2422" s="3"/>
      <c r="AE2422" s="3"/>
      <c r="AF2422" s="3"/>
      <c r="AG2422" s="3"/>
      <c r="AH2422" s="3"/>
      <c r="AI2422" s="3"/>
      <c r="AJ2422" s="3"/>
    </row>
    <row r="2423" spans="1:36" x14ac:dyDescent="0.45">
      <c r="A2423" s="3"/>
      <c r="B2423" s="3"/>
      <c r="C2423" s="3"/>
      <c r="D2423" s="23"/>
      <c r="E2423" s="3"/>
      <c r="F2423" s="3"/>
      <c r="I2423" s="3"/>
      <c r="J2423" s="3"/>
      <c r="K2423" s="3"/>
      <c r="L2423" s="3"/>
      <c r="M2423" s="3"/>
      <c r="N2423" s="3"/>
      <c r="O2423" s="3"/>
      <c r="P2423" s="3"/>
      <c r="Q2423" s="3"/>
      <c r="R2423" s="3"/>
      <c r="S2423" s="3"/>
      <c r="T2423" s="3"/>
      <c r="U2423" s="3"/>
      <c r="V2423" s="3"/>
      <c r="W2423" s="3"/>
      <c r="X2423" s="3"/>
      <c r="Y2423" s="3"/>
      <c r="Z2423" s="3"/>
      <c r="AB2423" s="3"/>
      <c r="AC2423" s="3"/>
      <c r="AD2423" s="3"/>
      <c r="AE2423" s="3"/>
      <c r="AF2423" s="3"/>
      <c r="AG2423" s="3"/>
      <c r="AH2423" s="3"/>
      <c r="AI2423" s="3"/>
      <c r="AJ2423" s="3"/>
    </row>
    <row r="2424" spans="1:36" x14ac:dyDescent="0.45">
      <c r="A2424" s="3"/>
      <c r="B2424" s="3"/>
      <c r="C2424" s="3"/>
      <c r="D2424" s="23"/>
      <c r="E2424" s="3"/>
      <c r="F2424" s="3"/>
      <c r="I2424" s="3"/>
      <c r="J2424" s="3"/>
      <c r="K2424" s="3"/>
      <c r="L2424" s="3"/>
      <c r="M2424" s="3"/>
      <c r="N2424" s="3"/>
      <c r="O2424" s="3"/>
      <c r="P2424" s="3"/>
      <c r="Q2424" s="3"/>
      <c r="R2424" s="3"/>
      <c r="S2424" s="3"/>
      <c r="T2424" s="3"/>
      <c r="U2424" s="3"/>
      <c r="V2424" s="3"/>
      <c r="W2424" s="3"/>
      <c r="X2424" s="3"/>
      <c r="Y2424" s="3"/>
      <c r="Z2424" s="3"/>
      <c r="AB2424" s="3"/>
      <c r="AC2424" s="3"/>
      <c r="AD2424" s="3"/>
      <c r="AE2424" s="3"/>
      <c r="AF2424" s="3"/>
      <c r="AG2424" s="3"/>
      <c r="AH2424" s="3"/>
      <c r="AI2424" s="3"/>
      <c r="AJ2424" s="3"/>
    </row>
    <row r="2425" spans="1:36" x14ac:dyDescent="0.45">
      <c r="A2425" s="3"/>
      <c r="B2425" s="3"/>
      <c r="C2425" s="3"/>
      <c r="D2425" s="23"/>
      <c r="E2425" s="3"/>
      <c r="F2425" s="3"/>
      <c r="I2425" s="3"/>
      <c r="J2425" s="3"/>
      <c r="K2425" s="3"/>
      <c r="L2425" s="3"/>
      <c r="M2425" s="3"/>
      <c r="N2425" s="3"/>
      <c r="O2425" s="3"/>
      <c r="P2425" s="3"/>
      <c r="Q2425" s="3"/>
      <c r="R2425" s="3"/>
      <c r="S2425" s="3"/>
      <c r="T2425" s="3"/>
      <c r="U2425" s="3"/>
      <c r="V2425" s="3"/>
      <c r="W2425" s="3"/>
      <c r="X2425" s="3"/>
      <c r="Y2425" s="3"/>
      <c r="Z2425" s="3"/>
      <c r="AB2425" s="3"/>
      <c r="AC2425" s="3"/>
      <c r="AD2425" s="3"/>
      <c r="AE2425" s="3"/>
      <c r="AF2425" s="3"/>
      <c r="AG2425" s="3"/>
      <c r="AH2425" s="3"/>
      <c r="AI2425" s="3"/>
      <c r="AJ2425" s="3"/>
    </row>
    <row r="2426" spans="1:36" x14ac:dyDescent="0.45">
      <c r="A2426" s="3"/>
      <c r="B2426" s="3"/>
      <c r="C2426" s="3"/>
      <c r="D2426" s="23"/>
      <c r="E2426" s="3"/>
      <c r="F2426" s="3"/>
      <c r="I2426" s="3"/>
      <c r="J2426" s="3"/>
      <c r="K2426" s="3"/>
      <c r="L2426" s="3"/>
      <c r="M2426" s="3"/>
      <c r="N2426" s="3"/>
      <c r="O2426" s="3"/>
      <c r="P2426" s="3"/>
      <c r="Q2426" s="3"/>
      <c r="R2426" s="3"/>
      <c r="S2426" s="3"/>
      <c r="T2426" s="3"/>
      <c r="U2426" s="3"/>
      <c r="V2426" s="3"/>
      <c r="W2426" s="3"/>
      <c r="X2426" s="3"/>
      <c r="Y2426" s="3"/>
      <c r="Z2426" s="3"/>
      <c r="AB2426" s="3"/>
      <c r="AC2426" s="3"/>
      <c r="AD2426" s="3"/>
      <c r="AE2426" s="3"/>
      <c r="AF2426" s="3"/>
      <c r="AG2426" s="3"/>
      <c r="AH2426" s="3"/>
      <c r="AI2426" s="3"/>
      <c r="AJ2426" s="3"/>
    </row>
    <row r="2427" spans="1:36" x14ac:dyDescent="0.45">
      <c r="A2427" s="3"/>
      <c r="B2427" s="3"/>
      <c r="C2427" s="3"/>
      <c r="D2427" s="23"/>
      <c r="E2427" s="3"/>
      <c r="F2427" s="3"/>
      <c r="I2427" s="3"/>
      <c r="J2427" s="3"/>
      <c r="K2427" s="3"/>
      <c r="L2427" s="3"/>
      <c r="M2427" s="3"/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B2427" s="3"/>
      <c r="AC2427" s="3"/>
      <c r="AD2427" s="3"/>
      <c r="AE2427" s="3"/>
      <c r="AF2427" s="3"/>
      <c r="AG2427" s="3"/>
      <c r="AH2427" s="3"/>
      <c r="AI2427" s="3"/>
      <c r="AJ2427" s="3"/>
    </row>
    <row r="2428" spans="1:36" x14ac:dyDescent="0.45">
      <c r="A2428" s="3"/>
      <c r="B2428" s="3"/>
      <c r="C2428" s="3"/>
      <c r="D2428" s="23"/>
      <c r="E2428" s="3"/>
      <c r="F2428" s="3"/>
      <c r="I2428" s="3"/>
      <c r="J2428" s="3"/>
      <c r="K2428" s="3"/>
      <c r="L2428" s="3"/>
      <c r="M2428" s="3"/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B2428" s="3"/>
      <c r="AC2428" s="3"/>
      <c r="AD2428" s="3"/>
      <c r="AE2428" s="3"/>
      <c r="AF2428" s="3"/>
      <c r="AG2428" s="3"/>
      <c r="AH2428" s="3"/>
      <c r="AI2428" s="3"/>
      <c r="AJ2428" s="3"/>
    </row>
    <row r="2429" spans="1:36" x14ac:dyDescent="0.45">
      <c r="A2429" s="3"/>
      <c r="B2429" s="3"/>
      <c r="C2429" s="3"/>
      <c r="D2429" s="23"/>
      <c r="E2429" s="3"/>
      <c r="F2429" s="3"/>
      <c r="I2429" s="3"/>
      <c r="J2429" s="3"/>
      <c r="K2429" s="3"/>
      <c r="L2429" s="3"/>
      <c r="M2429" s="3"/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B2429" s="3"/>
      <c r="AC2429" s="3"/>
      <c r="AD2429" s="3"/>
      <c r="AE2429" s="3"/>
      <c r="AF2429" s="3"/>
      <c r="AG2429" s="3"/>
      <c r="AH2429" s="3"/>
      <c r="AI2429" s="3"/>
      <c r="AJ2429" s="3"/>
    </row>
    <row r="2430" spans="1:36" x14ac:dyDescent="0.45">
      <c r="A2430" s="3"/>
      <c r="B2430" s="3"/>
      <c r="C2430" s="3"/>
      <c r="D2430" s="23"/>
      <c r="E2430" s="3"/>
      <c r="F2430" s="3"/>
      <c r="I2430" s="3"/>
      <c r="J2430" s="3"/>
      <c r="K2430" s="3"/>
      <c r="L2430" s="3"/>
      <c r="M2430" s="3"/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B2430" s="3"/>
      <c r="AC2430" s="3"/>
      <c r="AD2430" s="3"/>
      <c r="AE2430" s="3"/>
      <c r="AF2430" s="3"/>
      <c r="AG2430" s="3"/>
      <c r="AH2430" s="3"/>
      <c r="AI2430" s="3"/>
      <c r="AJ2430" s="3"/>
    </row>
    <row r="2431" spans="1:36" x14ac:dyDescent="0.45">
      <c r="A2431" s="3"/>
      <c r="B2431" s="3"/>
      <c r="C2431" s="3"/>
      <c r="D2431" s="23"/>
      <c r="E2431" s="3"/>
      <c r="F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B2431" s="3"/>
      <c r="AC2431" s="3"/>
      <c r="AD2431" s="3"/>
      <c r="AE2431" s="3"/>
      <c r="AF2431" s="3"/>
      <c r="AG2431" s="3"/>
      <c r="AH2431" s="3"/>
      <c r="AI2431" s="3"/>
      <c r="AJ2431" s="3"/>
    </row>
    <row r="2432" spans="1:36" x14ac:dyDescent="0.45">
      <c r="A2432" s="3"/>
      <c r="B2432" s="3"/>
      <c r="C2432" s="3"/>
      <c r="D2432" s="23"/>
      <c r="E2432" s="3"/>
      <c r="F2432" s="3"/>
      <c r="I2432" s="3"/>
      <c r="J2432" s="3"/>
      <c r="K2432" s="3"/>
      <c r="L2432" s="3"/>
      <c r="M2432" s="3"/>
      <c r="N2432" s="3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B2432" s="3"/>
      <c r="AC2432" s="3"/>
      <c r="AD2432" s="3"/>
      <c r="AE2432" s="3"/>
      <c r="AF2432" s="3"/>
      <c r="AG2432" s="3"/>
      <c r="AH2432" s="3"/>
      <c r="AI2432" s="3"/>
      <c r="AJ2432" s="3"/>
    </row>
    <row r="2433" spans="1:36" x14ac:dyDescent="0.45">
      <c r="A2433" s="3"/>
      <c r="B2433" s="3"/>
      <c r="C2433" s="3"/>
      <c r="D2433" s="23"/>
      <c r="E2433" s="3"/>
      <c r="F2433" s="3"/>
      <c r="I2433" s="3"/>
      <c r="J2433" s="3"/>
      <c r="K2433" s="3"/>
      <c r="L2433" s="3"/>
      <c r="M2433" s="3"/>
      <c r="N2433" s="3"/>
      <c r="O2433" s="3"/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B2433" s="3"/>
      <c r="AC2433" s="3"/>
      <c r="AD2433" s="3"/>
      <c r="AE2433" s="3"/>
      <c r="AF2433" s="3"/>
      <c r="AG2433" s="3"/>
      <c r="AH2433" s="3"/>
      <c r="AI2433" s="3"/>
      <c r="AJ2433" s="3"/>
    </row>
    <row r="2434" spans="1:36" x14ac:dyDescent="0.45">
      <c r="A2434" s="3"/>
      <c r="B2434" s="3"/>
      <c r="C2434" s="3"/>
      <c r="D2434" s="23"/>
      <c r="E2434" s="3"/>
      <c r="F2434" s="3"/>
      <c r="I2434" s="3"/>
      <c r="J2434" s="3"/>
      <c r="K2434" s="3"/>
      <c r="L2434" s="3"/>
      <c r="M2434" s="3"/>
      <c r="N2434" s="3"/>
      <c r="O2434" s="3"/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B2434" s="3"/>
      <c r="AC2434" s="3"/>
      <c r="AD2434" s="3"/>
      <c r="AE2434" s="3"/>
      <c r="AF2434" s="3"/>
      <c r="AG2434" s="3"/>
      <c r="AH2434" s="3"/>
      <c r="AI2434" s="3"/>
      <c r="AJ2434" s="3"/>
    </row>
    <row r="2435" spans="1:36" x14ac:dyDescent="0.45">
      <c r="A2435" s="3"/>
      <c r="B2435" s="3"/>
      <c r="C2435" s="3"/>
      <c r="D2435" s="23"/>
      <c r="E2435" s="3"/>
      <c r="F2435" s="3"/>
      <c r="I2435" s="3"/>
      <c r="J2435" s="3"/>
      <c r="K2435" s="3"/>
      <c r="L2435" s="3"/>
      <c r="M2435" s="3"/>
      <c r="N2435" s="3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B2435" s="3"/>
      <c r="AC2435" s="3"/>
      <c r="AD2435" s="3"/>
      <c r="AE2435" s="3"/>
      <c r="AF2435" s="3"/>
      <c r="AG2435" s="3"/>
      <c r="AH2435" s="3"/>
      <c r="AI2435" s="3"/>
      <c r="AJ2435" s="3"/>
    </row>
    <row r="2436" spans="1:36" x14ac:dyDescent="0.45">
      <c r="A2436" s="3"/>
      <c r="B2436" s="3"/>
      <c r="C2436" s="3"/>
      <c r="D2436" s="23"/>
      <c r="E2436" s="3"/>
      <c r="F2436" s="3"/>
      <c r="I2436" s="3"/>
      <c r="J2436" s="3"/>
      <c r="K2436" s="3"/>
      <c r="L2436" s="3"/>
      <c r="M2436" s="3"/>
      <c r="N2436" s="3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B2436" s="3"/>
      <c r="AC2436" s="3"/>
      <c r="AD2436" s="3"/>
      <c r="AE2436" s="3"/>
      <c r="AF2436" s="3"/>
      <c r="AG2436" s="3"/>
      <c r="AH2436" s="3"/>
      <c r="AI2436" s="3"/>
      <c r="AJ2436" s="3"/>
    </row>
    <row r="2437" spans="1:36" x14ac:dyDescent="0.45">
      <c r="A2437" s="3"/>
      <c r="B2437" s="3"/>
      <c r="C2437" s="3"/>
      <c r="D2437" s="23"/>
      <c r="E2437" s="3"/>
      <c r="F2437" s="3"/>
      <c r="I2437" s="3"/>
      <c r="J2437" s="3"/>
      <c r="K2437" s="3"/>
      <c r="L2437" s="3"/>
      <c r="M2437" s="3"/>
      <c r="N2437" s="3"/>
      <c r="O2437" s="3"/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B2437" s="3"/>
      <c r="AC2437" s="3"/>
      <c r="AD2437" s="3"/>
      <c r="AE2437" s="3"/>
      <c r="AF2437" s="3"/>
      <c r="AG2437" s="3"/>
      <c r="AH2437" s="3"/>
      <c r="AI2437" s="3"/>
      <c r="AJ2437" s="3"/>
    </row>
    <row r="2438" spans="1:36" x14ac:dyDescent="0.45">
      <c r="A2438" s="3"/>
      <c r="B2438" s="3"/>
      <c r="C2438" s="3"/>
      <c r="D2438" s="23"/>
      <c r="E2438" s="3"/>
      <c r="F2438" s="3"/>
      <c r="I2438" s="3"/>
      <c r="J2438" s="3"/>
      <c r="K2438" s="3"/>
      <c r="L2438" s="3"/>
      <c r="M2438" s="3"/>
      <c r="N2438" s="3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B2438" s="3"/>
      <c r="AC2438" s="3"/>
      <c r="AD2438" s="3"/>
      <c r="AE2438" s="3"/>
      <c r="AF2438" s="3"/>
      <c r="AG2438" s="3"/>
      <c r="AH2438" s="3"/>
      <c r="AI2438" s="3"/>
      <c r="AJ2438" s="3"/>
    </row>
    <row r="2439" spans="1:36" x14ac:dyDescent="0.45">
      <c r="A2439" s="3"/>
      <c r="B2439" s="3"/>
      <c r="C2439" s="3"/>
      <c r="D2439" s="23"/>
      <c r="E2439" s="3"/>
      <c r="F2439" s="3"/>
      <c r="I2439" s="3"/>
      <c r="J2439" s="3"/>
      <c r="K2439" s="3"/>
      <c r="L2439" s="3"/>
      <c r="M2439" s="3"/>
      <c r="N2439" s="3"/>
      <c r="O2439" s="3"/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B2439" s="3"/>
      <c r="AC2439" s="3"/>
      <c r="AD2439" s="3"/>
      <c r="AE2439" s="3"/>
      <c r="AF2439" s="3"/>
      <c r="AG2439" s="3"/>
      <c r="AH2439" s="3"/>
      <c r="AI2439" s="3"/>
      <c r="AJ2439" s="3"/>
    </row>
    <row r="2440" spans="1:36" x14ac:dyDescent="0.45">
      <c r="A2440" s="3"/>
      <c r="B2440" s="3"/>
      <c r="C2440" s="3"/>
      <c r="D2440" s="23"/>
      <c r="E2440" s="3"/>
      <c r="F2440" s="3"/>
      <c r="I2440" s="3"/>
      <c r="J2440" s="3"/>
      <c r="K2440" s="3"/>
      <c r="L2440" s="3"/>
      <c r="M2440" s="3"/>
      <c r="N2440" s="3"/>
      <c r="O2440" s="3"/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B2440" s="3"/>
      <c r="AC2440" s="3"/>
      <c r="AD2440" s="3"/>
      <c r="AE2440" s="3"/>
      <c r="AF2440" s="3"/>
      <c r="AG2440" s="3"/>
      <c r="AH2440" s="3"/>
      <c r="AI2440" s="3"/>
      <c r="AJ2440" s="3"/>
    </row>
    <row r="2441" spans="1:36" x14ac:dyDescent="0.45">
      <c r="A2441" s="3"/>
      <c r="B2441" s="3"/>
      <c r="C2441" s="3"/>
      <c r="D2441" s="23"/>
      <c r="E2441" s="3"/>
      <c r="F2441" s="3"/>
      <c r="I2441" s="3"/>
      <c r="J2441" s="3"/>
      <c r="K2441" s="3"/>
      <c r="L2441" s="3"/>
      <c r="M2441" s="3"/>
      <c r="N2441" s="3"/>
      <c r="O2441" s="3"/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B2441" s="3"/>
      <c r="AC2441" s="3"/>
      <c r="AD2441" s="3"/>
      <c r="AE2441" s="3"/>
      <c r="AF2441" s="3"/>
      <c r="AG2441" s="3"/>
      <c r="AH2441" s="3"/>
      <c r="AI2441" s="3"/>
      <c r="AJ2441" s="3"/>
    </row>
    <row r="2442" spans="1:36" x14ac:dyDescent="0.45">
      <c r="A2442" s="3"/>
      <c r="B2442" s="3"/>
      <c r="C2442" s="3"/>
      <c r="D2442" s="23"/>
      <c r="E2442" s="3"/>
      <c r="F2442" s="3"/>
      <c r="I2442" s="3"/>
      <c r="J2442" s="3"/>
      <c r="K2442" s="3"/>
      <c r="L2442" s="3"/>
      <c r="M2442" s="3"/>
      <c r="N2442" s="3"/>
      <c r="O2442" s="3"/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B2442" s="3"/>
      <c r="AC2442" s="3"/>
      <c r="AD2442" s="3"/>
      <c r="AE2442" s="3"/>
      <c r="AF2442" s="3"/>
      <c r="AG2442" s="3"/>
      <c r="AH2442" s="3"/>
      <c r="AI2442" s="3"/>
      <c r="AJ2442" s="3"/>
    </row>
    <row r="2443" spans="1:36" x14ac:dyDescent="0.45">
      <c r="A2443" s="3"/>
      <c r="B2443" s="3"/>
      <c r="C2443" s="3"/>
      <c r="D2443" s="23"/>
      <c r="E2443" s="3"/>
      <c r="F2443" s="3"/>
      <c r="I2443" s="3"/>
      <c r="J2443" s="3"/>
      <c r="K2443" s="3"/>
      <c r="L2443" s="3"/>
      <c r="M2443" s="3"/>
      <c r="N2443" s="3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B2443" s="3"/>
      <c r="AC2443" s="3"/>
      <c r="AD2443" s="3"/>
      <c r="AE2443" s="3"/>
      <c r="AF2443" s="3"/>
      <c r="AG2443" s="3"/>
      <c r="AH2443" s="3"/>
      <c r="AI2443" s="3"/>
      <c r="AJ2443" s="3"/>
    </row>
    <row r="2444" spans="1:36" x14ac:dyDescent="0.45">
      <c r="A2444" s="3"/>
      <c r="B2444" s="3"/>
      <c r="C2444" s="3"/>
      <c r="D2444" s="23"/>
      <c r="E2444" s="3"/>
      <c r="F2444" s="3"/>
      <c r="I2444" s="3"/>
      <c r="J2444" s="3"/>
      <c r="K2444" s="3"/>
      <c r="L2444" s="3"/>
      <c r="M2444" s="3"/>
      <c r="N2444" s="3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B2444" s="3"/>
      <c r="AC2444" s="3"/>
      <c r="AD2444" s="3"/>
      <c r="AE2444" s="3"/>
      <c r="AF2444" s="3"/>
      <c r="AG2444" s="3"/>
      <c r="AH2444" s="3"/>
      <c r="AI2444" s="3"/>
      <c r="AJ2444" s="3"/>
    </row>
    <row r="2445" spans="1:36" x14ac:dyDescent="0.45">
      <c r="A2445" s="3"/>
      <c r="B2445" s="3"/>
      <c r="C2445" s="3"/>
      <c r="D2445" s="23"/>
      <c r="E2445" s="3"/>
      <c r="F2445" s="3"/>
      <c r="I2445" s="3"/>
      <c r="J2445" s="3"/>
      <c r="K2445" s="3"/>
      <c r="L2445" s="3"/>
      <c r="M2445" s="3"/>
      <c r="N2445" s="3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B2445" s="3"/>
      <c r="AC2445" s="3"/>
      <c r="AD2445" s="3"/>
      <c r="AE2445" s="3"/>
      <c r="AF2445" s="3"/>
      <c r="AG2445" s="3"/>
      <c r="AH2445" s="3"/>
      <c r="AI2445" s="3"/>
      <c r="AJ2445" s="3"/>
    </row>
    <row r="2446" spans="1:36" x14ac:dyDescent="0.45">
      <c r="A2446" s="3"/>
      <c r="B2446" s="3"/>
      <c r="C2446" s="3"/>
      <c r="D2446" s="23"/>
      <c r="E2446" s="3"/>
      <c r="F2446" s="3"/>
      <c r="I2446" s="3"/>
      <c r="J2446" s="3"/>
      <c r="K2446" s="3"/>
      <c r="L2446" s="3"/>
      <c r="M2446" s="3"/>
      <c r="N2446" s="3"/>
      <c r="O2446" s="3"/>
      <c r="P2446" s="3"/>
      <c r="Q2446" s="3"/>
      <c r="R2446" s="3"/>
      <c r="S2446" s="3"/>
      <c r="T2446" s="3"/>
      <c r="U2446" s="3"/>
      <c r="V2446" s="3"/>
      <c r="W2446" s="3"/>
      <c r="X2446" s="3"/>
      <c r="Y2446" s="3"/>
      <c r="Z2446" s="3"/>
      <c r="AB2446" s="3"/>
      <c r="AC2446" s="3"/>
      <c r="AD2446" s="3"/>
      <c r="AE2446" s="3"/>
      <c r="AF2446" s="3"/>
      <c r="AG2446" s="3"/>
      <c r="AH2446" s="3"/>
      <c r="AI2446" s="3"/>
      <c r="AJ2446" s="3"/>
    </row>
    <row r="2447" spans="1:36" x14ac:dyDescent="0.45">
      <c r="A2447" s="3"/>
      <c r="B2447" s="3"/>
      <c r="C2447" s="3"/>
      <c r="D2447" s="23"/>
      <c r="E2447" s="3"/>
      <c r="F2447" s="3"/>
      <c r="I2447" s="3"/>
      <c r="J2447" s="3"/>
      <c r="K2447" s="3"/>
      <c r="L2447" s="3"/>
      <c r="M2447" s="3"/>
      <c r="N2447" s="3"/>
      <c r="O2447" s="3"/>
      <c r="P2447" s="3"/>
      <c r="Q2447" s="3"/>
      <c r="R2447" s="3"/>
      <c r="S2447" s="3"/>
      <c r="T2447" s="3"/>
      <c r="U2447" s="3"/>
      <c r="V2447" s="3"/>
      <c r="W2447" s="3"/>
      <c r="X2447" s="3"/>
      <c r="Y2447" s="3"/>
      <c r="Z2447" s="3"/>
      <c r="AB2447" s="3"/>
      <c r="AC2447" s="3"/>
      <c r="AD2447" s="3"/>
      <c r="AE2447" s="3"/>
      <c r="AF2447" s="3"/>
      <c r="AG2447" s="3"/>
      <c r="AH2447" s="3"/>
      <c r="AI2447" s="3"/>
      <c r="AJ2447" s="3"/>
    </row>
    <row r="2448" spans="1:36" x14ac:dyDescent="0.45">
      <c r="A2448" s="3"/>
      <c r="B2448" s="3"/>
      <c r="C2448" s="3"/>
      <c r="D2448" s="23"/>
      <c r="E2448" s="3"/>
      <c r="F2448" s="3"/>
      <c r="I2448" s="3"/>
      <c r="J2448" s="3"/>
      <c r="K2448" s="3"/>
      <c r="L2448" s="3"/>
      <c r="M2448" s="3"/>
      <c r="N2448" s="3"/>
      <c r="O2448" s="3"/>
      <c r="P2448" s="3"/>
      <c r="Q2448" s="3"/>
      <c r="R2448" s="3"/>
      <c r="S2448" s="3"/>
      <c r="T2448" s="3"/>
      <c r="U2448" s="3"/>
      <c r="V2448" s="3"/>
      <c r="W2448" s="3"/>
      <c r="X2448" s="3"/>
      <c r="Y2448" s="3"/>
      <c r="Z2448" s="3"/>
      <c r="AB2448" s="3"/>
      <c r="AC2448" s="3"/>
      <c r="AD2448" s="3"/>
      <c r="AE2448" s="3"/>
      <c r="AF2448" s="3"/>
      <c r="AG2448" s="3"/>
      <c r="AH2448" s="3"/>
      <c r="AI2448" s="3"/>
      <c r="AJ2448" s="3"/>
    </row>
    <row r="2449" spans="1:36" x14ac:dyDescent="0.45">
      <c r="A2449" s="3"/>
      <c r="B2449" s="3"/>
      <c r="C2449" s="3"/>
      <c r="D2449" s="23"/>
      <c r="E2449" s="3"/>
      <c r="F2449" s="3"/>
      <c r="I2449" s="3"/>
      <c r="J2449" s="3"/>
      <c r="K2449" s="3"/>
      <c r="L2449" s="3"/>
      <c r="M2449" s="3"/>
      <c r="N2449" s="3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B2449" s="3"/>
      <c r="AC2449" s="3"/>
      <c r="AD2449" s="3"/>
      <c r="AE2449" s="3"/>
      <c r="AF2449" s="3"/>
      <c r="AG2449" s="3"/>
      <c r="AH2449" s="3"/>
      <c r="AI2449" s="3"/>
      <c r="AJ2449" s="3"/>
    </row>
    <row r="2450" spans="1:36" x14ac:dyDescent="0.45">
      <c r="A2450" s="3"/>
      <c r="B2450" s="3"/>
      <c r="C2450" s="3"/>
      <c r="D2450" s="23"/>
      <c r="E2450" s="3"/>
      <c r="F2450" s="3"/>
      <c r="I2450" s="3"/>
      <c r="J2450" s="3"/>
      <c r="K2450" s="3"/>
      <c r="L2450" s="3"/>
      <c r="M2450" s="3"/>
      <c r="N2450" s="3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B2450" s="3"/>
      <c r="AC2450" s="3"/>
      <c r="AD2450" s="3"/>
      <c r="AE2450" s="3"/>
      <c r="AF2450" s="3"/>
      <c r="AG2450" s="3"/>
      <c r="AH2450" s="3"/>
      <c r="AI2450" s="3"/>
      <c r="AJ2450" s="3"/>
    </row>
    <row r="2451" spans="1:36" x14ac:dyDescent="0.45">
      <c r="A2451" s="3"/>
      <c r="B2451" s="3"/>
      <c r="C2451" s="3"/>
      <c r="D2451" s="23"/>
      <c r="E2451" s="3"/>
      <c r="F2451" s="3"/>
      <c r="I2451" s="3"/>
      <c r="J2451" s="3"/>
      <c r="K2451" s="3"/>
      <c r="L2451" s="3"/>
      <c r="M2451" s="3"/>
      <c r="N2451" s="3"/>
      <c r="O2451" s="3"/>
      <c r="P2451" s="3"/>
      <c r="Q2451" s="3"/>
      <c r="R2451" s="3"/>
      <c r="S2451" s="3"/>
      <c r="T2451" s="3"/>
      <c r="U2451" s="3"/>
      <c r="V2451" s="3"/>
      <c r="W2451" s="3"/>
      <c r="X2451" s="3"/>
      <c r="Y2451" s="3"/>
      <c r="Z2451" s="3"/>
      <c r="AB2451" s="3"/>
      <c r="AC2451" s="3"/>
      <c r="AD2451" s="3"/>
      <c r="AE2451" s="3"/>
      <c r="AF2451" s="3"/>
      <c r="AG2451" s="3"/>
      <c r="AH2451" s="3"/>
      <c r="AI2451" s="3"/>
      <c r="AJ2451" s="3"/>
    </row>
    <row r="2452" spans="1:36" x14ac:dyDescent="0.45">
      <c r="A2452" s="3"/>
      <c r="B2452" s="3"/>
      <c r="C2452" s="3"/>
      <c r="D2452" s="23"/>
      <c r="E2452" s="3"/>
      <c r="F2452" s="3"/>
      <c r="I2452" s="3"/>
      <c r="J2452" s="3"/>
      <c r="K2452" s="3"/>
      <c r="L2452" s="3"/>
      <c r="M2452" s="3"/>
      <c r="N2452" s="3"/>
      <c r="O2452" s="3"/>
      <c r="P2452" s="3"/>
      <c r="Q2452" s="3"/>
      <c r="R2452" s="3"/>
      <c r="S2452" s="3"/>
      <c r="T2452" s="3"/>
      <c r="U2452" s="3"/>
      <c r="V2452" s="3"/>
      <c r="W2452" s="3"/>
      <c r="X2452" s="3"/>
      <c r="Y2452" s="3"/>
      <c r="Z2452" s="3"/>
      <c r="AB2452" s="3"/>
      <c r="AC2452" s="3"/>
      <c r="AD2452" s="3"/>
      <c r="AE2452" s="3"/>
      <c r="AF2452" s="3"/>
      <c r="AG2452" s="3"/>
      <c r="AH2452" s="3"/>
      <c r="AI2452" s="3"/>
      <c r="AJ2452" s="3"/>
    </row>
    <row r="2453" spans="1:36" x14ac:dyDescent="0.45">
      <c r="A2453" s="3"/>
      <c r="B2453" s="3"/>
      <c r="C2453" s="3"/>
      <c r="D2453" s="23"/>
      <c r="E2453" s="3"/>
      <c r="F2453" s="3"/>
      <c r="I2453" s="3"/>
      <c r="J2453" s="3"/>
      <c r="K2453" s="3"/>
      <c r="L2453" s="3"/>
      <c r="M2453" s="3"/>
      <c r="N2453" s="3"/>
      <c r="O2453" s="3"/>
      <c r="P2453" s="3"/>
      <c r="Q2453" s="3"/>
      <c r="R2453" s="3"/>
      <c r="S2453" s="3"/>
      <c r="T2453" s="3"/>
      <c r="U2453" s="3"/>
      <c r="V2453" s="3"/>
      <c r="W2453" s="3"/>
      <c r="X2453" s="3"/>
      <c r="Y2453" s="3"/>
      <c r="Z2453" s="3"/>
      <c r="AB2453" s="3"/>
      <c r="AC2453" s="3"/>
      <c r="AD2453" s="3"/>
      <c r="AE2453" s="3"/>
      <c r="AF2453" s="3"/>
      <c r="AG2453" s="3"/>
      <c r="AH2453" s="3"/>
      <c r="AI2453" s="3"/>
      <c r="AJ2453" s="3"/>
    </row>
    <row r="2454" spans="1:36" x14ac:dyDescent="0.45">
      <c r="A2454" s="3"/>
      <c r="B2454" s="3"/>
      <c r="C2454" s="3"/>
      <c r="D2454" s="23"/>
      <c r="E2454" s="3"/>
      <c r="F2454" s="3"/>
      <c r="I2454" s="3"/>
      <c r="J2454" s="3"/>
      <c r="K2454" s="3"/>
      <c r="L2454" s="3"/>
      <c r="M2454" s="3"/>
      <c r="N2454" s="3"/>
      <c r="O2454" s="3"/>
      <c r="P2454" s="3"/>
      <c r="Q2454" s="3"/>
      <c r="R2454" s="3"/>
      <c r="S2454" s="3"/>
      <c r="T2454" s="3"/>
      <c r="U2454" s="3"/>
      <c r="V2454" s="3"/>
      <c r="W2454" s="3"/>
      <c r="X2454" s="3"/>
      <c r="Y2454" s="3"/>
      <c r="Z2454" s="3"/>
      <c r="AB2454" s="3"/>
      <c r="AC2454" s="3"/>
      <c r="AD2454" s="3"/>
      <c r="AE2454" s="3"/>
      <c r="AF2454" s="3"/>
      <c r="AG2454" s="3"/>
      <c r="AH2454" s="3"/>
      <c r="AI2454" s="3"/>
      <c r="AJ2454" s="3"/>
    </row>
    <row r="2455" spans="1:36" x14ac:dyDescent="0.45">
      <c r="A2455" s="3"/>
      <c r="B2455" s="3"/>
      <c r="C2455" s="3"/>
      <c r="D2455" s="23"/>
      <c r="E2455" s="3"/>
      <c r="F2455" s="3"/>
      <c r="I2455" s="3"/>
      <c r="J2455" s="3"/>
      <c r="K2455" s="3"/>
      <c r="L2455" s="3"/>
      <c r="M2455" s="3"/>
      <c r="N2455" s="3"/>
      <c r="O2455" s="3"/>
      <c r="P2455" s="3"/>
      <c r="Q2455" s="3"/>
      <c r="R2455" s="3"/>
      <c r="S2455" s="3"/>
      <c r="T2455" s="3"/>
      <c r="U2455" s="3"/>
      <c r="V2455" s="3"/>
      <c r="W2455" s="3"/>
      <c r="X2455" s="3"/>
      <c r="Y2455" s="3"/>
      <c r="Z2455" s="3"/>
      <c r="AB2455" s="3"/>
      <c r="AC2455" s="3"/>
      <c r="AD2455" s="3"/>
      <c r="AE2455" s="3"/>
      <c r="AF2455" s="3"/>
      <c r="AG2455" s="3"/>
      <c r="AH2455" s="3"/>
      <c r="AI2455" s="3"/>
      <c r="AJ2455" s="3"/>
    </row>
    <row r="2456" spans="1:36" x14ac:dyDescent="0.45">
      <c r="A2456" s="3"/>
      <c r="B2456" s="3"/>
      <c r="C2456" s="3"/>
      <c r="D2456" s="23"/>
      <c r="E2456" s="3"/>
      <c r="F2456" s="3"/>
      <c r="I2456" s="3"/>
      <c r="J2456" s="3"/>
      <c r="K2456" s="3"/>
      <c r="L2456" s="3"/>
      <c r="M2456" s="3"/>
      <c r="N2456" s="3"/>
      <c r="O2456" s="3"/>
      <c r="P2456" s="3"/>
      <c r="Q2456" s="3"/>
      <c r="R2456" s="3"/>
      <c r="S2456" s="3"/>
      <c r="T2456" s="3"/>
      <c r="U2456" s="3"/>
      <c r="V2456" s="3"/>
      <c r="W2456" s="3"/>
      <c r="X2456" s="3"/>
      <c r="Y2456" s="3"/>
      <c r="Z2456" s="3"/>
      <c r="AB2456" s="3"/>
      <c r="AC2456" s="3"/>
      <c r="AD2456" s="3"/>
      <c r="AE2456" s="3"/>
      <c r="AF2456" s="3"/>
      <c r="AG2456" s="3"/>
      <c r="AH2456" s="3"/>
      <c r="AI2456" s="3"/>
      <c r="AJ2456" s="3"/>
    </row>
    <row r="2457" spans="1:36" x14ac:dyDescent="0.45">
      <c r="A2457" s="3"/>
      <c r="B2457" s="3"/>
      <c r="C2457" s="3"/>
      <c r="D2457" s="23"/>
      <c r="E2457" s="3"/>
      <c r="F2457" s="3"/>
      <c r="I2457" s="3"/>
      <c r="J2457" s="3"/>
      <c r="K2457" s="3"/>
      <c r="L2457" s="3"/>
      <c r="M2457" s="3"/>
      <c r="N2457" s="3"/>
      <c r="O2457" s="3"/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B2457" s="3"/>
      <c r="AC2457" s="3"/>
      <c r="AD2457" s="3"/>
      <c r="AE2457" s="3"/>
      <c r="AF2457" s="3"/>
      <c r="AG2457" s="3"/>
      <c r="AH2457" s="3"/>
      <c r="AI2457" s="3"/>
      <c r="AJ2457" s="3"/>
    </row>
    <row r="2458" spans="1:36" x14ac:dyDescent="0.45">
      <c r="A2458" s="3"/>
      <c r="B2458" s="3"/>
      <c r="C2458" s="3"/>
      <c r="D2458" s="23"/>
      <c r="E2458" s="3"/>
      <c r="F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B2458" s="3"/>
      <c r="AC2458" s="3"/>
      <c r="AD2458" s="3"/>
      <c r="AE2458" s="3"/>
      <c r="AF2458" s="3"/>
      <c r="AG2458" s="3"/>
      <c r="AH2458" s="3"/>
      <c r="AI2458" s="3"/>
      <c r="AJ2458" s="3"/>
    </row>
    <row r="2459" spans="1:36" x14ac:dyDescent="0.45">
      <c r="A2459" s="3"/>
      <c r="B2459" s="3"/>
      <c r="C2459" s="3"/>
      <c r="D2459" s="23"/>
      <c r="E2459" s="3"/>
      <c r="F2459" s="3"/>
      <c r="I2459" s="3"/>
      <c r="J2459" s="3"/>
      <c r="K2459" s="3"/>
      <c r="L2459" s="3"/>
      <c r="M2459" s="3"/>
      <c r="N2459" s="3"/>
      <c r="O2459" s="3"/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B2459" s="3"/>
      <c r="AC2459" s="3"/>
      <c r="AD2459" s="3"/>
      <c r="AE2459" s="3"/>
      <c r="AF2459" s="3"/>
      <c r="AG2459" s="3"/>
      <c r="AH2459" s="3"/>
      <c r="AI2459" s="3"/>
      <c r="AJ2459" s="3"/>
    </row>
    <row r="2460" spans="1:36" x14ac:dyDescent="0.45">
      <c r="A2460" s="3"/>
      <c r="B2460" s="3"/>
      <c r="C2460" s="3"/>
      <c r="D2460" s="23"/>
      <c r="E2460" s="3"/>
      <c r="F2460" s="3"/>
      <c r="I2460" s="3"/>
      <c r="J2460" s="3"/>
      <c r="K2460" s="3"/>
      <c r="L2460" s="3"/>
      <c r="M2460" s="3"/>
      <c r="N2460" s="3"/>
      <c r="O2460" s="3"/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B2460" s="3"/>
      <c r="AC2460" s="3"/>
      <c r="AD2460" s="3"/>
      <c r="AE2460" s="3"/>
      <c r="AF2460" s="3"/>
      <c r="AG2460" s="3"/>
      <c r="AH2460" s="3"/>
      <c r="AI2460" s="3"/>
      <c r="AJ2460" s="3"/>
    </row>
    <row r="2461" spans="1:36" x14ac:dyDescent="0.45">
      <c r="A2461" s="3"/>
      <c r="B2461" s="3"/>
      <c r="C2461" s="3"/>
      <c r="D2461" s="23"/>
      <c r="E2461" s="3"/>
      <c r="F2461" s="3"/>
      <c r="I2461" s="3"/>
      <c r="J2461" s="3"/>
      <c r="K2461" s="3"/>
      <c r="L2461" s="3"/>
      <c r="M2461" s="3"/>
      <c r="N2461" s="3"/>
      <c r="O2461" s="3"/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B2461" s="3"/>
      <c r="AC2461" s="3"/>
      <c r="AD2461" s="3"/>
      <c r="AE2461" s="3"/>
      <c r="AF2461" s="3"/>
      <c r="AG2461" s="3"/>
      <c r="AH2461" s="3"/>
      <c r="AI2461" s="3"/>
      <c r="AJ2461" s="3"/>
    </row>
    <row r="2462" spans="1:36" x14ac:dyDescent="0.45">
      <c r="A2462" s="3"/>
      <c r="B2462" s="3"/>
      <c r="C2462" s="3"/>
      <c r="D2462" s="23"/>
      <c r="E2462" s="3"/>
      <c r="F2462" s="3"/>
      <c r="I2462" s="3"/>
      <c r="J2462" s="3"/>
      <c r="K2462" s="3"/>
      <c r="L2462" s="3"/>
      <c r="M2462" s="3"/>
      <c r="N2462" s="3"/>
      <c r="O2462" s="3"/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B2462" s="3"/>
      <c r="AC2462" s="3"/>
      <c r="AD2462" s="3"/>
      <c r="AE2462" s="3"/>
      <c r="AF2462" s="3"/>
      <c r="AG2462" s="3"/>
      <c r="AH2462" s="3"/>
      <c r="AI2462" s="3"/>
      <c r="AJ2462" s="3"/>
    </row>
    <row r="2463" spans="1:36" x14ac:dyDescent="0.45">
      <c r="A2463" s="3"/>
      <c r="B2463" s="3"/>
      <c r="C2463" s="3"/>
      <c r="D2463" s="23"/>
      <c r="E2463" s="3"/>
      <c r="F2463" s="3"/>
      <c r="I2463" s="3"/>
      <c r="J2463" s="3"/>
      <c r="K2463" s="3"/>
      <c r="L2463" s="3"/>
      <c r="M2463" s="3"/>
      <c r="N2463" s="3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B2463" s="3"/>
      <c r="AC2463" s="3"/>
      <c r="AD2463" s="3"/>
      <c r="AE2463" s="3"/>
      <c r="AF2463" s="3"/>
      <c r="AG2463" s="3"/>
      <c r="AH2463" s="3"/>
      <c r="AI2463" s="3"/>
      <c r="AJ2463" s="3"/>
    </row>
    <row r="2464" spans="1:36" x14ac:dyDescent="0.45">
      <c r="A2464" s="3"/>
      <c r="B2464" s="3"/>
      <c r="C2464" s="3"/>
      <c r="D2464" s="23"/>
      <c r="E2464" s="3"/>
      <c r="F2464" s="3"/>
      <c r="I2464" s="3"/>
      <c r="J2464" s="3"/>
      <c r="K2464" s="3"/>
      <c r="L2464" s="3"/>
      <c r="M2464" s="3"/>
      <c r="N2464" s="3"/>
      <c r="O2464" s="3"/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B2464" s="3"/>
      <c r="AC2464" s="3"/>
      <c r="AD2464" s="3"/>
      <c r="AE2464" s="3"/>
      <c r="AF2464" s="3"/>
      <c r="AG2464" s="3"/>
      <c r="AH2464" s="3"/>
      <c r="AI2464" s="3"/>
      <c r="AJ2464" s="3"/>
    </row>
    <row r="2465" spans="1:36" x14ac:dyDescent="0.45">
      <c r="A2465" s="3"/>
      <c r="B2465" s="3"/>
      <c r="C2465" s="3"/>
      <c r="D2465" s="23"/>
      <c r="E2465" s="3"/>
      <c r="F2465" s="3"/>
      <c r="I2465" s="3"/>
      <c r="J2465" s="3"/>
      <c r="K2465" s="3"/>
      <c r="L2465" s="3"/>
      <c r="M2465" s="3"/>
      <c r="N2465" s="3"/>
      <c r="O2465" s="3"/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B2465" s="3"/>
      <c r="AC2465" s="3"/>
      <c r="AD2465" s="3"/>
      <c r="AE2465" s="3"/>
      <c r="AF2465" s="3"/>
      <c r="AG2465" s="3"/>
      <c r="AH2465" s="3"/>
      <c r="AI2465" s="3"/>
      <c r="AJ2465" s="3"/>
    </row>
    <row r="2466" spans="1:36" x14ac:dyDescent="0.45">
      <c r="A2466" s="3"/>
      <c r="B2466" s="3"/>
      <c r="C2466" s="3"/>
      <c r="D2466" s="23"/>
      <c r="E2466" s="3"/>
      <c r="F2466" s="3"/>
      <c r="I2466" s="3"/>
      <c r="J2466" s="3"/>
      <c r="K2466" s="3"/>
      <c r="L2466" s="3"/>
      <c r="M2466" s="3"/>
      <c r="N2466" s="3"/>
      <c r="O2466" s="3"/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B2466" s="3"/>
      <c r="AC2466" s="3"/>
      <c r="AD2466" s="3"/>
      <c r="AE2466" s="3"/>
      <c r="AF2466" s="3"/>
      <c r="AG2466" s="3"/>
      <c r="AH2466" s="3"/>
      <c r="AI2466" s="3"/>
      <c r="AJ2466" s="3"/>
    </row>
    <row r="2467" spans="1:36" x14ac:dyDescent="0.45">
      <c r="A2467" s="3"/>
      <c r="B2467" s="3"/>
      <c r="C2467" s="3"/>
      <c r="D2467" s="23"/>
      <c r="E2467" s="3"/>
      <c r="F2467" s="3"/>
      <c r="I2467" s="3"/>
      <c r="J2467" s="3"/>
      <c r="K2467" s="3"/>
      <c r="L2467" s="3"/>
      <c r="M2467" s="3"/>
      <c r="N2467" s="3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B2467" s="3"/>
      <c r="AC2467" s="3"/>
      <c r="AD2467" s="3"/>
      <c r="AE2467" s="3"/>
      <c r="AF2467" s="3"/>
      <c r="AG2467" s="3"/>
      <c r="AH2467" s="3"/>
      <c r="AI2467" s="3"/>
      <c r="AJ2467" s="3"/>
    </row>
    <row r="2468" spans="1:36" x14ac:dyDescent="0.45">
      <c r="A2468" s="3"/>
      <c r="B2468" s="3"/>
      <c r="C2468" s="3"/>
      <c r="D2468" s="23"/>
      <c r="E2468" s="3"/>
      <c r="F2468" s="3"/>
      <c r="I2468" s="3"/>
      <c r="J2468" s="3"/>
      <c r="K2468" s="3"/>
      <c r="L2468" s="3"/>
      <c r="M2468" s="3"/>
      <c r="N2468" s="3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B2468" s="3"/>
      <c r="AC2468" s="3"/>
      <c r="AD2468" s="3"/>
      <c r="AE2468" s="3"/>
      <c r="AF2468" s="3"/>
      <c r="AG2468" s="3"/>
      <c r="AH2468" s="3"/>
      <c r="AI2468" s="3"/>
      <c r="AJ2468" s="3"/>
    </row>
    <row r="2469" spans="1:36" x14ac:dyDescent="0.45">
      <c r="A2469" s="3"/>
      <c r="B2469" s="3"/>
      <c r="C2469" s="3"/>
      <c r="D2469" s="23"/>
      <c r="E2469" s="3"/>
      <c r="F2469" s="3"/>
      <c r="I2469" s="3"/>
      <c r="J2469" s="3"/>
      <c r="K2469" s="3"/>
      <c r="L2469" s="3"/>
      <c r="M2469" s="3"/>
      <c r="N2469" s="3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B2469" s="3"/>
      <c r="AC2469" s="3"/>
      <c r="AD2469" s="3"/>
      <c r="AE2469" s="3"/>
      <c r="AF2469" s="3"/>
      <c r="AG2469" s="3"/>
      <c r="AH2469" s="3"/>
      <c r="AI2469" s="3"/>
      <c r="AJ2469" s="3"/>
    </row>
    <row r="2470" spans="1:36" x14ac:dyDescent="0.45">
      <c r="A2470" s="3"/>
      <c r="B2470" s="3"/>
      <c r="C2470" s="3"/>
      <c r="D2470" s="23"/>
      <c r="E2470" s="3"/>
      <c r="F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B2470" s="3"/>
      <c r="AC2470" s="3"/>
      <c r="AD2470" s="3"/>
      <c r="AE2470" s="3"/>
      <c r="AF2470" s="3"/>
      <c r="AG2470" s="3"/>
      <c r="AH2470" s="3"/>
      <c r="AI2470" s="3"/>
      <c r="AJ2470" s="3"/>
    </row>
    <row r="2471" spans="1:36" x14ac:dyDescent="0.45">
      <c r="A2471" s="3"/>
      <c r="B2471" s="3"/>
      <c r="C2471" s="3"/>
      <c r="D2471" s="23"/>
      <c r="E2471" s="3"/>
      <c r="F2471" s="3"/>
      <c r="I2471" s="3"/>
      <c r="J2471" s="3"/>
      <c r="K2471" s="3"/>
      <c r="L2471" s="3"/>
      <c r="M2471" s="3"/>
      <c r="N2471" s="3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B2471" s="3"/>
      <c r="AC2471" s="3"/>
      <c r="AD2471" s="3"/>
      <c r="AE2471" s="3"/>
      <c r="AF2471" s="3"/>
      <c r="AG2471" s="3"/>
      <c r="AH2471" s="3"/>
      <c r="AI2471" s="3"/>
      <c r="AJ2471" s="3"/>
    </row>
    <row r="2472" spans="1:36" x14ac:dyDescent="0.45">
      <c r="A2472" s="3"/>
      <c r="B2472" s="3"/>
      <c r="C2472" s="3"/>
      <c r="D2472" s="23"/>
      <c r="E2472" s="3"/>
      <c r="F2472" s="3"/>
      <c r="I2472" s="3"/>
      <c r="J2472" s="3"/>
      <c r="K2472" s="3"/>
      <c r="L2472" s="3"/>
      <c r="M2472" s="3"/>
      <c r="N2472" s="3"/>
      <c r="O2472" s="3"/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B2472" s="3"/>
      <c r="AC2472" s="3"/>
      <c r="AD2472" s="3"/>
      <c r="AE2472" s="3"/>
      <c r="AF2472" s="3"/>
      <c r="AG2472" s="3"/>
      <c r="AH2472" s="3"/>
      <c r="AI2472" s="3"/>
      <c r="AJ2472" s="3"/>
    </row>
    <row r="2473" spans="1:36" x14ac:dyDescent="0.45">
      <c r="A2473" s="3"/>
      <c r="B2473" s="3"/>
      <c r="C2473" s="3"/>
      <c r="D2473" s="23"/>
      <c r="E2473" s="3"/>
      <c r="F2473" s="3"/>
      <c r="I2473" s="3"/>
      <c r="J2473" s="3"/>
      <c r="K2473" s="3"/>
      <c r="L2473" s="3"/>
      <c r="M2473" s="3"/>
      <c r="N2473" s="3"/>
      <c r="O2473" s="3"/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B2473" s="3"/>
      <c r="AC2473" s="3"/>
      <c r="AD2473" s="3"/>
      <c r="AE2473" s="3"/>
      <c r="AF2473" s="3"/>
      <c r="AG2473" s="3"/>
      <c r="AH2473" s="3"/>
      <c r="AI2473" s="3"/>
      <c r="AJ2473" s="3"/>
    </row>
    <row r="2474" spans="1:36" x14ac:dyDescent="0.45">
      <c r="A2474" s="3"/>
      <c r="B2474" s="3"/>
      <c r="C2474" s="3"/>
      <c r="D2474" s="23"/>
      <c r="E2474" s="3"/>
      <c r="F2474" s="3"/>
      <c r="I2474" s="3"/>
      <c r="J2474" s="3"/>
      <c r="K2474" s="3"/>
      <c r="L2474" s="3"/>
      <c r="M2474" s="3"/>
      <c r="N2474" s="3"/>
      <c r="O2474" s="3"/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B2474" s="3"/>
      <c r="AC2474" s="3"/>
      <c r="AD2474" s="3"/>
      <c r="AE2474" s="3"/>
      <c r="AF2474" s="3"/>
      <c r="AG2474" s="3"/>
      <c r="AH2474" s="3"/>
      <c r="AI2474" s="3"/>
      <c r="AJ2474" s="3"/>
    </row>
    <row r="2475" spans="1:36" x14ac:dyDescent="0.45">
      <c r="A2475" s="3"/>
      <c r="B2475" s="3"/>
      <c r="C2475" s="3"/>
      <c r="D2475" s="23"/>
      <c r="E2475" s="3"/>
      <c r="F2475" s="3"/>
      <c r="I2475" s="3"/>
      <c r="J2475" s="3"/>
      <c r="K2475" s="3"/>
      <c r="L2475" s="3"/>
      <c r="M2475" s="3"/>
      <c r="N2475" s="3"/>
      <c r="O2475" s="3"/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B2475" s="3"/>
      <c r="AC2475" s="3"/>
      <c r="AD2475" s="3"/>
      <c r="AE2475" s="3"/>
      <c r="AF2475" s="3"/>
      <c r="AG2475" s="3"/>
      <c r="AH2475" s="3"/>
      <c r="AI2475" s="3"/>
      <c r="AJ2475" s="3"/>
    </row>
    <row r="2476" spans="1:36" x14ac:dyDescent="0.45">
      <c r="A2476" s="3"/>
      <c r="B2476" s="3"/>
      <c r="C2476" s="3"/>
      <c r="D2476" s="23"/>
      <c r="E2476" s="3"/>
      <c r="F2476" s="3"/>
      <c r="I2476" s="3"/>
      <c r="J2476" s="3"/>
      <c r="K2476" s="3"/>
      <c r="L2476" s="3"/>
      <c r="M2476" s="3"/>
      <c r="N2476" s="3"/>
      <c r="O2476" s="3"/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B2476" s="3"/>
      <c r="AC2476" s="3"/>
      <c r="AD2476" s="3"/>
      <c r="AE2476" s="3"/>
      <c r="AF2476" s="3"/>
      <c r="AG2476" s="3"/>
      <c r="AH2476" s="3"/>
      <c r="AI2476" s="3"/>
      <c r="AJ2476" s="3"/>
    </row>
    <row r="2477" spans="1:36" x14ac:dyDescent="0.45">
      <c r="A2477" s="3"/>
      <c r="B2477" s="3"/>
      <c r="C2477" s="3"/>
      <c r="D2477" s="23"/>
      <c r="E2477" s="3"/>
      <c r="F2477" s="3"/>
      <c r="I2477" s="3"/>
      <c r="J2477" s="3"/>
      <c r="K2477" s="3"/>
      <c r="L2477" s="3"/>
      <c r="M2477" s="3"/>
      <c r="N2477" s="3"/>
      <c r="O2477" s="3"/>
      <c r="P2477" s="3"/>
      <c r="Q2477" s="3"/>
      <c r="R2477" s="3"/>
      <c r="S2477" s="3"/>
      <c r="T2477" s="3"/>
      <c r="U2477" s="3"/>
      <c r="V2477" s="3"/>
      <c r="W2477" s="3"/>
      <c r="X2477" s="3"/>
      <c r="Y2477" s="3"/>
      <c r="Z2477" s="3"/>
      <c r="AB2477" s="3"/>
      <c r="AC2477" s="3"/>
      <c r="AD2477" s="3"/>
      <c r="AE2477" s="3"/>
      <c r="AF2477" s="3"/>
      <c r="AG2477" s="3"/>
      <c r="AH2477" s="3"/>
      <c r="AI2477" s="3"/>
      <c r="AJ2477" s="3"/>
    </row>
    <row r="2478" spans="1:36" x14ac:dyDescent="0.45">
      <c r="A2478" s="3"/>
      <c r="B2478" s="3"/>
      <c r="C2478" s="3"/>
      <c r="D2478" s="23"/>
      <c r="E2478" s="3"/>
      <c r="F2478" s="3"/>
      <c r="I2478" s="3"/>
      <c r="J2478" s="3"/>
      <c r="K2478" s="3"/>
      <c r="L2478" s="3"/>
      <c r="M2478" s="3"/>
      <c r="N2478" s="3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B2478" s="3"/>
      <c r="AC2478" s="3"/>
      <c r="AD2478" s="3"/>
      <c r="AE2478" s="3"/>
      <c r="AF2478" s="3"/>
      <c r="AG2478" s="3"/>
      <c r="AH2478" s="3"/>
      <c r="AI2478" s="3"/>
      <c r="AJ2478" s="3"/>
    </row>
    <row r="2479" spans="1:36" x14ac:dyDescent="0.45">
      <c r="A2479" s="3"/>
      <c r="B2479" s="3"/>
      <c r="C2479" s="3"/>
      <c r="D2479" s="23"/>
      <c r="E2479" s="3"/>
      <c r="F2479" s="3"/>
      <c r="I2479" s="3"/>
      <c r="J2479" s="3"/>
      <c r="K2479" s="3"/>
      <c r="L2479" s="3"/>
      <c r="M2479" s="3"/>
      <c r="N2479" s="3"/>
      <c r="O2479" s="3"/>
      <c r="P2479" s="3"/>
      <c r="Q2479" s="3"/>
      <c r="R2479" s="3"/>
      <c r="S2479" s="3"/>
      <c r="T2479" s="3"/>
      <c r="U2479" s="3"/>
      <c r="V2479" s="3"/>
      <c r="W2479" s="3"/>
      <c r="X2479" s="3"/>
      <c r="Y2479" s="3"/>
      <c r="Z2479" s="3"/>
      <c r="AB2479" s="3"/>
      <c r="AC2479" s="3"/>
      <c r="AD2479" s="3"/>
      <c r="AE2479" s="3"/>
      <c r="AF2479" s="3"/>
      <c r="AG2479" s="3"/>
      <c r="AH2479" s="3"/>
      <c r="AI2479" s="3"/>
      <c r="AJ2479" s="3"/>
    </row>
    <row r="2480" spans="1:36" x14ac:dyDescent="0.45">
      <c r="A2480" s="3"/>
      <c r="B2480" s="3"/>
      <c r="C2480" s="3"/>
      <c r="D2480" s="23"/>
      <c r="E2480" s="3"/>
      <c r="F2480" s="3"/>
      <c r="I2480" s="3"/>
      <c r="J2480" s="3"/>
      <c r="K2480" s="3"/>
      <c r="L2480" s="3"/>
      <c r="M2480" s="3"/>
      <c r="N2480" s="3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B2480" s="3"/>
      <c r="AC2480" s="3"/>
      <c r="AD2480" s="3"/>
      <c r="AE2480" s="3"/>
      <c r="AF2480" s="3"/>
      <c r="AG2480" s="3"/>
      <c r="AH2480" s="3"/>
      <c r="AI2480" s="3"/>
      <c r="AJ2480" s="3"/>
    </row>
    <row r="2481" spans="1:36" x14ac:dyDescent="0.45">
      <c r="A2481" s="3"/>
      <c r="B2481" s="3"/>
      <c r="C2481" s="3"/>
      <c r="D2481" s="23"/>
      <c r="E2481" s="3"/>
      <c r="F2481" s="3"/>
      <c r="I2481" s="3"/>
      <c r="J2481" s="3"/>
      <c r="K2481" s="3"/>
      <c r="L2481" s="3"/>
      <c r="M2481" s="3"/>
      <c r="N2481" s="3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B2481" s="3"/>
      <c r="AC2481" s="3"/>
      <c r="AD2481" s="3"/>
      <c r="AE2481" s="3"/>
      <c r="AF2481" s="3"/>
      <c r="AG2481" s="3"/>
      <c r="AH2481" s="3"/>
      <c r="AI2481" s="3"/>
      <c r="AJ2481" s="3"/>
    </row>
    <row r="2482" spans="1:36" x14ac:dyDescent="0.45">
      <c r="A2482" s="3"/>
      <c r="B2482" s="3"/>
      <c r="C2482" s="3"/>
      <c r="D2482" s="23"/>
      <c r="E2482" s="3"/>
      <c r="F2482" s="3"/>
      <c r="I2482" s="3"/>
      <c r="J2482" s="3"/>
      <c r="K2482" s="3"/>
      <c r="L2482" s="3"/>
      <c r="M2482" s="3"/>
      <c r="N2482" s="3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B2482" s="3"/>
      <c r="AC2482" s="3"/>
      <c r="AD2482" s="3"/>
      <c r="AE2482" s="3"/>
      <c r="AF2482" s="3"/>
      <c r="AG2482" s="3"/>
      <c r="AH2482" s="3"/>
      <c r="AI2482" s="3"/>
      <c r="AJ2482" s="3"/>
    </row>
    <row r="2483" spans="1:36" x14ac:dyDescent="0.45">
      <c r="A2483" s="3"/>
      <c r="B2483" s="3"/>
      <c r="C2483" s="3"/>
      <c r="D2483" s="23"/>
      <c r="E2483" s="3"/>
      <c r="F2483" s="3"/>
      <c r="I2483" s="3"/>
      <c r="J2483" s="3"/>
      <c r="K2483" s="3"/>
      <c r="L2483" s="3"/>
      <c r="M2483" s="3"/>
      <c r="N2483" s="3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B2483" s="3"/>
      <c r="AC2483" s="3"/>
      <c r="AD2483" s="3"/>
      <c r="AE2483" s="3"/>
      <c r="AF2483" s="3"/>
      <c r="AG2483" s="3"/>
      <c r="AH2483" s="3"/>
      <c r="AI2483" s="3"/>
      <c r="AJ2483" s="3"/>
    </row>
    <row r="2484" spans="1:36" x14ac:dyDescent="0.45">
      <c r="A2484" s="3"/>
      <c r="B2484" s="3"/>
      <c r="C2484" s="3"/>
      <c r="D2484" s="23"/>
      <c r="E2484" s="3"/>
      <c r="F2484" s="3"/>
      <c r="I2484" s="3"/>
      <c r="J2484" s="3"/>
      <c r="K2484" s="3"/>
      <c r="L2484" s="3"/>
      <c r="M2484" s="3"/>
      <c r="N2484" s="3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B2484" s="3"/>
      <c r="AC2484" s="3"/>
      <c r="AD2484" s="3"/>
      <c r="AE2484" s="3"/>
      <c r="AF2484" s="3"/>
      <c r="AG2484" s="3"/>
      <c r="AH2484" s="3"/>
      <c r="AI2484" s="3"/>
      <c r="AJ2484" s="3"/>
    </row>
    <row r="2485" spans="1:36" x14ac:dyDescent="0.45">
      <c r="A2485" s="3"/>
      <c r="B2485" s="3"/>
      <c r="C2485" s="3"/>
      <c r="D2485" s="23"/>
      <c r="E2485" s="3"/>
      <c r="F2485" s="3"/>
      <c r="I2485" s="3"/>
      <c r="J2485" s="3"/>
      <c r="K2485" s="3"/>
      <c r="L2485" s="3"/>
      <c r="M2485" s="3"/>
      <c r="N2485" s="3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B2485" s="3"/>
      <c r="AC2485" s="3"/>
      <c r="AD2485" s="3"/>
      <c r="AE2485" s="3"/>
      <c r="AF2485" s="3"/>
      <c r="AG2485" s="3"/>
      <c r="AH2485" s="3"/>
      <c r="AI2485" s="3"/>
      <c r="AJ2485" s="3"/>
    </row>
    <row r="2486" spans="1:36" x14ac:dyDescent="0.45">
      <c r="A2486" s="3"/>
      <c r="B2486" s="3"/>
      <c r="C2486" s="3"/>
      <c r="D2486" s="23"/>
      <c r="E2486" s="3"/>
      <c r="F2486" s="3"/>
      <c r="I2486" s="3"/>
      <c r="J2486" s="3"/>
      <c r="K2486" s="3"/>
      <c r="L2486" s="3"/>
      <c r="M2486" s="3"/>
      <c r="N2486" s="3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B2486" s="3"/>
      <c r="AC2486" s="3"/>
      <c r="AD2486" s="3"/>
      <c r="AE2486" s="3"/>
      <c r="AF2486" s="3"/>
      <c r="AG2486" s="3"/>
      <c r="AH2486" s="3"/>
      <c r="AI2486" s="3"/>
      <c r="AJ2486" s="3"/>
    </row>
    <row r="2487" spans="1:36" x14ac:dyDescent="0.45">
      <c r="A2487" s="3"/>
      <c r="B2487" s="3"/>
      <c r="C2487" s="3"/>
      <c r="D2487" s="23"/>
      <c r="E2487" s="3"/>
      <c r="F2487" s="3"/>
      <c r="I2487" s="3"/>
      <c r="J2487" s="3"/>
      <c r="K2487" s="3"/>
      <c r="L2487" s="3"/>
      <c r="M2487" s="3"/>
      <c r="N2487" s="3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B2487" s="3"/>
      <c r="AC2487" s="3"/>
      <c r="AD2487" s="3"/>
      <c r="AE2487" s="3"/>
      <c r="AF2487" s="3"/>
      <c r="AG2487" s="3"/>
      <c r="AH2487" s="3"/>
      <c r="AI2487" s="3"/>
      <c r="AJ2487" s="3"/>
    </row>
    <row r="2488" spans="1:36" x14ac:dyDescent="0.45">
      <c r="A2488" s="3"/>
      <c r="B2488" s="3"/>
      <c r="C2488" s="3"/>
      <c r="D2488" s="23"/>
      <c r="E2488" s="3"/>
      <c r="F2488" s="3"/>
      <c r="I2488" s="3"/>
      <c r="J2488" s="3"/>
      <c r="K2488" s="3"/>
      <c r="L2488" s="3"/>
      <c r="M2488" s="3"/>
      <c r="N2488" s="3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B2488" s="3"/>
      <c r="AC2488" s="3"/>
      <c r="AD2488" s="3"/>
      <c r="AE2488" s="3"/>
      <c r="AF2488" s="3"/>
      <c r="AG2488" s="3"/>
      <c r="AH2488" s="3"/>
      <c r="AI2488" s="3"/>
      <c r="AJ2488" s="3"/>
    </row>
    <row r="2489" spans="1:36" x14ac:dyDescent="0.45">
      <c r="A2489" s="3"/>
      <c r="B2489" s="3"/>
      <c r="C2489" s="3"/>
      <c r="D2489" s="23"/>
      <c r="E2489" s="3"/>
      <c r="F2489" s="3"/>
      <c r="I2489" s="3"/>
      <c r="J2489" s="3"/>
      <c r="K2489" s="3"/>
      <c r="L2489" s="3"/>
      <c r="M2489" s="3"/>
      <c r="N2489" s="3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B2489" s="3"/>
      <c r="AC2489" s="3"/>
      <c r="AD2489" s="3"/>
      <c r="AE2489" s="3"/>
      <c r="AF2489" s="3"/>
      <c r="AG2489" s="3"/>
      <c r="AH2489" s="3"/>
      <c r="AI2489" s="3"/>
      <c r="AJ2489" s="3"/>
    </row>
    <row r="2490" spans="1:36" x14ac:dyDescent="0.45">
      <c r="A2490" s="3"/>
      <c r="B2490" s="3"/>
      <c r="C2490" s="3"/>
      <c r="D2490" s="23"/>
      <c r="E2490" s="3"/>
      <c r="F2490" s="3"/>
      <c r="I2490" s="3"/>
      <c r="J2490" s="3"/>
      <c r="K2490" s="3"/>
      <c r="L2490" s="3"/>
      <c r="M2490" s="3"/>
      <c r="N2490" s="3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B2490" s="3"/>
      <c r="AC2490" s="3"/>
      <c r="AD2490" s="3"/>
      <c r="AE2490" s="3"/>
      <c r="AF2490" s="3"/>
      <c r="AG2490" s="3"/>
      <c r="AH2490" s="3"/>
      <c r="AI2490" s="3"/>
      <c r="AJ2490" s="3"/>
    </row>
    <row r="2491" spans="1:36" x14ac:dyDescent="0.45">
      <c r="A2491" s="3"/>
      <c r="B2491" s="3"/>
      <c r="C2491" s="3"/>
      <c r="D2491" s="23"/>
      <c r="E2491" s="3"/>
      <c r="F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B2491" s="3"/>
      <c r="AC2491" s="3"/>
      <c r="AD2491" s="3"/>
      <c r="AE2491" s="3"/>
      <c r="AF2491" s="3"/>
      <c r="AG2491" s="3"/>
      <c r="AH2491" s="3"/>
      <c r="AI2491" s="3"/>
      <c r="AJ2491" s="3"/>
    </row>
    <row r="2492" spans="1:36" x14ac:dyDescent="0.45">
      <c r="A2492" s="3"/>
      <c r="B2492" s="3"/>
      <c r="C2492" s="3"/>
      <c r="D2492" s="23"/>
      <c r="E2492" s="3"/>
      <c r="F2492" s="3"/>
      <c r="I2492" s="3"/>
      <c r="J2492" s="3"/>
      <c r="K2492" s="3"/>
      <c r="L2492" s="3"/>
      <c r="M2492" s="3"/>
      <c r="N2492" s="3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B2492" s="3"/>
      <c r="AC2492" s="3"/>
      <c r="AD2492" s="3"/>
      <c r="AE2492" s="3"/>
      <c r="AF2492" s="3"/>
      <c r="AG2492" s="3"/>
      <c r="AH2492" s="3"/>
      <c r="AI2492" s="3"/>
      <c r="AJ2492" s="3"/>
    </row>
  </sheetData>
  <mergeCells count="7">
    <mergeCell ref="AH4:AJ4"/>
    <mergeCell ref="G3:J3"/>
    <mergeCell ref="Q3:T3"/>
    <mergeCell ref="V3:Y3"/>
    <mergeCell ref="AE4:AG4"/>
    <mergeCell ref="AB4:AD4"/>
    <mergeCell ref="AB3:AJ3"/>
  </mergeCells>
  <phoneticPr fontId="2" type="noConversion"/>
  <conditionalFormatting sqref="T9:T10 Y10">
    <cfRule type="cellIs" dxfId="102" priority="108" operator="lessThan">
      <formula>0</formula>
    </cfRule>
  </conditionalFormatting>
  <conditionalFormatting sqref="T11:T59">
    <cfRule type="cellIs" dxfId="101" priority="29" operator="lessThan">
      <formula>0</formula>
    </cfRule>
  </conditionalFormatting>
  <conditionalFormatting sqref="Y11:Y59">
    <cfRule type="cellIs" dxfId="100" priority="28" operator="lessThan">
      <formula>0</formula>
    </cfRule>
  </conditionalFormatting>
  <pageMargins left="0.36" right="0.75" top="0.45" bottom="0.37" header="0.25" footer="0.23"/>
  <pageSetup paperSize="9" scale="75" fitToHeight="3" orientation="portrait" r:id="rId1"/>
  <headerFooter alignWithMargins="0"/>
  <colBreaks count="1" manualBreakCount="1">
    <brk id="10" min="1" max="200" man="1"/>
  </colBreaks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92"/>
  <sheetViews>
    <sheetView zoomScale="80" zoomScaleNormal="80" zoomScalePageLayoutView="80" workbookViewId="0">
      <pane xSplit="4" ySplit="7" topLeftCell="E8" activePane="bottomRight" state="frozen"/>
      <selection pane="topRight"/>
      <selection pane="bottomLeft"/>
      <selection pane="bottomRight" activeCell="R5" sqref="R5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51.109375" style="24" customWidth="1"/>
    <col min="5" max="5" width="1.33203125" style="94" customWidth="1"/>
    <col min="6" max="6" width="11.44140625" style="94" customWidth="1"/>
    <col min="7" max="10" width="10" style="3" customWidth="1"/>
    <col min="11" max="11" width="10" style="278" customWidth="1"/>
    <col min="12" max="12" width="8.109375" style="57" customWidth="1"/>
    <col min="13" max="13" width="1.33203125" style="94" customWidth="1"/>
    <col min="14" max="15" width="8.88671875" style="3"/>
    <col min="16" max="17" width="8.88671875" style="25"/>
    <col min="18" max="18" width="10.109375" style="440" bestFit="1" customWidth="1"/>
    <col min="19" max="16384" width="8.88671875" style="3"/>
  </cols>
  <sheetData>
    <row r="1" spans="1:20" ht="24.6" x14ac:dyDescent="0.55000000000000004">
      <c r="E1" s="56"/>
      <c r="F1" s="56"/>
      <c r="G1" s="25"/>
      <c r="H1" s="246" t="s">
        <v>302</v>
      </c>
      <c r="I1" s="481">
        <v>1.1000000000000001</v>
      </c>
      <c r="J1" s="481">
        <v>1.1000000000000001</v>
      </c>
      <c r="K1" s="480">
        <v>1.1000000000000001</v>
      </c>
      <c r="L1" s="96"/>
      <c r="M1" s="112"/>
    </row>
    <row r="2" spans="1:20" ht="24.6" x14ac:dyDescent="0.55000000000000004">
      <c r="D2" s="58" t="s">
        <v>98</v>
      </c>
      <c r="E2" s="56"/>
      <c r="F2" s="56"/>
      <c r="G2" s="46"/>
      <c r="H2" s="46"/>
      <c r="I2" s="46"/>
      <c r="J2" s="46"/>
      <c r="K2" s="396"/>
      <c r="M2" s="112"/>
    </row>
    <row r="3" spans="1:20" ht="24.6" x14ac:dyDescent="0.55000000000000004">
      <c r="D3" s="99"/>
      <c r="E3" s="61"/>
      <c r="F3" s="61"/>
      <c r="G3" s="633" t="s">
        <v>48</v>
      </c>
      <c r="H3" s="634"/>
      <c r="I3" s="634"/>
      <c r="J3" s="634"/>
      <c r="K3" s="634"/>
      <c r="L3" s="635"/>
      <c r="M3" s="113"/>
      <c r="O3" s="624" t="s">
        <v>137</v>
      </c>
      <c r="P3" s="625"/>
      <c r="Q3" s="625"/>
      <c r="R3" s="626"/>
    </row>
    <row r="4" spans="1:20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263" t="s">
        <v>184</v>
      </c>
      <c r="H4" s="444" t="s">
        <v>419</v>
      </c>
      <c r="I4" s="435" t="s">
        <v>295</v>
      </c>
      <c r="J4" s="444" t="s">
        <v>303</v>
      </c>
      <c r="K4" s="266" t="s">
        <v>249</v>
      </c>
      <c r="L4" s="102" t="s">
        <v>5</v>
      </c>
      <c r="M4" s="113"/>
      <c r="O4" s="624" t="s">
        <v>156</v>
      </c>
      <c r="P4" s="625"/>
      <c r="Q4" s="625"/>
      <c r="R4" s="626"/>
    </row>
    <row r="5" spans="1:20" x14ac:dyDescent="0.45">
      <c r="D5" s="8"/>
      <c r="E5" s="72"/>
      <c r="F5" s="72"/>
      <c r="G5" s="101" t="s">
        <v>49</v>
      </c>
      <c r="H5" s="409" t="s">
        <v>49</v>
      </c>
      <c r="I5" s="435" t="s">
        <v>49</v>
      </c>
      <c r="J5" s="444" t="s">
        <v>49</v>
      </c>
      <c r="K5" s="266" t="s">
        <v>49</v>
      </c>
      <c r="M5" s="72"/>
      <c r="O5" s="10" t="s">
        <v>184</v>
      </c>
      <c r="P5" s="445" t="s">
        <v>295</v>
      </c>
      <c r="Q5" s="445" t="s">
        <v>303</v>
      </c>
      <c r="R5" s="266" t="s">
        <v>249</v>
      </c>
    </row>
    <row r="6" spans="1:20" ht="19.8" x14ac:dyDescent="0.45">
      <c r="A6" s="76"/>
      <c r="B6" s="76"/>
      <c r="C6" s="76"/>
      <c r="D6" s="8"/>
      <c r="E6" s="72"/>
      <c r="F6" s="72"/>
      <c r="I6" s="461"/>
      <c r="J6" s="462"/>
      <c r="K6" s="463"/>
      <c r="M6" s="72"/>
      <c r="P6" s="117"/>
      <c r="Q6" s="50"/>
      <c r="R6" s="436" t="s">
        <v>245</v>
      </c>
    </row>
    <row r="7" spans="1:20" x14ac:dyDescent="0.45">
      <c r="E7" s="78"/>
      <c r="F7" s="78"/>
      <c r="G7" s="79"/>
      <c r="H7" s="79"/>
      <c r="I7" s="79"/>
      <c r="J7" s="79"/>
      <c r="K7" s="434"/>
      <c r="L7" s="110"/>
      <c r="M7" s="78"/>
      <c r="Q7" s="464"/>
      <c r="R7" s="532">
        <v>42207</v>
      </c>
    </row>
    <row r="8" spans="1:20" x14ac:dyDescent="0.45">
      <c r="A8" s="12"/>
      <c r="B8" s="12"/>
      <c r="C8" s="12"/>
      <c r="D8" s="13"/>
      <c r="E8" s="78"/>
      <c r="F8" s="78"/>
      <c r="G8" s="79"/>
      <c r="H8" s="79"/>
      <c r="I8" s="79"/>
      <c r="J8" s="79"/>
      <c r="K8" s="434"/>
      <c r="L8" s="110"/>
      <c r="M8" s="78"/>
    </row>
    <row r="9" spans="1:20" x14ac:dyDescent="0.45">
      <c r="A9" s="299"/>
      <c r="B9" s="299"/>
      <c r="C9" s="299"/>
      <c r="D9" s="483" t="e">
        <f>IF('UK Prices'!D9=0,"",'UK Prices'!D9)</f>
        <v>#REF!</v>
      </c>
      <c r="G9" s="85"/>
      <c r="H9" s="85"/>
      <c r="I9" s="302"/>
      <c r="J9" s="302"/>
      <c r="K9" s="439"/>
      <c r="L9" s="53"/>
      <c r="O9" s="224"/>
      <c r="P9" s="224"/>
      <c r="Q9" s="224"/>
      <c r="R9" s="441"/>
    </row>
    <row r="10" spans="1:20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G10" s="224"/>
      <c r="H10" s="224"/>
      <c r="I10" s="302"/>
      <c r="J10" s="439"/>
      <c r="K10" s="439"/>
      <c r="L10" s="53"/>
      <c r="O10" s="224"/>
      <c r="P10" s="225"/>
      <c r="Q10" s="441"/>
      <c r="R10" s="441"/>
    </row>
    <row r="11" spans="1:20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IF('UK Prices'!D11=0,"",'UK Prices'!D11)</f>
        <v>DJ Select Rain Jacket</v>
      </c>
      <c r="G11" s="85"/>
      <c r="H11" s="85"/>
      <c r="I11" s="79">
        <v>207.9</v>
      </c>
      <c r="J11" s="434">
        <v>207.9</v>
      </c>
      <c r="K11" s="434">
        <v>207.9</v>
      </c>
      <c r="L11" s="53"/>
      <c r="O11" s="85"/>
      <c r="P11" s="294"/>
      <c r="Q11" s="434"/>
      <c r="R11" s="434"/>
      <c r="T11" s="140"/>
    </row>
    <row r="12" spans="1:20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IF('UK Prices'!D12=0,"",'UK Prices'!D12)</f>
        <v>DJ Select Rain Trousers</v>
      </c>
      <c r="G12" s="85"/>
      <c r="H12" s="85"/>
      <c r="I12" s="79">
        <v>148.5</v>
      </c>
      <c r="J12" s="434">
        <v>148.5</v>
      </c>
      <c r="K12" s="434">
        <v>148.5</v>
      </c>
      <c r="L12" s="53"/>
      <c r="O12" s="85"/>
      <c r="P12" s="294"/>
      <c r="Q12" s="434"/>
      <c r="R12" s="434"/>
      <c r="T12" s="140"/>
    </row>
    <row r="13" spans="1:20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G13" s="85">
        <v>165.5</v>
      </c>
      <c r="H13" s="79">
        <v>140.80000000000001</v>
      </c>
      <c r="I13" s="79">
        <v>156.20000000000002</v>
      </c>
      <c r="J13" s="434">
        <v>156.20000000000002</v>
      </c>
      <c r="K13" s="434">
        <v>156.20000000000002</v>
      </c>
      <c r="L13" s="53">
        <f t="shared" ref="L13:L19" si="0">(K13-H13)/H13</f>
        <v>0.10937500000000003</v>
      </c>
      <c r="O13" s="85">
        <v>389</v>
      </c>
      <c r="P13" s="294">
        <v>339</v>
      </c>
      <c r="Q13" s="434">
        <v>339</v>
      </c>
      <c r="R13" s="434">
        <v>339</v>
      </c>
      <c r="T13" s="140"/>
    </row>
    <row r="14" spans="1:20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G14" s="85">
        <v>147.80000000000001</v>
      </c>
      <c r="H14" s="79">
        <v>126.5</v>
      </c>
      <c r="I14" s="79">
        <v>139.70000000000002</v>
      </c>
      <c r="J14" s="434">
        <v>139.70000000000002</v>
      </c>
      <c r="K14" s="434">
        <v>139.70000000000002</v>
      </c>
      <c r="L14" s="53">
        <f t="shared" si="0"/>
        <v>0.10434782608695665</v>
      </c>
      <c r="O14" s="85">
        <v>349</v>
      </c>
      <c r="P14" s="294">
        <v>299</v>
      </c>
      <c r="Q14" s="434">
        <v>299</v>
      </c>
      <c r="R14" s="434">
        <v>299</v>
      </c>
      <c r="T14" s="140"/>
    </row>
    <row r="15" spans="1:20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G15" s="85">
        <v>131</v>
      </c>
      <c r="H15" s="79">
        <v>112.1</v>
      </c>
      <c r="I15" s="79">
        <v>124.30000000000001</v>
      </c>
      <c r="J15" s="434">
        <v>124.30000000000001</v>
      </c>
      <c r="K15" s="434">
        <v>124.30000000000001</v>
      </c>
      <c r="L15" s="53">
        <f t="shared" si="0"/>
        <v>0.10883140053523656</v>
      </c>
      <c r="O15" s="85">
        <v>299</v>
      </c>
      <c r="P15" s="294">
        <v>269</v>
      </c>
      <c r="Q15" s="434">
        <v>269</v>
      </c>
      <c r="R15" s="434">
        <v>269</v>
      </c>
      <c r="T15" s="140"/>
    </row>
    <row r="16" spans="1:20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G16" s="85">
        <v>110</v>
      </c>
      <c r="H16" s="79">
        <v>94.3</v>
      </c>
      <c r="I16" s="79">
        <v>104.50000000000001</v>
      </c>
      <c r="J16" s="434">
        <v>104.50000000000001</v>
      </c>
      <c r="K16" s="434">
        <v>104.50000000000001</v>
      </c>
      <c r="L16" s="53">
        <f t="shared" si="0"/>
        <v>0.10816542948038195</v>
      </c>
      <c r="O16" s="85">
        <v>259</v>
      </c>
      <c r="P16" s="294">
        <v>219</v>
      </c>
      <c r="Q16" s="434">
        <v>219</v>
      </c>
      <c r="R16" s="434">
        <v>219</v>
      </c>
      <c r="T16" s="140"/>
    </row>
    <row r="17" spans="1:20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G17" s="85">
        <v>105.9</v>
      </c>
      <c r="H17" s="79">
        <v>90</v>
      </c>
      <c r="I17" s="79">
        <v>99.000000000000014</v>
      </c>
      <c r="J17" s="434">
        <v>99.000000000000014</v>
      </c>
      <c r="K17" s="434">
        <v>99.000000000000014</v>
      </c>
      <c r="L17" s="53">
        <f t="shared" si="0"/>
        <v>0.10000000000000016</v>
      </c>
      <c r="O17" s="85">
        <v>249</v>
      </c>
      <c r="P17" s="294">
        <v>209</v>
      </c>
      <c r="Q17" s="434">
        <v>209</v>
      </c>
      <c r="R17" s="434">
        <v>209</v>
      </c>
      <c r="T17" s="140"/>
    </row>
    <row r="18" spans="1:20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G18" s="85">
        <v>97.4</v>
      </c>
      <c r="H18" s="79">
        <v>82.8</v>
      </c>
      <c r="I18" s="79">
        <v>91.2</v>
      </c>
      <c r="J18" s="434">
        <v>91.2</v>
      </c>
      <c r="K18" s="434">
        <v>91.2</v>
      </c>
      <c r="L18" s="53">
        <f t="shared" si="0"/>
        <v>0.10144927536231892</v>
      </c>
      <c r="O18" s="85">
        <v>229</v>
      </c>
      <c r="P18" s="294">
        <v>199</v>
      </c>
      <c r="Q18" s="434">
        <v>199</v>
      </c>
      <c r="R18" s="434">
        <v>199</v>
      </c>
      <c r="T18" s="140"/>
    </row>
    <row r="19" spans="1:20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G19" s="85">
        <v>75</v>
      </c>
      <c r="H19" s="79">
        <v>62.6</v>
      </c>
      <c r="I19" s="79">
        <v>68.8</v>
      </c>
      <c r="J19" s="434">
        <v>68.8</v>
      </c>
      <c r="K19" s="434">
        <v>68.8</v>
      </c>
      <c r="L19" s="53">
        <f t="shared" si="0"/>
        <v>9.9041533546325805E-2</v>
      </c>
      <c r="O19" s="85">
        <v>179</v>
      </c>
      <c r="P19" s="294">
        <v>149</v>
      </c>
      <c r="Q19" s="434">
        <v>149</v>
      </c>
      <c r="R19" s="434">
        <v>149</v>
      </c>
      <c r="T19" s="140"/>
    </row>
    <row r="20" spans="1:20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G20" s="85"/>
      <c r="H20" s="79"/>
      <c r="I20" s="79"/>
      <c r="J20" s="434"/>
      <c r="K20" s="434"/>
      <c r="L20" s="53"/>
      <c r="O20" s="85"/>
      <c r="P20" s="294"/>
      <c r="Q20" s="434"/>
      <c r="R20" s="434"/>
      <c r="T20" s="140"/>
    </row>
    <row r="21" spans="1:20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G21" s="85"/>
      <c r="H21" s="79"/>
      <c r="I21" s="79"/>
      <c r="J21" s="434"/>
      <c r="K21" s="434"/>
      <c r="L21" s="53"/>
      <c r="O21" s="85"/>
      <c r="P21" s="294"/>
      <c r="Q21" s="434"/>
      <c r="R21" s="434"/>
      <c r="T21" s="140"/>
    </row>
    <row r="22" spans="1:20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G22" s="85"/>
      <c r="H22" s="85"/>
      <c r="I22" s="79">
        <v>88</v>
      </c>
      <c r="J22" s="434">
        <v>88</v>
      </c>
      <c r="K22" s="434">
        <v>88</v>
      </c>
      <c r="L22" s="53"/>
      <c r="O22" s="85"/>
      <c r="P22" s="294">
        <v>219</v>
      </c>
      <c r="Q22" s="434">
        <v>219</v>
      </c>
      <c r="R22" s="434">
        <v>219</v>
      </c>
      <c r="T22" s="140"/>
    </row>
    <row r="23" spans="1:20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IF('UK Prices'!D23=0,"",'UK Prices'!D23)</f>
        <v>FJ Perf Hybrid Jacket</v>
      </c>
      <c r="G23" s="85">
        <v>89</v>
      </c>
      <c r="H23" s="79">
        <v>74.5</v>
      </c>
      <c r="I23" s="79">
        <v>82</v>
      </c>
      <c r="J23" s="434">
        <v>82</v>
      </c>
      <c r="K23" s="434">
        <v>82</v>
      </c>
      <c r="L23" s="53">
        <f t="shared" ref="L23:L24" si="1">(K23-H23)/H23</f>
        <v>0.10067114093959731</v>
      </c>
      <c r="O23" s="85">
        <v>219</v>
      </c>
      <c r="P23" s="294">
        <v>179</v>
      </c>
      <c r="Q23" s="434">
        <v>179</v>
      </c>
      <c r="R23" s="434">
        <v>179</v>
      </c>
      <c r="T23" s="140"/>
    </row>
    <row r="24" spans="1:20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IF('UK Prices'!D24=0,"",'UK Prices'!D24)</f>
        <v>FJ Perf Hybrid Vest</v>
      </c>
      <c r="G24" s="85">
        <v>75</v>
      </c>
      <c r="H24" s="79">
        <v>64</v>
      </c>
      <c r="I24" s="79">
        <v>73.7</v>
      </c>
      <c r="J24" s="434">
        <v>73.7</v>
      </c>
      <c r="K24" s="434">
        <v>73.7</v>
      </c>
      <c r="L24" s="53">
        <f t="shared" si="1"/>
        <v>0.15156250000000004</v>
      </c>
      <c r="O24" s="85">
        <v>179</v>
      </c>
      <c r="P24" s="294">
        <v>155</v>
      </c>
      <c r="Q24" s="434">
        <v>155</v>
      </c>
      <c r="R24" s="434">
        <v>155</v>
      </c>
      <c r="T24" s="140"/>
    </row>
    <row r="25" spans="1:20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87" t="str">
        <f>IF('UK Prices'!D25=0,"",'UK Prices'!D25)</f>
        <v>FJ Perf Wind Shell Mid Layer</v>
      </c>
      <c r="G25" s="224"/>
      <c r="H25" s="224"/>
      <c r="I25" s="79">
        <v>65.5</v>
      </c>
      <c r="J25" s="434">
        <v>65.5</v>
      </c>
      <c r="K25" s="434">
        <v>65.5</v>
      </c>
      <c r="L25" s="53"/>
      <c r="O25" s="224"/>
      <c r="P25" s="305">
        <v>129</v>
      </c>
      <c r="Q25" s="439">
        <v>129</v>
      </c>
      <c r="R25" s="439">
        <v>129</v>
      </c>
    </row>
    <row r="26" spans="1:20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IF('UK Prices'!D26=0,"",'UK Prices'!D26)</f>
        <v>FJ Perf Softshell Jacket</v>
      </c>
      <c r="G26" s="85">
        <v>84.5</v>
      </c>
      <c r="H26" s="85"/>
      <c r="I26" s="79">
        <v>72.050000000000011</v>
      </c>
      <c r="J26" s="434">
        <v>72.050000000000011</v>
      </c>
      <c r="K26" s="434">
        <v>72.050000000000011</v>
      </c>
      <c r="L26" s="53">
        <f t="shared" ref="L26:L55" si="2">(K26-G26)/G26</f>
        <v>-0.14733727810650873</v>
      </c>
      <c r="O26" s="85">
        <v>199</v>
      </c>
      <c r="P26" s="294">
        <v>199</v>
      </c>
      <c r="Q26" s="434">
        <v>199</v>
      </c>
      <c r="R26" s="434">
        <v>199</v>
      </c>
      <c r="T26" s="140"/>
    </row>
    <row r="27" spans="1:20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IF('UK Prices'!D27=0,"",'UK Prices'!D27)</f>
        <v>FJ Perf Softshell Vest</v>
      </c>
      <c r="G27" s="85">
        <v>74.5</v>
      </c>
      <c r="H27" s="85"/>
      <c r="I27" s="79">
        <v>62.040000000000006</v>
      </c>
      <c r="J27" s="434">
        <v>62.040000000000006</v>
      </c>
      <c r="K27" s="434">
        <v>62.040000000000006</v>
      </c>
      <c r="L27" s="53">
        <f t="shared" si="2"/>
        <v>-0.16724832214765092</v>
      </c>
      <c r="O27" s="85">
        <v>179</v>
      </c>
      <c r="P27" s="294">
        <v>179</v>
      </c>
      <c r="Q27" s="434">
        <v>179</v>
      </c>
      <c r="R27" s="434">
        <v>179</v>
      </c>
      <c r="T27" s="140"/>
    </row>
    <row r="28" spans="1:20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G28" s="85"/>
      <c r="H28" s="85"/>
      <c r="I28" s="79"/>
      <c r="J28" s="434"/>
      <c r="K28" s="434"/>
      <c r="L28" s="53"/>
      <c r="O28" s="85"/>
      <c r="P28" s="294"/>
      <c r="Q28" s="434"/>
      <c r="R28" s="434"/>
      <c r="T28" s="140"/>
    </row>
    <row r="29" spans="1:20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IF('UK Prices'!D29=0,"",'UK Prices'!D29)</f>
        <v>FJ Seamless Thermal Base Layer Mock</v>
      </c>
      <c r="G29" s="85"/>
      <c r="H29" s="85"/>
      <c r="I29" s="79">
        <v>40.6</v>
      </c>
      <c r="J29" s="434">
        <v>40.6</v>
      </c>
      <c r="K29" s="434">
        <v>40.6</v>
      </c>
      <c r="L29" s="53"/>
      <c r="O29" s="85"/>
      <c r="P29" s="294"/>
      <c r="Q29" s="434"/>
      <c r="R29" s="434"/>
      <c r="T29" s="140"/>
    </row>
    <row r="30" spans="1:20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IF('UK Prices'!D30=0,"",'UK Prices'!D30)</f>
        <v>FJ Thermal Base Layer Crew</v>
      </c>
      <c r="G30" s="85">
        <v>32.5</v>
      </c>
      <c r="H30" s="85"/>
      <c r="I30" s="79">
        <v>26.84</v>
      </c>
      <c r="J30" s="434">
        <v>26.84</v>
      </c>
      <c r="K30" s="434">
        <v>26.84</v>
      </c>
      <c r="L30" s="53">
        <f t="shared" si="2"/>
        <v>-0.17415384615384616</v>
      </c>
      <c r="O30" s="85">
        <v>79</v>
      </c>
      <c r="P30" s="294">
        <v>79</v>
      </c>
      <c r="Q30" s="434">
        <v>79</v>
      </c>
      <c r="R30" s="434">
        <v>79</v>
      </c>
      <c r="T30" s="140"/>
    </row>
    <row r="31" spans="1:20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G31" s="85">
        <v>32.5</v>
      </c>
      <c r="H31" s="79">
        <v>26.8</v>
      </c>
      <c r="I31" s="79">
        <v>29.6</v>
      </c>
      <c r="J31" s="434">
        <v>29.6</v>
      </c>
      <c r="K31" s="434">
        <v>29.6</v>
      </c>
      <c r="L31" s="53">
        <f t="shared" ref="L31" si="3">(K31-H31)/H31</f>
        <v>0.10447761194029853</v>
      </c>
      <c r="O31" s="85">
        <v>79</v>
      </c>
      <c r="P31" s="294">
        <v>65</v>
      </c>
      <c r="Q31" s="434">
        <v>65</v>
      </c>
      <c r="R31" s="434">
        <v>65</v>
      </c>
      <c r="T31" s="140"/>
    </row>
    <row r="32" spans="1:20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IF('UK Prices'!D32=0,"",'UK Prices'!D32)</f>
        <v>FJ Base Layer Leggings</v>
      </c>
      <c r="G32" s="85">
        <v>29.3</v>
      </c>
      <c r="H32" s="85"/>
      <c r="I32" s="79">
        <v>24.53</v>
      </c>
      <c r="J32" s="434">
        <v>24.53</v>
      </c>
      <c r="K32" s="434">
        <v>24.53</v>
      </c>
      <c r="L32" s="53">
        <f t="shared" si="2"/>
        <v>-0.16279863481228668</v>
      </c>
      <c r="O32" s="85">
        <v>69</v>
      </c>
      <c r="P32" s="294">
        <v>69</v>
      </c>
      <c r="Q32" s="434">
        <v>69</v>
      </c>
      <c r="R32" s="434">
        <v>69</v>
      </c>
      <c r="T32" s="140"/>
    </row>
    <row r="33" spans="1:20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G33" s="85"/>
      <c r="H33" s="85"/>
      <c r="I33" s="79"/>
      <c r="J33" s="434"/>
      <c r="K33" s="434"/>
      <c r="L33" s="53"/>
      <c r="O33" s="85"/>
      <c r="P33" s="294"/>
      <c r="Q33" s="434"/>
      <c r="R33" s="434"/>
      <c r="T33" s="140"/>
    </row>
    <row r="34" spans="1:20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IF('UK Prices'!D34=0,"",'UK Prices'!D34)</f>
        <v>Drop Needle Pullover</v>
      </c>
      <c r="G34" s="85">
        <v>54.5</v>
      </c>
      <c r="H34" s="85"/>
      <c r="I34" s="79">
        <v>46.09</v>
      </c>
      <c r="J34" s="434">
        <v>46.09</v>
      </c>
      <c r="K34" s="434">
        <v>46.09</v>
      </c>
      <c r="L34" s="53">
        <f t="shared" si="2"/>
        <v>-0.15431192660550452</v>
      </c>
      <c r="O34" s="85">
        <v>129</v>
      </c>
      <c r="P34" s="294">
        <v>129</v>
      </c>
      <c r="Q34" s="434">
        <v>129</v>
      </c>
      <c r="R34" s="434">
        <v>129</v>
      </c>
      <c r="T34" s="140"/>
    </row>
    <row r="35" spans="1:20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G35" s="85">
        <v>51</v>
      </c>
      <c r="H35" s="85">
        <v>51</v>
      </c>
      <c r="I35" s="79">
        <v>48.400000000000006</v>
      </c>
      <c r="J35" s="434">
        <v>48.400000000000006</v>
      </c>
      <c r="K35" s="434">
        <v>48.400000000000006</v>
      </c>
      <c r="L35" s="53">
        <f t="shared" ref="L35" si="4">(K35-H35)/H35</f>
        <v>-5.0980392156862633E-2</v>
      </c>
      <c r="O35" s="85">
        <v>119</v>
      </c>
      <c r="P35" s="294">
        <v>119</v>
      </c>
      <c r="Q35" s="434">
        <v>119</v>
      </c>
      <c r="R35" s="434">
        <v>119</v>
      </c>
      <c r="T35" s="140"/>
    </row>
    <row r="36" spans="1:20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IF('UK Prices'!D36=0,"",'UK Prices'!D36)</f>
        <v>FJ Track Jacket</v>
      </c>
      <c r="G36" s="85">
        <v>54.5</v>
      </c>
      <c r="H36" s="85"/>
      <c r="I36" s="79">
        <v>46.09</v>
      </c>
      <c r="J36" s="434">
        <v>46.09</v>
      </c>
      <c r="K36" s="434">
        <v>46.09</v>
      </c>
      <c r="L36" s="53">
        <f t="shared" si="2"/>
        <v>-0.15431192660550452</v>
      </c>
      <c r="O36" s="85">
        <v>129</v>
      </c>
      <c r="P36" s="294">
        <v>129</v>
      </c>
      <c r="Q36" s="434">
        <v>129</v>
      </c>
      <c r="R36" s="434">
        <v>129</v>
      </c>
      <c r="T36" s="140"/>
    </row>
    <row r="37" spans="1:20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G37" s="85"/>
      <c r="H37" s="85"/>
      <c r="I37" s="79"/>
      <c r="J37" s="434"/>
      <c r="K37" s="434"/>
      <c r="L37" s="53"/>
      <c r="O37" s="85"/>
      <c r="P37" s="294"/>
      <c r="Q37" s="434"/>
      <c r="R37" s="434"/>
      <c r="T37" s="140"/>
    </row>
    <row r="38" spans="1:20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F38" s="117">
        <v>4</v>
      </c>
      <c r="G38" s="224"/>
      <c r="H38" s="79">
        <v>39.799999999999997</v>
      </c>
      <c r="I38" s="79">
        <v>39.799999999999997</v>
      </c>
      <c r="J38" s="434">
        <v>39.799999999999997</v>
      </c>
      <c r="K38" s="434">
        <v>39.799999999999997</v>
      </c>
      <c r="L38" s="53">
        <f t="shared" ref="L38:L42" si="5">(K38-H38)/H38</f>
        <v>0</v>
      </c>
      <c r="O38" s="224"/>
      <c r="P38" s="305">
        <v>99</v>
      </c>
      <c r="Q38" s="439">
        <v>99</v>
      </c>
      <c r="R38" s="439">
        <v>99</v>
      </c>
    </row>
    <row r="39" spans="1:20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F39" s="117">
        <v>4</v>
      </c>
      <c r="G39" s="224"/>
      <c r="H39" s="79">
        <v>39.799999999999997</v>
      </c>
      <c r="I39" s="79">
        <v>39.799999999999997</v>
      </c>
      <c r="J39" s="434">
        <v>39.799999999999997</v>
      </c>
      <c r="K39" s="434">
        <v>39.799999999999997</v>
      </c>
      <c r="L39" s="53">
        <f t="shared" si="5"/>
        <v>0</v>
      </c>
      <c r="O39" s="224"/>
      <c r="P39" s="305">
        <v>99</v>
      </c>
      <c r="Q39" s="439">
        <v>99</v>
      </c>
      <c r="R39" s="439">
        <v>99</v>
      </c>
    </row>
    <row r="40" spans="1:20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F40" s="117">
        <v>3</v>
      </c>
      <c r="G40" s="224"/>
      <c r="H40" s="79">
        <v>35.799999999999997</v>
      </c>
      <c r="I40" s="79">
        <v>35.799999999999997</v>
      </c>
      <c r="J40" s="434">
        <v>35.799999999999997</v>
      </c>
      <c r="K40" s="434">
        <v>35.799999999999997</v>
      </c>
      <c r="L40" s="53">
        <f t="shared" si="5"/>
        <v>0</v>
      </c>
      <c r="O40" s="224"/>
      <c r="P40" s="305">
        <v>89</v>
      </c>
      <c r="Q40" s="439">
        <v>89</v>
      </c>
      <c r="R40" s="439">
        <v>89</v>
      </c>
    </row>
    <row r="41" spans="1:20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F41" s="117">
        <v>3</v>
      </c>
      <c r="G41" s="224"/>
      <c r="H41" s="79">
        <v>35.799999999999997</v>
      </c>
      <c r="I41" s="79">
        <v>35.799999999999997</v>
      </c>
      <c r="J41" s="434">
        <v>35.799999999999997</v>
      </c>
      <c r="K41" s="434">
        <v>35.799999999999997</v>
      </c>
      <c r="L41" s="53">
        <f t="shared" si="5"/>
        <v>0</v>
      </c>
      <c r="O41" s="224"/>
      <c r="P41" s="305">
        <v>89</v>
      </c>
      <c r="Q41" s="439">
        <v>89</v>
      </c>
      <c r="R41" s="439">
        <v>89</v>
      </c>
    </row>
    <row r="42" spans="1:20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F42" s="117">
        <v>2</v>
      </c>
      <c r="G42" s="224"/>
      <c r="H42" s="79">
        <v>31.8</v>
      </c>
      <c r="I42" s="79">
        <v>31.8</v>
      </c>
      <c r="J42" s="434">
        <v>31.8</v>
      </c>
      <c r="K42" s="434">
        <v>31.8</v>
      </c>
      <c r="L42" s="53">
        <f t="shared" si="5"/>
        <v>0</v>
      </c>
      <c r="O42" s="224"/>
      <c r="P42" s="305">
        <v>79</v>
      </c>
      <c r="Q42" s="439">
        <v>79</v>
      </c>
      <c r="R42" s="439">
        <v>79</v>
      </c>
    </row>
    <row r="43" spans="1:20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IF('UK Prices'!D43=0,"",'UK Prices'!D43)</f>
        <v>FJ Perf Shirt - L/S ThermaCool</v>
      </c>
      <c r="G43" s="85">
        <v>49.5</v>
      </c>
      <c r="H43" s="85"/>
      <c r="I43" s="79">
        <v>41.58</v>
      </c>
      <c r="J43" s="434">
        <v>41.58</v>
      </c>
      <c r="K43" s="434">
        <v>41.58</v>
      </c>
      <c r="L43" s="53">
        <f t="shared" si="2"/>
        <v>-0.16000000000000003</v>
      </c>
      <c r="O43" s="85">
        <v>119</v>
      </c>
      <c r="P43" s="294">
        <v>119</v>
      </c>
      <c r="Q43" s="434">
        <v>119</v>
      </c>
      <c r="R43" s="434">
        <v>119</v>
      </c>
      <c r="T43" s="140"/>
    </row>
    <row r="44" spans="1:20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G44" s="85"/>
      <c r="H44" s="85"/>
      <c r="I44" s="79"/>
      <c r="J44" s="434"/>
      <c r="K44" s="434"/>
      <c r="L44" s="53"/>
      <c r="O44" s="85"/>
      <c r="P44" s="294"/>
      <c r="Q44" s="434"/>
      <c r="R44" s="434"/>
      <c r="T44" s="140"/>
    </row>
    <row r="45" spans="1:20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IF('UK Prices'!D45=0,"",'UK Prices'!D45)</f>
        <v>FJ Perf Autumn Plaid Trouser (Athletic Fit)</v>
      </c>
      <c r="G45" s="85">
        <v>58.5</v>
      </c>
      <c r="H45" s="85"/>
      <c r="I45" s="79">
        <v>50.050000000000004</v>
      </c>
      <c r="J45" s="434">
        <v>50.050000000000004</v>
      </c>
      <c r="K45" s="434">
        <v>50.050000000000004</v>
      </c>
      <c r="L45" s="53">
        <f t="shared" si="2"/>
        <v>-0.14444444444444438</v>
      </c>
      <c r="O45" s="85">
        <v>139</v>
      </c>
      <c r="P45" s="294">
        <v>139</v>
      </c>
      <c r="Q45" s="434">
        <v>139</v>
      </c>
      <c r="R45" s="434">
        <v>139</v>
      </c>
      <c r="T45" s="140"/>
    </row>
    <row r="46" spans="1:20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G46" s="85">
        <v>51</v>
      </c>
      <c r="H46" s="85"/>
      <c r="I46" s="79">
        <v>43.89</v>
      </c>
      <c r="J46" s="434">
        <v>43.89</v>
      </c>
      <c r="K46" s="434">
        <v>43.89</v>
      </c>
      <c r="L46" s="53">
        <f t="shared" si="2"/>
        <v>-0.13941176470588235</v>
      </c>
      <c r="O46" s="85">
        <v>119</v>
      </c>
      <c r="P46" s="294">
        <v>119</v>
      </c>
      <c r="Q46" s="434">
        <v>119</v>
      </c>
      <c r="R46" s="434">
        <v>119</v>
      </c>
      <c r="T46" s="140"/>
    </row>
    <row r="47" spans="1:20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G47" s="85"/>
      <c r="H47" s="85"/>
      <c r="I47" s="79"/>
      <c r="J47" s="434"/>
      <c r="K47" s="434"/>
      <c r="L47" s="53"/>
      <c r="O47" s="85"/>
      <c r="P47" s="294"/>
      <c r="Q47" s="434"/>
      <c r="R47" s="434"/>
      <c r="T47" s="140"/>
    </row>
    <row r="48" spans="1:20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G48" s="85">
        <v>110.5</v>
      </c>
      <c r="H48" s="79">
        <v>94.3</v>
      </c>
      <c r="I48" s="79">
        <v>104.50000000000001</v>
      </c>
      <c r="J48" s="434">
        <v>104.50000000000001</v>
      </c>
      <c r="K48" s="434">
        <v>104.50000000000001</v>
      </c>
      <c r="L48" s="53">
        <f t="shared" ref="L48:L50" si="6">(K48-H48)/H48</f>
        <v>0.10816542948038195</v>
      </c>
      <c r="O48" s="85">
        <v>259</v>
      </c>
      <c r="P48" s="294">
        <v>219</v>
      </c>
      <c r="Q48" s="434">
        <v>219</v>
      </c>
      <c r="R48" s="434">
        <v>219</v>
      </c>
      <c r="T48" s="140"/>
    </row>
    <row r="49" spans="1:20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G49" s="85">
        <v>74.5</v>
      </c>
      <c r="H49" s="79">
        <v>62.6</v>
      </c>
      <c r="I49" s="79">
        <v>68.75</v>
      </c>
      <c r="J49" s="434">
        <v>68.75</v>
      </c>
      <c r="K49" s="434">
        <v>68.75</v>
      </c>
      <c r="L49" s="53">
        <f t="shared" si="6"/>
        <v>9.8242811501597416E-2</v>
      </c>
      <c r="O49" s="85">
        <v>179</v>
      </c>
      <c r="P49" s="294">
        <v>149</v>
      </c>
      <c r="Q49" s="434">
        <v>149</v>
      </c>
      <c r="R49" s="434">
        <v>149</v>
      </c>
      <c r="T49" s="140"/>
    </row>
    <row r="50" spans="1:20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IF('UK Prices'!D50=0,"",'UK Prices'!D50)</f>
        <v>Womens Thermal Base Layer Mock</v>
      </c>
      <c r="G50" s="85">
        <v>32.5</v>
      </c>
      <c r="H50" s="79">
        <v>26.8</v>
      </c>
      <c r="I50" s="79">
        <v>29.6</v>
      </c>
      <c r="J50" s="434">
        <v>29.6</v>
      </c>
      <c r="K50" s="434">
        <v>29.6</v>
      </c>
      <c r="L50" s="53">
        <f t="shared" si="6"/>
        <v>0.10447761194029853</v>
      </c>
      <c r="O50" s="85">
        <v>79</v>
      </c>
      <c r="P50" s="294">
        <v>65</v>
      </c>
      <c r="Q50" s="434">
        <v>65</v>
      </c>
      <c r="R50" s="434">
        <v>65</v>
      </c>
      <c r="T50" s="140"/>
    </row>
    <row r="51" spans="1:20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IF('UK Prices'!D51=0,"",'UK Prices'!D51)</f>
        <v>Womens Thermal Base Layer Crew</v>
      </c>
      <c r="G51" s="85">
        <v>32.5</v>
      </c>
      <c r="H51" s="85"/>
      <c r="I51" s="79">
        <v>26.84</v>
      </c>
      <c r="J51" s="434">
        <v>26.84</v>
      </c>
      <c r="K51" s="434">
        <v>26.84</v>
      </c>
      <c r="L51" s="53">
        <f t="shared" ref="L51" si="7">(K51-G51)/G51</f>
        <v>-0.17415384615384616</v>
      </c>
      <c r="O51" s="85">
        <v>79</v>
      </c>
      <c r="P51" s="294">
        <v>79</v>
      </c>
      <c r="Q51" s="434">
        <v>79</v>
      </c>
      <c r="R51" s="434">
        <v>79</v>
      </c>
      <c r="T51" s="140"/>
    </row>
    <row r="52" spans="1:20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IF('UK Prices'!D52=0,"",'UK Prices'!D52)</f>
        <v>Womens Quilted Jacket</v>
      </c>
      <c r="G52" s="85"/>
      <c r="H52" s="85"/>
      <c r="I52" s="79">
        <v>65.3</v>
      </c>
      <c r="J52" s="434">
        <v>65.3</v>
      </c>
      <c r="K52" s="434">
        <v>65.3</v>
      </c>
      <c r="L52" s="53"/>
      <c r="O52" s="85"/>
      <c r="P52" s="294"/>
      <c r="Q52" s="434"/>
      <c r="R52" s="434"/>
      <c r="T52" s="140"/>
    </row>
    <row r="53" spans="1:20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IF('UK Prices'!D53=0,"",'UK Prices'!D53)</f>
        <v>Womens Softshell Jacket</v>
      </c>
      <c r="G53" s="85"/>
      <c r="H53" s="85"/>
      <c r="I53" s="79">
        <v>62.920000000000009</v>
      </c>
      <c r="J53" s="434">
        <v>62.920000000000009</v>
      </c>
      <c r="K53" s="434">
        <v>62.920000000000009</v>
      </c>
      <c r="L53" s="53"/>
      <c r="O53" s="85"/>
      <c r="P53" s="294"/>
      <c r="Q53" s="434"/>
      <c r="R53" s="434"/>
      <c r="T53" s="140"/>
    </row>
    <row r="54" spans="1:20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G54" s="85"/>
      <c r="H54" s="85"/>
      <c r="I54" s="79">
        <v>58.1</v>
      </c>
      <c r="J54" s="434">
        <v>58.1</v>
      </c>
      <c r="K54" s="434">
        <v>58.1</v>
      </c>
      <c r="L54" s="53"/>
      <c r="O54" s="85"/>
      <c r="P54" s="294"/>
      <c r="Q54" s="434"/>
      <c r="R54" s="434"/>
      <c r="T54" s="140"/>
    </row>
    <row r="55" spans="1:20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IF('UK Prices'!D55=0,"",'UK Prices'!D55)</f>
        <v>Womens Hybrid Vest</v>
      </c>
      <c r="G55" s="85">
        <v>67.5</v>
      </c>
      <c r="H55" s="85"/>
      <c r="I55" s="79">
        <v>56.980000000000004</v>
      </c>
      <c r="J55" s="434">
        <v>56.980000000000004</v>
      </c>
      <c r="K55" s="434">
        <v>56.980000000000004</v>
      </c>
      <c r="L55" s="53">
        <f t="shared" si="2"/>
        <v>-0.1558518518518518</v>
      </c>
      <c r="O55" s="85">
        <v>159</v>
      </c>
      <c r="P55" s="294">
        <v>159</v>
      </c>
      <c r="Q55" s="434">
        <v>159</v>
      </c>
      <c r="R55" s="434">
        <v>159</v>
      </c>
      <c r="T55" s="140"/>
    </row>
    <row r="56" spans="1:20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G56" s="85">
        <v>42.5</v>
      </c>
      <c r="H56" s="85"/>
      <c r="I56" s="79">
        <v>36.85</v>
      </c>
      <c r="J56" s="434">
        <v>36.85</v>
      </c>
      <c r="K56" s="434">
        <v>36.85</v>
      </c>
      <c r="L56" s="53">
        <f t="shared" ref="L56" si="8">(K56-G56)/G56</f>
        <v>-0.1329411764705882</v>
      </c>
      <c r="O56" s="85">
        <v>99</v>
      </c>
      <c r="P56" s="294">
        <v>99</v>
      </c>
      <c r="Q56" s="434">
        <v>99</v>
      </c>
      <c r="R56" s="434">
        <v>99</v>
      </c>
      <c r="T56" s="140"/>
    </row>
    <row r="57" spans="1:20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G57" s="85"/>
      <c r="H57" s="85"/>
      <c r="I57" s="79"/>
      <c r="J57" s="434"/>
      <c r="K57" s="434"/>
      <c r="L57" s="53"/>
      <c r="O57" s="85"/>
      <c r="P57" s="294"/>
      <c r="Q57" s="434"/>
      <c r="R57" s="434"/>
      <c r="T57" s="140"/>
    </row>
    <row r="58" spans="1:20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IF('UK Prices'!D58=0,"",'UK Prices'!D58)</f>
        <v>Junior FJ Textured Chill-Out 1/4 zip</v>
      </c>
      <c r="G58" s="224">
        <v>34.65</v>
      </c>
      <c r="H58" s="224"/>
      <c r="I58" s="79">
        <v>31.680000000000003</v>
      </c>
      <c r="J58" s="434">
        <v>31.680000000000003</v>
      </c>
      <c r="K58" s="434">
        <v>31.680000000000003</v>
      </c>
      <c r="L58" s="53">
        <f t="shared" ref="L58" si="9">(K58-G58)/G58</f>
        <v>-8.5714285714285576E-2</v>
      </c>
      <c r="O58" s="224"/>
      <c r="P58" s="305">
        <v>79</v>
      </c>
      <c r="Q58" s="439">
        <v>79</v>
      </c>
      <c r="R58" s="439">
        <v>79</v>
      </c>
    </row>
    <row r="59" spans="1:20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IF('UK Prices'!D59=0,"",'UK Prices'!D59)</f>
        <v>#REF!</v>
      </c>
      <c r="G59" s="224">
        <v>34.65</v>
      </c>
      <c r="H59" s="224">
        <v>31.7</v>
      </c>
      <c r="I59" s="79">
        <v>31.7</v>
      </c>
      <c r="J59" s="434">
        <v>31.7</v>
      </c>
      <c r="K59" s="434">
        <v>31.7</v>
      </c>
      <c r="L59" s="53">
        <f t="shared" ref="L59" si="10">(K59-H59)/H59</f>
        <v>0</v>
      </c>
      <c r="O59" s="224"/>
      <c r="P59" s="305">
        <v>69</v>
      </c>
      <c r="Q59" s="439">
        <v>69</v>
      </c>
      <c r="R59" s="439">
        <v>69</v>
      </c>
    </row>
    <row r="60" spans="1:20" x14ac:dyDescent="0.45">
      <c r="D60" s="23"/>
      <c r="E60" s="95"/>
      <c r="F60" s="95"/>
      <c r="M60" s="95"/>
    </row>
    <row r="61" spans="1:20" x14ac:dyDescent="0.45">
      <c r="D61" s="23"/>
      <c r="E61" s="95"/>
      <c r="F61" s="95"/>
      <c r="M61" s="95"/>
    </row>
    <row r="62" spans="1:20" x14ac:dyDescent="0.45">
      <c r="D62" s="23"/>
      <c r="E62" s="95"/>
      <c r="F62" s="95"/>
      <c r="M62" s="95"/>
    </row>
    <row r="63" spans="1:20" x14ac:dyDescent="0.45">
      <c r="D63" s="23"/>
      <c r="E63" s="95"/>
      <c r="F63" s="95"/>
      <c r="M63" s="95"/>
    </row>
    <row r="64" spans="1:20" x14ac:dyDescent="0.45">
      <c r="D64" s="23"/>
      <c r="E64" s="95"/>
      <c r="F64" s="95"/>
      <c r="M64" s="95"/>
    </row>
    <row r="65" spans="4:13" x14ac:dyDescent="0.45">
      <c r="D65" s="23"/>
      <c r="E65" s="95"/>
      <c r="F65" s="95"/>
      <c r="M65" s="95"/>
    </row>
    <row r="66" spans="4:13" x14ac:dyDescent="0.45">
      <c r="D66" s="23"/>
      <c r="E66" s="95"/>
      <c r="F66" s="95"/>
      <c r="M66" s="95"/>
    </row>
    <row r="67" spans="4:13" x14ac:dyDescent="0.45">
      <c r="D67" s="23"/>
      <c r="E67" s="95"/>
      <c r="F67" s="95"/>
      <c r="M67" s="95"/>
    </row>
    <row r="68" spans="4:13" x14ac:dyDescent="0.45">
      <c r="D68" s="23"/>
      <c r="E68" s="95"/>
      <c r="F68" s="95"/>
      <c r="M68" s="95"/>
    </row>
    <row r="69" spans="4:13" x14ac:dyDescent="0.45">
      <c r="D69" s="23"/>
      <c r="E69" s="95"/>
      <c r="F69" s="95"/>
      <c r="M69" s="95"/>
    </row>
    <row r="70" spans="4:13" x14ac:dyDescent="0.45">
      <c r="D70" s="23"/>
      <c r="E70" s="95"/>
      <c r="F70" s="95"/>
      <c r="M70" s="95"/>
    </row>
    <row r="71" spans="4:13" x14ac:dyDescent="0.45">
      <c r="D71" s="23"/>
      <c r="E71" s="95"/>
      <c r="F71" s="95"/>
      <c r="M71" s="95"/>
    </row>
    <row r="72" spans="4:13" x14ac:dyDescent="0.45">
      <c r="D72" s="23"/>
      <c r="E72" s="95"/>
      <c r="F72" s="95"/>
      <c r="M72" s="95"/>
    </row>
    <row r="73" spans="4:13" x14ac:dyDescent="0.45">
      <c r="D73" s="23"/>
      <c r="E73" s="95"/>
      <c r="F73" s="95"/>
      <c r="M73" s="95"/>
    </row>
    <row r="74" spans="4:13" x14ac:dyDescent="0.45">
      <c r="D74" s="23"/>
      <c r="E74" s="95"/>
      <c r="F74" s="95"/>
      <c r="M74" s="95"/>
    </row>
    <row r="75" spans="4:13" x14ac:dyDescent="0.45">
      <c r="D75" s="23"/>
      <c r="E75" s="95"/>
      <c r="F75" s="95"/>
      <c r="M75" s="95"/>
    </row>
    <row r="76" spans="4:13" x14ac:dyDescent="0.45">
      <c r="D76" s="23"/>
      <c r="E76" s="95"/>
      <c r="F76" s="95"/>
      <c r="M76" s="95"/>
    </row>
    <row r="77" spans="4:13" x14ac:dyDescent="0.45">
      <c r="D77" s="23"/>
      <c r="E77" s="95"/>
      <c r="F77" s="95"/>
      <c r="M77" s="95"/>
    </row>
    <row r="78" spans="4:13" x14ac:dyDescent="0.45">
      <c r="D78" s="23"/>
      <c r="E78" s="95"/>
      <c r="F78" s="95"/>
      <c r="M78" s="95"/>
    </row>
    <row r="79" spans="4:13" x14ac:dyDescent="0.45">
      <c r="D79" s="23"/>
      <c r="E79" s="95"/>
      <c r="F79" s="95"/>
      <c r="M79" s="95"/>
    </row>
    <row r="80" spans="4:13" x14ac:dyDescent="0.45">
      <c r="D80" s="23"/>
      <c r="E80" s="95"/>
      <c r="F80" s="95"/>
      <c r="M80" s="95"/>
    </row>
    <row r="81" spans="4:13" x14ac:dyDescent="0.45">
      <c r="D81" s="23"/>
      <c r="E81" s="95"/>
      <c r="F81" s="95"/>
      <c r="M81" s="95"/>
    </row>
    <row r="82" spans="4:13" x14ac:dyDescent="0.45">
      <c r="D82" s="23"/>
      <c r="E82" s="95"/>
      <c r="F82" s="95"/>
      <c r="M82" s="95"/>
    </row>
    <row r="83" spans="4:13" x14ac:dyDescent="0.45">
      <c r="D83" s="23"/>
      <c r="E83" s="95"/>
      <c r="F83" s="95"/>
      <c r="M83" s="95"/>
    </row>
    <row r="84" spans="4:13" x14ac:dyDescent="0.45">
      <c r="D84" s="23"/>
      <c r="E84" s="95"/>
      <c r="F84" s="95"/>
      <c r="M84" s="95"/>
    </row>
    <row r="85" spans="4:13" x14ac:dyDescent="0.45">
      <c r="D85" s="23"/>
      <c r="E85" s="95"/>
      <c r="F85" s="95"/>
      <c r="M85" s="95"/>
    </row>
    <row r="86" spans="4:13" x14ac:dyDescent="0.45">
      <c r="D86" s="23"/>
      <c r="E86" s="95"/>
      <c r="F86" s="95"/>
      <c r="M86" s="95"/>
    </row>
    <row r="87" spans="4:13" x14ac:dyDescent="0.45">
      <c r="D87" s="23"/>
      <c r="E87" s="95"/>
      <c r="F87" s="95"/>
      <c r="M87" s="95"/>
    </row>
    <row r="88" spans="4:13" x14ac:dyDescent="0.45">
      <c r="D88" s="23"/>
      <c r="E88" s="95"/>
      <c r="F88" s="95"/>
      <c r="M88" s="95"/>
    </row>
    <row r="89" spans="4:13" x14ac:dyDescent="0.45">
      <c r="D89" s="23"/>
      <c r="E89" s="95"/>
      <c r="F89" s="95"/>
      <c r="M89" s="95"/>
    </row>
    <row r="90" spans="4:13" x14ac:dyDescent="0.45">
      <c r="D90" s="23"/>
      <c r="E90" s="95"/>
      <c r="F90" s="95"/>
      <c r="M90" s="95"/>
    </row>
    <row r="91" spans="4:13" x14ac:dyDescent="0.45">
      <c r="D91" s="23"/>
      <c r="E91" s="95"/>
      <c r="F91" s="95"/>
      <c r="M91" s="95"/>
    </row>
    <row r="92" spans="4:13" x14ac:dyDescent="0.45">
      <c r="D92" s="23"/>
      <c r="E92" s="95"/>
      <c r="F92" s="95"/>
      <c r="M92" s="95"/>
    </row>
    <row r="93" spans="4:13" x14ac:dyDescent="0.45">
      <c r="D93" s="23"/>
      <c r="E93" s="95"/>
      <c r="F93" s="95"/>
      <c r="M93" s="95"/>
    </row>
    <row r="94" spans="4:13" x14ac:dyDescent="0.45">
      <c r="D94" s="23"/>
      <c r="E94" s="95"/>
      <c r="F94" s="95"/>
      <c r="M94" s="95"/>
    </row>
    <row r="95" spans="4:13" x14ac:dyDescent="0.45">
      <c r="D95" s="23"/>
      <c r="E95" s="95"/>
      <c r="F95" s="95"/>
      <c r="M95" s="95"/>
    </row>
    <row r="96" spans="4:13" x14ac:dyDescent="0.45">
      <c r="D96" s="23"/>
      <c r="E96" s="95"/>
      <c r="F96" s="95"/>
      <c r="M96" s="95"/>
    </row>
    <row r="97" spans="4:13" x14ac:dyDescent="0.45">
      <c r="D97" s="23"/>
      <c r="E97" s="95"/>
      <c r="F97" s="95"/>
      <c r="M97" s="95"/>
    </row>
    <row r="98" spans="4:13" x14ac:dyDescent="0.45">
      <c r="D98" s="23"/>
      <c r="E98" s="95"/>
      <c r="F98" s="95"/>
      <c r="M98" s="95"/>
    </row>
    <row r="99" spans="4:13" x14ac:dyDescent="0.45">
      <c r="D99" s="23"/>
      <c r="E99" s="95"/>
      <c r="F99" s="95"/>
      <c r="M99" s="95"/>
    </row>
    <row r="100" spans="4:13" x14ac:dyDescent="0.45">
      <c r="D100" s="23"/>
      <c r="E100" s="95"/>
      <c r="F100" s="95"/>
      <c r="M100" s="95"/>
    </row>
    <row r="101" spans="4:13" x14ac:dyDescent="0.45">
      <c r="D101" s="23"/>
      <c r="E101" s="95"/>
      <c r="F101" s="95"/>
      <c r="M101" s="95"/>
    </row>
    <row r="102" spans="4:13" x14ac:dyDescent="0.45">
      <c r="D102" s="23"/>
      <c r="E102" s="95"/>
      <c r="F102" s="95"/>
      <c r="M102" s="95"/>
    </row>
    <row r="103" spans="4:13" x14ac:dyDescent="0.45">
      <c r="D103" s="23"/>
      <c r="E103" s="95"/>
      <c r="F103" s="95"/>
      <c r="M103" s="95"/>
    </row>
    <row r="104" spans="4:13" x14ac:dyDescent="0.45">
      <c r="D104" s="23"/>
      <c r="E104" s="95"/>
      <c r="F104" s="95"/>
      <c r="M104" s="95"/>
    </row>
    <row r="105" spans="4:13" x14ac:dyDescent="0.45">
      <c r="D105" s="23"/>
      <c r="E105" s="95"/>
      <c r="F105" s="95"/>
      <c r="M105" s="95"/>
    </row>
    <row r="106" spans="4:13" x14ac:dyDescent="0.45">
      <c r="D106" s="23"/>
      <c r="E106" s="95"/>
      <c r="F106" s="95"/>
      <c r="M106" s="95"/>
    </row>
    <row r="107" spans="4:13" x14ac:dyDescent="0.45">
      <c r="D107" s="23"/>
      <c r="E107" s="95"/>
      <c r="F107" s="95"/>
      <c r="M107" s="95"/>
    </row>
    <row r="108" spans="4:13" x14ac:dyDescent="0.45">
      <c r="D108" s="23"/>
      <c r="E108" s="95"/>
      <c r="F108" s="95"/>
      <c r="M108" s="95"/>
    </row>
    <row r="109" spans="4:13" x14ac:dyDescent="0.45">
      <c r="D109" s="23"/>
      <c r="E109" s="95"/>
      <c r="F109" s="95"/>
      <c r="M109" s="95"/>
    </row>
    <row r="110" spans="4:13" x14ac:dyDescent="0.45">
      <c r="D110" s="23"/>
      <c r="E110" s="95"/>
      <c r="F110" s="95"/>
      <c r="M110" s="95"/>
    </row>
    <row r="111" spans="4:13" x14ac:dyDescent="0.45">
      <c r="D111" s="23"/>
      <c r="E111" s="95"/>
      <c r="F111" s="95"/>
      <c r="M111" s="95"/>
    </row>
    <row r="112" spans="4:13" x14ac:dyDescent="0.45">
      <c r="D112" s="23"/>
      <c r="E112" s="95"/>
      <c r="F112" s="95"/>
      <c r="M112" s="95"/>
    </row>
    <row r="113" spans="4:13" x14ac:dyDescent="0.45">
      <c r="D113" s="23"/>
      <c r="E113" s="95"/>
      <c r="F113" s="95"/>
      <c r="M113" s="95"/>
    </row>
    <row r="114" spans="4:13" x14ac:dyDescent="0.45">
      <c r="D114" s="23"/>
      <c r="E114" s="95"/>
      <c r="F114" s="95"/>
      <c r="M114" s="95"/>
    </row>
    <row r="115" spans="4:13" x14ac:dyDescent="0.45">
      <c r="D115" s="23"/>
      <c r="E115" s="95"/>
      <c r="F115" s="95"/>
      <c r="M115" s="95"/>
    </row>
    <row r="116" spans="4:13" x14ac:dyDescent="0.45">
      <c r="D116" s="23"/>
      <c r="E116" s="95"/>
      <c r="F116" s="95"/>
      <c r="M116" s="95"/>
    </row>
    <row r="117" spans="4:13" x14ac:dyDescent="0.45">
      <c r="D117" s="23"/>
      <c r="E117" s="95"/>
      <c r="F117" s="95"/>
      <c r="M117" s="95"/>
    </row>
    <row r="118" spans="4:13" x14ac:dyDescent="0.45">
      <c r="D118" s="23"/>
      <c r="E118" s="95"/>
      <c r="F118" s="95"/>
      <c r="M118" s="95"/>
    </row>
    <row r="119" spans="4:13" x14ac:dyDescent="0.45">
      <c r="D119" s="23"/>
      <c r="E119" s="95"/>
      <c r="F119" s="95"/>
      <c r="M119" s="95"/>
    </row>
    <row r="120" spans="4:13" x14ac:dyDescent="0.45">
      <c r="D120" s="23"/>
      <c r="E120" s="95"/>
      <c r="F120" s="95"/>
      <c r="M120" s="95"/>
    </row>
    <row r="121" spans="4:13" x14ac:dyDescent="0.45">
      <c r="D121" s="23"/>
      <c r="E121" s="95"/>
      <c r="F121" s="95"/>
      <c r="M121" s="95"/>
    </row>
    <row r="122" spans="4:13" x14ac:dyDescent="0.45">
      <c r="D122" s="23"/>
      <c r="E122" s="95"/>
      <c r="F122" s="95"/>
      <c r="M122" s="95"/>
    </row>
    <row r="123" spans="4:13" x14ac:dyDescent="0.45">
      <c r="D123" s="23"/>
      <c r="E123" s="95"/>
      <c r="F123" s="95"/>
      <c r="M123" s="95"/>
    </row>
    <row r="124" spans="4:13" x14ac:dyDescent="0.45">
      <c r="D124" s="23"/>
      <c r="E124" s="95"/>
      <c r="F124" s="95"/>
      <c r="M124" s="95"/>
    </row>
    <row r="125" spans="4:13" x14ac:dyDescent="0.45">
      <c r="D125" s="23"/>
      <c r="E125" s="95"/>
      <c r="F125" s="95"/>
      <c r="M125" s="95"/>
    </row>
    <row r="126" spans="4:13" x14ac:dyDescent="0.45">
      <c r="D126" s="23"/>
      <c r="E126" s="95"/>
      <c r="F126" s="95"/>
      <c r="M126" s="95"/>
    </row>
    <row r="127" spans="4:13" x14ac:dyDescent="0.45">
      <c r="D127" s="23"/>
      <c r="E127" s="95"/>
      <c r="F127" s="95"/>
      <c r="M127" s="95"/>
    </row>
    <row r="128" spans="4:13" x14ac:dyDescent="0.45">
      <c r="D128" s="23"/>
      <c r="E128" s="95"/>
      <c r="F128" s="95"/>
      <c r="M128" s="95"/>
    </row>
    <row r="129" spans="4:13" x14ac:dyDescent="0.45">
      <c r="D129" s="23"/>
      <c r="E129" s="95"/>
      <c r="F129" s="95"/>
      <c r="M129" s="95"/>
    </row>
    <row r="130" spans="4:13" x14ac:dyDescent="0.45">
      <c r="D130" s="23"/>
      <c r="E130" s="95"/>
      <c r="F130" s="95"/>
      <c r="M130" s="95"/>
    </row>
    <row r="131" spans="4:13" x14ac:dyDescent="0.45">
      <c r="D131" s="23"/>
      <c r="E131" s="95"/>
      <c r="F131" s="95"/>
      <c r="M131" s="95"/>
    </row>
    <row r="132" spans="4:13" x14ac:dyDescent="0.45">
      <c r="D132" s="23"/>
      <c r="E132" s="95"/>
      <c r="F132" s="95"/>
      <c r="M132" s="95"/>
    </row>
    <row r="133" spans="4:13" x14ac:dyDescent="0.45">
      <c r="D133" s="23"/>
      <c r="E133" s="95"/>
      <c r="F133" s="95"/>
      <c r="M133" s="95"/>
    </row>
    <row r="134" spans="4:13" x14ac:dyDescent="0.45">
      <c r="D134" s="23"/>
      <c r="E134" s="95"/>
      <c r="F134" s="95"/>
      <c r="M134" s="95"/>
    </row>
    <row r="135" spans="4:13" x14ac:dyDescent="0.45">
      <c r="D135" s="23"/>
      <c r="E135" s="95"/>
      <c r="F135" s="95"/>
      <c r="M135" s="95"/>
    </row>
    <row r="136" spans="4:13" x14ac:dyDescent="0.45">
      <c r="D136" s="23"/>
      <c r="E136" s="95"/>
      <c r="F136" s="95"/>
      <c r="M136" s="95"/>
    </row>
    <row r="137" spans="4:13" x14ac:dyDescent="0.45">
      <c r="D137" s="23"/>
      <c r="E137" s="95"/>
      <c r="F137" s="95"/>
      <c r="M137" s="95"/>
    </row>
    <row r="138" spans="4:13" x14ac:dyDescent="0.45">
      <c r="D138" s="23"/>
      <c r="E138" s="95"/>
      <c r="F138" s="95"/>
      <c r="M138" s="95"/>
    </row>
    <row r="139" spans="4:13" x14ac:dyDescent="0.45">
      <c r="D139" s="23"/>
      <c r="E139" s="95"/>
      <c r="F139" s="95"/>
      <c r="M139" s="95"/>
    </row>
    <row r="140" spans="4:13" x14ac:dyDescent="0.45">
      <c r="D140" s="23"/>
      <c r="E140" s="95"/>
      <c r="F140" s="95"/>
      <c r="M140" s="95"/>
    </row>
    <row r="141" spans="4:13" x14ac:dyDescent="0.45">
      <c r="D141" s="23"/>
      <c r="E141" s="95"/>
      <c r="F141" s="95"/>
      <c r="M141" s="95"/>
    </row>
    <row r="142" spans="4:13" x14ac:dyDescent="0.45">
      <c r="D142" s="23"/>
      <c r="E142" s="95"/>
      <c r="F142" s="95"/>
      <c r="M142" s="95"/>
    </row>
    <row r="143" spans="4:13" x14ac:dyDescent="0.45">
      <c r="D143" s="23"/>
      <c r="E143" s="95"/>
      <c r="F143" s="95"/>
      <c r="M143" s="95"/>
    </row>
    <row r="144" spans="4:13" x14ac:dyDescent="0.45">
      <c r="D144" s="23"/>
      <c r="E144" s="95"/>
      <c r="F144" s="95"/>
      <c r="M144" s="95"/>
    </row>
    <row r="145" spans="4:13" x14ac:dyDescent="0.45">
      <c r="D145" s="23"/>
      <c r="E145" s="95"/>
      <c r="F145" s="95"/>
      <c r="M145" s="95"/>
    </row>
    <row r="146" spans="4:13" x14ac:dyDescent="0.45">
      <c r="D146" s="23"/>
      <c r="E146" s="95"/>
      <c r="F146" s="95"/>
      <c r="M146" s="95"/>
    </row>
    <row r="147" spans="4:13" x14ac:dyDescent="0.45">
      <c r="D147" s="23"/>
      <c r="E147" s="95"/>
      <c r="F147" s="95"/>
      <c r="M147" s="95"/>
    </row>
    <row r="148" spans="4:13" x14ac:dyDescent="0.45">
      <c r="D148" s="23"/>
      <c r="E148" s="95"/>
      <c r="F148" s="95"/>
      <c r="M148" s="95"/>
    </row>
    <row r="149" spans="4:13" x14ac:dyDescent="0.45">
      <c r="D149" s="23"/>
      <c r="E149" s="95"/>
      <c r="F149" s="95"/>
      <c r="M149" s="95"/>
    </row>
    <row r="150" spans="4:13" x14ac:dyDescent="0.45">
      <c r="D150" s="23"/>
      <c r="E150" s="95"/>
      <c r="F150" s="95"/>
      <c r="M150" s="95"/>
    </row>
    <row r="151" spans="4:13" x14ac:dyDescent="0.45">
      <c r="D151" s="23"/>
      <c r="E151" s="95"/>
      <c r="F151" s="95"/>
      <c r="M151" s="95"/>
    </row>
    <row r="152" spans="4:13" x14ac:dyDescent="0.45">
      <c r="D152" s="23"/>
      <c r="E152" s="95"/>
      <c r="F152" s="95"/>
      <c r="M152" s="95"/>
    </row>
    <row r="153" spans="4:13" x14ac:dyDescent="0.45">
      <c r="D153" s="23"/>
      <c r="E153" s="95"/>
      <c r="F153" s="95"/>
      <c r="M153" s="95"/>
    </row>
    <row r="154" spans="4:13" x14ac:dyDescent="0.45">
      <c r="D154" s="23"/>
      <c r="E154" s="95"/>
      <c r="F154" s="95"/>
      <c r="M154" s="95"/>
    </row>
    <row r="155" spans="4:13" x14ac:dyDescent="0.45">
      <c r="D155" s="23"/>
      <c r="E155" s="95"/>
      <c r="F155" s="95"/>
      <c r="M155" s="95"/>
    </row>
    <row r="156" spans="4:13" x14ac:dyDescent="0.45">
      <c r="D156" s="23"/>
      <c r="E156" s="95"/>
      <c r="F156" s="95"/>
      <c r="M156" s="95"/>
    </row>
    <row r="157" spans="4:13" x14ac:dyDescent="0.45">
      <c r="D157" s="23"/>
      <c r="E157" s="95"/>
      <c r="F157" s="95"/>
      <c r="M157" s="95"/>
    </row>
    <row r="158" spans="4:13" x14ac:dyDescent="0.45">
      <c r="D158" s="23"/>
      <c r="E158" s="95"/>
      <c r="F158" s="95"/>
      <c r="M158" s="95"/>
    </row>
    <row r="159" spans="4:13" x14ac:dyDescent="0.45">
      <c r="D159" s="23"/>
      <c r="E159" s="95"/>
      <c r="F159" s="95"/>
      <c r="M159" s="95"/>
    </row>
    <row r="160" spans="4:13" x14ac:dyDescent="0.45">
      <c r="D160" s="23"/>
      <c r="E160" s="95"/>
      <c r="F160" s="95"/>
      <c r="M160" s="95"/>
    </row>
    <row r="161" spans="4:13" x14ac:dyDescent="0.45">
      <c r="D161" s="23"/>
      <c r="E161" s="95"/>
      <c r="F161" s="95"/>
      <c r="M161" s="95"/>
    </row>
    <row r="162" spans="4:13" x14ac:dyDescent="0.45">
      <c r="D162" s="23"/>
      <c r="E162" s="95"/>
      <c r="F162" s="95"/>
      <c r="M162" s="95"/>
    </row>
    <row r="163" spans="4:13" x14ac:dyDescent="0.45">
      <c r="D163" s="23"/>
      <c r="E163" s="95"/>
      <c r="F163" s="95"/>
      <c r="M163" s="95"/>
    </row>
    <row r="164" spans="4:13" x14ac:dyDescent="0.45">
      <c r="D164" s="23"/>
      <c r="E164" s="95"/>
      <c r="F164" s="95"/>
      <c r="M164" s="95"/>
    </row>
    <row r="165" spans="4:13" x14ac:dyDescent="0.45">
      <c r="D165" s="23"/>
      <c r="E165" s="95"/>
      <c r="F165" s="95"/>
      <c r="M165" s="95"/>
    </row>
    <row r="166" spans="4:13" x14ac:dyDescent="0.45">
      <c r="D166" s="23"/>
      <c r="E166" s="95"/>
      <c r="F166" s="95"/>
      <c r="M166" s="95"/>
    </row>
    <row r="167" spans="4:13" x14ac:dyDescent="0.45">
      <c r="D167" s="23"/>
      <c r="E167" s="95"/>
      <c r="F167" s="95"/>
      <c r="M167" s="95"/>
    </row>
    <row r="168" spans="4:13" x14ac:dyDescent="0.45">
      <c r="D168" s="23"/>
      <c r="E168" s="95"/>
      <c r="F168" s="95"/>
      <c r="M168" s="95"/>
    </row>
    <row r="169" spans="4:13" x14ac:dyDescent="0.45">
      <c r="D169" s="23"/>
      <c r="E169" s="95"/>
      <c r="F169" s="95"/>
      <c r="M169" s="95"/>
    </row>
    <row r="170" spans="4:13" x14ac:dyDescent="0.45">
      <c r="D170" s="23"/>
      <c r="E170" s="95"/>
      <c r="F170" s="95"/>
      <c r="M170" s="95"/>
    </row>
    <row r="171" spans="4:13" x14ac:dyDescent="0.45">
      <c r="D171" s="23"/>
      <c r="E171" s="95"/>
      <c r="F171" s="95"/>
      <c r="M171" s="95"/>
    </row>
    <row r="172" spans="4:13" x14ac:dyDescent="0.45">
      <c r="D172" s="23"/>
      <c r="E172" s="95"/>
      <c r="F172" s="95"/>
      <c r="M172" s="95"/>
    </row>
    <row r="173" spans="4:13" x14ac:dyDescent="0.45">
      <c r="D173" s="23"/>
      <c r="E173" s="95"/>
      <c r="F173" s="95"/>
      <c r="M173" s="95"/>
    </row>
    <row r="174" spans="4:13" x14ac:dyDescent="0.45">
      <c r="D174" s="23"/>
      <c r="E174" s="95"/>
      <c r="F174" s="95"/>
      <c r="M174" s="95"/>
    </row>
    <row r="175" spans="4:13" x14ac:dyDescent="0.45">
      <c r="D175" s="23"/>
      <c r="E175" s="95"/>
      <c r="F175" s="95"/>
      <c r="M175" s="95"/>
    </row>
    <row r="176" spans="4:13" x14ac:dyDescent="0.45">
      <c r="D176" s="23"/>
      <c r="E176" s="95"/>
      <c r="F176" s="95"/>
      <c r="M176" s="95"/>
    </row>
    <row r="177" spans="4:13" x14ac:dyDescent="0.45">
      <c r="D177" s="23"/>
      <c r="E177" s="95"/>
      <c r="F177" s="95"/>
      <c r="M177" s="95"/>
    </row>
    <row r="178" spans="4:13" x14ac:dyDescent="0.45">
      <c r="D178" s="23"/>
      <c r="E178" s="95"/>
      <c r="F178" s="95"/>
      <c r="M178" s="95"/>
    </row>
    <row r="179" spans="4:13" x14ac:dyDescent="0.45">
      <c r="D179" s="23"/>
      <c r="E179" s="95"/>
      <c r="F179" s="95"/>
      <c r="M179" s="95"/>
    </row>
    <row r="180" spans="4:13" x14ac:dyDescent="0.45">
      <c r="D180" s="23"/>
      <c r="E180" s="95"/>
      <c r="F180" s="95"/>
      <c r="M180" s="95"/>
    </row>
    <row r="181" spans="4:13" x14ac:dyDescent="0.45">
      <c r="D181" s="23"/>
      <c r="E181" s="95"/>
      <c r="F181" s="95"/>
      <c r="M181" s="95"/>
    </row>
    <row r="182" spans="4:13" x14ac:dyDescent="0.45">
      <c r="D182" s="23"/>
      <c r="E182" s="95"/>
      <c r="F182" s="95"/>
      <c r="M182" s="95"/>
    </row>
    <row r="183" spans="4:13" x14ac:dyDescent="0.45">
      <c r="D183" s="23"/>
      <c r="E183" s="95"/>
      <c r="F183" s="95"/>
      <c r="M183" s="95"/>
    </row>
    <row r="184" spans="4:13" x14ac:dyDescent="0.45">
      <c r="D184" s="23"/>
      <c r="E184" s="95"/>
      <c r="F184" s="95"/>
      <c r="M184" s="95"/>
    </row>
    <row r="185" spans="4:13" x14ac:dyDescent="0.45">
      <c r="D185" s="23"/>
      <c r="E185" s="95"/>
      <c r="F185" s="95"/>
      <c r="M185" s="95"/>
    </row>
    <row r="186" spans="4:13" x14ac:dyDescent="0.45">
      <c r="D186" s="23"/>
      <c r="E186" s="95"/>
      <c r="F186" s="95"/>
      <c r="M186" s="95"/>
    </row>
    <row r="187" spans="4:13" x14ac:dyDescent="0.45">
      <c r="D187" s="23"/>
      <c r="E187" s="95"/>
      <c r="F187" s="95"/>
      <c r="M187" s="95"/>
    </row>
    <row r="188" spans="4:13" x14ac:dyDescent="0.45">
      <c r="D188" s="23"/>
      <c r="E188" s="95"/>
      <c r="F188" s="95"/>
      <c r="M188" s="95"/>
    </row>
    <row r="189" spans="4:13" x14ac:dyDescent="0.45">
      <c r="D189" s="23"/>
      <c r="E189" s="95"/>
      <c r="F189" s="95"/>
      <c r="M189" s="95"/>
    </row>
    <row r="190" spans="4:13" x14ac:dyDescent="0.45">
      <c r="D190" s="23"/>
      <c r="E190" s="95"/>
      <c r="F190" s="95"/>
      <c r="M190" s="95"/>
    </row>
    <row r="191" spans="4:13" x14ac:dyDescent="0.45">
      <c r="D191" s="23"/>
      <c r="E191" s="95"/>
      <c r="F191" s="95"/>
      <c r="M191" s="95"/>
    </row>
    <row r="192" spans="4:13" x14ac:dyDescent="0.45">
      <c r="D192" s="23"/>
      <c r="E192" s="95"/>
      <c r="F192" s="95"/>
      <c r="M192" s="95"/>
    </row>
    <row r="193" spans="4:13" x14ac:dyDescent="0.45">
      <c r="D193" s="23"/>
      <c r="E193" s="95"/>
      <c r="F193" s="95"/>
      <c r="M193" s="95"/>
    </row>
    <row r="194" spans="4:13" x14ac:dyDescent="0.45">
      <c r="D194" s="23"/>
      <c r="E194" s="95"/>
      <c r="F194" s="95"/>
      <c r="M194" s="95"/>
    </row>
    <row r="195" spans="4:13" x14ac:dyDescent="0.45">
      <c r="D195" s="23"/>
      <c r="E195" s="95"/>
      <c r="F195" s="95"/>
      <c r="M195" s="95"/>
    </row>
    <row r="196" spans="4:13" x14ac:dyDescent="0.45">
      <c r="D196" s="23"/>
      <c r="E196" s="95"/>
      <c r="F196" s="95"/>
      <c r="M196" s="95"/>
    </row>
    <row r="197" spans="4:13" x14ac:dyDescent="0.45">
      <c r="D197" s="23"/>
      <c r="E197" s="95"/>
      <c r="F197" s="95"/>
      <c r="M197" s="95"/>
    </row>
    <row r="198" spans="4:13" x14ac:dyDescent="0.45">
      <c r="D198" s="23"/>
      <c r="E198" s="95"/>
      <c r="F198" s="95"/>
      <c r="M198" s="95"/>
    </row>
    <row r="199" spans="4:13" x14ac:dyDescent="0.45">
      <c r="D199" s="23"/>
      <c r="E199" s="95"/>
      <c r="F199" s="95"/>
      <c r="M199" s="95"/>
    </row>
    <row r="200" spans="4:13" x14ac:dyDescent="0.45">
      <c r="D200" s="23"/>
      <c r="E200" s="95"/>
      <c r="F200" s="95"/>
      <c r="M200" s="95"/>
    </row>
    <row r="201" spans="4:13" x14ac:dyDescent="0.45">
      <c r="D201" s="23"/>
      <c r="E201" s="95"/>
      <c r="F201" s="95"/>
      <c r="M201" s="95"/>
    </row>
    <row r="202" spans="4:13" x14ac:dyDescent="0.45">
      <c r="D202" s="23"/>
      <c r="E202" s="95"/>
      <c r="F202" s="95"/>
      <c r="M202" s="95"/>
    </row>
    <row r="203" spans="4:13" x14ac:dyDescent="0.45">
      <c r="D203" s="23"/>
      <c r="E203" s="95"/>
      <c r="F203" s="95"/>
      <c r="M203" s="95"/>
    </row>
    <row r="204" spans="4:13" x14ac:dyDescent="0.45">
      <c r="D204" s="23"/>
      <c r="E204" s="95"/>
      <c r="F204" s="95"/>
      <c r="M204" s="95"/>
    </row>
    <row r="205" spans="4:13" x14ac:dyDescent="0.45">
      <c r="D205" s="23"/>
      <c r="E205" s="95"/>
      <c r="F205" s="95"/>
      <c r="M205" s="95"/>
    </row>
    <row r="206" spans="4:13" x14ac:dyDescent="0.45">
      <c r="D206" s="23"/>
      <c r="E206" s="95"/>
      <c r="F206" s="95"/>
      <c r="M206" s="95"/>
    </row>
    <row r="207" spans="4:13" x14ac:dyDescent="0.45">
      <c r="D207" s="23"/>
      <c r="E207" s="95"/>
      <c r="F207" s="95"/>
      <c r="M207" s="95"/>
    </row>
    <row r="208" spans="4:13" x14ac:dyDescent="0.45">
      <c r="D208" s="23"/>
      <c r="E208" s="95"/>
      <c r="F208" s="95"/>
      <c r="M208" s="95"/>
    </row>
    <row r="209" spans="4:13" x14ac:dyDescent="0.45">
      <c r="D209" s="23"/>
      <c r="E209" s="95"/>
      <c r="F209" s="95"/>
      <c r="M209" s="95"/>
    </row>
    <row r="210" spans="4:13" x14ac:dyDescent="0.45">
      <c r="D210" s="23"/>
      <c r="E210" s="95"/>
      <c r="F210" s="95"/>
      <c r="M210" s="95"/>
    </row>
    <row r="211" spans="4:13" x14ac:dyDescent="0.45">
      <c r="D211" s="23"/>
      <c r="E211" s="95"/>
      <c r="F211" s="95"/>
      <c r="M211" s="95"/>
    </row>
    <row r="212" spans="4:13" x14ac:dyDescent="0.45">
      <c r="D212" s="23"/>
      <c r="E212" s="95"/>
      <c r="F212" s="95"/>
      <c r="M212" s="95"/>
    </row>
    <row r="213" spans="4:13" x14ac:dyDescent="0.45">
      <c r="D213" s="23"/>
      <c r="E213" s="95"/>
      <c r="F213" s="95"/>
      <c r="M213" s="95"/>
    </row>
    <row r="214" spans="4:13" x14ac:dyDescent="0.45">
      <c r="D214" s="23"/>
      <c r="E214" s="95"/>
      <c r="F214" s="95"/>
      <c r="M214" s="95"/>
    </row>
    <row r="215" spans="4:13" x14ac:dyDescent="0.45">
      <c r="D215" s="23"/>
      <c r="E215" s="95"/>
      <c r="F215" s="95"/>
      <c r="M215" s="95"/>
    </row>
    <row r="216" spans="4:13" x14ac:dyDescent="0.45">
      <c r="D216" s="23"/>
      <c r="E216" s="95"/>
      <c r="F216" s="95"/>
      <c r="M216" s="95"/>
    </row>
    <row r="217" spans="4:13" x14ac:dyDescent="0.45">
      <c r="D217" s="23"/>
      <c r="E217" s="95"/>
      <c r="F217" s="95"/>
      <c r="M217" s="95"/>
    </row>
    <row r="218" spans="4:13" x14ac:dyDescent="0.45">
      <c r="D218" s="23"/>
      <c r="E218" s="95"/>
      <c r="F218" s="95"/>
      <c r="M218" s="95"/>
    </row>
    <row r="219" spans="4:13" x14ac:dyDescent="0.45">
      <c r="D219" s="23"/>
      <c r="E219" s="95"/>
      <c r="F219" s="95"/>
      <c r="M219" s="95"/>
    </row>
    <row r="220" spans="4:13" x14ac:dyDescent="0.45">
      <c r="D220" s="23"/>
      <c r="E220" s="95"/>
      <c r="F220" s="95"/>
      <c r="M220" s="95"/>
    </row>
    <row r="221" spans="4:13" x14ac:dyDescent="0.45">
      <c r="D221" s="23"/>
      <c r="E221" s="95"/>
      <c r="F221" s="95"/>
      <c r="M221" s="95"/>
    </row>
    <row r="222" spans="4:13" x14ac:dyDescent="0.45">
      <c r="D222" s="23"/>
      <c r="E222" s="95"/>
      <c r="F222" s="95"/>
      <c r="M222" s="95"/>
    </row>
    <row r="223" spans="4:13" x14ac:dyDescent="0.45">
      <c r="D223" s="23"/>
      <c r="E223" s="95"/>
      <c r="F223" s="95"/>
      <c r="M223" s="95"/>
    </row>
    <row r="224" spans="4:13" x14ac:dyDescent="0.45">
      <c r="D224" s="23"/>
      <c r="E224" s="95"/>
      <c r="F224" s="95"/>
      <c r="M224" s="95"/>
    </row>
    <row r="225" spans="4:13" x14ac:dyDescent="0.45">
      <c r="D225" s="23"/>
      <c r="E225" s="95"/>
      <c r="F225" s="95"/>
      <c r="M225" s="95"/>
    </row>
    <row r="226" spans="4:13" x14ac:dyDescent="0.45">
      <c r="D226" s="23"/>
      <c r="E226" s="95"/>
      <c r="F226" s="95"/>
      <c r="M226" s="95"/>
    </row>
    <row r="227" spans="4:13" x14ac:dyDescent="0.45">
      <c r="D227" s="23"/>
      <c r="E227" s="95"/>
      <c r="F227" s="95"/>
      <c r="M227" s="95"/>
    </row>
    <row r="228" spans="4:13" x14ac:dyDescent="0.45">
      <c r="D228" s="23"/>
      <c r="E228" s="95"/>
      <c r="F228" s="95"/>
      <c r="M228" s="95"/>
    </row>
    <row r="229" spans="4:13" x14ac:dyDescent="0.45">
      <c r="D229" s="23"/>
      <c r="E229" s="95"/>
      <c r="F229" s="95"/>
      <c r="M229" s="95"/>
    </row>
    <row r="230" spans="4:13" x14ac:dyDescent="0.45">
      <c r="D230" s="23"/>
      <c r="E230" s="95"/>
      <c r="F230" s="95"/>
      <c r="M230" s="95"/>
    </row>
    <row r="231" spans="4:13" x14ac:dyDescent="0.45">
      <c r="D231" s="23"/>
      <c r="E231" s="95"/>
      <c r="F231" s="95"/>
      <c r="M231" s="95"/>
    </row>
    <row r="232" spans="4:13" x14ac:dyDescent="0.45">
      <c r="D232" s="23"/>
      <c r="E232" s="95"/>
      <c r="F232" s="95"/>
      <c r="M232" s="95"/>
    </row>
    <row r="233" spans="4:13" x14ac:dyDescent="0.45">
      <c r="D233" s="23"/>
      <c r="E233" s="95"/>
      <c r="F233" s="95"/>
      <c r="M233" s="95"/>
    </row>
    <row r="234" spans="4:13" x14ac:dyDescent="0.45">
      <c r="D234" s="23"/>
      <c r="E234" s="95"/>
      <c r="F234" s="95"/>
      <c r="M234" s="95"/>
    </row>
    <row r="235" spans="4:13" x14ac:dyDescent="0.45">
      <c r="D235" s="23"/>
      <c r="E235" s="95"/>
      <c r="F235" s="95"/>
      <c r="M235" s="95"/>
    </row>
    <row r="236" spans="4:13" x14ac:dyDescent="0.45">
      <c r="D236" s="23"/>
      <c r="E236" s="95"/>
      <c r="F236" s="95"/>
      <c r="M236" s="95"/>
    </row>
    <row r="237" spans="4:13" x14ac:dyDescent="0.45">
      <c r="D237" s="23"/>
      <c r="E237" s="95"/>
      <c r="F237" s="95"/>
      <c r="M237" s="95"/>
    </row>
    <row r="238" spans="4:13" x14ac:dyDescent="0.45">
      <c r="D238" s="23"/>
      <c r="E238" s="95"/>
      <c r="F238" s="95"/>
      <c r="M238" s="95"/>
    </row>
    <row r="239" spans="4:13" x14ac:dyDescent="0.45">
      <c r="D239" s="23"/>
      <c r="E239" s="95"/>
      <c r="F239" s="95"/>
      <c r="M239" s="95"/>
    </row>
    <row r="240" spans="4:13" x14ac:dyDescent="0.45">
      <c r="D240" s="23"/>
      <c r="E240" s="95"/>
      <c r="F240" s="95"/>
      <c r="M240" s="95"/>
    </row>
    <row r="241" spans="4:13" x14ac:dyDescent="0.45">
      <c r="D241" s="23"/>
      <c r="E241" s="95"/>
      <c r="F241" s="95"/>
      <c r="M241" s="95"/>
    </row>
    <row r="242" spans="4:13" x14ac:dyDescent="0.45">
      <c r="D242" s="23"/>
      <c r="E242" s="95"/>
      <c r="F242" s="95"/>
      <c r="M242" s="95"/>
    </row>
    <row r="243" spans="4:13" x14ac:dyDescent="0.45">
      <c r="D243" s="23"/>
      <c r="E243" s="95"/>
      <c r="F243" s="95"/>
      <c r="M243" s="95"/>
    </row>
    <row r="244" spans="4:13" x14ac:dyDescent="0.45">
      <c r="D244" s="23"/>
      <c r="E244" s="95"/>
      <c r="F244" s="95"/>
      <c r="M244" s="95"/>
    </row>
    <row r="245" spans="4:13" x14ac:dyDescent="0.45">
      <c r="D245" s="23"/>
      <c r="E245" s="95"/>
      <c r="F245" s="95"/>
      <c r="M245" s="95"/>
    </row>
    <row r="246" spans="4:13" x14ac:dyDescent="0.45">
      <c r="D246" s="23"/>
      <c r="E246" s="95"/>
      <c r="F246" s="95"/>
      <c r="M246" s="95"/>
    </row>
    <row r="247" spans="4:13" x14ac:dyDescent="0.45">
      <c r="D247" s="23"/>
      <c r="E247" s="95"/>
      <c r="F247" s="95"/>
      <c r="M247" s="95"/>
    </row>
    <row r="248" spans="4:13" x14ac:dyDescent="0.45">
      <c r="D248" s="23"/>
      <c r="E248" s="95"/>
      <c r="F248" s="95"/>
      <c r="M248" s="95"/>
    </row>
    <row r="249" spans="4:13" x14ac:dyDescent="0.45">
      <c r="D249" s="23"/>
      <c r="E249" s="95"/>
      <c r="F249" s="95"/>
      <c r="M249" s="95"/>
    </row>
    <row r="250" spans="4:13" x14ac:dyDescent="0.45">
      <c r="D250" s="23"/>
      <c r="E250" s="95"/>
      <c r="F250" s="95"/>
      <c r="M250" s="95"/>
    </row>
    <row r="251" spans="4:13" x14ac:dyDescent="0.45">
      <c r="D251" s="23"/>
      <c r="E251" s="95"/>
      <c r="F251" s="95"/>
      <c r="M251" s="95"/>
    </row>
    <row r="252" spans="4:13" x14ac:dyDescent="0.45">
      <c r="D252" s="23"/>
      <c r="E252" s="95"/>
      <c r="F252" s="95"/>
      <c r="M252" s="95"/>
    </row>
    <row r="253" spans="4:13" x14ac:dyDescent="0.45">
      <c r="D253" s="23"/>
      <c r="E253" s="95"/>
      <c r="F253" s="95"/>
      <c r="M253" s="95"/>
    </row>
    <row r="254" spans="4:13" x14ac:dyDescent="0.45">
      <c r="D254" s="23"/>
      <c r="E254" s="95"/>
      <c r="F254" s="95"/>
      <c r="M254" s="95"/>
    </row>
    <row r="255" spans="4:13" x14ac:dyDescent="0.45">
      <c r="D255" s="23"/>
      <c r="E255" s="95"/>
      <c r="F255" s="95"/>
      <c r="M255" s="95"/>
    </row>
    <row r="256" spans="4:13" x14ac:dyDescent="0.45">
      <c r="D256" s="23"/>
      <c r="E256" s="95"/>
      <c r="F256" s="95"/>
      <c r="M256" s="95"/>
    </row>
    <row r="257" spans="4:13" x14ac:dyDescent="0.45">
      <c r="D257" s="23"/>
      <c r="E257" s="95"/>
      <c r="F257" s="95"/>
      <c r="M257" s="95"/>
    </row>
    <row r="258" spans="4:13" x14ac:dyDescent="0.45">
      <c r="D258" s="23"/>
      <c r="E258" s="95"/>
      <c r="F258" s="95"/>
      <c r="M258" s="95"/>
    </row>
    <row r="259" spans="4:13" x14ac:dyDescent="0.45">
      <c r="D259" s="23"/>
      <c r="E259" s="95"/>
      <c r="F259" s="95"/>
      <c r="M259" s="95"/>
    </row>
    <row r="260" spans="4:13" x14ac:dyDescent="0.45">
      <c r="D260" s="23"/>
      <c r="E260" s="95"/>
      <c r="F260" s="95"/>
      <c r="M260" s="95"/>
    </row>
    <row r="261" spans="4:13" x14ac:dyDescent="0.45">
      <c r="D261" s="23"/>
      <c r="E261" s="95"/>
      <c r="F261" s="95"/>
      <c r="M261" s="95"/>
    </row>
    <row r="262" spans="4:13" x14ac:dyDescent="0.45">
      <c r="D262" s="23"/>
      <c r="E262" s="95"/>
      <c r="F262" s="95"/>
      <c r="M262" s="95"/>
    </row>
    <row r="263" spans="4:13" x14ac:dyDescent="0.45">
      <c r="D263" s="23"/>
      <c r="E263" s="95"/>
      <c r="F263" s="95"/>
      <c r="M263" s="95"/>
    </row>
    <row r="264" spans="4:13" x14ac:dyDescent="0.45">
      <c r="D264" s="23"/>
      <c r="E264" s="95"/>
      <c r="F264" s="95"/>
      <c r="M264" s="95"/>
    </row>
    <row r="265" spans="4:13" x14ac:dyDescent="0.45">
      <c r="D265" s="23"/>
      <c r="E265" s="95"/>
      <c r="F265" s="95"/>
      <c r="M265" s="95"/>
    </row>
    <row r="266" spans="4:13" x14ac:dyDescent="0.45">
      <c r="D266" s="23"/>
      <c r="E266" s="95"/>
      <c r="F266" s="95"/>
      <c r="M266" s="95"/>
    </row>
    <row r="267" spans="4:13" x14ac:dyDescent="0.45">
      <c r="D267" s="23"/>
      <c r="E267" s="95"/>
      <c r="F267" s="95"/>
      <c r="M267" s="95"/>
    </row>
    <row r="268" spans="4:13" x14ac:dyDescent="0.45">
      <c r="D268" s="23"/>
      <c r="E268" s="95"/>
      <c r="F268" s="95"/>
      <c r="M268" s="95"/>
    </row>
    <row r="269" spans="4:13" x14ac:dyDescent="0.45">
      <c r="D269" s="23"/>
      <c r="E269" s="95"/>
      <c r="F269" s="95"/>
      <c r="M269" s="95"/>
    </row>
    <row r="270" spans="4:13" x14ac:dyDescent="0.45">
      <c r="D270" s="23"/>
      <c r="E270" s="95"/>
      <c r="F270" s="95"/>
      <c r="M270" s="95"/>
    </row>
    <row r="271" spans="4:13" x14ac:dyDescent="0.45">
      <c r="D271" s="23"/>
      <c r="E271" s="95"/>
      <c r="F271" s="95"/>
      <c r="M271" s="95"/>
    </row>
    <row r="272" spans="4:13" x14ac:dyDescent="0.45">
      <c r="D272" s="23"/>
      <c r="E272" s="95"/>
      <c r="F272" s="95"/>
      <c r="M272" s="95"/>
    </row>
    <row r="273" spans="4:13" x14ac:dyDescent="0.45">
      <c r="D273" s="23"/>
      <c r="E273" s="95"/>
      <c r="F273" s="95"/>
      <c r="M273" s="95"/>
    </row>
    <row r="274" spans="4:13" x14ac:dyDescent="0.45">
      <c r="D274" s="23"/>
      <c r="E274" s="95"/>
      <c r="F274" s="95"/>
      <c r="M274" s="95"/>
    </row>
    <row r="275" spans="4:13" x14ac:dyDescent="0.45">
      <c r="D275" s="23"/>
      <c r="E275" s="95"/>
      <c r="F275" s="95"/>
      <c r="M275" s="95"/>
    </row>
    <row r="276" spans="4:13" x14ac:dyDescent="0.45">
      <c r="D276" s="23"/>
      <c r="E276" s="95"/>
      <c r="F276" s="95"/>
      <c r="M276" s="95"/>
    </row>
    <row r="277" spans="4:13" x14ac:dyDescent="0.45">
      <c r="D277" s="23"/>
      <c r="E277" s="95"/>
      <c r="F277" s="95"/>
      <c r="M277" s="95"/>
    </row>
    <row r="278" spans="4:13" x14ac:dyDescent="0.45">
      <c r="D278" s="23"/>
      <c r="E278" s="95"/>
      <c r="F278" s="95"/>
      <c r="M278" s="95"/>
    </row>
    <row r="279" spans="4:13" x14ac:dyDescent="0.45">
      <c r="D279" s="23"/>
      <c r="E279" s="95"/>
      <c r="F279" s="95"/>
      <c r="M279" s="95"/>
    </row>
    <row r="280" spans="4:13" x14ac:dyDescent="0.45">
      <c r="D280" s="23"/>
      <c r="E280" s="95"/>
      <c r="F280" s="95"/>
      <c r="M280" s="95"/>
    </row>
    <row r="281" spans="4:13" x14ac:dyDescent="0.45">
      <c r="D281" s="23"/>
      <c r="E281" s="95"/>
      <c r="F281" s="95"/>
      <c r="M281" s="95"/>
    </row>
    <row r="282" spans="4:13" x14ac:dyDescent="0.45">
      <c r="D282" s="23"/>
      <c r="E282" s="95"/>
      <c r="F282" s="95"/>
      <c r="M282" s="95"/>
    </row>
    <row r="283" spans="4:13" x14ac:dyDescent="0.45">
      <c r="D283" s="23"/>
      <c r="E283" s="95"/>
      <c r="F283" s="95"/>
      <c r="M283" s="95"/>
    </row>
    <row r="284" spans="4:13" x14ac:dyDescent="0.45">
      <c r="D284" s="23"/>
      <c r="E284" s="95"/>
      <c r="F284" s="95"/>
      <c r="M284" s="95"/>
    </row>
    <row r="285" spans="4:13" x14ac:dyDescent="0.45">
      <c r="D285" s="23"/>
      <c r="E285" s="95"/>
      <c r="F285" s="95"/>
      <c r="M285" s="95"/>
    </row>
    <row r="286" spans="4:13" x14ac:dyDescent="0.45">
      <c r="D286" s="23"/>
      <c r="E286" s="95"/>
      <c r="F286" s="95"/>
      <c r="M286" s="95"/>
    </row>
    <row r="287" spans="4:13" x14ac:dyDescent="0.45">
      <c r="D287" s="23"/>
      <c r="E287" s="95"/>
      <c r="F287" s="95"/>
      <c r="M287" s="95"/>
    </row>
    <row r="288" spans="4:13" x14ac:dyDescent="0.45">
      <c r="D288" s="23"/>
      <c r="E288" s="95"/>
      <c r="F288" s="95"/>
      <c r="M288" s="95"/>
    </row>
    <row r="289" spans="4:13" x14ac:dyDescent="0.45">
      <c r="D289" s="23"/>
      <c r="E289" s="95"/>
      <c r="F289" s="95"/>
      <c r="M289" s="95"/>
    </row>
    <row r="290" spans="4:13" x14ac:dyDescent="0.45">
      <c r="D290" s="23"/>
      <c r="E290" s="95"/>
      <c r="F290" s="95"/>
      <c r="M290" s="95"/>
    </row>
    <row r="291" spans="4:13" x14ac:dyDescent="0.45">
      <c r="D291" s="23"/>
      <c r="E291" s="95"/>
      <c r="F291" s="95"/>
      <c r="M291" s="95"/>
    </row>
    <row r="292" spans="4:13" x14ac:dyDescent="0.45">
      <c r="D292" s="23"/>
      <c r="E292" s="95"/>
      <c r="F292" s="95"/>
      <c r="M292" s="95"/>
    </row>
    <row r="293" spans="4:13" x14ac:dyDescent="0.45">
      <c r="D293" s="23"/>
      <c r="E293" s="95"/>
      <c r="F293" s="95"/>
      <c r="M293" s="95"/>
    </row>
    <row r="294" spans="4:13" x14ac:dyDescent="0.45">
      <c r="D294" s="23"/>
      <c r="E294" s="95"/>
      <c r="F294" s="95"/>
      <c r="M294" s="95"/>
    </row>
    <row r="295" spans="4:13" x14ac:dyDescent="0.45">
      <c r="D295" s="23"/>
      <c r="E295" s="95"/>
      <c r="F295" s="95"/>
      <c r="M295" s="95"/>
    </row>
    <row r="296" spans="4:13" x14ac:dyDescent="0.45">
      <c r="D296" s="23"/>
      <c r="E296" s="95"/>
      <c r="F296" s="95"/>
      <c r="M296" s="95"/>
    </row>
    <row r="297" spans="4:13" x14ac:dyDescent="0.45">
      <c r="D297" s="23"/>
      <c r="E297" s="95"/>
      <c r="F297" s="95"/>
      <c r="M297" s="95"/>
    </row>
    <row r="298" spans="4:13" x14ac:dyDescent="0.45">
      <c r="D298" s="23"/>
      <c r="E298" s="95"/>
      <c r="F298" s="95"/>
      <c r="M298" s="95"/>
    </row>
    <row r="299" spans="4:13" x14ac:dyDescent="0.45">
      <c r="D299" s="23"/>
      <c r="E299" s="95"/>
      <c r="F299" s="95"/>
      <c r="M299" s="95"/>
    </row>
    <row r="300" spans="4:13" x14ac:dyDescent="0.45">
      <c r="D300" s="23"/>
      <c r="E300" s="95"/>
      <c r="F300" s="95"/>
      <c r="M300" s="95"/>
    </row>
    <row r="301" spans="4:13" x14ac:dyDescent="0.45">
      <c r="D301" s="23"/>
      <c r="E301" s="95"/>
      <c r="F301" s="95"/>
      <c r="M301" s="95"/>
    </row>
    <row r="302" spans="4:13" x14ac:dyDescent="0.45">
      <c r="D302" s="23"/>
      <c r="E302" s="95"/>
      <c r="F302" s="95"/>
      <c r="M302" s="95"/>
    </row>
    <row r="303" spans="4:13" x14ac:dyDescent="0.45">
      <c r="D303" s="23"/>
      <c r="E303" s="95"/>
      <c r="F303" s="95"/>
      <c r="M303" s="95"/>
    </row>
    <row r="304" spans="4:13" x14ac:dyDescent="0.45">
      <c r="D304" s="23"/>
      <c r="E304" s="95"/>
      <c r="F304" s="95"/>
      <c r="M304" s="95"/>
    </row>
    <row r="305" spans="4:13" x14ac:dyDescent="0.45">
      <c r="D305" s="23"/>
      <c r="E305" s="95"/>
      <c r="F305" s="95"/>
      <c r="M305" s="95"/>
    </row>
    <row r="306" spans="4:13" x14ac:dyDescent="0.45">
      <c r="D306" s="23"/>
      <c r="E306" s="95"/>
      <c r="F306" s="95"/>
      <c r="M306" s="95"/>
    </row>
    <row r="307" spans="4:13" x14ac:dyDescent="0.45">
      <c r="D307" s="23"/>
      <c r="E307" s="95"/>
      <c r="F307" s="95"/>
      <c r="M307" s="95"/>
    </row>
    <row r="308" spans="4:13" x14ac:dyDescent="0.45">
      <c r="D308" s="23"/>
      <c r="E308" s="95"/>
      <c r="F308" s="95"/>
      <c r="M308" s="95"/>
    </row>
    <row r="309" spans="4:13" x14ac:dyDescent="0.45">
      <c r="D309" s="23"/>
      <c r="E309" s="95"/>
      <c r="F309" s="95"/>
      <c r="M309" s="95"/>
    </row>
    <row r="310" spans="4:13" x14ac:dyDescent="0.45">
      <c r="D310" s="23"/>
      <c r="E310" s="95"/>
      <c r="F310" s="95"/>
      <c r="M310" s="95"/>
    </row>
    <row r="311" spans="4:13" x14ac:dyDescent="0.45">
      <c r="D311" s="23"/>
      <c r="E311" s="95"/>
      <c r="F311" s="95"/>
      <c r="M311" s="95"/>
    </row>
    <row r="312" spans="4:13" x14ac:dyDescent="0.45">
      <c r="D312" s="23"/>
      <c r="E312" s="95"/>
      <c r="F312" s="95"/>
      <c r="M312" s="95"/>
    </row>
    <row r="313" spans="4:13" x14ac:dyDescent="0.45">
      <c r="D313" s="23"/>
      <c r="E313" s="95"/>
      <c r="F313" s="95"/>
      <c r="M313" s="95"/>
    </row>
    <row r="314" spans="4:13" x14ac:dyDescent="0.45">
      <c r="D314" s="23"/>
      <c r="E314" s="95"/>
      <c r="F314" s="95"/>
      <c r="M314" s="95"/>
    </row>
    <row r="315" spans="4:13" x14ac:dyDescent="0.45">
      <c r="D315" s="23"/>
      <c r="E315" s="95"/>
      <c r="F315" s="95"/>
      <c r="M315" s="95"/>
    </row>
    <row r="316" spans="4:13" x14ac:dyDescent="0.45">
      <c r="D316" s="23"/>
      <c r="E316" s="95"/>
      <c r="F316" s="95"/>
      <c r="M316" s="95"/>
    </row>
    <row r="317" spans="4:13" x14ac:dyDescent="0.45">
      <c r="D317" s="23"/>
      <c r="E317" s="95"/>
      <c r="F317" s="95"/>
      <c r="M317" s="95"/>
    </row>
    <row r="318" spans="4:13" x14ac:dyDescent="0.45">
      <c r="D318" s="23"/>
      <c r="E318" s="95"/>
      <c r="F318" s="95"/>
      <c r="M318" s="95"/>
    </row>
    <row r="319" spans="4:13" x14ac:dyDescent="0.45">
      <c r="D319" s="23"/>
      <c r="E319" s="95"/>
      <c r="F319" s="95"/>
      <c r="M319" s="95"/>
    </row>
    <row r="320" spans="4:13" x14ac:dyDescent="0.45">
      <c r="D320" s="23"/>
      <c r="E320" s="95"/>
      <c r="F320" s="95"/>
      <c r="M320" s="95"/>
    </row>
    <row r="321" spans="4:13" x14ac:dyDescent="0.45">
      <c r="D321" s="23"/>
      <c r="E321" s="95"/>
      <c r="F321" s="95"/>
      <c r="M321" s="95"/>
    </row>
    <row r="322" spans="4:13" x14ac:dyDescent="0.45">
      <c r="D322" s="23"/>
      <c r="E322" s="95"/>
      <c r="F322" s="95"/>
      <c r="M322" s="95"/>
    </row>
    <row r="323" spans="4:13" x14ac:dyDescent="0.45">
      <c r="D323" s="23"/>
      <c r="E323" s="95"/>
      <c r="F323" s="95"/>
      <c r="M323" s="95"/>
    </row>
    <row r="324" spans="4:13" x14ac:dyDescent="0.45">
      <c r="D324" s="23"/>
      <c r="E324" s="95"/>
      <c r="F324" s="95"/>
      <c r="M324" s="95"/>
    </row>
    <row r="325" spans="4:13" x14ac:dyDescent="0.45">
      <c r="D325" s="23"/>
      <c r="E325" s="95"/>
      <c r="F325" s="95"/>
      <c r="M325" s="95"/>
    </row>
    <row r="326" spans="4:13" x14ac:dyDescent="0.45">
      <c r="D326" s="23"/>
      <c r="E326" s="95"/>
      <c r="F326" s="95"/>
      <c r="M326" s="95"/>
    </row>
    <row r="327" spans="4:13" x14ac:dyDescent="0.45">
      <c r="D327" s="23"/>
      <c r="E327" s="95"/>
      <c r="F327" s="95"/>
      <c r="M327" s="95"/>
    </row>
    <row r="328" spans="4:13" x14ac:dyDescent="0.45">
      <c r="D328" s="23"/>
      <c r="E328" s="95"/>
      <c r="F328" s="95"/>
      <c r="M328" s="95"/>
    </row>
    <row r="329" spans="4:13" x14ac:dyDescent="0.45">
      <c r="D329" s="23"/>
      <c r="E329" s="95"/>
      <c r="F329" s="95"/>
      <c r="M329" s="95"/>
    </row>
    <row r="330" spans="4:13" x14ac:dyDescent="0.45">
      <c r="D330" s="23"/>
      <c r="E330" s="95"/>
      <c r="F330" s="95"/>
      <c r="M330" s="95"/>
    </row>
    <row r="331" spans="4:13" x14ac:dyDescent="0.45">
      <c r="D331" s="23"/>
      <c r="E331" s="95"/>
      <c r="F331" s="95"/>
      <c r="M331" s="95"/>
    </row>
    <row r="332" spans="4:13" x14ac:dyDescent="0.45">
      <c r="D332" s="23"/>
      <c r="E332" s="95"/>
      <c r="F332" s="95"/>
      <c r="M332" s="95"/>
    </row>
    <row r="333" spans="4:13" x14ac:dyDescent="0.45">
      <c r="D333" s="23"/>
      <c r="E333" s="95"/>
      <c r="F333" s="95"/>
      <c r="M333" s="95"/>
    </row>
    <row r="334" spans="4:13" x14ac:dyDescent="0.45">
      <c r="D334" s="23"/>
      <c r="E334" s="95"/>
      <c r="F334" s="95"/>
      <c r="M334" s="95"/>
    </row>
    <row r="335" spans="4:13" x14ac:dyDescent="0.45">
      <c r="D335" s="23"/>
      <c r="E335" s="95"/>
      <c r="F335" s="95"/>
      <c r="M335" s="95"/>
    </row>
    <row r="336" spans="4:13" x14ac:dyDescent="0.45">
      <c r="D336" s="23"/>
      <c r="E336" s="95"/>
      <c r="F336" s="95"/>
      <c r="M336" s="95"/>
    </row>
    <row r="337" spans="4:13" x14ac:dyDescent="0.45">
      <c r="D337" s="23"/>
      <c r="E337" s="95"/>
      <c r="F337" s="95"/>
      <c r="M337" s="95"/>
    </row>
    <row r="338" spans="4:13" x14ac:dyDescent="0.45">
      <c r="D338" s="23"/>
      <c r="E338" s="95"/>
      <c r="F338" s="95"/>
      <c r="M338" s="95"/>
    </row>
    <row r="339" spans="4:13" x14ac:dyDescent="0.45">
      <c r="D339" s="23"/>
      <c r="E339" s="95"/>
      <c r="F339" s="95"/>
      <c r="M339" s="95"/>
    </row>
    <row r="340" spans="4:13" x14ac:dyDescent="0.45">
      <c r="D340" s="23"/>
      <c r="E340" s="95"/>
      <c r="F340" s="95"/>
      <c r="M340" s="95"/>
    </row>
    <row r="341" spans="4:13" x14ac:dyDescent="0.45">
      <c r="D341" s="23"/>
      <c r="E341" s="95"/>
      <c r="F341" s="95"/>
      <c r="M341" s="95"/>
    </row>
    <row r="342" spans="4:13" x14ac:dyDescent="0.45">
      <c r="D342" s="23"/>
      <c r="E342" s="95"/>
      <c r="F342" s="95"/>
      <c r="M342" s="95"/>
    </row>
    <row r="343" spans="4:13" x14ac:dyDescent="0.45">
      <c r="D343" s="23"/>
      <c r="E343" s="95"/>
      <c r="F343" s="95"/>
      <c r="M343" s="95"/>
    </row>
    <row r="344" spans="4:13" x14ac:dyDescent="0.45">
      <c r="D344" s="23"/>
      <c r="E344" s="95"/>
      <c r="F344" s="95"/>
      <c r="M344" s="95"/>
    </row>
    <row r="345" spans="4:13" x14ac:dyDescent="0.45">
      <c r="D345" s="23"/>
      <c r="E345" s="95"/>
      <c r="F345" s="95"/>
      <c r="M345" s="95"/>
    </row>
    <row r="346" spans="4:13" x14ac:dyDescent="0.45">
      <c r="D346" s="23"/>
      <c r="E346" s="95"/>
      <c r="F346" s="95"/>
      <c r="M346" s="95"/>
    </row>
    <row r="347" spans="4:13" x14ac:dyDescent="0.45">
      <c r="D347" s="23"/>
      <c r="E347" s="95"/>
      <c r="F347" s="95"/>
      <c r="M347" s="95"/>
    </row>
    <row r="348" spans="4:13" x14ac:dyDescent="0.45">
      <c r="D348" s="23"/>
      <c r="E348" s="95"/>
      <c r="F348" s="95"/>
      <c r="M348" s="95"/>
    </row>
    <row r="349" spans="4:13" x14ac:dyDescent="0.45">
      <c r="D349" s="23"/>
      <c r="E349" s="95"/>
      <c r="F349" s="95"/>
      <c r="M349" s="95"/>
    </row>
    <row r="350" spans="4:13" x14ac:dyDescent="0.45">
      <c r="D350" s="23"/>
      <c r="E350" s="95"/>
      <c r="F350" s="95"/>
      <c r="M350" s="95"/>
    </row>
    <row r="351" spans="4:13" x14ac:dyDescent="0.45">
      <c r="D351" s="23"/>
      <c r="E351" s="95"/>
      <c r="F351" s="95"/>
      <c r="M351" s="95"/>
    </row>
    <row r="352" spans="4:13" x14ac:dyDescent="0.45">
      <c r="D352" s="23"/>
      <c r="E352" s="95"/>
      <c r="F352" s="95"/>
      <c r="M352" s="95"/>
    </row>
    <row r="353" spans="4:13" x14ac:dyDescent="0.45">
      <c r="D353" s="23"/>
      <c r="E353" s="95"/>
      <c r="F353" s="95"/>
      <c r="M353" s="95"/>
    </row>
    <row r="354" spans="4:13" x14ac:dyDescent="0.45">
      <c r="D354" s="23"/>
      <c r="E354" s="95"/>
      <c r="F354" s="95"/>
      <c r="M354" s="95"/>
    </row>
    <row r="355" spans="4:13" x14ac:dyDescent="0.45">
      <c r="D355" s="23"/>
      <c r="E355" s="95"/>
      <c r="F355" s="95"/>
      <c r="M355" s="95"/>
    </row>
    <row r="356" spans="4:13" x14ac:dyDescent="0.45">
      <c r="D356" s="23"/>
      <c r="E356" s="95"/>
      <c r="F356" s="95"/>
      <c r="M356" s="95"/>
    </row>
    <row r="357" spans="4:13" x14ac:dyDescent="0.45">
      <c r="D357" s="23"/>
      <c r="E357" s="95"/>
      <c r="F357" s="95"/>
      <c r="M357" s="95"/>
    </row>
    <row r="358" spans="4:13" x14ac:dyDescent="0.45">
      <c r="D358" s="23"/>
      <c r="E358" s="95"/>
      <c r="F358" s="95"/>
      <c r="M358" s="95"/>
    </row>
    <row r="359" spans="4:13" x14ac:dyDescent="0.45">
      <c r="D359" s="23"/>
      <c r="E359" s="95"/>
      <c r="F359" s="95"/>
      <c r="M359" s="95"/>
    </row>
    <row r="360" spans="4:13" x14ac:dyDescent="0.45">
      <c r="D360" s="23"/>
      <c r="E360" s="95"/>
      <c r="F360" s="95"/>
      <c r="M360" s="95"/>
    </row>
    <row r="361" spans="4:13" x14ac:dyDescent="0.45">
      <c r="D361" s="23"/>
      <c r="E361" s="95"/>
      <c r="F361" s="95"/>
      <c r="M361" s="95"/>
    </row>
    <row r="362" spans="4:13" x14ac:dyDescent="0.45">
      <c r="D362" s="23"/>
      <c r="E362" s="95"/>
      <c r="F362" s="95"/>
      <c r="M362" s="95"/>
    </row>
    <row r="363" spans="4:13" x14ac:dyDescent="0.45">
      <c r="D363" s="23"/>
      <c r="E363" s="95"/>
      <c r="F363" s="95"/>
      <c r="M363" s="95"/>
    </row>
    <row r="364" spans="4:13" x14ac:dyDescent="0.45">
      <c r="D364" s="23"/>
      <c r="E364" s="95"/>
      <c r="F364" s="95"/>
      <c r="M364" s="95"/>
    </row>
    <row r="365" spans="4:13" x14ac:dyDescent="0.45">
      <c r="D365" s="23"/>
      <c r="E365" s="95"/>
      <c r="F365" s="95"/>
      <c r="M365" s="95"/>
    </row>
    <row r="366" spans="4:13" x14ac:dyDescent="0.45">
      <c r="D366" s="23"/>
      <c r="E366" s="95"/>
      <c r="F366" s="95"/>
      <c r="M366" s="95"/>
    </row>
    <row r="367" spans="4:13" x14ac:dyDescent="0.45">
      <c r="D367" s="23"/>
      <c r="E367" s="95"/>
      <c r="F367" s="95"/>
      <c r="M367" s="95"/>
    </row>
    <row r="368" spans="4:13" x14ac:dyDescent="0.45">
      <c r="D368" s="23"/>
      <c r="E368" s="95"/>
      <c r="F368" s="95"/>
      <c r="M368" s="95"/>
    </row>
    <row r="369" spans="4:13" x14ac:dyDescent="0.45">
      <c r="D369" s="23"/>
      <c r="E369" s="95"/>
      <c r="F369" s="95"/>
      <c r="M369" s="95"/>
    </row>
    <row r="370" spans="4:13" x14ac:dyDescent="0.45">
      <c r="D370" s="23"/>
      <c r="E370" s="95"/>
      <c r="F370" s="95"/>
      <c r="M370" s="95"/>
    </row>
    <row r="371" spans="4:13" x14ac:dyDescent="0.45">
      <c r="D371" s="23"/>
      <c r="E371" s="95"/>
      <c r="F371" s="95"/>
      <c r="M371" s="95"/>
    </row>
    <row r="372" spans="4:13" x14ac:dyDescent="0.45">
      <c r="D372" s="23"/>
      <c r="E372" s="95"/>
      <c r="F372" s="95"/>
      <c r="M372" s="95"/>
    </row>
    <row r="373" spans="4:13" x14ac:dyDescent="0.45">
      <c r="D373" s="23"/>
      <c r="E373" s="95"/>
      <c r="F373" s="95"/>
      <c r="M373" s="95"/>
    </row>
    <row r="374" spans="4:13" x14ac:dyDescent="0.45">
      <c r="D374" s="23"/>
      <c r="E374" s="95"/>
      <c r="F374" s="95"/>
      <c r="M374" s="95"/>
    </row>
    <row r="375" spans="4:13" x14ac:dyDescent="0.45">
      <c r="D375" s="23"/>
      <c r="E375" s="95"/>
      <c r="F375" s="95"/>
      <c r="M375" s="95"/>
    </row>
    <row r="376" spans="4:13" x14ac:dyDescent="0.45">
      <c r="D376" s="23"/>
      <c r="E376" s="95"/>
      <c r="F376" s="95"/>
      <c r="M376" s="95"/>
    </row>
    <row r="377" spans="4:13" x14ac:dyDescent="0.45">
      <c r="D377" s="23"/>
      <c r="E377" s="95"/>
      <c r="F377" s="95"/>
      <c r="M377" s="95"/>
    </row>
    <row r="378" spans="4:13" x14ac:dyDescent="0.45">
      <c r="D378" s="23"/>
      <c r="E378" s="95"/>
      <c r="F378" s="95"/>
      <c r="M378" s="95"/>
    </row>
    <row r="379" spans="4:13" x14ac:dyDescent="0.45">
      <c r="D379" s="23"/>
      <c r="E379" s="95"/>
      <c r="F379" s="95"/>
      <c r="M379" s="95"/>
    </row>
    <row r="380" spans="4:13" x14ac:dyDescent="0.45">
      <c r="D380" s="23"/>
      <c r="E380" s="95"/>
      <c r="F380" s="95"/>
      <c r="M380" s="95"/>
    </row>
    <row r="381" spans="4:13" x14ac:dyDescent="0.45">
      <c r="D381" s="23"/>
      <c r="E381" s="95"/>
      <c r="F381" s="95"/>
      <c r="M381" s="95"/>
    </row>
    <row r="382" spans="4:13" x14ac:dyDescent="0.45">
      <c r="D382" s="23"/>
      <c r="E382" s="95"/>
      <c r="F382" s="95"/>
      <c r="M382" s="95"/>
    </row>
    <row r="383" spans="4:13" x14ac:dyDescent="0.45">
      <c r="D383" s="23"/>
      <c r="E383" s="95"/>
      <c r="F383" s="95"/>
      <c r="M383" s="95"/>
    </row>
    <row r="384" spans="4:13" x14ac:dyDescent="0.45">
      <c r="D384" s="23"/>
      <c r="E384" s="95"/>
      <c r="F384" s="95"/>
      <c r="M384" s="95"/>
    </row>
    <row r="385" spans="4:13" x14ac:dyDescent="0.45">
      <c r="D385" s="23"/>
      <c r="E385" s="95"/>
      <c r="F385" s="95"/>
      <c r="M385" s="95"/>
    </row>
    <row r="386" spans="4:13" x14ac:dyDescent="0.45">
      <c r="D386" s="23"/>
      <c r="E386" s="95"/>
      <c r="F386" s="95"/>
      <c r="M386" s="95"/>
    </row>
    <row r="387" spans="4:13" x14ac:dyDescent="0.45">
      <c r="D387" s="23"/>
      <c r="E387" s="95"/>
      <c r="F387" s="95"/>
      <c r="M387" s="95"/>
    </row>
    <row r="388" spans="4:13" x14ac:dyDescent="0.45">
      <c r="D388" s="23"/>
      <c r="E388" s="95"/>
      <c r="F388" s="95"/>
      <c r="M388" s="95"/>
    </row>
    <row r="389" spans="4:13" x14ac:dyDescent="0.45">
      <c r="D389" s="23"/>
      <c r="E389" s="95"/>
      <c r="F389" s="95"/>
      <c r="M389" s="95"/>
    </row>
    <row r="390" spans="4:13" x14ac:dyDescent="0.45">
      <c r="D390" s="23"/>
      <c r="E390" s="95"/>
      <c r="F390" s="95"/>
      <c r="M390" s="95"/>
    </row>
    <row r="391" spans="4:13" x14ac:dyDescent="0.45">
      <c r="D391" s="23"/>
      <c r="E391" s="95"/>
      <c r="F391" s="95"/>
      <c r="M391" s="95"/>
    </row>
    <row r="392" spans="4:13" x14ac:dyDescent="0.45">
      <c r="D392" s="23"/>
      <c r="E392" s="95"/>
      <c r="F392" s="95"/>
      <c r="M392" s="95"/>
    </row>
    <row r="393" spans="4:13" x14ac:dyDescent="0.45">
      <c r="D393" s="23"/>
      <c r="E393" s="95"/>
      <c r="F393" s="95"/>
      <c r="M393" s="95"/>
    </row>
    <row r="394" spans="4:13" x14ac:dyDescent="0.45">
      <c r="D394" s="23"/>
      <c r="E394" s="95"/>
      <c r="F394" s="95"/>
      <c r="M394" s="95"/>
    </row>
    <row r="395" spans="4:13" x14ac:dyDescent="0.45">
      <c r="D395" s="23"/>
      <c r="E395" s="95"/>
      <c r="F395" s="95"/>
      <c r="M395" s="95"/>
    </row>
    <row r="396" spans="4:13" x14ac:dyDescent="0.45">
      <c r="D396" s="23"/>
      <c r="E396" s="95"/>
      <c r="F396" s="95"/>
      <c r="M396" s="95"/>
    </row>
    <row r="397" spans="4:13" x14ac:dyDescent="0.45">
      <c r="D397" s="23"/>
      <c r="E397" s="95"/>
      <c r="F397" s="95"/>
      <c r="M397" s="95"/>
    </row>
    <row r="398" spans="4:13" x14ac:dyDescent="0.45">
      <c r="D398" s="23"/>
      <c r="E398" s="95"/>
      <c r="F398" s="95"/>
      <c r="M398" s="95"/>
    </row>
    <row r="399" spans="4:13" x14ac:dyDescent="0.45">
      <c r="D399" s="23"/>
      <c r="E399" s="95"/>
      <c r="F399" s="95"/>
      <c r="M399" s="95"/>
    </row>
    <row r="400" spans="4:13" x14ac:dyDescent="0.45">
      <c r="D400" s="23"/>
      <c r="E400" s="95"/>
      <c r="F400" s="95"/>
      <c r="M400" s="95"/>
    </row>
    <row r="401" spans="4:13" x14ac:dyDescent="0.45">
      <c r="D401" s="23"/>
      <c r="E401" s="95"/>
      <c r="F401" s="95"/>
      <c r="M401" s="95"/>
    </row>
    <row r="402" spans="4:13" x14ac:dyDescent="0.45">
      <c r="D402" s="23"/>
      <c r="E402" s="95"/>
      <c r="F402" s="95"/>
      <c r="M402" s="95"/>
    </row>
    <row r="403" spans="4:13" x14ac:dyDescent="0.45">
      <c r="D403" s="23"/>
      <c r="E403" s="95"/>
      <c r="F403" s="95"/>
      <c r="M403" s="95"/>
    </row>
    <row r="404" spans="4:13" x14ac:dyDescent="0.45">
      <c r="D404" s="23"/>
      <c r="E404" s="95"/>
      <c r="F404" s="95"/>
      <c r="M404" s="95"/>
    </row>
    <row r="405" spans="4:13" x14ac:dyDescent="0.45">
      <c r="D405" s="23"/>
      <c r="E405" s="95"/>
      <c r="F405" s="95"/>
      <c r="M405" s="95"/>
    </row>
    <row r="406" spans="4:13" x14ac:dyDescent="0.45">
      <c r="D406" s="23"/>
      <c r="E406" s="95"/>
      <c r="F406" s="95"/>
      <c r="M406" s="95"/>
    </row>
    <row r="407" spans="4:13" x14ac:dyDescent="0.45">
      <c r="D407" s="23"/>
      <c r="E407" s="95"/>
      <c r="F407" s="95"/>
      <c r="M407" s="95"/>
    </row>
    <row r="408" spans="4:13" x14ac:dyDescent="0.45">
      <c r="D408" s="23"/>
      <c r="E408" s="95"/>
      <c r="F408" s="95"/>
      <c r="M408" s="95"/>
    </row>
    <row r="409" spans="4:13" x14ac:dyDescent="0.45">
      <c r="D409" s="23"/>
      <c r="E409" s="95"/>
      <c r="F409" s="95"/>
      <c r="M409" s="95"/>
    </row>
    <row r="410" spans="4:13" x14ac:dyDescent="0.45">
      <c r="D410" s="23"/>
      <c r="E410" s="95"/>
      <c r="F410" s="95"/>
      <c r="M410" s="95"/>
    </row>
    <row r="411" spans="4:13" x14ac:dyDescent="0.45">
      <c r="D411" s="23"/>
      <c r="E411" s="95"/>
      <c r="F411" s="95"/>
      <c r="M411" s="95"/>
    </row>
    <row r="412" spans="4:13" x14ac:dyDescent="0.45">
      <c r="D412" s="23"/>
      <c r="E412" s="95"/>
      <c r="F412" s="95"/>
      <c r="M412" s="95"/>
    </row>
    <row r="413" spans="4:13" x14ac:dyDescent="0.45">
      <c r="D413" s="23"/>
      <c r="E413" s="95"/>
      <c r="F413" s="95"/>
      <c r="M413" s="95"/>
    </row>
    <row r="414" spans="4:13" x14ac:dyDescent="0.45">
      <c r="D414" s="23"/>
      <c r="E414" s="95"/>
      <c r="F414" s="95"/>
      <c r="M414" s="95"/>
    </row>
    <row r="415" spans="4:13" x14ac:dyDescent="0.45">
      <c r="D415" s="23"/>
      <c r="E415" s="95"/>
      <c r="F415" s="95"/>
      <c r="M415" s="95"/>
    </row>
    <row r="416" spans="4:13" x14ac:dyDescent="0.45">
      <c r="D416" s="23"/>
      <c r="E416" s="95"/>
      <c r="F416" s="95"/>
      <c r="M416" s="95"/>
    </row>
    <row r="417" spans="4:13" x14ac:dyDescent="0.45">
      <c r="D417" s="23"/>
      <c r="E417" s="95"/>
      <c r="F417" s="95"/>
      <c r="M417" s="95"/>
    </row>
    <row r="418" spans="4:13" x14ac:dyDescent="0.45">
      <c r="D418" s="23"/>
      <c r="E418" s="95"/>
      <c r="F418" s="95"/>
      <c r="M418" s="95"/>
    </row>
    <row r="419" spans="4:13" x14ac:dyDescent="0.45">
      <c r="D419" s="23"/>
      <c r="E419" s="95"/>
      <c r="F419" s="95"/>
      <c r="M419" s="95"/>
    </row>
    <row r="420" spans="4:13" x14ac:dyDescent="0.45">
      <c r="D420" s="23"/>
      <c r="E420" s="95"/>
      <c r="F420" s="95"/>
      <c r="M420" s="95"/>
    </row>
    <row r="421" spans="4:13" x14ac:dyDescent="0.45">
      <c r="D421" s="23"/>
      <c r="E421" s="95"/>
      <c r="F421" s="95"/>
      <c r="M421" s="95"/>
    </row>
    <row r="422" spans="4:13" x14ac:dyDescent="0.45">
      <c r="D422" s="23"/>
      <c r="E422" s="95"/>
      <c r="F422" s="95"/>
      <c r="M422" s="95"/>
    </row>
    <row r="423" spans="4:13" x14ac:dyDescent="0.45">
      <c r="D423" s="23"/>
      <c r="E423" s="95"/>
      <c r="F423" s="95"/>
      <c r="M423" s="95"/>
    </row>
    <row r="424" spans="4:13" x14ac:dyDescent="0.45">
      <c r="D424" s="23"/>
      <c r="E424" s="95"/>
      <c r="F424" s="95"/>
      <c r="M424" s="95"/>
    </row>
    <row r="425" spans="4:13" x14ac:dyDescent="0.45">
      <c r="D425" s="23"/>
      <c r="E425" s="95"/>
      <c r="F425" s="95"/>
      <c r="M425" s="95"/>
    </row>
    <row r="426" spans="4:13" x14ac:dyDescent="0.45">
      <c r="D426" s="23"/>
      <c r="E426" s="95"/>
      <c r="F426" s="95"/>
      <c r="M426" s="95"/>
    </row>
    <row r="427" spans="4:13" x14ac:dyDescent="0.45">
      <c r="D427" s="23"/>
      <c r="E427" s="95"/>
      <c r="F427" s="95"/>
      <c r="M427" s="95"/>
    </row>
    <row r="428" spans="4:13" x14ac:dyDescent="0.45">
      <c r="D428" s="23"/>
      <c r="E428" s="95"/>
      <c r="F428" s="95"/>
      <c r="M428" s="95"/>
    </row>
    <row r="429" spans="4:13" x14ac:dyDescent="0.45">
      <c r="D429" s="23"/>
      <c r="E429" s="95"/>
      <c r="F429" s="95"/>
      <c r="M429" s="95"/>
    </row>
    <row r="430" spans="4:13" x14ac:dyDescent="0.45">
      <c r="D430" s="23"/>
      <c r="E430" s="95"/>
      <c r="F430" s="95"/>
      <c r="M430" s="95"/>
    </row>
    <row r="431" spans="4:13" x14ac:dyDescent="0.45">
      <c r="D431" s="23"/>
      <c r="E431" s="95"/>
      <c r="F431" s="95"/>
      <c r="M431" s="95"/>
    </row>
    <row r="432" spans="4:13" x14ac:dyDescent="0.45">
      <c r="D432" s="23"/>
      <c r="E432" s="95"/>
      <c r="F432" s="95"/>
      <c r="M432" s="95"/>
    </row>
    <row r="433" spans="4:13" x14ac:dyDescent="0.45">
      <c r="D433" s="23"/>
      <c r="E433" s="95"/>
      <c r="F433" s="95"/>
      <c r="M433" s="95"/>
    </row>
    <row r="434" spans="4:13" x14ac:dyDescent="0.45">
      <c r="D434" s="23"/>
      <c r="E434" s="95"/>
      <c r="F434" s="95"/>
      <c r="M434" s="95"/>
    </row>
    <row r="435" spans="4:13" x14ac:dyDescent="0.45">
      <c r="D435" s="23"/>
      <c r="E435" s="95"/>
      <c r="F435" s="95"/>
      <c r="M435" s="95"/>
    </row>
    <row r="436" spans="4:13" x14ac:dyDescent="0.45">
      <c r="D436" s="23"/>
      <c r="E436" s="95"/>
      <c r="F436" s="95"/>
      <c r="M436" s="95"/>
    </row>
    <row r="437" spans="4:13" x14ac:dyDescent="0.45">
      <c r="D437" s="23"/>
      <c r="E437" s="95"/>
      <c r="F437" s="95"/>
      <c r="M437" s="95"/>
    </row>
    <row r="438" spans="4:13" x14ac:dyDescent="0.45">
      <c r="D438" s="23"/>
      <c r="E438" s="95"/>
      <c r="F438" s="95"/>
      <c r="M438" s="95"/>
    </row>
    <row r="439" spans="4:13" x14ac:dyDescent="0.45">
      <c r="D439" s="23"/>
      <c r="E439" s="95"/>
      <c r="F439" s="95"/>
      <c r="M439" s="95"/>
    </row>
    <row r="440" spans="4:13" x14ac:dyDescent="0.45">
      <c r="D440" s="23"/>
      <c r="E440" s="95"/>
      <c r="F440" s="95"/>
      <c r="M440" s="95"/>
    </row>
    <row r="441" spans="4:13" x14ac:dyDescent="0.45">
      <c r="D441" s="23"/>
      <c r="E441" s="95"/>
      <c r="F441" s="95"/>
      <c r="M441" s="95"/>
    </row>
    <row r="442" spans="4:13" x14ac:dyDescent="0.45">
      <c r="D442" s="23"/>
      <c r="E442" s="95"/>
      <c r="F442" s="95"/>
      <c r="M442" s="95"/>
    </row>
    <row r="443" spans="4:13" x14ac:dyDescent="0.45">
      <c r="D443" s="23"/>
      <c r="E443" s="95"/>
      <c r="F443" s="95"/>
      <c r="M443" s="95"/>
    </row>
    <row r="444" spans="4:13" x14ac:dyDescent="0.45">
      <c r="D444" s="23"/>
      <c r="E444" s="95"/>
      <c r="F444" s="95"/>
      <c r="M444" s="95"/>
    </row>
    <row r="445" spans="4:13" x14ac:dyDescent="0.45">
      <c r="D445" s="23"/>
      <c r="E445" s="95"/>
      <c r="F445" s="95"/>
      <c r="M445" s="95"/>
    </row>
    <row r="446" spans="4:13" x14ac:dyDescent="0.45">
      <c r="D446" s="23"/>
      <c r="E446" s="95"/>
      <c r="F446" s="95"/>
      <c r="M446" s="95"/>
    </row>
    <row r="447" spans="4:13" x14ac:dyDescent="0.45">
      <c r="D447" s="23"/>
      <c r="E447" s="95"/>
      <c r="F447" s="95"/>
      <c r="M447" s="95"/>
    </row>
    <row r="448" spans="4:13" x14ac:dyDescent="0.45">
      <c r="D448" s="23"/>
      <c r="E448" s="95"/>
      <c r="F448" s="95"/>
      <c r="M448" s="95"/>
    </row>
    <row r="449" spans="4:13" x14ac:dyDescent="0.45">
      <c r="D449" s="23"/>
      <c r="E449" s="95"/>
      <c r="F449" s="95"/>
      <c r="M449" s="95"/>
    </row>
    <row r="450" spans="4:13" x14ac:dyDescent="0.45">
      <c r="D450" s="23"/>
      <c r="E450" s="95"/>
      <c r="F450" s="95"/>
      <c r="M450" s="95"/>
    </row>
    <row r="451" spans="4:13" x14ac:dyDescent="0.45">
      <c r="D451" s="23"/>
      <c r="E451" s="95"/>
      <c r="F451" s="95"/>
      <c r="M451" s="95"/>
    </row>
    <row r="452" spans="4:13" x14ac:dyDescent="0.45">
      <c r="D452" s="23"/>
      <c r="E452" s="95"/>
      <c r="F452" s="95"/>
      <c r="M452" s="95"/>
    </row>
    <row r="453" spans="4:13" x14ac:dyDescent="0.45">
      <c r="D453" s="23"/>
      <c r="E453" s="95"/>
      <c r="F453" s="95"/>
      <c r="M453" s="95"/>
    </row>
    <row r="454" spans="4:13" x14ac:dyDescent="0.45">
      <c r="D454" s="23"/>
      <c r="E454" s="95"/>
      <c r="F454" s="95"/>
      <c r="M454" s="95"/>
    </row>
    <row r="455" spans="4:13" x14ac:dyDescent="0.45">
      <c r="D455" s="23"/>
      <c r="E455" s="95"/>
      <c r="F455" s="95"/>
      <c r="M455" s="95"/>
    </row>
    <row r="456" spans="4:13" x14ac:dyDescent="0.45">
      <c r="D456" s="23"/>
      <c r="E456" s="95"/>
      <c r="F456" s="95"/>
      <c r="M456" s="95"/>
    </row>
    <row r="457" spans="4:13" x14ac:dyDescent="0.45">
      <c r="D457" s="23"/>
      <c r="E457" s="95"/>
      <c r="F457" s="95"/>
      <c r="M457" s="95"/>
    </row>
    <row r="458" spans="4:13" x14ac:dyDescent="0.45">
      <c r="D458" s="23"/>
      <c r="E458" s="95"/>
      <c r="F458" s="95"/>
      <c r="M458" s="95"/>
    </row>
    <row r="459" spans="4:13" x14ac:dyDescent="0.45">
      <c r="D459" s="23"/>
      <c r="E459" s="95"/>
      <c r="F459" s="95"/>
      <c r="M459" s="95"/>
    </row>
    <row r="460" spans="4:13" x14ac:dyDescent="0.45">
      <c r="D460" s="23"/>
      <c r="E460" s="95"/>
      <c r="F460" s="95"/>
      <c r="M460" s="95"/>
    </row>
    <row r="461" spans="4:13" x14ac:dyDescent="0.45">
      <c r="D461" s="23"/>
      <c r="E461" s="95"/>
      <c r="F461" s="95"/>
      <c r="M461" s="95"/>
    </row>
    <row r="462" spans="4:13" x14ac:dyDescent="0.45">
      <c r="D462" s="23"/>
      <c r="E462" s="95"/>
      <c r="F462" s="95"/>
      <c r="M462" s="95"/>
    </row>
    <row r="463" spans="4:13" x14ac:dyDescent="0.45">
      <c r="D463" s="23"/>
      <c r="E463" s="95"/>
      <c r="F463" s="95"/>
      <c r="M463" s="95"/>
    </row>
    <row r="464" spans="4:13" x14ac:dyDescent="0.45">
      <c r="D464" s="23"/>
      <c r="E464" s="95"/>
      <c r="F464" s="95"/>
      <c r="M464" s="95"/>
    </row>
    <row r="465" spans="4:13" x14ac:dyDescent="0.45">
      <c r="D465" s="23"/>
      <c r="E465" s="95"/>
      <c r="F465" s="95"/>
      <c r="M465" s="95"/>
    </row>
    <row r="466" spans="4:13" x14ac:dyDescent="0.45">
      <c r="D466" s="23"/>
      <c r="E466" s="95"/>
      <c r="F466" s="95"/>
      <c r="M466" s="95"/>
    </row>
    <row r="467" spans="4:13" x14ac:dyDescent="0.45">
      <c r="D467" s="23"/>
      <c r="E467" s="95"/>
      <c r="F467" s="95"/>
      <c r="M467" s="95"/>
    </row>
    <row r="468" spans="4:13" x14ac:dyDescent="0.45">
      <c r="D468" s="23"/>
      <c r="E468" s="95"/>
      <c r="F468" s="95"/>
      <c r="M468" s="95"/>
    </row>
    <row r="469" spans="4:13" x14ac:dyDescent="0.45">
      <c r="D469" s="23"/>
      <c r="E469" s="95"/>
      <c r="F469" s="95"/>
      <c r="M469" s="95"/>
    </row>
    <row r="470" spans="4:13" x14ac:dyDescent="0.45">
      <c r="D470" s="23"/>
      <c r="E470" s="95"/>
      <c r="F470" s="95"/>
      <c r="M470" s="95"/>
    </row>
    <row r="471" spans="4:13" x14ac:dyDescent="0.45">
      <c r="D471" s="23"/>
      <c r="E471" s="95"/>
      <c r="F471" s="95"/>
      <c r="M471" s="95"/>
    </row>
    <row r="472" spans="4:13" x14ac:dyDescent="0.45">
      <c r="D472" s="23"/>
      <c r="E472" s="95"/>
      <c r="F472" s="95"/>
      <c r="M472" s="95"/>
    </row>
    <row r="473" spans="4:13" x14ac:dyDescent="0.45">
      <c r="D473" s="23"/>
      <c r="E473" s="95"/>
      <c r="F473" s="95"/>
      <c r="M473" s="95"/>
    </row>
    <row r="474" spans="4:13" x14ac:dyDescent="0.45">
      <c r="D474" s="23"/>
      <c r="E474" s="95"/>
      <c r="F474" s="95"/>
      <c r="M474" s="95"/>
    </row>
    <row r="475" spans="4:13" x14ac:dyDescent="0.45">
      <c r="D475" s="23"/>
      <c r="E475" s="95"/>
      <c r="F475" s="95"/>
      <c r="M475" s="95"/>
    </row>
    <row r="476" spans="4:13" x14ac:dyDescent="0.45">
      <c r="D476" s="23"/>
      <c r="E476" s="95"/>
      <c r="F476" s="95"/>
      <c r="M476" s="95"/>
    </row>
    <row r="477" spans="4:13" x14ac:dyDescent="0.45">
      <c r="D477" s="23"/>
      <c r="E477" s="95"/>
      <c r="F477" s="95"/>
      <c r="M477" s="95"/>
    </row>
    <row r="478" spans="4:13" x14ac:dyDescent="0.45">
      <c r="D478" s="23"/>
      <c r="E478" s="95"/>
      <c r="F478" s="95"/>
      <c r="M478" s="95"/>
    </row>
    <row r="479" spans="4:13" x14ac:dyDescent="0.45">
      <c r="D479" s="23"/>
      <c r="E479" s="95"/>
      <c r="F479" s="95"/>
      <c r="M479" s="95"/>
    </row>
    <row r="480" spans="4:13" x14ac:dyDescent="0.45">
      <c r="D480" s="23"/>
      <c r="E480" s="95"/>
      <c r="F480" s="95"/>
      <c r="M480" s="95"/>
    </row>
    <row r="481" spans="4:13" x14ac:dyDescent="0.45">
      <c r="D481" s="23"/>
      <c r="E481" s="95"/>
      <c r="F481" s="95"/>
      <c r="M481" s="95"/>
    </row>
    <row r="482" spans="4:13" x14ac:dyDescent="0.45">
      <c r="D482" s="23"/>
      <c r="E482" s="95"/>
      <c r="F482" s="95"/>
      <c r="M482" s="95"/>
    </row>
    <row r="483" spans="4:13" x14ac:dyDescent="0.45">
      <c r="D483" s="23"/>
      <c r="E483" s="95"/>
      <c r="F483" s="95"/>
      <c r="M483" s="95"/>
    </row>
    <row r="484" spans="4:13" x14ac:dyDescent="0.45">
      <c r="D484" s="23"/>
      <c r="E484" s="95"/>
      <c r="F484" s="95"/>
      <c r="M484" s="95"/>
    </row>
    <row r="485" spans="4:13" x14ac:dyDescent="0.45">
      <c r="D485" s="23"/>
      <c r="E485" s="95"/>
      <c r="F485" s="95"/>
      <c r="M485" s="95"/>
    </row>
    <row r="486" spans="4:13" x14ac:dyDescent="0.45">
      <c r="D486" s="23"/>
      <c r="E486" s="95"/>
      <c r="F486" s="95"/>
      <c r="M486" s="95"/>
    </row>
    <row r="487" spans="4:13" x14ac:dyDescent="0.45">
      <c r="D487" s="23"/>
      <c r="E487" s="95"/>
      <c r="F487" s="95"/>
      <c r="M487" s="95"/>
    </row>
    <row r="488" spans="4:13" x14ac:dyDescent="0.45">
      <c r="D488" s="23"/>
      <c r="E488" s="95"/>
      <c r="F488" s="95"/>
      <c r="M488" s="95"/>
    </row>
    <row r="489" spans="4:13" x14ac:dyDescent="0.45">
      <c r="D489" s="23"/>
      <c r="E489" s="95"/>
      <c r="F489" s="95"/>
      <c r="M489" s="95"/>
    </row>
    <row r="490" spans="4:13" x14ac:dyDescent="0.45">
      <c r="D490" s="23"/>
      <c r="E490" s="95"/>
      <c r="F490" s="95"/>
      <c r="M490" s="95"/>
    </row>
    <row r="491" spans="4:13" x14ac:dyDescent="0.45">
      <c r="D491" s="23"/>
      <c r="E491" s="95"/>
      <c r="F491" s="95"/>
      <c r="M491" s="95"/>
    </row>
    <row r="492" spans="4:13" x14ac:dyDescent="0.45">
      <c r="D492" s="23"/>
      <c r="E492" s="95"/>
      <c r="F492" s="95"/>
      <c r="M492" s="95"/>
    </row>
    <row r="493" spans="4:13" x14ac:dyDescent="0.45">
      <c r="D493" s="23"/>
      <c r="E493" s="95"/>
      <c r="F493" s="95"/>
      <c r="M493" s="95"/>
    </row>
    <row r="494" spans="4:13" x14ac:dyDescent="0.45">
      <c r="D494" s="23"/>
      <c r="E494" s="95"/>
      <c r="F494" s="95"/>
      <c r="M494" s="95"/>
    </row>
    <row r="495" spans="4:13" x14ac:dyDescent="0.45">
      <c r="D495" s="23"/>
      <c r="E495" s="95"/>
      <c r="F495" s="95"/>
      <c r="M495" s="95"/>
    </row>
    <row r="496" spans="4:13" x14ac:dyDescent="0.45">
      <c r="D496" s="23"/>
      <c r="E496" s="95"/>
      <c r="F496" s="95"/>
      <c r="M496" s="95"/>
    </row>
    <row r="497" spans="4:13" x14ac:dyDescent="0.45">
      <c r="D497" s="23"/>
      <c r="E497" s="95"/>
      <c r="F497" s="95"/>
      <c r="M497" s="95"/>
    </row>
    <row r="498" spans="4:13" x14ac:dyDescent="0.45">
      <c r="D498" s="23"/>
      <c r="E498" s="95"/>
      <c r="F498" s="95"/>
      <c r="M498" s="95"/>
    </row>
    <row r="499" spans="4:13" x14ac:dyDescent="0.45">
      <c r="D499" s="23"/>
      <c r="E499" s="95"/>
      <c r="F499" s="95"/>
      <c r="M499" s="95"/>
    </row>
    <row r="500" spans="4:13" x14ac:dyDescent="0.45">
      <c r="D500" s="23"/>
      <c r="E500" s="95"/>
      <c r="F500" s="95"/>
      <c r="M500" s="95"/>
    </row>
    <row r="501" spans="4:13" x14ac:dyDescent="0.45">
      <c r="D501" s="23"/>
      <c r="E501" s="95"/>
      <c r="F501" s="95"/>
      <c r="M501" s="95"/>
    </row>
    <row r="502" spans="4:13" x14ac:dyDescent="0.45">
      <c r="D502" s="23"/>
      <c r="E502" s="95"/>
      <c r="F502" s="95"/>
      <c r="M502" s="95"/>
    </row>
    <row r="503" spans="4:13" x14ac:dyDescent="0.45">
      <c r="D503" s="23"/>
      <c r="E503" s="95"/>
      <c r="F503" s="95"/>
      <c r="M503" s="95"/>
    </row>
    <row r="504" spans="4:13" x14ac:dyDescent="0.45">
      <c r="D504" s="23"/>
      <c r="E504" s="95"/>
      <c r="F504" s="95"/>
      <c r="M504" s="95"/>
    </row>
    <row r="505" spans="4:13" x14ac:dyDescent="0.45">
      <c r="D505" s="23"/>
      <c r="E505" s="95"/>
      <c r="F505" s="95"/>
      <c r="M505" s="95"/>
    </row>
    <row r="506" spans="4:13" x14ac:dyDescent="0.45">
      <c r="D506" s="23"/>
      <c r="E506" s="95"/>
      <c r="F506" s="95"/>
      <c r="M506" s="95"/>
    </row>
    <row r="507" spans="4:13" x14ac:dyDescent="0.45">
      <c r="D507" s="23"/>
      <c r="E507" s="95"/>
      <c r="F507" s="95"/>
      <c r="M507" s="95"/>
    </row>
    <row r="508" spans="4:13" x14ac:dyDescent="0.45">
      <c r="D508" s="23"/>
      <c r="E508" s="95"/>
      <c r="F508" s="95"/>
      <c r="M508" s="95"/>
    </row>
    <row r="509" spans="4:13" x14ac:dyDescent="0.45">
      <c r="D509" s="23"/>
      <c r="E509" s="95"/>
      <c r="F509" s="95"/>
      <c r="M509" s="95"/>
    </row>
    <row r="510" spans="4:13" x14ac:dyDescent="0.45">
      <c r="D510" s="23"/>
      <c r="E510" s="95"/>
      <c r="F510" s="95"/>
      <c r="M510" s="95"/>
    </row>
    <row r="511" spans="4:13" x14ac:dyDescent="0.45">
      <c r="D511" s="23"/>
      <c r="E511" s="95"/>
      <c r="F511" s="95"/>
      <c r="M511" s="95"/>
    </row>
    <row r="512" spans="4:13" x14ac:dyDescent="0.45">
      <c r="D512" s="23"/>
      <c r="E512" s="95"/>
      <c r="F512" s="95"/>
      <c r="M512" s="95"/>
    </row>
    <row r="513" spans="4:13" x14ac:dyDescent="0.45">
      <c r="D513" s="23"/>
      <c r="E513" s="95"/>
      <c r="F513" s="95"/>
      <c r="M513" s="95"/>
    </row>
    <row r="514" spans="4:13" x14ac:dyDescent="0.45">
      <c r="D514" s="23"/>
      <c r="E514" s="95"/>
      <c r="F514" s="95"/>
      <c r="M514" s="95"/>
    </row>
    <row r="515" spans="4:13" x14ac:dyDescent="0.45">
      <c r="D515" s="23"/>
      <c r="E515" s="95"/>
      <c r="F515" s="95"/>
      <c r="M515" s="95"/>
    </row>
    <row r="516" spans="4:13" x14ac:dyDescent="0.45">
      <c r="D516" s="23"/>
      <c r="E516" s="95"/>
      <c r="F516" s="95"/>
      <c r="M516" s="95"/>
    </row>
    <row r="517" spans="4:13" x14ac:dyDescent="0.45">
      <c r="D517" s="23"/>
      <c r="E517" s="95"/>
      <c r="F517" s="95"/>
      <c r="M517" s="95"/>
    </row>
    <row r="518" spans="4:13" x14ac:dyDescent="0.45">
      <c r="D518" s="23"/>
      <c r="E518" s="95"/>
      <c r="F518" s="95"/>
      <c r="M518" s="95"/>
    </row>
    <row r="519" spans="4:13" x14ac:dyDescent="0.45">
      <c r="D519" s="23"/>
      <c r="E519" s="95"/>
      <c r="F519" s="95"/>
      <c r="M519" s="95"/>
    </row>
    <row r="520" spans="4:13" x14ac:dyDescent="0.45">
      <c r="D520" s="23"/>
      <c r="E520" s="95"/>
      <c r="F520" s="95"/>
      <c r="M520" s="95"/>
    </row>
    <row r="521" spans="4:13" x14ac:dyDescent="0.45">
      <c r="D521" s="23"/>
      <c r="E521" s="95"/>
      <c r="F521" s="95"/>
      <c r="M521" s="95"/>
    </row>
    <row r="522" spans="4:13" x14ac:dyDescent="0.45">
      <c r="D522" s="23"/>
      <c r="E522" s="95"/>
      <c r="F522" s="95"/>
      <c r="M522" s="95"/>
    </row>
    <row r="523" spans="4:13" x14ac:dyDescent="0.45">
      <c r="D523" s="23"/>
      <c r="E523" s="95"/>
      <c r="F523" s="95"/>
      <c r="M523" s="95"/>
    </row>
    <row r="524" spans="4:13" x14ac:dyDescent="0.45">
      <c r="D524" s="23"/>
      <c r="E524" s="95"/>
      <c r="F524" s="95"/>
      <c r="M524" s="95"/>
    </row>
    <row r="525" spans="4:13" x14ac:dyDescent="0.45">
      <c r="D525" s="23"/>
      <c r="E525" s="95"/>
      <c r="F525" s="95"/>
      <c r="M525" s="95"/>
    </row>
    <row r="526" spans="4:13" x14ac:dyDescent="0.45">
      <c r="D526" s="23"/>
      <c r="E526" s="95"/>
      <c r="F526" s="95"/>
      <c r="M526" s="95"/>
    </row>
    <row r="527" spans="4:13" x14ac:dyDescent="0.45">
      <c r="D527" s="23"/>
      <c r="E527" s="95"/>
      <c r="F527" s="95"/>
      <c r="M527" s="95"/>
    </row>
    <row r="528" spans="4:13" x14ac:dyDescent="0.45">
      <c r="D528" s="23"/>
      <c r="E528" s="95"/>
      <c r="F528" s="95"/>
      <c r="M528" s="95"/>
    </row>
    <row r="529" spans="4:13" x14ac:dyDescent="0.45">
      <c r="D529" s="23"/>
      <c r="E529" s="95"/>
      <c r="F529" s="95"/>
      <c r="M529" s="95"/>
    </row>
    <row r="530" spans="4:13" x14ac:dyDescent="0.45">
      <c r="D530" s="23"/>
      <c r="E530" s="95"/>
      <c r="F530" s="95"/>
      <c r="M530" s="95"/>
    </row>
    <row r="531" spans="4:13" x14ac:dyDescent="0.45">
      <c r="D531" s="23"/>
      <c r="E531" s="95"/>
      <c r="F531" s="95"/>
      <c r="M531" s="95"/>
    </row>
    <row r="532" spans="4:13" x14ac:dyDescent="0.45">
      <c r="D532" s="23"/>
      <c r="E532" s="95"/>
      <c r="F532" s="95"/>
      <c r="M532" s="95"/>
    </row>
    <row r="533" spans="4:13" x14ac:dyDescent="0.45">
      <c r="D533" s="23"/>
      <c r="E533" s="95"/>
      <c r="F533" s="95"/>
      <c r="M533" s="95"/>
    </row>
    <row r="534" spans="4:13" x14ac:dyDescent="0.45">
      <c r="D534" s="23"/>
      <c r="E534" s="95"/>
      <c r="F534" s="95"/>
      <c r="M534" s="95"/>
    </row>
    <row r="535" spans="4:13" x14ac:dyDescent="0.45">
      <c r="D535" s="23"/>
      <c r="E535" s="95"/>
      <c r="F535" s="95"/>
      <c r="M535" s="95"/>
    </row>
    <row r="536" spans="4:13" x14ac:dyDescent="0.45">
      <c r="D536" s="23"/>
      <c r="E536" s="95"/>
      <c r="F536" s="95"/>
      <c r="M536" s="95"/>
    </row>
    <row r="537" spans="4:13" x14ac:dyDescent="0.45">
      <c r="D537" s="23"/>
      <c r="E537" s="95"/>
      <c r="F537" s="95"/>
      <c r="M537" s="95"/>
    </row>
    <row r="538" spans="4:13" x14ac:dyDescent="0.45">
      <c r="D538" s="23"/>
      <c r="E538" s="95"/>
      <c r="F538" s="95"/>
      <c r="M538" s="95"/>
    </row>
    <row r="539" spans="4:13" x14ac:dyDescent="0.45">
      <c r="D539" s="23"/>
      <c r="E539" s="95"/>
      <c r="F539" s="95"/>
      <c r="M539" s="95"/>
    </row>
    <row r="540" spans="4:13" x14ac:dyDescent="0.45">
      <c r="D540" s="23"/>
      <c r="E540" s="95"/>
      <c r="F540" s="95"/>
      <c r="M540" s="95"/>
    </row>
    <row r="541" spans="4:13" x14ac:dyDescent="0.45">
      <c r="D541" s="23"/>
      <c r="E541" s="95"/>
      <c r="F541" s="95"/>
      <c r="M541" s="95"/>
    </row>
    <row r="542" spans="4:13" x14ac:dyDescent="0.45">
      <c r="D542" s="23"/>
      <c r="E542" s="95"/>
      <c r="F542" s="95"/>
      <c r="M542" s="95"/>
    </row>
    <row r="543" spans="4:13" x14ac:dyDescent="0.45">
      <c r="D543" s="23"/>
      <c r="E543" s="95"/>
      <c r="F543" s="95"/>
      <c r="M543" s="95"/>
    </row>
    <row r="544" spans="4:13" x14ac:dyDescent="0.45">
      <c r="D544" s="23"/>
      <c r="E544" s="95"/>
      <c r="F544" s="95"/>
      <c r="M544" s="95"/>
    </row>
    <row r="545" spans="4:13" x14ac:dyDescent="0.45">
      <c r="D545" s="23"/>
      <c r="E545" s="95"/>
      <c r="F545" s="95"/>
      <c r="M545" s="95"/>
    </row>
    <row r="546" spans="4:13" x14ac:dyDescent="0.45">
      <c r="D546" s="23"/>
      <c r="E546" s="95"/>
      <c r="F546" s="95"/>
      <c r="M546" s="95"/>
    </row>
    <row r="547" spans="4:13" x14ac:dyDescent="0.45">
      <c r="D547" s="23"/>
      <c r="E547" s="95"/>
      <c r="F547" s="95"/>
      <c r="M547" s="95"/>
    </row>
    <row r="548" spans="4:13" x14ac:dyDescent="0.45">
      <c r="D548" s="23"/>
      <c r="E548" s="95"/>
      <c r="F548" s="95"/>
      <c r="M548" s="95"/>
    </row>
    <row r="549" spans="4:13" x14ac:dyDescent="0.45">
      <c r="D549" s="23"/>
      <c r="E549" s="95"/>
      <c r="F549" s="95"/>
      <c r="M549" s="95"/>
    </row>
    <row r="550" spans="4:13" x14ac:dyDescent="0.45">
      <c r="D550" s="23"/>
      <c r="E550" s="95"/>
      <c r="F550" s="95"/>
      <c r="M550" s="95"/>
    </row>
    <row r="551" spans="4:13" x14ac:dyDescent="0.45">
      <c r="D551" s="23"/>
      <c r="E551" s="95"/>
      <c r="F551" s="95"/>
      <c r="M551" s="95"/>
    </row>
    <row r="552" spans="4:13" x14ac:dyDescent="0.45">
      <c r="D552" s="23"/>
      <c r="E552" s="95"/>
      <c r="F552" s="95"/>
      <c r="M552" s="95"/>
    </row>
    <row r="553" spans="4:13" x14ac:dyDescent="0.45">
      <c r="D553" s="23"/>
      <c r="E553" s="95"/>
      <c r="F553" s="95"/>
      <c r="M553" s="95"/>
    </row>
    <row r="554" spans="4:13" x14ac:dyDescent="0.45">
      <c r="D554" s="23"/>
      <c r="E554" s="95"/>
      <c r="F554" s="95"/>
      <c r="M554" s="95"/>
    </row>
    <row r="555" spans="4:13" x14ac:dyDescent="0.45">
      <c r="D555" s="23"/>
      <c r="E555" s="95"/>
      <c r="F555" s="95"/>
      <c r="M555" s="95"/>
    </row>
    <row r="556" spans="4:13" x14ac:dyDescent="0.45">
      <c r="D556" s="23"/>
      <c r="E556" s="95"/>
      <c r="F556" s="95"/>
      <c r="M556" s="95"/>
    </row>
    <row r="557" spans="4:13" x14ac:dyDescent="0.45">
      <c r="D557" s="23"/>
      <c r="E557" s="95"/>
      <c r="F557" s="95"/>
      <c r="M557" s="95"/>
    </row>
    <row r="558" spans="4:13" x14ac:dyDescent="0.45">
      <c r="D558" s="23"/>
      <c r="E558" s="95"/>
      <c r="F558" s="95"/>
      <c r="M558" s="95"/>
    </row>
    <row r="559" spans="4:13" x14ac:dyDescent="0.45">
      <c r="D559" s="23"/>
      <c r="E559" s="95"/>
      <c r="F559" s="95"/>
      <c r="M559" s="95"/>
    </row>
    <row r="560" spans="4:13" x14ac:dyDescent="0.45">
      <c r="D560" s="23"/>
      <c r="E560" s="95"/>
      <c r="F560" s="95"/>
      <c r="M560" s="95"/>
    </row>
    <row r="561" spans="4:13" x14ac:dyDescent="0.45">
      <c r="D561" s="23"/>
      <c r="E561" s="95"/>
      <c r="F561" s="95"/>
      <c r="M561" s="95"/>
    </row>
    <row r="562" spans="4:13" x14ac:dyDescent="0.45">
      <c r="D562" s="23"/>
      <c r="E562" s="95"/>
      <c r="F562" s="95"/>
      <c r="M562" s="95"/>
    </row>
    <row r="563" spans="4:13" x14ac:dyDescent="0.45">
      <c r="D563" s="23"/>
      <c r="E563" s="95"/>
      <c r="F563" s="95"/>
      <c r="M563" s="95"/>
    </row>
    <row r="564" spans="4:13" x14ac:dyDescent="0.45">
      <c r="D564" s="23"/>
      <c r="E564" s="95"/>
      <c r="F564" s="95"/>
      <c r="M564" s="95"/>
    </row>
    <row r="565" spans="4:13" x14ac:dyDescent="0.45">
      <c r="D565" s="23"/>
      <c r="E565" s="95"/>
      <c r="F565" s="95"/>
      <c r="M565" s="95"/>
    </row>
    <row r="566" spans="4:13" x14ac:dyDescent="0.45">
      <c r="D566" s="23"/>
      <c r="E566" s="95"/>
      <c r="F566" s="95"/>
      <c r="M566" s="95"/>
    </row>
    <row r="567" spans="4:13" x14ac:dyDescent="0.45">
      <c r="D567" s="23"/>
      <c r="E567" s="95"/>
      <c r="F567" s="95"/>
      <c r="M567" s="95"/>
    </row>
    <row r="568" spans="4:13" x14ac:dyDescent="0.45">
      <c r="D568" s="23"/>
      <c r="E568" s="95"/>
      <c r="F568" s="95"/>
      <c r="M568" s="95"/>
    </row>
    <row r="569" spans="4:13" x14ac:dyDescent="0.45">
      <c r="D569" s="23"/>
      <c r="E569" s="95"/>
      <c r="F569" s="95"/>
      <c r="M569" s="95"/>
    </row>
    <row r="570" spans="4:13" x14ac:dyDescent="0.45">
      <c r="D570" s="23"/>
      <c r="E570" s="95"/>
      <c r="F570" s="95"/>
      <c r="M570" s="95"/>
    </row>
    <row r="571" spans="4:13" x14ac:dyDescent="0.45">
      <c r="D571" s="23"/>
      <c r="E571" s="95"/>
      <c r="F571" s="95"/>
      <c r="M571" s="95"/>
    </row>
    <row r="572" spans="4:13" x14ac:dyDescent="0.45">
      <c r="D572" s="23"/>
      <c r="E572" s="95"/>
      <c r="F572" s="95"/>
      <c r="M572" s="95"/>
    </row>
    <row r="573" spans="4:13" x14ac:dyDescent="0.45">
      <c r="D573" s="23"/>
      <c r="E573" s="95"/>
      <c r="F573" s="95"/>
      <c r="M573" s="95"/>
    </row>
    <row r="574" spans="4:13" x14ac:dyDescent="0.45">
      <c r="D574" s="23"/>
      <c r="E574" s="95"/>
      <c r="F574" s="95"/>
      <c r="M574" s="95"/>
    </row>
    <row r="575" spans="4:13" x14ac:dyDescent="0.45">
      <c r="D575" s="23"/>
      <c r="E575" s="95"/>
      <c r="F575" s="95"/>
      <c r="M575" s="95"/>
    </row>
    <row r="576" spans="4:13" x14ac:dyDescent="0.45">
      <c r="D576" s="23"/>
      <c r="E576" s="95"/>
      <c r="F576" s="95"/>
      <c r="M576" s="95"/>
    </row>
    <row r="577" spans="4:13" x14ac:dyDescent="0.45">
      <c r="D577" s="23"/>
      <c r="E577" s="95"/>
      <c r="F577" s="95"/>
      <c r="M577" s="95"/>
    </row>
    <row r="578" spans="4:13" x14ac:dyDescent="0.45">
      <c r="D578" s="23"/>
      <c r="E578" s="95"/>
      <c r="F578" s="95"/>
      <c r="M578" s="95"/>
    </row>
    <row r="579" spans="4:13" x14ac:dyDescent="0.45">
      <c r="D579" s="23"/>
      <c r="E579" s="95"/>
      <c r="F579" s="95"/>
      <c r="M579" s="95"/>
    </row>
    <row r="580" spans="4:13" x14ac:dyDescent="0.45">
      <c r="D580" s="23"/>
      <c r="E580" s="95"/>
      <c r="F580" s="95"/>
      <c r="M580" s="95"/>
    </row>
    <row r="581" spans="4:13" x14ac:dyDescent="0.45">
      <c r="D581" s="23"/>
      <c r="E581" s="95"/>
      <c r="F581" s="95"/>
      <c r="M581" s="95"/>
    </row>
    <row r="582" spans="4:13" x14ac:dyDescent="0.45">
      <c r="D582" s="23"/>
      <c r="E582" s="95"/>
      <c r="F582" s="95"/>
      <c r="M582" s="95"/>
    </row>
    <row r="583" spans="4:13" x14ac:dyDescent="0.45">
      <c r="D583" s="23"/>
      <c r="E583" s="95"/>
      <c r="F583" s="95"/>
      <c r="M583" s="95"/>
    </row>
    <row r="584" spans="4:13" x14ac:dyDescent="0.45">
      <c r="D584" s="23"/>
      <c r="E584" s="95"/>
      <c r="F584" s="95"/>
      <c r="M584" s="95"/>
    </row>
    <row r="585" spans="4:13" x14ac:dyDescent="0.45">
      <c r="D585" s="23"/>
      <c r="E585" s="95"/>
      <c r="F585" s="95"/>
      <c r="M585" s="95"/>
    </row>
    <row r="586" spans="4:13" x14ac:dyDescent="0.45">
      <c r="D586" s="23"/>
      <c r="E586" s="95"/>
      <c r="F586" s="95"/>
      <c r="M586" s="95"/>
    </row>
    <row r="587" spans="4:13" x14ac:dyDescent="0.45">
      <c r="D587" s="23"/>
      <c r="E587" s="95"/>
      <c r="F587" s="95"/>
      <c r="M587" s="95"/>
    </row>
    <row r="588" spans="4:13" x14ac:dyDescent="0.45">
      <c r="D588" s="23"/>
      <c r="E588" s="95"/>
      <c r="F588" s="95"/>
      <c r="M588" s="95"/>
    </row>
    <row r="589" spans="4:13" x14ac:dyDescent="0.45">
      <c r="D589" s="23"/>
      <c r="E589" s="95"/>
      <c r="F589" s="95"/>
      <c r="M589" s="95"/>
    </row>
    <row r="590" spans="4:13" x14ac:dyDescent="0.45">
      <c r="D590" s="23"/>
      <c r="E590" s="95"/>
      <c r="F590" s="95"/>
      <c r="M590" s="95"/>
    </row>
    <row r="591" spans="4:13" x14ac:dyDescent="0.45">
      <c r="D591" s="23"/>
      <c r="E591" s="95"/>
      <c r="F591" s="95"/>
      <c r="M591" s="95"/>
    </row>
    <row r="592" spans="4:13" x14ac:dyDescent="0.45">
      <c r="D592" s="23"/>
      <c r="E592" s="95"/>
      <c r="F592" s="95"/>
      <c r="M592" s="95"/>
    </row>
    <row r="593" spans="4:13" x14ac:dyDescent="0.45">
      <c r="D593" s="23"/>
      <c r="E593" s="95"/>
      <c r="F593" s="95"/>
      <c r="M593" s="95"/>
    </row>
    <row r="594" spans="4:13" x14ac:dyDescent="0.45">
      <c r="D594" s="23"/>
      <c r="E594" s="95"/>
      <c r="F594" s="95"/>
      <c r="M594" s="95"/>
    </row>
    <row r="595" spans="4:13" x14ac:dyDescent="0.45">
      <c r="D595" s="23"/>
      <c r="E595" s="95"/>
      <c r="F595" s="95"/>
      <c r="M595" s="95"/>
    </row>
    <row r="596" spans="4:13" x14ac:dyDescent="0.45">
      <c r="D596" s="23"/>
      <c r="E596" s="95"/>
      <c r="F596" s="95"/>
      <c r="M596" s="95"/>
    </row>
    <row r="597" spans="4:13" x14ac:dyDescent="0.45">
      <c r="D597" s="23"/>
      <c r="E597" s="95"/>
      <c r="F597" s="95"/>
      <c r="M597" s="95"/>
    </row>
    <row r="598" spans="4:13" x14ac:dyDescent="0.45">
      <c r="D598" s="23"/>
      <c r="E598" s="95"/>
      <c r="F598" s="95"/>
      <c r="M598" s="95"/>
    </row>
    <row r="599" spans="4:13" x14ac:dyDescent="0.45">
      <c r="D599" s="23"/>
      <c r="E599" s="95"/>
      <c r="F599" s="95"/>
      <c r="M599" s="95"/>
    </row>
    <row r="600" spans="4:13" x14ac:dyDescent="0.45">
      <c r="D600" s="23"/>
      <c r="E600" s="95"/>
      <c r="F600" s="95"/>
      <c r="M600" s="95"/>
    </row>
    <row r="601" spans="4:13" x14ac:dyDescent="0.45">
      <c r="D601" s="23"/>
      <c r="E601" s="95"/>
      <c r="F601" s="95"/>
      <c r="M601" s="95"/>
    </row>
    <row r="602" spans="4:13" x14ac:dyDescent="0.45">
      <c r="D602" s="23"/>
      <c r="E602" s="95"/>
      <c r="F602" s="95"/>
      <c r="M602" s="95"/>
    </row>
    <row r="603" spans="4:13" x14ac:dyDescent="0.45">
      <c r="D603" s="23"/>
      <c r="E603" s="95"/>
      <c r="F603" s="95"/>
      <c r="M603" s="95"/>
    </row>
    <row r="604" spans="4:13" x14ac:dyDescent="0.45">
      <c r="D604" s="23"/>
      <c r="E604" s="95"/>
      <c r="F604" s="95"/>
      <c r="M604" s="95"/>
    </row>
    <row r="605" spans="4:13" x14ac:dyDescent="0.45">
      <c r="D605" s="23"/>
      <c r="E605" s="95"/>
      <c r="F605" s="95"/>
      <c r="M605" s="95"/>
    </row>
    <row r="606" spans="4:13" x14ac:dyDescent="0.45">
      <c r="D606" s="23"/>
      <c r="E606" s="95"/>
      <c r="F606" s="95"/>
      <c r="M606" s="95"/>
    </row>
    <row r="607" spans="4:13" x14ac:dyDescent="0.45">
      <c r="D607" s="23"/>
      <c r="E607" s="95"/>
      <c r="F607" s="95"/>
      <c r="M607" s="95"/>
    </row>
    <row r="608" spans="4:13" x14ac:dyDescent="0.45">
      <c r="D608" s="23"/>
      <c r="E608" s="95"/>
      <c r="F608" s="95"/>
      <c r="M608" s="95"/>
    </row>
    <row r="609" spans="4:13" x14ac:dyDescent="0.45">
      <c r="D609" s="23"/>
      <c r="E609" s="95"/>
      <c r="F609" s="95"/>
      <c r="M609" s="95"/>
    </row>
    <row r="610" spans="4:13" x14ac:dyDescent="0.45">
      <c r="D610" s="23"/>
      <c r="E610" s="95"/>
      <c r="F610" s="95"/>
      <c r="M610" s="95"/>
    </row>
    <row r="611" spans="4:13" x14ac:dyDescent="0.45">
      <c r="D611" s="23"/>
      <c r="E611" s="95"/>
      <c r="F611" s="95"/>
      <c r="M611" s="95"/>
    </row>
    <row r="612" spans="4:13" x14ac:dyDescent="0.45">
      <c r="D612" s="23"/>
      <c r="E612" s="95"/>
      <c r="F612" s="95"/>
      <c r="M612" s="95"/>
    </row>
    <row r="613" spans="4:13" x14ac:dyDescent="0.45">
      <c r="D613" s="23"/>
      <c r="E613" s="95"/>
      <c r="F613" s="95"/>
      <c r="M613" s="95"/>
    </row>
    <row r="614" spans="4:13" x14ac:dyDescent="0.45">
      <c r="D614" s="23"/>
      <c r="E614" s="95"/>
      <c r="F614" s="95"/>
      <c r="M614" s="95"/>
    </row>
    <row r="615" spans="4:13" x14ac:dyDescent="0.45">
      <c r="D615" s="23"/>
      <c r="E615" s="95"/>
      <c r="F615" s="95"/>
      <c r="M615" s="95"/>
    </row>
    <row r="616" spans="4:13" x14ac:dyDescent="0.45">
      <c r="D616" s="23"/>
      <c r="E616" s="95"/>
      <c r="F616" s="95"/>
      <c r="M616" s="95"/>
    </row>
    <row r="617" spans="4:13" x14ac:dyDescent="0.45">
      <c r="D617" s="23"/>
      <c r="E617" s="95"/>
      <c r="F617" s="95"/>
      <c r="M617" s="95"/>
    </row>
    <row r="618" spans="4:13" x14ac:dyDescent="0.45">
      <c r="D618" s="23"/>
      <c r="E618" s="95"/>
      <c r="F618" s="95"/>
      <c r="M618" s="95"/>
    </row>
    <row r="619" spans="4:13" x14ac:dyDescent="0.45">
      <c r="D619" s="23"/>
      <c r="E619" s="95"/>
      <c r="F619" s="95"/>
      <c r="M619" s="95"/>
    </row>
    <row r="620" spans="4:13" x14ac:dyDescent="0.45">
      <c r="D620" s="23"/>
      <c r="E620" s="95"/>
      <c r="F620" s="95"/>
      <c r="M620" s="95"/>
    </row>
    <row r="621" spans="4:13" x14ac:dyDescent="0.45">
      <c r="D621" s="23"/>
      <c r="E621" s="95"/>
      <c r="F621" s="95"/>
      <c r="M621" s="95"/>
    </row>
    <row r="622" spans="4:13" x14ac:dyDescent="0.45">
      <c r="D622" s="23"/>
      <c r="E622" s="95"/>
      <c r="F622" s="95"/>
      <c r="M622" s="95"/>
    </row>
    <row r="623" spans="4:13" x14ac:dyDescent="0.45">
      <c r="D623" s="23"/>
      <c r="E623" s="95"/>
      <c r="F623" s="95"/>
      <c r="M623" s="95"/>
    </row>
    <row r="624" spans="4:13" x14ac:dyDescent="0.45">
      <c r="D624" s="23"/>
      <c r="E624" s="95"/>
      <c r="F624" s="95"/>
      <c r="M624" s="95"/>
    </row>
    <row r="625" spans="4:13" x14ac:dyDescent="0.45">
      <c r="D625" s="23"/>
      <c r="E625" s="95"/>
      <c r="F625" s="95"/>
      <c r="M625" s="95"/>
    </row>
    <row r="626" spans="4:13" x14ac:dyDescent="0.45">
      <c r="D626" s="23"/>
      <c r="E626" s="95"/>
      <c r="F626" s="95"/>
      <c r="M626" s="95"/>
    </row>
    <row r="627" spans="4:13" x14ac:dyDescent="0.45">
      <c r="D627" s="23"/>
      <c r="E627" s="95"/>
      <c r="F627" s="95"/>
      <c r="M627" s="95"/>
    </row>
    <row r="628" spans="4:13" x14ac:dyDescent="0.45">
      <c r="D628" s="23"/>
      <c r="E628" s="95"/>
      <c r="F628" s="95"/>
      <c r="M628" s="95"/>
    </row>
    <row r="629" spans="4:13" x14ac:dyDescent="0.45">
      <c r="D629" s="23"/>
      <c r="E629" s="95"/>
      <c r="F629" s="95"/>
      <c r="M629" s="95"/>
    </row>
    <row r="630" spans="4:13" x14ac:dyDescent="0.45">
      <c r="D630" s="23"/>
      <c r="E630" s="95"/>
      <c r="F630" s="95"/>
      <c r="M630" s="95"/>
    </row>
    <row r="631" spans="4:13" x14ac:dyDescent="0.45">
      <c r="D631" s="23"/>
      <c r="E631" s="95"/>
      <c r="F631" s="95"/>
      <c r="M631" s="95"/>
    </row>
    <row r="632" spans="4:13" x14ac:dyDescent="0.45">
      <c r="D632" s="23"/>
      <c r="E632" s="95"/>
      <c r="F632" s="95"/>
      <c r="M632" s="95"/>
    </row>
    <row r="633" spans="4:13" x14ac:dyDescent="0.45">
      <c r="D633" s="23"/>
      <c r="E633" s="95"/>
      <c r="F633" s="95"/>
      <c r="M633" s="95"/>
    </row>
    <row r="634" spans="4:13" x14ac:dyDescent="0.45">
      <c r="D634" s="23"/>
      <c r="E634" s="95"/>
      <c r="F634" s="95"/>
      <c r="M634" s="95"/>
    </row>
    <row r="635" spans="4:13" x14ac:dyDescent="0.45">
      <c r="D635" s="23"/>
      <c r="E635" s="95"/>
      <c r="F635" s="95"/>
      <c r="M635" s="95"/>
    </row>
    <row r="636" spans="4:13" x14ac:dyDescent="0.45">
      <c r="D636" s="23"/>
      <c r="E636" s="95"/>
      <c r="F636" s="95"/>
      <c r="M636" s="95"/>
    </row>
    <row r="637" spans="4:13" x14ac:dyDescent="0.45">
      <c r="D637" s="23"/>
      <c r="E637" s="95"/>
      <c r="F637" s="95"/>
      <c r="M637" s="95"/>
    </row>
    <row r="638" spans="4:13" x14ac:dyDescent="0.45">
      <c r="D638" s="23"/>
      <c r="E638" s="95"/>
      <c r="F638" s="95"/>
      <c r="M638" s="95"/>
    </row>
    <row r="639" spans="4:13" x14ac:dyDescent="0.45">
      <c r="D639" s="23"/>
      <c r="E639" s="95"/>
      <c r="F639" s="95"/>
      <c r="M639" s="95"/>
    </row>
    <row r="640" spans="4:13" x14ac:dyDescent="0.45">
      <c r="D640" s="23"/>
      <c r="E640" s="95"/>
      <c r="F640" s="95"/>
      <c r="M640" s="95"/>
    </row>
    <row r="641" spans="4:13" x14ac:dyDescent="0.45">
      <c r="D641" s="23"/>
      <c r="E641" s="95"/>
      <c r="F641" s="95"/>
      <c r="M641" s="95"/>
    </row>
    <row r="642" spans="4:13" x14ac:dyDescent="0.45">
      <c r="D642" s="23"/>
      <c r="E642" s="95"/>
      <c r="F642" s="95"/>
      <c r="M642" s="95"/>
    </row>
    <row r="643" spans="4:13" x14ac:dyDescent="0.45">
      <c r="D643" s="23"/>
      <c r="E643" s="95"/>
      <c r="F643" s="95"/>
      <c r="M643" s="95"/>
    </row>
    <row r="644" spans="4:13" x14ac:dyDescent="0.45">
      <c r="D644" s="23"/>
      <c r="E644" s="95"/>
      <c r="F644" s="95"/>
      <c r="M644" s="95"/>
    </row>
    <row r="645" spans="4:13" x14ac:dyDescent="0.45">
      <c r="D645" s="23"/>
      <c r="E645" s="95"/>
      <c r="F645" s="95"/>
      <c r="M645" s="95"/>
    </row>
    <row r="646" spans="4:13" x14ac:dyDescent="0.45">
      <c r="D646" s="23"/>
      <c r="E646" s="95"/>
      <c r="F646" s="95"/>
      <c r="M646" s="95"/>
    </row>
    <row r="647" spans="4:13" x14ac:dyDescent="0.45">
      <c r="D647" s="23"/>
      <c r="E647" s="95"/>
      <c r="F647" s="95"/>
      <c r="M647" s="95"/>
    </row>
    <row r="648" spans="4:13" x14ac:dyDescent="0.45">
      <c r="D648" s="23"/>
      <c r="E648" s="95"/>
      <c r="F648" s="95"/>
      <c r="M648" s="95"/>
    </row>
    <row r="649" spans="4:13" x14ac:dyDescent="0.45">
      <c r="D649" s="23"/>
      <c r="E649" s="95"/>
      <c r="F649" s="95"/>
      <c r="M649" s="95"/>
    </row>
    <row r="650" spans="4:13" x14ac:dyDescent="0.45">
      <c r="D650" s="23"/>
      <c r="E650" s="95"/>
      <c r="F650" s="95"/>
      <c r="M650" s="95"/>
    </row>
    <row r="651" spans="4:13" x14ac:dyDescent="0.45">
      <c r="D651" s="23"/>
      <c r="E651" s="95"/>
      <c r="F651" s="95"/>
      <c r="M651" s="95"/>
    </row>
    <row r="652" spans="4:13" x14ac:dyDescent="0.45">
      <c r="D652" s="23"/>
      <c r="E652" s="95"/>
      <c r="F652" s="95"/>
      <c r="M652" s="95"/>
    </row>
    <row r="653" spans="4:13" x14ac:dyDescent="0.45">
      <c r="D653" s="23"/>
      <c r="E653" s="95"/>
      <c r="F653" s="95"/>
      <c r="M653" s="95"/>
    </row>
    <row r="654" spans="4:13" x14ac:dyDescent="0.45">
      <c r="D654" s="23"/>
      <c r="E654" s="95"/>
      <c r="F654" s="95"/>
      <c r="M654" s="95"/>
    </row>
    <row r="655" spans="4:13" x14ac:dyDescent="0.45">
      <c r="D655" s="23"/>
      <c r="E655" s="95"/>
      <c r="F655" s="95"/>
      <c r="M655" s="95"/>
    </row>
    <row r="656" spans="4:13" x14ac:dyDescent="0.45">
      <c r="D656" s="23"/>
      <c r="E656" s="95"/>
      <c r="F656" s="95"/>
      <c r="M656" s="95"/>
    </row>
    <row r="657" spans="4:13" x14ac:dyDescent="0.45">
      <c r="D657" s="23"/>
      <c r="E657" s="95"/>
      <c r="F657" s="95"/>
      <c r="M657" s="95"/>
    </row>
    <row r="658" spans="4:13" x14ac:dyDescent="0.45">
      <c r="D658" s="23"/>
      <c r="E658" s="95"/>
      <c r="F658" s="95"/>
      <c r="M658" s="95"/>
    </row>
    <row r="659" spans="4:13" x14ac:dyDescent="0.45">
      <c r="D659" s="23"/>
      <c r="E659" s="95"/>
      <c r="F659" s="95"/>
      <c r="M659" s="95"/>
    </row>
    <row r="660" spans="4:13" x14ac:dyDescent="0.45">
      <c r="D660" s="23"/>
      <c r="E660" s="95"/>
      <c r="F660" s="95"/>
      <c r="M660" s="95"/>
    </row>
    <row r="661" spans="4:13" x14ac:dyDescent="0.45">
      <c r="D661" s="23"/>
      <c r="E661" s="95"/>
      <c r="F661" s="95"/>
      <c r="M661" s="95"/>
    </row>
    <row r="662" spans="4:13" x14ac:dyDescent="0.45">
      <c r="D662" s="23"/>
      <c r="E662" s="95"/>
      <c r="F662" s="95"/>
      <c r="M662" s="95"/>
    </row>
    <row r="663" spans="4:13" x14ac:dyDescent="0.45">
      <c r="D663" s="23"/>
      <c r="E663" s="95"/>
      <c r="F663" s="95"/>
      <c r="M663" s="95"/>
    </row>
    <row r="664" spans="4:13" x14ac:dyDescent="0.45">
      <c r="D664" s="23"/>
      <c r="E664" s="95"/>
      <c r="F664" s="95"/>
      <c r="M664" s="95"/>
    </row>
    <row r="665" spans="4:13" x14ac:dyDescent="0.45">
      <c r="D665" s="23"/>
      <c r="E665" s="95"/>
      <c r="F665" s="95"/>
      <c r="M665" s="95"/>
    </row>
    <row r="666" spans="4:13" x14ac:dyDescent="0.45">
      <c r="D666" s="23"/>
      <c r="E666" s="95"/>
      <c r="F666" s="95"/>
      <c r="M666" s="95"/>
    </row>
    <row r="667" spans="4:13" x14ac:dyDescent="0.45">
      <c r="D667" s="23"/>
      <c r="E667" s="95"/>
      <c r="F667" s="95"/>
      <c r="M667" s="95"/>
    </row>
    <row r="668" spans="4:13" x14ac:dyDescent="0.45">
      <c r="D668" s="23"/>
      <c r="E668" s="95"/>
      <c r="F668" s="95"/>
      <c r="M668" s="95"/>
    </row>
    <row r="669" spans="4:13" x14ac:dyDescent="0.45">
      <c r="D669" s="23"/>
      <c r="E669" s="95"/>
      <c r="F669" s="95"/>
      <c r="M669" s="95"/>
    </row>
    <row r="670" spans="4:13" x14ac:dyDescent="0.45">
      <c r="D670" s="23"/>
      <c r="E670" s="95"/>
      <c r="F670" s="95"/>
      <c r="M670" s="95"/>
    </row>
    <row r="671" spans="4:13" x14ac:dyDescent="0.45">
      <c r="D671" s="23"/>
      <c r="E671" s="95"/>
      <c r="F671" s="95"/>
      <c r="M671" s="95"/>
    </row>
    <row r="672" spans="4:13" x14ac:dyDescent="0.45">
      <c r="D672" s="23"/>
      <c r="E672" s="95"/>
      <c r="F672" s="95"/>
      <c r="M672" s="95"/>
    </row>
    <row r="673" spans="4:13" x14ac:dyDescent="0.45">
      <c r="D673" s="23"/>
      <c r="E673" s="95"/>
      <c r="F673" s="95"/>
      <c r="M673" s="95"/>
    </row>
    <row r="674" spans="4:13" x14ac:dyDescent="0.45">
      <c r="D674" s="23"/>
      <c r="E674" s="95"/>
      <c r="F674" s="95"/>
      <c r="M674" s="95"/>
    </row>
    <row r="675" spans="4:13" x14ac:dyDescent="0.45">
      <c r="D675" s="23"/>
      <c r="E675" s="95"/>
      <c r="F675" s="95"/>
      <c r="M675" s="95"/>
    </row>
    <row r="676" spans="4:13" x14ac:dyDescent="0.45">
      <c r="D676" s="23"/>
      <c r="E676" s="95"/>
      <c r="F676" s="95"/>
      <c r="M676" s="95"/>
    </row>
    <row r="677" spans="4:13" x14ac:dyDescent="0.45">
      <c r="D677" s="23"/>
      <c r="E677" s="95"/>
      <c r="F677" s="95"/>
      <c r="M677" s="95"/>
    </row>
    <row r="678" spans="4:13" x14ac:dyDescent="0.45">
      <c r="D678" s="23"/>
      <c r="E678" s="95"/>
      <c r="F678" s="95"/>
      <c r="M678" s="95"/>
    </row>
    <row r="679" spans="4:13" x14ac:dyDescent="0.45">
      <c r="D679" s="23"/>
      <c r="E679" s="95"/>
      <c r="F679" s="95"/>
      <c r="M679" s="95"/>
    </row>
    <row r="680" spans="4:13" x14ac:dyDescent="0.45">
      <c r="D680" s="23"/>
      <c r="E680" s="95"/>
      <c r="F680" s="95"/>
      <c r="M680" s="95"/>
    </row>
    <row r="681" spans="4:13" x14ac:dyDescent="0.45">
      <c r="D681" s="23"/>
      <c r="E681" s="95"/>
      <c r="F681" s="95"/>
      <c r="M681" s="95"/>
    </row>
    <row r="682" spans="4:13" x14ac:dyDescent="0.45">
      <c r="D682" s="23"/>
      <c r="E682" s="95"/>
      <c r="F682" s="95"/>
      <c r="M682" s="95"/>
    </row>
    <row r="683" spans="4:13" x14ac:dyDescent="0.45">
      <c r="D683" s="23"/>
      <c r="E683" s="95"/>
      <c r="F683" s="95"/>
      <c r="M683" s="95"/>
    </row>
    <row r="684" spans="4:13" x14ac:dyDescent="0.45">
      <c r="D684" s="23"/>
      <c r="E684" s="95"/>
      <c r="F684" s="95"/>
      <c r="M684" s="95"/>
    </row>
    <row r="685" spans="4:13" x14ac:dyDescent="0.45">
      <c r="D685" s="23"/>
      <c r="E685" s="95"/>
      <c r="F685" s="95"/>
      <c r="M685" s="95"/>
    </row>
    <row r="686" spans="4:13" x14ac:dyDescent="0.45">
      <c r="D686" s="23"/>
      <c r="E686" s="95"/>
      <c r="F686" s="95"/>
      <c r="M686" s="95"/>
    </row>
    <row r="687" spans="4:13" x14ac:dyDescent="0.45">
      <c r="D687" s="23"/>
      <c r="E687" s="95"/>
      <c r="F687" s="95"/>
      <c r="M687" s="95"/>
    </row>
    <row r="688" spans="4:13" x14ac:dyDescent="0.45">
      <c r="D688" s="23"/>
      <c r="E688" s="95"/>
      <c r="F688" s="95"/>
      <c r="M688" s="95"/>
    </row>
    <row r="689" spans="4:13" x14ac:dyDescent="0.45">
      <c r="D689" s="23"/>
      <c r="E689" s="95"/>
      <c r="F689" s="95"/>
      <c r="M689" s="95"/>
    </row>
    <row r="690" spans="4:13" x14ac:dyDescent="0.45">
      <c r="D690" s="23"/>
      <c r="E690" s="95"/>
      <c r="F690" s="95"/>
      <c r="M690" s="95"/>
    </row>
    <row r="691" spans="4:13" x14ac:dyDescent="0.45">
      <c r="D691" s="23"/>
      <c r="E691" s="95"/>
      <c r="F691" s="95"/>
      <c r="M691" s="95"/>
    </row>
    <row r="692" spans="4:13" x14ac:dyDescent="0.45">
      <c r="D692" s="23"/>
      <c r="E692" s="95"/>
      <c r="F692" s="95"/>
      <c r="M692" s="95"/>
    </row>
    <row r="693" spans="4:13" x14ac:dyDescent="0.45">
      <c r="D693" s="23"/>
      <c r="E693" s="95"/>
      <c r="F693" s="95"/>
      <c r="M693" s="95"/>
    </row>
    <row r="694" spans="4:13" x14ac:dyDescent="0.45">
      <c r="D694" s="23"/>
      <c r="E694" s="95"/>
      <c r="F694" s="95"/>
      <c r="M694" s="95"/>
    </row>
    <row r="695" spans="4:13" x14ac:dyDescent="0.45">
      <c r="D695" s="23"/>
      <c r="E695" s="95"/>
      <c r="F695" s="95"/>
      <c r="M695" s="95"/>
    </row>
    <row r="696" spans="4:13" x14ac:dyDescent="0.45">
      <c r="D696" s="23"/>
      <c r="E696" s="95"/>
      <c r="F696" s="95"/>
      <c r="M696" s="95"/>
    </row>
    <row r="697" spans="4:13" x14ac:dyDescent="0.45">
      <c r="D697" s="23"/>
      <c r="E697" s="95"/>
      <c r="F697" s="95"/>
      <c r="M697" s="95"/>
    </row>
    <row r="698" spans="4:13" x14ac:dyDescent="0.45">
      <c r="D698" s="23"/>
      <c r="E698" s="95"/>
      <c r="F698" s="95"/>
      <c r="M698" s="95"/>
    </row>
    <row r="699" spans="4:13" x14ac:dyDescent="0.45">
      <c r="D699" s="23"/>
      <c r="E699" s="95"/>
      <c r="F699" s="95"/>
      <c r="M699" s="95"/>
    </row>
    <row r="700" spans="4:13" x14ac:dyDescent="0.45">
      <c r="D700" s="23"/>
      <c r="E700" s="95"/>
      <c r="F700" s="95"/>
      <c r="M700" s="95"/>
    </row>
    <row r="701" spans="4:13" x14ac:dyDescent="0.45">
      <c r="D701" s="23"/>
      <c r="E701" s="95"/>
      <c r="F701" s="95"/>
      <c r="M701" s="95"/>
    </row>
    <row r="702" spans="4:13" x14ac:dyDescent="0.45">
      <c r="D702" s="23"/>
      <c r="E702" s="95"/>
      <c r="F702" s="95"/>
      <c r="M702" s="95"/>
    </row>
    <row r="703" spans="4:13" x14ac:dyDescent="0.45">
      <c r="D703" s="23"/>
      <c r="E703" s="95"/>
      <c r="F703" s="95"/>
      <c r="M703" s="95"/>
    </row>
    <row r="704" spans="4:13" x14ac:dyDescent="0.45">
      <c r="D704" s="23"/>
      <c r="E704" s="95"/>
      <c r="F704" s="95"/>
      <c r="M704" s="95"/>
    </row>
    <row r="705" spans="4:13" x14ac:dyDescent="0.45">
      <c r="D705" s="23"/>
      <c r="E705" s="95"/>
      <c r="F705" s="95"/>
      <c r="M705" s="95"/>
    </row>
    <row r="706" spans="4:13" x14ac:dyDescent="0.45">
      <c r="D706" s="23"/>
      <c r="E706" s="95"/>
      <c r="F706" s="95"/>
      <c r="M706" s="95"/>
    </row>
    <row r="707" spans="4:13" x14ac:dyDescent="0.45">
      <c r="D707" s="23"/>
      <c r="E707" s="95"/>
      <c r="F707" s="95"/>
      <c r="M707" s="95"/>
    </row>
    <row r="708" spans="4:13" x14ac:dyDescent="0.45">
      <c r="D708" s="23"/>
      <c r="E708" s="95"/>
      <c r="F708" s="95"/>
      <c r="M708" s="95"/>
    </row>
    <row r="709" spans="4:13" x14ac:dyDescent="0.45">
      <c r="D709" s="23"/>
      <c r="E709" s="95"/>
      <c r="F709" s="95"/>
      <c r="M709" s="95"/>
    </row>
    <row r="710" spans="4:13" x14ac:dyDescent="0.45">
      <c r="D710" s="23"/>
      <c r="E710" s="95"/>
      <c r="F710" s="95"/>
      <c r="M710" s="95"/>
    </row>
    <row r="711" spans="4:13" x14ac:dyDescent="0.45">
      <c r="D711" s="23"/>
      <c r="E711" s="95"/>
      <c r="F711" s="95"/>
      <c r="M711" s="95"/>
    </row>
    <row r="712" spans="4:13" x14ac:dyDescent="0.45">
      <c r="D712" s="23"/>
      <c r="E712" s="95"/>
      <c r="F712" s="95"/>
      <c r="M712" s="95"/>
    </row>
    <row r="713" spans="4:13" x14ac:dyDescent="0.45">
      <c r="D713" s="23"/>
      <c r="E713" s="95"/>
      <c r="F713" s="95"/>
      <c r="M713" s="95"/>
    </row>
    <row r="714" spans="4:13" x14ac:dyDescent="0.45">
      <c r="D714" s="23"/>
      <c r="E714" s="95"/>
      <c r="F714" s="95"/>
      <c r="M714" s="95"/>
    </row>
    <row r="715" spans="4:13" x14ac:dyDescent="0.45">
      <c r="D715" s="23"/>
      <c r="E715" s="95"/>
      <c r="F715" s="95"/>
      <c r="M715" s="95"/>
    </row>
    <row r="716" spans="4:13" x14ac:dyDescent="0.45">
      <c r="D716" s="23"/>
      <c r="E716" s="95"/>
      <c r="F716" s="95"/>
      <c r="M716" s="95"/>
    </row>
    <row r="717" spans="4:13" x14ac:dyDescent="0.45">
      <c r="D717" s="23"/>
      <c r="E717" s="95"/>
      <c r="F717" s="95"/>
      <c r="M717" s="95"/>
    </row>
    <row r="718" spans="4:13" x14ac:dyDescent="0.45">
      <c r="D718" s="23"/>
      <c r="E718" s="95"/>
      <c r="F718" s="95"/>
      <c r="M718" s="95"/>
    </row>
    <row r="719" spans="4:13" x14ac:dyDescent="0.45">
      <c r="D719" s="23"/>
      <c r="E719" s="95"/>
      <c r="F719" s="95"/>
      <c r="M719" s="95"/>
    </row>
    <row r="720" spans="4:13" x14ac:dyDescent="0.45">
      <c r="D720" s="23"/>
      <c r="E720" s="95"/>
      <c r="F720" s="95"/>
      <c r="M720" s="95"/>
    </row>
    <row r="721" spans="4:13" x14ac:dyDescent="0.45">
      <c r="D721" s="23"/>
      <c r="E721" s="95"/>
      <c r="F721" s="95"/>
      <c r="M721" s="95"/>
    </row>
    <row r="722" spans="4:13" x14ac:dyDescent="0.45">
      <c r="D722" s="23"/>
      <c r="E722" s="95"/>
      <c r="F722" s="95"/>
      <c r="M722" s="95"/>
    </row>
    <row r="723" spans="4:13" x14ac:dyDescent="0.45">
      <c r="D723" s="23"/>
      <c r="E723" s="95"/>
      <c r="F723" s="95"/>
      <c r="M723" s="95"/>
    </row>
    <row r="724" spans="4:13" x14ac:dyDescent="0.45">
      <c r="D724" s="23"/>
      <c r="E724" s="95"/>
      <c r="F724" s="95"/>
      <c r="M724" s="95"/>
    </row>
    <row r="725" spans="4:13" x14ac:dyDescent="0.45">
      <c r="D725" s="23"/>
      <c r="E725" s="95"/>
      <c r="F725" s="95"/>
      <c r="M725" s="95"/>
    </row>
    <row r="726" spans="4:13" x14ac:dyDescent="0.45">
      <c r="D726" s="23"/>
      <c r="E726" s="95"/>
      <c r="F726" s="95"/>
      <c r="M726" s="95"/>
    </row>
    <row r="727" spans="4:13" x14ac:dyDescent="0.45">
      <c r="D727" s="23"/>
      <c r="E727" s="95"/>
      <c r="F727" s="95"/>
      <c r="M727" s="95"/>
    </row>
    <row r="728" spans="4:13" x14ac:dyDescent="0.45">
      <c r="D728" s="23"/>
      <c r="E728" s="95"/>
      <c r="F728" s="95"/>
      <c r="M728" s="95"/>
    </row>
    <row r="729" spans="4:13" x14ac:dyDescent="0.45">
      <c r="D729" s="23"/>
      <c r="E729" s="95"/>
      <c r="F729" s="95"/>
      <c r="M729" s="95"/>
    </row>
    <row r="730" spans="4:13" x14ac:dyDescent="0.45">
      <c r="D730" s="23"/>
      <c r="E730" s="95"/>
      <c r="F730" s="95"/>
      <c r="M730" s="95"/>
    </row>
    <row r="731" spans="4:13" x14ac:dyDescent="0.45">
      <c r="D731" s="23"/>
      <c r="E731" s="95"/>
      <c r="F731" s="95"/>
      <c r="M731" s="95"/>
    </row>
    <row r="732" spans="4:13" x14ac:dyDescent="0.45">
      <c r="D732" s="23"/>
      <c r="E732" s="95"/>
      <c r="F732" s="95"/>
      <c r="M732" s="95"/>
    </row>
    <row r="733" spans="4:13" x14ac:dyDescent="0.45">
      <c r="D733" s="23"/>
      <c r="E733" s="95"/>
      <c r="F733" s="95"/>
      <c r="M733" s="95"/>
    </row>
    <row r="734" spans="4:13" x14ac:dyDescent="0.45">
      <c r="D734" s="23"/>
      <c r="E734" s="95"/>
      <c r="F734" s="95"/>
      <c r="M734" s="95"/>
    </row>
    <row r="735" spans="4:13" x14ac:dyDescent="0.45">
      <c r="D735" s="23"/>
      <c r="E735" s="95"/>
      <c r="F735" s="95"/>
      <c r="M735" s="95"/>
    </row>
    <row r="736" spans="4:13" x14ac:dyDescent="0.45">
      <c r="D736" s="23"/>
      <c r="E736" s="95"/>
      <c r="F736" s="95"/>
      <c r="M736" s="95"/>
    </row>
    <row r="737" spans="4:13" x14ac:dyDescent="0.45">
      <c r="D737" s="23"/>
      <c r="E737" s="95"/>
      <c r="F737" s="95"/>
      <c r="M737" s="95"/>
    </row>
    <row r="738" spans="4:13" x14ac:dyDescent="0.45">
      <c r="D738" s="23"/>
      <c r="E738" s="95"/>
      <c r="F738" s="95"/>
      <c r="M738" s="95"/>
    </row>
    <row r="739" spans="4:13" x14ac:dyDescent="0.45">
      <c r="D739" s="23"/>
      <c r="E739" s="95"/>
      <c r="F739" s="95"/>
      <c r="M739" s="95"/>
    </row>
    <row r="740" spans="4:13" x14ac:dyDescent="0.45">
      <c r="D740" s="23"/>
      <c r="E740" s="95"/>
      <c r="F740" s="95"/>
      <c r="M740" s="95"/>
    </row>
    <row r="741" spans="4:13" x14ac:dyDescent="0.45">
      <c r="D741" s="23"/>
      <c r="E741" s="95"/>
      <c r="F741" s="95"/>
      <c r="M741" s="95"/>
    </row>
    <row r="742" spans="4:13" x14ac:dyDescent="0.45">
      <c r="D742" s="23"/>
      <c r="E742" s="95"/>
      <c r="F742" s="95"/>
      <c r="M742" s="95"/>
    </row>
    <row r="743" spans="4:13" x14ac:dyDescent="0.45">
      <c r="D743" s="23"/>
      <c r="E743" s="95"/>
      <c r="F743" s="95"/>
      <c r="M743" s="95"/>
    </row>
    <row r="744" spans="4:13" x14ac:dyDescent="0.45">
      <c r="D744" s="23"/>
      <c r="E744" s="95"/>
      <c r="F744" s="95"/>
      <c r="M744" s="95"/>
    </row>
    <row r="745" spans="4:13" x14ac:dyDescent="0.45">
      <c r="D745" s="23"/>
      <c r="E745" s="95"/>
      <c r="F745" s="95"/>
      <c r="M745" s="95"/>
    </row>
    <row r="746" spans="4:13" x14ac:dyDescent="0.45">
      <c r="D746" s="23"/>
      <c r="E746" s="95"/>
      <c r="F746" s="95"/>
      <c r="M746" s="95"/>
    </row>
    <row r="747" spans="4:13" x14ac:dyDescent="0.45">
      <c r="D747" s="23"/>
      <c r="E747" s="95"/>
      <c r="F747" s="95"/>
      <c r="M747" s="95"/>
    </row>
    <row r="748" spans="4:13" x14ac:dyDescent="0.45">
      <c r="D748" s="23"/>
      <c r="E748" s="95"/>
      <c r="F748" s="95"/>
      <c r="M748" s="95"/>
    </row>
    <row r="749" spans="4:13" x14ac:dyDescent="0.45">
      <c r="D749" s="23"/>
      <c r="E749" s="95"/>
      <c r="F749" s="95"/>
      <c r="M749" s="95"/>
    </row>
    <row r="750" spans="4:13" x14ac:dyDescent="0.45">
      <c r="D750" s="23"/>
      <c r="E750" s="95"/>
      <c r="F750" s="95"/>
      <c r="M750" s="95"/>
    </row>
    <row r="751" spans="4:13" x14ac:dyDescent="0.45">
      <c r="D751" s="23"/>
      <c r="E751" s="95"/>
      <c r="F751" s="95"/>
      <c r="M751" s="95"/>
    </row>
    <row r="752" spans="4:13" x14ac:dyDescent="0.45">
      <c r="D752" s="23"/>
      <c r="E752" s="95"/>
      <c r="F752" s="95"/>
      <c r="M752" s="95"/>
    </row>
    <row r="753" spans="4:13" x14ac:dyDescent="0.45">
      <c r="D753" s="23"/>
      <c r="E753" s="95"/>
      <c r="F753" s="95"/>
      <c r="M753" s="95"/>
    </row>
    <row r="754" spans="4:13" x14ac:dyDescent="0.45">
      <c r="D754" s="23"/>
      <c r="E754" s="95"/>
      <c r="F754" s="95"/>
      <c r="M754" s="95"/>
    </row>
    <row r="755" spans="4:13" x14ac:dyDescent="0.45">
      <c r="D755" s="23"/>
      <c r="E755" s="95"/>
      <c r="F755" s="95"/>
      <c r="M755" s="95"/>
    </row>
    <row r="756" spans="4:13" x14ac:dyDescent="0.45">
      <c r="D756" s="23"/>
      <c r="E756" s="95"/>
      <c r="F756" s="95"/>
      <c r="M756" s="95"/>
    </row>
    <row r="757" spans="4:13" x14ac:dyDescent="0.45">
      <c r="D757" s="23"/>
      <c r="E757" s="95"/>
      <c r="F757" s="95"/>
      <c r="M757" s="95"/>
    </row>
    <row r="758" spans="4:13" x14ac:dyDescent="0.45">
      <c r="D758" s="23"/>
      <c r="E758" s="95"/>
      <c r="F758" s="95"/>
      <c r="M758" s="95"/>
    </row>
    <row r="759" spans="4:13" x14ac:dyDescent="0.45">
      <c r="D759" s="23"/>
      <c r="E759" s="95"/>
      <c r="F759" s="95"/>
      <c r="M759" s="95"/>
    </row>
    <row r="760" spans="4:13" x14ac:dyDescent="0.45">
      <c r="D760" s="23"/>
      <c r="E760" s="95"/>
      <c r="F760" s="95"/>
      <c r="M760" s="95"/>
    </row>
    <row r="761" spans="4:13" x14ac:dyDescent="0.45">
      <c r="D761" s="23"/>
      <c r="E761" s="95"/>
      <c r="F761" s="95"/>
      <c r="M761" s="95"/>
    </row>
    <row r="762" spans="4:13" x14ac:dyDescent="0.45">
      <c r="D762" s="23"/>
      <c r="E762" s="95"/>
      <c r="F762" s="95"/>
      <c r="M762" s="95"/>
    </row>
    <row r="763" spans="4:13" x14ac:dyDescent="0.45">
      <c r="D763" s="23"/>
      <c r="E763" s="95"/>
      <c r="F763" s="95"/>
      <c r="M763" s="95"/>
    </row>
    <row r="764" spans="4:13" x14ac:dyDescent="0.45">
      <c r="D764" s="23"/>
      <c r="E764" s="95"/>
      <c r="F764" s="95"/>
      <c r="M764" s="95"/>
    </row>
    <row r="765" spans="4:13" x14ac:dyDescent="0.45">
      <c r="D765" s="23"/>
      <c r="E765" s="95"/>
      <c r="F765" s="95"/>
      <c r="M765" s="95"/>
    </row>
    <row r="766" spans="4:13" x14ac:dyDescent="0.45">
      <c r="D766" s="23"/>
      <c r="E766" s="95"/>
      <c r="F766" s="95"/>
      <c r="M766" s="95"/>
    </row>
    <row r="767" spans="4:13" x14ac:dyDescent="0.45">
      <c r="D767" s="23"/>
      <c r="E767" s="95"/>
      <c r="F767" s="95"/>
      <c r="M767" s="95"/>
    </row>
    <row r="768" spans="4:13" x14ac:dyDescent="0.45">
      <c r="D768" s="23"/>
      <c r="E768" s="95"/>
      <c r="F768" s="95"/>
      <c r="M768" s="95"/>
    </row>
    <row r="769" spans="4:13" x14ac:dyDescent="0.45">
      <c r="D769" s="23"/>
      <c r="E769" s="95"/>
      <c r="F769" s="95"/>
      <c r="M769" s="95"/>
    </row>
    <row r="770" spans="4:13" x14ac:dyDescent="0.45">
      <c r="D770" s="23"/>
      <c r="E770" s="95"/>
      <c r="F770" s="95"/>
      <c r="M770" s="95"/>
    </row>
    <row r="771" spans="4:13" x14ac:dyDescent="0.45">
      <c r="D771" s="23"/>
      <c r="E771" s="95"/>
      <c r="F771" s="95"/>
      <c r="M771" s="95"/>
    </row>
    <row r="772" spans="4:13" x14ac:dyDescent="0.45">
      <c r="D772" s="23"/>
      <c r="E772" s="95"/>
      <c r="F772" s="95"/>
      <c r="M772" s="95"/>
    </row>
    <row r="773" spans="4:13" x14ac:dyDescent="0.45">
      <c r="D773" s="23"/>
      <c r="E773" s="95"/>
      <c r="F773" s="95"/>
      <c r="M773" s="95"/>
    </row>
    <row r="774" spans="4:13" x14ac:dyDescent="0.45">
      <c r="D774" s="23"/>
      <c r="E774" s="95"/>
      <c r="F774" s="95"/>
      <c r="M774" s="95"/>
    </row>
    <row r="775" spans="4:13" x14ac:dyDescent="0.45">
      <c r="D775" s="23"/>
      <c r="E775" s="95"/>
      <c r="F775" s="95"/>
      <c r="M775" s="95"/>
    </row>
    <row r="776" spans="4:13" x14ac:dyDescent="0.45">
      <c r="D776" s="23"/>
      <c r="E776" s="95"/>
      <c r="F776" s="95"/>
      <c r="M776" s="95"/>
    </row>
    <row r="777" spans="4:13" x14ac:dyDescent="0.45">
      <c r="D777" s="23"/>
      <c r="E777" s="95"/>
      <c r="F777" s="95"/>
      <c r="M777" s="95"/>
    </row>
    <row r="778" spans="4:13" x14ac:dyDescent="0.45">
      <c r="D778" s="23"/>
      <c r="E778" s="95"/>
      <c r="F778" s="95"/>
      <c r="M778" s="95"/>
    </row>
    <row r="779" spans="4:13" x14ac:dyDescent="0.45">
      <c r="D779" s="23"/>
      <c r="E779" s="95"/>
      <c r="F779" s="95"/>
      <c r="M779" s="95"/>
    </row>
    <row r="780" spans="4:13" x14ac:dyDescent="0.45">
      <c r="D780" s="23"/>
      <c r="E780" s="95"/>
      <c r="F780" s="95"/>
      <c r="M780" s="95"/>
    </row>
    <row r="781" spans="4:13" x14ac:dyDescent="0.45">
      <c r="D781" s="23"/>
      <c r="E781" s="95"/>
      <c r="F781" s="95"/>
      <c r="M781" s="95"/>
    </row>
    <row r="782" spans="4:13" x14ac:dyDescent="0.45">
      <c r="D782" s="23"/>
      <c r="E782" s="95"/>
      <c r="F782" s="95"/>
      <c r="M782" s="95"/>
    </row>
    <row r="783" spans="4:13" x14ac:dyDescent="0.45">
      <c r="D783" s="23"/>
      <c r="E783" s="95"/>
      <c r="F783" s="95"/>
      <c r="M783" s="95"/>
    </row>
    <row r="784" spans="4:13" x14ac:dyDescent="0.45">
      <c r="D784" s="23"/>
      <c r="E784" s="95"/>
      <c r="F784" s="95"/>
      <c r="M784" s="95"/>
    </row>
    <row r="785" spans="4:13" x14ac:dyDescent="0.45">
      <c r="D785" s="23"/>
      <c r="E785" s="95"/>
      <c r="F785" s="95"/>
      <c r="M785" s="95"/>
    </row>
    <row r="786" spans="4:13" x14ac:dyDescent="0.45">
      <c r="D786" s="23"/>
      <c r="E786" s="95"/>
      <c r="F786" s="95"/>
      <c r="M786" s="95"/>
    </row>
    <row r="787" spans="4:13" x14ac:dyDescent="0.45">
      <c r="D787" s="23"/>
      <c r="E787" s="95"/>
      <c r="F787" s="95"/>
      <c r="M787" s="95"/>
    </row>
    <row r="788" spans="4:13" x14ac:dyDescent="0.45">
      <c r="D788" s="23"/>
      <c r="E788" s="95"/>
      <c r="F788" s="95"/>
      <c r="M788" s="95"/>
    </row>
    <row r="789" spans="4:13" x14ac:dyDescent="0.45">
      <c r="D789" s="23"/>
      <c r="E789" s="95"/>
      <c r="F789" s="95"/>
      <c r="M789" s="95"/>
    </row>
    <row r="790" spans="4:13" x14ac:dyDescent="0.45">
      <c r="D790" s="23"/>
      <c r="E790" s="95"/>
      <c r="F790" s="95"/>
      <c r="M790" s="95"/>
    </row>
    <row r="791" spans="4:13" x14ac:dyDescent="0.45">
      <c r="D791" s="23"/>
      <c r="E791" s="95"/>
      <c r="F791" s="95"/>
      <c r="M791" s="95"/>
    </row>
    <row r="792" spans="4:13" x14ac:dyDescent="0.45">
      <c r="D792" s="23"/>
      <c r="E792" s="95"/>
      <c r="F792" s="95"/>
      <c r="M792" s="95"/>
    </row>
    <row r="793" spans="4:13" x14ac:dyDescent="0.45">
      <c r="D793" s="23"/>
      <c r="E793" s="95"/>
      <c r="F793" s="95"/>
      <c r="M793" s="95"/>
    </row>
    <row r="794" spans="4:13" x14ac:dyDescent="0.45">
      <c r="D794" s="23"/>
      <c r="E794" s="95"/>
      <c r="F794" s="95"/>
      <c r="M794" s="95"/>
    </row>
    <row r="795" spans="4:13" x14ac:dyDescent="0.45">
      <c r="D795" s="23"/>
      <c r="E795" s="95"/>
      <c r="F795" s="95"/>
      <c r="M795" s="95"/>
    </row>
    <row r="796" spans="4:13" x14ac:dyDescent="0.45">
      <c r="D796" s="23"/>
      <c r="E796" s="95"/>
      <c r="F796" s="95"/>
      <c r="M796" s="95"/>
    </row>
    <row r="797" spans="4:13" x14ac:dyDescent="0.45">
      <c r="D797" s="23"/>
      <c r="E797" s="95"/>
      <c r="F797" s="95"/>
      <c r="M797" s="95"/>
    </row>
    <row r="798" spans="4:13" x14ac:dyDescent="0.45">
      <c r="D798" s="23"/>
      <c r="E798" s="95"/>
      <c r="F798" s="95"/>
      <c r="M798" s="95"/>
    </row>
    <row r="799" spans="4:13" x14ac:dyDescent="0.45">
      <c r="D799" s="23"/>
      <c r="E799" s="95"/>
      <c r="F799" s="95"/>
      <c r="M799" s="95"/>
    </row>
    <row r="800" spans="4:13" x14ac:dyDescent="0.45">
      <c r="D800" s="23"/>
      <c r="E800" s="95"/>
      <c r="F800" s="95"/>
      <c r="M800" s="95"/>
    </row>
    <row r="801" spans="4:13" x14ac:dyDescent="0.45">
      <c r="D801" s="23"/>
      <c r="E801" s="95"/>
      <c r="F801" s="95"/>
      <c r="M801" s="95"/>
    </row>
    <row r="802" spans="4:13" x14ac:dyDescent="0.45">
      <c r="D802" s="23"/>
      <c r="E802" s="95"/>
      <c r="F802" s="95"/>
      <c r="M802" s="95"/>
    </row>
    <row r="803" spans="4:13" x14ac:dyDescent="0.45">
      <c r="D803" s="23"/>
      <c r="E803" s="95"/>
      <c r="F803" s="95"/>
      <c r="M803" s="95"/>
    </row>
    <row r="804" spans="4:13" x14ac:dyDescent="0.45">
      <c r="D804" s="23"/>
      <c r="E804" s="95"/>
      <c r="F804" s="95"/>
      <c r="M804" s="95"/>
    </row>
    <row r="805" spans="4:13" x14ac:dyDescent="0.45">
      <c r="D805" s="23"/>
      <c r="E805" s="95"/>
      <c r="F805" s="95"/>
      <c r="M805" s="95"/>
    </row>
    <row r="806" spans="4:13" x14ac:dyDescent="0.45">
      <c r="D806" s="23"/>
      <c r="E806" s="95"/>
      <c r="F806" s="95"/>
      <c r="M806" s="95"/>
    </row>
    <row r="807" spans="4:13" x14ac:dyDescent="0.45">
      <c r="D807" s="23"/>
      <c r="E807" s="95"/>
      <c r="F807" s="95"/>
      <c r="M807" s="95"/>
    </row>
    <row r="808" spans="4:13" x14ac:dyDescent="0.45">
      <c r="D808" s="23"/>
      <c r="E808" s="95"/>
      <c r="F808" s="95"/>
      <c r="M808" s="95"/>
    </row>
    <row r="809" spans="4:13" x14ac:dyDescent="0.45">
      <c r="D809" s="23"/>
      <c r="E809" s="95"/>
      <c r="F809" s="95"/>
      <c r="M809" s="95"/>
    </row>
    <row r="810" spans="4:13" x14ac:dyDescent="0.45">
      <c r="D810" s="23"/>
      <c r="E810" s="95"/>
      <c r="F810" s="95"/>
      <c r="M810" s="95"/>
    </row>
    <row r="811" spans="4:13" x14ac:dyDescent="0.45">
      <c r="D811" s="23"/>
      <c r="E811" s="95"/>
      <c r="F811" s="95"/>
      <c r="M811" s="95"/>
    </row>
    <row r="812" spans="4:13" x14ac:dyDescent="0.45">
      <c r="D812" s="23"/>
      <c r="E812" s="95"/>
      <c r="F812" s="95"/>
      <c r="M812" s="95"/>
    </row>
    <row r="813" spans="4:13" x14ac:dyDescent="0.45">
      <c r="D813" s="23"/>
      <c r="E813" s="95"/>
      <c r="F813" s="95"/>
      <c r="M813" s="95"/>
    </row>
    <row r="814" spans="4:13" x14ac:dyDescent="0.45">
      <c r="D814" s="23"/>
      <c r="E814" s="95"/>
      <c r="F814" s="95"/>
      <c r="M814" s="95"/>
    </row>
    <row r="815" spans="4:13" x14ac:dyDescent="0.45">
      <c r="D815" s="23"/>
      <c r="E815" s="95"/>
      <c r="F815" s="95"/>
      <c r="M815" s="95"/>
    </row>
    <row r="816" spans="4:13" x14ac:dyDescent="0.45">
      <c r="D816" s="23"/>
      <c r="E816" s="95"/>
      <c r="F816" s="95"/>
      <c r="M816" s="95"/>
    </row>
    <row r="817" spans="4:13" x14ac:dyDescent="0.45">
      <c r="D817" s="23"/>
      <c r="E817" s="95"/>
      <c r="F817" s="95"/>
      <c r="M817" s="95"/>
    </row>
    <row r="818" spans="4:13" x14ac:dyDescent="0.45">
      <c r="D818" s="23"/>
      <c r="E818" s="95"/>
      <c r="F818" s="95"/>
      <c r="M818" s="95"/>
    </row>
    <row r="819" spans="4:13" x14ac:dyDescent="0.45">
      <c r="D819" s="23"/>
      <c r="E819" s="95"/>
      <c r="F819" s="95"/>
      <c r="M819" s="95"/>
    </row>
    <row r="820" spans="4:13" x14ac:dyDescent="0.45">
      <c r="D820" s="23"/>
      <c r="E820" s="95"/>
      <c r="F820" s="95"/>
      <c r="M820" s="95"/>
    </row>
    <row r="821" spans="4:13" x14ac:dyDescent="0.45">
      <c r="D821" s="23"/>
      <c r="E821" s="95"/>
      <c r="F821" s="95"/>
      <c r="M821" s="95"/>
    </row>
    <row r="822" spans="4:13" x14ac:dyDescent="0.45">
      <c r="D822" s="23"/>
      <c r="E822" s="95"/>
      <c r="F822" s="95"/>
      <c r="M822" s="95"/>
    </row>
    <row r="823" spans="4:13" x14ac:dyDescent="0.45">
      <c r="D823" s="23"/>
      <c r="E823" s="95"/>
      <c r="F823" s="95"/>
      <c r="M823" s="95"/>
    </row>
    <row r="824" spans="4:13" x14ac:dyDescent="0.45">
      <c r="D824" s="23"/>
      <c r="E824" s="95"/>
      <c r="F824" s="95"/>
      <c r="M824" s="95"/>
    </row>
    <row r="825" spans="4:13" x14ac:dyDescent="0.45">
      <c r="D825" s="23"/>
      <c r="E825" s="95"/>
      <c r="F825" s="95"/>
      <c r="M825" s="95"/>
    </row>
    <row r="826" spans="4:13" x14ac:dyDescent="0.45">
      <c r="D826" s="23"/>
      <c r="E826" s="95"/>
      <c r="F826" s="95"/>
      <c r="M826" s="95"/>
    </row>
    <row r="827" spans="4:13" x14ac:dyDescent="0.45">
      <c r="D827" s="23"/>
      <c r="E827" s="95"/>
      <c r="F827" s="95"/>
      <c r="M827" s="95"/>
    </row>
    <row r="828" spans="4:13" x14ac:dyDescent="0.45">
      <c r="D828" s="23"/>
      <c r="E828" s="95"/>
      <c r="F828" s="95"/>
      <c r="M828" s="95"/>
    </row>
    <row r="829" spans="4:13" x14ac:dyDescent="0.45">
      <c r="D829" s="23"/>
      <c r="E829" s="95"/>
      <c r="F829" s="95"/>
      <c r="M829" s="95"/>
    </row>
    <row r="830" spans="4:13" x14ac:dyDescent="0.45">
      <c r="D830" s="23"/>
      <c r="E830" s="95"/>
      <c r="F830" s="95"/>
      <c r="M830" s="95"/>
    </row>
    <row r="831" spans="4:13" x14ac:dyDescent="0.45">
      <c r="D831" s="23"/>
      <c r="E831" s="95"/>
      <c r="F831" s="95"/>
      <c r="M831" s="95"/>
    </row>
    <row r="832" spans="4:13" x14ac:dyDescent="0.45">
      <c r="D832" s="23"/>
      <c r="E832" s="95"/>
      <c r="F832" s="95"/>
      <c r="M832" s="95"/>
    </row>
    <row r="833" spans="4:13" x14ac:dyDescent="0.45">
      <c r="D833" s="23"/>
      <c r="E833" s="95"/>
      <c r="F833" s="95"/>
      <c r="M833" s="95"/>
    </row>
    <row r="834" spans="4:13" x14ac:dyDescent="0.45">
      <c r="D834" s="23"/>
      <c r="E834" s="95"/>
      <c r="F834" s="95"/>
      <c r="M834" s="95"/>
    </row>
    <row r="835" spans="4:13" x14ac:dyDescent="0.45">
      <c r="D835" s="23"/>
      <c r="E835" s="95"/>
      <c r="F835" s="95"/>
      <c r="M835" s="95"/>
    </row>
    <row r="836" spans="4:13" x14ac:dyDescent="0.45">
      <c r="D836" s="23"/>
      <c r="E836" s="95"/>
      <c r="F836" s="95"/>
      <c r="M836" s="95"/>
    </row>
    <row r="837" spans="4:13" x14ac:dyDescent="0.45">
      <c r="D837" s="23"/>
      <c r="E837" s="95"/>
      <c r="F837" s="95"/>
      <c r="M837" s="95"/>
    </row>
    <row r="838" spans="4:13" x14ac:dyDescent="0.45">
      <c r="D838" s="23"/>
      <c r="E838" s="95"/>
      <c r="F838" s="95"/>
      <c r="M838" s="95"/>
    </row>
    <row r="839" spans="4:13" x14ac:dyDescent="0.45">
      <c r="D839" s="23"/>
      <c r="E839" s="95"/>
      <c r="F839" s="95"/>
      <c r="M839" s="95"/>
    </row>
    <row r="840" spans="4:13" x14ac:dyDescent="0.45">
      <c r="D840" s="23"/>
      <c r="E840" s="95"/>
      <c r="F840" s="95"/>
      <c r="M840" s="95"/>
    </row>
    <row r="841" spans="4:13" x14ac:dyDescent="0.45">
      <c r="D841" s="23"/>
      <c r="E841" s="95"/>
      <c r="F841" s="95"/>
      <c r="M841" s="95"/>
    </row>
    <row r="842" spans="4:13" x14ac:dyDescent="0.45">
      <c r="D842" s="23"/>
      <c r="E842" s="95"/>
      <c r="F842" s="95"/>
      <c r="M842" s="95"/>
    </row>
    <row r="843" spans="4:13" x14ac:dyDescent="0.45">
      <c r="D843" s="23"/>
      <c r="E843" s="95"/>
      <c r="F843" s="95"/>
      <c r="M843" s="95"/>
    </row>
    <row r="844" spans="4:13" x14ac:dyDescent="0.45">
      <c r="D844" s="23"/>
      <c r="E844" s="95"/>
      <c r="F844" s="95"/>
      <c r="M844" s="95"/>
    </row>
    <row r="845" spans="4:13" x14ac:dyDescent="0.45">
      <c r="D845" s="23"/>
      <c r="E845" s="95"/>
      <c r="F845" s="95"/>
      <c r="M845" s="95"/>
    </row>
    <row r="846" spans="4:13" x14ac:dyDescent="0.45">
      <c r="D846" s="23"/>
      <c r="E846" s="95"/>
      <c r="F846" s="95"/>
      <c r="M846" s="95"/>
    </row>
    <row r="847" spans="4:13" x14ac:dyDescent="0.45">
      <c r="D847" s="23"/>
      <c r="E847" s="95"/>
      <c r="F847" s="95"/>
      <c r="M847" s="95"/>
    </row>
    <row r="848" spans="4:13" x14ac:dyDescent="0.45">
      <c r="D848" s="23"/>
      <c r="E848" s="95"/>
      <c r="F848" s="95"/>
      <c r="M848" s="95"/>
    </row>
    <row r="849" spans="4:13" x14ac:dyDescent="0.45">
      <c r="D849" s="23"/>
      <c r="E849" s="95"/>
      <c r="F849" s="95"/>
      <c r="M849" s="95"/>
    </row>
    <row r="850" spans="4:13" x14ac:dyDescent="0.45">
      <c r="D850" s="23"/>
      <c r="E850" s="95"/>
      <c r="F850" s="95"/>
      <c r="M850" s="95"/>
    </row>
    <row r="851" spans="4:13" x14ac:dyDescent="0.45">
      <c r="D851" s="23"/>
      <c r="E851" s="95"/>
      <c r="F851" s="95"/>
      <c r="M851" s="95"/>
    </row>
    <row r="852" spans="4:13" x14ac:dyDescent="0.45">
      <c r="D852" s="23"/>
      <c r="E852" s="95"/>
      <c r="F852" s="95"/>
      <c r="M852" s="95"/>
    </row>
    <row r="853" spans="4:13" x14ac:dyDescent="0.45">
      <c r="D853" s="23"/>
      <c r="E853" s="95"/>
      <c r="F853" s="95"/>
      <c r="M853" s="95"/>
    </row>
    <row r="854" spans="4:13" x14ac:dyDescent="0.45">
      <c r="D854" s="23"/>
      <c r="E854" s="95"/>
      <c r="F854" s="95"/>
      <c r="M854" s="95"/>
    </row>
    <row r="855" spans="4:13" x14ac:dyDescent="0.45">
      <c r="D855" s="23"/>
      <c r="E855" s="95"/>
      <c r="F855" s="95"/>
      <c r="M855" s="95"/>
    </row>
    <row r="856" spans="4:13" x14ac:dyDescent="0.45">
      <c r="D856" s="23"/>
      <c r="E856" s="95"/>
      <c r="F856" s="95"/>
      <c r="M856" s="95"/>
    </row>
    <row r="857" spans="4:13" x14ac:dyDescent="0.45">
      <c r="D857" s="23"/>
      <c r="E857" s="95"/>
      <c r="F857" s="95"/>
      <c r="M857" s="95"/>
    </row>
    <row r="858" spans="4:13" x14ac:dyDescent="0.45">
      <c r="D858" s="23"/>
      <c r="E858" s="95"/>
      <c r="F858" s="95"/>
      <c r="M858" s="95"/>
    </row>
    <row r="859" spans="4:13" x14ac:dyDescent="0.45">
      <c r="D859" s="23"/>
      <c r="E859" s="95"/>
      <c r="F859" s="95"/>
      <c r="M859" s="95"/>
    </row>
    <row r="860" spans="4:13" x14ac:dyDescent="0.45">
      <c r="D860" s="23"/>
      <c r="E860" s="95"/>
      <c r="F860" s="95"/>
      <c r="M860" s="95"/>
    </row>
    <row r="861" spans="4:13" x14ac:dyDescent="0.45">
      <c r="D861" s="23"/>
      <c r="E861" s="95"/>
      <c r="F861" s="95"/>
      <c r="M861" s="95"/>
    </row>
    <row r="862" spans="4:13" x14ac:dyDescent="0.45">
      <c r="D862" s="23"/>
      <c r="E862" s="95"/>
      <c r="F862" s="95"/>
      <c r="M862" s="95"/>
    </row>
    <row r="863" spans="4:13" x14ac:dyDescent="0.45">
      <c r="D863" s="23"/>
      <c r="E863" s="95"/>
      <c r="F863" s="95"/>
      <c r="M863" s="95"/>
    </row>
    <row r="864" spans="4:13" x14ac:dyDescent="0.45">
      <c r="D864" s="23"/>
      <c r="E864" s="95"/>
      <c r="F864" s="95"/>
      <c r="M864" s="95"/>
    </row>
    <row r="865" spans="4:13" x14ac:dyDescent="0.45">
      <c r="D865" s="23"/>
      <c r="E865" s="95"/>
      <c r="F865" s="95"/>
      <c r="M865" s="95"/>
    </row>
    <row r="866" spans="4:13" x14ac:dyDescent="0.45">
      <c r="D866" s="23"/>
      <c r="E866" s="95"/>
      <c r="F866" s="95"/>
      <c r="M866" s="95"/>
    </row>
    <row r="867" spans="4:13" x14ac:dyDescent="0.45">
      <c r="D867" s="23"/>
      <c r="E867" s="95"/>
      <c r="F867" s="95"/>
      <c r="M867" s="95"/>
    </row>
    <row r="868" spans="4:13" x14ac:dyDescent="0.45">
      <c r="D868" s="23"/>
      <c r="E868" s="95"/>
      <c r="F868" s="95"/>
      <c r="M868" s="95"/>
    </row>
    <row r="869" spans="4:13" x14ac:dyDescent="0.45">
      <c r="D869" s="23"/>
      <c r="E869" s="95"/>
      <c r="F869" s="95"/>
      <c r="M869" s="95"/>
    </row>
    <row r="870" spans="4:13" x14ac:dyDescent="0.45">
      <c r="D870" s="23"/>
      <c r="E870" s="95"/>
      <c r="F870" s="95"/>
      <c r="M870" s="95"/>
    </row>
    <row r="871" spans="4:13" x14ac:dyDescent="0.45">
      <c r="D871" s="23"/>
      <c r="E871" s="95"/>
      <c r="F871" s="95"/>
      <c r="M871" s="95"/>
    </row>
    <row r="872" spans="4:13" x14ac:dyDescent="0.45">
      <c r="D872" s="23"/>
      <c r="E872" s="95"/>
      <c r="F872" s="95"/>
      <c r="M872" s="95"/>
    </row>
    <row r="873" spans="4:13" x14ac:dyDescent="0.45">
      <c r="D873" s="23"/>
      <c r="E873" s="95"/>
      <c r="F873" s="95"/>
      <c r="M873" s="95"/>
    </row>
    <row r="874" spans="4:13" x14ac:dyDescent="0.45">
      <c r="D874" s="23"/>
      <c r="E874" s="95"/>
      <c r="F874" s="95"/>
      <c r="M874" s="95"/>
    </row>
    <row r="875" spans="4:13" x14ac:dyDescent="0.45">
      <c r="D875" s="23"/>
      <c r="E875" s="95"/>
      <c r="F875" s="95"/>
      <c r="M875" s="95"/>
    </row>
    <row r="876" spans="4:13" x14ac:dyDescent="0.45">
      <c r="D876" s="23"/>
      <c r="E876" s="95"/>
      <c r="F876" s="95"/>
      <c r="M876" s="95"/>
    </row>
    <row r="877" spans="4:13" x14ac:dyDescent="0.45">
      <c r="D877" s="23"/>
      <c r="E877" s="95"/>
      <c r="F877" s="95"/>
      <c r="M877" s="95"/>
    </row>
    <row r="878" spans="4:13" x14ac:dyDescent="0.45">
      <c r="D878" s="23"/>
      <c r="E878" s="95"/>
      <c r="F878" s="95"/>
      <c r="M878" s="95"/>
    </row>
    <row r="879" spans="4:13" x14ac:dyDescent="0.45">
      <c r="D879" s="23"/>
      <c r="E879" s="95"/>
      <c r="F879" s="95"/>
      <c r="M879" s="95"/>
    </row>
    <row r="880" spans="4:13" x14ac:dyDescent="0.45">
      <c r="D880" s="23"/>
      <c r="E880" s="95"/>
      <c r="F880" s="95"/>
      <c r="M880" s="95"/>
    </row>
    <row r="881" spans="4:13" x14ac:dyDescent="0.45">
      <c r="D881" s="23"/>
      <c r="E881" s="95"/>
      <c r="F881" s="95"/>
      <c r="M881" s="95"/>
    </row>
    <row r="882" spans="4:13" x14ac:dyDescent="0.45">
      <c r="D882" s="23"/>
      <c r="E882" s="95"/>
      <c r="F882" s="95"/>
      <c r="M882" s="95"/>
    </row>
    <row r="883" spans="4:13" x14ac:dyDescent="0.45">
      <c r="D883" s="23"/>
      <c r="E883" s="95"/>
      <c r="F883" s="95"/>
      <c r="M883" s="95"/>
    </row>
    <row r="884" spans="4:13" x14ac:dyDescent="0.45">
      <c r="D884" s="23"/>
      <c r="E884" s="95"/>
      <c r="F884" s="95"/>
      <c r="M884" s="95"/>
    </row>
    <row r="885" spans="4:13" x14ac:dyDescent="0.45">
      <c r="D885" s="23"/>
      <c r="E885" s="95"/>
      <c r="F885" s="95"/>
      <c r="M885" s="95"/>
    </row>
    <row r="886" spans="4:13" x14ac:dyDescent="0.45">
      <c r="D886" s="23"/>
      <c r="E886" s="95"/>
      <c r="F886" s="95"/>
      <c r="M886" s="95"/>
    </row>
    <row r="887" spans="4:13" x14ac:dyDescent="0.45">
      <c r="D887" s="23"/>
      <c r="E887" s="95"/>
      <c r="F887" s="95"/>
      <c r="M887" s="95"/>
    </row>
    <row r="888" spans="4:13" x14ac:dyDescent="0.45">
      <c r="D888" s="23"/>
      <c r="E888" s="95"/>
      <c r="F888" s="95"/>
      <c r="M888" s="95"/>
    </row>
    <row r="889" spans="4:13" x14ac:dyDescent="0.45">
      <c r="D889" s="23"/>
      <c r="E889" s="95"/>
      <c r="F889" s="95"/>
      <c r="M889" s="95"/>
    </row>
    <row r="890" spans="4:13" x14ac:dyDescent="0.45">
      <c r="D890" s="23"/>
      <c r="E890" s="95"/>
      <c r="F890" s="95"/>
      <c r="M890" s="95"/>
    </row>
    <row r="891" spans="4:13" x14ac:dyDescent="0.45">
      <c r="D891" s="23"/>
      <c r="E891" s="95"/>
      <c r="F891" s="95"/>
      <c r="M891" s="95"/>
    </row>
    <row r="892" spans="4:13" x14ac:dyDescent="0.45">
      <c r="D892" s="23"/>
      <c r="E892" s="95"/>
      <c r="F892" s="95"/>
      <c r="M892" s="95"/>
    </row>
    <row r="893" spans="4:13" x14ac:dyDescent="0.45">
      <c r="D893" s="23"/>
      <c r="E893" s="95"/>
      <c r="F893" s="95"/>
      <c r="M893" s="95"/>
    </row>
    <row r="894" spans="4:13" x14ac:dyDescent="0.45">
      <c r="D894" s="23"/>
      <c r="E894" s="95"/>
      <c r="F894" s="95"/>
      <c r="M894" s="95"/>
    </row>
    <row r="895" spans="4:13" x14ac:dyDescent="0.45">
      <c r="D895" s="23"/>
      <c r="E895" s="95"/>
      <c r="F895" s="95"/>
      <c r="M895" s="95"/>
    </row>
    <row r="896" spans="4:13" x14ac:dyDescent="0.45">
      <c r="D896" s="23"/>
      <c r="E896" s="95"/>
      <c r="F896" s="95"/>
      <c r="M896" s="95"/>
    </row>
    <row r="897" spans="4:13" x14ac:dyDescent="0.45">
      <c r="D897" s="23"/>
      <c r="E897" s="95"/>
      <c r="F897" s="95"/>
      <c r="M897" s="95"/>
    </row>
    <row r="898" spans="4:13" x14ac:dyDescent="0.45">
      <c r="D898" s="23"/>
      <c r="E898" s="95"/>
      <c r="F898" s="95"/>
      <c r="M898" s="95"/>
    </row>
    <row r="899" spans="4:13" x14ac:dyDescent="0.45">
      <c r="D899" s="23"/>
      <c r="E899" s="95"/>
      <c r="F899" s="95"/>
      <c r="M899" s="95"/>
    </row>
    <row r="900" spans="4:13" x14ac:dyDescent="0.45">
      <c r="D900" s="23"/>
      <c r="E900" s="95"/>
      <c r="F900" s="95"/>
      <c r="M900" s="95"/>
    </row>
    <row r="901" spans="4:13" x14ac:dyDescent="0.45">
      <c r="D901" s="23"/>
      <c r="E901" s="95"/>
      <c r="F901" s="95"/>
      <c r="M901" s="95"/>
    </row>
    <row r="902" spans="4:13" x14ac:dyDescent="0.45">
      <c r="D902" s="23"/>
      <c r="E902" s="95"/>
      <c r="F902" s="95"/>
      <c r="M902" s="95"/>
    </row>
    <row r="903" spans="4:13" x14ac:dyDescent="0.45">
      <c r="D903" s="23"/>
      <c r="E903" s="95"/>
      <c r="F903" s="95"/>
      <c r="M903" s="95"/>
    </row>
    <row r="904" spans="4:13" x14ac:dyDescent="0.45">
      <c r="D904" s="23"/>
      <c r="E904" s="95"/>
      <c r="F904" s="95"/>
      <c r="M904" s="95"/>
    </row>
    <row r="905" spans="4:13" x14ac:dyDescent="0.45">
      <c r="D905" s="23"/>
      <c r="E905" s="95"/>
      <c r="F905" s="95"/>
      <c r="M905" s="95"/>
    </row>
    <row r="906" spans="4:13" x14ac:dyDescent="0.45">
      <c r="D906" s="23"/>
      <c r="E906" s="95"/>
      <c r="F906" s="95"/>
      <c r="M906" s="95"/>
    </row>
    <row r="907" spans="4:13" x14ac:dyDescent="0.45">
      <c r="D907" s="23"/>
      <c r="E907" s="95"/>
      <c r="F907" s="95"/>
      <c r="M907" s="95"/>
    </row>
    <row r="908" spans="4:13" x14ac:dyDescent="0.45">
      <c r="D908" s="23"/>
      <c r="E908" s="95"/>
      <c r="F908" s="95"/>
      <c r="M908" s="95"/>
    </row>
    <row r="909" spans="4:13" x14ac:dyDescent="0.45">
      <c r="D909" s="23"/>
      <c r="E909" s="95"/>
      <c r="F909" s="95"/>
      <c r="M909" s="95"/>
    </row>
    <row r="910" spans="4:13" x14ac:dyDescent="0.45">
      <c r="D910" s="23"/>
      <c r="E910" s="95"/>
      <c r="F910" s="95"/>
      <c r="M910" s="95"/>
    </row>
    <row r="911" spans="4:13" x14ac:dyDescent="0.45">
      <c r="D911" s="23"/>
      <c r="E911" s="95"/>
      <c r="F911" s="95"/>
      <c r="M911" s="95"/>
    </row>
    <row r="912" spans="4:13" x14ac:dyDescent="0.45">
      <c r="D912" s="23"/>
      <c r="E912" s="95"/>
      <c r="F912" s="95"/>
      <c r="M912" s="95"/>
    </row>
    <row r="913" spans="4:13" x14ac:dyDescent="0.45">
      <c r="D913" s="23"/>
      <c r="E913" s="95"/>
      <c r="F913" s="95"/>
      <c r="M913" s="95"/>
    </row>
    <row r="914" spans="4:13" x14ac:dyDescent="0.45">
      <c r="D914" s="23"/>
      <c r="E914" s="95"/>
      <c r="F914" s="95"/>
      <c r="M914" s="95"/>
    </row>
    <row r="915" spans="4:13" x14ac:dyDescent="0.45">
      <c r="D915" s="23"/>
      <c r="E915" s="95"/>
      <c r="F915" s="95"/>
      <c r="M915" s="95"/>
    </row>
    <row r="916" spans="4:13" x14ac:dyDescent="0.45">
      <c r="D916" s="23"/>
      <c r="E916" s="95"/>
      <c r="F916" s="95"/>
      <c r="M916" s="95"/>
    </row>
    <row r="917" spans="4:13" x14ac:dyDescent="0.45">
      <c r="D917" s="23"/>
      <c r="E917" s="95"/>
      <c r="F917" s="95"/>
      <c r="M917" s="95"/>
    </row>
    <row r="918" spans="4:13" x14ac:dyDescent="0.45">
      <c r="D918" s="23"/>
      <c r="E918" s="95"/>
      <c r="F918" s="95"/>
      <c r="M918" s="95"/>
    </row>
    <row r="919" spans="4:13" x14ac:dyDescent="0.45">
      <c r="D919" s="23"/>
      <c r="E919" s="95"/>
      <c r="F919" s="95"/>
      <c r="M919" s="95"/>
    </row>
    <row r="920" spans="4:13" x14ac:dyDescent="0.45">
      <c r="D920" s="23"/>
      <c r="E920" s="95"/>
      <c r="F920" s="95"/>
      <c r="M920" s="95"/>
    </row>
    <row r="921" spans="4:13" x14ac:dyDescent="0.45">
      <c r="D921" s="23"/>
      <c r="E921" s="95"/>
      <c r="F921" s="95"/>
      <c r="M921" s="95"/>
    </row>
    <row r="922" spans="4:13" x14ac:dyDescent="0.45">
      <c r="D922" s="23"/>
      <c r="E922" s="95"/>
      <c r="F922" s="95"/>
      <c r="M922" s="95"/>
    </row>
    <row r="923" spans="4:13" x14ac:dyDescent="0.45">
      <c r="D923" s="23"/>
      <c r="E923" s="95"/>
      <c r="F923" s="95"/>
      <c r="M923" s="95"/>
    </row>
    <row r="924" spans="4:13" x14ac:dyDescent="0.45">
      <c r="D924" s="23"/>
      <c r="E924" s="95"/>
      <c r="F924" s="95"/>
      <c r="M924" s="95"/>
    </row>
    <row r="925" spans="4:13" x14ac:dyDescent="0.45">
      <c r="D925" s="23"/>
      <c r="E925" s="95"/>
      <c r="F925" s="95"/>
      <c r="M925" s="95"/>
    </row>
    <row r="926" spans="4:13" x14ac:dyDescent="0.45">
      <c r="D926" s="23"/>
      <c r="E926" s="95"/>
      <c r="F926" s="95"/>
      <c r="M926" s="95"/>
    </row>
    <row r="927" spans="4:13" x14ac:dyDescent="0.45">
      <c r="D927" s="23"/>
      <c r="E927" s="95"/>
      <c r="F927" s="95"/>
      <c r="M927" s="95"/>
    </row>
    <row r="928" spans="4:13" x14ac:dyDescent="0.45">
      <c r="D928" s="23"/>
      <c r="E928" s="95"/>
      <c r="F928" s="95"/>
      <c r="M928" s="95"/>
    </row>
    <row r="929" spans="4:13" x14ac:dyDescent="0.45">
      <c r="D929" s="23"/>
      <c r="E929" s="95"/>
      <c r="F929" s="95"/>
      <c r="M929" s="95"/>
    </row>
    <row r="930" spans="4:13" x14ac:dyDescent="0.45">
      <c r="D930" s="23"/>
      <c r="E930" s="95"/>
      <c r="F930" s="95"/>
      <c r="M930" s="95"/>
    </row>
    <row r="931" spans="4:13" x14ac:dyDescent="0.45">
      <c r="D931" s="23"/>
      <c r="E931" s="95"/>
      <c r="F931" s="95"/>
      <c r="M931" s="95"/>
    </row>
    <row r="932" spans="4:13" x14ac:dyDescent="0.45">
      <c r="D932" s="23"/>
      <c r="E932" s="95"/>
      <c r="F932" s="95"/>
      <c r="M932" s="95"/>
    </row>
    <row r="933" spans="4:13" x14ac:dyDescent="0.45">
      <c r="D933" s="23"/>
      <c r="E933" s="95"/>
      <c r="F933" s="95"/>
      <c r="M933" s="95"/>
    </row>
    <row r="934" spans="4:13" x14ac:dyDescent="0.45">
      <c r="D934" s="23"/>
      <c r="E934" s="95"/>
      <c r="F934" s="95"/>
      <c r="M934" s="95"/>
    </row>
    <row r="935" spans="4:13" x14ac:dyDescent="0.45">
      <c r="D935" s="23"/>
      <c r="E935" s="95"/>
      <c r="F935" s="95"/>
      <c r="M935" s="95"/>
    </row>
    <row r="936" spans="4:13" x14ac:dyDescent="0.45">
      <c r="D936" s="23"/>
      <c r="E936" s="95"/>
      <c r="F936" s="95"/>
      <c r="M936" s="95"/>
    </row>
    <row r="937" spans="4:13" x14ac:dyDescent="0.45">
      <c r="D937" s="23"/>
      <c r="E937" s="95"/>
      <c r="F937" s="95"/>
      <c r="M937" s="95"/>
    </row>
    <row r="938" spans="4:13" x14ac:dyDescent="0.45">
      <c r="D938" s="23"/>
      <c r="E938" s="95"/>
      <c r="F938" s="95"/>
      <c r="M938" s="95"/>
    </row>
    <row r="939" spans="4:13" x14ac:dyDescent="0.45">
      <c r="D939" s="23"/>
      <c r="E939" s="95"/>
      <c r="F939" s="95"/>
      <c r="M939" s="95"/>
    </row>
    <row r="940" spans="4:13" x14ac:dyDescent="0.45">
      <c r="D940" s="23"/>
      <c r="E940" s="95"/>
      <c r="F940" s="95"/>
      <c r="M940" s="95"/>
    </row>
    <row r="941" spans="4:13" x14ac:dyDescent="0.45">
      <c r="D941" s="23"/>
      <c r="E941" s="95"/>
      <c r="F941" s="95"/>
      <c r="M941" s="95"/>
    </row>
    <row r="942" spans="4:13" x14ac:dyDescent="0.45">
      <c r="D942" s="23"/>
      <c r="E942" s="95"/>
      <c r="F942" s="95"/>
      <c r="M942" s="95"/>
    </row>
    <row r="943" spans="4:13" x14ac:dyDescent="0.45">
      <c r="D943" s="23"/>
      <c r="E943" s="95"/>
      <c r="F943" s="95"/>
      <c r="M943" s="95"/>
    </row>
    <row r="944" spans="4:13" x14ac:dyDescent="0.45">
      <c r="D944" s="23"/>
      <c r="E944" s="95"/>
      <c r="F944" s="95"/>
      <c r="M944" s="95"/>
    </row>
    <row r="945" spans="4:13" x14ac:dyDescent="0.45">
      <c r="D945" s="23"/>
      <c r="E945" s="95"/>
      <c r="F945" s="95"/>
      <c r="M945" s="95"/>
    </row>
    <row r="946" spans="4:13" x14ac:dyDescent="0.45">
      <c r="D946" s="23"/>
      <c r="E946" s="95"/>
      <c r="F946" s="95"/>
      <c r="M946" s="95"/>
    </row>
    <row r="947" spans="4:13" x14ac:dyDescent="0.45">
      <c r="D947" s="23"/>
      <c r="E947" s="95"/>
      <c r="F947" s="95"/>
      <c r="M947" s="95"/>
    </row>
    <row r="948" spans="4:13" x14ac:dyDescent="0.45">
      <c r="D948" s="23"/>
      <c r="E948" s="95"/>
      <c r="F948" s="95"/>
      <c r="M948" s="95"/>
    </row>
    <row r="949" spans="4:13" x14ac:dyDescent="0.45">
      <c r="D949" s="23"/>
      <c r="E949" s="95"/>
      <c r="F949" s="95"/>
      <c r="M949" s="95"/>
    </row>
    <row r="950" spans="4:13" x14ac:dyDescent="0.45">
      <c r="D950" s="23"/>
      <c r="E950" s="95"/>
      <c r="F950" s="95"/>
      <c r="M950" s="95"/>
    </row>
    <row r="951" spans="4:13" x14ac:dyDescent="0.45">
      <c r="D951" s="23"/>
      <c r="E951" s="95"/>
      <c r="F951" s="95"/>
      <c r="M951" s="95"/>
    </row>
    <row r="952" spans="4:13" x14ac:dyDescent="0.45">
      <c r="D952" s="23"/>
      <c r="E952" s="95"/>
      <c r="F952" s="95"/>
      <c r="M952" s="95"/>
    </row>
    <row r="953" spans="4:13" x14ac:dyDescent="0.45">
      <c r="D953" s="23"/>
      <c r="E953" s="95"/>
      <c r="F953" s="95"/>
      <c r="M953" s="95"/>
    </row>
    <row r="954" spans="4:13" x14ac:dyDescent="0.45">
      <c r="D954" s="23"/>
      <c r="E954" s="95"/>
      <c r="F954" s="95"/>
      <c r="M954" s="95"/>
    </row>
    <row r="955" spans="4:13" x14ac:dyDescent="0.45">
      <c r="D955" s="23"/>
      <c r="E955" s="95"/>
      <c r="F955" s="95"/>
      <c r="M955" s="95"/>
    </row>
    <row r="956" spans="4:13" x14ac:dyDescent="0.45">
      <c r="D956" s="23"/>
      <c r="E956" s="95"/>
      <c r="F956" s="95"/>
      <c r="M956" s="95"/>
    </row>
    <row r="957" spans="4:13" x14ac:dyDescent="0.45">
      <c r="D957" s="23"/>
      <c r="E957" s="95"/>
      <c r="F957" s="95"/>
      <c r="M957" s="95"/>
    </row>
    <row r="958" spans="4:13" x14ac:dyDescent="0.45">
      <c r="D958" s="23"/>
      <c r="E958" s="95"/>
      <c r="F958" s="95"/>
      <c r="M958" s="95"/>
    </row>
    <row r="959" spans="4:13" x14ac:dyDescent="0.45">
      <c r="D959" s="23"/>
      <c r="E959" s="95"/>
      <c r="F959" s="95"/>
      <c r="M959" s="95"/>
    </row>
    <row r="960" spans="4:13" x14ac:dyDescent="0.45">
      <c r="D960" s="23"/>
      <c r="E960" s="95"/>
      <c r="F960" s="95"/>
      <c r="M960" s="95"/>
    </row>
    <row r="961" spans="4:13" x14ac:dyDescent="0.45">
      <c r="D961" s="23"/>
      <c r="E961" s="95"/>
      <c r="F961" s="95"/>
      <c r="M961" s="95"/>
    </row>
    <row r="962" spans="4:13" x14ac:dyDescent="0.45">
      <c r="D962" s="23"/>
      <c r="E962" s="95"/>
      <c r="F962" s="95"/>
      <c r="M962" s="95"/>
    </row>
    <row r="963" spans="4:13" x14ac:dyDescent="0.45">
      <c r="D963" s="23"/>
      <c r="E963" s="95"/>
      <c r="F963" s="95"/>
      <c r="M963" s="95"/>
    </row>
    <row r="964" spans="4:13" x14ac:dyDescent="0.45">
      <c r="D964" s="23"/>
      <c r="E964" s="95"/>
      <c r="F964" s="95"/>
      <c r="M964" s="95"/>
    </row>
    <row r="965" spans="4:13" x14ac:dyDescent="0.45">
      <c r="D965" s="23"/>
      <c r="E965" s="95"/>
      <c r="F965" s="95"/>
      <c r="M965" s="95"/>
    </row>
    <row r="966" spans="4:13" x14ac:dyDescent="0.45">
      <c r="D966" s="23"/>
      <c r="E966" s="95"/>
      <c r="F966" s="95"/>
      <c r="M966" s="95"/>
    </row>
    <row r="967" spans="4:13" x14ac:dyDescent="0.45">
      <c r="D967" s="23"/>
      <c r="E967" s="95"/>
      <c r="F967" s="95"/>
      <c r="M967" s="95"/>
    </row>
    <row r="968" spans="4:13" x14ac:dyDescent="0.45">
      <c r="D968" s="23"/>
      <c r="E968" s="95"/>
      <c r="F968" s="95"/>
      <c r="M968" s="95"/>
    </row>
    <row r="969" spans="4:13" x14ac:dyDescent="0.45">
      <c r="D969" s="23"/>
      <c r="E969" s="95"/>
      <c r="F969" s="95"/>
      <c r="M969" s="95"/>
    </row>
    <row r="970" spans="4:13" x14ac:dyDescent="0.45">
      <c r="D970" s="23"/>
      <c r="E970" s="95"/>
      <c r="F970" s="95"/>
      <c r="M970" s="95"/>
    </row>
    <row r="971" spans="4:13" x14ac:dyDescent="0.45">
      <c r="D971" s="23"/>
      <c r="E971" s="95"/>
      <c r="F971" s="95"/>
      <c r="M971" s="95"/>
    </row>
    <row r="972" spans="4:13" x14ac:dyDescent="0.45">
      <c r="D972" s="23"/>
      <c r="E972" s="95"/>
      <c r="F972" s="95"/>
      <c r="M972" s="95"/>
    </row>
    <row r="973" spans="4:13" x14ac:dyDescent="0.45">
      <c r="D973" s="23"/>
      <c r="E973" s="95"/>
      <c r="F973" s="95"/>
      <c r="M973" s="95"/>
    </row>
    <row r="974" spans="4:13" x14ac:dyDescent="0.45">
      <c r="D974" s="23"/>
      <c r="E974" s="95"/>
      <c r="F974" s="95"/>
      <c r="M974" s="95"/>
    </row>
    <row r="975" spans="4:13" x14ac:dyDescent="0.45">
      <c r="D975" s="23"/>
      <c r="E975" s="95"/>
      <c r="F975" s="95"/>
      <c r="M975" s="95"/>
    </row>
    <row r="976" spans="4:13" x14ac:dyDescent="0.45">
      <c r="D976" s="23"/>
      <c r="E976" s="95"/>
      <c r="F976" s="95"/>
      <c r="M976" s="95"/>
    </row>
    <row r="977" spans="4:13" x14ac:dyDescent="0.45">
      <c r="D977" s="23"/>
      <c r="E977" s="95"/>
      <c r="F977" s="95"/>
      <c r="M977" s="95"/>
    </row>
    <row r="978" spans="4:13" x14ac:dyDescent="0.45">
      <c r="D978" s="23"/>
      <c r="E978" s="95"/>
      <c r="F978" s="95"/>
      <c r="M978" s="95"/>
    </row>
    <row r="979" spans="4:13" x14ac:dyDescent="0.45">
      <c r="D979" s="23"/>
      <c r="E979" s="95"/>
      <c r="F979" s="95"/>
      <c r="M979" s="95"/>
    </row>
    <row r="980" spans="4:13" x14ac:dyDescent="0.45">
      <c r="D980" s="23"/>
      <c r="E980" s="95"/>
      <c r="F980" s="95"/>
      <c r="M980" s="95"/>
    </row>
    <row r="981" spans="4:13" x14ac:dyDescent="0.45">
      <c r="D981" s="23"/>
      <c r="E981" s="95"/>
      <c r="F981" s="95"/>
      <c r="M981" s="95"/>
    </row>
    <row r="982" spans="4:13" x14ac:dyDescent="0.45">
      <c r="D982" s="23"/>
      <c r="E982" s="95"/>
      <c r="F982" s="95"/>
      <c r="M982" s="95"/>
    </row>
    <row r="983" spans="4:13" x14ac:dyDescent="0.45">
      <c r="D983" s="23"/>
      <c r="E983" s="95"/>
      <c r="F983" s="95"/>
      <c r="M983" s="95"/>
    </row>
    <row r="984" spans="4:13" x14ac:dyDescent="0.45">
      <c r="D984" s="23"/>
      <c r="E984" s="95"/>
      <c r="F984" s="95"/>
      <c r="M984" s="95"/>
    </row>
    <row r="985" spans="4:13" x14ac:dyDescent="0.45">
      <c r="D985" s="23"/>
      <c r="E985" s="95"/>
      <c r="F985" s="95"/>
      <c r="M985" s="95"/>
    </row>
    <row r="986" spans="4:13" x14ac:dyDescent="0.45">
      <c r="D986" s="23"/>
      <c r="E986" s="95"/>
      <c r="F986" s="95"/>
      <c r="M986" s="95"/>
    </row>
    <row r="987" spans="4:13" x14ac:dyDescent="0.45">
      <c r="D987" s="23"/>
      <c r="E987" s="95"/>
      <c r="F987" s="95"/>
      <c r="M987" s="95"/>
    </row>
    <row r="988" spans="4:13" x14ac:dyDescent="0.45">
      <c r="D988" s="23"/>
      <c r="E988" s="95"/>
      <c r="F988" s="95"/>
      <c r="M988" s="95"/>
    </row>
    <row r="989" spans="4:13" x14ac:dyDescent="0.45">
      <c r="D989" s="23"/>
      <c r="E989" s="95"/>
      <c r="F989" s="95"/>
      <c r="M989" s="95"/>
    </row>
    <row r="990" spans="4:13" x14ac:dyDescent="0.45">
      <c r="D990" s="23"/>
      <c r="E990" s="95"/>
      <c r="F990" s="95"/>
      <c r="M990" s="95"/>
    </row>
    <row r="991" spans="4:13" x14ac:dyDescent="0.45">
      <c r="D991" s="23"/>
      <c r="E991" s="95"/>
      <c r="F991" s="95"/>
      <c r="M991" s="95"/>
    </row>
    <row r="992" spans="4:13" x14ac:dyDescent="0.45">
      <c r="D992" s="23"/>
      <c r="E992" s="95"/>
      <c r="F992" s="95"/>
      <c r="M992" s="95"/>
    </row>
    <row r="993" spans="4:13" x14ac:dyDescent="0.45">
      <c r="D993" s="23"/>
      <c r="E993" s="95"/>
      <c r="F993" s="95"/>
      <c r="M993" s="95"/>
    </row>
    <row r="994" spans="4:13" x14ac:dyDescent="0.45">
      <c r="D994" s="23"/>
      <c r="E994" s="95"/>
      <c r="F994" s="95"/>
      <c r="M994" s="95"/>
    </row>
    <row r="995" spans="4:13" x14ac:dyDescent="0.45">
      <c r="D995" s="23"/>
      <c r="E995" s="95"/>
      <c r="F995" s="95"/>
      <c r="M995" s="95"/>
    </row>
    <row r="996" spans="4:13" x14ac:dyDescent="0.45">
      <c r="D996" s="23"/>
      <c r="E996" s="95"/>
      <c r="F996" s="95"/>
      <c r="M996" s="95"/>
    </row>
    <row r="997" spans="4:13" x14ac:dyDescent="0.45">
      <c r="D997" s="23"/>
      <c r="E997" s="95"/>
      <c r="F997" s="95"/>
      <c r="M997" s="95"/>
    </row>
    <row r="998" spans="4:13" x14ac:dyDescent="0.45">
      <c r="D998" s="23"/>
      <c r="E998" s="95"/>
      <c r="F998" s="95"/>
      <c r="M998" s="95"/>
    </row>
    <row r="999" spans="4:13" x14ac:dyDescent="0.45">
      <c r="D999" s="23"/>
      <c r="E999" s="95"/>
      <c r="F999" s="95"/>
      <c r="M999" s="95"/>
    </row>
    <row r="1000" spans="4:13" x14ac:dyDescent="0.45">
      <c r="D1000" s="23"/>
      <c r="E1000" s="95"/>
      <c r="F1000" s="95"/>
      <c r="M1000" s="95"/>
    </row>
    <row r="1001" spans="4:13" x14ac:dyDescent="0.45">
      <c r="D1001" s="23"/>
      <c r="E1001" s="95"/>
      <c r="F1001" s="95"/>
      <c r="M1001" s="95"/>
    </row>
    <row r="1002" spans="4:13" x14ac:dyDescent="0.45">
      <c r="D1002" s="23"/>
      <c r="E1002" s="95"/>
      <c r="F1002" s="95"/>
      <c r="M1002" s="95"/>
    </row>
    <row r="1003" spans="4:13" x14ac:dyDescent="0.45">
      <c r="D1003" s="23"/>
      <c r="E1003" s="95"/>
      <c r="F1003" s="95"/>
      <c r="M1003" s="95"/>
    </row>
    <row r="1004" spans="4:13" x14ac:dyDescent="0.45">
      <c r="D1004" s="23"/>
      <c r="E1004" s="95"/>
      <c r="F1004" s="95"/>
      <c r="M1004" s="95"/>
    </row>
    <row r="1005" spans="4:13" x14ac:dyDescent="0.45">
      <c r="D1005" s="23"/>
      <c r="E1005" s="95"/>
      <c r="F1005" s="95"/>
      <c r="M1005" s="95"/>
    </row>
    <row r="1006" spans="4:13" x14ac:dyDescent="0.45">
      <c r="D1006" s="23"/>
      <c r="E1006" s="95"/>
      <c r="F1006" s="95"/>
      <c r="M1006" s="95"/>
    </row>
    <row r="1007" spans="4:13" x14ac:dyDescent="0.45">
      <c r="D1007" s="23"/>
      <c r="E1007" s="95"/>
      <c r="F1007" s="95"/>
      <c r="M1007" s="95"/>
    </row>
    <row r="1008" spans="4:13" x14ac:dyDescent="0.45">
      <c r="D1008" s="23"/>
      <c r="E1008" s="95"/>
      <c r="F1008" s="95"/>
      <c r="M1008" s="95"/>
    </row>
    <row r="1009" spans="4:13" x14ac:dyDescent="0.45">
      <c r="D1009" s="23"/>
      <c r="E1009" s="95"/>
      <c r="F1009" s="95"/>
      <c r="M1009" s="95"/>
    </row>
    <row r="1010" spans="4:13" x14ac:dyDescent="0.45">
      <c r="D1010" s="23"/>
      <c r="E1010" s="95"/>
      <c r="F1010" s="95"/>
      <c r="M1010" s="95"/>
    </row>
    <row r="1011" spans="4:13" x14ac:dyDescent="0.45">
      <c r="D1011" s="23"/>
      <c r="E1011" s="95"/>
      <c r="F1011" s="95"/>
      <c r="M1011" s="95"/>
    </row>
    <row r="1012" spans="4:13" x14ac:dyDescent="0.45">
      <c r="D1012" s="23"/>
      <c r="E1012" s="95"/>
      <c r="F1012" s="95"/>
      <c r="M1012" s="95"/>
    </row>
    <row r="1013" spans="4:13" x14ac:dyDescent="0.45">
      <c r="D1013" s="23"/>
      <c r="E1013" s="95"/>
      <c r="F1013" s="95"/>
      <c r="M1013" s="95"/>
    </row>
    <row r="1014" spans="4:13" x14ac:dyDescent="0.45">
      <c r="D1014" s="23"/>
      <c r="E1014" s="95"/>
      <c r="F1014" s="95"/>
      <c r="M1014" s="95"/>
    </row>
    <row r="1015" spans="4:13" x14ac:dyDescent="0.45">
      <c r="D1015" s="23"/>
      <c r="E1015" s="95"/>
      <c r="F1015" s="95"/>
      <c r="M1015" s="95"/>
    </row>
    <row r="1016" spans="4:13" x14ac:dyDescent="0.45">
      <c r="D1016" s="23"/>
      <c r="E1016" s="95"/>
      <c r="F1016" s="95"/>
      <c r="M1016" s="95"/>
    </row>
    <row r="1017" spans="4:13" x14ac:dyDescent="0.45">
      <c r="D1017" s="23"/>
      <c r="E1017" s="95"/>
      <c r="F1017" s="95"/>
      <c r="M1017" s="95"/>
    </row>
    <row r="1018" spans="4:13" x14ac:dyDescent="0.45">
      <c r="D1018" s="23"/>
      <c r="E1018" s="95"/>
      <c r="F1018" s="95"/>
      <c r="M1018" s="95"/>
    </row>
    <row r="1019" spans="4:13" x14ac:dyDescent="0.45">
      <c r="D1019" s="23"/>
      <c r="E1019" s="95"/>
      <c r="F1019" s="95"/>
      <c r="M1019" s="95"/>
    </row>
    <row r="1020" spans="4:13" x14ac:dyDescent="0.45">
      <c r="D1020" s="23"/>
      <c r="E1020" s="95"/>
      <c r="F1020" s="95"/>
      <c r="M1020" s="95"/>
    </row>
    <row r="1021" spans="4:13" x14ac:dyDescent="0.45">
      <c r="D1021" s="23"/>
      <c r="E1021" s="95"/>
      <c r="F1021" s="95"/>
      <c r="M1021" s="95"/>
    </row>
    <row r="1022" spans="4:13" x14ac:dyDescent="0.45">
      <c r="D1022" s="23"/>
      <c r="E1022" s="95"/>
      <c r="F1022" s="95"/>
      <c r="M1022" s="95"/>
    </row>
    <row r="1023" spans="4:13" x14ac:dyDescent="0.45">
      <c r="D1023" s="23"/>
      <c r="E1023" s="95"/>
      <c r="F1023" s="95"/>
      <c r="M1023" s="95"/>
    </row>
    <row r="1024" spans="4:13" x14ac:dyDescent="0.45">
      <c r="D1024" s="23"/>
      <c r="E1024" s="95"/>
      <c r="F1024" s="95"/>
      <c r="M1024" s="95"/>
    </row>
    <row r="1025" spans="4:13" x14ac:dyDescent="0.45">
      <c r="D1025" s="23"/>
      <c r="E1025" s="95"/>
      <c r="F1025" s="95"/>
      <c r="M1025" s="95"/>
    </row>
    <row r="1026" spans="4:13" x14ac:dyDescent="0.45">
      <c r="D1026" s="23"/>
      <c r="E1026" s="95"/>
      <c r="F1026" s="95"/>
      <c r="M1026" s="95"/>
    </row>
    <row r="1027" spans="4:13" x14ac:dyDescent="0.45">
      <c r="D1027" s="23"/>
      <c r="E1027" s="95"/>
      <c r="F1027" s="95"/>
      <c r="M1027" s="95"/>
    </row>
    <row r="1028" spans="4:13" x14ac:dyDescent="0.45">
      <c r="D1028" s="23"/>
      <c r="E1028" s="95"/>
      <c r="F1028" s="95"/>
      <c r="M1028" s="95"/>
    </row>
    <row r="1029" spans="4:13" x14ac:dyDescent="0.45">
      <c r="D1029" s="23"/>
      <c r="E1029" s="95"/>
      <c r="F1029" s="95"/>
      <c r="M1029" s="95"/>
    </row>
    <row r="1030" spans="4:13" x14ac:dyDescent="0.45">
      <c r="D1030" s="23"/>
      <c r="E1030" s="95"/>
      <c r="F1030" s="95"/>
      <c r="M1030" s="95"/>
    </row>
    <row r="1031" spans="4:13" x14ac:dyDescent="0.45">
      <c r="D1031" s="23"/>
      <c r="E1031" s="95"/>
      <c r="F1031" s="95"/>
      <c r="M1031" s="95"/>
    </row>
    <row r="1032" spans="4:13" x14ac:dyDescent="0.45">
      <c r="D1032" s="23"/>
      <c r="E1032" s="95"/>
      <c r="F1032" s="95"/>
      <c r="M1032" s="95"/>
    </row>
    <row r="1033" spans="4:13" x14ac:dyDescent="0.45">
      <c r="D1033" s="23"/>
      <c r="E1033" s="95"/>
      <c r="F1033" s="95"/>
      <c r="M1033" s="95"/>
    </row>
    <row r="1034" spans="4:13" x14ac:dyDescent="0.45">
      <c r="D1034" s="23"/>
      <c r="E1034" s="95"/>
      <c r="F1034" s="95"/>
      <c r="M1034" s="95"/>
    </row>
    <row r="1035" spans="4:13" x14ac:dyDescent="0.45">
      <c r="D1035" s="23"/>
      <c r="E1035" s="95"/>
      <c r="F1035" s="95"/>
      <c r="M1035" s="95"/>
    </row>
    <row r="1036" spans="4:13" x14ac:dyDescent="0.45">
      <c r="D1036" s="23"/>
      <c r="E1036" s="95"/>
      <c r="F1036" s="95"/>
      <c r="M1036" s="95"/>
    </row>
    <row r="1037" spans="4:13" x14ac:dyDescent="0.45">
      <c r="D1037" s="23"/>
      <c r="E1037" s="95"/>
      <c r="F1037" s="95"/>
      <c r="M1037" s="95"/>
    </row>
    <row r="1038" spans="4:13" x14ac:dyDescent="0.45">
      <c r="D1038" s="23"/>
      <c r="E1038" s="95"/>
      <c r="F1038" s="95"/>
      <c r="M1038" s="95"/>
    </row>
    <row r="1039" spans="4:13" x14ac:dyDescent="0.45">
      <c r="D1039" s="23"/>
      <c r="E1039" s="95"/>
      <c r="F1039" s="95"/>
      <c r="M1039" s="95"/>
    </row>
    <row r="1040" spans="4:13" x14ac:dyDescent="0.45">
      <c r="D1040" s="23"/>
      <c r="E1040" s="95"/>
      <c r="F1040" s="95"/>
      <c r="M1040" s="95"/>
    </row>
    <row r="1041" spans="4:13" x14ac:dyDescent="0.45">
      <c r="D1041" s="23"/>
      <c r="E1041" s="95"/>
      <c r="F1041" s="95"/>
      <c r="M1041" s="95"/>
    </row>
    <row r="1042" spans="4:13" x14ac:dyDescent="0.45">
      <c r="D1042" s="23"/>
      <c r="E1042" s="95"/>
      <c r="F1042" s="95"/>
      <c r="M1042" s="95"/>
    </row>
    <row r="1043" spans="4:13" x14ac:dyDescent="0.45">
      <c r="D1043" s="23"/>
      <c r="E1043" s="95"/>
      <c r="F1043" s="95"/>
      <c r="M1043" s="95"/>
    </row>
    <row r="1044" spans="4:13" x14ac:dyDescent="0.45">
      <c r="D1044" s="23"/>
      <c r="E1044" s="95"/>
      <c r="F1044" s="95"/>
      <c r="M1044" s="95"/>
    </row>
    <row r="1045" spans="4:13" x14ac:dyDescent="0.45">
      <c r="D1045" s="23"/>
      <c r="E1045" s="95"/>
      <c r="F1045" s="95"/>
      <c r="M1045" s="95"/>
    </row>
    <row r="1046" spans="4:13" x14ac:dyDescent="0.45">
      <c r="D1046" s="23"/>
      <c r="E1046" s="95"/>
      <c r="F1046" s="95"/>
      <c r="M1046" s="95"/>
    </row>
    <row r="1047" spans="4:13" x14ac:dyDescent="0.45">
      <c r="D1047" s="23"/>
      <c r="E1047" s="95"/>
      <c r="F1047" s="95"/>
      <c r="M1047" s="95"/>
    </row>
    <row r="1048" spans="4:13" x14ac:dyDescent="0.45">
      <c r="D1048" s="23"/>
      <c r="E1048" s="95"/>
      <c r="F1048" s="95"/>
      <c r="M1048" s="95"/>
    </row>
    <row r="1049" spans="4:13" x14ac:dyDescent="0.45">
      <c r="D1049" s="23"/>
      <c r="E1049" s="95"/>
      <c r="F1049" s="95"/>
      <c r="M1049" s="95"/>
    </row>
    <row r="1050" spans="4:13" x14ac:dyDescent="0.45">
      <c r="D1050" s="23"/>
      <c r="E1050" s="95"/>
      <c r="F1050" s="95"/>
      <c r="M1050" s="95"/>
    </row>
    <row r="1051" spans="4:13" x14ac:dyDescent="0.45">
      <c r="D1051" s="23"/>
      <c r="E1051" s="95"/>
      <c r="F1051" s="95"/>
      <c r="M1051" s="95"/>
    </row>
    <row r="1052" spans="4:13" x14ac:dyDescent="0.45">
      <c r="D1052" s="23"/>
      <c r="E1052" s="95"/>
      <c r="F1052" s="95"/>
      <c r="M1052" s="95"/>
    </row>
    <row r="1053" spans="4:13" x14ac:dyDescent="0.45">
      <c r="D1053" s="23"/>
      <c r="E1053" s="95"/>
      <c r="F1053" s="95"/>
      <c r="M1053" s="95"/>
    </row>
    <row r="1054" spans="4:13" x14ac:dyDescent="0.45">
      <c r="D1054" s="23"/>
      <c r="E1054" s="95"/>
      <c r="F1054" s="95"/>
      <c r="M1054" s="95"/>
    </row>
    <row r="1055" spans="4:13" x14ac:dyDescent="0.45">
      <c r="D1055" s="23"/>
      <c r="E1055" s="95"/>
      <c r="F1055" s="95"/>
      <c r="M1055" s="95"/>
    </row>
    <row r="1056" spans="4:13" x14ac:dyDescent="0.45">
      <c r="D1056" s="23"/>
      <c r="E1056" s="95"/>
      <c r="F1056" s="95"/>
      <c r="M1056" s="95"/>
    </row>
    <row r="1057" spans="4:13" x14ac:dyDescent="0.45">
      <c r="D1057" s="23"/>
      <c r="E1057" s="95"/>
      <c r="F1057" s="95"/>
      <c r="M1057" s="95"/>
    </row>
    <row r="1058" spans="4:13" x14ac:dyDescent="0.45">
      <c r="D1058" s="23"/>
      <c r="E1058" s="95"/>
      <c r="F1058" s="95"/>
      <c r="M1058" s="95"/>
    </row>
    <row r="1059" spans="4:13" x14ac:dyDescent="0.45">
      <c r="D1059" s="23"/>
      <c r="E1059" s="95"/>
      <c r="F1059" s="95"/>
      <c r="M1059" s="95"/>
    </row>
    <row r="1060" spans="4:13" x14ac:dyDescent="0.45">
      <c r="D1060" s="23"/>
      <c r="E1060" s="95"/>
      <c r="F1060" s="95"/>
      <c r="M1060" s="95"/>
    </row>
    <row r="1061" spans="4:13" x14ac:dyDescent="0.45">
      <c r="D1061" s="23"/>
      <c r="E1061" s="95"/>
      <c r="F1061" s="95"/>
      <c r="M1061" s="95"/>
    </row>
    <row r="1062" spans="4:13" x14ac:dyDescent="0.45">
      <c r="D1062" s="23"/>
      <c r="E1062" s="95"/>
      <c r="F1062" s="95"/>
      <c r="M1062" s="95"/>
    </row>
    <row r="1063" spans="4:13" x14ac:dyDescent="0.45">
      <c r="D1063" s="23"/>
      <c r="E1063" s="95"/>
      <c r="F1063" s="95"/>
      <c r="M1063" s="95"/>
    </row>
    <row r="1064" spans="4:13" x14ac:dyDescent="0.45">
      <c r="D1064" s="23"/>
      <c r="E1064" s="95"/>
      <c r="F1064" s="95"/>
      <c r="M1064" s="95"/>
    </row>
    <row r="1065" spans="4:13" x14ac:dyDescent="0.45">
      <c r="D1065" s="23"/>
      <c r="E1065" s="95"/>
      <c r="F1065" s="95"/>
      <c r="M1065" s="95"/>
    </row>
    <row r="1066" spans="4:13" x14ac:dyDescent="0.45">
      <c r="D1066" s="23"/>
      <c r="E1066" s="95"/>
      <c r="F1066" s="95"/>
      <c r="M1066" s="95"/>
    </row>
    <row r="1067" spans="4:13" x14ac:dyDescent="0.45">
      <c r="D1067" s="23"/>
      <c r="E1067" s="95"/>
      <c r="F1067" s="95"/>
      <c r="M1067" s="95"/>
    </row>
    <row r="1068" spans="4:13" x14ac:dyDescent="0.45">
      <c r="D1068" s="23"/>
      <c r="E1068" s="95"/>
      <c r="F1068" s="95"/>
      <c r="M1068" s="95"/>
    </row>
    <row r="1069" spans="4:13" x14ac:dyDescent="0.45">
      <c r="D1069" s="23"/>
      <c r="E1069" s="95"/>
      <c r="F1069" s="95"/>
      <c r="M1069" s="95"/>
    </row>
    <row r="1070" spans="4:13" x14ac:dyDescent="0.45">
      <c r="D1070" s="23"/>
      <c r="E1070" s="95"/>
      <c r="F1070" s="95"/>
      <c r="M1070" s="95"/>
    </row>
    <row r="1071" spans="4:13" x14ac:dyDescent="0.45">
      <c r="D1071" s="23"/>
      <c r="E1071" s="95"/>
      <c r="F1071" s="95"/>
      <c r="M1071" s="95"/>
    </row>
    <row r="1072" spans="4:13" x14ac:dyDescent="0.45">
      <c r="D1072" s="23"/>
      <c r="E1072" s="95"/>
      <c r="F1072" s="95"/>
      <c r="M1072" s="95"/>
    </row>
    <row r="1073" spans="4:13" x14ac:dyDescent="0.45">
      <c r="D1073" s="23"/>
      <c r="E1073" s="95"/>
      <c r="F1073" s="95"/>
      <c r="M1073" s="95"/>
    </row>
    <row r="1074" spans="4:13" x14ac:dyDescent="0.45">
      <c r="D1074" s="23"/>
      <c r="E1074" s="95"/>
      <c r="F1074" s="95"/>
      <c r="M1074" s="95"/>
    </row>
    <row r="1075" spans="4:13" x14ac:dyDescent="0.45">
      <c r="D1075" s="23"/>
      <c r="E1075" s="95"/>
      <c r="F1075" s="95"/>
      <c r="M1075" s="95"/>
    </row>
    <row r="1076" spans="4:13" x14ac:dyDescent="0.45">
      <c r="D1076" s="23"/>
      <c r="E1076" s="95"/>
      <c r="F1076" s="95"/>
      <c r="M1076" s="95"/>
    </row>
    <row r="1077" spans="4:13" x14ac:dyDescent="0.45">
      <c r="D1077" s="23"/>
      <c r="E1077" s="95"/>
      <c r="F1077" s="95"/>
      <c r="M1077" s="95"/>
    </row>
    <row r="1078" spans="4:13" x14ac:dyDescent="0.45">
      <c r="D1078" s="23"/>
      <c r="E1078" s="95"/>
      <c r="F1078" s="95"/>
      <c r="M1078" s="95"/>
    </row>
    <row r="1079" spans="4:13" x14ac:dyDescent="0.45">
      <c r="D1079" s="23"/>
      <c r="E1079" s="95"/>
      <c r="F1079" s="95"/>
      <c r="M1079" s="95"/>
    </row>
    <row r="1080" spans="4:13" x14ac:dyDescent="0.45">
      <c r="D1080" s="23"/>
      <c r="E1080" s="95"/>
      <c r="F1080" s="95"/>
      <c r="M1080" s="95"/>
    </row>
    <row r="1081" spans="4:13" x14ac:dyDescent="0.45">
      <c r="D1081" s="23"/>
      <c r="E1081" s="95"/>
      <c r="F1081" s="95"/>
      <c r="M1081" s="95"/>
    </row>
    <row r="1082" spans="4:13" x14ac:dyDescent="0.45">
      <c r="D1082" s="23"/>
      <c r="E1082" s="95"/>
      <c r="F1082" s="95"/>
      <c r="M1082" s="95"/>
    </row>
    <row r="1083" spans="4:13" x14ac:dyDescent="0.45">
      <c r="D1083" s="23"/>
      <c r="E1083" s="95"/>
      <c r="F1083" s="95"/>
      <c r="M1083" s="95"/>
    </row>
    <row r="1084" spans="4:13" x14ac:dyDescent="0.45">
      <c r="D1084" s="23"/>
      <c r="E1084" s="95"/>
      <c r="F1084" s="95"/>
      <c r="M1084" s="95"/>
    </row>
    <row r="1085" spans="4:13" x14ac:dyDescent="0.45">
      <c r="D1085" s="23"/>
      <c r="E1085" s="95"/>
      <c r="F1085" s="95"/>
      <c r="M1085" s="95"/>
    </row>
    <row r="1086" spans="4:13" x14ac:dyDescent="0.45">
      <c r="D1086" s="23"/>
      <c r="E1086" s="95"/>
      <c r="F1086" s="95"/>
      <c r="M1086" s="95"/>
    </row>
    <row r="1087" spans="4:13" x14ac:dyDescent="0.45">
      <c r="D1087" s="23"/>
      <c r="E1087" s="95"/>
      <c r="F1087" s="95"/>
      <c r="M1087" s="95"/>
    </row>
    <row r="1088" spans="4:13" x14ac:dyDescent="0.45">
      <c r="D1088" s="23"/>
      <c r="E1088" s="95"/>
      <c r="F1088" s="95"/>
      <c r="M1088" s="95"/>
    </row>
    <row r="1089" spans="4:13" x14ac:dyDescent="0.45">
      <c r="D1089" s="23"/>
      <c r="E1089" s="95"/>
      <c r="F1089" s="95"/>
      <c r="M1089" s="95"/>
    </row>
    <row r="1090" spans="4:13" x14ac:dyDescent="0.45">
      <c r="D1090" s="23"/>
      <c r="E1090" s="95"/>
      <c r="F1090" s="95"/>
      <c r="M1090" s="95"/>
    </row>
    <row r="1091" spans="4:13" x14ac:dyDescent="0.45">
      <c r="D1091" s="23"/>
      <c r="E1091" s="95"/>
      <c r="F1091" s="95"/>
      <c r="M1091" s="95"/>
    </row>
    <row r="1092" spans="4:13" x14ac:dyDescent="0.45">
      <c r="D1092" s="23"/>
      <c r="E1092" s="95"/>
      <c r="F1092" s="95"/>
      <c r="M1092" s="95"/>
    </row>
    <row r="1093" spans="4:13" x14ac:dyDescent="0.45">
      <c r="D1093" s="23"/>
      <c r="E1093" s="95"/>
      <c r="F1093" s="95"/>
      <c r="M1093" s="95"/>
    </row>
    <row r="1094" spans="4:13" x14ac:dyDescent="0.45">
      <c r="D1094" s="23"/>
      <c r="E1094" s="95"/>
      <c r="F1094" s="95"/>
      <c r="M1094" s="95"/>
    </row>
    <row r="1095" spans="4:13" x14ac:dyDescent="0.45">
      <c r="D1095" s="23"/>
      <c r="E1095" s="95"/>
      <c r="F1095" s="95"/>
      <c r="M1095" s="95"/>
    </row>
    <row r="1096" spans="4:13" x14ac:dyDescent="0.45">
      <c r="D1096" s="23"/>
      <c r="E1096" s="95"/>
      <c r="F1096" s="95"/>
      <c r="M1096" s="95"/>
    </row>
    <row r="1097" spans="4:13" x14ac:dyDescent="0.45">
      <c r="D1097" s="23"/>
      <c r="E1097" s="95"/>
      <c r="F1097" s="95"/>
      <c r="M1097" s="95"/>
    </row>
    <row r="1098" spans="4:13" x14ac:dyDescent="0.45">
      <c r="D1098" s="23"/>
      <c r="E1098" s="95"/>
      <c r="F1098" s="95"/>
      <c r="M1098" s="95"/>
    </row>
    <row r="1099" spans="4:13" x14ac:dyDescent="0.45">
      <c r="D1099" s="23"/>
      <c r="E1099" s="95"/>
      <c r="F1099" s="95"/>
      <c r="M1099" s="95"/>
    </row>
    <row r="1100" spans="4:13" x14ac:dyDescent="0.45">
      <c r="D1100" s="23"/>
      <c r="E1100" s="95"/>
      <c r="F1100" s="95"/>
      <c r="M1100" s="95"/>
    </row>
    <row r="1101" spans="4:13" x14ac:dyDescent="0.45">
      <c r="D1101" s="23"/>
      <c r="E1101" s="95"/>
      <c r="F1101" s="95"/>
      <c r="M1101" s="95"/>
    </row>
    <row r="1102" spans="4:13" x14ac:dyDescent="0.45">
      <c r="D1102" s="23"/>
      <c r="E1102" s="95"/>
      <c r="F1102" s="95"/>
      <c r="M1102" s="95"/>
    </row>
    <row r="1103" spans="4:13" x14ac:dyDescent="0.45">
      <c r="D1103" s="23"/>
      <c r="E1103" s="95"/>
      <c r="F1103" s="95"/>
      <c r="M1103" s="95"/>
    </row>
    <row r="1104" spans="4:13" x14ac:dyDescent="0.45">
      <c r="D1104" s="23"/>
      <c r="E1104" s="95"/>
      <c r="F1104" s="95"/>
      <c r="M1104" s="95"/>
    </row>
    <row r="1105" spans="4:13" x14ac:dyDescent="0.45">
      <c r="D1105" s="23"/>
      <c r="E1105" s="95"/>
      <c r="F1105" s="95"/>
      <c r="M1105" s="95"/>
    </row>
    <row r="1106" spans="4:13" x14ac:dyDescent="0.45">
      <c r="D1106" s="23"/>
      <c r="E1106" s="95"/>
      <c r="F1106" s="95"/>
      <c r="M1106" s="95"/>
    </row>
    <row r="1107" spans="4:13" x14ac:dyDescent="0.45">
      <c r="D1107" s="23"/>
      <c r="E1107" s="95"/>
      <c r="F1107" s="95"/>
      <c r="M1107" s="95"/>
    </row>
    <row r="1108" spans="4:13" x14ac:dyDescent="0.45">
      <c r="D1108" s="23"/>
      <c r="E1108" s="95"/>
      <c r="F1108" s="95"/>
      <c r="M1108" s="95"/>
    </row>
    <row r="1109" spans="4:13" x14ac:dyDescent="0.45">
      <c r="D1109" s="23"/>
      <c r="E1109" s="95"/>
      <c r="F1109" s="95"/>
      <c r="M1109" s="95"/>
    </row>
    <row r="1110" spans="4:13" x14ac:dyDescent="0.45">
      <c r="D1110" s="23"/>
      <c r="E1110" s="95"/>
      <c r="F1110" s="95"/>
      <c r="M1110" s="95"/>
    </row>
    <row r="1111" spans="4:13" x14ac:dyDescent="0.45">
      <c r="D1111" s="23"/>
      <c r="E1111" s="95"/>
      <c r="F1111" s="95"/>
      <c r="M1111" s="95"/>
    </row>
    <row r="1112" spans="4:13" x14ac:dyDescent="0.45">
      <c r="D1112" s="23"/>
      <c r="E1112" s="95"/>
      <c r="F1112" s="95"/>
      <c r="M1112" s="95"/>
    </row>
    <row r="1113" spans="4:13" x14ac:dyDescent="0.45">
      <c r="D1113" s="23"/>
      <c r="E1113" s="95"/>
      <c r="F1113" s="95"/>
      <c r="M1113" s="95"/>
    </row>
    <row r="1114" spans="4:13" x14ac:dyDescent="0.45">
      <c r="D1114" s="23"/>
      <c r="E1114" s="95"/>
      <c r="F1114" s="95"/>
      <c r="M1114" s="95"/>
    </row>
    <row r="1115" spans="4:13" x14ac:dyDescent="0.45">
      <c r="D1115" s="23"/>
      <c r="E1115" s="95"/>
      <c r="F1115" s="95"/>
      <c r="M1115" s="95"/>
    </row>
    <row r="1116" spans="4:13" x14ac:dyDescent="0.45">
      <c r="D1116" s="23"/>
      <c r="E1116" s="95"/>
      <c r="F1116" s="95"/>
      <c r="M1116" s="95"/>
    </row>
    <row r="1117" spans="4:13" x14ac:dyDescent="0.45">
      <c r="D1117" s="23"/>
      <c r="E1117" s="95"/>
      <c r="F1117" s="95"/>
      <c r="M1117" s="95"/>
    </row>
    <row r="1118" spans="4:13" x14ac:dyDescent="0.45">
      <c r="D1118" s="23"/>
      <c r="E1118" s="95"/>
      <c r="F1118" s="95"/>
      <c r="M1118" s="95"/>
    </row>
    <row r="1119" spans="4:13" x14ac:dyDescent="0.45">
      <c r="D1119" s="23"/>
      <c r="E1119" s="95"/>
      <c r="F1119" s="95"/>
      <c r="M1119" s="95"/>
    </row>
    <row r="1120" spans="4:13" x14ac:dyDescent="0.45">
      <c r="D1120" s="23"/>
      <c r="E1120" s="95"/>
      <c r="F1120" s="95"/>
      <c r="M1120" s="95"/>
    </row>
    <row r="1121" spans="4:13" x14ac:dyDescent="0.45">
      <c r="D1121" s="23"/>
      <c r="E1121" s="95"/>
      <c r="F1121" s="95"/>
      <c r="M1121" s="95"/>
    </row>
    <row r="1122" spans="4:13" x14ac:dyDescent="0.45">
      <c r="D1122" s="23"/>
      <c r="E1122" s="95"/>
      <c r="F1122" s="95"/>
      <c r="M1122" s="95"/>
    </row>
    <row r="1123" spans="4:13" x14ac:dyDescent="0.45">
      <c r="D1123" s="23"/>
      <c r="E1123" s="95"/>
      <c r="F1123" s="95"/>
      <c r="M1123" s="95"/>
    </row>
    <row r="1124" spans="4:13" x14ac:dyDescent="0.45">
      <c r="D1124" s="23"/>
      <c r="E1124" s="95"/>
      <c r="F1124" s="95"/>
      <c r="M1124" s="95"/>
    </row>
    <row r="1125" spans="4:13" x14ac:dyDescent="0.45">
      <c r="D1125" s="23"/>
      <c r="E1125" s="95"/>
      <c r="F1125" s="95"/>
      <c r="M1125" s="95"/>
    </row>
    <row r="1126" spans="4:13" x14ac:dyDescent="0.45">
      <c r="D1126" s="23"/>
      <c r="E1126" s="95"/>
      <c r="F1126" s="95"/>
      <c r="M1126" s="95"/>
    </row>
    <row r="1127" spans="4:13" x14ac:dyDescent="0.45">
      <c r="D1127" s="23"/>
      <c r="E1127" s="95"/>
      <c r="F1127" s="95"/>
      <c r="M1127" s="95"/>
    </row>
    <row r="1128" spans="4:13" x14ac:dyDescent="0.45">
      <c r="D1128" s="23"/>
      <c r="E1128" s="95"/>
      <c r="F1128" s="95"/>
      <c r="M1128" s="95"/>
    </row>
    <row r="1129" spans="4:13" x14ac:dyDescent="0.45">
      <c r="D1129" s="23"/>
      <c r="E1129" s="95"/>
      <c r="F1129" s="95"/>
      <c r="M1129" s="95"/>
    </row>
    <row r="1130" spans="4:13" x14ac:dyDescent="0.45">
      <c r="D1130" s="23"/>
      <c r="E1130" s="95"/>
      <c r="F1130" s="95"/>
      <c r="M1130" s="95"/>
    </row>
    <row r="1131" spans="4:13" x14ac:dyDescent="0.45">
      <c r="D1131" s="23"/>
      <c r="E1131" s="95"/>
      <c r="F1131" s="95"/>
      <c r="M1131" s="95"/>
    </row>
    <row r="1132" spans="4:13" x14ac:dyDescent="0.45">
      <c r="D1132" s="23"/>
      <c r="E1132" s="95"/>
      <c r="F1132" s="95"/>
      <c r="M1132" s="95"/>
    </row>
    <row r="1133" spans="4:13" x14ac:dyDescent="0.45">
      <c r="D1133" s="23"/>
      <c r="E1133" s="95"/>
      <c r="F1133" s="95"/>
      <c r="M1133" s="95"/>
    </row>
    <row r="1134" spans="4:13" x14ac:dyDescent="0.45">
      <c r="D1134" s="23"/>
      <c r="E1134" s="95"/>
      <c r="F1134" s="95"/>
      <c r="M1134" s="95"/>
    </row>
    <row r="1135" spans="4:13" x14ac:dyDescent="0.45">
      <c r="D1135" s="23"/>
      <c r="E1135" s="95"/>
      <c r="F1135" s="95"/>
      <c r="M1135" s="95"/>
    </row>
    <row r="1136" spans="4:13" x14ac:dyDescent="0.45">
      <c r="D1136" s="23"/>
      <c r="E1136" s="95"/>
      <c r="F1136" s="95"/>
      <c r="M1136" s="95"/>
    </row>
    <row r="1137" spans="4:13" x14ac:dyDescent="0.45">
      <c r="D1137" s="23"/>
      <c r="E1137" s="95"/>
      <c r="F1137" s="95"/>
      <c r="M1137" s="95"/>
    </row>
    <row r="1138" spans="4:13" x14ac:dyDescent="0.45">
      <c r="D1138" s="23"/>
      <c r="E1138" s="95"/>
      <c r="F1138" s="95"/>
      <c r="M1138" s="95"/>
    </row>
    <row r="1139" spans="4:13" x14ac:dyDescent="0.45">
      <c r="D1139" s="23"/>
      <c r="E1139" s="95"/>
      <c r="F1139" s="95"/>
      <c r="M1139" s="95"/>
    </row>
    <row r="1140" spans="4:13" x14ac:dyDescent="0.45">
      <c r="D1140" s="23"/>
      <c r="E1140" s="95"/>
      <c r="F1140" s="95"/>
      <c r="M1140" s="95"/>
    </row>
    <row r="1141" spans="4:13" x14ac:dyDescent="0.45">
      <c r="D1141" s="23"/>
      <c r="E1141" s="95"/>
      <c r="F1141" s="95"/>
      <c r="M1141" s="95"/>
    </row>
    <row r="1142" spans="4:13" x14ac:dyDescent="0.45">
      <c r="D1142" s="23"/>
      <c r="E1142" s="95"/>
      <c r="F1142" s="95"/>
      <c r="M1142" s="95"/>
    </row>
    <row r="1143" spans="4:13" x14ac:dyDescent="0.45">
      <c r="D1143" s="23"/>
      <c r="E1143" s="95"/>
      <c r="F1143" s="95"/>
      <c r="M1143" s="95"/>
    </row>
    <row r="1144" spans="4:13" x14ac:dyDescent="0.45">
      <c r="D1144" s="23"/>
      <c r="E1144" s="95"/>
      <c r="F1144" s="95"/>
      <c r="M1144" s="95"/>
    </row>
    <row r="1145" spans="4:13" x14ac:dyDescent="0.45">
      <c r="D1145" s="23"/>
      <c r="E1145" s="95"/>
      <c r="F1145" s="95"/>
      <c r="M1145" s="95"/>
    </row>
    <row r="1146" spans="4:13" x14ac:dyDescent="0.45">
      <c r="D1146" s="23"/>
      <c r="E1146" s="95"/>
      <c r="F1146" s="95"/>
      <c r="M1146" s="95"/>
    </row>
    <row r="1147" spans="4:13" x14ac:dyDescent="0.45">
      <c r="D1147" s="23"/>
      <c r="E1147" s="95"/>
      <c r="F1147" s="95"/>
      <c r="M1147" s="95"/>
    </row>
    <row r="1148" spans="4:13" x14ac:dyDescent="0.45">
      <c r="D1148" s="23"/>
      <c r="E1148" s="95"/>
      <c r="F1148" s="95"/>
      <c r="M1148" s="95"/>
    </row>
    <row r="1149" spans="4:13" x14ac:dyDescent="0.45">
      <c r="D1149" s="23"/>
      <c r="E1149" s="95"/>
      <c r="F1149" s="95"/>
      <c r="M1149" s="95"/>
    </row>
    <row r="1150" spans="4:13" x14ac:dyDescent="0.45">
      <c r="D1150" s="23"/>
      <c r="E1150" s="95"/>
      <c r="F1150" s="95"/>
      <c r="M1150" s="95"/>
    </row>
    <row r="1151" spans="4:13" x14ac:dyDescent="0.45">
      <c r="D1151" s="23"/>
      <c r="E1151" s="95"/>
      <c r="F1151" s="95"/>
      <c r="M1151" s="95"/>
    </row>
    <row r="1152" spans="4:13" x14ac:dyDescent="0.45">
      <c r="D1152" s="23"/>
      <c r="E1152" s="95"/>
      <c r="F1152" s="95"/>
      <c r="M1152" s="95"/>
    </row>
    <row r="1153" spans="4:13" x14ac:dyDescent="0.45">
      <c r="D1153" s="23"/>
      <c r="E1153" s="95"/>
      <c r="F1153" s="95"/>
      <c r="M1153" s="95"/>
    </row>
    <row r="1154" spans="4:13" x14ac:dyDescent="0.45">
      <c r="D1154" s="23"/>
      <c r="E1154" s="95"/>
      <c r="F1154" s="95"/>
      <c r="M1154" s="95"/>
    </row>
    <row r="1155" spans="4:13" x14ac:dyDescent="0.45">
      <c r="D1155" s="23"/>
      <c r="E1155" s="95"/>
      <c r="F1155" s="95"/>
      <c r="M1155" s="95"/>
    </row>
    <row r="1156" spans="4:13" x14ac:dyDescent="0.45">
      <c r="D1156" s="23"/>
      <c r="E1156" s="95"/>
      <c r="F1156" s="95"/>
      <c r="M1156" s="95"/>
    </row>
    <row r="1157" spans="4:13" x14ac:dyDescent="0.45">
      <c r="D1157" s="23"/>
      <c r="E1157" s="95"/>
      <c r="F1157" s="95"/>
      <c r="M1157" s="95"/>
    </row>
    <row r="1158" spans="4:13" x14ac:dyDescent="0.45">
      <c r="D1158" s="23"/>
      <c r="E1158" s="95"/>
      <c r="F1158" s="95"/>
      <c r="M1158" s="95"/>
    </row>
    <row r="1159" spans="4:13" x14ac:dyDescent="0.45">
      <c r="D1159" s="23"/>
      <c r="E1159" s="95"/>
      <c r="F1159" s="95"/>
      <c r="M1159" s="95"/>
    </row>
    <row r="1160" spans="4:13" x14ac:dyDescent="0.45">
      <c r="D1160" s="23"/>
      <c r="E1160" s="95"/>
      <c r="F1160" s="95"/>
      <c r="M1160" s="95"/>
    </row>
    <row r="1161" spans="4:13" x14ac:dyDescent="0.45">
      <c r="D1161" s="23"/>
      <c r="E1161" s="95"/>
      <c r="F1161" s="95"/>
      <c r="M1161" s="95"/>
    </row>
    <row r="1162" spans="4:13" x14ac:dyDescent="0.45">
      <c r="D1162" s="23"/>
      <c r="E1162" s="95"/>
      <c r="F1162" s="95"/>
      <c r="M1162" s="95"/>
    </row>
    <row r="1163" spans="4:13" x14ac:dyDescent="0.45">
      <c r="D1163" s="23"/>
      <c r="E1163" s="95"/>
      <c r="F1163" s="95"/>
      <c r="M1163" s="95"/>
    </row>
    <row r="1164" spans="4:13" x14ac:dyDescent="0.45">
      <c r="D1164" s="23"/>
      <c r="E1164" s="95"/>
      <c r="F1164" s="95"/>
      <c r="M1164" s="95"/>
    </row>
    <row r="1165" spans="4:13" x14ac:dyDescent="0.45">
      <c r="D1165" s="23"/>
      <c r="E1165" s="95"/>
      <c r="F1165" s="95"/>
      <c r="M1165" s="95"/>
    </row>
    <row r="1166" spans="4:13" x14ac:dyDescent="0.45">
      <c r="D1166" s="23"/>
      <c r="E1166" s="95"/>
      <c r="F1166" s="95"/>
      <c r="M1166" s="95"/>
    </row>
    <row r="1167" spans="4:13" x14ac:dyDescent="0.45">
      <c r="D1167" s="23"/>
      <c r="E1167" s="95"/>
      <c r="F1167" s="95"/>
      <c r="M1167" s="95"/>
    </row>
    <row r="1168" spans="4:13" x14ac:dyDescent="0.45">
      <c r="D1168" s="23"/>
      <c r="E1168" s="95"/>
      <c r="F1168" s="95"/>
      <c r="M1168" s="95"/>
    </row>
    <row r="1169" spans="4:13" x14ac:dyDescent="0.45">
      <c r="D1169" s="23"/>
      <c r="E1169" s="95"/>
      <c r="F1169" s="95"/>
      <c r="M1169" s="95"/>
    </row>
    <row r="1170" spans="4:13" x14ac:dyDescent="0.45">
      <c r="D1170" s="23"/>
      <c r="E1170" s="95"/>
      <c r="F1170" s="95"/>
      <c r="M1170" s="95"/>
    </row>
    <row r="1171" spans="4:13" x14ac:dyDescent="0.45">
      <c r="D1171" s="23"/>
      <c r="E1171" s="95"/>
      <c r="F1171" s="95"/>
      <c r="M1171" s="95"/>
    </row>
    <row r="1172" spans="4:13" x14ac:dyDescent="0.45">
      <c r="D1172" s="23"/>
      <c r="E1172" s="95"/>
      <c r="F1172" s="95"/>
      <c r="M1172" s="95"/>
    </row>
    <row r="1173" spans="4:13" x14ac:dyDescent="0.45">
      <c r="D1173" s="23"/>
      <c r="E1173" s="95"/>
      <c r="F1173" s="95"/>
      <c r="M1173" s="95"/>
    </row>
    <row r="1174" spans="4:13" x14ac:dyDescent="0.45">
      <c r="D1174" s="23"/>
      <c r="E1174" s="95"/>
      <c r="F1174" s="95"/>
      <c r="M1174" s="95"/>
    </row>
    <row r="1175" spans="4:13" x14ac:dyDescent="0.45">
      <c r="D1175" s="23"/>
      <c r="E1175" s="95"/>
      <c r="F1175" s="95"/>
      <c r="M1175" s="95"/>
    </row>
    <row r="1176" spans="4:13" x14ac:dyDescent="0.45">
      <c r="D1176" s="23"/>
      <c r="E1176" s="95"/>
      <c r="F1176" s="95"/>
      <c r="M1176" s="95"/>
    </row>
    <row r="1177" spans="4:13" x14ac:dyDescent="0.45">
      <c r="D1177" s="23"/>
      <c r="E1177" s="95"/>
      <c r="F1177" s="95"/>
      <c r="M1177" s="95"/>
    </row>
    <row r="1178" spans="4:13" x14ac:dyDescent="0.45">
      <c r="D1178" s="23"/>
      <c r="E1178" s="95"/>
      <c r="F1178" s="95"/>
      <c r="M1178" s="95"/>
    </row>
    <row r="1179" spans="4:13" x14ac:dyDescent="0.45">
      <c r="D1179" s="23"/>
      <c r="E1179" s="95"/>
      <c r="F1179" s="95"/>
      <c r="M1179" s="95"/>
    </row>
    <row r="1180" spans="4:13" x14ac:dyDescent="0.45">
      <c r="D1180" s="23"/>
      <c r="E1180" s="95"/>
      <c r="F1180" s="95"/>
      <c r="M1180" s="95"/>
    </row>
    <row r="1181" spans="4:13" x14ac:dyDescent="0.45">
      <c r="D1181" s="23"/>
      <c r="E1181" s="95"/>
      <c r="F1181" s="95"/>
      <c r="M1181" s="95"/>
    </row>
    <row r="1182" spans="4:13" x14ac:dyDescent="0.45">
      <c r="D1182" s="23"/>
      <c r="E1182" s="95"/>
      <c r="F1182" s="95"/>
      <c r="M1182" s="95"/>
    </row>
    <row r="1183" spans="4:13" x14ac:dyDescent="0.45">
      <c r="D1183" s="23"/>
      <c r="E1183" s="95"/>
      <c r="F1183" s="95"/>
      <c r="M1183" s="95"/>
    </row>
    <row r="1184" spans="4:13" x14ac:dyDescent="0.45">
      <c r="D1184" s="23"/>
      <c r="E1184" s="95"/>
      <c r="F1184" s="95"/>
      <c r="M1184" s="95"/>
    </row>
    <row r="1185" spans="4:13" x14ac:dyDescent="0.45">
      <c r="D1185" s="23"/>
      <c r="E1185" s="95"/>
      <c r="F1185" s="95"/>
      <c r="M1185" s="95"/>
    </row>
    <row r="1186" spans="4:13" x14ac:dyDescent="0.45">
      <c r="D1186" s="23"/>
      <c r="E1186" s="95"/>
      <c r="F1186" s="95"/>
      <c r="M1186" s="95"/>
    </row>
    <row r="1187" spans="4:13" x14ac:dyDescent="0.45">
      <c r="D1187" s="23"/>
      <c r="E1187" s="95"/>
      <c r="F1187" s="95"/>
      <c r="M1187" s="95"/>
    </row>
    <row r="1188" spans="4:13" x14ac:dyDescent="0.45">
      <c r="D1188" s="23"/>
      <c r="E1188" s="95"/>
      <c r="F1188" s="95"/>
      <c r="M1188" s="95"/>
    </row>
    <row r="1189" spans="4:13" x14ac:dyDescent="0.45">
      <c r="D1189" s="23"/>
      <c r="E1189" s="95"/>
      <c r="F1189" s="95"/>
      <c r="M1189" s="95"/>
    </row>
    <row r="1190" spans="4:13" x14ac:dyDescent="0.45">
      <c r="D1190" s="23"/>
      <c r="E1190" s="95"/>
      <c r="F1190" s="95"/>
      <c r="M1190" s="95"/>
    </row>
    <row r="1191" spans="4:13" x14ac:dyDescent="0.45">
      <c r="D1191" s="23"/>
      <c r="E1191" s="95"/>
      <c r="F1191" s="95"/>
      <c r="M1191" s="95"/>
    </row>
    <row r="1192" spans="4:13" x14ac:dyDescent="0.45">
      <c r="D1192" s="23"/>
      <c r="E1192" s="95"/>
      <c r="F1192" s="95"/>
      <c r="M1192" s="95"/>
    </row>
    <row r="1193" spans="4:13" x14ac:dyDescent="0.45">
      <c r="D1193" s="23"/>
      <c r="E1193" s="95"/>
      <c r="F1193" s="95"/>
      <c r="M1193" s="95"/>
    </row>
    <row r="1194" spans="4:13" x14ac:dyDescent="0.45">
      <c r="D1194" s="23"/>
      <c r="E1194" s="95"/>
      <c r="F1194" s="95"/>
      <c r="M1194" s="95"/>
    </row>
    <row r="1195" spans="4:13" x14ac:dyDescent="0.45">
      <c r="D1195" s="23"/>
      <c r="E1195" s="95"/>
      <c r="F1195" s="95"/>
      <c r="M1195" s="95"/>
    </row>
    <row r="1196" spans="4:13" x14ac:dyDescent="0.45">
      <c r="D1196" s="23"/>
      <c r="E1196" s="95"/>
      <c r="F1196" s="95"/>
      <c r="M1196" s="95"/>
    </row>
    <row r="1197" spans="4:13" x14ac:dyDescent="0.45">
      <c r="D1197" s="23"/>
      <c r="E1197" s="95"/>
      <c r="F1197" s="95"/>
      <c r="M1197" s="95"/>
    </row>
    <row r="1198" spans="4:13" x14ac:dyDescent="0.45">
      <c r="D1198" s="23"/>
      <c r="E1198" s="95"/>
      <c r="F1198" s="95"/>
      <c r="M1198" s="95"/>
    </row>
    <row r="1199" spans="4:13" x14ac:dyDescent="0.45">
      <c r="D1199" s="23"/>
      <c r="E1199" s="95"/>
      <c r="F1199" s="95"/>
      <c r="M1199" s="95"/>
    </row>
    <row r="1200" spans="4:13" x14ac:dyDescent="0.45">
      <c r="D1200" s="23"/>
      <c r="E1200" s="95"/>
      <c r="F1200" s="95"/>
      <c r="M1200" s="95"/>
    </row>
    <row r="1201" spans="4:13" x14ac:dyDescent="0.45">
      <c r="D1201" s="23"/>
      <c r="E1201" s="95"/>
      <c r="F1201" s="95"/>
      <c r="M1201" s="95"/>
    </row>
    <row r="1202" spans="4:13" x14ac:dyDescent="0.45">
      <c r="D1202" s="23"/>
      <c r="E1202" s="95"/>
      <c r="F1202" s="95"/>
      <c r="M1202" s="95"/>
    </row>
    <row r="1203" spans="4:13" x14ac:dyDescent="0.45">
      <c r="D1203" s="23"/>
      <c r="E1203" s="95"/>
      <c r="F1203" s="95"/>
      <c r="M1203" s="95"/>
    </row>
    <row r="1204" spans="4:13" x14ac:dyDescent="0.45">
      <c r="D1204" s="23"/>
      <c r="E1204" s="95"/>
      <c r="F1204" s="95"/>
      <c r="M1204" s="95"/>
    </row>
    <row r="1205" spans="4:13" x14ac:dyDescent="0.45">
      <c r="D1205" s="23"/>
      <c r="E1205" s="95"/>
      <c r="F1205" s="95"/>
      <c r="M1205" s="95"/>
    </row>
    <row r="1206" spans="4:13" x14ac:dyDescent="0.45">
      <c r="D1206" s="23"/>
      <c r="E1206" s="95"/>
      <c r="F1206" s="95"/>
      <c r="M1206" s="95"/>
    </row>
    <row r="1207" spans="4:13" x14ac:dyDescent="0.45">
      <c r="D1207" s="23"/>
      <c r="E1207" s="95"/>
      <c r="F1207" s="95"/>
      <c r="M1207" s="95"/>
    </row>
    <row r="1208" spans="4:13" x14ac:dyDescent="0.45">
      <c r="D1208" s="23"/>
      <c r="E1208" s="95"/>
      <c r="F1208" s="95"/>
      <c r="M1208" s="95"/>
    </row>
    <row r="1209" spans="4:13" x14ac:dyDescent="0.45">
      <c r="D1209" s="23"/>
      <c r="E1209" s="95"/>
      <c r="F1209" s="95"/>
      <c r="M1209" s="95"/>
    </row>
    <row r="1210" spans="4:13" x14ac:dyDescent="0.45">
      <c r="D1210" s="23"/>
      <c r="E1210" s="95"/>
      <c r="F1210" s="95"/>
      <c r="M1210" s="95"/>
    </row>
    <row r="1211" spans="4:13" x14ac:dyDescent="0.45">
      <c r="D1211" s="23"/>
      <c r="E1211" s="95"/>
      <c r="F1211" s="95"/>
      <c r="M1211" s="95"/>
    </row>
    <row r="1212" spans="4:13" x14ac:dyDescent="0.45">
      <c r="D1212" s="23"/>
      <c r="E1212" s="95"/>
      <c r="F1212" s="95"/>
      <c r="M1212" s="95"/>
    </row>
    <row r="1213" spans="4:13" x14ac:dyDescent="0.45">
      <c r="D1213" s="23"/>
      <c r="E1213" s="95"/>
      <c r="F1213" s="95"/>
      <c r="M1213" s="95"/>
    </row>
    <row r="1214" spans="4:13" x14ac:dyDescent="0.45">
      <c r="D1214" s="23"/>
      <c r="E1214" s="95"/>
      <c r="F1214" s="95"/>
      <c r="M1214" s="95"/>
    </row>
    <row r="1215" spans="4:13" x14ac:dyDescent="0.45">
      <c r="D1215" s="23"/>
      <c r="E1215" s="95"/>
      <c r="F1215" s="95"/>
      <c r="M1215" s="95"/>
    </row>
    <row r="1216" spans="4:13" x14ac:dyDescent="0.45">
      <c r="D1216" s="23"/>
      <c r="E1216" s="95"/>
      <c r="F1216" s="95"/>
      <c r="M1216" s="95"/>
    </row>
    <row r="1217" spans="4:13" x14ac:dyDescent="0.45">
      <c r="D1217" s="23"/>
      <c r="E1217" s="95"/>
      <c r="F1217" s="95"/>
      <c r="M1217" s="95"/>
    </row>
    <row r="1218" spans="4:13" x14ac:dyDescent="0.45">
      <c r="D1218" s="23"/>
      <c r="E1218" s="95"/>
      <c r="F1218" s="95"/>
      <c r="M1218" s="95"/>
    </row>
    <row r="1219" spans="4:13" x14ac:dyDescent="0.45">
      <c r="D1219" s="23"/>
      <c r="E1219" s="95"/>
      <c r="F1219" s="95"/>
      <c r="M1219" s="95"/>
    </row>
    <row r="1220" spans="4:13" x14ac:dyDescent="0.45">
      <c r="D1220" s="23"/>
      <c r="E1220" s="95"/>
      <c r="F1220" s="95"/>
      <c r="M1220" s="95"/>
    </row>
    <row r="1221" spans="4:13" x14ac:dyDescent="0.45">
      <c r="D1221" s="23"/>
      <c r="E1221" s="95"/>
      <c r="F1221" s="95"/>
      <c r="M1221" s="95"/>
    </row>
    <row r="1222" spans="4:13" x14ac:dyDescent="0.45">
      <c r="D1222" s="23"/>
      <c r="E1222" s="95"/>
      <c r="F1222" s="95"/>
      <c r="M1222" s="95"/>
    </row>
    <row r="1223" spans="4:13" x14ac:dyDescent="0.45">
      <c r="D1223" s="23"/>
      <c r="E1223" s="95"/>
      <c r="F1223" s="95"/>
      <c r="M1223" s="95"/>
    </row>
    <row r="1224" spans="4:13" x14ac:dyDescent="0.45">
      <c r="D1224" s="23"/>
      <c r="E1224" s="95"/>
      <c r="F1224" s="95"/>
      <c r="M1224" s="95"/>
    </row>
    <row r="1225" spans="4:13" x14ac:dyDescent="0.45">
      <c r="D1225" s="23"/>
      <c r="E1225" s="95"/>
      <c r="F1225" s="95"/>
      <c r="M1225" s="95"/>
    </row>
    <row r="1226" spans="4:13" x14ac:dyDescent="0.45">
      <c r="D1226" s="23"/>
      <c r="E1226" s="95"/>
      <c r="F1226" s="95"/>
      <c r="M1226" s="95"/>
    </row>
    <row r="1227" spans="4:13" x14ac:dyDescent="0.45">
      <c r="D1227" s="23"/>
      <c r="E1227" s="95"/>
      <c r="F1227" s="95"/>
      <c r="M1227" s="95"/>
    </row>
    <row r="1228" spans="4:13" x14ac:dyDescent="0.45">
      <c r="D1228" s="23"/>
      <c r="E1228" s="95"/>
      <c r="F1228" s="95"/>
      <c r="M1228" s="95"/>
    </row>
    <row r="1229" spans="4:13" x14ac:dyDescent="0.45">
      <c r="D1229" s="23"/>
      <c r="E1229" s="95"/>
      <c r="F1229" s="95"/>
      <c r="M1229" s="95"/>
    </row>
    <row r="1230" spans="4:13" x14ac:dyDescent="0.45">
      <c r="D1230" s="23"/>
      <c r="E1230" s="95"/>
      <c r="F1230" s="95"/>
      <c r="M1230" s="95"/>
    </row>
    <row r="1231" spans="4:13" x14ac:dyDescent="0.45">
      <c r="D1231" s="23"/>
      <c r="E1231" s="95"/>
      <c r="F1231" s="95"/>
      <c r="M1231" s="95"/>
    </row>
    <row r="1232" spans="4:13" x14ac:dyDescent="0.45">
      <c r="D1232" s="23"/>
      <c r="E1232" s="95"/>
      <c r="F1232" s="95"/>
      <c r="M1232" s="95"/>
    </row>
    <row r="1233" spans="4:13" x14ac:dyDescent="0.45">
      <c r="D1233" s="23"/>
      <c r="E1233" s="95"/>
      <c r="F1233" s="95"/>
      <c r="M1233" s="95"/>
    </row>
    <row r="1234" spans="4:13" x14ac:dyDescent="0.45">
      <c r="D1234" s="23"/>
      <c r="E1234" s="95"/>
      <c r="F1234" s="95"/>
      <c r="M1234" s="95"/>
    </row>
    <row r="1235" spans="4:13" x14ac:dyDescent="0.45">
      <c r="D1235" s="23"/>
      <c r="E1235" s="95"/>
      <c r="F1235" s="95"/>
      <c r="M1235" s="95"/>
    </row>
    <row r="1236" spans="4:13" x14ac:dyDescent="0.45">
      <c r="D1236" s="23"/>
      <c r="E1236" s="95"/>
      <c r="F1236" s="95"/>
      <c r="M1236" s="95"/>
    </row>
    <row r="1237" spans="4:13" x14ac:dyDescent="0.45">
      <c r="D1237" s="23"/>
      <c r="E1237" s="95"/>
      <c r="F1237" s="95"/>
      <c r="M1237" s="95"/>
    </row>
    <row r="1238" spans="4:13" x14ac:dyDescent="0.45">
      <c r="D1238" s="23"/>
      <c r="E1238" s="95"/>
      <c r="F1238" s="95"/>
      <c r="M1238" s="95"/>
    </row>
    <row r="1239" spans="4:13" x14ac:dyDescent="0.45">
      <c r="D1239" s="23"/>
      <c r="E1239" s="95"/>
      <c r="F1239" s="95"/>
      <c r="M1239" s="95"/>
    </row>
    <row r="1240" spans="4:13" x14ac:dyDescent="0.45">
      <c r="D1240" s="23"/>
      <c r="E1240" s="95"/>
      <c r="F1240" s="95"/>
      <c r="M1240" s="95"/>
    </row>
    <row r="1241" spans="4:13" x14ac:dyDescent="0.45">
      <c r="D1241" s="23"/>
      <c r="E1241" s="95"/>
      <c r="F1241" s="95"/>
      <c r="M1241" s="95"/>
    </row>
    <row r="1242" spans="4:13" x14ac:dyDescent="0.45">
      <c r="D1242" s="23"/>
      <c r="E1242" s="95"/>
      <c r="F1242" s="95"/>
      <c r="M1242" s="95"/>
    </row>
    <row r="1243" spans="4:13" x14ac:dyDescent="0.45">
      <c r="D1243" s="23"/>
      <c r="E1243" s="95"/>
      <c r="F1243" s="95"/>
      <c r="M1243" s="95"/>
    </row>
    <row r="1244" spans="4:13" x14ac:dyDescent="0.45">
      <c r="D1244" s="23"/>
      <c r="E1244" s="95"/>
      <c r="F1244" s="95"/>
      <c r="M1244" s="95"/>
    </row>
    <row r="1245" spans="4:13" x14ac:dyDescent="0.45">
      <c r="D1245" s="23"/>
      <c r="E1245" s="95"/>
      <c r="F1245" s="95"/>
      <c r="M1245" s="95"/>
    </row>
    <row r="1246" spans="4:13" x14ac:dyDescent="0.45">
      <c r="D1246" s="23"/>
      <c r="E1246" s="95"/>
      <c r="F1246" s="95"/>
      <c r="M1246" s="95"/>
    </row>
    <row r="1247" spans="4:13" x14ac:dyDescent="0.45">
      <c r="D1247" s="23"/>
      <c r="E1247" s="95"/>
      <c r="F1247" s="95"/>
      <c r="M1247" s="95"/>
    </row>
    <row r="1248" spans="4:13" x14ac:dyDescent="0.45">
      <c r="D1248" s="23"/>
      <c r="E1248" s="95"/>
      <c r="F1248" s="95"/>
      <c r="M1248" s="95"/>
    </row>
    <row r="1249" spans="4:13" x14ac:dyDescent="0.45">
      <c r="D1249" s="23"/>
      <c r="E1249" s="95"/>
      <c r="F1249" s="95"/>
      <c r="M1249" s="95"/>
    </row>
    <row r="1250" spans="4:13" x14ac:dyDescent="0.45">
      <c r="D1250" s="23"/>
      <c r="E1250" s="95"/>
      <c r="F1250" s="95"/>
      <c r="M1250" s="95"/>
    </row>
    <row r="1251" spans="4:13" x14ac:dyDescent="0.45">
      <c r="D1251" s="23"/>
      <c r="E1251" s="95"/>
      <c r="F1251" s="95"/>
      <c r="M1251" s="95"/>
    </row>
    <row r="1252" spans="4:13" x14ac:dyDescent="0.45">
      <c r="D1252" s="23"/>
      <c r="E1252" s="95"/>
      <c r="F1252" s="95"/>
      <c r="M1252" s="95"/>
    </row>
    <row r="1253" spans="4:13" x14ac:dyDescent="0.45">
      <c r="D1253" s="23"/>
      <c r="E1253" s="95"/>
      <c r="F1253" s="95"/>
      <c r="M1253" s="95"/>
    </row>
    <row r="1254" spans="4:13" x14ac:dyDescent="0.45">
      <c r="D1254" s="23"/>
      <c r="E1254" s="95"/>
      <c r="F1254" s="95"/>
      <c r="M1254" s="95"/>
    </row>
    <row r="1255" spans="4:13" x14ac:dyDescent="0.45">
      <c r="D1255" s="23"/>
      <c r="E1255" s="95"/>
      <c r="F1255" s="95"/>
      <c r="M1255" s="95"/>
    </row>
    <row r="1256" spans="4:13" x14ac:dyDescent="0.45">
      <c r="D1256" s="23"/>
      <c r="E1256" s="95"/>
      <c r="F1256" s="95"/>
      <c r="M1256" s="95"/>
    </row>
    <row r="1257" spans="4:13" x14ac:dyDescent="0.45">
      <c r="D1257" s="23"/>
      <c r="E1257" s="95"/>
      <c r="F1257" s="95"/>
      <c r="M1257" s="95"/>
    </row>
    <row r="1258" spans="4:13" x14ac:dyDescent="0.45">
      <c r="D1258" s="23"/>
      <c r="E1258" s="95"/>
      <c r="F1258" s="95"/>
      <c r="M1258" s="95"/>
    </row>
    <row r="1259" spans="4:13" x14ac:dyDescent="0.45">
      <c r="D1259" s="23"/>
      <c r="E1259" s="95"/>
      <c r="F1259" s="95"/>
      <c r="M1259" s="95"/>
    </row>
    <row r="1260" spans="4:13" x14ac:dyDescent="0.45">
      <c r="D1260" s="23"/>
      <c r="E1260" s="95"/>
      <c r="F1260" s="95"/>
      <c r="M1260" s="95"/>
    </row>
    <row r="1261" spans="4:13" x14ac:dyDescent="0.45">
      <c r="D1261" s="23"/>
      <c r="E1261" s="95"/>
      <c r="F1261" s="95"/>
      <c r="M1261" s="95"/>
    </row>
    <row r="1262" spans="4:13" x14ac:dyDescent="0.45">
      <c r="D1262" s="23"/>
      <c r="E1262" s="95"/>
      <c r="F1262" s="95"/>
      <c r="M1262" s="95"/>
    </row>
    <row r="1263" spans="4:13" x14ac:dyDescent="0.45">
      <c r="D1263" s="23"/>
      <c r="E1263" s="95"/>
      <c r="F1263" s="95"/>
      <c r="M1263" s="95"/>
    </row>
    <row r="1264" spans="4:13" x14ac:dyDescent="0.45">
      <c r="D1264" s="23"/>
      <c r="E1264" s="95"/>
      <c r="F1264" s="95"/>
      <c r="M1264" s="95"/>
    </row>
    <row r="1265" spans="4:13" x14ac:dyDescent="0.45">
      <c r="D1265" s="23"/>
      <c r="E1265" s="95"/>
      <c r="F1265" s="95"/>
      <c r="M1265" s="95"/>
    </row>
    <row r="1266" spans="4:13" x14ac:dyDescent="0.45">
      <c r="D1266" s="23"/>
      <c r="E1266" s="95"/>
      <c r="F1266" s="95"/>
      <c r="M1266" s="95"/>
    </row>
    <row r="1267" spans="4:13" x14ac:dyDescent="0.45">
      <c r="D1267" s="23"/>
      <c r="E1267" s="95"/>
      <c r="F1267" s="95"/>
      <c r="M1267" s="95"/>
    </row>
    <row r="1268" spans="4:13" x14ac:dyDescent="0.45">
      <c r="D1268" s="23"/>
      <c r="E1268" s="95"/>
      <c r="F1268" s="95"/>
      <c r="M1268" s="95"/>
    </row>
    <row r="1269" spans="4:13" x14ac:dyDescent="0.45">
      <c r="D1269" s="23"/>
      <c r="E1269" s="95"/>
      <c r="F1269" s="95"/>
      <c r="M1269" s="95"/>
    </row>
    <row r="1270" spans="4:13" x14ac:dyDescent="0.45">
      <c r="D1270" s="23"/>
      <c r="E1270" s="95"/>
      <c r="F1270" s="95"/>
      <c r="M1270" s="95"/>
    </row>
    <row r="1271" spans="4:13" x14ac:dyDescent="0.45">
      <c r="D1271" s="23"/>
      <c r="E1271" s="95"/>
      <c r="F1271" s="95"/>
      <c r="M1271" s="95"/>
    </row>
    <row r="1272" spans="4:13" x14ac:dyDescent="0.45">
      <c r="D1272" s="23"/>
      <c r="E1272" s="95"/>
      <c r="F1272" s="95"/>
      <c r="M1272" s="95"/>
    </row>
    <row r="1273" spans="4:13" x14ac:dyDescent="0.45">
      <c r="D1273" s="23"/>
      <c r="E1273" s="95"/>
      <c r="F1273" s="95"/>
      <c r="M1273" s="95"/>
    </row>
    <row r="1274" spans="4:13" x14ac:dyDescent="0.45">
      <c r="D1274" s="23"/>
      <c r="E1274" s="95"/>
      <c r="F1274" s="95"/>
      <c r="M1274" s="95"/>
    </row>
    <row r="1275" spans="4:13" x14ac:dyDescent="0.45">
      <c r="D1275" s="23"/>
      <c r="E1275" s="95"/>
      <c r="F1275" s="95"/>
      <c r="M1275" s="95"/>
    </row>
    <row r="1276" spans="4:13" x14ac:dyDescent="0.45">
      <c r="D1276" s="23"/>
      <c r="E1276" s="95"/>
      <c r="F1276" s="95"/>
      <c r="M1276" s="95"/>
    </row>
    <row r="1277" spans="4:13" x14ac:dyDescent="0.45">
      <c r="D1277" s="23"/>
      <c r="E1277" s="95"/>
      <c r="F1277" s="95"/>
      <c r="M1277" s="95"/>
    </row>
    <row r="1278" spans="4:13" x14ac:dyDescent="0.45">
      <c r="D1278" s="23"/>
      <c r="E1278" s="95"/>
      <c r="F1278" s="95"/>
      <c r="M1278" s="95"/>
    </row>
    <row r="1279" spans="4:13" x14ac:dyDescent="0.45">
      <c r="D1279" s="23"/>
      <c r="E1279" s="95"/>
      <c r="F1279" s="95"/>
      <c r="M1279" s="95"/>
    </row>
    <row r="1280" spans="4:13" x14ac:dyDescent="0.45">
      <c r="D1280" s="23"/>
      <c r="E1280" s="95"/>
      <c r="F1280" s="95"/>
      <c r="M1280" s="95"/>
    </row>
    <row r="1281" spans="4:13" x14ac:dyDescent="0.45">
      <c r="D1281" s="23"/>
      <c r="E1281" s="95"/>
      <c r="F1281" s="95"/>
      <c r="M1281" s="95"/>
    </row>
    <row r="1282" spans="4:13" x14ac:dyDescent="0.45">
      <c r="D1282" s="23"/>
      <c r="E1282" s="95"/>
      <c r="F1282" s="95"/>
      <c r="M1282" s="95"/>
    </row>
    <row r="1283" spans="4:13" x14ac:dyDescent="0.45">
      <c r="D1283" s="23"/>
      <c r="E1283" s="95"/>
      <c r="F1283" s="95"/>
      <c r="M1283" s="95"/>
    </row>
    <row r="1284" spans="4:13" x14ac:dyDescent="0.45">
      <c r="D1284" s="23"/>
      <c r="E1284" s="95"/>
      <c r="F1284" s="95"/>
      <c r="M1284" s="95"/>
    </row>
    <row r="1285" spans="4:13" x14ac:dyDescent="0.45">
      <c r="D1285" s="23"/>
      <c r="E1285" s="95"/>
      <c r="F1285" s="95"/>
      <c r="M1285" s="95"/>
    </row>
    <row r="1286" spans="4:13" x14ac:dyDescent="0.45">
      <c r="D1286" s="23"/>
      <c r="E1286" s="95"/>
      <c r="F1286" s="95"/>
      <c r="M1286" s="95"/>
    </row>
    <row r="1287" spans="4:13" x14ac:dyDescent="0.45">
      <c r="D1287" s="23"/>
      <c r="E1287" s="95"/>
      <c r="F1287" s="95"/>
      <c r="M1287" s="95"/>
    </row>
    <row r="1288" spans="4:13" x14ac:dyDescent="0.45">
      <c r="D1288" s="23"/>
      <c r="E1288" s="95"/>
      <c r="F1288" s="95"/>
      <c r="M1288" s="95"/>
    </row>
    <row r="1289" spans="4:13" x14ac:dyDescent="0.45">
      <c r="D1289" s="23"/>
      <c r="E1289" s="95"/>
      <c r="F1289" s="95"/>
      <c r="M1289" s="95"/>
    </row>
    <row r="1290" spans="4:13" x14ac:dyDescent="0.45">
      <c r="D1290" s="23"/>
      <c r="E1290" s="95"/>
      <c r="F1290" s="95"/>
      <c r="M1290" s="95"/>
    </row>
    <row r="1291" spans="4:13" x14ac:dyDescent="0.45">
      <c r="D1291" s="23"/>
      <c r="E1291" s="95"/>
      <c r="F1291" s="95"/>
      <c r="M1291" s="95"/>
    </row>
    <row r="1292" spans="4:13" x14ac:dyDescent="0.45">
      <c r="D1292" s="23"/>
      <c r="E1292" s="95"/>
      <c r="F1292" s="95"/>
      <c r="M1292" s="95"/>
    </row>
    <row r="1293" spans="4:13" x14ac:dyDescent="0.45">
      <c r="D1293" s="23"/>
      <c r="E1293" s="95"/>
      <c r="F1293" s="95"/>
      <c r="M1293" s="95"/>
    </row>
    <row r="1294" spans="4:13" x14ac:dyDescent="0.45">
      <c r="D1294" s="23"/>
      <c r="E1294" s="95"/>
      <c r="F1294" s="95"/>
      <c r="M1294" s="95"/>
    </row>
    <row r="1295" spans="4:13" x14ac:dyDescent="0.45">
      <c r="D1295" s="23"/>
      <c r="E1295" s="95"/>
      <c r="F1295" s="95"/>
      <c r="M1295" s="95"/>
    </row>
    <row r="1296" spans="4:13" x14ac:dyDescent="0.45">
      <c r="D1296" s="23"/>
      <c r="E1296" s="95"/>
      <c r="F1296" s="95"/>
      <c r="M1296" s="95"/>
    </row>
    <row r="1297" spans="4:13" x14ac:dyDescent="0.45">
      <c r="D1297" s="23"/>
      <c r="E1297" s="95"/>
      <c r="F1297" s="95"/>
      <c r="M1297" s="95"/>
    </row>
    <row r="1298" spans="4:13" x14ac:dyDescent="0.45">
      <c r="D1298" s="23"/>
      <c r="E1298" s="95"/>
      <c r="F1298" s="95"/>
      <c r="M1298" s="95"/>
    </row>
    <row r="1299" spans="4:13" x14ac:dyDescent="0.45">
      <c r="D1299" s="23"/>
      <c r="E1299" s="95"/>
      <c r="F1299" s="95"/>
      <c r="M1299" s="95"/>
    </row>
    <row r="1300" spans="4:13" x14ac:dyDescent="0.45">
      <c r="D1300" s="23"/>
      <c r="E1300" s="95"/>
      <c r="F1300" s="95"/>
      <c r="M1300" s="95"/>
    </row>
    <row r="1301" spans="4:13" x14ac:dyDescent="0.45">
      <c r="D1301" s="23"/>
      <c r="E1301" s="95"/>
      <c r="F1301" s="95"/>
      <c r="M1301" s="95"/>
    </row>
    <row r="1302" spans="4:13" x14ac:dyDescent="0.45">
      <c r="D1302" s="23"/>
      <c r="E1302" s="95"/>
      <c r="F1302" s="95"/>
      <c r="M1302" s="95"/>
    </row>
    <row r="1303" spans="4:13" x14ac:dyDescent="0.45">
      <c r="D1303" s="23"/>
      <c r="E1303" s="95"/>
      <c r="F1303" s="95"/>
      <c r="M1303" s="95"/>
    </row>
    <row r="1304" spans="4:13" x14ac:dyDescent="0.45">
      <c r="D1304" s="23"/>
      <c r="E1304" s="95"/>
      <c r="F1304" s="95"/>
      <c r="M1304" s="95"/>
    </row>
    <row r="1305" spans="4:13" x14ac:dyDescent="0.45">
      <c r="D1305" s="23"/>
      <c r="E1305" s="95"/>
      <c r="F1305" s="95"/>
      <c r="M1305" s="95"/>
    </row>
    <row r="1306" spans="4:13" x14ac:dyDescent="0.45">
      <c r="D1306" s="23"/>
      <c r="E1306" s="95"/>
      <c r="F1306" s="95"/>
      <c r="M1306" s="95"/>
    </row>
    <row r="1307" spans="4:13" x14ac:dyDescent="0.45">
      <c r="D1307" s="23"/>
      <c r="E1307" s="95"/>
      <c r="F1307" s="95"/>
      <c r="M1307" s="95"/>
    </row>
    <row r="1308" spans="4:13" x14ac:dyDescent="0.45">
      <c r="D1308" s="23"/>
      <c r="E1308" s="95"/>
      <c r="F1308" s="95"/>
      <c r="M1308" s="95"/>
    </row>
    <row r="1309" spans="4:13" x14ac:dyDescent="0.45">
      <c r="D1309" s="23"/>
      <c r="E1309" s="95"/>
      <c r="F1309" s="95"/>
      <c r="M1309" s="95"/>
    </row>
    <row r="1310" spans="4:13" x14ac:dyDescent="0.45">
      <c r="D1310" s="23"/>
      <c r="E1310" s="95"/>
      <c r="F1310" s="95"/>
      <c r="M1310" s="95"/>
    </row>
    <row r="1311" spans="4:13" x14ac:dyDescent="0.45">
      <c r="D1311" s="23"/>
      <c r="E1311" s="95"/>
      <c r="F1311" s="95"/>
      <c r="M1311" s="95"/>
    </row>
    <row r="1312" spans="4:13" x14ac:dyDescent="0.45">
      <c r="D1312" s="23"/>
      <c r="E1312" s="95"/>
      <c r="F1312" s="95"/>
      <c r="M1312" s="95"/>
    </row>
    <row r="1313" spans="4:13" x14ac:dyDescent="0.45">
      <c r="D1313" s="23"/>
      <c r="E1313" s="95"/>
      <c r="F1313" s="95"/>
      <c r="M1313" s="95"/>
    </row>
    <row r="1314" spans="4:13" x14ac:dyDescent="0.45">
      <c r="D1314" s="23"/>
      <c r="E1314" s="95"/>
      <c r="F1314" s="95"/>
      <c r="M1314" s="95"/>
    </row>
    <row r="1315" spans="4:13" x14ac:dyDescent="0.45">
      <c r="D1315" s="23"/>
      <c r="E1315" s="95"/>
      <c r="F1315" s="95"/>
      <c r="M1315" s="95"/>
    </row>
    <row r="1316" spans="4:13" x14ac:dyDescent="0.45">
      <c r="D1316" s="23"/>
      <c r="E1316" s="95"/>
      <c r="F1316" s="95"/>
      <c r="M1316" s="95"/>
    </row>
    <row r="1317" spans="4:13" x14ac:dyDescent="0.45">
      <c r="D1317" s="23"/>
      <c r="E1317" s="95"/>
      <c r="F1317" s="95"/>
      <c r="M1317" s="95"/>
    </row>
    <row r="1318" spans="4:13" x14ac:dyDescent="0.45">
      <c r="D1318" s="23"/>
      <c r="E1318" s="95"/>
      <c r="F1318" s="95"/>
      <c r="M1318" s="95"/>
    </row>
    <row r="1319" spans="4:13" x14ac:dyDescent="0.45">
      <c r="D1319" s="23"/>
      <c r="E1319" s="95"/>
      <c r="F1319" s="95"/>
      <c r="M1319" s="95"/>
    </row>
    <row r="1320" spans="4:13" x14ac:dyDescent="0.45">
      <c r="D1320" s="23"/>
      <c r="E1320" s="95"/>
      <c r="F1320" s="95"/>
      <c r="M1320" s="95"/>
    </row>
    <row r="1321" spans="4:13" x14ac:dyDescent="0.45">
      <c r="D1321" s="23"/>
      <c r="E1321" s="95"/>
      <c r="F1321" s="95"/>
      <c r="M1321" s="95"/>
    </row>
    <row r="1322" spans="4:13" x14ac:dyDescent="0.45">
      <c r="D1322" s="23"/>
      <c r="E1322" s="95"/>
      <c r="F1322" s="95"/>
      <c r="M1322" s="95"/>
    </row>
    <row r="1323" spans="4:13" x14ac:dyDescent="0.45">
      <c r="D1323" s="23"/>
      <c r="E1323" s="95"/>
      <c r="F1323" s="95"/>
      <c r="M1323" s="95"/>
    </row>
    <row r="1324" spans="4:13" x14ac:dyDescent="0.45">
      <c r="D1324" s="23"/>
      <c r="E1324" s="95"/>
      <c r="F1324" s="95"/>
      <c r="M1324" s="95"/>
    </row>
    <row r="1325" spans="4:13" x14ac:dyDescent="0.45">
      <c r="D1325" s="23"/>
      <c r="E1325" s="95"/>
      <c r="F1325" s="95"/>
      <c r="M1325" s="95"/>
    </row>
    <row r="1326" spans="4:13" x14ac:dyDescent="0.45">
      <c r="D1326" s="23"/>
      <c r="E1326" s="95"/>
      <c r="F1326" s="95"/>
      <c r="M1326" s="95"/>
    </row>
    <row r="1327" spans="4:13" x14ac:dyDescent="0.45">
      <c r="D1327" s="23"/>
      <c r="E1327" s="95"/>
      <c r="F1327" s="95"/>
      <c r="M1327" s="95"/>
    </row>
    <row r="1328" spans="4:13" x14ac:dyDescent="0.45">
      <c r="D1328" s="23"/>
      <c r="E1328" s="95"/>
      <c r="F1328" s="95"/>
      <c r="M1328" s="95"/>
    </row>
    <row r="1329" spans="4:13" x14ac:dyDescent="0.45">
      <c r="D1329" s="23"/>
      <c r="E1329" s="95"/>
      <c r="F1329" s="95"/>
      <c r="M1329" s="95"/>
    </row>
    <row r="1330" spans="4:13" x14ac:dyDescent="0.45">
      <c r="D1330" s="23"/>
      <c r="E1330" s="95"/>
      <c r="F1330" s="95"/>
      <c r="M1330" s="95"/>
    </row>
    <row r="1331" spans="4:13" x14ac:dyDescent="0.45">
      <c r="D1331" s="23"/>
      <c r="E1331" s="95"/>
      <c r="F1331" s="95"/>
      <c r="M1331" s="95"/>
    </row>
    <row r="1332" spans="4:13" x14ac:dyDescent="0.45">
      <c r="D1332" s="23"/>
      <c r="E1332" s="95"/>
      <c r="F1332" s="95"/>
      <c r="M1332" s="95"/>
    </row>
    <row r="1333" spans="4:13" x14ac:dyDescent="0.45">
      <c r="D1333" s="23"/>
      <c r="E1333" s="95"/>
      <c r="F1333" s="95"/>
      <c r="M1333" s="95"/>
    </row>
    <row r="1334" spans="4:13" x14ac:dyDescent="0.45">
      <c r="D1334" s="23"/>
      <c r="E1334" s="95"/>
      <c r="F1334" s="95"/>
      <c r="M1334" s="95"/>
    </row>
    <row r="1335" spans="4:13" x14ac:dyDescent="0.45">
      <c r="D1335" s="23"/>
      <c r="E1335" s="95"/>
      <c r="F1335" s="95"/>
      <c r="M1335" s="95"/>
    </row>
    <row r="1336" spans="4:13" x14ac:dyDescent="0.45">
      <c r="D1336" s="23"/>
      <c r="E1336" s="95"/>
      <c r="F1336" s="95"/>
      <c r="M1336" s="95"/>
    </row>
    <row r="1337" spans="4:13" x14ac:dyDescent="0.45">
      <c r="D1337" s="23"/>
      <c r="E1337" s="95"/>
      <c r="F1337" s="95"/>
      <c r="M1337" s="95"/>
    </row>
    <row r="1338" spans="4:13" x14ac:dyDescent="0.45">
      <c r="D1338" s="23"/>
      <c r="E1338" s="95"/>
      <c r="F1338" s="95"/>
      <c r="M1338" s="95"/>
    </row>
    <row r="1339" spans="4:13" x14ac:dyDescent="0.45">
      <c r="D1339" s="23"/>
      <c r="E1339" s="95"/>
      <c r="F1339" s="95"/>
      <c r="M1339" s="95"/>
    </row>
    <row r="1340" spans="4:13" x14ac:dyDescent="0.45">
      <c r="D1340" s="23"/>
      <c r="E1340" s="95"/>
      <c r="F1340" s="95"/>
      <c r="M1340" s="95"/>
    </row>
    <row r="1341" spans="4:13" x14ac:dyDescent="0.45">
      <c r="D1341" s="23"/>
      <c r="E1341" s="95"/>
      <c r="F1341" s="95"/>
      <c r="M1341" s="95"/>
    </row>
    <row r="1342" spans="4:13" x14ac:dyDescent="0.45">
      <c r="D1342" s="23"/>
      <c r="E1342" s="95"/>
      <c r="F1342" s="95"/>
      <c r="M1342" s="95"/>
    </row>
    <row r="1343" spans="4:13" x14ac:dyDescent="0.45">
      <c r="D1343" s="23"/>
      <c r="E1343" s="95"/>
      <c r="F1343" s="95"/>
      <c r="M1343" s="95"/>
    </row>
    <row r="1344" spans="4:13" x14ac:dyDescent="0.45">
      <c r="D1344" s="23"/>
      <c r="E1344" s="95"/>
      <c r="F1344" s="95"/>
      <c r="M1344" s="95"/>
    </row>
    <row r="1345" spans="4:13" x14ac:dyDescent="0.45">
      <c r="D1345" s="23"/>
      <c r="E1345" s="95"/>
      <c r="F1345" s="95"/>
      <c r="M1345" s="95"/>
    </row>
    <row r="1346" spans="4:13" x14ac:dyDescent="0.45">
      <c r="D1346" s="23"/>
      <c r="E1346" s="95"/>
      <c r="F1346" s="95"/>
      <c r="M1346" s="95"/>
    </row>
    <row r="1347" spans="4:13" x14ac:dyDescent="0.45">
      <c r="D1347" s="23"/>
      <c r="E1347" s="95"/>
      <c r="F1347" s="95"/>
      <c r="M1347" s="95"/>
    </row>
    <row r="1348" spans="4:13" x14ac:dyDescent="0.45">
      <c r="D1348" s="23"/>
      <c r="E1348" s="95"/>
      <c r="F1348" s="95"/>
      <c r="M1348" s="95"/>
    </row>
    <row r="1349" spans="4:13" x14ac:dyDescent="0.45">
      <c r="D1349" s="23"/>
      <c r="E1349" s="95"/>
      <c r="F1349" s="95"/>
      <c r="M1349" s="95"/>
    </row>
    <row r="1350" spans="4:13" x14ac:dyDescent="0.45">
      <c r="D1350" s="23"/>
      <c r="E1350" s="95"/>
      <c r="F1350" s="95"/>
      <c r="M1350" s="95"/>
    </row>
    <row r="1351" spans="4:13" x14ac:dyDescent="0.45">
      <c r="D1351" s="23"/>
      <c r="E1351" s="95"/>
      <c r="F1351" s="95"/>
      <c r="M1351" s="95"/>
    </row>
    <row r="1352" spans="4:13" x14ac:dyDescent="0.45">
      <c r="D1352" s="23"/>
      <c r="E1352" s="95"/>
      <c r="F1352" s="95"/>
      <c r="M1352" s="95"/>
    </row>
    <row r="1353" spans="4:13" x14ac:dyDescent="0.45">
      <c r="D1353" s="23"/>
      <c r="E1353" s="95"/>
      <c r="F1353" s="95"/>
      <c r="M1353" s="95"/>
    </row>
    <row r="1354" spans="4:13" x14ac:dyDescent="0.45">
      <c r="D1354" s="23"/>
      <c r="E1354" s="95"/>
      <c r="F1354" s="95"/>
      <c r="M1354" s="95"/>
    </row>
    <row r="1355" spans="4:13" x14ac:dyDescent="0.45">
      <c r="D1355" s="23"/>
      <c r="E1355" s="95"/>
      <c r="F1355" s="95"/>
      <c r="M1355" s="95"/>
    </row>
    <row r="1356" spans="4:13" x14ac:dyDescent="0.45">
      <c r="D1356" s="23"/>
      <c r="E1356" s="95"/>
      <c r="F1356" s="95"/>
      <c r="M1356" s="95"/>
    </row>
    <row r="1357" spans="4:13" x14ac:dyDescent="0.45">
      <c r="D1357" s="23"/>
      <c r="E1357" s="95"/>
      <c r="F1357" s="95"/>
      <c r="M1357" s="95"/>
    </row>
    <row r="1358" spans="4:13" x14ac:dyDescent="0.45">
      <c r="D1358" s="23"/>
      <c r="E1358" s="95"/>
      <c r="F1358" s="95"/>
      <c r="M1358" s="95"/>
    </row>
    <row r="1359" spans="4:13" x14ac:dyDescent="0.45">
      <c r="D1359" s="23"/>
      <c r="E1359" s="95"/>
      <c r="F1359" s="95"/>
      <c r="M1359" s="95"/>
    </row>
    <row r="1360" spans="4:13" x14ac:dyDescent="0.45">
      <c r="D1360" s="23"/>
      <c r="E1360" s="95"/>
      <c r="F1360" s="95"/>
      <c r="M1360" s="95"/>
    </row>
    <row r="1361" spans="4:13" x14ac:dyDescent="0.45">
      <c r="D1361" s="23"/>
      <c r="E1361" s="95"/>
      <c r="F1361" s="95"/>
      <c r="M1361" s="95"/>
    </row>
    <row r="1362" spans="4:13" x14ac:dyDescent="0.45">
      <c r="D1362" s="23"/>
      <c r="E1362" s="95"/>
      <c r="F1362" s="95"/>
      <c r="M1362" s="95"/>
    </row>
    <row r="1363" spans="4:13" x14ac:dyDescent="0.45">
      <c r="D1363" s="23"/>
      <c r="E1363" s="95"/>
      <c r="F1363" s="95"/>
      <c r="M1363" s="95"/>
    </row>
    <row r="1364" spans="4:13" x14ac:dyDescent="0.45">
      <c r="D1364" s="23"/>
      <c r="E1364" s="95"/>
      <c r="F1364" s="95"/>
      <c r="M1364" s="95"/>
    </row>
    <row r="1365" spans="4:13" x14ac:dyDescent="0.45">
      <c r="D1365" s="23"/>
      <c r="E1365" s="95"/>
      <c r="F1365" s="95"/>
      <c r="M1365" s="95"/>
    </row>
    <row r="1366" spans="4:13" x14ac:dyDescent="0.45">
      <c r="D1366" s="23"/>
      <c r="E1366" s="95"/>
      <c r="F1366" s="95"/>
      <c r="M1366" s="95"/>
    </row>
    <row r="1367" spans="4:13" x14ac:dyDescent="0.45">
      <c r="D1367" s="23"/>
      <c r="E1367" s="95"/>
      <c r="F1367" s="95"/>
      <c r="M1367" s="95"/>
    </row>
    <row r="1368" spans="4:13" x14ac:dyDescent="0.45">
      <c r="D1368" s="23"/>
      <c r="E1368" s="95"/>
      <c r="F1368" s="95"/>
      <c r="M1368" s="95"/>
    </row>
    <row r="1369" spans="4:13" x14ac:dyDescent="0.45">
      <c r="D1369" s="23"/>
      <c r="E1369" s="95"/>
      <c r="F1369" s="95"/>
      <c r="M1369" s="95"/>
    </row>
    <row r="1370" spans="4:13" x14ac:dyDescent="0.45">
      <c r="D1370" s="23"/>
      <c r="E1370" s="95"/>
      <c r="F1370" s="95"/>
      <c r="M1370" s="95"/>
    </row>
    <row r="1371" spans="4:13" x14ac:dyDescent="0.45">
      <c r="D1371" s="23"/>
      <c r="E1371" s="95"/>
      <c r="F1371" s="95"/>
      <c r="M1371" s="95"/>
    </row>
    <row r="1372" spans="4:13" x14ac:dyDescent="0.45">
      <c r="D1372" s="23"/>
      <c r="E1372" s="95"/>
      <c r="F1372" s="95"/>
      <c r="M1372" s="95"/>
    </row>
    <row r="1373" spans="4:13" x14ac:dyDescent="0.45">
      <c r="D1373" s="23"/>
      <c r="E1373" s="95"/>
      <c r="F1373" s="95"/>
      <c r="M1373" s="95"/>
    </row>
    <row r="1374" spans="4:13" x14ac:dyDescent="0.45">
      <c r="D1374" s="23"/>
      <c r="E1374" s="95"/>
      <c r="F1374" s="95"/>
      <c r="M1374" s="95"/>
    </row>
    <row r="1375" spans="4:13" x14ac:dyDescent="0.45">
      <c r="D1375" s="23"/>
      <c r="E1375" s="95"/>
      <c r="F1375" s="95"/>
      <c r="M1375" s="95"/>
    </row>
    <row r="1376" spans="4:13" x14ac:dyDescent="0.45">
      <c r="D1376" s="23"/>
      <c r="E1376" s="95"/>
      <c r="F1376" s="95"/>
      <c r="M1376" s="95"/>
    </row>
    <row r="1377" spans="4:13" x14ac:dyDescent="0.45">
      <c r="D1377" s="23"/>
      <c r="E1377" s="95"/>
      <c r="F1377" s="95"/>
      <c r="M1377" s="95"/>
    </row>
    <row r="1378" spans="4:13" x14ac:dyDescent="0.45">
      <c r="D1378" s="23"/>
      <c r="E1378" s="95"/>
      <c r="F1378" s="95"/>
      <c r="M1378" s="95"/>
    </row>
    <row r="1379" spans="4:13" x14ac:dyDescent="0.45">
      <c r="D1379" s="23"/>
      <c r="E1379" s="95"/>
      <c r="F1379" s="95"/>
      <c r="M1379" s="95"/>
    </row>
    <row r="1380" spans="4:13" x14ac:dyDescent="0.45">
      <c r="D1380" s="23"/>
      <c r="E1380" s="95"/>
      <c r="F1380" s="95"/>
      <c r="M1380" s="95"/>
    </row>
    <row r="1381" spans="4:13" x14ac:dyDescent="0.45">
      <c r="D1381" s="23"/>
      <c r="E1381" s="95"/>
      <c r="F1381" s="95"/>
      <c r="M1381" s="95"/>
    </row>
    <row r="1382" spans="4:13" x14ac:dyDescent="0.45">
      <c r="D1382" s="23"/>
      <c r="E1382" s="95"/>
      <c r="F1382" s="95"/>
      <c r="M1382" s="95"/>
    </row>
    <row r="1383" spans="4:13" x14ac:dyDescent="0.45">
      <c r="D1383" s="23"/>
      <c r="E1383" s="95"/>
      <c r="F1383" s="95"/>
      <c r="M1383" s="95"/>
    </row>
    <row r="1384" spans="4:13" x14ac:dyDescent="0.45">
      <c r="D1384" s="23"/>
      <c r="E1384" s="95"/>
      <c r="F1384" s="95"/>
      <c r="M1384" s="95"/>
    </row>
    <row r="1385" spans="4:13" x14ac:dyDescent="0.45">
      <c r="D1385" s="23"/>
      <c r="E1385" s="95"/>
      <c r="F1385" s="95"/>
      <c r="M1385" s="95"/>
    </row>
    <row r="1386" spans="4:13" x14ac:dyDescent="0.45">
      <c r="D1386" s="23"/>
      <c r="E1386" s="95"/>
      <c r="F1386" s="95"/>
      <c r="M1386" s="95"/>
    </row>
    <row r="1387" spans="4:13" x14ac:dyDescent="0.45">
      <c r="D1387" s="23"/>
      <c r="E1387" s="95"/>
      <c r="F1387" s="95"/>
      <c r="M1387" s="95"/>
    </row>
    <row r="1388" spans="4:13" x14ac:dyDescent="0.45">
      <c r="D1388" s="23"/>
      <c r="E1388" s="95"/>
      <c r="F1388" s="95"/>
      <c r="M1388" s="95"/>
    </row>
    <row r="1389" spans="4:13" x14ac:dyDescent="0.45">
      <c r="D1389" s="23"/>
      <c r="E1389" s="95"/>
      <c r="F1389" s="95"/>
      <c r="M1389" s="95"/>
    </row>
    <row r="1390" spans="4:13" x14ac:dyDescent="0.45">
      <c r="D1390" s="23"/>
      <c r="E1390" s="95"/>
      <c r="F1390" s="95"/>
      <c r="M1390" s="95"/>
    </row>
    <row r="1391" spans="4:13" x14ac:dyDescent="0.45">
      <c r="D1391" s="23"/>
      <c r="E1391" s="95"/>
      <c r="F1391" s="95"/>
      <c r="M1391" s="95"/>
    </row>
    <row r="1392" spans="4:13" x14ac:dyDescent="0.45">
      <c r="D1392" s="23"/>
      <c r="E1392" s="95"/>
      <c r="F1392" s="95"/>
      <c r="M1392" s="95"/>
    </row>
    <row r="1393" spans="4:13" x14ac:dyDescent="0.45">
      <c r="D1393" s="23"/>
      <c r="E1393" s="95"/>
      <c r="F1393" s="95"/>
      <c r="M1393" s="95"/>
    </row>
    <row r="1394" spans="4:13" x14ac:dyDescent="0.45">
      <c r="D1394" s="23"/>
      <c r="E1394" s="95"/>
      <c r="F1394" s="95"/>
      <c r="M1394" s="95"/>
    </row>
    <row r="1395" spans="4:13" x14ac:dyDescent="0.45">
      <c r="D1395" s="23"/>
      <c r="E1395" s="95"/>
      <c r="F1395" s="95"/>
      <c r="M1395" s="95"/>
    </row>
    <row r="1396" spans="4:13" x14ac:dyDescent="0.45">
      <c r="D1396" s="23"/>
      <c r="E1396" s="95"/>
      <c r="F1396" s="95"/>
      <c r="M1396" s="95"/>
    </row>
    <row r="1397" spans="4:13" x14ac:dyDescent="0.45">
      <c r="D1397" s="23"/>
      <c r="E1397" s="95"/>
      <c r="F1397" s="95"/>
      <c r="M1397" s="95"/>
    </row>
    <row r="1398" spans="4:13" x14ac:dyDescent="0.45">
      <c r="D1398" s="23"/>
      <c r="E1398" s="95"/>
      <c r="F1398" s="95"/>
      <c r="M1398" s="95"/>
    </row>
    <row r="1399" spans="4:13" x14ac:dyDescent="0.45">
      <c r="D1399" s="23"/>
      <c r="E1399" s="95"/>
      <c r="F1399" s="95"/>
      <c r="M1399" s="95"/>
    </row>
    <row r="1400" spans="4:13" x14ac:dyDescent="0.45">
      <c r="D1400" s="23"/>
      <c r="E1400" s="95"/>
      <c r="F1400" s="95"/>
      <c r="M1400" s="95"/>
    </row>
    <row r="1401" spans="4:13" x14ac:dyDescent="0.45">
      <c r="D1401" s="23"/>
      <c r="E1401" s="95"/>
      <c r="F1401" s="95"/>
      <c r="M1401" s="95"/>
    </row>
    <row r="1402" spans="4:13" x14ac:dyDescent="0.45">
      <c r="D1402" s="23"/>
      <c r="E1402" s="95"/>
      <c r="F1402" s="95"/>
      <c r="M1402" s="95"/>
    </row>
    <row r="1403" spans="4:13" x14ac:dyDescent="0.45">
      <c r="D1403" s="23"/>
      <c r="E1403" s="95"/>
      <c r="F1403" s="95"/>
      <c r="M1403" s="95"/>
    </row>
    <row r="1404" spans="4:13" x14ac:dyDescent="0.45">
      <c r="D1404" s="23"/>
      <c r="E1404" s="95"/>
      <c r="F1404" s="95"/>
      <c r="M1404" s="95"/>
    </row>
    <row r="1405" spans="4:13" x14ac:dyDescent="0.45">
      <c r="D1405" s="23"/>
      <c r="E1405" s="95"/>
      <c r="F1405" s="95"/>
      <c r="M1405" s="95"/>
    </row>
    <row r="1406" spans="4:13" x14ac:dyDescent="0.45">
      <c r="D1406" s="23"/>
      <c r="E1406" s="95"/>
      <c r="F1406" s="95"/>
      <c r="M1406" s="95"/>
    </row>
    <row r="1407" spans="4:13" x14ac:dyDescent="0.45">
      <c r="D1407" s="23"/>
      <c r="E1407" s="95"/>
      <c r="F1407" s="95"/>
      <c r="M1407" s="95"/>
    </row>
    <row r="1408" spans="4:13" x14ac:dyDescent="0.45">
      <c r="D1408" s="23"/>
      <c r="E1408" s="95"/>
      <c r="F1408" s="95"/>
      <c r="M1408" s="95"/>
    </row>
    <row r="1409" spans="4:13" x14ac:dyDescent="0.45">
      <c r="D1409" s="23"/>
      <c r="E1409" s="95"/>
      <c r="F1409" s="95"/>
      <c r="M1409" s="95"/>
    </row>
    <row r="1410" spans="4:13" x14ac:dyDescent="0.45">
      <c r="D1410" s="23"/>
      <c r="E1410" s="95"/>
      <c r="F1410" s="95"/>
      <c r="M1410" s="95"/>
    </row>
    <row r="1411" spans="4:13" x14ac:dyDescent="0.45">
      <c r="D1411" s="23"/>
      <c r="E1411" s="95"/>
      <c r="F1411" s="95"/>
      <c r="M1411" s="95"/>
    </row>
    <row r="1412" spans="4:13" x14ac:dyDescent="0.45">
      <c r="D1412" s="23"/>
      <c r="E1412" s="95"/>
      <c r="F1412" s="95"/>
      <c r="M1412" s="95"/>
    </row>
    <row r="1413" spans="4:13" x14ac:dyDescent="0.45">
      <c r="D1413" s="23"/>
      <c r="E1413" s="95"/>
      <c r="F1413" s="95"/>
      <c r="M1413" s="95"/>
    </row>
    <row r="1414" spans="4:13" x14ac:dyDescent="0.45">
      <c r="D1414" s="23"/>
      <c r="E1414" s="95"/>
      <c r="F1414" s="95"/>
      <c r="M1414" s="95"/>
    </row>
    <row r="1415" spans="4:13" x14ac:dyDescent="0.45">
      <c r="D1415" s="23"/>
      <c r="E1415" s="95"/>
      <c r="F1415" s="95"/>
      <c r="M1415" s="95"/>
    </row>
    <row r="1416" spans="4:13" x14ac:dyDescent="0.45">
      <c r="D1416" s="23"/>
      <c r="E1416" s="95"/>
      <c r="F1416" s="95"/>
      <c r="M1416" s="95"/>
    </row>
    <row r="1417" spans="4:13" x14ac:dyDescent="0.45">
      <c r="D1417" s="23"/>
      <c r="E1417" s="95"/>
      <c r="F1417" s="95"/>
      <c r="M1417" s="95"/>
    </row>
    <row r="1418" spans="4:13" x14ac:dyDescent="0.45">
      <c r="D1418" s="23"/>
      <c r="E1418" s="95"/>
      <c r="F1418" s="95"/>
      <c r="M1418" s="95"/>
    </row>
    <row r="1419" spans="4:13" x14ac:dyDescent="0.45">
      <c r="D1419" s="23"/>
      <c r="E1419" s="95"/>
      <c r="F1419" s="95"/>
      <c r="M1419" s="95"/>
    </row>
    <row r="1420" spans="4:13" x14ac:dyDescent="0.45">
      <c r="D1420" s="23"/>
      <c r="E1420" s="95"/>
      <c r="F1420" s="95"/>
      <c r="M1420" s="95"/>
    </row>
    <row r="1421" spans="4:13" x14ac:dyDescent="0.45">
      <c r="D1421" s="23"/>
      <c r="E1421" s="95"/>
      <c r="F1421" s="95"/>
      <c r="M1421" s="95"/>
    </row>
    <row r="1422" spans="4:13" x14ac:dyDescent="0.45">
      <c r="D1422" s="23"/>
      <c r="E1422" s="95"/>
      <c r="F1422" s="95"/>
      <c r="M1422" s="95"/>
    </row>
    <row r="1423" spans="4:13" x14ac:dyDescent="0.45">
      <c r="D1423" s="23"/>
      <c r="E1423" s="95"/>
      <c r="F1423" s="95"/>
      <c r="M1423" s="95"/>
    </row>
    <row r="1424" spans="4:13" x14ac:dyDescent="0.45">
      <c r="D1424" s="23"/>
      <c r="E1424" s="95"/>
      <c r="F1424" s="95"/>
      <c r="M1424" s="95"/>
    </row>
    <row r="1425" spans="4:13" x14ac:dyDescent="0.45">
      <c r="D1425" s="23"/>
      <c r="E1425" s="95"/>
      <c r="F1425" s="95"/>
      <c r="M1425" s="95"/>
    </row>
    <row r="1426" spans="4:13" x14ac:dyDescent="0.45">
      <c r="D1426" s="23"/>
      <c r="E1426" s="95"/>
      <c r="F1426" s="95"/>
      <c r="M1426" s="95"/>
    </row>
    <row r="1427" spans="4:13" x14ac:dyDescent="0.45">
      <c r="D1427" s="23"/>
      <c r="E1427" s="95"/>
      <c r="F1427" s="95"/>
      <c r="M1427" s="95"/>
    </row>
    <row r="1428" spans="4:13" x14ac:dyDescent="0.45">
      <c r="D1428" s="23"/>
      <c r="E1428" s="95"/>
      <c r="F1428" s="95"/>
      <c r="M1428" s="95"/>
    </row>
    <row r="1429" spans="4:13" x14ac:dyDescent="0.45">
      <c r="D1429" s="23"/>
      <c r="E1429" s="95"/>
      <c r="F1429" s="95"/>
      <c r="M1429" s="95"/>
    </row>
    <row r="1430" spans="4:13" x14ac:dyDescent="0.45">
      <c r="D1430" s="23"/>
      <c r="E1430" s="95"/>
      <c r="F1430" s="95"/>
      <c r="M1430" s="95"/>
    </row>
    <row r="1431" spans="4:13" x14ac:dyDescent="0.45">
      <c r="D1431" s="23"/>
      <c r="E1431" s="95"/>
      <c r="F1431" s="95"/>
      <c r="M1431" s="95"/>
    </row>
    <row r="1432" spans="4:13" x14ac:dyDescent="0.45">
      <c r="D1432" s="23"/>
      <c r="E1432" s="95"/>
      <c r="F1432" s="95"/>
      <c r="M1432" s="95"/>
    </row>
    <row r="1433" spans="4:13" x14ac:dyDescent="0.45">
      <c r="D1433" s="23"/>
      <c r="E1433" s="95"/>
      <c r="F1433" s="95"/>
      <c r="M1433" s="95"/>
    </row>
    <row r="1434" spans="4:13" x14ac:dyDescent="0.45">
      <c r="D1434" s="23"/>
      <c r="E1434" s="95"/>
      <c r="F1434" s="95"/>
      <c r="M1434" s="95"/>
    </row>
    <row r="1435" spans="4:13" x14ac:dyDescent="0.45">
      <c r="D1435" s="23"/>
      <c r="E1435" s="95"/>
      <c r="F1435" s="95"/>
      <c r="M1435" s="95"/>
    </row>
    <row r="1436" spans="4:13" x14ac:dyDescent="0.45">
      <c r="D1436" s="23"/>
      <c r="E1436" s="95"/>
      <c r="F1436" s="95"/>
      <c r="M1436" s="95"/>
    </row>
    <row r="1437" spans="4:13" x14ac:dyDescent="0.45">
      <c r="D1437" s="23"/>
      <c r="E1437" s="95"/>
      <c r="F1437" s="95"/>
      <c r="M1437" s="95"/>
    </row>
    <row r="1438" spans="4:13" x14ac:dyDescent="0.45">
      <c r="D1438" s="23"/>
      <c r="E1438" s="95"/>
      <c r="F1438" s="95"/>
      <c r="M1438" s="95"/>
    </row>
    <row r="1439" spans="4:13" x14ac:dyDescent="0.45">
      <c r="D1439" s="23"/>
      <c r="E1439" s="95"/>
      <c r="F1439" s="95"/>
      <c r="M1439" s="95"/>
    </row>
    <row r="1440" spans="4:13" x14ac:dyDescent="0.45">
      <c r="D1440" s="23"/>
      <c r="E1440" s="95"/>
      <c r="F1440" s="95"/>
      <c r="M1440" s="95"/>
    </row>
    <row r="1441" spans="4:13" x14ac:dyDescent="0.45">
      <c r="D1441" s="23"/>
      <c r="E1441" s="95"/>
      <c r="F1441" s="95"/>
      <c r="M1441" s="95"/>
    </row>
    <row r="1442" spans="4:13" x14ac:dyDescent="0.45">
      <c r="D1442" s="23"/>
      <c r="E1442" s="95"/>
      <c r="F1442" s="95"/>
      <c r="M1442" s="95"/>
    </row>
    <row r="1443" spans="4:13" x14ac:dyDescent="0.45">
      <c r="D1443" s="23"/>
      <c r="E1443" s="95"/>
      <c r="F1443" s="95"/>
      <c r="M1443" s="95"/>
    </row>
    <row r="1444" spans="4:13" x14ac:dyDescent="0.45">
      <c r="D1444" s="23"/>
      <c r="E1444" s="95"/>
      <c r="F1444" s="95"/>
      <c r="M1444" s="95"/>
    </row>
    <row r="1445" spans="4:13" x14ac:dyDescent="0.45">
      <c r="D1445" s="23"/>
      <c r="E1445" s="95"/>
      <c r="F1445" s="95"/>
      <c r="M1445" s="95"/>
    </row>
    <row r="1446" spans="4:13" x14ac:dyDescent="0.45">
      <c r="D1446" s="23"/>
      <c r="E1446" s="95"/>
      <c r="F1446" s="95"/>
      <c r="M1446" s="95"/>
    </row>
    <row r="1447" spans="4:13" x14ac:dyDescent="0.45">
      <c r="D1447" s="23"/>
      <c r="E1447" s="95"/>
      <c r="F1447" s="95"/>
      <c r="M1447" s="95"/>
    </row>
    <row r="1448" spans="4:13" x14ac:dyDescent="0.45">
      <c r="D1448" s="23"/>
      <c r="E1448" s="95"/>
      <c r="F1448" s="95"/>
      <c r="M1448" s="95"/>
    </row>
    <row r="1449" spans="4:13" x14ac:dyDescent="0.45">
      <c r="D1449" s="23"/>
      <c r="E1449" s="95"/>
      <c r="F1449" s="95"/>
      <c r="M1449" s="95"/>
    </row>
    <row r="1450" spans="4:13" x14ac:dyDescent="0.45">
      <c r="D1450" s="23"/>
      <c r="E1450" s="95"/>
      <c r="F1450" s="95"/>
      <c r="M1450" s="95"/>
    </row>
    <row r="1451" spans="4:13" x14ac:dyDescent="0.45">
      <c r="D1451" s="23"/>
      <c r="E1451" s="95"/>
      <c r="F1451" s="95"/>
      <c r="M1451" s="95"/>
    </row>
    <row r="1452" spans="4:13" x14ac:dyDescent="0.45">
      <c r="D1452" s="23"/>
      <c r="E1452" s="95"/>
      <c r="F1452" s="95"/>
      <c r="M1452" s="95"/>
    </row>
    <row r="1453" spans="4:13" x14ac:dyDescent="0.45">
      <c r="D1453" s="23"/>
      <c r="E1453" s="95"/>
      <c r="F1453" s="95"/>
      <c r="M1453" s="95"/>
    </row>
    <row r="1454" spans="4:13" x14ac:dyDescent="0.45">
      <c r="D1454" s="23"/>
      <c r="E1454" s="95"/>
      <c r="F1454" s="95"/>
      <c r="M1454" s="95"/>
    </row>
    <row r="1455" spans="4:13" x14ac:dyDescent="0.45">
      <c r="D1455" s="23"/>
      <c r="E1455" s="95"/>
      <c r="F1455" s="95"/>
      <c r="M1455" s="95"/>
    </row>
    <row r="1456" spans="4:13" x14ac:dyDescent="0.45">
      <c r="D1456" s="23"/>
      <c r="E1456" s="95"/>
      <c r="F1456" s="95"/>
      <c r="M1456" s="95"/>
    </row>
    <row r="1457" spans="4:13" x14ac:dyDescent="0.45">
      <c r="D1457" s="23"/>
      <c r="E1457" s="95"/>
      <c r="F1457" s="95"/>
      <c r="M1457" s="95"/>
    </row>
    <row r="1458" spans="4:13" x14ac:dyDescent="0.45">
      <c r="D1458" s="23"/>
      <c r="E1458" s="95"/>
      <c r="F1458" s="95"/>
      <c r="M1458" s="95"/>
    </row>
    <row r="1459" spans="4:13" x14ac:dyDescent="0.45">
      <c r="D1459" s="23"/>
      <c r="E1459" s="95"/>
      <c r="F1459" s="95"/>
      <c r="M1459" s="95"/>
    </row>
    <row r="1460" spans="4:13" x14ac:dyDescent="0.45">
      <c r="D1460" s="23"/>
      <c r="E1460" s="95"/>
      <c r="F1460" s="95"/>
      <c r="M1460" s="95"/>
    </row>
    <row r="1461" spans="4:13" x14ac:dyDescent="0.45">
      <c r="D1461" s="23"/>
      <c r="E1461" s="95"/>
      <c r="F1461" s="95"/>
      <c r="M1461" s="95"/>
    </row>
    <row r="1462" spans="4:13" x14ac:dyDescent="0.45">
      <c r="D1462" s="23"/>
      <c r="E1462" s="95"/>
      <c r="F1462" s="95"/>
      <c r="M1462" s="95"/>
    </row>
    <row r="1463" spans="4:13" x14ac:dyDescent="0.45">
      <c r="D1463" s="23"/>
      <c r="E1463" s="95"/>
      <c r="F1463" s="95"/>
      <c r="M1463" s="95"/>
    </row>
    <row r="1464" spans="4:13" x14ac:dyDescent="0.45">
      <c r="D1464" s="23"/>
      <c r="E1464" s="95"/>
      <c r="F1464" s="95"/>
      <c r="M1464" s="95"/>
    </row>
    <row r="1465" spans="4:13" x14ac:dyDescent="0.45">
      <c r="D1465" s="23"/>
      <c r="E1465" s="95"/>
      <c r="F1465" s="95"/>
      <c r="M1465" s="95"/>
    </row>
    <row r="1466" spans="4:13" x14ac:dyDescent="0.45">
      <c r="D1466" s="23"/>
      <c r="E1466" s="95"/>
      <c r="F1466" s="95"/>
      <c r="M1466" s="95"/>
    </row>
    <row r="1467" spans="4:13" x14ac:dyDescent="0.45">
      <c r="D1467" s="23"/>
      <c r="E1467" s="95"/>
      <c r="F1467" s="95"/>
      <c r="M1467" s="95"/>
    </row>
    <row r="1468" spans="4:13" x14ac:dyDescent="0.45">
      <c r="D1468" s="23"/>
      <c r="E1468" s="95"/>
      <c r="F1468" s="95"/>
      <c r="M1468" s="95"/>
    </row>
    <row r="1469" spans="4:13" x14ac:dyDescent="0.45">
      <c r="D1469" s="23"/>
      <c r="E1469" s="95"/>
      <c r="F1469" s="95"/>
      <c r="M1469" s="95"/>
    </row>
    <row r="1470" spans="4:13" x14ac:dyDescent="0.45">
      <c r="D1470" s="23"/>
      <c r="E1470" s="95"/>
      <c r="F1470" s="95"/>
      <c r="M1470" s="95"/>
    </row>
    <row r="1471" spans="4:13" x14ac:dyDescent="0.45">
      <c r="D1471" s="23"/>
      <c r="E1471" s="95"/>
      <c r="F1471" s="95"/>
      <c r="M1471" s="95"/>
    </row>
    <row r="1472" spans="4:13" x14ac:dyDescent="0.45">
      <c r="D1472" s="23"/>
      <c r="E1472" s="95"/>
      <c r="F1472" s="95"/>
      <c r="M1472" s="95"/>
    </row>
    <row r="1473" spans="4:13" x14ac:dyDescent="0.45">
      <c r="D1473" s="23"/>
      <c r="E1473" s="95"/>
      <c r="F1473" s="95"/>
      <c r="M1473" s="95"/>
    </row>
    <row r="1474" spans="4:13" x14ac:dyDescent="0.45">
      <c r="D1474" s="23"/>
      <c r="E1474" s="95"/>
      <c r="F1474" s="95"/>
      <c r="M1474" s="95"/>
    </row>
    <row r="1475" spans="4:13" x14ac:dyDescent="0.45">
      <c r="D1475" s="23"/>
      <c r="E1475" s="95"/>
      <c r="F1475" s="95"/>
      <c r="M1475" s="95"/>
    </row>
    <row r="1476" spans="4:13" x14ac:dyDescent="0.45">
      <c r="D1476" s="23"/>
      <c r="E1476" s="95"/>
      <c r="F1476" s="95"/>
      <c r="M1476" s="95"/>
    </row>
    <row r="1477" spans="4:13" x14ac:dyDescent="0.45">
      <c r="D1477" s="23"/>
      <c r="E1477" s="95"/>
      <c r="F1477" s="95"/>
      <c r="M1477" s="95"/>
    </row>
    <row r="1478" spans="4:13" x14ac:dyDescent="0.45">
      <c r="D1478" s="23"/>
      <c r="E1478" s="95"/>
      <c r="F1478" s="95"/>
      <c r="M1478" s="95"/>
    </row>
    <row r="1479" spans="4:13" x14ac:dyDescent="0.45">
      <c r="D1479" s="23"/>
      <c r="E1479" s="95"/>
      <c r="F1479" s="95"/>
      <c r="M1479" s="95"/>
    </row>
    <row r="1480" spans="4:13" x14ac:dyDescent="0.45">
      <c r="D1480" s="23"/>
      <c r="E1480" s="95"/>
      <c r="F1480" s="95"/>
      <c r="M1480" s="95"/>
    </row>
    <row r="1481" spans="4:13" x14ac:dyDescent="0.45">
      <c r="D1481" s="23"/>
      <c r="E1481" s="95"/>
      <c r="F1481" s="95"/>
      <c r="M1481" s="95"/>
    </row>
    <row r="1482" spans="4:13" x14ac:dyDescent="0.45">
      <c r="D1482" s="23"/>
      <c r="E1482" s="95"/>
      <c r="F1482" s="95"/>
      <c r="M1482" s="95"/>
    </row>
    <row r="1483" spans="4:13" x14ac:dyDescent="0.45">
      <c r="D1483" s="23"/>
      <c r="E1483" s="95"/>
      <c r="F1483" s="95"/>
      <c r="M1483" s="95"/>
    </row>
    <row r="1484" spans="4:13" x14ac:dyDescent="0.45">
      <c r="D1484" s="23"/>
      <c r="E1484" s="95"/>
      <c r="F1484" s="95"/>
      <c r="M1484" s="95"/>
    </row>
    <row r="1485" spans="4:13" x14ac:dyDescent="0.45">
      <c r="D1485" s="23"/>
      <c r="E1485" s="95"/>
      <c r="F1485" s="95"/>
      <c r="M1485" s="95"/>
    </row>
    <row r="1486" spans="4:13" x14ac:dyDescent="0.45">
      <c r="D1486" s="23"/>
      <c r="E1486" s="95"/>
      <c r="F1486" s="95"/>
      <c r="M1486" s="95"/>
    </row>
    <row r="1487" spans="4:13" x14ac:dyDescent="0.45">
      <c r="D1487" s="23"/>
      <c r="E1487" s="95"/>
      <c r="F1487" s="95"/>
      <c r="M1487" s="95"/>
    </row>
    <row r="1488" spans="4:13" x14ac:dyDescent="0.45">
      <c r="D1488" s="23"/>
      <c r="E1488" s="95"/>
      <c r="F1488" s="95"/>
      <c r="M1488" s="95"/>
    </row>
    <row r="1489" spans="4:13" x14ac:dyDescent="0.45">
      <c r="D1489" s="23"/>
      <c r="E1489" s="95"/>
      <c r="F1489" s="95"/>
      <c r="M1489" s="95"/>
    </row>
    <row r="1490" spans="4:13" x14ac:dyDescent="0.45">
      <c r="D1490" s="23"/>
      <c r="E1490" s="95"/>
      <c r="F1490" s="95"/>
      <c r="M1490" s="95"/>
    </row>
    <row r="1491" spans="4:13" x14ac:dyDescent="0.45">
      <c r="D1491" s="23"/>
      <c r="E1491" s="95"/>
      <c r="F1491" s="95"/>
      <c r="M1491" s="95"/>
    </row>
    <row r="1492" spans="4:13" x14ac:dyDescent="0.45">
      <c r="D1492" s="23"/>
      <c r="E1492" s="95"/>
      <c r="F1492" s="95"/>
      <c r="M1492" s="95"/>
    </row>
    <row r="1493" spans="4:13" x14ac:dyDescent="0.45">
      <c r="D1493" s="23"/>
      <c r="E1493" s="95"/>
      <c r="F1493" s="95"/>
      <c r="M1493" s="95"/>
    </row>
    <row r="1494" spans="4:13" x14ac:dyDescent="0.45">
      <c r="D1494" s="23"/>
      <c r="E1494" s="95"/>
      <c r="F1494" s="95"/>
      <c r="M1494" s="95"/>
    </row>
    <row r="1495" spans="4:13" x14ac:dyDescent="0.45">
      <c r="D1495" s="23"/>
      <c r="E1495" s="95"/>
      <c r="F1495" s="95"/>
      <c r="M1495" s="95"/>
    </row>
    <row r="1496" spans="4:13" x14ac:dyDescent="0.45">
      <c r="D1496" s="23"/>
      <c r="E1496" s="95"/>
      <c r="F1496" s="95"/>
      <c r="M1496" s="95"/>
    </row>
    <row r="1497" spans="4:13" x14ac:dyDescent="0.45">
      <c r="D1497" s="23"/>
      <c r="E1497" s="95"/>
      <c r="F1497" s="95"/>
      <c r="M1497" s="95"/>
    </row>
    <row r="1498" spans="4:13" x14ac:dyDescent="0.45">
      <c r="D1498" s="23"/>
      <c r="E1498" s="95"/>
      <c r="F1498" s="95"/>
      <c r="M1498" s="95"/>
    </row>
    <row r="1499" spans="4:13" x14ac:dyDescent="0.45">
      <c r="D1499" s="23"/>
      <c r="E1499" s="95"/>
      <c r="F1499" s="95"/>
      <c r="M1499" s="95"/>
    </row>
    <row r="1500" spans="4:13" x14ac:dyDescent="0.45">
      <c r="D1500" s="23"/>
      <c r="E1500" s="95"/>
      <c r="F1500" s="95"/>
      <c r="M1500" s="95"/>
    </row>
    <row r="1501" spans="4:13" x14ac:dyDescent="0.45">
      <c r="D1501" s="23"/>
      <c r="E1501" s="95"/>
      <c r="F1501" s="95"/>
      <c r="M1501" s="95"/>
    </row>
    <row r="1502" spans="4:13" x14ac:dyDescent="0.45">
      <c r="D1502" s="23"/>
      <c r="E1502" s="95"/>
      <c r="F1502" s="95"/>
      <c r="M1502" s="95"/>
    </row>
    <row r="1503" spans="4:13" x14ac:dyDescent="0.45">
      <c r="D1503" s="23"/>
      <c r="E1503" s="95"/>
      <c r="F1503" s="95"/>
      <c r="M1503" s="95"/>
    </row>
    <row r="1504" spans="4:13" x14ac:dyDescent="0.45">
      <c r="D1504" s="23"/>
      <c r="E1504" s="95"/>
      <c r="F1504" s="95"/>
      <c r="M1504" s="95"/>
    </row>
    <row r="1505" spans="4:13" x14ac:dyDescent="0.45">
      <c r="D1505" s="23"/>
      <c r="E1505" s="95"/>
      <c r="F1505" s="95"/>
      <c r="M1505" s="95"/>
    </row>
    <row r="1506" spans="4:13" x14ac:dyDescent="0.45">
      <c r="D1506" s="23"/>
      <c r="E1506" s="95"/>
      <c r="F1506" s="95"/>
      <c r="M1506" s="95"/>
    </row>
    <row r="1507" spans="4:13" x14ac:dyDescent="0.45">
      <c r="D1507" s="23"/>
      <c r="E1507" s="95"/>
      <c r="F1507" s="95"/>
      <c r="M1507" s="95"/>
    </row>
    <row r="1508" spans="4:13" x14ac:dyDescent="0.45">
      <c r="D1508" s="23"/>
      <c r="E1508" s="95"/>
      <c r="F1508" s="95"/>
      <c r="M1508" s="95"/>
    </row>
    <row r="1509" spans="4:13" x14ac:dyDescent="0.45">
      <c r="D1509" s="23"/>
      <c r="E1509" s="95"/>
      <c r="F1509" s="95"/>
      <c r="M1509" s="95"/>
    </row>
    <row r="1510" spans="4:13" x14ac:dyDescent="0.45">
      <c r="D1510" s="23"/>
      <c r="E1510" s="95"/>
      <c r="F1510" s="95"/>
      <c r="M1510" s="95"/>
    </row>
    <row r="1511" spans="4:13" x14ac:dyDescent="0.45">
      <c r="D1511" s="23"/>
      <c r="E1511" s="95"/>
      <c r="F1511" s="95"/>
      <c r="M1511" s="95"/>
    </row>
    <row r="1512" spans="4:13" x14ac:dyDescent="0.45">
      <c r="D1512" s="23"/>
      <c r="E1512" s="95"/>
      <c r="F1512" s="95"/>
      <c r="M1512" s="95"/>
    </row>
    <row r="1513" spans="4:13" x14ac:dyDescent="0.45">
      <c r="D1513" s="23"/>
      <c r="E1513" s="95"/>
      <c r="F1513" s="95"/>
      <c r="M1513" s="95"/>
    </row>
    <row r="1514" spans="4:13" x14ac:dyDescent="0.45">
      <c r="D1514" s="23"/>
      <c r="E1514" s="95"/>
      <c r="F1514" s="95"/>
      <c r="M1514" s="95"/>
    </row>
    <row r="1515" spans="4:13" x14ac:dyDescent="0.45">
      <c r="D1515" s="23"/>
      <c r="E1515" s="95"/>
      <c r="F1515" s="95"/>
      <c r="M1515" s="95"/>
    </row>
    <row r="1516" spans="4:13" x14ac:dyDescent="0.45">
      <c r="D1516" s="23"/>
      <c r="E1516" s="95"/>
      <c r="F1516" s="95"/>
      <c r="M1516" s="95"/>
    </row>
    <row r="1517" spans="4:13" x14ac:dyDescent="0.45">
      <c r="D1517" s="23"/>
      <c r="E1517" s="95"/>
      <c r="F1517" s="95"/>
      <c r="M1517" s="95"/>
    </row>
    <row r="1518" spans="4:13" x14ac:dyDescent="0.45">
      <c r="D1518" s="23"/>
      <c r="E1518" s="95"/>
      <c r="F1518" s="95"/>
      <c r="M1518" s="95"/>
    </row>
    <row r="1519" spans="4:13" x14ac:dyDescent="0.45">
      <c r="D1519" s="23"/>
      <c r="E1519" s="95"/>
      <c r="F1519" s="95"/>
      <c r="M1519" s="95"/>
    </row>
    <row r="1520" spans="4:13" x14ac:dyDescent="0.45">
      <c r="D1520" s="23"/>
      <c r="E1520" s="95"/>
      <c r="F1520" s="95"/>
      <c r="M1520" s="95"/>
    </row>
    <row r="1521" spans="4:13" x14ac:dyDescent="0.45">
      <c r="D1521" s="23"/>
      <c r="E1521" s="95"/>
      <c r="F1521" s="95"/>
      <c r="M1521" s="95"/>
    </row>
    <row r="1522" spans="4:13" x14ac:dyDescent="0.45">
      <c r="D1522" s="23"/>
      <c r="E1522" s="95"/>
      <c r="F1522" s="95"/>
      <c r="M1522" s="95"/>
    </row>
    <row r="1523" spans="4:13" x14ac:dyDescent="0.45">
      <c r="D1523" s="23"/>
      <c r="E1523" s="95"/>
      <c r="F1523" s="95"/>
      <c r="M1523" s="95"/>
    </row>
    <row r="1524" spans="4:13" x14ac:dyDescent="0.45">
      <c r="D1524" s="23"/>
      <c r="E1524" s="95"/>
      <c r="F1524" s="95"/>
      <c r="M1524" s="95"/>
    </row>
    <row r="1525" spans="4:13" x14ac:dyDescent="0.45">
      <c r="D1525" s="23"/>
      <c r="E1525" s="95"/>
      <c r="F1525" s="95"/>
      <c r="M1525" s="95"/>
    </row>
    <row r="1526" spans="4:13" x14ac:dyDescent="0.45">
      <c r="D1526" s="23"/>
      <c r="E1526" s="95"/>
      <c r="F1526" s="95"/>
      <c r="M1526" s="95"/>
    </row>
    <row r="1527" spans="4:13" x14ac:dyDescent="0.45">
      <c r="D1527" s="23"/>
      <c r="E1527" s="95"/>
      <c r="F1527" s="95"/>
      <c r="M1527" s="95"/>
    </row>
    <row r="1528" spans="4:13" x14ac:dyDescent="0.45">
      <c r="D1528" s="23"/>
      <c r="E1528" s="95"/>
      <c r="F1528" s="95"/>
      <c r="M1528" s="95"/>
    </row>
    <row r="1529" spans="4:13" x14ac:dyDescent="0.45">
      <c r="D1529" s="23"/>
      <c r="E1529" s="95"/>
      <c r="F1529" s="95"/>
      <c r="M1529" s="95"/>
    </row>
    <row r="1530" spans="4:13" x14ac:dyDescent="0.45">
      <c r="D1530" s="23"/>
      <c r="E1530" s="95"/>
      <c r="F1530" s="95"/>
      <c r="M1530" s="95"/>
    </row>
    <row r="1531" spans="4:13" x14ac:dyDescent="0.45">
      <c r="D1531" s="23"/>
      <c r="E1531" s="95"/>
      <c r="F1531" s="95"/>
      <c r="M1531" s="95"/>
    </row>
    <row r="1532" spans="4:13" x14ac:dyDescent="0.45">
      <c r="D1532" s="23"/>
      <c r="E1532" s="95"/>
      <c r="F1532" s="95"/>
      <c r="M1532" s="95"/>
    </row>
    <row r="1533" spans="4:13" x14ac:dyDescent="0.45">
      <c r="D1533" s="23"/>
      <c r="E1533" s="95"/>
      <c r="F1533" s="95"/>
      <c r="M1533" s="95"/>
    </row>
    <row r="1534" spans="4:13" x14ac:dyDescent="0.45">
      <c r="D1534" s="23"/>
      <c r="E1534" s="95"/>
      <c r="F1534" s="95"/>
      <c r="M1534" s="95"/>
    </row>
    <row r="1535" spans="4:13" x14ac:dyDescent="0.45">
      <c r="D1535" s="23"/>
      <c r="E1535" s="95"/>
      <c r="F1535" s="95"/>
      <c r="M1535" s="95"/>
    </row>
    <row r="1536" spans="4:13" x14ac:dyDescent="0.45">
      <c r="D1536" s="23"/>
      <c r="E1536" s="95"/>
      <c r="F1536" s="95"/>
      <c r="M1536" s="95"/>
    </row>
    <row r="1537" spans="4:13" x14ac:dyDescent="0.45">
      <c r="D1537" s="23"/>
      <c r="E1537" s="95"/>
      <c r="F1537" s="95"/>
      <c r="M1537" s="95"/>
    </row>
    <row r="1538" spans="4:13" x14ac:dyDescent="0.45">
      <c r="D1538" s="23"/>
      <c r="E1538" s="95"/>
      <c r="F1538" s="95"/>
      <c r="M1538" s="95"/>
    </row>
    <row r="1539" spans="4:13" x14ac:dyDescent="0.45">
      <c r="D1539" s="23"/>
      <c r="E1539" s="95"/>
      <c r="F1539" s="95"/>
      <c r="M1539" s="95"/>
    </row>
    <row r="1540" spans="4:13" x14ac:dyDescent="0.45">
      <c r="D1540" s="23"/>
      <c r="E1540" s="95"/>
      <c r="F1540" s="95"/>
      <c r="M1540" s="95"/>
    </row>
    <row r="1541" spans="4:13" x14ac:dyDescent="0.45">
      <c r="D1541" s="23"/>
      <c r="E1541" s="95"/>
      <c r="F1541" s="95"/>
      <c r="M1541" s="95"/>
    </row>
    <row r="1542" spans="4:13" x14ac:dyDescent="0.45">
      <c r="D1542" s="23"/>
      <c r="E1542" s="95"/>
      <c r="F1542" s="95"/>
      <c r="M1542" s="95"/>
    </row>
    <row r="1543" spans="4:13" x14ac:dyDescent="0.45">
      <c r="D1543" s="23"/>
      <c r="E1543" s="95"/>
      <c r="F1543" s="95"/>
      <c r="M1543" s="95"/>
    </row>
    <row r="1544" spans="4:13" x14ac:dyDescent="0.45">
      <c r="D1544" s="23"/>
      <c r="E1544" s="95"/>
      <c r="F1544" s="95"/>
      <c r="M1544" s="95"/>
    </row>
    <row r="1545" spans="4:13" x14ac:dyDescent="0.45">
      <c r="D1545" s="23"/>
      <c r="E1545" s="95"/>
      <c r="F1545" s="95"/>
      <c r="M1545" s="95"/>
    </row>
    <row r="1546" spans="4:13" x14ac:dyDescent="0.45">
      <c r="D1546" s="23"/>
      <c r="E1546" s="95"/>
      <c r="F1546" s="95"/>
      <c r="M1546" s="95"/>
    </row>
    <row r="1547" spans="4:13" x14ac:dyDescent="0.45">
      <c r="D1547" s="23"/>
      <c r="E1547" s="95"/>
      <c r="F1547" s="95"/>
      <c r="M1547" s="95"/>
    </row>
    <row r="1548" spans="4:13" x14ac:dyDescent="0.45">
      <c r="D1548" s="23"/>
      <c r="E1548" s="95"/>
      <c r="F1548" s="95"/>
      <c r="M1548" s="95"/>
    </row>
    <row r="1549" spans="4:13" x14ac:dyDescent="0.45">
      <c r="D1549" s="23"/>
      <c r="E1549" s="95"/>
      <c r="F1549" s="95"/>
      <c r="M1549" s="95"/>
    </row>
    <row r="1550" spans="4:13" x14ac:dyDescent="0.45">
      <c r="D1550" s="23"/>
      <c r="E1550" s="95"/>
      <c r="F1550" s="95"/>
      <c r="M1550" s="95"/>
    </row>
    <row r="1551" spans="4:13" x14ac:dyDescent="0.45">
      <c r="D1551" s="23"/>
      <c r="E1551" s="95"/>
      <c r="F1551" s="95"/>
      <c r="M1551" s="95"/>
    </row>
    <row r="1552" spans="4:13" x14ac:dyDescent="0.45">
      <c r="D1552" s="23"/>
      <c r="E1552" s="95"/>
      <c r="F1552" s="95"/>
      <c r="M1552" s="95"/>
    </row>
    <row r="1553" spans="4:13" x14ac:dyDescent="0.45">
      <c r="D1553" s="23"/>
      <c r="E1553" s="95"/>
      <c r="F1553" s="95"/>
      <c r="M1553" s="95"/>
    </row>
    <row r="1554" spans="4:13" x14ac:dyDescent="0.45">
      <c r="D1554" s="23"/>
      <c r="E1554" s="95"/>
      <c r="F1554" s="95"/>
      <c r="M1554" s="95"/>
    </row>
    <row r="1555" spans="4:13" x14ac:dyDescent="0.45">
      <c r="D1555" s="23"/>
      <c r="E1555" s="95"/>
      <c r="F1555" s="95"/>
      <c r="M1555" s="95"/>
    </row>
    <row r="1556" spans="4:13" x14ac:dyDescent="0.45">
      <c r="D1556" s="23"/>
      <c r="E1556" s="95"/>
      <c r="F1556" s="95"/>
      <c r="M1556" s="95"/>
    </row>
    <row r="1557" spans="4:13" x14ac:dyDescent="0.45">
      <c r="D1557" s="23"/>
      <c r="E1557" s="95"/>
      <c r="F1557" s="95"/>
      <c r="M1557" s="95"/>
    </row>
    <row r="1558" spans="4:13" x14ac:dyDescent="0.45">
      <c r="D1558" s="23"/>
      <c r="E1558" s="95"/>
      <c r="F1558" s="95"/>
      <c r="M1558" s="95"/>
    </row>
    <row r="1559" spans="4:13" x14ac:dyDescent="0.45">
      <c r="D1559" s="23"/>
      <c r="E1559" s="95"/>
      <c r="F1559" s="95"/>
      <c r="M1559" s="95"/>
    </row>
    <row r="1560" spans="4:13" x14ac:dyDescent="0.45">
      <c r="D1560" s="23"/>
      <c r="E1560" s="95"/>
      <c r="F1560" s="95"/>
      <c r="M1560" s="95"/>
    </row>
    <row r="1561" spans="4:13" x14ac:dyDescent="0.45">
      <c r="D1561" s="23"/>
      <c r="E1561" s="95"/>
      <c r="F1561" s="95"/>
      <c r="M1561" s="95"/>
    </row>
    <row r="1562" spans="4:13" x14ac:dyDescent="0.45">
      <c r="D1562" s="23"/>
      <c r="E1562" s="95"/>
      <c r="F1562" s="95"/>
      <c r="M1562" s="95"/>
    </row>
    <row r="1563" spans="4:13" x14ac:dyDescent="0.45">
      <c r="D1563" s="23"/>
      <c r="E1563" s="95"/>
      <c r="F1563" s="95"/>
      <c r="M1563" s="95"/>
    </row>
    <row r="1564" spans="4:13" x14ac:dyDescent="0.45">
      <c r="D1564" s="23"/>
      <c r="E1564" s="95"/>
      <c r="F1564" s="95"/>
      <c r="M1564" s="95"/>
    </row>
    <row r="1565" spans="4:13" x14ac:dyDescent="0.45">
      <c r="D1565" s="23"/>
      <c r="E1565" s="95"/>
      <c r="F1565" s="95"/>
      <c r="M1565" s="95"/>
    </row>
    <row r="1566" spans="4:13" x14ac:dyDescent="0.45">
      <c r="D1566" s="23"/>
      <c r="E1566" s="95"/>
      <c r="F1566" s="95"/>
      <c r="M1566" s="95"/>
    </row>
    <row r="1567" spans="4:13" x14ac:dyDescent="0.45">
      <c r="D1567" s="23"/>
      <c r="E1567" s="95"/>
      <c r="F1567" s="95"/>
      <c r="M1567" s="95"/>
    </row>
    <row r="1568" spans="4:13" x14ac:dyDescent="0.45">
      <c r="D1568" s="23"/>
      <c r="E1568" s="95"/>
      <c r="F1568" s="95"/>
      <c r="M1568" s="95"/>
    </row>
    <row r="1569" spans="4:13" x14ac:dyDescent="0.45">
      <c r="D1569" s="23"/>
      <c r="E1569" s="95"/>
      <c r="F1569" s="95"/>
      <c r="M1569" s="95"/>
    </row>
    <row r="1570" spans="4:13" x14ac:dyDescent="0.45">
      <c r="D1570" s="23"/>
      <c r="E1570" s="95"/>
      <c r="F1570" s="95"/>
      <c r="M1570" s="95"/>
    </row>
    <row r="1571" spans="4:13" x14ac:dyDescent="0.45">
      <c r="D1571" s="23"/>
      <c r="E1571" s="95"/>
      <c r="F1571" s="95"/>
      <c r="M1571" s="95"/>
    </row>
    <row r="1572" spans="4:13" x14ac:dyDescent="0.45">
      <c r="D1572" s="23"/>
      <c r="E1572" s="95"/>
      <c r="F1572" s="95"/>
      <c r="M1572" s="95"/>
    </row>
    <row r="1573" spans="4:13" x14ac:dyDescent="0.45">
      <c r="D1573" s="23"/>
      <c r="E1573" s="95"/>
      <c r="F1573" s="95"/>
      <c r="M1573" s="95"/>
    </row>
    <row r="1574" spans="4:13" x14ac:dyDescent="0.45">
      <c r="D1574" s="23"/>
      <c r="E1574" s="95"/>
      <c r="F1574" s="95"/>
      <c r="M1574" s="95"/>
    </row>
    <row r="1575" spans="4:13" x14ac:dyDescent="0.45">
      <c r="D1575" s="23"/>
      <c r="E1575" s="95"/>
      <c r="F1575" s="95"/>
      <c r="M1575" s="95"/>
    </row>
    <row r="1576" spans="4:13" x14ac:dyDescent="0.45">
      <c r="D1576" s="23"/>
      <c r="E1576" s="95"/>
      <c r="F1576" s="95"/>
      <c r="M1576" s="95"/>
    </row>
    <row r="1577" spans="4:13" x14ac:dyDescent="0.45">
      <c r="D1577" s="23"/>
      <c r="E1577" s="95"/>
      <c r="F1577" s="95"/>
      <c r="M1577" s="95"/>
    </row>
    <row r="1578" spans="4:13" x14ac:dyDescent="0.45">
      <c r="D1578" s="23"/>
      <c r="E1578" s="95"/>
      <c r="F1578" s="95"/>
      <c r="M1578" s="95"/>
    </row>
    <row r="1579" spans="4:13" x14ac:dyDescent="0.45">
      <c r="D1579" s="23"/>
      <c r="E1579" s="95"/>
      <c r="F1579" s="95"/>
      <c r="M1579" s="95"/>
    </row>
    <row r="1580" spans="4:13" x14ac:dyDescent="0.45">
      <c r="D1580" s="23"/>
      <c r="E1580" s="95"/>
      <c r="F1580" s="95"/>
      <c r="M1580" s="95"/>
    </row>
    <row r="1581" spans="4:13" x14ac:dyDescent="0.45">
      <c r="D1581" s="23"/>
      <c r="E1581" s="95"/>
      <c r="F1581" s="95"/>
      <c r="M1581" s="95"/>
    </row>
    <row r="1582" spans="4:13" x14ac:dyDescent="0.45">
      <c r="D1582" s="23"/>
      <c r="E1582" s="95"/>
      <c r="F1582" s="95"/>
      <c r="M1582" s="95"/>
    </row>
    <row r="1583" spans="4:13" x14ac:dyDescent="0.45">
      <c r="D1583" s="23"/>
      <c r="E1583" s="95"/>
      <c r="F1583" s="95"/>
      <c r="M1583" s="95"/>
    </row>
    <row r="1584" spans="4:13" x14ac:dyDescent="0.45">
      <c r="D1584" s="23"/>
      <c r="E1584" s="95"/>
      <c r="F1584" s="95"/>
      <c r="M1584" s="95"/>
    </row>
    <row r="1585" spans="4:13" x14ac:dyDescent="0.45">
      <c r="D1585" s="23"/>
      <c r="E1585" s="95"/>
      <c r="F1585" s="95"/>
      <c r="M1585" s="95"/>
    </row>
    <row r="1586" spans="4:13" x14ac:dyDescent="0.45">
      <c r="D1586" s="23"/>
      <c r="E1586" s="95"/>
      <c r="F1586" s="95"/>
      <c r="M1586" s="95"/>
    </row>
    <row r="1587" spans="4:13" x14ac:dyDescent="0.45">
      <c r="D1587" s="23"/>
      <c r="E1587" s="95"/>
      <c r="F1587" s="95"/>
      <c r="M1587" s="95"/>
    </row>
    <row r="1588" spans="4:13" x14ac:dyDescent="0.45">
      <c r="D1588" s="23"/>
      <c r="E1588" s="95"/>
      <c r="F1588" s="95"/>
      <c r="M1588" s="95"/>
    </row>
    <row r="1589" spans="4:13" x14ac:dyDescent="0.45">
      <c r="D1589" s="23"/>
      <c r="E1589" s="95"/>
      <c r="F1589" s="95"/>
      <c r="M1589" s="95"/>
    </row>
    <row r="1590" spans="4:13" x14ac:dyDescent="0.45">
      <c r="D1590" s="23"/>
      <c r="E1590" s="95"/>
      <c r="F1590" s="95"/>
      <c r="M1590" s="95"/>
    </row>
    <row r="1591" spans="4:13" x14ac:dyDescent="0.45">
      <c r="D1591" s="23"/>
      <c r="E1591" s="95"/>
      <c r="F1591" s="95"/>
      <c r="M1591" s="95"/>
    </row>
    <row r="1592" spans="4:13" x14ac:dyDescent="0.45">
      <c r="D1592" s="23"/>
      <c r="E1592" s="95"/>
      <c r="F1592" s="95"/>
      <c r="M1592" s="95"/>
    </row>
    <row r="1593" spans="4:13" x14ac:dyDescent="0.45">
      <c r="D1593" s="23"/>
      <c r="E1593" s="95"/>
      <c r="F1593" s="95"/>
      <c r="M1593" s="95"/>
    </row>
    <row r="1594" spans="4:13" x14ac:dyDescent="0.45">
      <c r="D1594" s="23"/>
      <c r="E1594" s="95"/>
      <c r="F1594" s="95"/>
      <c r="M1594" s="95"/>
    </row>
    <row r="1595" spans="4:13" x14ac:dyDescent="0.45">
      <c r="D1595" s="23"/>
      <c r="E1595" s="95"/>
      <c r="F1595" s="95"/>
      <c r="M1595" s="95"/>
    </row>
    <row r="1596" spans="4:13" x14ac:dyDescent="0.45">
      <c r="D1596" s="23"/>
      <c r="E1596" s="95"/>
      <c r="F1596" s="95"/>
      <c r="M1596" s="95"/>
    </row>
    <row r="1597" spans="4:13" x14ac:dyDescent="0.45">
      <c r="D1597" s="23"/>
      <c r="E1597" s="95"/>
      <c r="F1597" s="95"/>
      <c r="M1597" s="95"/>
    </row>
    <row r="1598" spans="4:13" x14ac:dyDescent="0.45">
      <c r="D1598" s="23"/>
      <c r="E1598" s="95"/>
      <c r="F1598" s="95"/>
      <c r="M1598" s="95"/>
    </row>
    <row r="1599" spans="4:13" x14ac:dyDescent="0.45">
      <c r="D1599" s="23"/>
      <c r="E1599" s="95"/>
      <c r="F1599" s="95"/>
      <c r="M1599" s="95"/>
    </row>
    <row r="1600" spans="4:13" x14ac:dyDescent="0.45">
      <c r="D1600" s="23"/>
      <c r="E1600" s="95"/>
      <c r="F1600" s="95"/>
      <c r="M1600" s="95"/>
    </row>
    <row r="1601" spans="4:13" x14ac:dyDescent="0.45">
      <c r="D1601" s="23"/>
      <c r="E1601" s="95"/>
      <c r="F1601" s="95"/>
      <c r="M1601" s="95"/>
    </row>
    <row r="1602" spans="4:13" x14ac:dyDescent="0.45">
      <c r="D1602" s="23"/>
      <c r="E1602" s="95"/>
      <c r="F1602" s="95"/>
      <c r="M1602" s="95"/>
    </row>
    <row r="1603" spans="4:13" x14ac:dyDescent="0.45">
      <c r="D1603" s="23"/>
      <c r="E1603" s="95"/>
      <c r="F1603" s="95"/>
      <c r="M1603" s="95"/>
    </row>
    <row r="1604" spans="4:13" x14ac:dyDescent="0.45">
      <c r="D1604" s="23"/>
      <c r="E1604" s="95"/>
      <c r="F1604" s="95"/>
      <c r="M1604" s="95"/>
    </row>
    <row r="1605" spans="4:13" x14ac:dyDescent="0.45">
      <c r="D1605" s="23"/>
      <c r="E1605" s="95"/>
      <c r="F1605" s="95"/>
      <c r="M1605" s="95"/>
    </row>
    <row r="1606" spans="4:13" x14ac:dyDescent="0.45">
      <c r="D1606" s="23"/>
      <c r="E1606" s="95"/>
      <c r="F1606" s="95"/>
      <c r="M1606" s="95"/>
    </row>
    <row r="1607" spans="4:13" x14ac:dyDescent="0.45">
      <c r="D1607" s="23"/>
      <c r="E1607" s="95"/>
      <c r="F1607" s="95"/>
      <c r="M1607" s="95"/>
    </row>
    <row r="1608" spans="4:13" x14ac:dyDescent="0.45">
      <c r="D1608" s="23"/>
      <c r="E1608" s="95"/>
      <c r="F1608" s="95"/>
      <c r="M1608" s="95"/>
    </row>
    <row r="1609" spans="4:13" x14ac:dyDescent="0.45">
      <c r="D1609" s="23"/>
      <c r="E1609" s="95"/>
      <c r="F1609" s="95"/>
      <c r="M1609" s="95"/>
    </row>
    <row r="1610" spans="4:13" x14ac:dyDescent="0.45">
      <c r="D1610" s="23"/>
      <c r="E1610" s="95"/>
      <c r="F1610" s="95"/>
      <c r="M1610" s="95"/>
    </row>
    <row r="1611" spans="4:13" x14ac:dyDescent="0.45">
      <c r="D1611" s="23"/>
      <c r="E1611" s="95"/>
      <c r="F1611" s="95"/>
      <c r="M1611" s="95"/>
    </row>
    <row r="1612" spans="4:13" x14ac:dyDescent="0.45">
      <c r="D1612" s="23"/>
      <c r="E1612" s="95"/>
      <c r="F1612" s="95"/>
      <c r="M1612" s="95"/>
    </row>
    <row r="1613" spans="4:13" x14ac:dyDescent="0.45">
      <c r="D1613" s="23"/>
      <c r="E1613" s="95"/>
      <c r="F1613" s="95"/>
      <c r="M1613" s="95"/>
    </row>
    <row r="1614" spans="4:13" x14ac:dyDescent="0.45">
      <c r="D1614" s="23"/>
      <c r="E1614" s="95"/>
      <c r="F1614" s="95"/>
      <c r="M1614" s="95"/>
    </row>
    <row r="1615" spans="4:13" x14ac:dyDescent="0.45">
      <c r="D1615" s="23"/>
      <c r="E1615" s="95"/>
      <c r="F1615" s="95"/>
      <c r="M1615" s="95"/>
    </row>
    <row r="1616" spans="4:13" x14ac:dyDescent="0.45">
      <c r="D1616" s="23"/>
      <c r="E1616" s="95"/>
      <c r="F1616" s="95"/>
      <c r="M1616" s="95"/>
    </row>
    <row r="1617" spans="4:13" x14ac:dyDescent="0.45">
      <c r="D1617" s="23"/>
      <c r="E1617" s="95"/>
      <c r="F1617" s="95"/>
      <c r="M1617" s="95"/>
    </row>
    <row r="1618" spans="4:13" x14ac:dyDescent="0.45">
      <c r="D1618" s="23"/>
      <c r="E1618" s="95"/>
      <c r="F1618" s="95"/>
      <c r="M1618" s="95"/>
    </row>
    <row r="1619" spans="4:13" x14ac:dyDescent="0.45">
      <c r="D1619" s="23"/>
      <c r="E1619" s="95"/>
      <c r="F1619" s="95"/>
      <c r="M1619" s="95"/>
    </row>
    <row r="1620" spans="4:13" x14ac:dyDescent="0.45">
      <c r="D1620" s="23"/>
      <c r="E1620" s="95"/>
      <c r="F1620" s="95"/>
      <c r="M1620" s="95"/>
    </row>
    <row r="1621" spans="4:13" x14ac:dyDescent="0.45">
      <c r="D1621" s="23"/>
      <c r="E1621" s="95"/>
      <c r="F1621" s="95"/>
      <c r="M1621" s="95"/>
    </row>
    <row r="1622" spans="4:13" x14ac:dyDescent="0.45">
      <c r="D1622" s="23"/>
      <c r="E1622" s="95"/>
      <c r="F1622" s="95"/>
      <c r="M1622" s="95"/>
    </row>
    <row r="1623" spans="4:13" x14ac:dyDescent="0.45">
      <c r="D1623" s="23"/>
      <c r="E1623" s="95"/>
      <c r="F1623" s="95"/>
      <c r="M1623" s="95"/>
    </row>
    <row r="1624" spans="4:13" x14ac:dyDescent="0.45">
      <c r="D1624" s="23"/>
      <c r="E1624" s="95"/>
      <c r="F1624" s="95"/>
      <c r="M1624" s="95"/>
    </row>
    <row r="1625" spans="4:13" x14ac:dyDescent="0.45">
      <c r="D1625" s="23"/>
      <c r="E1625" s="95"/>
      <c r="F1625" s="95"/>
      <c r="M1625" s="95"/>
    </row>
    <row r="1626" spans="4:13" x14ac:dyDescent="0.45">
      <c r="D1626" s="23"/>
      <c r="E1626" s="95"/>
      <c r="F1626" s="95"/>
      <c r="M1626" s="95"/>
    </row>
    <row r="1627" spans="4:13" x14ac:dyDescent="0.45">
      <c r="D1627" s="23"/>
      <c r="E1627" s="95"/>
      <c r="F1627" s="95"/>
      <c r="M1627" s="95"/>
    </row>
    <row r="1628" spans="4:13" x14ac:dyDescent="0.45">
      <c r="D1628" s="23"/>
      <c r="E1628" s="95"/>
      <c r="F1628" s="95"/>
      <c r="M1628" s="95"/>
    </row>
    <row r="1629" spans="4:13" x14ac:dyDescent="0.45">
      <c r="D1629" s="23"/>
      <c r="E1629" s="95"/>
      <c r="F1629" s="95"/>
      <c r="M1629" s="95"/>
    </row>
    <row r="1630" spans="4:13" x14ac:dyDescent="0.45">
      <c r="D1630" s="23"/>
      <c r="E1630" s="95"/>
      <c r="F1630" s="95"/>
      <c r="M1630" s="95"/>
    </row>
    <row r="1631" spans="4:13" x14ac:dyDescent="0.45">
      <c r="D1631" s="23"/>
      <c r="E1631" s="95"/>
      <c r="F1631" s="95"/>
      <c r="M1631" s="95"/>
    </row>
    <row r="1632" spans="4:13" x14ac:dyDescent="0.45">
      <c r="D1632" s="23"/>
      <c r="E1632" s="95"/>
      <c r="F1632" s="95"/>
      <c r="M1632" s="95"/>
    </row>
    <row r="1633" spans="4:13" x14ac:dyDescent="0.45">
      <c r="D1633" s="23"/>
      <c r="E1633" s="95"/>
      <c r="F1633" s="95"/>
      <c r="M1633" s="95"/>
    </row>
    <row r="1634" spans="4:13" x14ac:dyDescent="0.45">
      <c r="D1634" s="23"/>
      <c r="E1634" s="95"/>
      <c r="F1634" s="95"/>
      <c r="M1634" s="95"/>
    </row>
    <row r="1635" spans="4:13" x14ac:dyDescent="0.45">
      <c r="D1635" s="23"/>
      <c r="E1635" s="95"/>
      <c r="F1635" s="95"/>
      <c r="M1635" s="95"/>
    </row>
    <row r="1636" spans="4:13" x14ac:dyDescent="0.45">
      <c r="D1636" s="23"/>
      <c r="E1636" s="95"/>
      <c r="F1636" s="95"/>
      <c r="M1636" s="95"/>
    </row>
    <row r="1637" spans="4:13" x14ac:dyDescent="0.45">
      <c r="D1637" s="23"/>
      <c r="E1637" s="95"/>
      <c r="F1637" s="95"/>
      <c r="M1637" s="95"/>
    </row>
    <row r="1638" spans="4:13" x14ac:dyDescent="0.45">
      <c r="D1638" s="23"/>
      <c r="E1638" s="95"/>
      <c r="F1638" s="95"/>
      <c r="M1638" s="95"/>
    </row>
    <row r="1639" spans="4:13" x14ac:dyDescent="0.45">
      <c r="D1639" s="23"/>
      <c r="E1639" s="95"/>
      <c r="F1639" s="95"/>
      <c r="M1639" s="95"/>
    </row>
    <row r="1640" spans="4:13" x14ac:dyDescent="0.45">
      <c r="D1640" s="23"/>
      <c r="E1640" s="95"/>
      <c r="F1640" s="95"/>
      <c r="M1640" s="95"/>
    </row>
    <row r="1641" spans="4:13" x14ac:dyDescent="0.45">
      <c r="D1641" s="23"/>
      <c r="E1641" s="95"/>
      <c r="F1641" s="95"/>
      <c r="M1641" s="95"/>
    </row>
    <row r="1642" spans="4:13" x14ac:dyDescent="0.45">
      <c r="D1642" s="23"/>
      <c r="E1642" s="95"/>
      <c r="F1642" s="95"/>
      <c r="M1642" s="95"/>
    </row>
    <row r="1643" spans="4:13" x14ac:dyDescent="0.45">
      <c r="D1643" s="23"/>
      <c r="E1643" s="95"/>
      <c r="F1643" s="95"/>
      <c r="M1643" s="95"/>
    </row>
    <row r="1644" spans="4:13" x14ac:dyDescent="0.45">
      <c r="D1644" s="23"/>
      <c r="E1644" s="95"/>
      <c r="F1644" s="95"/>
      <c r="M1644" s="95"/>
    </row>
    <row r="1645" spans="4:13" x14ac:dyDescent="0.45">
      <c r="D1645" s="23"/>
      <c r="E1645" s="95"/>
      <c r="F1645" s="95"/>
      <c r="M1645" s="95"/>
    </row>
    <row r="1646" spans="4:13" x14ac:dyDescent="0.45">
      <c r="D1646" s="23"/>
      <c r="E1646" s="95"/>
      <c r="F1646" s="95"/>
      <c r="M1646" s="95"/>
    </row>
    <row r="1647" spans="4:13" x14ac:dyDescent="0.45">
      <c r="D1647" s="23"/>
      <c r="E1647" s="95"/>
      <c r="F1647" s="95"/>
      <c r="M1647" s="95"/>
    </row>
    <row r="1648" spans="4:13" x14ac:dyDescent="0.45">
      <c r="D1648" s="23"/>
      <c r="E1648" s="95"/>
      <c r="F1648" s="95"/>
      <c r="M1648" s="95"/>
    </row>
    <row r="1649" spans="4:13" x14ac:dyDescent="0.45">
      <c r="D1649" s="23"/>
      <c r="E1649" s="95"/>
      <c r="F1649" s="95"/>
      <c r="M1649" s="95"/>
    </row>
    <row r="1650" spans="4:13" x14ac:dyDescent="0.45">
      <c r="D1650" s="23"/>
      <c r="E1650" s="95"/>
      <c r="F1650" s="95"/>
      <c r="M1650" s="95"/>
    </row>
    <row r="1651" spans="4:13" x14ac:dyDescent="0.45">
      <c r="D1651" s="23"/>
      <c r="E1651" s="95"/>
      <c r="F1651" s="95"/>
      <c r="M1651" s="95"/>
    </row>
    <row r="1652" spans="4:13" x14ac:dyDescent="0.45">
      <c r="D1652" s="23"/>
      <c r="E1652" s="95"/>
      <c r="F1652" s="95"/>
      <c r="M1652" s="95"/>
    </row>
    <row r="1653" spans="4:13" x14ac:dyDescent="0.45">
      <c r="D1653" s="23"/>
      <c r="E1653" s="95"/>
      <c r="F1653" s="95"/>
      <c r="M1653" s="95"/>
    </row>
    <row r="1654" spans="4:13" x14ac:dyDescent="0.45">
      <c r="D1654" s="23"/>
      <c r="E1654" s="95"/>
      <c r="F1654" s="95"/>
      <c r="M1654" s="95"/>
    </row>
    <row r="1655" spans="4:13" x14ac:dyDescent="0.45">
      <c r="D1655" s="23"/>
      <c r="E1655" s="95"/>
      <c r="F1655" s="95"/>
      <c r="M1655" s="95"/>
    </row>
    <row r="1656" spans="4:13" x14ac:dyDescent="0.45">
      <c r="D1656" s="23"/>
      <c r="E1656" s="95"/>
      <c r="F1656" s="95"/>
      <c r="M1656" s="95"/>
    </row>
    <row r="1657" spans="4:13" x14ac:dyDescent="0.45">
      <c r="D1657" s="23"/>
      <c r="E1657" s="95"/>
      <c r="F1657" s="95"/>
      <c r="M1657" s="95"/>
    </row>
    <row r="1658" spans="4:13" x14ac:dyDescent="0.45">
      <c r="D1658" s="23"/>
      <c r="E1658" s="95"/>
      <c r="F1658" s="95"/>
      <c r="M1658" s="95"/>
    </row>
    <row r="1659" spans="4:13" x14ac:dyDescent="0.45">
      <c r="D1659" s="23"/>
      <c r="E1659" s="95"/>
      <c r="F1659" s="95"/>
      <c r="M1659" s="95"/>
    </row>
    <row r="1660" spans="4:13" x14ac:dyDescent="0.45">
      <c r="D1660" s="23"/>
      <c r="E1660" s="95"/>
      <c r="F1660" s="95"/>
      <c r="M1660" s="95"/>
    </row>
    <row r="1661" spans="4:13" x14ac:dyDescent="0.45">
      <c r="D1661" s="23"/>
      <c r="E1661" s="95"/>
      <c r="F1661" s="95"/>
      <c r="M1661" s="95"/>
    </row>
    <row r="1662" spans="4:13" x14ac:dyDescent="0.45">
      <c r="D1662" s="23"/>
      <c r="E1662" s="95"/>
      <c r="F1662" s="95"/>
      <c r="M1662" s="95"/>
    </row>
    <row r="1663" spans="4:13" x14ac:dyDescent="0.45">
      <c r="D1663" s="23"/>
      <c r="E1663" s="95"/>
      <c r="F1663" s="95"/>
      <c r="M1663" s="95"/>
    </row>
    <row r="1664" spans="4:13" x14ac:dyDescent="0.45">
      <c r="D1664" s="23"/>
      <c r="E1664" s="95"/>
      <c r="F1664" s="95"/>
      <c r="M1664" s="95"/>
    </row>
    <row r="1665" spans="4:13" x14ac:dyDescent="0.45">
      <c r="D1665" s="23"/>
      <c r="E1665" s="95"/>
      <c r="F1665" s="95"/>
      <c r="M1665" s="95"/>
    </row>
    <row r="1666" spans="4:13" x14ac:dyDescent="0.45">
      <c r="D1666" s="23"/>
      <c r="E1666" s="95"/>
      <c r="F1666" s="95"/>
      <c r="M1666" s="95"/>
    </row>
    <row r="1667" spans="4:13" x14ac:dyDescent="0.45">
      <c r="D1667" s="23"/>
      <c r="E1667" s="95"/>
      <c r="F1667" s="95"/>
      <c r="M1667" s="95"/>
    </row>
    <row r="1668" spans="4:13" x14ac:dyDescent="0.45">
      <c r="D1668" s="23"/>
      <c r="E1668" s="95"/>
      <c r="F1668" s="95"/>
      <c r="M1668" s="95"/>
    </row>
    <row r="1669" spans="4:13" x14ac:dyDescent="0.45">
      <c r="D1669" s="23"/>
      <c r="E1669" s="95"/>
      <c r="F1669" s="95"/>
      <c r="M1669" s="95"/>
    </row>
    <row r="1670" spans="4:13" x14ac:dyDescent="0.45">
      <c r="D1670" s="23"/>
      <c r="E1670" s="95"/>
      <c r="F1670" s="95"/>
      <c r="M1670" s="95"/>
    </row>
    <row r="1671" spans="4:13" x14ac:dyDescent="0.45">
      <c r="D1671" s="23"/>
      <c r="E1671" s="95"/>
      <c r="F1671" s="95"/>
      <c r="M1671" s="95"/>
    </row>
    <row r="1672" spans="4:13" x14ac:dyDescent="0.45">
      <c r="D1672" s="23"/>
      <c r="E1672" s="95"/>
      <c r="F1672" s="95"/>
      <c r="M1672" s="95"/>
    </row>
    <row r="1673" spans="4:13" x14ac:dyDescent="0.45">
      <c r="D1673" s="23"/>
      <c r="E1673" s="95"/>
      <c r="F1673" s="95"/>
      <c r="M1673" s="95"/>
    </row>
    <row r="1674" spans="4:13" x14ac:dyDescent="0.45">
      <c r="D1674" s="23"/>
      <c r="E1674" s="95"/>
      <c r="F1674" s="95"/>
      <c r="M1674" s="95"/>
    </row>
    <row r="1675" spans="4:13" x14ac:dyDescent="0.45">
      <c r="D1675" s="23"/>
      <c r="E1675" s="95"/>
      <c r="F1675" s="95"/>
      <c r="M1675" s="95"/>
    </row>
    <row r="1676" spans="4:13" x14ac:dyDescent="0.45">
      <c r="D1676" s="23"/>
      <c r="E1676" s="95"/>
      <c r="F1676" s="95"/>
      <c r="M1676" s="95"/>
    </row>
    <row r="1677" spans="4:13" x14ac:dyDescent="0.45">
      <c r="D1677" s="23"/>
      <c r="E1677" s="95"/>
      <c r="F1677" s="95"/>
      <c r="M1677" s="95"/>
    </row>
    <row r="1678" spans="4:13" x14ac:dyDescent="0.45">
      <c r="D1678" s="23"/>
      <c r="E1678" s="95"/>
      <c r="F1678" s="95"/>
      <c r="M1678" s="95"/>
    </row>
    <row r="1679" spans="4:13" x14ac:dyDescent="0.45">
      <c r="D1679" s="23"/>
      <c r="E1679" s="95"/>
      <c r="F1679" s="95"/>
      <c r="M1679" s="95"/>
    </row>
    <row r="1680" spans="4:13" x14ac:dyDescent="0.45">
      <c r="D1680" s="23"/>
      <c r="E1680" s="95"/>
      <c r="F1680" s="95"/>
      <c r="M1680" s="95"/>
    </row>
    <row r="1681" spans="4:13" x14ac:dyDescent="0.45">
      <c r="D1681" s="23"/>
      <c r="E1681" s="95"/>
      <c r="F1681" s="95"/>
      <c r="M1681" s="95"/>
    </row>
    <row r="1682" spans="4:13" x14ac:dyDescent="0.45">
      <c r="D1682" s="23"/>
      <c r="E1682" s="95"/>
      <c r="F1682" s="95"/>
      <c r="M1682" s="95"/>
    </row>
    <row r="1683" spans="4:13" x14ac:dyDescent="0.45">
      <c r="D1683" s="23"/>
      <c r="E1683" s="95"/>
      <c r="F1683" s="95"/>
      <c r="M1683" s="95"/>
    </row>
    <row r="1684" spans="4:13" x14ac:dyDescent="0.45">
      <c r="D1684" s="23"/>
      <c r="E1684" s="95"/>
      <c r="F1684" s="95"/>
      <c r="M1684" s="95"/>
    </row>
    <row r="1685" spans="4:13" x14ac:dyDescent="0.45">
      <c r="D1685" s="23"/>
      <c r="E1685" s="95"/>
      <c r="F1685" s="95"/>
      <c r="M1685" s="95"/>
    </row>
    <row r="1686" spans="4:13" x14ac:dyDescent="0.45">
      <c r="D1686" s="23"/>
      <c r="E1686" s="95"/>
      <c r="F1686" s="95"/>
      <c r="M1686" s="95"/>
    </row>
    <row r="1687" spans="4:13" x14ac:dyDescent="0.45">
      <c r="D1687" s="23"/>
      <c r="E1687" s="95"/>
      <c r="F1687" s="95"/>
      <c r="M1687" s="95"/>
    </row>
    <row r="1688" spans="4:13" x14ac:dyDescent="0.45">
      <c r="D1688" s="23"/>
      <c r="E1688" s="95"/>
      <c r="F1688" s="95"/>
      <c r="M1688" s="95"/>
    </row>
    <row r="1689" spans="4:13" x14ac:dyDescent="0.45">
      <c r="D1689" s="23"/>
      <c r="E1689" s="95"/>
      <c r="F1689" s="95"/>
      <c r="M1689" s="95"/>
    </row>
    <row r="1690" spans="4:13" x14ac:dyDescent="0.45">
      <c r="D1690" s="23"/>
      <c r="E1690" s="95"/>
      <c r="F1690" s="95"/>
      <c r="M1690" s="95"/>
    </row>
    <row r="1691" spans="4:13" x14ac:dyDescent="0.45">
      <c r="D1691" s="23"/>
      <c r="E1691" s="95"/>
      <c r="F1691" s="95"/>
      <c r="M1691" s="95"/>
    </row>
    <row r="1692" spans="4:13" x14ac:dyDescent="0.45">
      <c r="D1692" s="23"/>
      <c r="E1692" s="95"/>
      <c r="F1692" s="95"/>
      <c r="M1692" s="95"/>
    </row>
    <row r="1693" spans="4:13" x14ac:dyDescent="0.45">
      <c r="D1693" s="23"/>
      <c r="E1693" s="95"/>
      <c r="F1693" s="95"/>
      <c r="M1693" s="95"/>
    </row>
    <row r="1694" spans="4:13" x14ac:dyDescent="0.45">
      <c r="D1694" s="23"/>
      <c r="E1694" s="95"/>
      <c r="F1694" s="95"/>
      <c r="M1694" s="95"/>
    </row>
    <row r="1695" spans="4:13" x14ac:dyDescent="0.45">
      <c r="D1695" s="23"/>
      <c r="E1695" s="95"/>
      <c r="F1695" s="95"/>
      <c r="M1695" s="95"/>
    </row>
    <row r="1696" spans="4:13" x14ac:dyDescent="0.45">
      <c r="D1696" s="23"/>
      <c r="E1696" s="95"/>
      <c r="F1696" s="95"/>
      <c r="M1696" s="95"/>
    </row>
    <row r="1697" spans="4:13" x14ac:dyDescent="0.45">
      <c r="D1697" s="23"/>
      <c r="E1697" s="95"/>
      <c r="F1697" s="95"/>
      <c r="M1697" s="95"/>
    </row>
    <row r="1698" spans="4:13" x14ac:dyDescent="0.45">
      <c r="D1698" s="23"/>
      <c r="E1698" s="95"/>
      <c r="F1698" s="95"/>
      <c r="M1698" s="95"/>
    </row>
    <row r="1699" spans="4:13" x14ac:dyDescent="0.45">
      <c r="D1699" s="23"/>
      <c r="E1699" s="95"/>
      <c r="F1699" s="95"/>
      <c r="M1699" s="95"/>
    </row>
    <row r="1700" spans="4:13" x14ac:dyDescent="0.45">
      <c r="D1700" s="23"/>
      <c r="E1700" s="95"/>
      <c r="F1700" s="95"/>
      <c r="M1700" s="95"/>
    </row>
    <row r="1701" spans="4:13" x14ac:dyDescent="0.45">
      <c r="D1701" s="23"/>
      <c r="E1701" s="95"/>
      <c r="F1701" s="95"/>
      <c r="M1701" s="95"/>
    </row>
    <row r="1702" spans="4:13" x14ac:dyDescent="0.45">
      <c r="D1702" s="23"/>
      <c r="E1702" s="95"/>
      <c r="F1702" s="95"/>
      <c r="M1702" s="95"/>
    </row>
    <row r="1703" spans="4:13" x14ac:dyDescent="0.45">
      <c r="D1703" s="23"/>
      <c r="E1703" s="95"/>
      <c r="F1703" s="95"/>
      <c r="M1703" s="95"/>
    </row>
    <row r="1704" spans="4:13" x14ac:dyDescent="0.45">
      <c r="D1704" s="23"/>
      <c r="E1704" s="95"/>
      <c r="F1704" s="95"/>
      <c r="M1704" s="95"/>
    </row>
    <row r="1705" spans="4:13" x14ac:dyDescent="0.45">
      <c r="D1705" s="23"/>
      <c r="E1705" s="95"/>
      <c r="F1705" s="95"/>
      <c r="M1705" s="95"/>
    </row>
    <row r="1706" spans="4:13" x14ac:dyDescent="0.45">
      <c r="D1706" s="23"/>
      <c r="E1706" s="95"/>
      <c r="F1706" s="95"/>
      <c r="M1706" s="95"/>
    </row>
    <row r="1707" spans="4:13" x14ac:dyDescent="0.45">
      <c r="D1707" s="23"/>
      <c r="E1707" s="95"/>
      <c r="F1707" s="95"/>
      <c r="M1707" s="95"/>
    </row>
    <row r="1708" spans="4:13" x14ac:dyDescent="0.45">
      <c r="D1708" s="23"/>
      <c r="E1708" s="95"/>
      <c r="F1708" s="95"/>
      <c r="M1708" s="95"/>
    </row>
    <row r="1709" spans="4:13" x14ac:dyDescent="0.45">
      <c r="D1709" s="23"/>
      <c r="E1709" s="95"/>
      <c r="F1709" s="95"/>
      <c r="M1709" s="95"/>
    </row>
    <row r="1710" spans="4:13" x14ac:dyDescent="0.45">
      <c r="D1710" s="23"/>
      <c r="E1710" s="95"/>
      <c r="F1710" s="95"/>
      <c r="M1710" s="95"/>
    </row>
    <row r="1711" spans="4:13" x14ac:dyDescent="0.45">
      <c r="D1711" s="23"/>
      <c r="E1711" s="95"/>
      <c r="F1711" s="95"/>
      <c r="M1711" s="95"/>
    </row>
    <row r="1712" spans="4:13" x14ac:dyDescent="0.45">
      <c r="D1712" s="23"/>
      <c r="E1712" s="95"/>
      <c r="F1712" s="95"/>
      <c r="M1712" s="95"/>
    </row>
    <row r="1713" spans="4:13" x14ac:dyDescent="0.45">
      <c r="D1713" s="23"/>
      <c r="E1713" s="95"/>
      <c r="F1713" s="95"/>
      <c r="M1713" s="95"/>
    </row>
    <row r="1714" spans="4:13" x14ac:dyDescent="0.45">
      <c r="D1714" s="23"/>
      <c r="E1714" s="95"/>
      <c r="F1714" s="95"/>
      <c r="M1714" s="95"/>
    </row>
    <row r="1715" spans="4:13" x14ac:dyDescent="0.45">
      <c r="D1715" s="23"/>
      <c r="E1715" s="95"/>
      <c r="F1715" s="95"/>
      <c r="M1715" s="95"/>
    </row>
    <row r="1716" spans="4:13" x14ac:dyDescent="0.45">
      <c r="D1716" s="23"/>
      <c r="E1716" s="95"/>
      <c r="F1716" s="95"/>
      <c r="M1716" s="95"/>
    </row>
    <row r="1717" spans="4:13" x14ac:dyDescent="0.45">
      <c r="D1717" s="23"/>
      <c r="E1717" s="95"/>
      <c r="F1717" s="95"/>
      <c r="M1717" s="95"/>
    </row>
    <row r="1718" spans="4:13" x14ac:dyDescent="0.45">
      <c r="D1718" s="23"/>
      <c r="E1718" s="95"/>
      <c r="F1718" s="95"/>
      <c r="M1718" s="95"/>
    </row>
    <row r="1719" spans="4:13" x14ac:dyDescent="0.45">
      <c r="D1719" s="23"/>
      <c r="E1719" s="95"/>
      <c r="F1719" s="95"/>
      <c r="M1719" s="95"/>
    </row>
    <row r="1720" spans="4:13" x14ac:dyDescent="0.45">
      <c r="D1720" s="23"/>
      <c r="E1720" s="95"/>
      <c r="F1720" s="95"/>
      <c r="M1720" s="95"/>
    </row>
    <row r="1721" spans="4:13" x14ac:dyDescent="0.45">
      <c r="D1721" s="23"/>
      <c r="E1721" s="95"/>
      <c r="F1721" s="95"/>
      <c r="M1721" s="95"/>
    </row>
    <row r="1722" spans="4:13" x14ac:dyDescent="0.45">
      <c r="D1722" s="23"/>
      <c r="E1722" s="95"/>
      <c r="F1722" s="95"/>
      <c r="M1722" s="95"/>
    </row>
    <row r="1723" spans="4:13" x14ac:dyDescent="0.45">
      <c r="D1723" s="23"/>
      <c r="E1723" s="95"/>
      <c r="F1723" s="95"/>
      <c r="M1723" s="95"/>
    </row>
    <row r="1724" spans="4:13" x14ac:dyDescent="0.45">
      <c r="D1724" s="23"/>
      <c r="E1724" s="95"/>
      <c r="F1724" s="95"/>
      <c r="M1724" s="95"/>
    </row>
    <row r="1725" spans="4:13" x14ac:dyDescent="0.45">
      <c r="D1725" s="23"/>
      <c r="E1725" s="95"/>
      <c r="F1725" s="95"/>
      <c r="M1725" s="95"/>
    </row>
    <row r="1726" spans="4:13" x14ac:dyDescent="0.45">
      <c r="D1726" s="23"/>
      <c r="E1726" s="95"/>
      <c r="F1726" s="95"/>
      <c r="M1726" s="95"/>
    </row>
    <row r="1727" spans="4:13" x14ac:dyDescent="0.45">
      <c r="D1727" s="23"/>
      <c r="E1727" s="95"/>
      <c r="F1727" s="95"/>
      <c r="M1727" s="95"/>
    </row>
    <row r="1728" spans="4:13" x14ac:dyDescent="0.45">
      <c r="D1728" s="23"/>
      <c r="E1728" s="95"/>
      <c r="F1728" s="95"/>
      <c r="M1728" s="95"/>
    </row>
    <row r="1729" spans="4:13" x14ac:dyDescent="0.45">
      <c r="D1729" s="23"/>
      <c r="E1729" s="95"/>
      <c r="F1729" s="95"/>
      <c r="M1729" s="95"/>
    </row>
    <row r="1730" spans="4:13" x14ac:dyDescent="0.45">
      <c r="D1730" s="23"/>
      <c r="E1730" s="95"/>
      <c r="F1730" s="95"/>
      <c r="M1730" s="95"/>
    </row>
    <row r="1731" spans="4:13" x14ac:dyDescent="0.45">
      <c r="D1731" s="23"/>
      <c r="E1731" s="95"/>
      <c r="F1731" s="95"/>
      <c r="M1731" s="95"/>
    </row>
    <row r="1732" spans="4:13" x14ac:dyDescent="0.45">
      <c r="D1732" s="23"/>
      <c r="E1732" s="95"/>
      <c r="F1732" s="95"/>
      <c r="M1732" s="95"/>
    </row>
    <row r="1733" spans="4:13" x14ac:dyDescent="0.45">
      <c r="D1733" s="23"/>
      <c r="E1733" s="95"/>
      <c r="F1733" s="95"/>
      <c r="M1733" s="95"/>
    </row>
    <row r="1734" spans="4:13" x14ac:dyDescent="0.45">
      <c r="D1734" s="23"/>
      <c r="E1734" s="95"/>
      <c r="F1734" s="95"/>
      <c r="M1734" s="95"/>
    </row>
    <row r="1735" spans="4:13" x14ac:dyDescent="0.45">
      <c r="D1735" s="23"/>
      <c r="E1735" s="95"/>
      <c r="F1735" s="95"/>
      <c r="M1735" s="95"/>
    </row>
    <row r="1736" spans="4:13" x14ac:dyDescent="0.45">
      <c r="D1736" s="23"/>
      <c r="E1736" s="95"/>
      <c r="F1736" s="95"/>
      <c r="M1736" s="95"/>
    </row>
    <row r="1737" spans="4:13" x14ac:dyDescent="0.45">
      <c r="D1737" s="23"/>
      <c r="E1737" s="95"/>
      <c r="F1737" s="95"/>
      <c r="M1737" s="95"/>
    </row>
    <row r="1738" spans="4:13" x14ac:dyDescent="0.45">
      <c r="D1738" s="23"/>
      <c r="E1738" s="95"/>
      <c r="F1738" s="95"/>
      <c r="M1738" s="95"/>
    </row>
    <row r="1739" spans="4:13" x14ac:dyDescent="0.45">
      <c r="D1739" s="23"/>
      <c r="E1739" s="95"/>
      <c r="F1739" s="95"/>
      <c r="M1739" s="95"/>
    </row>
    <row r="1740" spans="4:13" x14ac:dyDescent="0.45">
      <c r="D1740" s="23"/>
      <c r="E1740" s="95"/>
      <c r="F1740" s="95"/>
      <c r="M1740" s="95"/>
    </row>
    <row r="1741" spans="4:13" x14ac:dyDescent="0.45">
      <c r="D1741" s="23"/>
      <c r="E1741" s="95"/>
      <c r="F1741" s="95"/>
      <c r="M1741" s="95"/>
    </row>
    <row r="1742" spans="4:13" x14ac:dyDescent="0.45">
      <c r="D1742" s="23"/>
      <c r="E1742" s="95"/>
      <c r="F1742" s="95"/>
      <c r="M1742" s="95"/>
    </row>
    <row r="1743" spans="4:13" x14ac:dyDescent="0.45">
      <c r="D1743" s="23"/>
      <c r="E1743" s="95"/>
      <c r="F1743" s="95"/>
      <c r="M1743" s="95"/>
    </row>
    <row r="1744" spans="4:13" x14ac:dyDescent="0.45">
      <c r="D1744" s="23"/>
      <c r="E1744" s="95"/>
      <c r="F1744" s="95"/>
      <c r="M1744" s="95"/>
    </row>
    <row r="1745" spans="4:13" x14ac:dyDescent="0.45">
      <c r="D1745" s="23"/>
      <c r="E1745" s="95"/>
      <c r="F1745" s="95"/>
      <c r="M1745" s="95"/>
    </row>
    <row r="1746" spans="4:13" x14ac:dyDescent="0.45">
      <c r="D1746" s="23"/>
      <c r="E1746" s="95"/>
      <c r="F1746" s="95"/>
      <c r="M1746" s="95"/>
    </row>
    <row r="1747" spans="4:13" x14ac:dyDescent="0.45">
      <c r="D1747" s="23"/>
      <c r="E1747" s="95"/>
      <c r="F1747" s="95"/>
      <c r="M1747" s="95"/>
    </row>
    <row r="1748" spans="4:13" x14ac:dyDescent="0.45">
      <c r="D1748" s="23"/>
      <c r="E1748" s="95"/>
      <c r="F1748" s="95"/>
      <c r="M1748" s="95"/>
    </row>
    <row r="1749" spans="4:13" x14ac:dyDescent="0.45">
      <c r="D1749" s="23"/>
      <c r="E1749" s="95"/>
      <c r="F1749" s="95"/>
      <c r="M1749" s="95"/>
    </row>
    <row r="1750" spans="4:13" x14ac:dyDescent="0.45">
      <c r="D1750" s="23"/>
      <c r="E1750" s="95"/>
      <c r="F1750" s="95"/>
      <c r="M1750" s="95"/>
    </row>
    <row r="1751" spans="4:13" x14ac:dyDescent="0.45">
      <c r="D1751" s="23"/>
      <c r="E1751" s="95"/>
      <c r="F1751" s="95"/>
      <c r="M1751" s="95"/>
    </row>
    <row r="1752" spans="4:13" x14ac:dyDescent="0.45">
      <c r="D1752" s="23"/>
      <c r="E1752" s="95"/>
      <c r="F1752" s="95"/>
      <c r="M1752" s="95"/>
    </row>
    <row r="1753" spans="4:13" x14ac:dyDescent="0.45">
      <c r="D1753" s="23"/>
      <c r="E1753" s="95"/>
      <c r="F1753" s="95"/>
      <c r="M1753" s="95"/>
    </row>
    <row r="1754" spans="4:13" x14ac:dyDescent="0.45">
      <c r="D1754" s="23"/>
      <c r="E1754" s="95"/>
      <c r="F1754" s="95"/>
      <c r="M1754" s="95"/>
    </row>
    <row r="1755" spans="4:13" x14ac:dyDescent="0.45">
      <c r="D1755" s="23"/>
      <c r="E1755" s="95"/>
      <c r="F1755" s="95"/>
      <c r="M1755" s="95"/>
    </row>
    <row r="1756" spans="4:13" x14ac:dyDescent="0.45">
      <c r="D1756" s="23"/>
      <c r="E1756" s="95"/>
      <c r="F1756" s="95"/>
      <c r="M1756" s="95"/>
    </row>
    <row r="1757" spans="4:13" x14ac:dyDescent="0.45">
      <c r="D1757" s="23"/>
      <c r="E1757" s="95"/>
      <c r="F1757" s="95"/>
      <c r="M1757" s="95"/>
    </row>
    <row r="1758" spans="4:13" x14ac:dyDescent="0.45">
      <c r="D1758" s="23"/>
      <c r="E1758" s="95"/>
      <c r="F1758" s="95"/>
      <c r="M1758" s="95"/>
    </row>
    <row r="1759" spans="4:13" x14ac:dyDescent="0.45">
      <c r="D1759" s="23"/>
      <c r="E1759" s="95"/>
      <c r="F1759" s="95"/>
      <c r="M1759" s="95"/>
    </row>
    <row r="1760" spans="4:13" x14ac:dyDescent="0.45">
      <c r="D1760" s="23"/>
      <c r="E1760" s="95"/>
      <c r="F1760" s="95"/>
      <c r="M1760" s="95"/>
    </row>
    <row r="1761" spans="4:13" x14ac:dyDescent="0.45">
      <c r="D1761" s="23"/>
      <c r="E1761" s="95"/>
      <c r="F1761" s="95"/>
      <c r="M1761" s="95"/>
    </row>
    <row r="1762" spans="4:13" x14ac:dyDescent="0.45">
      <c r="D1762" s="23"/>
      <c r="E1762" s="95"/>
      <c r="F1762" s="95"/>
      <c r="M1762" s="95"/>
    </row>
    <row r="1763" spans="4:13" x14ac:dyDescent="0.45">
      <c r="D1763" s="23"/>
      <c r="E1763" s="95"/>
      <c r="F1763" s="95"/>
      <c r="M1763" s="95"/>
    </row>
    <row r="1764" spans="4:13" x14ac:dyDescent="0.45">
      <c r="D1764" s="23"/>
      <c r="E1764" s="95"/>
      <c r="F1764" s="95"/>
      <c r="M1764" s="95"/>
    </row>
    <row r="1765" spans="4:13" x14ac:dyDescent="0.45">
      <c r="D1765" s="23"/>
      <c r="E1765" s="95"/>
      <c r="F1765" s="95"/>
      <c r="M1765" s="95"/>
    </row>
    <row r="1766" spans="4:13" x14ac:dyDescent="0.45">
      <c r="D1766" s="23"/>
      <c r="E1766" s="95"/>
      <c r="F1766" s="95"/>
      <c r="M1766" s="95"/>
    </row>
    <row r="1767" spans="4:13" x14ac:dyDescent="0.45">
      <c r="D1767" s="23"/>
      <c r="E1767" s="95"/>
      <c r="F1767" s="95"/>
      <c r="M1767" s="95"/>
    </row>
    <row r="1768" spans="4:13" x14ac:dyDescent="0.45">
      <c r="D1768" s="23"/>
      <c r="E1768" s="95"/>
      <c r="F1768" s="95"/>
      <c r="M1768" s="95"/>
    </row>
    <row r="1769" spans="4:13" x14ac:dyDescent="0.45">
      <c r="D1769" s="23"/>
      <c r="E1769" s="95"/>
      <c r="F1769" s="95"/>
      <c r="M1769" s="95"/>
    </row>
    <row r="1770" spans="4:13" x14ac:dyDescent="0.45">
      <c r="D1770" s="23"/>
      <c r="E1770" s="95"/>
      <c r="F1770" s="95"/>
      <c r="M1770" s="95"/>
    </row>
    <row r="1771" spans="4:13" x14ac:dyDescent="0.45">
      <c r="D1771" s="23"/>
      <c r="E1771" s="95"/>
      <c r="F1771" s="95"/>
      <c r="M1771" s="95"/>
    </row>
    <row r="1772" spans="4:13" x14ac:dyDescent="0.45">
      <c r="D1772" s="23"/>
      <c r="E1772" s="95"/>
      <c r="F1772" s="95"/>
      <c r="M1772" s="95"/>
    </row>
    <row r="1773" spans="4:13" x14ac:dyDescent="0.45">
      <c r="D1773" s="23"/>
      <c r="E1773" s="95"/>
      <c r="F1773" s="95"/>
      <c r="M1773" s="95"/>
    </row>
    <row r="1774" spans="4:13" x14ac:dyDescent="0.45">
      <c r="D1774" s="23"/>
      <c r="E1774" s="95"/>
      <c r="F1774" s="95"/>
      <c r="M1774" s="95"/>
    </row>
    <row r="1775" spans="4:13" x14ac:dyDescent="0.45">
      <c r="D1775" s="23"/>
      <c r="E1775" s="95"/>
      <c r="F1775" s="95"/>
      <c r="M1775" s="95"/>
    </row>
    <row r="1776" spans="4:13" x14ac:dyDescent="0.45">
      <c r="D1776" s="23"/>
      <c r="E1776" s="95"/>
      <c r="F1776" s="95"/>
      <c r="M1776" s="95"/>
    </row>
    <row r="1777" spans="4:13" x14ac:dyDescent="0.45">
      <c r="D1777" s="23"/>
      <c r="E1777" s="95"/>
      <c r="F1777" s="95"/>
      <c r="M1777" s="95"/>
    </row>
    <row r="1778" spans="4:13" x14ac:dyDescent="0.45">
      <c r="D1778" s="23"/>
      <c r="E1778" s="95"/>
      <c r="F1778" s="95"/>
      <c r="M1778" s="95"/>
    </row>
    <row r="1779" spans="4:13" x14ac:dyDescent="0.45">
      <c r="D1779" s="23"/>
      <c r="E1779" s="95"/>
      <c r="F1779" s="95"/>
      <c r="M1779" s="95"/>
    </row>
    <row r="1780" spans="4:13" x14ac:dyDescent="0.45">
      <c r="D1780" s="23"/>
      <c r="E1780" s="95"/>
      <c r="F1780" s="95"/>
      <c r="M1780" s="95"/>
    </row>
    <row r="1781" spans="4:13" x14ac:dyDescent="0.45">
      <c r="D1781" s="23"/>
      <c r="E1781" s="95"/>
      <c r="F1781" s="95"/>
      <c r="M1781" s="95"/>
    </row>
    <row r="1782" spans="4:13" x14ac:dyDescent="0.45">
      <c r="D1782" s="23"/>
      <c r="E1782" s="95"/>
      <c r="F1782" s="95"/>
      <c r="M1782" s="95"/>
    </row>
    <row r="1783" spans="4:13" x14ac:dyDescent="0.45">
      <c r="D1783" s="23"/>
      <c r="E1783" s="95"/>
      <c r="F1783" s="95"/>
      <c r="M1783" s="95"/>
    </row>
    <row r="1784" spans="4:13" x14ac:dyDescent="0.45">
      <c r="D1784" s="23"/>
      <c r="E1784" s="95"/>
      <c r="F1784" s="95"/>
      <c r="M1784" s="95"/>
    </row>
    <row r="1785" spans="4:13" x14ac:dyDescent="0.45">
      <c r="D1785" s="23"/>
      <c r="E1785" s="95"/>
      <c r="F1785" s="95"/>
      <c r="M1785" s="95"/>
    </row>
    <row r="1786" spans="4:13" x14ac:dyDescent="0.45">
      <c r="D1786" s="23"/>
      <c r="E1786" s="95"/>
      <c r="F1786" s="95"/>
      <c r="M1786" s="95"/>
    </row>
    <row r="1787" spans="4:13" x14ac:dyDescent="0.45">
      <c r="D1787" s="23"/>
      <c r="E1787" s="95"/>
      <c r="F1787" s="95"/>
      <c r="M1787" s="95"/>
    </row>
    <row r="1788" spans="4:13" x14ac:dyDescent="0.45">
      <c r="D1788" s="23"/>
      <c r="E1788" s="95"/>
      <c r="F1788" s="95"/>
      <c r="M1788" s="95"/>
    </row>
    <row r="1789" spans="4:13" x14ac:dyDescent="0.45">
      <c r="D1789" s="23"/>
      <c r="E1789" s="95"/>
      <c r="F1789" s="95"/>
      <c r="M1789" s="95"/>
    </row>
    <row r="1790" spans="4:13" x14ac:dyDescent="0.45">
      <c r="D1790" s="23"/>
      <c r="E1790" s="95"/>
      <c r="F1790" s="95"/>
      <c r="M1790" s="95"/>
    </row>
    <row r="1791" spans="4:13" x14ac:dyDescent="0.45">
      <c r="D1791" s="23"/>
      <c r="E1791" s="95"/>
      <c r="F1791" s="95"/>
      <c r="M1791" s="95"/>
    </row>
    <row r="1792" spans="4:13" x14ac:dyDescent="0.45">
      <c r="D1792" s="23"/>
      <c r="E1792" s="95"/>
      <c r="F1792" s="95"/>
      <c r="M1792" s="95"/>
    </row>
    <row r="1793" spans="4:13" x14ac:dyDescent="0.45">
      <c r="D1793" s="23"/>
      <c r="E1793" s="95"/>
      <c r="F1793" s="95"/>
      <c r="M1793" s="95"/>
    </row>
    <row r="1794" spans="4:13" x14ac:dyDescent="0.45">
      <c r="D1794" s="23"/>
      <c r="E1794" s="95"/>
      <c r="F1794" s="95"/>
      <c r="M1794" s="95"/>
    </row>
    <row r="1795" spans="4:13" x14ac:dyDescent="0.45">
      <c r="D1795" s="23"/>
      <c r="E1795" s="95"/>
      <c r="F1795" s="95"/>
      <c r="M1795" s="95"/>
    </row>
    <row r="1796" spans="4:13" x14ac:dyDescent="0.45">
      <c r="D1796" s="23"/>
      <c r="E1796" s="95"/>
      <c r="F1796" s="95"/>
      <c r="M1796" s="95"/>
    </row>
    <row r="1797" spans="4:13" x14ac:dyDescent="0.45">
      <c r="D1797" s="23"/>
      <c r="E1797" s="95"/>
      <c r="F1797" s="95"/>
      <c r="M1797" s="95"/>
    </row>
    <row r="1798" spans="4:13" x14ac:dyDescent="0.45">
      <c r="D1798" s="23"/>
      <c r="E1798" s="95"/>
      <c r="F1798" s="95"/>
      <c r="M1798" s="95"/>
    </row>
    <row r="1799" spans="4:13" x14ac:dyDescent="0.45">
      <c r="D1799" s="23"/>
      <c r="E1799" s="95"/>
      <c r="F1799" s="95"/>
      <c r="M1799" s="95"/>
    </row>
    <row r="1800" spans="4:13" x14ac:dyDescent="0.45">
      <c r="D1800" s="23"/>
      <c r="E1800" s="95"/>
      <c r="F1800" s="95"/>
      <c r="M1800" s="95"/>
    </row>
    <row r="1801" spans="4:13" x14ac:dyDescent="0.45">
      <c r="D1801" s="23"/>
      <c r="E1801" s="95"/>
      <c r="F1801" s="95"/>
      <c r="M1801" s="95"/>
    </row>
    <row r="1802" spans="4:13" x14ac:dyDescent="0.45">
      <c r="D1802" s="23"/>
      <c r="E1802" s="95"/>
      <c r="F1802" s="95"/>
      <c r="M1802" s="95"/>
    </row>
    <row r="1803" spans="4:13" x14ac:dyDescent="0.45">
      <c r="D1803" s="23"/>
      <c r="E1803" s="95"/>
      <c r="F1803" s="95"/>
      <c r="M1803" s="95"/>
    </row>
    <row r="1804" spans="4:13" x14ac:dyDescent="0.45">
      <c r="D1804" s="23"/>
      <c r="E1804" s="95"/>
      <c r="F1804" s="95"/>
      <c r="M1804" s="95"/>
    </row>
    <row r="1805" spans="4:13" x14ac:dyDescent="0.45">
      <c r="D1805" s="23"/>
      <c r="E1805" s="95"/>
      <c r="F1805" s="95"/>
      <c r="M1805" s="95"/>
    </row>
    <row r="1806" spans="4:13" x14ac:dyDescent="0.45">
      <c r="D1806" s="23"/>
      <c r="E1806" s="95"/>
      <c r="F1806" s="95"/>
      <c r="M1806" s="95"/>
    </row>
    <row r="1807" spans="4:13" x14ac:dyDescent="0.45">
      <c r="D1807" s="23"/>
      <c r="E1807" s="95"/>
      <c r="F1807" s="95"/>
      <c r="M1807" s="95"/>
    </row>
    <row r="1808" spans="4:13" x14ac:dyDescent="0.45">
      <c r="D1808" s="23"/>
      <c r="E1808" s="95"/>
      <c r="F1808" s="95"/>
      <c r="M1808" s="95"/>
    </row>
    <row r="1809" spans="4:13" x14ac:dyDescent="0.45">
      <c r="D1809" s="23"/>
      <c r="E1809" s="95"/>
      <c r="F1809" s="95"/>
      <c r="M1809" s="95"/>
    </row>
    <row r="1810" spans="4:13" x14ac:dyDescent="0.45">
      <c r="D1810" s="23"/>
      <c r="E1810" s="95"/>
      <c r="F1810" s="95"/>
      <c r="M1810" s="95"/>
    </row>
    <row r="1811" spans="4:13" x14ac:dyDescent="0.45">
      <c r="D1811" s="23"/>
      <c r="E1811" s="95"/>
      <c r="F1811" s="95"/>
      <c r="M1811" s="95"/>
    </row>
    <row r="1812" spans="4:13" x14ac:dyDescent="0.45">
      <c r="D1812" s="23"/>
      <c r="E1812" s="95"/>
      <c r="F1812" s="95"/>
      <c r="M1812" s="95"/>
    </row>
    <row r="1813" spans="4:13" x14ac:dyDescent="0.45">
      <c r="D1813" s="23"/>
      <c r="E1813" s="95"/>
      <c r="F1813" s="95"/>
      <c r="M1813" s="95"/>
    </row>
    <row r="1814" spans="4:13" x14ac:dyDescent="0.45">
      <c r="D1814" s="23"/>
      <c r="E1814" s="95"/>
      <c r="F1814" s="95"/>
      <c r="M1814" s="95"/>
    </row>
    <row r="1815" spans="4:13" x14ac:dyDescent="0.45">
      <c r="D1815" s="23"/>
      <c r="E1815" s="95"/>
      <c r="F1815" s="95"/>
      <c r="M1815" s="95"/>
    </row>
    <row r="1816" spans="4:13" x14ac:dyDescent="0.45">
      <c r="D1816" s="23"/>
      <c r="E1816" s="95"/>
      <c r="F1816" s="95"/>
      <c r="M1816" s="95"/>
    </row>
    <row r="1817" spans="4:13" x14ac:dyDescent="0.45">
      <c r="D1817" s="23"/>
      <c r="E1817" s="95"/>
      <c r="F1817" s="95"/>
      <c r="M1817" s="95"/>
    </row>
    <row r="1818" spans="4:13" x14ac:dyDescent="0.45">
      <c r="D1818" s="23"/>
      <c r="E1818" s="95"/>
      <c r="F1818" s="95"/>
      <c r="M1818" s="95"/>
    </row>
    <row r="1819" spans="4:13" x14ac:dyDescent="0.45">
      <c r="D1819" s="23"/>
      <c r="E1819" s="95"/>
      <c r="F1819" s="95"/>
      <c r="M1819" s="95"/>
    </row>
    <row r="1820" spans="4:13" x14ac:dyDescent="0.45">
      <c r="D1820" s="23"/>
      <c r="E1820" s="95"/>
      <c r="F1820" s="95"/>
      <c r="M1820" s="95"/>
    </row>
    <row r="1821" spans="4:13" x14ac:dyDescent="0.45">
      <c r="D1821" s="23"/>
      <c r="E1821" s="95"/>
      <c r="F1821" s="95"/>
      <c r="M1821" s="95"/>
    </row>
    <row r="1822" spans="4:13" x14ac:dyDescent="0.45">
      <c r="D1822" s="23"/>
      <c r="E1822" s="95"/>
      <c r="F1822" s="95"/>
      <c r="M1822" s="95"/>
    </row>
    <row r="1823" spans="4:13" x14ac:dyDescent="0.45">
      <c r="D1823" s="23"/>
      <c r="E1823" s="95"/>
      <c r="F1823" s="95"/>
      <c r="M1823" s="95"/>
    </row>
    <row r="1824" spans="4:13" x14ac:dyDescent="0.45">
      <c r="D1824" s="23"/>
      <c r="E1824" s="95"/>
      <c r="F1824" s="95"/>
      <c r="M1824" s="95"/>
    </row>
    <row r="1825" spans="4:13" x14ac:dyDescent="0.45">
      <c r="D1825" s="23"/>
      <c r="E1825" s="95"/>
      <c r="F1825" s="95"/>
      <c r="M1825" s="95"/>
    </row>
    <row r="1826" spans="4:13" x14ac:dyDescent="0.45">
      <c r="D1826" s="23"/>
      <c r="E1826" s="95"/>
      <c r="F1826" s="95"/>
      <c r="M1826" s="95"/>
    </row>
    <row r="1827" spans="4:13" x14ac:dyDescent="0.45">
      <c r="D1827" s="23"/>
      <c r="E1827" s="95"/>
      <c r="F1827" s="95"/>
      <c r="M1827" s="95"/>
    </row>
    <row r="1828" spans="4:13" x14ac:dyDescent="0.45">
      <c r="D1828" s="23"/>
      <c r="E1828" s="95"/>
      <c r="F1828" s="95"/>
      <c r="M1828" s="95"/>
    </row>
    <row r="1829" spans="4:13" x14ac:dyDescent="0.45">
      <c r="D1829" s="23"/>
      <c r="E1829" s="95"/>
      <c r="F1829" s="95"/>
      <c r="M1829" s="95"/>
    </row>
    <row r="1830" spans="4:13" x14ac:dyDescent="0.45">
      <c r="D1830" s="23"/>
      <c r="E1830" s="95"/>
      <c r="F1830" s="95"/>
      <c r="M1830" s="95"/>
    </row>
    <row r="1831" spans="4:13" x14ac:dyDescent="0.45">
      <c r="D1831" s="23"/>
      <c r="E1831" s="95"/>
      <c r="F1831" s="95"/>
      <c r="M1831" s="95"/>
    </row>
    <row r="1832" spans="4:13" x14ac:dyDescent="0.45">
      <c r="D1832" s="23"/>
      <c r="E1832" s="95"/>
      <c r="F1832" s="95"/>
      <c r="M1832" s="95"/>
    </row>
    <row r="1833" spans="4:13" x14ac:dyDescent="0.45">
      <c r="D1833" s="23"/>
      <c r="E1833" s="95"/>
      <c r="F1833" s="95"/>
      <c r="M1833" s="95"/>
    </row>
    <row r="1834" spans="4:13" x14ac:dyDescent="0.45">
      <c r="D1834" s="23"/>
      <c r="E1834" s="95"/>
      <c r="F1834" s="95"/>
      <c r="M1834" s="95"/>
    </row>
    <row r="1835" spans="4:13" x14ac:dyDescent="0.45">
      <c r="D1835" s="23"/>
      <c r="E1835" s="95"/>
      <c r="F1835" s="95"/>
      <c r="M1835" s="95"/>
    </row>
    <row r="1836" spans="4:13" x14ac:dyDescent="0.45">
      <c r="D1836" s="23"/>
      <c r="E1836" s="95"/>
      <c r="F1836" s="95"/>
      <c r="M1836" s="95"/>
    </row>
    <row r="1837" spans="4:13" x14ac:dyDescent="0.45">
      <c r="D1837" s="23"/>
      <c r="E1837" s="95"/>
      <c r="F1837" s="95"/>
      <c r="M1837" s="95"/>
    </row>
    <row r="1838" spans="4:13" x14ac:dyDescent="0.45">
      <c r="D1838" s="23"/>
      <c r="E1838" s="95"/>
      <c r="F1838" s="95"/>
      <c r="M1838" s="95"/>
    </row>
    <row r="1839" spans="4:13" x14ac:dyDescent="0.45">
      <c r="D1839" s="23"/>
      <c r="E1839" s="95"/>
      <c r="F1839" s="95"/>
      <c r="M1839" s="95"/>
    </row>
    <row r="1840" spans="4:13" x14ac:dyDescent="0.45">
      <c r="D1840" s="23"/>
      <c r="E1840" s="95"/>
      <c r="F1840" s="95"/>
      <c r="M1840" s="95"/>
    </row>
    <row r="1841" spans="4:13" x14ac:dyDescent="0.45">
      <c r="D1841" s="23"/>
      <c r="E1841" s="95"/>
      <c r="F1841" s="95"/>
      <c r="M1841" s="95"/>
    </row>
    <row r="1842" spans="4:13" x14ac:dyDescent="0.45">
      <c r="D1842" s="23"/>
      <c r="E1842" s="95"/>
      <c r="F1842" s="95"/>
      <c r="M1842" s="95"/>
    </row>
    <row r="1843" spans="4:13" x14ac:dyDescent="0.45">
      <c r="D1843" s="23"/>
      <c r="E1843" s="95"/>
      <c r="F1843" s="95"/>
      <c r="M1843" s="95"/>
    </row>
    <row r="1844" spans="4:13" x14ac:dyDescent="0.45">
      <c r="D1844" s="23"/>
      <c r="E1844" s="95"/>
      <c r="F1844" s="95"/>
      <c r="M1844" s="95"/>
    </row>
    <row r="1845" spans="4:13" x14ac:dyDescent="0.45">
      <c r="D1845" s="23"/>
      <c r="E1845" s="95"/>
      <c r="F1845" s="95"/>
      <c r="M1845" s="95"/>
    </row>
    <row r="1846" spans="4:13" x14ac:dyDescent="0.45">
      <c r="D1846" s="23"/>
      <c r="E1846" s="95"/>
      <c r="F1846" s="95"/>
      <c r="M1846" s="95"/>
    </row>
    <row r="1847" spans="4:13" x14ac:dyDescent="0.45">
      <c r="D1847" s="23"/>
      <c r="E1847" s="95"/>
      <c r="F1847" s="95"/>
      <c r="M1847" s="95"/>
    </row>
    <row r="1848" spans="4:13" x14ac:dyDescent="0.45">
      <c r="D1848" s="23"/>
      <c r="E1848" s="95"/>
      <c r="F1848" s="95"/>
      <c r="M1848" s="95"/>
    </row>
    <row r="1849" spans="4:13" x14ac:dyDescent="0.45">
      <c r="D1849" s="23"/>
      <c r="E1849" s="95"/>
      <c r="F1849" s="95"/>
      <c r="M1849" s="95"/>
    </row>
    <row r="1850" spans="4:13" x14ac:dyDescent="0.45">
      <c r="D1850" s="23"/>
      <c r="E1850" s="95"/>
      <c r="F1850" s="95"/>
      <c r="M1850" s="95"/>
    </row>
    <row r="1851" spans="4:13" x14ac:dyDescent="0.45">
      <c r="D1851" s="23"/>
      <c r="E1851" s="95"/>
      <c r="F1851" s="95"/>
      <c r="M1851" s="95"/>
    </row>
    <row r="1852" spans="4:13" x14ac:dyDescent="0.45">
      <c r="D1852" s="23"/>
      <c r="E1852" s="95"/>
      <c r="F1852" s="95"/>
      <c r="M1852" s="95"/>
    </row>
    <row r="1853" spans="4:13" x14ac:dyDescent="0.45">
      <c r="D1853" s="23"/>
      <c r="E1853" s="95"/>
      <c r="F1853" s="95"/>
      <c r="M1853" s="95"/>
    </row>
    <row r="1854" spans="4:13" x14ac:dyDescent="0.45">
      <c r="D1854" s="23"/>
      <c r="E1854" s="95"/>
      <c r="F1854" s="95"/>
      <c r="M1854" s="95"/>
    </row>
    <row r="1855" spans="4:13" x14ac:dyDescent="0.45">
      <c r="D1855" s="23"/>
      <c r="E1855" s="95"/>
      <c r="F1855" s="95"/>
      <c r="M1855" s="95"/>
    </row>
    <row r="1856" spans="4:13" x14ac:dyDescent="0.45">
      <c r="D1856" s="23"/>
      <c r="E1856" s="95"/>
      <c r="F1856" s="95"/>
      <c r="M1856" s="95"/>
    </row>
    <row r="1857" spans="4:13" x14ac:dyDescent="0.45">
      <c r="D1857" s="23"/>
      <c r="E1857" s="95"/>
      <c r="F1857" s="95"/>
      <c r="M1857" s="95"/>
    </row>
    <row r="1858" spans="4:13" x14ac:dyDescent="0.45">
      <c r="D1858" s="23"/>
      <c r="E1858" s="95"/>
      <c r="F1858" s="95"/>
      <c r="M1858" s="95"/>
    </row>
    <row r="1859" spans="4:13" x14ac:dyDescent="0.45">
      <c r="D1859" s="23"/>
      <c r="E1859" s="95"/>
      <c r="F1859" s="95"/>
      <c r="M1859" s="95"/>
    </row>
    <row r="1860" spans="4:13" x14ac:dyDescent="0.45">
      <c r="D1860" s="23"/>
      <c r="E1860" s="95"/>
      <c r="F1860" s="95"/>
      <c r="M1860" s="95"/>
    </row>
    <row r="1861" spans="4:13" x14ac:dyDescent="0.45">
      <c r="D1861" s="23"/>
      <c r="E1861" s="95"/>
      <c r="F1861" s="95"/>
      <c r="M1861" s="95"/>
    </row>
    <row r="1862" spans="4:13" x14ac:dyDescent="0.45">
      <c r="D1862" s="23"/>
      <c r="E1862" s="95"/>
      <c r="F1862" s="95"/>
      <c r="M1862" s="95"/>
    </row>
    <row r="1863" spans="4:13" x14ac:dyDescent="0.45">
      <c r="D1863" s="23"/>
      <c r="E1863" s="95"/>
      <c r="F1863" s="95"/>
      <c r="M1863" s="95"/>
    </row>
    <row r="1864" spans="4:13" x14ac:dyDescent="0.45">
      <c r="D1864" s="23"/>
      <c r="E1864" s="95"/>
      <c r="F1864" s="95"/>
      <c r="M1864" s="95"/>
    </row>
    <row r="1865" spans="4:13" x14ac:dyDescent="0.45">
      <c r="D1865" s="23"/>
      <c r="E1865" s="95"/>
      <c r="F1865" s="95"/>
      <c r="M1865" s="95"/>
    </row>
    <row r="1866" spans="4:13" x14ac:dyDescent="0.45">
      <c r="D1866" s="23"/>
      <c r="E1866" s="95"/>
      <c r="F1866" s="95"/>
      <c r="M1866" s="95"/>
    </row>
    <row r="1867" spans="4:13" x14ac:dyDescent="0.45">
      <c r="D1867" s="23"/>
      <c r="E1867" s="95"/>
      <c r="F1867" s="95"/>
      <c r="M1867" s="95"/>
    </row>
    <row r="1868" spans="4:13" x14ac:dyDescent="0.45">
      <c r="D1868" s="23"/>
      <c r="E1868" s="95"/>
      <c r="F1868" s="95"/>
      <c r="M1868" s="95"/>
    </row>
    <row r="1869" spans="4:13" x14ac:dyDescent="0.45">
      <c r="D1869" s="23"/>
      <c r="E1869" s="95"/>
      <c r="F1869" s="95"/>
      <c r="M1869" s="95"/>
    </row>
    <row r="1870" spans="4:13" x14ac:dyDescent="0.45">
      <c r="D1870" s="23"/>
      <c r="E1870" s="95"/>
      <c r="F1870" s="95"/>
      <c r="M1870" s="95"/>
    </row>
    <row r="1871" spans="4:13" x14ac:dyDescent="0.45">
      <c r="D1871" s="23"/>
      <c r="E1871" s="95"/>
      <c r="F1871" s="95"/>
      <c r="M1871" s="95"/>
    </row>
    <row r="1872" spans="4:13" x14ac:dyDescent="0.45">
      <c r="D1872" s="23"/>
      <c r="E1872" s="95"/>
      <c r="F1872" s="95"/>
      <c r="M1872" s="95"/>
    </row>
    <row r="1873" spans="4:13" x14ac:dyDescent="0.45">
      <c r="D1873" s="23"/>
      <c r="E1873" s="95"/>
      <c r="F1873" s="95"/>
      <c r="M1873" s="95"/>
    </row>
    <row r="1874" spans="4:13" x14ac:dyDescent="0.45">
      <c r="D1874" s="23"/>
      <c r="E1874" s="95"/>
      <c r="F1874" s="95"/>
      <c r="M1874" s="95"/>
    </row>
    <row r="1875" spans="4:13" x14ac:dyDescent="0.45">
      <c r="D1875" s="23"/>
      <c r="E1875" s="95"/>
      <c r="F1875" s="95"/>
      <c r="M1875" s="95"/>
    </row>
    <row r="1876" spans="4:13" x14ac:dyDescent="0.45">
      <c r="D1876" s="23"/>
      <c r="E1876" s="95"/>
      <c r="F1876" s="95"/>
      <c r="M1876" s="95"/>
    </row>
    <row r="1877" spans="4:13" x14ac:dyDescent="0.45">
      <c r="D1877" s="23"/>
      <c r="E1877" s="95"/>
      <c r="F1877" s="95"/>
      <c r="M1877" s="95"/>
    </row>
    <row r="1878" spans="4:13" x14ac:dyDescent="0.45">
      <c r="D1878" s="23"/>
      <c r="E1878" s="95"/>
      <c r="F1878" s="95"/>
      <c r="M1878" s="95"/>
    </row>
    <row r="1879" spans="4:13" x14ac:dyDescent="0.45">
      <c r="D1879" s="23"/>
      <c r="E1879" s="95"/>
      <c r="F1879" s="95"/>
      <c r="M1879" s="95"/>
    </row>
    <row r="1880" spans="4:13" x14ac:dyDescent="0.45">
      <c r="D1880" s="23"/>
      <c r="E1880" s="95"/>
      <c r="F1880" s="95"/>
      <c r="M1880" s="95"/>
    </row>
    <row r="1881" spans="4:13" x14ac:dyDescent="0.45">
      <c r="D1881" s="23"/>
      <c r="E1881" s="95"/>
      <c r="F1881" s="95"/>
      <c r="M1881" s="95"/>
    </row>
    <row r="1882" spans="4:13" x14ac:dyDescent="0.45">
      <c r="D1882" s="23"/>
      <c r="E1882" s="95"/>
      <c r="F1882" s="95"/>
      <c r="M1882" s="95"/>
    </row>
    <row r="1883" spans="4:13" x14ac:dyDescent="0.45">
      <c r="D1883" s="23"/>
      <c r="E1883" s="95"/>
      <c r="F1883" s="95"/>
      <c r="M1883" s="95"/>
    </row>
    <row r="1884" spans="4:13" x14ac:dyDescent="0.45">
      <c r="D1884" s="23"/>
      <c r="E1884" s="95"/>
      <c r="F1884" s="95"/>
      <c r="M1884" s="95"/>
    </row>
    <row r="1885" spans="4:13" x14ac:dyDescent="0.45">
      <c r="D1885" s="23"/>
      <c r="E1885" s="95"/>
      <c r="F1885" s="95"/>
      <c r="M1885" s="95"/>
    </row>
    <row r="1886" spans="4:13" x14ac:dyDescent="0.45">
      <c r="D1886" s="23"/>
      <c r="E1886" s="95"/>
      <c r="F1886" s="95"/>
      <c r="M1886" s="95"/>
    </row>
    <row r="1887" spans="4:13" x14ac:dyDescent="0.45">
      <c r="D1887" s="23"/>
      <c r="E1887" s="95"/>
      <c r="F1887" s="95"/>
      <c r="M1887" s="95"/>
    </row>
    <row r="1888" spans="4:13" x14ac:dyDescent="0.45">
      <c r="D1888" s="23"/>
      <c r="E1888" s="95"/>
      <c r="F1888" s="95"/>
      <c r="M1888" s="95"/>
    </row>
    <row r="1889" spans="4:13" x14ac:dyDescent="0.45">
      <c r="D1889" s="23"/>
      <c r="E1889" s="95"/>
      <c r="F1889" s="95"/>
      <c r="M1889" s="95"/>
    </row>
    <row r="1890" spans="4:13" x14ac:dyDescent="0.45">
      <c r="D1890" s="23"/>
      <c r="E1890" s="95"/>
      <c r="F1890" s="95"/>
      <c r="M1890" s="95"/>
    </row>
    <row r="1891" spans="4:13" x14ac:dyDescent="0.45">
      <c r="D1891" s="23"/>
      <c r="E1891" s="95"/>
      <c r="F1891" s="95"/>
      <c r="M1891" s="95"/>
    </row>
    <row r="1892" spans="4:13" x14ac:dyDescent="0.45">
      <c r="D1892" s="23"/>
      <c r="E1892" s="95"/>
      <c r="F1892" s="95"/>
      <c r="M1892" s="95"/>
    </row>
    <row r="1893" spans="4:13" x14ac:dyDescent="0.45">
      <c r="D1893" s="23"/>
      <c r="E1893" s="95"/>
      <c r="F1893" s="95"/>
      <c r="M1893" s="95"/>
    </row>
    <row r="1894" spans="4:13" x14ac:dyDescent="0.45">
      <c r="D1894" s="23"/>
      <c r="E1894" s="95"/>
      <c r="F1894" s="95"/>
      <c r="M1894" s="95"/>
    </row>
    <row r="1895" spans="4:13" x14ac:dyDescent="0.45">
      <c r="D1895" s="23"/>
      <c r="E1895" s="95"/>
      <c r="F1895" s="95"/>
      <c r="M1895" s="95"/>
    </row>
    <row r="1896" spans="4:13" x14ac:dyDescent="0.45">
      <c r="D1896" s="23"/>
      <c r="E1896" s="95"/>
      <c r="F1896" s="95"/>
      <c r="M1896" s="95"/>
    </row>
    <row r="1897" spans="4:13" x14ac:dyDescent="0.45">
      <c r="D1897" s="23"/>
      <c r="E1897" s="95"/>
      <c r="F1897" s="95"/>
      <c r="M1897" s="95"/>
    </row>
    <row r="1898" spans="4:13" x14ac:dyDescent="0.45">
      <c r="D1898" s="23"/>
      <c r="E1898" s="95"/>
      <c r="F1898" s="95"/>
      <c r="M1898" s="95"/>
    </row>
    <row r="1899" spans="4:13" x14ac:dyDescent="0.45">
      <c r="D1899" s="23"/>
      <c r="E1899" s="95"/>
      <c r="F1899" s="95"/>
      <c r="M1899" s="95"/>
    </row>
    <row r="1900" spans="4:13" x14ac:dyDescent="0.45">
      <c r="D1900" s="23"/>
      <c r="E1900" s="95"/>
      <c r="F1900" s="95"/>
      <c r="M1900" s="95"/>
    </row>
    <row r="1901" spans="4:13" x14ac:dyDescent="0.45">
      <c r="D1901" s="23"/>
      <c r="E1901" s="95"/>
      <c r="F1901" s="95"/>
      <c r="M1901" s="95"/>
    </row>
    <row r="1902" spans="4:13" x14ac:dyDescent="0.45">
      <c r="D1902" s="23"/>
      <c r="E1902" s="95"/>
      <c r="F1902" s="95"/>
      <c r="M1902" s="95"/>
    </row>
    <row r="1903" spans="4:13" x14ac:dyDescent="0.45">
      <c r="D1903" s="23"/>
      <c r="E1903" s="95"/>
      <c r="F1903" s="95"/>
      <c r="M1903" s="95"/>
    </row>
    <row r="1904" spans="4:13" x14ac:dyDescent="0.45">
      <c r="D1904" s="23"/>
      <c r="E1904" s="95"/>
      <c r="F1904" s="95"/>
      <c r="M1904" s="95"/>
    </row>
    <row r="1905" spans="4:13" x14ac:dyDescent="0.45">
      <c r="D1905" s="23"/>
      <c r="E1905" s="95"/>
      <c r="F1905" s="95"/>
      <c r="M1905" s="95"/>
    </row>
    <row r="1906" spans="4:13" x14ac:dyDescent="0.45">
      <c r="D1906" s="23"/>
      <c r="E1906" s="95"/>
      <c r="F1906" s="95"/>
      <c r="M1906" s="95"/>
    </row>
    <row r="1907" spans="4:13" x14ac:dyDescent="0.45">
      <c r="D1907" s="23"/>
      <c r="E1907" s="95"/>
      <c r="F1907" s="95"/>
      <c r="M1907" s="95"/>
    </row>
    <row r="1908" spans="4:13" x14ac:dyDescent="0.45">
      <c r="D1908" s="23"/>
      <c r="E1908" s="95"/>
      <c r="F1908" s="95"/>
      <c r="M1908" s="95"/>
    </row>
    <row r="1909" spans="4:13" x14ac:dyDescent="0.45">
      <c r="D1909" s="23"/>
      <c r="E1909" s="95"/>
      <c r="F1909" s="95"/>
      <c r="M1909" s="95"/>
    </row>
    <row r="1910" spans="4:13" x14ac:dyDescent="0.45">
      <c r="D1910" s="23"/>
      <c r="E1910" s="95"/>
      <c r="F1910" s="95"/>
      <c r="M1910" s="95"/>
    </row>
    <row r="1911" spans="4:13" x14ac:dyDescent="0.45">
      <c r="D1911" s="23"/>
      <c r="E1911" s="95"/>
      <c r="F1911" s="95"/>
      <c r="M1911" s="95"/>
    </row>
    <row r="1912" spans="4:13" x14ac:dyDescent="0.45">
      <c r="D1912" s="23"/>
      <c r="E1912" s="95"/>
      <c r="F1912" s="95"/>
      <c r="M1912" s="95"/>
    </row>
    <row r="1913" spans="4:13" x14ac:dyDescent="0.45">
      <c r="D1913" s="23"/>
      <c r="E1913" s="95"/>
      <c r="F1913" s="95"/>
      <c r="M1913" s="95"/>
    </row>
    <row r="1914" spans="4:13" x14ac:dyDescent="0.45">
      <c r="D1914" s="23"/>
      <c r="E1914" s="95"/>
      <c r="F1914" s="95"/>
      <c r="M1914" s="95"/>
    </row>
    <row r="1915" spans="4:13" x14ac:dyDescent="0.45">
      <c r="D1915" s="23"/>
      <c r="E1915" s="95"/>
      <c r="F1915" s="95"/>
      <c r="M1915" s="95"/>
    </row>
    <row r="1916" spans="4:13" x14ac:dyDescent="0.45">
      <c r="D1916" s="23"/>
      <c r="E1916" s="95"/>
      <c r="F1916" s="95"/>
      <c r="M1916" s="95"/>
    </row>
    <row r="1917" spans="4:13" x14ac:dyDescent="0.45">
      <c r="D1917" s="23"/>
      <c r="E1917" s="95"/>
      <c r="F1917" s="95"/>
      <c r="M1917" s="95"/>
    </row>
    <row r="1918" spans="4:13" x14ac:dyDescent="0.45">
      <c r="D1918" s="23"/>
      <c r="E1918" s="95"/>
      <c r="F1918" s="95"/>
      <c r="M1918" s="95"/>
    </row>
    <row r="1919" spans="4:13" x14ac:dyDescent="0.45">
      <c r="D1919" s="23"/>
      <c r="E1919" s="95"/>
      <c r="F1919" s="95"/>
      <c r="M1919" s="95"/>
    </row>
    <row r="1920" spans="4:13" x14ac:dyDescent="0.45">
      <c r="D1920" s="23"/>
      <c r="E1920" s="95"/>
      <c r="F1920" s="95"/>
      <c r="M1920" s="95"/>
    </row>
    <row r="1921" spans="4:13" x14ac:dyDescent="0.45">
      <c r="D1921" s="23"/>
      <c r="E1921" s="95"/>
      <c r="F1921" s="95"/>
      <c r="M1921" s="95"/>
    </row>
    <row r="1922" spans="4:13" x14ac:dyDescent="0.45">
      <c r="D1922" s="23"/>
      <c r="E1922" s="95"/>
      <c r="F1922" s="95"/>
      <c r="M1922" s="95"/>
    </row>
    <row r="1923" spans="4:13" x14ac:dyDescent="0.45">
      <c r="D1923" s="23"/>
      <c r="E1923" s="95"/>
      <c r="F1923" s="95"/>
      <c r="M1923" s="95"/>
    </row>
    <row r="1924" spans="4:13" x14ac:dyDescent="0.45">
      <c r="D1924" s="23"/>
      <c r="E1924" s="95"/>
      <c r="F1924" s="95"/>
      <c r="M1924" s="95"/>
    </row>
    <row r="1925" spans="4:13" x14ac:dyDescent="0.45">
      <c r="D1925" s="23"/>
      <c r="E1925" s="95"/>
      <c r="F1925" s="95"/>
      <c r="M1925" s="95"/>
    </row>
    <row r="1926" spans="4:13" x14ac:dyDescent="0.45">
      <c r="D1926" s="23"/>
      <c r="E1926" s="95"/>
      <c r="F1926" s="95"/>
      <c r="M1926" s="95"/>
    </row>
    <row r="1927" spans="4:13" x14ac:dyDescent="0.45">
      <c r="D1927" s="23"/>
      <c r="E1927" s="95"/>
      <c r="F1927" s="95"/>
      <c r="M1927" s="95"/>
    </row>
    <row r="1928" spans="4:13" x14ac:dyDescent="0.45">
      <c r="D1928" s="23"/>
      <c r="E1928" s="95"/>
      <c r="F1928" s="95"/>
      <c r="M1928" s="95"/>
    </row>
    <row r="1929" spans="4:13" x14ac:dyDescent="0.45">
      <c r="D1929" s="23"/>
      <c r="E1929" s="95"/>
      <c r="F1929" s="95"/>
      <c r="M1929" s="95"/>
    </row>
    <row r="1930" spans="4:13" x14ac:dyDescent="0.45">
      <c r="D1930" s="23"/>
      <c r="E1930" s="95"/>
      <c r="F1930" s="95"/>
      <c r="M1930" s="95"/>
    </row>
    <row r="1931" spans="4:13" x14ac:dyDescent="0.45">
      <c r="D1931" s="23"/>
      <c r="E1931" s="95"/>
      <c r="F1931" s="95"/>
      <c r="M1931" s="95"/>
    </row>
    <row r="1932" spans="4:13" x14ac:dyDescent="0.45">
      <c r="D1932" s="23"/>
      <c r="E1932" s="95"/>
      <c r="F1932" s="95"/>
      <c r="M1932" s="95"/>
    </row>
    <row r="1933" spans="4:13" x14ac:dyDescent="0.45">
      <c r="D1933" s="23"/>
      <c r="E1933" s="95"/>
      <c r="F1933" s="95"/>
      <c r="M1933" s="95"/>
    </row>
    <row r="1934" spans="4:13" x14ac:dyDescent="0.45">
      <c r="D1934" s="23"/>
      <c r="E1934" s="95"/>
      <c r="F1934" s="95"/>
      <c r="M1934" s="95"/>
    </row>
    <row r="1935" spans="4:13" x14ac:dyDescent="0.45">
      <c r="D1935" s="23"/>
      <c r="E1935" s="95"/>
      <c r="F1935" s="95"/>
      <c r="M1935" s="95"/>
    </row>
    <row r="1936" spans="4:13" x14ac:dyDescent="0.45">
      <c r="D1936" s="23"/>
      <c r="E1936" s="95"/>
      <c r="F1936" s="95"/>
      <c r="M1936" s="95"/>
    </row>
    <row r="1937" spans="4:13" x14ac:dyDescent="0.45">
      <c r="D1937" s="23"/>
      <c r="E1937" s="95"/>
      <c r="F1937" s="95"/>
      <c r="M1937" s="95"/>
    </row>
    <row r="1938" spans="4:13" x14ac:dyDescent="0.45">
      <c r="D1938" s="23"/>
      <c r="E1938" s="95"/>
      <c r="F1938" s="95"/>
      <c r="M1938" s="95"/>
    </row>
    <row r="1939" spans="4:13" x14ac:dyDescent="0.45">
      <c r="D1939" s="23"/>
      <c r="E1939" s="95"/>
      <c r="F1939" s="95"/>
      <c r="M1939" s="95"/>
    </row>
    <row r="1940" spans="4:13" x14ac:dyDescent="0.45">
      <c r="D1940" s="23"/>
      <c r="E1940" s="95"/>
      <c r="F1940" s="95"/>
      <c r="M1940" s="95"/>
    </row>
    <row r="1941" spans="4:13" x14ac:dyDescent="0.45">
      <c r="D1941" s="23"/>
      <c r="E1941" s="95"/>
      <c r="F1941" s="95"/>
      <c r="M1941" s="95"/>
    </row>
    <row r="1942" spans="4:13" x14ac:dyDescent="0.45">
      <c r="D1942" s="23"/>
      <c r="E1942" s="95"/>
      <c r="F1942" s="95"/>
      <c r="M1942" s="95"/>
    </row>
    <row r="1943" spans="4:13" x14ac:dyDescent="0.45">
      <c r="D1943" s="23"/>
      <c r="E1943" s="95"/>
      <c r="F1943" s="95"/>
      <c r="M1943" s="95"/>
    </row>
    <row r="1944" spans="4:13" x14ac:dyDescent="0.45">
      <c r="D1944" s="23"/>
      <c r="E1944" s="95"/>
      <c r="F1944" s="95"/>
      <c r="M1944" s="95"/>
    </row>
    <row r="1945" spans="4:13" x14ac:dyDescent="0.45">
      <c r="D1945" s="23"/>
      <c r="E1945" s="95"/>
      <c r="F1945" s="95"/>
      <c r="M1945" s="95"/>
    </row>
    <row r="1946" spans="4:13" x14ac:dyDescent="0.45">
      <c r="D1946" s="23"/>
      <c r="E1946" s="95"/>
      <c r="F1946" s="95"/>
      <c r="M1946" s="95"/>
    </row>
    <row r="1947" spans="4:13" x14ac:dyDescent="0.45">
      <c r="D1947" s="23"/>
      <c r="E1947" s="95"/>
      <c r="F1947" s="95"/>
      <c r="M1947" s="95"/>
    </row>
    <row r="1948" spans="4:13" x14ac:dyDescent="0.45">
      <c r="D1948" s="23"/>
      <c r="E1948" s="95"/>
      <c r="F1948" s="95"/>
      <c r="M1948" s="95"/>
    </row>
    <row r="1949" spans="4:13" x14ac:dyDescent="0.45">
      <c r="D1949" s="23"/>
      <c r="E1949" s="95"/>
      <c r="F1949" s="95"/>
      <c r="M1949" s="95"/>
    </row>
    <row r="1950" spans="4:13" x14ac:dyDescent="0.45">
      <c r="D1950" s="23"/>
      <c r="E1950" s="95"/>
      <c r="F1950" s="95"/>
      <c r="M1950" s="95"/>
    </row>
    <row r="1951" spans="4:13" x14ac:dyDescent="0.45">
      <c r="D1951" s="23"/>
      <c r="E1951" s="95"/>
      <c r="F1951" s="95"/>
      <c r="M1951" s="95"/>
    </row>
    <row r="1952" spans="4:13" x14ac:dyDescent="0.45">
      <c r="D1952" s="23"/>
      <c r="E1952" s="95"/>
      <c r="F1952" s="95"/>
      <c r="M1952" s="95"/>
    </row>
    <row r="1953" spans="4:13" x14ac:dyDescent="0.45">
      <c r="D1953" s="23"/>
      <c r="E1953" s="95"/>
      <c r="F1953" s="95"/>
      <c r="M1953" s="95"/>
    </row>
    <row r="1954" spans="4:13" x14ac:dyDescent="0.45">
      <c r="D1954" s="23"/>
      <c r="E1954" s="95"/>
      <c r="F1954" s="95"/>
      <c r="M1954" s="95"/>
    </row>
    <row r="1955" spans="4:13" x14ac:dyDescent="0.45">
      <c r="D1955" s="23"/>
      <c r="E1955" s="95"/>
      <c r="F1955" s="95"/>
      <c r="M1955" s="95"/>
    </row>
    <row r="1956" spans="4:13" x14ac:dyDescent="0.45">
      <c r="D1956" s="23"/>
      <c r="E1956" s="95"/>
      <c r="F1956" s="95"/>
      <c r="M1956" s="95"/>
    </row>
    <row r="1957" spans="4:13" x14ac:dyDescent="0.45">
      <c r="D1957" s="23"/>
      <c r="E1957" s="95"/>
      <c r="F1957" s="95"/>
      <c r="M1957" s="95"/>
    </row>
    <row r="1958" spans="4:13" x14ac:dyDescent="0.45">
      <c r="D1958" s="23"/>
      <c r="E1958" s="95"/>
      <c r="F1958" s="95"/>
      <c r="M1958" s="95"/>
    </row>
    <row r="1959" spans="4:13" x14ac:dyDescent="0.45">
      <c r="D1959" s="23"/>
      <c r="E1959" s="95"/>
      <c r="F1959" s="95"/>
      <c r="M1959" s="95"/>
    </row>
    <row r="1960" spans="4:13" x14ac:dyDescent="0.45">
      <c r="D1960" s="23"/>
      <c r="E1960" s="95"/>
      <c r="F1960" s="95"/>
      <c r="M1960" s="95"/>
    </row>
    <row r="1961" spans="4:13" x14ac:dyDescent="0.45">
      <c r="D1961" s="23"/>
      <c r="E1961" s="95"/>
      <c r="F1961" s="95"/>
      <c r="M1961" s="95"/>
    </row>
    <row r="1962" spans="4:13" x14ac:dyDescent="0.45">
      <c r="D1962" s="23"/>
      <c r="E1962" s="95"/>
      <c r="F1962" s="95"/>
      <c r="M1962" s="95"/>
    </row>
    <row r="1963" spans="4:13" x14ac:dyDescent="0.45">
      <c r="D1963" s="23"/>
      <c r="E1963" s="95"/>
      <c r="F1963" s="95"/>
      <c r="M1963" s="95"/>
    </row>
    <row r="1964" spans="4:13" x14ac:dyDescent="0.45">
      <c r="D1964" s="23"/>
      <c r="E1964" s="95"/>
      <c r="F1964" s="95"/>
      <c r="M1964" s="95"/>
    </row>
    <row r="1965" spans="4:13" x14ac:dyDescent="0.45">
      <c r="D1965" s="23"/>
      <c r="E1965" s="95"/>
      <c r="F1965" s="95"/>
      <c r="M1965" s="95"/>
    </row>
    <row r="1966" spans="4:13" x14ac:dyDescent="0.45">
      <c r="D1966" s="23"/>
      <c r="E1966" s="95"/>
      <c r="F1966" s="95"/>
      <c r="M1966" s="95"/>
    </row>
    <row r="1967" spans="4:13" x14ac:dyDescent="0.45">
      <c r="D1967" s="23"/>
      <c r="E1967" s="95"/>
      <c r="F1967" s="95"/>
      <c r="M1967" s="95"/>
    </row>
    <row r="1968" spans="4:13" x14ac:dyDescent="0.45">
      <c r="D1968" s="23"/>
      <c r="E1968" s="95"/>
      <c r="F1968" s="95"/>
      <c r="M1968" s="95"/>
    </row>
    <row r="1969" spans="4:13" x14ac:dyDescent="0.45">
      <c r="D1969" s="23"/>
      <c r="E1969" s="95"/>
      <c r="F1969" s="95"/>
      <c r="M1969" s="95"/>
    </row>
    <row r="1970" spans="4:13" x14ac:dyDescent="0.45">
      <c r="D1970" s="23"/>
      <c r="E1970" s="95"/>
      <c r="F1970" s="95"/>
      <c r="M1970" s="95"/>
    </row>
    <row r="1971" spans="4:13" x14ac:dyDescent="0.45">
      <c r="D1971" s="23"/>
      <c r="E1971" s="95"/>
      <c r="F1971" s="95"/>
      <c r="M1971" s="95"/>
    </row>
    <row r="1972" spans="4:13" x14ac:dyDescent="0.45">
      <c r="D1972" s="23"/>
      <c r="E1972" s="95"/>
      <c r="F1972" s="95"/>
      <c r="M1972" s="95"/>
    </row>
    <row r="1973" spans="4:13" x14ac:dyDescent="0.45">
      <c r="D1973" s="23"/>
      <c r="E1973" s="95"/>
      <c r="F1973" s="95"/>
      <c r="M1973" s="95"/>
    </row>
    <row r="1974" spans="4:13" x14ac:dyDescent="0.45">
      <c r="D1974" s="23"/>
      <c r="E1974" s="95"/>
      <c r="F1974" s="95"/>
      <c r="M1974" s="95"/>
    </row>
    <row r="1975" spans="4:13" x14ac:dyDescent="0.45">
      <c r="D1975" s="23"/>
      <c r="E1975" s="95"/>
      <c r="F1975" s="95"/>
      <c r="M1975" s="95"/>
    </row>
    <row r="1976" spans="4:13" x14ac:dyDescent="0.45">
      <c r="D1976" s="23"/>
      <c r="E1976" s="95"/>
      <c r="F1976" s="95"/>
      <c r="M1976" s="95"/>
    </row>
    <row r="1977" spans="4:13" x14ac:dyDescent="0.45">
      <c r="D1977" s="23"/>
      <c r="E1977" s="95"/>
      <c r="F1977" s="95"/>
      <c r="M1977" s="95"/>
    </row>
    <row r="1978" spans="4:13" x14ac:dyDescent="0.45">
      <c r="D1978" s="23"/>
      <c r="E1978" s="95"/>
      <c r="F1978" s="95"/>
      <c r="M1978" s="95"/>
    </row>
    <row r="1979" spans="4:13" x14ac:dyDescent="0.45">
      <c r="D1979" s="23"/>
      <c r="E1979" s="95"/>
      <c r="F1979" s="95"/>
      <c r="M1979" s="95"/>
    </row>
    <row r="1980" spans="4:13" x14ac:dyDescent="0.45">
      <c r="D1980" s="23"/>
      <c r="E1980" s="95"/>
      <c r="F1980" s="95"/>
      <c r="M1980" s="95"/>
    </row>
    <row r="1981" spans="4:13" x14ac:dyDescent="0.45">
      <c r="D1981" s="23"/>
      <c r="E1981" s="95"/>
      <c r="F1981" s="95"/>
      <c r="M1981" s="95"/>
    </row>
    <row r="1982" spans="4:13" x14ac:dyDescent="0.45">
      <c r="D1982" s="23"/>
      <c r="E1982" s="95"/>
      <c r="F1982" s="95"/>
      <c r="M1982" s="95"/>
    </row>
    <row r="1983" spans="4:13" x14ac:dyDescent="0.45">
      <c r="D1983" s="23"/>
      <c r="E1983" s="95"/>
      <c r="F1983" s="95"/>
      <c r="M1983" s="95"/>
    </row>
    <row r="1984" spans="4:13" x14ac:dyDescent="0.45">
      <c r="D1984" s="23"/>
      <c r="E1984" s="95"/>
      <c r="F1984" s="95"/>
      <c r="M1984" s="95"/>
    </row>
    <row r="1985" spans="4:13" x14ac:dyDescent="0.45">
      <c r="D1985" s="23"/>
      <c r="E1985" s="95"/>
      <c r="F1985" s="95"/>
      <c r="M1985" s="95"/>
    </row>
    <row r="1986" spans="4:13" x14ac:dyDescent="0.45">
      <c r="D1986" s="23"/>
      <c r="E1986" s="95"/>
      <c r="F1986" s="95"/>
      <c r="M1986" s="95"/>
    </row>
    <row r="1987" spans="4:13" x14ac:dyDescent="0.45">
      <c r="D1987" s="23"/>
      <c r="E1987" s="95"/>
      <c r="F1987" s="95"/>
      <c r="M1987" s="95"/>
    </row>
    <row r="1988" spans="4:13" x14ac:dyDescent="0.45">
      <c r="D1988" s="23"/>
      <c r="E1988" s="95"/>
      <c r="F1988" s="95"/>
      <c r="M1988" s="95"/>
    </row>
    <row r="1989" spans="4:13" x14ac:dyDescent="0.45">
      <c r="D1989" s="23"/>
      <c r="E1989" s="95"/>
      <c r="F1989" s="95"/>
      <c r="M1989" s="95"/>
    </row>
    <row r="1990" spans="4:13" x14ac:dyDescent="0.45">
      <c r="D1990" s="23"/>
      <c r="E1990" s="95"/>
      <c r="F1990" s="95"/>
      <c r="M1990" s="95"/>
    </row>
    <row r="1991" spans="4:13" x14ac:dyDescent="0.45">
      <c r="D1991" s="23"/>
      <c r="E1991" s="95"/>
      <c r="F1991" s="95"/>
      <c r="M1991" s="95"/>
    </row>
    <row r="1992" spans="4:13" x14ac:dyDescent="0.45">
      <c r="D1992" s="23"/>
      <c r="E1992" s="95"/>
      <c r="F1992" s="95"/>
      <c r="M1992" s="95"/>
    </row>
    <row r="1993" spans="4:13" x14ac:dyDescent="0.45">
      <c r="D1993" s="23"/>
      <c r="E1993" s="95"/>
      <c r="F1993" s="95"/>
      <c r="M1993" s="95"/>
    </row>
    <row r="1994" spans="4:13" x14ac:dyDescent="0.45">
      <c r="D1994" s="23"/>
      <c r="E1994" s="95"/>
      <c r="F1994" s="95"/>
      <c r="M1994" s="95"/>
    </row>
    <row r="1995" spans="4:13" x14ac:dyDescent="0.45">
      <c r="D1995" s="23"/>
      <c r="E1995" s="95"/>
      <c r="F1995" s="95"/>
      <c r="M1995" s="95"/>
    </row>
    <row r="1996" spans="4:13" x14ac:dyDescent="0.45">
      <c r="D1996" s="23"/>
      <c r="E1996" s="95"/>
      <c r="F1996" s="95"/>
      <c r="M1996" s="95"/>
    </row>
    <row r="1997" spans="4:13" x14ac:dyDescent="0.45">
      <c r="D1997" s="23"/>
      <c r="E1997" s="95"/>
      <c r="F1997" s="95"/>
      <c r="M1997" s="95"/>
    </row>
    <row r="1998" spans="4:13" x14ac:dyDescent="0.45">
      <c r="D1998" s="23"/>
      <c r="E1998" s="95"/>
      <c r="F1998" s="95"/>
      <c r="M1998" s="95"/>
    </row>
    <row r="1999" spans="4:13" x14ac:dyDescent="0.45">
      <c r="D1999" s="23"/>
      <c r="E1999" s="95"/>
      <c r="F1999" s="95"/>
      <c r="M1999" s="95"/>
    </row>
    <row r="2000" spans="4:13" x14ac:dyDescent="0.45">
      <c r="D2000" s="23"/>
      <c r="E2000" s="95"/>
      <c r="F2000" s="95"/>
      <c r="M2000" s="95"/>
    </row>
    <row r="2001" spans="4:13" x14ac:dyDescent="0.45">
      <c r="D2001" s="23"/>
      <c r="E2001" s="95"/>
      <c r="F2001" s="95"/>
      <c r="M2001" s="95"/>
    </row>
    <row r="2002" spans="4:13" x14ac:dyDescent="0.45">
      <c r="D2002" s="23"/>
      <c r="E2002" s="95"/>
      <c r="F2002" s="95"/>
      <c r="M2002" s="95"/>
    </row>
    <row r="2003" spans="4:13" x14ac:dyDescent="0.45">
      <c r="D2003" s="23"/>
      <c r="E2003" s="95"/>
      <c r="F2003" s="95"/>
      <c r="M2003" s="95"/>
    </row>
    <row r="2004" spans="4:13" x14ac:dyDescent="0.45">
      <c r="D2004" s="23"/>
      <c r="E2004" s="95"/>
      <c r="F2004" s="95"/>
      <c r="M2004" s="95"/>
    </row>
    <row r="2005" spans="4:13" x14ac:dyDescent="0.45">
      <c r="D2005" s="23"/>
      <c r="E2005" s="95"/>
      <c r="F2005" s="95"/>
      <c r="M2005" s="95"/>
    </row>
    <row r="2006" spans="4:13" x14ac:dyDescent="0.45">
      <c r="D2006" s="23"/>
      <c r="E2006" s="95"/>
      <c r="F2006" s="95"/>
      <c r="M2006" s="95"/>
    </row>
    <row r="2007" spans="4:13" x14ac:dyDescent="0.45">
      <c r="D2007" s="23"/>
      <c r="E2007" s="95"/>
      <c r="F2007" s="95"/>
      <c r="M2007" s="95"/>
    </row>
    <row r="2008" spans="4:13" x14ac:dyDescent="0.45">
      <c r="D2008" s="23"/>
      <c r="E2008" s="95"/>
      <c r="F2008" s="95"/>
      <c r="M2008" s="95"/>
    </row>
    <row r="2009" spans="4:13" x14ac:dyDescent="0.45">
      <c r="D2009" s="23"/>
      <c r="E2009" s="95"/>
      <c r="F2009" s="95"/>
      <c r="M2009" s="95"/>
    </row>
    <row r="2010" spans="4:13" x14ac:dyDescent="0.45">
      <c r="D2010" s="23"/>
      <c r="E2010" s="95"/>
      <c r="F2010" s="95"/>
      <c r="M2010" s="95"/>
    </row>
    <row r="2011" spans="4:13" x14ac:dyDescent="0.45">
      <c r="D2011" s="23"/>
      <c r="E2011" s="95"/>
      <c r="F2011" s="95"/>
      <c r="M2011" s="95"/>
    </row>
    <row r="2012" spans="4:13" x14ac:dyDescent="0.45">
      <c r="D2012" s="23"/>
      <c r="E2012" s="95"/>
      <c r="F2012" s="95"/>
      <c r="M2012" s="95"/>
    </row>
    <row r="2013" spans="4:13" x14ac:dyDescent="0.45">
      <c r="D2013" s="23"/>
      <c r="E2013" s="95"/>
      <c r="F2013" s="95"/>
      <c r="M2013" s="95"/>
    </row>
    <row r="2014" spans="4:13" x14ac:dyDescent="0.45">
      <c r="D2014" s="23"/>
      <c r="E2014" s="95"/>
      <c r="F2014" s="95"/>
      <c r="M2014" s="95"/>
    </row>
    <row r="2015" spans="4:13" x14ac:dyDescent="0.45">
      <c r="D2015" s="23"/>
      <c r="E2015" s="95"/>
      <c r="F2015" s="95"/>
      <c r="M2015" s="95"/>
    </row>
    <row r="2016" spans="4:13" x14ac:dyDescent="0.45">
      <c r="D2016" s="23"/>
      <c r="E2016" s="95"/>
      <c r="F2016" s="95"/>
      <c r="M2016" s="95"/>
    </row>
    <row r="2017" spans="4:13" x14ac:dyDescent="0.45">
      <c r="D2017" s="23"/>
      <c r="E2017" s="95"/>
      <c r="F2017" s="95"/>
      <c r="M2017" s="95"/>
    </row>
    <row r="2018" spans="4:13" x14ac:dyDescent="0.45">
      <c r="D2018" s="23"/>
      <c r="E2018" s="95"/>
      <c r="F2018" s="95"/>
      <c r="M2018" s="95"/>
    </row>
    <row r="2019" spans="4:13" x14ac:dyDescent="0.45">
      <c r="D2019" s="23"/>
      <c r="E2019" s="95"/>
      <c r="F2019" s="95"/>
      <c r="M2019" s="95"/>
    </row>
    <row r="2020" spans="4:13" x14ac:dyDescent="0.45">
      <c r="D2020" s="23"/>
      <c r="E2020" s="95"/>
      <c r="F2020" s="95"/>
      <c r="M2020" s="95"/>
    </row>
    <row r="2021" spans="4:13" x14ac:dyDescent="0.45">
      <c r="D2021" s="23"/>
      <c r="E2021" s="95"/>
      <c r="F2021" s="95"/>
      <c r="M2021" s="95"/>
    </row>
    <row r="2022" spans="4:13" x14ac:dyDescent="0.45">
      <c r="D2022" s="23"/>
      <c r="E2022" s="95"/>
      <c r="F2022" s="95"/>
      <c r="M2022" s="95"/>
    </row>
    <row r="2023" spans="4:13" x14ac:dyDescent="0.45">
      <c r="D2023" s="23"/>
      <c r="E2023" s="95"/>
      <c r="F2023" s="95"/>
      <c r="M2023" s="95"/>
    </row>
    <row r="2024" spans="4:13" x14ac:dyDescent="0.45">
      <c r="D2024" s="23"/>
      <c r="E2024" s="95"/>
      <c r="F2024" s="95"/>
      <c r="M2024" s="95"/>
    </row>
    <row r="2025" spans="4:13" x14ac:dyDescent="0.45">
      <c r="D2025" s="23"/>
      <c r="E2025" s="95"/>
      <c r="F2025" s="95"/>
      <c r="M2025" s="95"/>
    </row>
    <row r="2026" spans="4:13" x14ac:dyDescent="0.45">
      <c r="D2026" s="23"/>
      <c r="E2026" s="95"/>
      <c r="F2026" s="95"/>
      <c r="M2026" s="95"/>
    </row>
    <row r="2027" spans="4:13" x14ac:dyDescent="0.45">
      <c r="D2027" s="23"/>
      <c r="E2027" s="95"/>
      <c r="F2027" s="95"/>
      <c r="M2027" s="95"/>
    </row>
    <row r="2028" spans="4:13" x14ac:dyDescent="0.45">
      <c r="D2028" s="23"/>
      <c r="E2028" s="95"/>
      <c r="F2028" s="95"/>
      <c r="M2028" s="95"/>
    </row>
    <row r="2029" spans="4:13" x14ac:dyDescent="0.45">
      <c r="D2029" s="23"/>
      <c r="E2029" s="95"/>
      <c r="F2029" s="95"/>
      <c r="M2029" s="95"/>
    </row>
    <row r="2030" spans="4:13" x14ac:dyDescent="0.45">
      <c r="D2030" s="23"/>
      <c r="E2030" s="95"/>
      <c r="F2030" s="95"/>
      <c r="M2030" s="95"/>
    </row>
    <row r="2031" spans="4:13" x14ac:dyDescent="0.45">
      <c r="D2031" s="23"/>
      <c r="E2031" s="95"/>
      <c r="F2031" s="95"/>
      <c r="M2031" s="95"/>
    </row>
    <row r="2032" spans="4:13" x14ac:dyDescent="0.45">
      <c r="D2032" s="23"/>
      <c r="E2032" s="95"/>
      <c r="F2032" s="95"/>
      <c r="M2032" s="95"/>
    </row>
    <row r="2033" spans="4:13" x14ac:dyDescent="0.45">
      <c r="D2033" s="23"/>
      <c r="E2033" s="95"/>
      <c r="F2033" s="95"/>
      <c r="M2033" s="95"/>
    </row>
    <row r="2034" spans="4:13" x14ac:dyDescent="0.45">
      <c r="D2034" s="23"/>
      <c r="E2034" s="95"/>
      <c r="F2034" s="95"/>
      <c r="M2034" s="95"/>
    </row>
    <row r="2035" spans="4:13" x14ac:dyDescent="0.45">
      <c r="D2035" s="23"/>
      <c r="E2035" s="95"/>
      <c r="F2035" s="95"/>
      <c r="M2035" s="95"/>
    </row>
    <row r="2036" spans="4:13" x14ac:dyDescent="0.45">
      <c r="D2036" s="23"/>
      <c r="E2036" s="95"/>
      <c r="F2036" s="95"/>
      <c r="M2036" s="95"/>
    </row>
    <row r="2037" spans="4:13" x14ac:dyDescent="0.45">
      <c r="D2037" s="23"/>
      <c r="E2037" s="95"/>
      <c r="F2037" s="95"/>
      <c r="M2037" s="95"/>
    </row>
    <row r="2038" spans="4:13" x14ac:dyDescent="0.45">
      <c r="D2038" s="23"/>
      <c r="E2038" s="95"/>
      <c r="F2038" s="95"/>
      <c r="M2038" s="95"/>
    </row>
    <row r="2039" spans="4:13" x14ac:dyDescent="0.45">
      <c r="D2039" s="23"/>
      <c r="E2039" s="95"/>
      <c r="F2039" s="95"/>
      <c r="M2039" s="95"/>
    </row>
    <row r="2040" spans="4:13" x14ac:dyDescent="0.45">
      <c r="D2040" s="23"/>
      <c r="E2040" s="95"/>
      <c r="F2040" s="95"/>
      <c r="M2040" s="95"/>
    </row>
    <row r="2041" spans="4:13" x14ac:dyDescent="0.45">
      <c r="D2041" s="23"/>
      <c r="E2041" s="95"/>
      <c r="F2041" s="95"/>
      <c r="M2041" s="95"/>
    </row>
    <row r="2042" spans="4:13" x14ac:dyDescent="0.45">
      <c r="D2042" s="23"/>
      <c r="E2042" s="95"/>
      <c r="F2042" s="95"/>
      <c r="M2042" s="95"/>
    </row>
    <row r="2043" spans="4:13" x14ac:dyDescent="0.45">
      <c r="D2043" s="23"/>
      <c r="E2043" s="95"/>
      <c r="F2043" s="95"/>
      <c r="M2043" s="95"/>
    </row>
    <row r="2044" spans="4:13" x14ac:dyDescent="0.45">
      <c r="D2044" s="23"/>
      <c r="E2044" s="95"/>
      <c r="F2044" s="95"/>
      <c r="M2044" s="95"/>
    </row>
    <row r="2045" spans="4:13" x14ac:dyDescent="0.45">
      <c r="D2045" s="23"/>
      <c r="E2045" s="95"/>
      <c r="F2045" s="95"/>
      <c r="M2045" s="95"/>
    </row>
    <row r="2046" spans="4:13" x14ac:dyDescent="0.45">
      <c r="D2046" s="23"/>
      <c r="E2046" s="95"/>
      <c r="F2046" s="95"/>
      <c r="M2046" s="95"/>
    </row>
    <row r="2047" spans="4:13" x14ac:dyDescent="0.45">
      <c r="D2047" s="23"/>
      <c r="E2047" s="95"/>
      <c r="F2047" s="95"/>
      <c r="M2047" s="95"/>
    </row>
    <row r="2048" spans="4:13" x14ac:dyDescent="0.45">
      <c r="D2048" s="23"/>
      <c r="E2048" s="95"/>
      <c r="F2048" s="95"/>
      <c r="M2048" s="95"/>
    </row>
    <row r="2049" spans="4:13" x14ac:dyDescent="0.45">
      <c r="D2049" s="23"/>
      <c r="E2049" s="95"/>
      <c r="F2049" s="95"/>
      <c r="M2049" s="95"/>
    </row>
    <row r="2050" spans="4:13" x14ac:dyDescent="0.45">
      <c r="D2050" s="23"/>
      <c r="E2050" s="95"/>
      <c r="F2050" s="95"/>
      <c r="M2050" s="95"/>
    </row>
    <row r="2051" spans="4:13" x14ac:dyDescent="0.45">
      <c r="D2051" s="23"/>
      <c r="E2051" s="95"/>
      <c r="F2051" s="95"/>
      <c r="M2051" s="95"/>
    </row>
    <row r="2052" spans="4:13" x14ac:dyDescent="0.45">
      <c r="D2052" s="23"/>
      <c r="E2052" s="95"/>
      <c r="F2052" s="95"/>
      <c r="M2052" s="95"/>
    </row>
    <row r="2053" spans="4:13" x14ac:dyDescent="0.45">
      <c r="D2053" s="23"/>
      <c r="E2053" s="95"/>
      <c r="F2053" s="95"/>
      <c r="M2053" s="95"/>
    </row>
    <row r="2054" spans="4:13" x14ac:dyDescent="0.45">
      <c r="D2054" s="23"/>
      <c r="E2054" s="95"/>
      <c r="F2054" s="95"/>
      <c r="M2054" s="95"/>
    </row>
    <row r="2055" spans="4:13" x14ac:dyDescent="0.45">
      <c r="D2055" s="23"/>
      <c r="E2055" s="95"/>
      <c r="F2055" s="95"/>
      <c r="M2055" s="95"/>
    </row>
    <row r="2056" spans="4:13" x14ac:dyDescent="0.45">
      <c r="D2056" s="23"/>
      <c r="E2056" s="95"/>
      <c r="F2056" s="95"/>
      <c r="M2056" s="95"/>
    </row>
    <row r="2057" spans="4:13" x14ac:dyDescent="0.45">
      <c r="D2057" s="23"/>
      <c r="E2057" s="95"/>
      <c r="F2057" s="95"/>
      <c r="M2057" s="95"/>
    </row>
    <row r="2058" spans="4:13" x14ac:dyDescent="0.45">
      <c r="D2058" s="23"/>
      <c r="E2058" s="95"/>
      <c r="F2058" s="95"/>
      <c r="M2058" s="95"/>
    </row>
    <row r="2059" spans="4:13" x14ac:dyDescent="0.45">
      <c r="D2059" s="23"/>
      <c r="E2059" s="95"/>
      <c r="F2059" s="95"/>
      <c r="M2059" s="95"/>
    </row>
    <row r="2060" spans="4:13" x14ac:dyDescent="0.45">
      <c r="D2060" s="23"/>
      <c r="E2060" s="95"/>
      <c r="F2060" s="95"/>
      <c r="M2060" s="95"/>
    </row>
    <row r="2061" spans="4:13" x14ac:dyDescent="0.45">
      <c r="D2061" s="23"/>
      <c r="E2061" s="95"/>
      <c r="F2061" s="95"/>
      <c r="M2061" s="95"/>
    </row>
    <row r="2062" spans="4:13" x14ac:dyDescent="0.45">
      <c r="D2062" s="23"/>
      <c r="E2062" s="95"/>
      <c r="F2062" s="95"/>
      <c r="M2062" s="95"/>
    </row>
    <row r="2063" spans="4:13" x14ac:dyDescent="0.45">
      <c r="D2063" s="23"/>
      <c r="E2063" s="95"/>
      <c r="F2063" s="95"/>
      <c r="M2063" s="95"/>
    </row>
    <row r="2064" spans="4:13" x14ac:dyDescent="0.45">
      <c r="D2064" s="23"/>
      <c r="E2064" s="95"/>
      <c r="F2064" s="95"/>
      <c r="M2064" s="95"/>
    </row>
    <row r="2065" spans="4:13" x14ac:dyDescent="0.45">
      <c r="D2065" s="23"/>
      <c r="E2065" s="95"/>
      <c r="F2065" s="95"/>
      <c r="M2065" s="95"/>
    </row>
    <row r="2066" spans="4:13" x14ac:dyDescent="0.45">
      <c r="D2066" s="23"/>
      <c r="E2066" s="95"/>
      <c r="F2066" s="95"/>
      <c r="M2066" s="95"/>
    </row>
    <row r="2067" spans="4:13" x14ac:dyDescent="0.45">
      <c r="D2067" s="23"/>
      <c r="E2067" s="95"/>
      <c r="F2067" s="95"/>
      <c r="M2067" s="95"/>
    </row>
    <row r="2068" spans="4:13" x14ac:dyDescent="0.45">
      <c r="D2068" s="23"/>
      <c r="E2068" s="95"/>
      <c r="F2068" s="95"/>
      <c r="M2068" s="95"/>
    </row>
    <row r="2069" spans="4:13" x14ac:dyDescent="0.45">
      <c r="D2069" s="23"/>
      <c r="E2069" s="95"/>
      <c r="F2069" s="95"/>
      <c r="M2069" s="95"/>
    </row>
    <row r="2070" spans="4:13" x14ac:dyDescent="0.45">
      <c r="D2070" s="23"/>
      <c r="E2070" s="95"/>
      <c r="F2070" s="95"/>
      <c r="M2070" s="95"/>
    </row>
    <row r="2071" spans="4:13" x14ac:dyDescent="0.45">
      <c r="D2071" s="23"/>
      <c r="E2071" s="95"/>
      <c r="F2071" s="95"/>
      <c r="M2071" s="95"/>
    </row>
    <row r="2072" spans="4:13" x14ac:dyDescent="0.45">
      <c r="D2072" s="23"/>
      <c r="E2072" s="95"/>
      <c r="F2072" s="95"/>
      <c r="M2072" s="95"/>
    </row>
    <row r="2073" spans="4:13" x14ac:dyDescent="0.45">
      <c r="D2073" s="23"/>
      <c r="E2073" s="95"/>
      <c r="F2073" s="95"/>
      <c r="M2073" s="95"/>
    </row>
    <row r="2074" spans="4:13" x14ac:dyDescent="0.45">
      <c r="D2074" s="23"/>
      <c r="E2074" s="95"/>
      <c r="F2074" s="95"/>
      <c r="M2074" s="95"/>
    </row>
    <row r="2075" spans="4:13" x14ac:dyDescent="0.45">
      <c r="D2075" s="23"/>
      <c r="E2075" s="95"/>
      <c r="F2075" s="95"/>
      <c r="M2075" s="95"/>
    </row>
    <row r="2076" spans="4:13" x14ac:dyDescent="0.45">
      <c r="D2076" s="23"/>
      <c r="E2076" s="95"/>
      <c r="F2076" s="95"/>
      <c r="M2076" s="95"/>
    </row>
    <row r="2077" spans="4:13" x14ac:dyDescent="0.45">
      <c r="D2077" s="23"/>
      <c r="E2077" s="95"/>
      <c r="F2077" s="95"/>
      <c r="M2077" s="95"/>
    </row>
    <row r="2078" spans="4:13" x14ac:dyDescent="0.45">
      <c r="D2078" s="23"/>
      <c r="E2078" s="95"/>
      <c r="F2078" s="95"/>
      <c r="M2078" s="95"/>
    </row>
    <row r="2079" spans="4:13" x14ac:dyDescent="0.45">
      <c r="D2079" s="23"/>
      <c r="E2079" s="95"/>
      <c r="F2079" s="95"/>
      <c r="M2079" s="95"/>
    </row>
    <row r="2080" spans="4:13" x14ac:dyDescent="0.45">
      <c r="D2080" s="23"/>
      <c r="E2080" s="95"/>
      <c r="F2080" s="95"/>
      <c r="M2080" s="95"/>
    </row>
    <row r="2081" spans="4:13" x14ac:dyDescent="0.45">
      <c r="D2081" s="23"/>
      <c r="E2081" s="95"/>
      <c r="F2081" s="95"/>
      <c r="M2081" s="95"/>
    </row>
    <row r="2082" spans="4:13" x14ac:dyDescent="0.45">
      <c r="D2082" s="23"/>
      <c r="E2082" s="95"/>
      <c r="F2082" s="95"/>
      <c r="M2082" s="95"/>
    </row>
    <row r="2083" spans="4:13" x14ac:dyDescent="0.45">
      <c r="D2083" s="23"/>
      <c r="E2083" s="95"/>
      <c r="F2083" s="95"/>
      <c r="M2083" s="95"/>
    </row>
    <row r="2084" spans="4:13" x14ac:dyDescent="0.45">
      <c r="D2084" s="23"/>
      <c r="E2084" s="95"/>
      <c r="F2084" s="95"/>
      <c r="M2084" s="95"/>
    </row>
    <row r="2085" spans="4:13" x14ac:dyDescent="0.45">
      <c r="D2085" s="23"/>
      <c r="E2085" s="95"/>
      <c r="F2085" s="95"/>
      <c r="M2085" s="95"/>
    </row>
    <row r="2086" spans="4:13" x14ac:dyDescent="0.45">
      <c r="D2086" s="23"/>
      <c r="E2086" s="95"/>
      <c r="F2086" s="95"/>
      <c r="M2086" s="95"/>
    </row>
    <row r="2087" spans="4:13" x14ac:dyDescent="0.45">
      <c r="D2087" s="23"/>
      <c r="E2087" s="95"/>
      <c r="F2087" s="95"/>
      <c r="M2087" s="95"/>
    </row>
    <row r="2088" spans="4:13" x14ac:dyDescent="0.45">
      <c r="D2088" s="23"/>
      <c r="E2088" s="95"/>
      <c r="F2088" s="95"/>
      <c r="M2088" s="95"/>
    </row>
    <row r="2089" spans="4:13" x14ac:dyDescent="0.45">
      <c r="D2089" s="23"/>
      <c r="E2089" s="95"/>
      <c r="F2089" s="95"/>
      <c r="M2089" s="95"/>
    </row>
    <row r="2090" spans="4:13" x14ac:dyDescent="0.45">
      <c r="D2090" s="23"/>
      <c r="E2090" s="95"/>
      <c r="F2090" s="95"/>
      <c r="M2090" s="95"/>
    </row>
    <row r="2091" spans="4:13" x14ac:dyDescent="0.45">
      <c r="D2091" s="23"/>
      <c r="E2091" s="95"/>
      <c r="F2091" s="95"/>
      <c r="M2091" s="95"/>
    </row>
    <row r="2092" spans="4:13" x14ac:dyDescent="0.45">
      <c r="D2092" s="23"/>
      <c r="E2092" s="95"/>
      <c r="F2092" s="95"/>
      <c r="M2092" s="95"/>
    </row>
    <row r="2093" spans="4:13" x14ac:dyDescent="0.45">
      <c r="D2093" s="23"/>
      <c r="E2093" s="95"/>
      <c r="F2093" s="95"/>
      <c r="M2093" s="95"/>
    </row>
    <row r="2094" spans="4:13" x14ac:dyDescent="0.45">
      <c r="D2094" s="23"/>
      <c r="E2094" s="95"/>
      <c r="F2094" s="95"/>
      <c r="M2094" s="95"/>
    </row>
    <row r="2095" spans="4:13" x14ac:dyDescent="0.45">
      <c r="D2095" s="23"/>
      <c r="E2095" s="95"/>
      <c r="F2095" s="95"/>
      <c r="M2095" s="95"/>
    </row>
    <row r="2096" spans="4:13" x14ac:dyDescent="0.45">
      <c r="D2096" s="23"/>
      <c r="E2096" s="95"/>
      <c r="F2096" s="95"/>
      <c r="M2096" s="95"/>
    </row>
    <row r="2097" spans="4:13" x14ac:dyDescent="0.45">
      <c r="D2097" s="23"/>
      <c r="E2097" s="95"/>
      <c r="F2097" s="95"/>
      <c r="M2097" s="95"/>
    </row>
    <row r="2098" spans="4:13" x14ac:dyDescent="0.45">
      <c r="D2098" s="23"/>
      <c r="E2098" s="95"/>
      <c r="F2098" s="95"/>
      <c r="M2098" s="95"/>
    </row>
    <row r="2099" spans="4:13" x14ac:dyDescent="0.45">
      <c r="D2099" s="23"/>
      <c r="E2099" s="95"/>
      <c r="F2099" s="95"/>
      <c r="M2099" s="95"/>
    </row>
    <row r="2100" spans="4:13" x14ac:dyDescent="0.45">
      <c r="D2100" s="23"/>
      <c r="E2100" s="95"/>
      <c r="F2100" s="95"/>
      <c r="M2100" s="95"/>
    </row>
    <row r="2101" spans="4:13" x14ac:dyDescent="0.45">
      <c r="D2101" s="23"/>
      <c r="E2101" s="95"/>
      <c r="F2101" s="95"/>
      <c r="M2101" s="95"/>
    </row>
    <row r="2102" spans="4:13" x14ac:dyDescent="0.45">
      <c r="D2102" s="23"/>
      <c r="E2102" s="95"/>
      <c r="F2102" s="95"/>
      <c r="M2102" s="95"/>
    </row>
    <row r="2103" spans="4:13" x14ac:dyDescent="0.45">
      <c r="D2103" s="23"/>
      <c r="E2103" s="95"/>
      <c r="F2103" s="95"/>
      <c r="M2103" s="95"/>
    </row>
    <row r="2104" spans="4:13" x14ac:dyDescent="0.45">
      <c r="D2104" s="23"/>
      <c r="E2104" s="95"/>
      <c r="F2104" s="95"/>
      <c r="M2104" s="95"/>
    </row>
    <row r="2105" spans="4:13" x14ac:dyDescent="0.45">
      <c r="D2105" s="23"/>
      <c r="E2105" s="95"/>
      <c r="F2105" s="95"/>
      <c r="M2105" s="95"/>
    </row>
    <row r="2106" spans="4:13" x14ac:dyDescent="0.45">
      <c r="D2106" s="23"/>
      <c r="E2106" s="95"/>
      <c r="F2106" s="95"/>
      <c r="M2106" s="95"/>
    </row>
    <row r="2107" spans="4:13" x14ac:dyDescent="0.45">
      <c r="D2107" s="23"/>
      <c r="E2107" s="95"/>
      <c r="F2107" s="95"/>
      <c r="M2107" s="95"/>
    </row>
    <row r="2108" spans="4:13" x14ac:dyDescent="0.45">
      <c r="D2108" s="23"/>
      <c r="E2108" s="95"/>
      <c r="F2108" s="95"/>
      <c r="M2108" s="95"/>
    </row>
    <row r="2109" spans="4:13" x14ac:dyDescent="0.45">
      <c r="D2109" s="23"/>
      <c r="E2109" s="95"/>
      <c r="F2109" s="95"/>
      <c r="M2109" s="95"/>
    </row>
    <row r="2110" spans="4:13" x14ac:dyDescent="0.45">
      <c r="D2110" s="23"/>
      <c r="E2110" s="95"/>
      <c r="F2110" s="95"/>
      <c r="M2110" s="95"/>
    </row>
    <row r="2111" spans="4:13" x14ac:dyDescent="0.45">
      <c r="D2111" s="23"/>
      <c r="E2111" s="95"/>
      <c r="F2111" s="95"/>
      <c r="M2111" s="95"/>
    </row>
    <row r="2112" spans="4:13" x14ac:dyDescent="0.45">
      <c r="D2112" s="23"/>
      <c r="E2112" s="95"/>
      <c r="F2112" s="95"/>
      <c r="M2112" s="95"/>
    </row>
    <row r="2113" spans="4:13" x14ac:dyDescent="0.45">
      <c r="D2113" s="23"/>
      <c r="E2113" s="95"/>
      <c r="F2113" s="95"/>
      <c r="M2113" s="95"/>
    </row>
    <row r="2114" spans="4:13" x14ac:dyDescent="0.45">
      <c r="D2114" s="23"/>
      <c r="E2114" s="95"/>
      <c r="F2114" s="95"/>
      <c r="M2114" s="95"/>
    </row>
    <row r="2115" spans="4:13" x14ac:dyDescent="0.45">
      <c r="D2115" s="23"/>
      <c r="E2115" s="95"/>
      <c r="F2115" s="95"/>
      <c r="M2115" s="95"/>
    </row>
    <row r="2116" spans="4:13" x14ac:dyDescent="0.45">
      <c r="D2116" s="23"/>
      <c r="E2116" s="95"/>
      <c r="F2116" s="95"/>
      <c r="M2116" s="95"/>
    </row>
    <row r="2117" spans="4:13" x14ac:dyDescent="0.45">
      <c r="D2117" s="23"/>
      <c r="E2117" s="95"/>
      <c r="F2117" s="95"/>
      <c r="M2117" s="95"/>
    </row>
    <row r="2118" spans="4:13" x14ac:dyDescent="0.45">
      <c r="D2118" s="23"/>
      <c r="E2118" s="95"/>
      <c r="F2118" s="95"/>
      <c r="M2118" s="95"/>
    </row>
    <row r="2119" spans="4:13" x14ac:dyDescent="0.45">
      <c r="D2119" s="23"/>
      <c r="E2119" s="95"/>
      <c r="F2119" s="95"/>
      <c r="M2119" s="95"/>
    </row>
    <row r="2120" spans="4:13" x14ac:dyDescent="0.45">
      <c r="D2120" s="23"/>
      <c r="E2120" s="95"/>
      <c r="F2120" s="95"/>
      <c r="M2120" s="95"/>
    </row>
    <row r="2121" spans="4:13" x14ac:dyDescent="0.45">
      <c r="D2121" s="23"/>
      <c r="E2121" s="95"/>
      <c r="F2121" s="95"/>
      <c r="M2121" s="95"/>
    </row>
    <row r="2122" spans="4:13" x14ac:dyDescent="0.45">
      <c r="D2122" s="23"/>
      <c r="E2122" s="95"/>
      <c r="F2122" s="95"/>
      <c r="M2122" s="95"/>
    </row>
    <row r="2123" spans="4:13" x14ac:dyDescent="0.45">
      <c r="D2123" s="23"/>
      <c r="E2123" s="95"/>
      <c r="F2123" s="95"/>
      <c r="M2123" s="95"/>
    </row>
    <row r="2124" spans="4:13" x14ac:dyDescent="0.45">
      <c r="D2124" s="23"/>
      <c r="E2124" s="95"/>
      <c r="F2124" s="95"/>
      <c r="M2124" s="95"/>
    </row>
    <row r="2125" spans="4:13" x14ac:dyDescent="0.45">
      <c r="D2125" s="23"/>
      <c r="E2125" s="95"/>
      <c r="F2125" s="95"/>
      <c r="M2125" s="95"/>
    </row>
    <row r="2126" spans="4:13" x14ac:dyDescent="0.45">
      <c r="D2126" s="23"/>
      <c r="E2126" s="95"/>
      <c r="F2126" s="95"/>
      <c r="M2126" s="95"/>
    </row>
    <row r="2127" spans="4:13" x14ac:dyDescent="0.45">
      <c r="D2127" s="23"/>
      <c r="E2127" s="95"/>
      <c r="F2127" s="95"/>
      <c r="M2127" s="95"/>
    </row>
    <row r="2128" spans="4:13" x14ac:dyDescent="0.45">
      <c r="D2128" s="23"/>
      <c r="E2128" s="95"/>
      <c r="F2128" s="95"/>
      <c r="M2128" s="95"/>
    </row>
    <row r="2129" spans="4:13" x14ac:dyDescent="0.45">
      <c r="D2129" s="23"/>
      <c r="E2129" s="95"/>
      <c r="F2129" s="95"/>
      <c r="M2129" s="95"/>
    </row>
    <row r="2130" spans="4:13" x14ac:dyDescent="0.45">
      <c r="D2130" s="23"/>
      <c r="E2130" s="95"/>
      <c r="F2130" s="95"/>
      <c r="M2130" s="95"/>
    </row>
    <row r="2131" spans="4:13" x14ac:dyDescent="0.45">
      <c r="D2131" s="23"/>
      <c r="E2131" s="95"/>
      <c r="F2131" s="95"/>
      <c r="M2131" s="95"/>
    </row>
    <row r="2132" spans="4:13" x14ac:dyDescent="0.45">
      <c r="D2132" s="23"/>
      <c r="E2132" s="95"/>
      <c r="F2132" s="95"/>
      <c r="M2132" s="95"/>
    </row>
    <row r="2133" spans="4:13" x14ac:dyDescent="0.45">
      <c r="D2133" s="23"/>
      <c r="E2133" s="95"/>
      <c r="F2133" s="95"/>
      <c r="M2133" s="95"/>
    </row>
    <row r="2134" spans="4:13" x14ac:dyDescent="0.45">
      <c r="D2134" s="23"/>
      <c r="E2134" s="95"/>
      <c r="F2134" s="95"/>
      <c r="M2134" s="95"/>
    </row>
    <row r="2135" spans="4:13" x14ac:dyDescent="0.45">
      <c r="D2135" s="23"/>
      <c r="E2135" s="95"/>
      <c r="F2135" s="95"/>
      <c r="M2135" s="95"/>
    </row>
    <row r="2136" spans="4:13" x14ac:dyDescent="0.45">
      <c r="D2136" s="23"/>
      <c r="E2136" s="95"/>
      <c r="F2136" s="95"/>
      <c r="M2136" s="95"/>
    </row>
    <row r="2137" spans="4:13" x14ac:dyDescent="0.45">
      <c r="D2137" s="23"/>
      <c r="E2137" s="95"/>
      <c r="F2137" s="95"/>
      <c r="M2137" s="95"/>
    </row>
    <row r="2138" spans="4:13" x14ac:dyDescent="0.45">
      <c r="D2138" s="23"/>
      <c r="E2138" s="95"/>
      <c r="F2138" s="95"/>
      <c r="M2138" s="95"/>
    </row>
    <row r="2139" spans="4:13" x14ac:dyDescent="0.45">
      <c r="D2139" s="23"/>
      <c r="E2139" s="95"/>
      <c r="F2139" s="95"/>
      <c r="M2139" s="95"/>
    </row>
    <row r="2140" spans="4:13" x14ac:dyDescent="0.45">
      <c r="D2140" s="23"/>
      <c r="E2140" s="95"/>
      <c r="F2140" s="95"/>
      <c r="M2140" s="95"/>
    </row>
    <row r="2141" spans="4:13" x14ac:dyDescent="0.45">
      <c r="D2141" s="23"/>
      <c r="E2141" s="95"/>
      <c r="F2141" s="95"/>
      <c r="M2141" s="95"/>
    </row>
    <row r="2142" spans="4:13" x14ac:dyDescent="0.45">
      <c r="D2142" s="23"/>
      <c r="E2142" s="95"/>
      <c r="F2142" s="95"/>
      <c r="M2142" s="95"/>
    </row>
    <row r="2143" spans="4:13" x14ac:dyDescent="0.45">
      <c r="D2143" s="23"/>
      <c r="E2143" s="95"/>
      <c r="F2143" s="95"/>
      <c r="M2143" s="95"/>
    </row>
    <row r="2144" spans="4:13" x14ac:dyDescent="0.45">
      <c r="D2144" s="23"/>
      <c r="E2144" s="95"/>
      <c r="F2144" s="95"/>
      <c r="M2144" s="95"/>
    </row>
    <row r="2145" spans="4:13" x14ac:dyDescent="0.45">
      <c r="D2145" s="23"/>
      <c r="E2145" s="95"/>
      <c r="F2145" s="95"/>
      <c r="M2145" s="95"/>
    </row>
    <row r="2146" spans="4:13" x14ac:dyDescent="0.45">
      <c r="D2146" s="23"/>
      <c r="E2146" s="95"/>
      <c r="F2146" s="95"/>
      <c r="M2146" s="95"/>
    </row>
    <row r="2147" spans="4:13" x14ac:dyDescent="0.45">
      <c r="D2147" s="23"/>
      <c r="E2147" s="95"/>
      <c r="F2147" s="95"/>
      <c r="M2147" s="95"/>
    </row>
    <row r="2148" spans="4:13" x14ac:dyDescent="0.45">
      <c r="D2148" s="23"/>
      <c r="E2148" s="95"/>
      <c r="F2148" s="95"/>
      <c r="M2148" s="95"/>
    </row>
    <row r="2149" spans="4:13" x14ac:dyDescent="0.45">
      <c r="D2149" s="23"/>
      <c r="E2149" s="95"/>
      <c r="F2149" s="95"/>
      <c r="M2149" s="95"/>
    </row>
    <row r="2150" spans="4:13" x14ac:dyDescent="0.45">
      <c r="D2150" s="23"/>
      <c r="E2150" s="95"/>
      <c r="F2150" s="95"/>
      <c r="M2150" s="95"/>
    </row>
    <row r="2151" spans="4:13" x14ac:dyDescent="0.45">
      <c r="D2151" s="23"/>
      <c r="E2151" s="95"/>
      <c r="F2151" s="95"/>
      <c r="M2151" s="95"/>
    </row>
    <row r="2152" spans="4:13" x14ac:dyDescent="0.45">
      <c r="D2152" s="23"/>
      <c r="E2152" s="95"/>
      <c r="F2152" s="95"/>
      <c r="M2152" s="95"/>
    </row>
    <row r="2153" spans="4:13" x14ac:dyDescent="0.45">
      <c r="D2153" s="23"/>
      <c r="E2153" s="95"/>
      <c r="F2153" s="95"/>
      <c r="M2153" s="95"/>
    </row>
    <row r="2154" spans="4:13" x14ac:dyDescent="0.45">
      <c r="D2154" s="23"/>
      <c r="E2154" s="95"/>
      <c r="F2154" s="95"/>
      <c r="M2154" s="95"/>
    </row>
    <row r="2155" spans="4:13" x14ac:dyDescent="0.45">
      <c r="D2155" s="23"/>
      <c r="E2155" s="95"/>
      <c r="F2155" s="95"/>
      <c r="M2155" s="95"/>
    </row>
    <row r="2156" spans="4:13" x14ac:dyDescent="0.45">
      <c r="D2156" s="23"/>
      <c r="E2156" s="95"/>
      <c r="F2156" s="95"/>
      <c r="M2156" s="95"/>
    </row>
    <row r="2157" spans="4:13" x14ac:dyDescent="0.45">
      <c r="D2157" s="23"/>
      <c r="E2157" s="95"/>
      <c r="F2157" s="95"/>
      <c r="M2157" s="95"/>
    </row>
    <row r="2158" spans="4:13" x14ac:dyDescent="0.45">
      <c r="D2158" s="23"/>
      <c r="E2158" s="95"/>
      <c r="F2158" s="95"/>
      <c r="M2158" s="95"/>
    </row>
    <row r="2159" spans="4:13" x14ac:dyDescent="0.45">
      <c r="D2159" s="23"/>
      <c r="E2159" s="95"/>
      <c r="F2159" s="95"/>
      <c r="M2159" s="95"/>
    </row>
    <row r="2160" spans="4:13" x14ac:dyDescent="0.45">
      <c r="D2160" s="23"/>
      <c r="E2160" s="95"/>
      <c r="F2160" s="95"/>
      <c r="M2160" s="95"/>
    </row>
    <row r="2161" spans="4:13" x14ac:dyDescent="0.45">
      <c r="D2161" s="23"/>
      <c r="E2161" s="95"/>
      <c r="F2161" s="95"/>
      <c r="M2161" s="95"/>
    </row>
    <row r="2162" spans="4:13" x14ac:dyDescent="0.45">
      <c r="D2162" s="23"/>
      <c r="E2162" s="95"/>
      <c r="F2162" s="95"/>
      <c r="M2162" s="95"/>
    </row>
    <row r="2163" spans="4:13" x14ac:dyDescent="0.45">
      <c r="D2163" s="23"/>
      <c r="E2163" s="95"/>
      <c r="F2163" s="95"/>
      <c r="M2163" s="95"/>
    </row>
    <row r="2164" spans="4:13" x14ac:dyDescent="0.45">
      <c r="D2164" s="23"/>
      <c r="E2164" s="95"/>
      <c r="F2164" s="95"/>
      <c r="M2164" s="95"/>
    </row>
    <row r="2165" spans="4:13" x14ac:dyDescent="0.45">
      <c r="D2165" s="23"/>
      <c r="E2165" s="95"/>
      <c r="F2165" s="95"/>
      <c r="M2165" s="95"/>
    </row>
    <row r="2166" spans="4:13" x14ac:dyDescent="0.45">
      <c r="D2166" s="23"/>
      <c r="E2166" s="95"/>
      <c r="F2166" s="95"/>
      <c r="M2166" s="95"/>
    </row>
    <row r="2167" spans="4:13" x14ac:dyDescent="0.45">
      <c r="D2167" s="23"/>
      <c r="E2167" s="95"/>
      <c r="F2167" s="95"/>
      <c r="M2167" s="95"/>
    </row>
    <row r="2168" spans="4:13" x14ac:dyDescent="0.45">
      <c r="D2168" s="23"/>
      <c r="E2168" s="95"/>
      <c r="F2168" s="95"/>
      <c r="M2168" s="95"/>
    </row>
    <row r="2169" spans="4:13" x14ac:dyDescent="0.45">
      <c r="D2169" s="23"/>
      <c r="E2169" s="95"/>
      <c r="F2169" s="95"/>
      <c r="M2169" s="95"/>
    </row>
    <row r="2170" spans="4:13" x14ac:dyDescent="0.45">
      <c r="D2170" s="23"/>
      <c r="E2170" s="95"/>
      <c r="F2170" s="95"/>
      <c r="M2170" s="95"/>
    </row>
    <row r="2171" spans="4:13" x14ac:dyDescent="0.45">
      <c r="D2171" s="23"/>
      <c r="E2171" s="95"/>
      <c r="F2171" s="95"/>
      <c r="M2171" s="95"/>
    </row>
    <row r="2172" spans="4:13" x14ac:dyDescent="0.45">
      <c r="D2172" s="23"/>
      <c r="E2172" s="95"/>
      <c r="F2172" s="95"/>
      <c r="M2172" s="95"/>
    </row>
    <row r="2173" spans="4:13" x14ac:dyDescent="0.45">
      <c r="D2173" s="23"/>
      <c r="E2173" s="95"/>
      <c r="F2173" s="95"/>
      <c r="M2173" s="95"/>
    </row>
    <row r="2174" spans="4:13" x14ac:dyDescent="0.45">
      <c r="D2174" s="23"/>
      <c r="E2174" s="95"/>
      <c r="F2174" s="95"/>
      <c r="M2174" s="95"/>
    </row>
    <row r="2175" spans="4:13" x14ac:dyDescent="0.45">
      <c r="D2175" s="23"/>
      <c r="E2175" s="95"/>
      <c r="F2175" s="95"/>
      <c r="M2175" s="95"/>
    </row>
    <row r="2176" spans="4:13" x14ac:dyDescent="0.45">
      <c r="D2176" s="23"/>
      <c r="E2176" s="95"/>
      <c r="F2176" s="95"/>
      <c r="M2176" s="95"/>
    </row>
    <row r="2177" spans="4:13" x14ac:dyDescent="0.45">
      <c r="D2177" s="23"/>
      <c r="E2177" s="95"/>
      <c r="F2177" s="95"/>
      <c r="M2177" s="95"/>
    </row>
    <row r="2178" spans="4:13" x14ac:dyDescent="0.45">
      <c r="D2178" s="23"/>
      <c r="E2178" s="95"/>
      <c r="F2178" s="95"/>
      <c r="M2178" s="95"/>
    </row>
    <row r="2179" spans="4:13" x14ac:dyDescent="0.45">
      <c r="D2179" s="23"/>
      <c r="E2179" s="95"/>
      <c r="F2179" s="95"/>
      <c r="M2179" s="95"/>
    </row>
    <row r="2180" spans="4:13" x14ac:dyDescent="0.45">
      <c r="D2180" s="23"/>
      <c r="E2180" s="95"/>
      <c r="F2180" s="95"/>
      <c r="M2180" s="95"/>
    </row>
    <row r="2181" spans="4:13" x14ac:dyDescent="0.45">
      <c r="D2181" s="23"/>
      <c r="E2181" s="95"/>
      <c r="F2181" s="95"/>
      <c r="M2181" s="95"/>
    </row>
    <row r="2182" spans="4:13" x14ac:dyDescent="0.45">
      <c r="D2182" s="23"/>
      <c r="E2182" s="95"/>
      <c r="F2182" s="95"/>
      <c r="M2182" s="95"/>
    </row>
    <row r="2183" spans="4:13" x14ac:dyDescent="0.45">
      <c r="D2183" s="23"/>
      <c r="E2183" s="95"/>
      <c r="F2183" s="95"/>
      <c r="M2183" s="95"/>
    </row>
    <row r="2184" spans="4:13" x14ac:dyDescent="0.45">
      <c r="D2184" s="23"/>
      <c r="E2184" s="95"/>
      <c r="F2184" s="95"/>
      <c r="M2184" s="95"/>
    </row>
    <row r="2185" spans="4:13" x14ac:dyDescent="0.45">
      <c r="D2185" s="23"/>
      <c r="E2185" s="95"/>
      <c r="F2185" s="95"/>
      <c r="M2185" s="95"/>
    </row>
    <row r="2186" spans="4:13" x14ac:dyDescent="0.45">
      <c r="D2186" s="23"/>
      <c r="E2186" s="95"/>
      <c r="F2186" s="95"/>
      <c r="M2186" s="95"/>
    </row>
    <row r="2187" spans="4:13" x14ac:dyDescent="0.45">
      <c r="D2187" s="23"/>
      <c r="E2187" s="95"/>
      <c r="F2187" s="95"/>
      <c r="M2187" s="95"/>
    </row>
    <row r="2188" spans="4:13" x14ac:dyDescent="0.45">
      <c r="D2188" s="23"/>
      <c r="E2188" s="95"/>
      <c r="F2188" s="95"/>
      <c r="M2188" s="95"/>
    </row>
    <row r="2189" spans="4:13" x14ac:dyDescent="0.45">
      <c r="D2189" s="23"/>
      <c r="E2189" s="95"/>
      <c r="F2189" s="95"/>
      <c r="M2189" s="95"/>
    </row>
    <row r="2190" spans="4:13" x14ac:dyDescent="0.45">
      <c r="D2190" s="23"/>
      <c r="E2190" s="95"/>
      <c r="F2190" s="95"/>
      <c r="M2190" s="95"/>
    </row>
    <row r="2191" spans="4:13" x14ac:dyDescent="0.45">
      <c r="D2191" s="23"/>
      <c r="E2191" s="95"/>
      <c r="F2191" s="95"/>
      <c r="M2191" s="95"/>
    </row>
    <row r="2192" spans="4:13" x14ac:dyDescent="0.45">
      <c r="D2192" s="23"/>
      <c r="E2192" s="95"/>
      <c r="F2192" s="95"/>
      <c r="M2192" s="95"/>
    </row>
    <row r="2193" spans="4:13" x14ac:dyDescent="0.45">
      <c r="D2193" s="23"/>
      <c r="E2193" s="95"/>
      <c r="F2193" s="95"/>
      <c r="M2193" s="95"/>
    </row>
    <row r="2194" spans="4:13" x14ac:dyDescent="0.45">
      <c r="D2194" s="23"/>
      <c r="E2194" s="95"/>
      <c r="F2194" s="95"/>
      <c r="M2194" s="95"/>
    </row>
    <row r="2195" spans="4:13" x14ac:dyDescent="0.45">
      <c r="D2195" s="23"/>
      <c r="E2195" s="95"/>
      <c r="F2195" s="95"/>
      <c r="M2195" s="95"/>
    </row>
    <row r="2196" spans="4:13" x14ac:dyDescent="0.45">
      <c r="D2196" s="23"/>
      <c r="E2196" s="95"/>
      <c r="F2196" s="95"/>
      <c r="M2196" s="95"/>
    </row>
    <row r="2197" spans="4:13" x14ac:dyDescent="0.45">
      <c r="D2197" s="23"/>
      <c r="E2197" s="95"/>
      <c r="F2197" s="95"/>
      <c r="M2197" s="95"/>
    </row>
    <row r="2198" spans="4:13" x14ac:dyDescent="0.45">
      <c r="D2198" s="23"/>
      <c r="E2198" s="95"/>
      <c r="F2198" s="95"/>
      <c r="M2198" s="95"/>
    </row>
    <row r="2199" spans="4:13" x14ac:dyDescent="0.45">
      <c r="D2199" s="23"/>
      <c r="E2199" s="95"/>
      <c r="F2199" s="95"/>
      <c r="M2199" s="95"/>
    </row>
    <row r="2200" spans="4:13" x14ac:dyDescent="0.45">
      <c r="D2200" s="23"/>
      <c r="E2200" s="95"/>
      <c r="F2200" s="95"/>
      <c r="M2200" s="95"/>
    </row>
    <row r="2201" spans="4:13" x14ac:dyDescent="0.45">
      <c r="D2201" s="23"/>
      <c r="E2201" s="95"/>
      <c r="F2201" s="95"/>
      <c r="M2201" s="95"/>
    </row>
    <row r="2202" spans="4:13" x14ac:dyDescent="0.45">
      <c r="D2202" s="23"/>
      <c r="E2202" s="95"/>
      <c r="F2202" s="95"/>
      <c r="M2202" s="95"/>
    </row>
    <row r="2203" spans="4:13" x14ac:dyDescent="0.45">
      <c r="D2203" s="23"/>
      <c r="E2203" s="95"/>
      <c r="F2203" s="95"/>
      <c r="M2203" s="95"/>
    </row>
    <row r="2204" spans="4:13" x14ac:dyDescent="0.45">
      <c r="D2204" s="23"/>
      <c r="E2204" s="95"/>
      <c r="F2204" s="95"/>
      <c r="M2204" s="95"/>
    </row>
    <row r="2205" spans="4:13" x14ac:dyDescent="0.45">
      <c r="D2205" s="23"/>
      <c r="E2205" s="95"/>
      <c r="F2205" s="95"/>
      <c r="M2205" s="95"/>
    </row>
    <row r="2206" spans="4:13" x14ac:dyDescent="0.45">
      <c r="D2206" s="23"/>
      <c r="E2206" s="95"/>
      <c r="F2206" s="95"/>
      <c r="M2206" s="95"/>
    </row>
    <row r="2207" spans="4:13" x14ac:dyDescent="0.45">
      <c r="D2207" s="23"/>
      <c r="E2207" s="95"/>
      <c r="F2207" s="95"/>
      <c r="M2207" s="95"/>
    </row>
    <row r="2208" spans="4:13" x14ac:dyDescent="0.45">
      <c r="D2208" s="23"/>
      <c r="E2208" s="95"/>
      <c r="F2208" s="95"/>
      <c r="M2208" s="95"/>
    </row>
    <row r="2209" spans="4:13" x14ac:dyDescent="0.45">
      <c r="D2209" s="23"/>
      <c r="E2209" s="95"/>
      <c r="F2209" s="95"/>
      <c r="M2209" s="95"/>
    </row>
    <row r="2210" spans="4:13" x14ac:dyDescent="0.45">
      <c r="D2210" s="23"/>
      <c r="E2210" s="95"/>
      <c r="F2210" s="95"/>
      <c r="M2210" s="95"/>
    </row>
    <row r="2211" spans="4:13" x14ac:dyDescent="0.45">
      <c r="D2211" s="23"/>
      <c r="E2211" s="95"/>
      <c r="F2211" s="95"/>
      <c r="M2211" s="95"/>
    </row>
    <row r="2212" spans="4:13" x14ac:dyDescent="0.45">
      <c r="D2212" s="23"/>
      <c r="E2212" s="95"/>
      <c r="F2212" s="95"/>
      <c r="M2212" s="95"/>
    </row>
    <row r="2213" spans="4:13" x14ac:dyDescent="0.45">
      <c r="D2213" s="23"/>
      <c r="E2213" s="95"/>
      <c r="F2213" s="95"/>
      <c r="M2213" s="95"/>
    </row>
    <row r="2214" spans="4:13" x14ac:dyDescent="0.45">
      <c r="D2214" s="23"/>
      <c r="E2214" s="95"/>
      <c r="F2214" s="95"/>
      <c r="M2214" s="95"/>
    </row>
    <row r="2215" spans="4:13" x14ac:dyDescent="0.45">
      <c r="D2215" s="23"/>
      <c r="E2215" s="95"/>
      <c r="F2215" s="95"/>
      <c r="M2215" s="95"/>
    </row>
    <row r="2216" spans="4:13" x14ac:dyDescent="0.45">
      <c r="D2216" s="23"/>
      <c r="E2216" s="95"/>
      <c r="F2216" s="95"/>
      <c r="M2216" s="95"/>
    </row>
    <row r="2217" spans="4:13" x14ac:dyDescent="0.45">
      <c r="D2217" s="23"/>
      <c r="E2217" s="95"/>
      <c r="F2217" s="95"/>
      <c r="M2217" s="95"/>
    </row>
    <row r="2218" spans="4:13" x14ac:dyDescent="0.45">
      <c r="D2218" s="23"/>
      <c r="E2218" s="95"/>
      <c r="F2218" s="95"/>
      <c r="M2218" s="95"/>
    </row>
    <row r="2219" spans="4:13" x14ac:dyDescent="0.45">
      <c r="D2219" s="23"/>
      <c r="E2219" s="95"/>
      <c r="F2219" s="95"/>
      <c r="M2219" s="95"/>
    </row>
    <row r="2220" spans="4:13" x14ac:dyDescent="0.45">
      <c r="D2220" s="23"/>
      <c r="E2220" s="95"/>
      <c r="F2220" s="95"/>
      <c r="M2220" s="95"/>
    </row>
    <row r="2221" spans="4:13" x14ac:dyDescent="0.45">
      <c r="D2221" s="23"/>
      <c r="E2221" s="95"/>
      <c r="F2221" s="95"/>
      <c r="M2221" s="95"/>
    </row>
    <row r="2222" spans="4:13" x14ac:dyDescent="0.45">
      <c r="D2222" s="23"/>
      <c r="E2222" s="95"/>
      <c r="F2222" s="95"/>
      <c r="M2222" s="95"/>
    </row>
    <row r="2223" spans="4:13" x14ac:dyDescent="0.45">
      <c r="D2223" s="23"/>
      <c r="E2223" s="95"/>
      <c r="F2223" s="95"/>
      <c r="M2223" s="95"/>
    </row>
    <row r="2224" spans="4:13" x14ac:dyDescent="0.45">
      <c r="D2224" s="23"/>
      <c r="E2224" s="95"/>
      <c r="F2224" s="95"/>
      <c r="M2224" s="95"/>
    </row>
    <row r="2225" spans="4:13" x14ac:dyDescent="0.45">
      <c r="D2225" s="23"/>
      <c r="E2225" s="95"/>
      <c r="F2225" s="95"/>
      <c r="M2225" s="95"/>
    </row>
    <row r="2226" spans="4:13" x14ac:dyDescent="0.45">
      <c r="D2226" s="23"/>
      <c r="E2226" s="95"/>
      <c r="F2226" s="95"/>
      <c r="M2226" s="95"/>
    </row>
    <row r="2227" spans="4:13" x14ac:dyDescent="0.45">
      <c r="D2227" s="23"/>
      <c r="E2227" s="95"/>
      <c r="F2227" s="95"/>
      <c r="M2227" s="95"/>
    </row>
    <row r="2228" spans="4:13" x14ac:dyDescent="0.45">
      <c r="D2228" s="23"/>
      <c r="E2228" s="95"/>
      <c r="F2228" s="95"/>
      <c r="M2228" s="95"/>
    </row>
    <row r="2229" spans="4:13" x14ac:dyDescent="0.45">
      <c r="D2229" s="23"/>
      <c r="E2229" s="95"/>
      <c r="F2229" s="95"/>
      <c r="M2229" s="95"/>
    </row>
    <row r="2230" spans="4:13" x14ac:dyDescent="0.45">
      <c r="D2230" s="23"/>
      <c r="E2230" s="95"/>
      <c r="F2230" s="95"/>
      <c r="M2230" s="95"/>
    </row>
    <row r="2231" spans="4:13" x14ac:dyDescent="0.45">
      <c r="D2231" s="23"/>
      <c r="E2231" s="95"/>
      <c r="F2231" s="95"/>
      <c r="M2231" s="95"/>
    </row>
    <row r="2232" spans="4:13" x14ac:dyDescent="0.45">
      <c r="D2232" s="23"/>
      <c r="E2232" s="95"/>
      <c r="F2232" s="95"/>
      <c r="M2232" s="95"/>
    </row>
    <row r="2233" spans="4:13" x14ac:dyDescent="0.45">
      <c r="D2233" s="23"/>
      <c r="E2233" s="95"/>
      <c r="F2233" s="95"/>
      <c r="M2233" s="95"/>
    </row>
    <row r="2234" spans="4:13" x14ac:dyDescent="0.45">
      <c r="D2234" s="23"/>
      <c r="E2234" s="95"/>
      <c r="F2234" s="95"/>
      <c r="M2234" s="95"/>
    </row>
    <row r="2235" spans="4:13" x14ac:dyDescent="0.45">
      <c r="D2235" s="23"/>
      <c r="E2235" s="95"/>
      <c r="F2235" s="95"/>
      <c r="M2235" s="95"/>
    </row>
    <row r="2236" spans="4:13" x14ac:dyDescent="0.45">
      <c r="D2236" s="23"/>
      <c r="E2236" s="95"/>
      <c r="F2236" s="95"/>
      <c r="M2236" s="95"/>
    </row>
    <row r="2237" spans="4:13" x14ac:dyDescent="0.45">
      <c r="D2237" s="23"/>
      <c r="E2237" s="95"/>
      <c r="F2237" s="95"/>
      <c r="M2237" s="95"/>
    </row>
    <row r="2238" spans="4:13" x14ac:dyDescent="0.45">
      <c r="D2238" s="23"/>
      <c r="E2238" s="95"/>
      <c r="F2238" s="95"/>
      <c r="M2238" s="95"/>
    </row>
    <row r="2239" spans="4:13" x14ac:dyDescent="0.45">
      <c r="D2239" s="23"/>
      <c r="E2239" s="95"/>
      <c r="F2239" s="95"/>
      <c r="M2239" s="95"/>
    </row>
    <row r="2240" spans="4:13" x14ac:dyDescent="0.45">
      <c r="D2240" s="23"/>
      <c r="E2240" s="95"/>
      <c r="F2240" s="95"/>
      <c r="M2240" s="95"/>
    </row>
    <row r="2241" spans="4:13" x14ac:dyDescent="0.45">
      <c r="D2241" s="23"/>
      <c r="E2241" s="95"/>
      <c r="F2241" s="95"/>
      <c r="M2241" s="95"/>
    </row>
    <row r="2242" spans="4:13" x14ac:dyDescent="0.45">
      <c r="D2242" s="23"/>
      <c r="E2242" s="95"/>
      <c r="F2242" s="95"/>
      <c r="M2242" s="95"/>
    </row>
    <row r="2243" spans="4:13" x14ac:dyDescent="0.45">
      <c r="D2243" s="23"/>
      <c r="E2243" s="95"/>
      <c r="F2243" s="95"/>
      <c r="M2243" s="95"/>
    </row>
    <row r="2244" spans="4:13" x14ac:dyDescent="0.45">
      <c r="D2244" s="23"/>
      <c r="E2244" s="95"/>
      <c r="F2244" s="95"/>
      <c r="M2244" s="95"/>
    </row>
    <row r="2245" spans="4:13" x14ac:dyDescent="0.45">
      <c r="D2245" s="23"/>
      <c r="E2245" s="95"/>
      <c r="F2245" s="95"/>
      <c r="M2245" s="95"/>
    </row>
    <row r="2246" spans="4:13" x14ac:dyDescent="0.45">
      <c r="D2246" s="23"/>
      <c r="E2246" s="95"/>
      <c r="F2246" s="95"/>
      <c r="M2246" s="95"/>
    </row>
    <row r="2247" spans="4:13" x14ac:dyDescent="0.45">
      <c r="D2247" s="23"/>
      <c r="E2247" s="95"/>
      <c r="F2247" s="95"/>
      <c r="M2247" s="95"/>
    </row>
    <row r="2248" spans="4:13" x14ac:dyDescent="0.45">
      <c r="D2248" s="23"/>
      <c r="E2248" s="95"/>
      <c r="F2248" s="95"/>
      <c r="M2248" s="95"/>
    </row>
    <row r="2249" spans="4:13" x14ac:dyDescent="0.45">
      <c r="D2249" s="23"/>
      <c r="E2249" s="95"/>
      <c r="F2249" s="95"/>
      <c r="M2249" s="95"/>
    </row>
    <row r="2250" spans="4:13" x14ac:dyDescent="0.45">
      <c r="D2250" s="23"/>
      <c r="E2250" s="95"/>
      <c r="F2250" s="95"/>
      <c r="M2250" s="95"/>
    </row>
    <row r="2251" spans="4:13" x14ac:dyDescent="0.45">
      <c r="D2251" s="23"/>
      <c r="E2251" s="95"/>
      <c r="F2251" s="95"/>
      <c r="M2251" s="95"/>
    </row>
    <row r="2252" spans="4:13" x14ac:dyDescent="0.45">
      <c r="D2252" s="23"/>
      <c r="E2252" s="95"/>
      <c r="F2252" s="95"/>
      <c r="M2252" s="95"/>
    </row>
    <row r="2253" spans="4:13" x14ac:dyDescent="0.45">
      <c r="D2253" s="23"/>
      <c r="E2253" s="95"/>
      <c r="F2253" s="95"/>
      <c r="M2253" s="95"/>
    </row>
    <row r="2254" spans="4:13" x14ac:dyDescent="0.45">
      <c r="D2254" s="23"/>
      <c r="E2254" s="95"/>
      <c r="F2254" s="95"/>
      <c r="M2254" s="95"/>
    </row>
    <row r="2255" spans="4:13" x14ac:dyDescent="0.45">
      <c r="D2255" s="23"/>
      <c r="E2255" s="95"/>
      <c r="F2255" s="95"/>
      <c r="M2255" s="95"/>
    </row>
    <row r="2256" spans="4:13" x14ac:dyDescent="0.45">
      <c r="D2256" s="23"/>
      <c r="E2256" s="95"/>
      <c r="F2256" s="95"/>
      <c r="M2256" s="95"/>
    </row>
    <row r="2257" spans="4:13" x14ac:dyDescent="0.45">
      <c r="D2257" s="23"/>
      <c r="E2257" s="95"/>
      <c r="F2257" s="95"/>
      <c r="M2257" s="95"/>
    </row>
    <row r="2258" spans="4:13" x14ac:dyDescent="0.45">
      <c r="D2258" s="23"/>
      <c r="E2258" s="95"/>
      <c r="F2258" s="95"/>
      <c r="M2258" s="95"/>
    </row>
    <row r="2259" spans="4:13" x14ac:dyDescent="0.45">
      <c r="D2259" s="23"/>
      <c r="E2259" s="95"/>
      <c r="F2259" s="95"/>
      <c r="M2259" s="95"/>
    </row>
    <row r="2260" spans="4:13" x14ac:dyDescent="0.45">
      <c r="D2260" s="23"/>
      <c r="E2260" s="95"/>
      <c r="F2260" s="95"/>
      <c r="M2260" s="95"/>
    </row>
    <row r="2261" spans="4:13" x14ac:dyDescent="0.45">
      <c r="D2261" s="23"/>
      <c r="E2261" s="95"/>
      <c r="F2261" s="95"/>
      <c r="M2261" s="95"/>
    </row>
    <row r="2262" spans="4:13" x14ac:dyDescent="0.45">
      <c r="D2262" s="23"/>
      <c r="E2262" s="95"/>
      <c r="F2262" s="95"/>
      <c r="M2262" s="95"/>
    </row>
    <row r="2263" spans="4:13" x14ac:dyDescent="0.45">
      <c r="D2263" s="23"/>
      <c r="E2263" s="95"/>
      <c r="F2263" s="95"/>
      <c r="M2263" s="95"/>
    </row>
    <row r="2264" spans="4:13" x14ac:dyDescent="0.45">
      <c r="D2264" s="23"/>
      <c r="E2264" s="95"/>
      <c r="F2264" s="95"/>
      <c r="M2264" s="95"/>
    </row>
    <row r="2265" spans="4:13" x14ac:dyDescent="0.45">
      <c r="D2265" s="23"/>
      <c r="E2265" s="95"/>
      <c r="F2265" s="95"/>
      <c r="M2265" s="95"/>
    </row>
    <row r="2266" spans="4:13" x14ac:dyDescent="0.45">
      <c r="D2266" s="23"/>
      <c r="E2266" s="95"/>
      <c r="F2266" s="95"/>
      <c r="M2266" s="95"/>
    </row>
    <row r="2267" spans="4:13" x14ac:dyDescent="0.45">
      <c r="D2267" s="23"/>
      <c r="E2267" s="95"/>
      <c r="F2267" s="95"/>
      <c r="M2267" s="95"/>
    </row>
    <row r="2268" spans="4:13" x14ac:dyDescent="0.45">
      <c r="D2268" s="23"/>
      <c r="E2268" s="95"/>
      <c r="F2268" s="95"/>
      <c r="M2268" s="95"/>
    </row>
    <row r="2269" spans="4:13" x14ac:dyDescent="0.45">
      <c r="D2269" s="23"/>
      <c r="E2269" s="95"/>
      <c r="F2269" s="95"/>
      <c r="M2269" s="95"/>
    </row>
    <row r="2270" spans="4:13" x14ac:dyDescent="0.45">
      <c r="D2270" s="23"/>
      <c r="E2270" s="95"/>
      <c r="F2270" s="95"/>
      <c r="M2270" s="95"/>
    </row>
    <row r="2271" spans="4:13" x14ac:dyDescent="0.45">
      <c r="D2271" s="23"/>
      <c r="E2271" s="95"/>
      <c r="F2271" s="95"/>
      <c r="M2271" s="95"/>
    </row>
    <row r="2272" spans="4:13" x14ac:dyDescent="0.45">
      <c r="D2272" s="23"/>
      <c r="E2272" s="95"/>
      <c r="F2272" s="95"/>
      <c r="M2272" s="95"/>
    </row>
    <row r="2273" spans="4:13" x14ac:dyDescent="0.45">
      <c r="D2273" s="23"/>
      <c r="E2273" s="95"/>
      <c r="F2273" s="95"/>
      <c r="M2273" s="95"/>
    </row>
    <row r="2274" spans="4:13" x14ac:dyDescent="0.45">
      <c r="D2274" s="23"/>
      <c r="E2274" s="95"/>
      <c r="F2274" s="95"/>
      <c r="M2274" s="95"/>
    </row>
    <row r="2275" spans="4:13" x14ac:dyDescent="0.45">
      <c r="D2275" s="23"/>
      <c r="E2275" s="95"/>
      <c r="F2275" s="95"/>
      <c r="M2275" s="95"/>
    </row>
    <row r="2276" spans="4:13" x14ac:dyDescent="0.45">
      <c r="D2276" s="23"/>
      <c r="E2276" s="95"/>
      <c r="F2276" s="95"/>
      <c r="M2276" s="95"/>
    </row>
    <row r="2277" spans="4:13" x14ac:dyDescent="0.45">
      <c r="D2277" s="23"/>
      <c r="E2277" s="95"/>
      <c r="F2277" s="95"/>
      <c r="M2277" s="95"/>
    </row>
    <row r="2278" spans="4:13" x14ac:dyDescent="0.45">
      <c r="D2278" s="23"/>
      <c r="E2278" s="95"/>
      <c r="F2278" s="95"/>
      <c r="M2278" s="95"/>
    </row>
    <row r="2279" spans="4:13" x14ac:dyDescent="0.45">
      <c r="D2279" s="23"/>
      <c r="E2279" s="95"/>
      <c r="F2279" s="95"/>
      <c r="M2279" s="95"/>
    </row>
    <row r="2280" spans="4:13" x14ac:dyDescent="0.45">
      <c r="D2280" s="23"/>
      <c r="E2280" s="95"/>
      <c r="F2280" s="95"/>
      <c r="M2280" s="95"/>
    </row>
    <row r="2281" spans="4:13" x14ac:dyDescent="0.45">
      <c r="D2281" s="23"/>
      <c r="E2281" s="95"/>
      <c r="F2281" s="95"/>
      <c r="M2281" s="95"/>
    </row>
    <row r="2282" spans="4:13" x14ac:dyDescent="0.45">
      <c r="D2282" s="23"/>
      <c r="E2282" s="95"/>
      <c r="F2282" s="95"/>
      <c r="M2282" s="95"/>
    </row>
    <row r="2283" spans="4:13" x14ac:dyDescent="0.45">
      <c r="D2283" s="23"/>
      <c r="E2283" s="95"/>
      <c r="F2283" s="95"/>
      <c r="M2283" s="95"/>
    </row>
    <row r="2284" spans="4:13" x14ac:dyDescent="0.45">
      <c r="D2284" s="23"/>
      <c r="E2284" s="95"/>
      <c r="F2284" s="95"/>
      <c r="M2284" s="95"/>
    </row>
    <row r="2285" spans="4:13" x14ac:dyDescent="0.45">
      <c r="D2285" s="23"/>
      <c r="E2285" s="95"/>
      <c r="F2285" s="95"/>
      <c r="M2285" s="95"/>
    </row>
    <row r="2286" spans="4:13" x14ac:dyDescent="0.45">
      <c r="D2286" s="23"/>
      <c r="E2286" s="95"/>
      <c r="F2286" s="95"/>
      <c r="M2286" s="95"/>
    </row>
    <row r="2287" spans="4:13" x14ac:dyDescent="0.45">
      <c r="D2287" s="23"/>
      <c r="E2287" s="95"/>
      <c r="F2287" s="95"/>
      <c r="M2287" s="95"/>
    </row>
    <row r="2288" spans="4:13" x14ac:dyDescent="0.45">
      <c r="D2288" s="23"/>
      <c r="E2288" s="95"/>
      <c r="F2288" s="95"/>
      <c r="M2288" s="95"/>
    </row>
    <row r="2289" spans="4:13" x14ac:dyDescent="0.45">
      <c r="D2289" s="23"/>
      <c r="E2289" s="95"/>
      <c r="F2289" s="95"/>
      <c r="M2289" s="95"/>
    </row>
    <row r="2290" spans="4:13" x14ac:dyDescent="0.45">
      <c r="D2290" s="23"/>
      <c r="E2290" s="95"/>
      <c r="F2290" s="95"/>
      <c r="M2290" s="95"/>
    </row>
    <row r="2291" spans="4:13" x14ac:dyDescent="0.45">
      <c r="D2291" s="23"/>
      <c r="E2291" s="95"/>
      <c r="F2291" s="95"/>
      <c r="M2291" s="95"/>
    </row>
    <row r="2292" spans="4:13" x14ac:dyDescent="0.45">
      <c r="D2292" s="23"/>
      <c r="E2292" s="95"/>
      <c r="F2292" s="95"/>
      <c r="M2292" s="95"/>
    </row>
    <row r="2293" spans="4:13" x14ac:dyDescent="0.45">
      <c r="D2293" s="23"/>
      <c r="E2293" s="95"/>
      <c r="F2293" s="95"/>
      <c r="M2293" s="95"/>
    </row>
    <row r="2294" spans="4:13" x14ac:dyDescent="0.45">
      <c r="D2294" s="23"/>
      <c r="E2294" s="95"/>
      <c r="F2294" s="95"/>
      <c r="M2294" s="95"/>
    </row>
    <row r="2295" spans="4:13" x14ac:dyDescent="0.45">
      <c r="D2295" s="23"/>
      <c r="E2295" s="95"/>
      <c r="F2295" s="95"/>
      <c r="M2295" s="95"/>
    </row>
    <row r="2296" spans="4:13" x14ac:dyDescent="0.45">
      <c r="D2296" s="23"/>
      <c r="E2296" s="95"/>
      <c r="F2296" s="95"/>
      <c r="M2296" s="95"/>
    </row>
    <row r="2297" spans="4:13" x14ac:dyDescent="0.45">
      <c r="D2297" s="23"/>
      <c r="E2297" s="95"/>
      <c r="F2297" s="95"/>
      <c r="M2297" s="95"/>
    </row>
    <row r="2298" spans="4:13" x14ac:dyDescent="0.45">
      <c r="D2298" s="23"/>
      <c r="E2298" s="95"/>
      <c r="F2298" s="95"/>
      <c r="M2298" s="95"/>
    </row>
    <row r="2299" spans="4:13" x14ac:dyDescent="0.45">
      <c r="D2299" s="23"/>
      <c r="E2299" s="95"/>
      <c r="F2299" s="95"/>
      <c r="M2299" s="95"/>
    </row>
    <row r="2300" spans="4:13" x14ac:dyDescent="0.45">
      <c r="D2300" s="23"/>
      <c r="E2300" s="95"/>
      <c r="F2300" s="95"/>
      <c r="M2300" s="95"/>
    </row>
    <row r="2301" spans="4:13" x14ac:dyDescent="0.45">
      <c r="D2301" s="23"/>
      <c r="E2301" s="95"/>
      <c r="F2301" s="95"/>
      <c r="M2301" s="95"/>
    </row>
    <row r="2302" spans="4:13" x14ac:dyDescent="0.45">
      <c r="D2302" s="23"/>
      <c r="E2302" s="95"/>
      <c r="F2302" s="95"/>
      <c r="M2302" s="95"/>
    </row>
    <row r="2303" spans="4:13" x14ac:dyDescent="0.45">
      <c r="D2303" s="23"/>
      <c r="E2303" s="95"/>
      <c r="F2303" s="95"/>
      <c r="M2303" s="95"/>
    </row>
    <row r="2304" spans="4:13" x14ac:dyDescent="0.45">
      <c r="D2304" s="23"/>
      <c r="E2304" s="95"/>
      <c r="F2304" s="95"/>
      <c r="M2304" s="95"/>
    </row>
    <row r="2305" spans="4:13" x14ac:dyDescent="0.45">
      <c r="D2305" s="23"/>
      <c r="E2305" s="95"/>
      <c r="F2305" s="95"/>
      <c r="M2305" s="95"/>
    </row>
    <row r="2306" spans="4:13" x14ac:dyDescent="0.45">
      <c r="D2306" s="23"/>
      <c r="E2306" s="95"/>
      <c r="F2306" s="95"/>
      <c r="M2306" s="95"/>
    </row>
    <row r="2307" spans="4:13" x14ac:dyDescent="0.45">
      <c r="D2307" s="23"/>
      <c r="E2307" s="95"/>
      <c r="F2307" s="95"/>
      <c r="M2307" s="95"/>
    </row>
    <row r="2308" spans="4:13" x14ac:dyDescent="0.45">
      <c r="D2308" s="23"/>
      <c r="E2308" s="95"/>
      <c r="F2308" s="95"/>
      <c r="M2308" s="95"/>
    </row>
    <row r="2309" spans="4:13" x14ac:dyDescent="0.45">
      <c r="D2309" s="23"/>
      <c r="E2309" s="95"/>
      <c r="F2309" s="95"/>
      <c r="M2309" s="95"/>
    </row>
    <row r="2310" spans="4:13" x14ac:dyDescent="0.45">
      <c r="D2310" s="23"/>
      <c r="E2310" s="95"/>
      <c r="F2310" s="95"/>
      <c r="M2310" s="95"/>
    </row>
    <row r="2311" spans="4:13" x14ac:dyDescent="0.45">
      <c r="D2311" s="23"/>
      <c r="E2311" s="95"/>
      <c r="F2311" s="95"/>
      <c r="M2311" s="95"/>
    </row>
    <row r="2312" spans="4:13" x14ac:dyDescent="0.45">
      <c r="D2312" s="23"/>
      <c r="E2312" s="95"/>
      <c r="F2312" s="95"/>
      <c r="M2312" s="95"/>
    </row>
    <row r="2313" spans="4:13" x14ac:dyDescent="0.45">
      <c r="D2313" s="23"/>
      <c r="E2313" s="95"/>
      <c r="F2313" s="95"/>
      <c r="M2313" s="95"/>
    </row>
    <row r="2314" spans="4:13" x14ac:dyDescent="0.45">
      <c r="D2314" s="23"/>
      <c r="E2314" s="95"/>
      <c r="F2314" s="95"/>
      <c r="M2314" s="95"/>
    </row>
    <row r="2315" spans="4:13" x14ac:dyDescent="0.45">
      <c r="D2315" s="23"/>
      <c r="E2315" s="95"/>
      <c r="F2315" s="95"/>
      <c r="M2315" s="95"/>
    </row>
    <row r="2316" spans="4:13" x14ac:dyDescent="0.45">
      <c r="D2316" s="23"/>
      <c r="E2316" s="95"/>
      <c r="F2316" s="95"/>
      <c r="M2316" s="95"/>
    </row>
    <row r="2317" spans="4:13" x14ac:dyDescent="0.45">
      <c r="D2317" s="23"/>
      <c r="E2317" s="95"/>
      <c r="F2317" s="95"/>
      <c r="M2317" s="95"/>
    </row>
    <row r="2318" spans="4:13" x14ac:dyDescent="0.45">
      <c r="D2318" s="23"/>
      <c r="E2318" s="95"/>
      <c r="F2318" s="95"/>
      <c r="M2318" s="95"/>
    </row>
    <row r="2319" spans="4:13" x14ac:dyDescent="0.45">
      <c r="D2319" s="23"/>
      <c r="E2319" s="95"/>
      <c r="F2319" s="95"/>
      <c r="M2319" s="95"/>
    </row>
    <row r="2320" spans="4:13" x14ac:dyDescent="0.45">
      <c r="D2320" s="23"/>
      <c r="E2320" s="95"/>
      <c r="F2320" s="95"/>
      <c r="M2320" s="95"/>
    </row>
    <row r="2321" spans="4:13" x14ac:dyDescent="0.45">
      <c r="D2321" s="23"/>
      <c r="E2321" s="95"/>
      <c r="F2321" s="95"/>
      <c r="M2321" s="95"/>
    </row>
    <row r="2322" spans="4:13" x14ac:dyDescent="0.45">
      <c r="D2322" s="23"/>
      <c r="E2322" s="95"/>
      <c r="F2322" s="95"/>
      <c r="M2322" s="95"/>
    </row>
    <row r="2323" spans="4:13" x14ac:dyDescent="0.45">
      <c r="D2323" s="23"/>
      <c r="E2323" s="95"/>
      <c r="F2323" s="95"/>
      <c r="M2323" s="95"/>
    </row>
    <row r="2324" spans="4:13" x14ac:dyDescent="0.45">
      <c r="D2324" s="23"/>
      <c r="E2324" s="95"/>
      <c r="F2324" s="95"/>
      <c r="M2324" s="95"/>
    </row>
    <row r="2325" spans="4:13" x14ac:dyDescent="0.45">
      <c r="D2325" s="23"/>
      <c r="E2325" s="95"/>
      <c r="F2325" s="95"/>
      <c r="M2325" s="95"/>
    </row>
    <row r="2326" spans="4:13" x14ac:dyDescent="0.45">
      <c r="D2326" s="23"/>
      <c r="E2326" s="95"/>
      <c r="F2326" s="95"/>
      <c r="M2326" s="95"/>
    </row>
    <row r="2327" spans="4:13" x14ac:dyDescent="0.45">
      <c r="D2327" s="23"/>
      <c r="E2327" s="95"/>
      <c r="F2327" s="95"/>
      <c r="M2327" s="95"/>
    </row>
    <row r="2328" spans="4:13" x14ac:dyDescent="0.45">
      <c r="D2328" s="23"/>
      <c r="E2328" s="95"/>
      <c r="F2328" s="95"/>
      <c r="M2328" s="95"/>
    </row>
    <row r="2329" spans="4:13" x14ac:dyDescent="0.45">
      <c r="D2329" s="23"/>
      <c r="E2329" s="95"/>
      <c r="F2329" s="95"/>
      <c r="M2329" s="95"/>
    </row>
    <row r="2330" spans="4:13" x14ac:dyDescent="0.45">
      <c r="D2330" s="23"/>
      <c r="E2330" s="95"/>
      <c r="F2330" s="95"/>
      <c r="M2330" s="95"/>
    </row>
    <row r="2331" spans="4:13" x14ac:dyDescent="0.45">
      <c r="D2331" s="23"/>
      <c r="E2331" s="95"/>
      <c r="F2331" s="95"/>
      <c r="M2331" s="95"/>
    </row>
    <row r="2332" spans="4:13" x14ac:dyDescent="0.45">
      <c r="D2332" s="23"/>
      <c r="E2332" s="95"/>
      <c r="F2332" s="95"/>
      <c r="M2332" s="95"/>
    </row>
    <row r="2333" spans="4:13" x14ac:dyDescent="0.45">
      <c r="D2333" s="23"/>
      <c r="E2333" s="95"/>
      <c r="F2333" s="95"/>
      <c r="M2333" s="95"/>
    </row>
    <row r="2334" spans="4:13" x14ac:dyDescent="0.45">
      <c r="D2334" s="23"/>
      <c r="E2334" s="95"/>
      <c r="F2334" s="95"/>
      <c r="M2334" s="95"/>
    </row>
    <row r="2335" spans="4:13" x14ac:dyDescent="0.45">
      <c r="D2335" s="23"/>
      <c r="E2335" s="95"/>
      <c r="F2335" s="95"/>
      <c r="M2335" s="95"/>
    </row>
    <row r="2336" spans="4:13" x14ac:dyDescent="0.45">
      <c r="D2336" s="23"/>
      <c r="E2336" s="95"/>
      <c r="F2336" s="95"/>
      <c r="M2336" s="95"/>
    </row>
    <row r="2337" spans="4:13" x14ac:dyDescent="0.45">
      <c r="D2337" s="23"/>
      <c r="E2337" s="95"/>
      <c r="F2337" s="95"/>
      <c r="M2337" s="95"/>
    </row>
    <row r="2338" spans="4:13" x14ac:dyDescent="0.45">
      <c r="D2338" s="23"/>
    </row>
    <row r="2339" spans="4:13" x14ac:dyDescent="0.45">
      <c r="D2339" s="23"/>
    </row>
    <row r="2340" spans="4:13" x14ac:dyDescent="0.45">
      <c r="D2340" s="23"/>
    </row>
    <row r="2341" spans="4:13" x14ac:dyDescent="0.45">
      <c r="D2341" s="23"/>
    </row>
    <row r="2342" spans="4:13" x14ac:dyDescent="0.45">
      <c r="D2342" s="23"/>
    </row>
    <row r="2343" spans="4:13" x14ac:dyDescent="0.45">
      <c r="D2343" s="23"/>
    </row>
    <row r="2344" spans="4:13" x14ac:dyDescent="0.45">
      <c r="D2344" s="23"/>
    </row>
    <row r="2345" spans="4:13" x14ac:dyDescent="0.45">
      <c r="D2345" s="23"/>
    </row>
    <row r="2346" spans="4:13" x14ac:dyDescent="0.45">
      <c r="D2346" s="23"/>
    </row>
    <row r="2347" spans="4:13" x14ac:dyDescent="0.45">
      <c r="D2347" s="23"/>
    </row>
    <row r="2348" spans="4:13" x14ac:dyDescent="0.45">
      <c r="D2348" s="23"/>
    </row>
    <row r="2349" spans="4:13" x14ac:dyDescent="0.45">
      <c r="D2349" s="23"/>
    </row>
    <row r="2350" spans="4:13" x14ac:dyDescent="0.45">
      <c r="D2350" s="23"/>
    </row>
    <row r="2351" spans="4:13" x14ac:dyDescent="0.45">
      <c r="D2351" s="23"/>
    </row>
    <row r="2352" spans="4:13" x14ac:dyDescent="0.45">
      <c r="D2352" s="23"/>
    </row>
    <row r="2353" spans="4:4" x14ac:dyDescent="0.45">
      <c r="D2353" s="23"/>
    </row>
    <row r="2354" spans="4:4" x14ac:dyDescent="0.45">
      <c r="D2354" s="23"/>
    </row>
    <row r="2355" spans="4:4" x14ac:dyDescent="0.45">
      <c r="D2355" s="23"/>
    </row>
    <row r="2356" spans="4:4" x14ac:dyDescent="0.45">
      <c r="D2356" s="23"/>
    </row>
    <row r="2357" spans="4:4" x14ac:dyDescent="0.45">
      <c r="D2357" s="23"/>
    </row>
    <row r="2358" spans="4:4" x14ac:dyDescent="0.45">
      <c r="D2358" s="23"/>
    </row>
    <row r="2359" spans="4:4" x14ac:dyDescent="0.45">
      <c r="D2359" s="23"/>
    </row>
    <row r="2360" spans="4:4" x14ac:dyDescent="0.45">
      <c r="D2360" s="23"/>
    </row>
    <row r="2361" spans="4:4" x14ac:dyDescent="0.45">
      <c r="D2361" s="23"/>
    </row>
    <row r="2362" spans="4:4" x14ac:dyDescent="0.45">
      <c r="D2362" s="23"/>
    </row>
    <row r="2363" spans="4:4" x14ac:dyDescent="0.45">
      <c r="D2363" s="23"/>
    </row>
    <row r="2364" spans="4:4" x14ac:dyDescent="0.45">
      <c r="D2364" s="23"/>
    </row>
    <row r="2365" spans="4:4" x14ac:dyDescent="0.45">
      <c r="D2365" s="23"/>
    </row>
    <row r="2366" spans="4:4" x14ac:dyDescent="0.45">
      <c r="D2366" s="23"/>
    </row>
    <row r="2367" spans="4:4" x14ac:dyDescent="0.45">
      <c r="D2367" s="23"/>
    </row>
    <row r="2368" spans="4:4" x14ac:dyDescent="0.45">
      <c r="D2368" s="23"/>
    </row>
    <row r="2369" spans="4:4" x14ac:dyDescent="0.45">
      <c r="D2369" s="23"/>
    </row>
    <row r="2370" spans="4:4" x14ac:dyDescent="0.45">
      <c r="D2370" s="23"/>
    </row>
    <row r="2371" spans="4:4" x14ac:dyDescent="0.45">
      <c r="D2371" s="23"/>
    </row>
    <row r="2372" spans="4:4" x14ac:dyDescent="0.45">
      <c r="D2372" s="23"/>
    </row>
    <row r="2373" spans="4:4" x14ac:dyDescent="0.45">
      <c r="D2373" s="23"/>
    </row>
    <row r="2374" spans="4:4" x14ac:dyDescent="0.45">
      <c r="D2374" s="23"/>
    </row>
    <row r="2375" spans="4:4" x14ac:dyDescent="0.45">
      <c r="D2375" s="23"/>
    </row>
    <row r="2376" spans="4:4" x14ac:dyDescent="0.45">
      <c r="D2376" s="23"/>
    </row>
    <row r="2377" spans="4:4" x14ac:dyDescent="0.45">
      <c r="D2377" s="23"/>
    </row>
    <row r="2378" spans="4:4" x14ac:dyDescent="0.45">
      <c r="D2378" s="23"/>
    </row>
    <row r="2379" spans="4:4" x14ac:dyDescent="0.45">
      <c r="D2379" s="23"/>
    </row>
    <row r="2380" spans="4:4" x14ac:dyDescent="0.45">
      <c r="D2380" s="23"/>
    </row>
    <row r="2381" spans="4:4" x14ac:dyDescent="0.45">
      <c r="D2381" s="23"/>
    </row>
    <row r="2382" spans="4:4" x14ac:dyDescent="0.45">
      <c r="D2382" s="23"/>
    </row>
    <row r="2383" spans="4:4" x14ac:dyDescent="0.45">
      <c r="D2383" s="23"/>
    </row>
    <row r="2384" spans="4:4" x14ac:dyDescent="0.45">
      <c r="D2384" s="23"/>
    </row>
    <row r="2385" spans="4:4" x14ac:dyDescent="0.45">
      <c r="D2385" s="23"/>
    </row>
    <row r="2386" spans="4:4" x14ac:dyDescent="0.45">
      <c r="D2386" s="23"/>
    </row>
    <row r="2387" spans="4:4" x14ac:dyDescent="0.45">
      <c r="D2387" s="23"/>
    </row>
    <row r="2388" spans="4:4" x14ac:dyDescent="0.45">
      <c r="D2388" s="23"/>
    </row>
    <row r="2389" spans="4:4" x14ac:dyDescent="0.45">
      <c r="D2389" s="23"/>
    </row>
    <row r="2390" spans="4:4" x14ac:dyDescent="0.45">
      <c r="D2390" s="23"/>
    </row>
    <row r="2391" spans="4:4" x14ac:dyDescent="0.45">
      <c r="D2391" s="23"/>
    </row>
    <row r="2392" spans="4:4" x14ac:dyDescent="0.45">
      <c r="D2392" s="23"/>
    </row>
    <row r="2393" spans="4:4" x14ac:dyDescent="0.45">
      <c r="D2393" s="23"/>
    </row>
    <row r="2394" spans="4:4" x14ac:dyDescent="0.45">
      <c r="D2394" s="23"/>
    </row>
    <row r="2395" spans="4:4" x14ac:dyDescent="0.45">
      <c r="D2395" s="23"/>
    </row>
    <row r="2396" spans="4:4" x14ac:dyDescent="0.45">
      <c r="D2396" s="23"/>
    </row>
    <row r="2397" spans="4:4" x14ac:dyDescent="0.45">
      <c r="D2397" s="23"/>
    </row>
    <row r="2398" spans="4:4" x14ac:dyDescent="0.45">
      <c r="D2398" s="23"/>
    </row>
    <row r="2399" spans="4:4" x14ac:dyDescent="0.45">
      <c r="D2399" s="23"/>
    </row>
    <row r="2400" spans="4:4" x14ac:dyDescent="0.45">
      <c r="D2400" s="23"/>
    </row>
    <row r="2401" spans="4:4" x14ac:dyDescent="0.45">
      <c r="D2401" s="23"/>
    </row>
    <row r="2402" spans="4:4" x14ac:dyDescent="0.45">
      <c r="D2402" s="23"/>
    </row>
    <row r="2403" spans="4:4" x14ac:dyDescent="0.45">
      <c r="D2403" s="23"/>
    </row>
    <row r="2404" spans="4:4" x14ac:dyDescent="0.45">
      <c r="D2404" s="23"/>
    </row>
    <row r="2405" spans="4:4" x14ac:dyDescent="0.45">
      <c r="D2405" s="23"/>
    </row>
    <row r="2406" spans="4:4" x14ac:dyDescent="0.45">
      <c r="D2406" s="23"/>
    </row>
    <row r="2407" spans="4:4" x14ac:dyDescent="0.45">
      <c r="D2407" s="23"/>
    </row>
    <row r="2408" spans="4:4" x14ac:dyDescent="0.45">
      <c r="D2408" s="23"/>
    </row>
    <row r="2409" spans="4:4" x14ac:dyDescent="0.45">
      <c r="D2409" s="23"/>
    </row>
    <row r="2410" spans="4:4" x14ac:dyDescent="0.45">
      <c r="D2410" s="23"/>
    </row>
    <row r="2411" spans="4:4" x14ac:dyDescent="0.45">
      <c r="D2411" s="23"/>
    </row>
    <row r="2412" spans="4:4" x14ac:dyDescent="0.45">
      <c r="D2412" s="23"/>
    </row>
    <row r="2413" spans="4:4" x14ac:dyDescent="0.45">
      <c r="D2413" s="23"/>
    </row>
    <row r="2414" spans="4:4" x14ac:dyDescent="0.45">
      <c r="D2414" s="23"/>
    </row>
    <row r="2415" spans="4:4" x14ac:dyDescent="0.45">
      <c r="D2415" s="23"/>
    </row>
    <row r="2416" spans="4:4" x14ac:dyDescent="0.45">
      <c r="D2416" s="23"/>
    </row>
    <row r="2417" spans="4:4" x14ac:dyDescent="0.45">
      <c r="D2417" s="23"/>
    </row>
    <row r="2418" spans="4:4" x14ac:dyDescent="0.45">
      <c r="D2418" s="23"/>
    </row>
    <row r="2419" spans="4:4" x14ac:dyDescent="0.45">
      <c r="D2419" s="23"/>
    </row>
    <row r="2420" spans="4:4" x14ac:dyDescent="0.45">
      <c r="D2420" s="23"/>
    </row>
    <row r="2421" spans="4:4" x14ac:dyDescent="0.45">
      <c r="D2421" s="23"/>
    </row>
    <row r="2422" spans="4:4" x14ac:dyDescent="0.45">
      <c r="D2422" s="23"/>
    </row>
    <row r="2423" spans="4:4" x14ac:dyDescent="0.45">
      <c r="D2423" s="23"/>
    </row>
    <row r="2424" spans="4:4" x14ac:dyDescent="0.45">
      <c r="D2424" s="23"/>
    </row>
    <row r="2425" spans="4:4" x14ac:dyDescent="0.45">
      <c r="D2425" s="23"/>
    </row>
    <row r="2426" spans="4:4" x14ac:dyDescent="0.45">
      <c r="D2426" s="23"/>
    </row>
    <row r="2427" spans="4:4" x14ac:dyDescent="0.45">
      <c r="D2427" s="23"/>
    </row>
    <row r="2428" spans="4:4" x14ac:dyDescent="0.45">
      <c r="D2428" s="23"/>
    </row>
    <row r="2429" spans="4:4" x14ac:dyDescent="0.45">
      <c r="D2429" s="23"/>
    </row>
    <row r="2430" spans="4:4" x14ac:dyDescent="0.45">
      <c r="D2430" s="23"/>
    </row>
    <row r="2431" spans="4:4" x14ac:dyDescent="0.45">
      <c r="D2431" s="23"/>
    </row>
    <row r="2432" spans="4:4" x14ac:dyDescent="0.45">
      <c r="D2432" s="23"/>
    </row>
    <row r="2433" spans="4:4" x14ac:dyDescent="0.45">
      <c r="D2433" s="23"/>
    </row>
    <row r="2434" spans="4:4" x14ac:dyDescent="0.45">
      <c r="D2434" s="23"/>
    </row>
    <row r="2435" spans="4:4" x14ac:dyDescent="0.45">
      <c r="D2435" s="23"/>
    </row>
    <row r="2436" spans="4:4" x14ac:dyDescent="0.45">
      <c r="D2436" s="23"/>
    </row>
    <row r="2437" spans="4:4" x14ac:dyDescent="0.45">
      <c r="D2437" s="23"/>
    </row>
    <row r="2438" spans="4:4" x14ac:dyDescent="0.45">
      <c r="D2438" s="23"/>
    </row>
    <row r="2439" spans="4:4" x14ac:dyDescent="0.45">
      <c r="D2439" s="23"/>
    </row>
    <row r="2440" spans="4:4" x14ac:dyDescent="0.45">
      <c r="D2440" s="23"/>
    </row>
    <row r="2441" spans="4:4" x14ac:dyDescent="0.45">
      <c r="D2441" s="23"/>
    </row>
    <row r="2442" spans="4:4" x14ac:dyDescent="0.45">
      <c r="D2442" s="23"/>
    </row>
    <row r="2443" spans="4:4" x14ac:dyDescent="0.45">
      <c r="D2443" s="23"/>
    </row>
    <row r="2444" spans="4:4" x14ac:dyDescent="0.45">
      <c r="D2444" s="23"/>
    </row>
    <row r="2445" spans="4:4" x14ac:dyDescent="0.45">
      <c r="D2445" s="23"/>
    </row>
    <row r="2446" spans="4:4" x14ac:dyDescent="0.45">
      <c r="D2446" s="23"/>
    </row>
    <row r="2447" spans="4:4" x14ac:dyDescent="0.45">
      <c r="D2447" s="23"/>
    </row>
    <row r="2448" spans="4:4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mergeCells count="3">
    <mergeCell ref="G3:L3"/>
    <mergeCell ref="O4:R4"/>
    <mergeCell ref="O3:R3"/>
  </mergeCells>
  <phoneticPr fontId="2" type="noConversion"/>
  <pageMargins left="0.75" right="0.75" top="1" bottom="1" header="0.5" footer="0.5"/>
  <pageSetup paperSize="9" scale="3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E2492"/>
  <sheetViews>
    <sheetView zoomScale="80" zoomScaleNormal="80" zoomScaleSheetLayoutView="100" zoomScalePageLayoutView="110" workbookViewId="0">
      <pane xSplit="4" ySplit="6" topLeftCell="E17" activePane="bottomRight" state="frozen"/>
      <selection pane="topRight"/>
      <selection pane="bottomLeft"/>
      <selection pane="bottomRight" activeCell="I11" sqref="I11:I59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51.109375" style="24" customWidth="1"/>
    <col min="5" max="5" width="1.33203125" style="94" customWidth="1"/>
    <col min="6" max="6" width="11.44140625" style="94" customWidth="1"/>
    <col min="7" max="9" width="11" style="3" customWidth="1"/>
    <col min="10" max="10" width="8.109375" style="57" customWidth="1"/>
    <col min="11" max="11" width="4.5546875" style="531" customWidth="1"/>
    <col min="12" max="12" width="11" style="3" customWidth="1"/>
    <col min="13" max="13" width="1.33203125" style="3" customWidth="1"/>
    <col min="14" max="15" width="8.88671875" style="3" customWidth="1"/>
    <col min="16" max="16" width="1.33203125" style="3" customWidth="1"/>
    <col min="17" max="18" width="8.88671875" style="2" customWidth="1"/>
    <col min="19" max="19" width="8.88671875" style="3" customWidth="1"/>
    <col min="20" max="20" width="8.88671875" style="25" customWidth="1"/>
    <col min="21" max="21" width="1.33203125" style="57" customWidth="1"/>
    <col min="22" max="25" width="8.88671875" style="3" customWidth="1"/>
    <col min="26" max="26" width="1.33203125" style="57" customWidth="1"/>
    <col min="27" max="27" width="8.88671875" style="57" customWidth="1"/>
    <col min="28" max="30" width="8.88671875" style="3"/>
    <col min="31" max="31" width="11.33203125" style="25" bestFit="1" customWidth="1"/>
    <col min="32" max="16384" width="8.88671875" style="3"/>
  </cols>
  <sheetData>
    <row r="1" spans="1:31" ht="24.6" x14ac:dyDescent="0.55000000000000004">
      <c r="E1" s="56"/>
      <c r="F1" s="56"/>
      <c r="G1" s="13"/>
      <c r="H1" s="13"/>
      <c r="I1" s="23"/>
      <c r="J1" s="25"/>
      <c r="K1" s="524"/>
      <c r="L1" s="25"/>
      <c r="M1" s="25"/>
      <c r="N1" s="23"/>
      <c r="O1" s="117"/>
      <c r="P1" s="25"/>
      <c r="Q1" s="291"/>
      <c r="R1" s="291"/>
      <c r="U1" s="96"/>
      <c r="Z1" s="96"/>
      <c r="AA1" s="96"/>
    </row>
    <row r="2" spans="1:31" ht="24.6" x14ac:dyDescent="0.55000000000000004">
      <c r="D2" s="58" t="s">
        <v>27</v>
      </c>
      <c r="E2" s="56"/>
      <c r="F2" s="56"/>
      <c r="K2" s="525"/>
    </row>
    <row r="3" spans="1:31" ht="24.6" x14ac:dyDescent="0.55000000000000004">
      <c r="D3" s="99"/>
      <c r="E3" s="61"/>
      <c r="F3" s="61"/>
      <c r="G3" s="627" t="s">
        <v>30</v>
      </c>
      <c r="H3" s="628"/>
      <c r="I3" s="628"/>
      <c r="J3" s="629"/>
      <c r="K3" s="526"/>
      <c r="L3" s="62" t="s">
        <v>41</v>
      </c>
      <c r="N3" s="63" t="s">
        <v>4</v>
      </c>
      <c r="O3" s="369"/>
      <c r="Q3" s="624" t="s">
        <v>186</v>
      </c>
      <c r="R3" s="625"/>
      <c r="S3" s="625"/>
      <c r="T3" s="626"/>
      <c r="U3" s="65"/>
      <c r="V3" s="624" t="s">
        <v>187</v>
      </c>
      <c r="W3" s="625"/>
      <c r="X3" s="625"/>
      <c r="Y3" s="626"/>
      <c r="Z3" s="65"/>
      <c r="AA3" s="65"/>
      <c r="AB3" s="624" t="s">
        <v>137</v>
      </c>
      <c r="AC3" s="625"/>
      <c r="AD3" s="625"/>
      <c r="AE3" s="626"/>
    </row>
    <row r="4" spans="1:31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263" t="s">
        <v>233</v>
      </c>
      <c r="H4" s="586" t="s">
        <v>296</v>
      </c>
      <c r="I4" s="266" t="s">
        <v>249</v>
      </c>
      <c r="J4" s="102" t="s">
        <v>5</v>
      </c>
      <c r="K4" s="526"/>
      <c r="L4" s="69" t="s">
        <v>42</v>
      </c>
      <c r="N4" s="70" t="s">
        <v>249</v>
      </c>
      <c r="O4" s="518" t="s">
        <v>311</v>
      </c>
      <c r="Q4" s="444" t="s">
        <v>184</v>
      </c>
      <c r="R4" s="267" t="s">
        <v>296</v>
      </c>
      <c r="S4" s="266" t="s">
        <v>304</v>
      </c>
      <c r="T4" s="70" t="s">
        <v>34</v>
      </c>
      <c r="U4" s="65"/>
      <c r="V4" s="444" t="s">
        <v>184</v>
      </c>
      <c r="W4" s="267" t="s">
        <v>296</v>
      </c>
      <c r="X4" s="266" t="s">
        <v>304</v>
      </c>
      <c r="Y4" s="70" t="s">
        <v>34</v>
      </c>
      <c r="Z4" s="65"/>
      <c r="AA4" s="65"/>
      <c r="AB4" s="624" t="s">
        <v>51</v>
      </c>
      <c r="AC4" s="625"/>
      <c r="AD4" s="625"/>
      <c r="AE4" s="626"/>
    </row>
    <row r="5" spans="1:31" x14ac:dyDescent="0.45">
      <c r="D5" s="8"/>
      <c r="E5" s="72"/>
      <c r="F5" s="72"/>
      <c r="G5" s="101" t="s">
        <v>28</v>
      </c>
      <c r="H5" s="410" t="s">
        <v>28</v>
      </c>
      <c r="I5" s="266" t="s">
        <v>28</v>
      </c>
      <c r="K5" s="527"/>
      <c r="L5" s="57"/>
      <c r="N5" s="70" t="s">
        <v>69</v>
      </c>
      <c r="O5" s="11" t="s">
        <v>5</v>
      </c>
      <c r="R5" s="2" t="s">
        <v>314</v>
      </c>
      <c r="S5" s="482" t="s">
        <v>314</v>
      </c>
      <c r="W5" s="2" t="s">
        <v>314</v>
      </c>
      <c r="X5" s="482" t="s">
        <v>314</v>
      </c>
      <c r="AB5" s="444" t="s">
        <v>184</v>
      </c>
      <c r="AC5" s="444" t="s">
        <v>188</v>
      </c>
      <c r="AD5" s="444" t="s">
        <v>296</v>
      </c>
      <c r="AE5" s="266" t="s">
        <v>304</v>
      </c>
    </row>
    <row r="6" spans="1:31" ht="19.8" x14ac:dyDescent="0.45">
      <c r="A6" s="76"/>
      <c r="B6" s="76"/>
      <c r="C6" s="76"/>
      <c r="D6" s="8"/>
      <c r="E6" s="72"/>
      <c r="F6" s="72"/>
      <c r="H6" s="114"/>
      <c r="I6" s="114"/>
      <c r="K6" s="527"/>
      <c r="R6" s="3" t="s">
        <v>321</v>
      </c>
      <c r="S6" s="519">
        <f>'Std Cst'!AD2</f>
        <v>8.75</v>
      </c>
      <c r="W6" s="3" t="s">
        <v>321</v>
      </c>
      <c r="X6" s="519">
        <f>'Std Cst'!AD2</f>
        <v>8.75</v>
      </c>
      <c r="AE6" s="398"/>
    </row>
    <row r="7" spans="1:31" ht="15.75" customHeight="1" x14ac:dyDescent="0.45">
      <c r="E7" s="78"/>
      <c r="F7" s="78"/>
      <c r="G7" s="115"/>
      <c r="H7" s="115"/>
      <c r="I7" s="115"/>
      <c r="J7" s="110"/>
      <c r="K7" s="528"/>
      <c r="R7" s="3"/>
      <c r="U7" s="361"/>
      <c r="Z7" s="361"/>
      <c r="AA7" s="361"/>
      <c r="AE7" s="132"/>
    </row>
    <row r="8" spans="1:31" ht="15.75" customHeight="1" x14ac:dyDescent="0.45">
      <c r="A8" s="12"/>
      <c r="B8" s="12"/>
      <c r="C8" s="12"/>
      <c r="D8" s="13"/>
      <c r="E8" s="78"/>
      <c r="F8" s="78"/>
      <c r="G8" s="115"/>
      <c r="H8" s="411"/>
      <c r="I8" s="411"/>
      <c r="J8" s="110"/>
      <c r="K8" s="528"/>
      <c r="L8" s="25"/>
      <c r="M8" s="25"/>
      <c r="N8" s="25"/>
      <c r="R8" s="3"/>
      <c r="U8" s="361"/>
      <c r="Z8" s="361"/>
      <c r="AA8" s="361"/>
      <c r="AE8" s="523"/>
    </row>
    <row r="9" spans="1:31" ht="15.75" customHeight="1" x14ac:dyDescent="0.45">
      <c r="A9" s="299"/>
      <c r="B9" s="299"/>
      <c r="C9" s="299"/>
      <c r="D9" s="483" t="e">
        <f>IF('UK Prices'!D9=0,"",'UK Prices'!D9)</f>
        <v>#REF!</v>
      </c>
      <c r="G9" s="90"/>
      <c r="H9" s="115"/>
      <c r="I9" s="115"/>
      <c r="J9" s="53"/>
      <c r="K9" s="529"/>
      <c r="L9" s="81"/>
      <c r="N9" s="17"/>
      <c r="O9" s="17"/>
      <c r="Q9" s="82"/>
      <c r="R9" s="60"/>
      <c r="S9" s="60"/>
      <c r="T9" s="80"/>
      <c r="U9" s="53"/>
      <c r="V9" s="82"/>
      <c r="W9" s="82"/>
      <c r="X9" s="82"/>
      <c r="Y9" s="82"/>
      <c r="Z9" s="53"/>
      <c r="AA9" s="53"/>
      <c r="AB9" s="93"/>
      <c r="AC9" s="93"/>
      <c r="AD9" s="93"/>
      <c r="AE9" s="323"/>
    </row>
    <row r="10" spans="1:31" ht="15.75" customHeight="1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G10" s="90"/>
      <c r="H10" s="115"/>
      <c r="I10" s="115"/>
      <c r="J10" s="53"/>
      <c r="L10" s="81"/>
      <c r="N10" s="17"/>
      <c r="O10" s="53"/>
      <c r="Q10" s="82"/>
      <c r="R10" s="3" t="s">
        <v>316</v>
      </c>
      <c r="S10" s="278" t="s">
        <v>316</v>
      </c>
      <c r="W10" s="3" t="s">
        <v>316</v>
      </c>
      <c r="X10" s="278" t="s">
        <v>316</v>
      </c>
      <c r="Y10" s="110"/>
      <c r="Z10" s="53"/>
      <c r="AA10" s="53"/>
      <c r="AB10" s="93"/>
      <c r="AC10" s="93"/>
      <c r="AD10" s="93"/>
      <c r="AE10" s="306"/>
    </row>
    <row r="11" spans="1:31" ht="15.7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IF('UK Prices'!D11=0,"",'UK Prices'!D11)</f>
        <v>DJ Select Rain Jacket</v>
      </c>
      <c r="G11" s="90"/>
      <c r="H11" s="115"/>
      <c r="I11" s="115">
        <v>1755</v>
      </c>
      <c r="J11" s="53"/>
      <c r="L11" s="81">
        <v>0.13</v>
      </c>
      <c r="N11" s="17">
        <f>'Std Cst'!AD11</f>
        <v>729.20819999999992</v>
      </c>
      <c r="O11" s="53"/>
      <c r="Q11" s="82"/>
      <c r="R11" s="82">
        <v>0.58896382905982902</v>
      </c>
      <c r="S11" s="60">
        <f t="shared" ref="S11:S19" si="0">(I11-N11)/I11</f>
        <v>0.58449675213675212</v>
      </c>
      <c r="T11" s="110"/>
      <c r="U11" s="53"/>
      <c r="V11" s="53"/>
      <c r="W11" s="53">
        <v>0.52754463110325178</v>
      </c>
      <c r="X11" s="60">
        <f t="shared" ref="X11:X19" si="1">((I11*(1-L11))-N11)/(I11*(1-L11))</f>
        <v>0.52241005992730138</v>
      </c>
      <c r="Y11" s="110"/>
      <c r="Z11" s="53"/>
      <c r="AA11" s="53"/>
      <c r="AB11" s="93"/>
      <c r="AC11" s="93"/>
      <c r="AD11" s="93"/>
      <c r="AE11" s="306">
        <v>3995</v>
      </c>
    </row>
    <row r="12" spans="1:31" ht="15.7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IF('UK Prices'!D12=0,"",'UK Prices'!D12)</f>
        <v>DJ Select Rain Trousers</v>
      </c>
      <c r="G12" s="90"/>
      <c r="H12" s="115"/>
      <c r="I12" s="115">
        <v>1245</v>
      </c>
      <c r="J12" s="53"/>
      <c r="L12" s="81">
        <v>0.13</v>
      </c>
      <c r="N12" s="17">
        <f>'Std Cst'!AD12</f>
        <v>665.23523499999999</v>
      </c>
      <c r="O12" s="53"/>
      <c r="Q12" s="82"/>
      <c r="R12" s="82">
        <v>0.47149903453815251</v>
      </c>
      <c r="S12" s="60">
        <f t="shared" si="0"/>
        <v>0.46567451004016064</v>
      </c>
      <c r="T12" s="110"/>
      <c r="U12" s="53"/>
      <c r="V12" s="53"/>
      <c r="W12" s="53">
        <v>0.39252762590592249</v>
      </c>
      <c r="X12" s="60">
        <f t="shared" si="1"/>
        <v>0.38583277016110423</v>
      </c>
      <c r="Y12" s="110"/>
      <c r="Z12" s="53"/>
      <c r="AA12" s="53"/>
      <c r="AB12" s="93"/>
      <c r="AC12" s="93"/>
      <c r="AD12" s="93"/>
      <c r="AE12" s="306">
        <v>2695</v>
      </c>
    </row>
    <row r="13" spans="1:31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G13" s="90">
        <v>1180</v>
      </c>
      <c r="H13" s="115">
        <v>1298</v>
      </c>
      <c r="I13" s="547">
        <v>1295</v>
      </c>
      <c r="J13" s="53">
        <f t="shared" ref="J13:J19" si="2">(I13-G13)/G13</f>
        <v>9.7457627118644072E-2</v>
      </c>
      <c r="L13" s="81">
        <v>0.13</v>
      </c>
      <c r="N13" s="17">
        <f>'Std Cst'!AD13</f>
        <v>558.82935499999996</v>
      </c>
      <c r="O13" s="53">
        <f>'Std Cst'!AE13</f>
        <v>0.38122787774996997</v>
      </c>
      <c r="Q13" s="82">
        <v>0.65712811999999998</v>
      </c>
      <c r="R13" s="82">
        <v>0.57410785362095529</v>
      </c>
      <c r="S13" s="60">
        <f t="shared" si="0"/>
        <v>0.56847154054054061</v>
      </c>
      <c r="T13" s="110">
        <f t="shared" ref="T13:T19" si="3">S13-Q13</f>
        <v>-8.8656579459459373E-2</v>
      </c>
      <c r="U13" s="53"/>
      <c r="V13" s="53">
        <v>0.60589439080459762</v>
      </c>
      <c r="W13" s="53">
        <v>0.5104687972654659</v>
      </c>
      <c r="X13" s="60">
        <f t="shared" si="1"/>
        <v>0.50399027648338002</v>
      </c>
      <c r="Y13" s="110">
        <f t="shared" ref="Y13:Y19" si="4">X13-V13</f>
        <v>-0.1019041143212176</v>
      </c>
      <c r="Z13" s="53"/>
      <c r="AA13" s="53"/>
      <c r="AB13" s="93">
        <v>2895</v>
      </c>
      <c r="AC13" s="93"/>
      <c r="AD13" s="93"/>
      <c r="AE13" s="306">
        <v>2995</v>
      </c>
    </row>
    <row r="14" spans="1:31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G14" s="90">
        <v>1060</v>
      </c>
      <c r="H14" s="115">
        <v>1166</v>
      </c>
      <c r="I14" s="547">
        <v>1060</v>
      </c>
      <c r="J14" s="53">
        <f t="shared" si="2"/>
        <v>0</v>
      </c>
      <c r="L14" s="81">
        <v>0.13</v>
      </c>
      <c r="N14" s="17">
        <f>'Std Cst'!AD14</f>
        <v>519.56370200000003</v>
      </c>
      <c r="O14" s="53">
        <f>'Std Cst'!AE14</f>
        <v>0.38677560945341932</v>
      </c>
      <c r="Q14" s="82">
        <v>0.64655101192452824</v>
      </c>
      <c r="R14" s="82">
        <v>0.55921487272727277</v>
      </c>
      <c r="S14" s="60">
        <f t="shared" si="0"/>
        <v>0.5098455641509434</v>
      </c>
      <c r="T14" s="110">
        <f t="shared" si="3"/>
        <v>-0.13670544777358484</v>
      </c>
      <c r="U14" s="53"/>
      <c r="V14" s="53">
        <v>0.59373679531554968</v>
      </c>
      <c r="W14" s="53">
        <v>0.49335042842215254</v>
      </c>
      <c r="X14" s="60">
        <f t="shared" si="1"/>
        <v>0.43660409672522227</v>
      </c>
      <c r="Y14" s="110">
        <f t="shared" si="4"/>
        <v>-0.15713269859032741</v>
      </c>
      <c r="Z14" s="53"/>
      <c r="AA14" s="53"/>
      <c r="AB14" s="93">
        <v>2395</v>
      </c>
      <c r="AC14" s="93"/>
      <c r="AD14" s="93"/>
      <c r="AE14" s="306">
        <v>2495</v>
      </c>
    </row>
    <row r="15" spans="1:31" ht="15.7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G15" s="90">
        <v>940</v>
      </c>
      <c r="H15" s="115">
        <v>1034</v>
      </c>
      <c r="I15" s="547">
        <v>990</v>
      </c>
      <c r="J15" s="53">
        <f t="shared" si="2"/>
        <v>5.3191489361702128E-2</v>
      </c>
      <c r="L15" s="81">
        <v>0.13</v>
      </c>
      <c r="N15" s="17">
        <f>'Std Cst'!AD15</f>
        <v>416.04593099999994</v>
      </c>
      <c r="O15" s="53">
        <f>'Std Cst'!AE15</f>
        <v>0.34483946565569062</v>
      </c>
      <c r="Q15" s="82">
        <v>0.67088855914893608</v>
      </c>
      <c r="R15" s="82">
        <v>0.60195069129593815</v>
      </c>
      <c r="S15" s="60">
        <f t="shared" si="0"/>
        <v>0.57975158484848499</v>
      </c>
      <c r="T15" s="110">
        <f t="shared" si="3"/>
        <v>-9.113697430045109E-2</v>
      </c>
      <c r="U15" s="53"/>
      <c r="V15" s="53">
        <v>0.62171098752751286</v>
      </c>
      <c r="W15" s="53">
        <v>0.54247205896084838</v>
      </c>
      <c r="X15" s="60">
        <f t="shared" si="1"/>
        <v>0.51695584465343092</v>
      </c>
      <c r="Y15" s="110">
        <f t="shared" si="4"/>
        <v>-0.10475514287408194</v>
      </c>
      <c r="Z15" s="53"/>
      <c r="AA15" s="53"/>
      <c r="AB15" s="93">
        <v>2195</v>
      </c>
      <c r="AC15" s="93"/>
      <c r="AD15" s="93"/>
      <c r="AE15" s="306">
        <v>2295</v>
      </c>
    </row>
    <row r="16" spans="1:31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G16" s="90">
        <v>790</v>
      </c>
      <c r="H16" s="115">
        <v>869.00000000000011</v>
      </c>
      <c r="I16" s="115">
        <v>869.00000000000011</v>
      </c>
      <c r="J16" s="53">
        <f t="shared" si="2"/>
        <v>0.10000000000000014</v>
      </c>
      <c r="L16" s="81">
        <v>0.13</v>
      </c>
      <c r="N16" s="17">
        <f>'Std Cst'!AD16</f>
        <v>375.95898200000005</v>
      </c>
      <c r="O16" s="53">
        <f>'Std Cst'!AE16</f>
        <v>0.39206907701074911</v>
      </c>
      <c r="Q16" s="82">
        <v>0.65813661589873429</v>
      </c>
      <c r="R16" s="82">
        <v>0.57202849896432684</v>
      </c>
      <c r="S16" s="60">
        <f t="shared" si="0"/>
        <v>0.56736595857307248</v>
      </c>
      <c r="T16" s="110">
        <f t="shared" si="3"/>
        <v>-9.0770657325661808E-2</v>
      </c>
      <c r="U16" s="53"/>
      <c r="V16" s="53">
        <v>0.60705358149279787</v>
      </c>
      <c r="W16" s="53">
        <v>0.508078734441755</v>
      </c>
      <c r="X16" s="60">
        <f t="shared" si="1"/>
        <v>0.50271949261272697</v>
      </c>
      <c r="Y16" s="110">
        <f t="shared" si="4"/>
        <v>-0.1043340888800709</v>
      </c>
      <c r="Z16" s="53"/>
      <c r="AA16" s="53"/>
      <c r="AB16" s="93">
        <v>1895</v>
      </c>
      <c r="AC16" s="93"/>
      <c r="AD16" s="93"/>
      <c r="AE16" s="306">
        <v>1995</v>
      </c>
    </row>
    <row r="17" spans="1:31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G17" s="90">
        <v>750</v>
      </c>
      <c r="H17" s="115">
        <v>825.00000000000011</v>
      </c>
      <c r="I17" s="115">
        <v>825.00000000000011</v>
      </c>
      <c r="J17" s="53">
        <f t="shared" si="2"/>
        <v>0.10000000000000016</v>
      </c>
      <c r="L17" s="81">
        <v>0.13</v>
      </c>
      <c r="N17" s="17">
        <f>'Std Cst'!AD17</f>
        <v>352.10768600000006</v>
      </c>
      <c r="O17" s="53">
        <f>'Std Cst'!AE17</f>
        <v>0.46289561447757072</v>
      </c>
      <c r="Q17" s="82">
        <v>0.67907695530666667</v>
      </c>
      <c r="R17" s="82">
        <v>0.57779729551515147</v>
      </c>
      <c r="S17" s="60">
        <f t="shared" si="0"/>
        <v>0.57320280484848485</v>
      </c>
      <c r="T17" s="110">
        <f t="shared" si="3"/>
        <v>-0.10587415045818183</v>
      </c>
      <c r="U17" s="53"/>
      <c r="V17" s="53">
        <v>0.63112293713409962</v>
      </c>
      <c r="W17" s="53">
        <v>0.5147095350748867</v>
      </c>
      <c r="X17" s="60">
        <f t="shared" si="1"/>
        <v>0.50942851132009748</v>
      </c>
      <c r="Y17" s="110">
        <f t="shared" si="4"/>
        <v>-0.12169442581400214</v>
      </c>
      <c r="Z17" s="53"/>
      <c r="AA17" s="53"/>
      <c r="AB17" s="93">
        <v>1795</v>
      </c>
      <c r="AC17" s="93"/>
      <c r="AD17" s="93"/>
      <c r="AE17" s="306">
        <v>1895</v>
      </c>
    </row>
    <row r="18" spans="1:31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G18" s="90">
        <v>690</v>
      </c>
      <c r="H18" s="115">
        <v>759.00000000000011</v>
      </c>
      <c r="I18" s="115">
        <v>759.00000000000011</v>
      </c>
      <c r="J18" s="53">
        <f t="shared" si="2"/>
        <v>0.10000000000000016</v>
      </c>
      <c r="L18" s="81">
        <v>0.13</v>
      </c>
      <c r="N18" s="17">
        <f>'Std Cst'!AD18</f>
        <v>303.73497700000001</v>
      </c>
      <c r="O18" s="53">
        <f>'Std Cst'!AE18</f>
        <v>0.39056945796605202</v>
      </c>
      <c r="Q18" s="82">
        <v>0.68344219246376825</v>
      </c>
      <c r="R18" s="82">
        <v>0.60411245270092229</v>
      </c>
      <c r="S18" s="60">
        <f t="shared" si="0"/>
        <v>0.59982216469038208</v>
      </c>
      <c r="T18" s="110">
        <f t="shared" si="3"/>
        <v>-8.3620027773386174E-2</v>
      </c>
      <c r="U18" s="53"/>
      <c r="V18" s="53">
        <v>0.6361404511077795</v>
      </c>
      <c r="W18" s="53">
        <v>0.54495684218496809</v>
      </c>
      <c r="X18" s="60">
        <f t="shared" si="1"/>
        <v>0.54002547665561162</v>
      </c>
      <c r="Y18" s="110">
        <f t="shared" si="4"/>
        <v>-9.6114974452167878E-2</v>
      </c>
      <c r="Z18" s="53"/>
      <c r="AA18" s="53"/>
      <c r="AB18" s="93">
        <v>1695</v>
      </c>
      <c r="AC18" s="93"/>
      <c r="AD18" s="93"/>
      <c r="AE18" s="306">
        <v>1795</v>
      </c>
    </row>
    <row r="19" spans="1:31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G19" s="90">
        <v>520</v>
      </c>
      <c r="H19" s="115">
        <v>572</v>
      </c>
      <c r="I19" s="115">
        <v>572</v>
      </c>
      <c r="J19" s="53">
        <f t="shared" si="2"/>
        <v>0.1</v>
      </c>
      <c r="L19" s="81">
        <v>0.13</v>
      </c>
      <c r="N19" s="17">
        <f>'Std Cst'!AD19</f>
        <v>289.24602700000003</v>
      </c>
      <c r="O19" s="53">
        <f>'Std Cst'!AE19</f>
        <v>0.34511688421106879</v>
      </c>
      <c r="Q19" s="82">
        <v>0.58647284399999999</v>
      </c>
      <c r="R19" s="82">
        <v>0.49982106923076919</v>
      </c>
      <c r="S19" s="60">
        <f t="shared" si="0"/>
        <v>0.49432512762237757</v>
      </c>
      <c r="T19" s="110">
        <f t="shared" si="3"/>
        <v>-9.2147716377622424E-2</v>
      </c>
      <c r="U19" s="53"/>
      <c r="V19" s="53">
        <v>0.52468142988505739</v>
      </c>
      <c r="W19" s="53">
        <v>0.425081688770999</v>
      </c>
      <c r="X19" s="60">
        <f t="shared" si="1"/>
        <v>0.41876451450847996</v>
      </c>
      <c r="Y19" s="110">
        <f t="shared" si="4"/>
        <v>-0.10591691537657744</v>
      </c>
      <c r="Z19" s="53"/>
      <c r="AA19" s="53"/>
      <c r="AB19" s="93">
        <v>1295</v>
      </c>
      <c r="AC19" s="93"/>
      <c r="AD19" s="93"/>
      <c r="AE19" s="306">
        <v>1395</v>
      </c>
    </row>
    <row r="20" spans="1:31" ht="15.7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G20" s="90"/>
      <c r="H20" s="115"/>
      <c r="I20" s="115"/>
      <c r="J20" s="53"/>
      <c r="L20" s="81"/>
      <c r="N20" s="17"/>
      <c r="O20" s="53"/>
      <c r="Q20" s="82"/>
      <c r="R20" s="82"/>
      <c r="S20" s="60"/>
      <c r="T20" s="110"/>
      <c r="U20" s="53"/>
      <c r="V20" s="53"/>
      <c r="W20" s="53"/>
      <c r="X20" s="60"/>
      <c r="Y20" s="110"/>
      <c r="Z20" s="53"/>
      <c r="AA20" s="53"/>
      <c r="AB20" s="93"/>
      <c r="AC20" s="93"/>
      <c r="AD20" s="93"/>
      <c r="AE20" s="306"/>
    </row>
    <row r="21" spans="1:31" ht="15.7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G21" s="90"/>
      <c r="H21" s="115"/>
      <c r="I21" s="115"/>
      <c r="J21" s="53"/>
      <c r="L21" s="81"/>
      <c r="N21" s="17"/>
      <c r="O21" s="53"/>
      <c r="Q21" s="82"/>
      <c r="R21" s="82"/>
      <c r="S21" s="60"/>
      <c r="T21" s="110"/>
      <c r="U21" s="53"/>
      <c r="V21" s="53"/>
      <c r="W21" s="53"/>
      <c r="X21" s="60"/>
      <c r="Y21" s="110"/>
      <c r="Z21" s="53"/>
      <c r="AA21" s="53"/>
      <c r="AB21" s="93"/>
      <c r="AC21" s="93"/>
      <c r="AD21" s="93"/>
      <c r="AE21" s="306"/>
    </row>
    <row r="22" spans="1:31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G22" s="90"/>
      <c r="H22" s="115"/>
      <c r="I22" s="115">
        <v>738</v>
      </c>
      <c r="J22" s="53"/>
      <c r="L22" s="81">
        <v>0.13</v>
      </c>
      <c r="N22" s="17">
        <f>'Std Cst'!AD22</f>
        <v>375.91403500000007</v>
      </c>
      <c r="O22" s="53"/>
      <c r="Q22" s="82"/>
      <c r="R22" s="82">
        <v>0.49616820867208666</v>
      </c>
      <c r="S22" s="60">
        <f t="shared" ref="S22:S27" si="5">(I22-N22)/I22</f>
        <v>0.4906313888888888</v>
      </c>
      <c r="T22" s="110"/>
      <c r="U22" s="53"/>
      <c r="V22" s="53"/>
      <c r="W22" s="53">
        <v>0.42088299847366278</v>
      </c>
      <c r="X22" s="60">
        <f t="shared" ref="X22:X27" si="6">((I22*(1-L22))-N22)/(I22*(1-L22))</f>
        <v>0.41451883780332038</v>
      </c>
      <c r="Y22" s="110"/>
      <c r="Z22" s="53"/>
      <c r="AA22" s="53"/>
      <c r="AB22" s="93"/>
      <c r="AC22" s="93"/>
      <c r="AD22" s="93"/>
      <c r="AE22" s="306">
        <v>1595</v>
      </c>
    </row>
    <row r="23" spans="1:31" ht="15.7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IF('UK Prices'!D23=0,"",'UK Prices'!D23)</f>
        <v>FJ Perf Hybrid Jacket</v>
      </c>
      <c r="G23" s="90">
        <v>620</v>
      </c>
      <c r="H23" s="115">
        <v>682</v>
      </c>
      <c r="I23" s="115">
        <v>682</v>
      </c>
      <c r="J23" s="53">
        <f>(I23-G23)/G23</f>
        <v>0.1</v>
      </c>
      <c r="L23" s="81">
        <v>0.13</v>
      </c>
      <c r="N23" s="17">
        <f>'Std Cst'!AD23</f>
        <v>311.74815000000001</v>
      </c>
      <c r="O23" s="53">
        <f>'Std Cst'!AE23</f>
        <v>0.33676968869114177</v>
      </c>
      <c r="Q23" s="82">
        <v>0.62385472903225814</v>
      </c>
      <c r="R23" s="82">
        <v>0.54783076246334306</v>
      </c>
      <c r="S23" s="60">
        <f t="shared" si="5"/>
        <v>0.54289127565982398</v>
      </c>
      <c r="T23" s="110">
        <f>S23-Q23</f>
        <v>-8.0963453372434158E-2</v>
      </c>
      <c r="U23" s="53"/>
      <c r="V23" s="53">
        <v>0.56764911383018168</v>
      </c>
      <c r="W23" s="53">
        <v>0.48026524421073918</v>
      </c>
      <c r="X23" s="60">
        <f t="shared" si="6"/>
        <v>0.47458767317221157</v>
      </c>
      <c r="Y23" s="110">
        <f>X23-V23</f>
        <v>-9.3061440657970118E-2</v>
      </c>
      <c r="Z23" s="53"/>
      <c r="AA23" s="53"/>
      <c r="AB23" s="93">
        <v>1495</v>
      </c>
      <c r="AC23" s="93"/>
      <c r="AD23" s="93"/>
      <c r="AE23" s="306">
        <v>1595</v>
      </c>
    </row>
    <row r="24" spans="1:31" ht="15.7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IF('UK Prices'!D24=0,"",'UK Prices'!D24)</f>
        <v>FJ Perf Hybrid Vest</v>
      </c>
      <c r="G24" s="90">
        <v>530</v>
      </c>
      <c r="H24" s="115">
        <v>583</v>
      </c>
      <c r="I24" s="115">
        <v>583</v>
      </c>
      <c r="J24" s="53">
        <f>(I24-G24)/G24</f>
        <v>0.1</v>
      </c>
      <c r="L24" s="81">
        <v>0.13</v>
      </c>
      <c r="N24" s="17">
        <f>'Std Cst'!AD24</f>
        <v>276.93049999999999</v>
      </c>
      <c r="O24" s="53">
        <f>'Std Cst'!AE24</f>
        <v>0.4492488243903997</v>
      </c>
      <c r="Q24" s="82">
        <v>0.63946123773584895</v>
      </c>
      <c r="R24" s="82">
        <v>0.53011656946826757</v>
      </c>
      <c r="S24" s="60">
        <f t="shared" si="5"/>
        <v>0.52499056603773586</v>
      </c>
      <c r="T24" s="110">
        <f>S24-Q24</f>
        <v>-0.11447067169811309</v>
      </c>
      <c r="U24" s="53"/>
      <c r="V24" s="53">
        <v>0.58558762958143562</v>
      </c>
      <c r="W24" s="53">
        <v>0.4599041028370891</v>
      </c>
      <c r="X24" s="60">
        <f t="shared" si="6"/>
        <v>0.45401214487096075</v>
      </c>
      <c r="Y24" s="110">
        <f>X24-V24</f>
        <v>-0.13157548471047487</v>
      </c>
      <c r="Z24" s="53"/>
      <c r="AA24" s="53"/>
      <c r="AB24" s="93">
        <v>1295</v>
      </c>
      <c r="AC24" s="93"/>
      <c r="AD24" s="93"/>
      <c r="AE24" s="306">
        <v>1395</v>
      </c>
    </row>
    <row r="25" spans="1:31" ht="15.7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IF('UK Prices'!D25=0,"",'UK Prices'!D25)</f>
        <v>FJ Perf Wind Shell Mid Layer</v>
      </c>
      <c r="G25" s="90"/>
      <c r="H25" s="115"/>
      <c r="I25" s="547">
        <v>545</v>
      </c>
      <c r="J25" s="53"/>
      <c r="L25" s="81">
        <v>0.13</v>
      </c>
      <c r="N25" s="17">
        <f>'Std Cst'!AD25</f>
        <v>230.35285000000002</v>
      </c>
      <c r="O25" s="53"/>
      <c r="Q25" s="82"/>
      <c r="R25" s="82">
        <v>0.59809689594356263</v>
      </c>
      <c r="S25" s="60">
        <f t="shared" si="5"/>
        <v>0.57733422018348624</v>
      </c>
      <c r="T25" s="110"/>
      <c r="U25" s="53"/>
      <c r="V25" s="108"/>
      <c r="W25" s="108">
        <v>0.5380424091305317</v>
      </c>
      <c r="X25" s="60">
        <f t="shared" si="6"/>
        <v>0.51417726457871971</v>
      </c>
      <c r="Y25" s="110"/>
      <c r="Z25" s="53"/>
      <c r="AA25" s="53"/>
      <c r="AB25" s="93"/>
      <c r="AC25" s="93"/>
      <c r="AD25" s="93"/>
      <c r="AE25" s="415">
        <v>1195</v>
      </c>
    </row>
    <row r="26" spans="1:31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IF('UK Prices'!D26=0,"",'UK Prices'!D26)</f>
        <v>FJ Perf Softshell Jacket</v>
      </c>
      <c r="G26" s="90">
        <v>595</v>
      </c>
      <c r="H26" s="115"/>
      <c r="I26" s="115">
        <v>654.5</v>
      </c>
      <c r="J26" s="53">
        <f>(I26-G26)/G26</f>
        <v>0.1</v>
      </c>
      <c r="L26" s="81">
        <v>0.13</v>
      </c>
      <c r="N26" s="17">
        <f>'Std Cst'!AD26</f>
        <v>277.01332400000001</v>
      </c>
      <c r="O26" s="53">
        <f>'Std Cst'!AE26</f>
        <v>0.34386634829255752</v>
      </c>
      <c r="Q26" s="82">
        <v>0.65356033183193274</v>
      </c>
      <c r="R26" s="82">
        <v>0.58131895981665394</v>
      </c>
      <c r="S26" s="60">
        <f t="shared" si="5"/>
        <v>0.57675580748663102</v>
      </c>
      <c r="T26" s="110">
        <f>S26-Q26</f>
        <v>-7.6804524345301717E-2</v>
      </c>
      <c r="U26" s="53"/>
      <c r="V26" s="53">
        <v>0.60179348486429052</v>
      </c>
      <c r="W26" s="53">
        <v>0.5187574250766136</v>
      </c>
      <c r="X26" s="60">
        <f t="shared" si="6"/>
        <v>0.51351242239842643</v>
      </c>
      <c r="Y26" s="110">
        <f>X26-V26</f>
        <v>-8.8281062465864091E-2</v>
      </c>
      <c r="Z26" s="53"/>
      <c r="AA26" s="53"/>
      <c r="AB26" s="93">
        <v>1395</v>
      </c>
      <c r="AC26" s="93"/>
      <c r="AD26" s="93"/>
      <c r="AE26" s="306"/>
    </row>
    <row r="27" spans="1:31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IF('UK Prices'!D27=0,"",'UK Prices'!D27)</f>
        <v>FJ Perf Softshell Vest</v>
      </c>
      <c r="G27" s="90">
        <v>515</v>
      </c>
      <c r="H27" s="115"/>
      <c r="I27" s="115">
        <v>566.5</v>
      </c>
      <c r="J27" s="53">
        <f>(I27-G27)/G27</f>
        <v>0.1</v>
      </c>
      <c r="L27" s="81">
        <v>0.13</v>
      </c>
      <c r="N27" s="17">
        <f>'Std Cst'!AD27</f>
        <v>223.34790799999999</v>
      </c>
      <c r="O27" s="53">
        <f>'Std Cst'!AE27</f>
        <v>0.34371909459248429</v>
      </c>
      <c r="Q27" s="82">
        <v>0.67725005918446601</v>
      </c>
      <c r="R27" s="82">
        <v>0.60997487449249788</v>
      </c>
      <c r="S27" s="60">
        <f t="shared" si="5"/>
        <v>0.60574067431597534</v>
      </c>
      <c r="T27" s="110">
        <f>S27-Q27</f>
        <v>-7.1509384868490677E-2</v>
      </c>
      <c r="U27" s="53"/>
      <c r="V27" s="53">
        <v>0.62902305653386903</v>
      </c>
      <c r="W27" s="53">
        <v>0.55169525803735386</v>
      </c>
      <c r="X27" s="60">
        <f t="shared" si="6"/>
        <v>0.54682836128273027</v>
      </c>
      <c r="Y27" s="110">
        <f>X27-V27</f>
        <v>-8.2194695251138761E-2</v>
      </c>
      <c r="Z27" s="53"/>
      <c r="AA27" s="53"/>
      <c r="AB27" s="93">
        <v>1195</v>
      </c>
      <c r="AC27" s="93"/>
      <c r="AD27" s="93"/>
      <c r="AE27" s="306"/>
    </row>
    <row r="28" spans="1:31" ht="15.75" customHeight="1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G28" s="90"/>
      <c r="H28" s="115"/>
      <c r="I28" s="115"/>
      <c r="J28" s="53"/>
      <c r="L28" s="81"/>
      <c r="N28" s="17"/>
      <c r="O28" s="53"/>
      <c r="Q28" s="82"/>
      <c r="R28" s="82"/>
      <c r="S28" s="60"/>
      <c r="T28" s="110"/>
      <c r="U28" s="53"/>
      <c r="V28" s="53"/>
      <c r="W28" s="53"/>
      <c r="X28" s="60"/>
      <c r="Y28" s="110"/>
      <c r="Z28" s="53"/>
      <c r="AA28" s="53"/>
      <c r="AB28" s="93"/>
      <c r="AC28" s="93"/>
      <c r="AD28" s="93"/>
      <c r="AE28" s="306"/>
    </row>
    <row r="29" spans="1:31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IF('UK Prices'!D29=0,"",'UK Prices'!D29)</f>
        <v>FJ Seamless Thermal Base Layer Mock</v>
      </c>
      <c r="G29" s="90"/>
      <c r="H29" s="412"/>
      <c r="I29" s="115">
        <v>345</v>
      </c>
      <c r="J29" s="53"/>
      <c r="L29" s="81">
        <v>0.13</v>
      </c>
      <c r="N29" s="17">
        <f>'Std Cst'!AD29</f>
        <v>126.817075</v>
      </c>
      <c r="O29" s="53"/>
      <c r="Q29" s="82"/>
      <c r="R29" s="82">
        <v>0.5975819420289854</v>
      </c>
      <c r="S29" s="60">
        <f>(I29-N29)/I29</f>
        <v>0.63241427536231887</v>
      </c>
      <c r="T29" s="110"/>
      <c r="U29" s="53"/>
      <c r="V29" s="53"/>
      <c r="W29" s="53">
        <v>0.53745050807929362</v>
      </c>
      <c r="X29" s="60">
        <f>((I29*(1-L29))-N29)/(I29*(1-L29))</f>
        <v>0.5774876728302516</v>
      </c>
      <c r="Y29" s="110"/>
      <c r="Z29" s="53"/>
      <c r="AA29" s="53"/>
      <c r="AB29" s="93"/>
      <c r="AC29" s="93"/>
      <c r="AD29" s="93"/>
      <c r="AE29" s="306">
        <v>799</v>
      </c>
    </row>
    <row r="30" spans="1:31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IF('UK Prices'!D30=0,"",'UK Prices'!D30)</f>
        <v>FJ Thermal Base Layer Crew</v>
      </c>
      <c r="G30" s="90">
        <v>235</v>
      </c>
      <c r="H30" s="115"/>
      <c r="I30" s="115">
        <v>258.5</v>
      </c>
      <c r="J30" s="53">
        <f>(I30-G30)/G30</f>
        <v>0.1</v>
      </c>
      <c r="L30" s="81">
        <v>0.13</v>
      </c>
      <c r="N30" s="17">
        <f>'Std Cst'!AD30</f>
        <v>107.214247</v>
      </c>
      <c r="O30" s="53">
        <f>'Std Cst'!AE30</f>
        <v>0.34383864214462445</v>
      </c>
      <c r="Q30" s="82">
        <v>0.6605017715744681</v>
      </c>
      <c r="R30" s="82">
        <v>0.58971306615087027</v>
      </c>
      <c r="S30" s="60">
        <f>(I30-N30)/I30</f>
        <v>0.5852446924564797</v>
      </c>
      <c r="T30" s="110">
        <f>S30-Q30</f>
        <v>-7.5257079117988401E-2</v>
      </c>
      <c r="U30" s="53"/>
      <c r="V30" s="53">
        <v>0.60977215123502082</v>
      </c>
      <c r="W30" s="53">
        <v>0.52840582316191997</v>
      </c>
      <c r="X30" s="60">
        <f>((I30*(1-L30))-N30)/(I30*(1-L30))</f>
        <v>0.52326976144422954</v>
      </c>
      <c r="Y30" s="110">
        <f>X30-V30</f>
        <v>-8.6502389790791279E-2</v>
      </c>
      <c r="Z30" s="53"/>
      <c r="AA30" s="53"/>
      <c r="AB30" s="93">
        <v>549</v>
      </c>
      <c r="AC30" s="93"/>
      <c r="AD30" s="93"/>
      <c r="AE30" s="306"/>
    </row>
    <row r="31" spans="1:31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G31" s="90">
        <v>235</v>
      </c>
      <c r="H31" s="115">
        <v>259</v>
      </c>
      <c r="I31" s="115">
        <v>258.5</v>
      </c>
      <c r="J31" s="53">
        <f>(I31-G31)/G31</f>
        <v>0.1</v>
      </c>
      <c r="L31" s="81">
        <v>0.13</v>
      </c>
      <c r="N31" s="17">
        <f>'Std Cst'!AD31</f>
        <v>95.145071000000002</v>
      </c>
      <c r="O31" s="53">
        <f>'Std Cst'!AE31</f>
        <v>0.16492447510272362</v>
      </c>
      <c r="Q31" s="82">
        <v>0.65244730348936175</v>
      </c>
      <c r="R31" s="82">
        <v>0.63585782127659574</v>
      </c>
      <c r="S31" s="60">
        <f>(I31-N31)/I31</f>
        <v>0.63193396131528046</v>
      </c>
      <c r="T31" s="110">
        <f>S31-Q31</f>
        <v>-2.0513342174081295E-2</v>
      </c>
      <c r="U31" s="53"/>
      <c r="V31" s="53">
        <v>0.60051414194179509</v>
      </c>
      <c r="W31" s="53">
        <v>0.58144577158229405</v>
      </c>
      <c r="X31" s="60">
        <f>((I31*(1-L31))-N31)/(I31*(1-L31))</f>
        <v>0.57693558771871323</v>
      </c>
      <c r="Y31" s="110">
        <f>X31-V31</f>
        <v>-2.357855422308186E-2</v>
      </c>
      <c r="Z31" s="53"/>
      <c r="AA31" s="53"/>
      <c r="AB31" s="93">
        <v>549</v>
      </c>
      <c r="AC31" s="93"/>
      <c r="AD31" s="93"/>
      <c r="AE31" s="306">
        <v>599</v>
      </c>
    </row>
    <row r="32" spans="1:31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IF('UK Prices'!D32=0,"",'UK Prices'!D32)</f>
        <v>FJ Base Layer Leggings</v>
      </c>
      <c r="G32" s="90">
        <v>215</v>
      </c>
      <c r="H32" s="115"/>
      <c r="I32" s="115">
        <v>236.50000000000003</v>
      </c>
      <c r="J32" s="53">
        <f>(I32-G32)/G32</f>
        <v>0.10000000000000013</v>
      </c>
      <c r="L32" s="81">
        <v>0.13</v>
      </c>
      <c r="N32" s="17">
        <f>'Std Cst'!AD32</f>
        <v>92.647421999999992</v>
      </c>
      <c r="O32" s="53">
        <f>'Std Cst'!AE32</f>
        <v>0.34381125904707643</v>
      </c>
      <c r="Q32" s="82">
        <v>0.67933127590697684</v>
      </c>
      <c r="R32" s="82">
        <v>0.61247356279069765</v>
      </c>
      <c r="S32" s="60">
        <f>(I32-N32)/I32</f>
        <v>0.60825614376321369</v>
      </c>
      <c r="T32" s="110">
        <f>S32-Q32</f>
        <v>-7.1075132143763153E-2</v>
      </c>
      <c r="U32" s="53"/>
      <c r="V32" s="53">
        <v>0.63141525966319179</v>
      </c>
      <c r="W32" s="53">
        <v>0.55456731355252609</v>
      </c>
      <c r="X32" s="60">
        <f>((I32*(1-L32))-N32)/(I32*(1-L32))</f>
        <v>0.54971970547495819</v>
      </c>
      <c r="Y32" s="110">
        <f>X32-V32</f>
        <v>-8.1695554188233599E-2</v>
      </c>
      <c r="Z32" s="53"/>
      <c r="AA32" s="53"/>
      <c r="AB32" s="93">
        <v>529</v>
      </c>
      <c r="AC32" s="93"/>
      <c r="AD32" s="93"/>
      <c r="AE32" s="306"/>
    </row>
    <row r="33" spans="1:31" ht="15.75" customHeight="1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G33" s="90"/>
      <c r="H33" s="115"/>
      <c r="I33" s="115"/>
      <c r="J33" s="53"/>
      <c r="L33" s="81"/>
      <c r="N33" s="17"/>
      <c r="O33" s="53"/>
      <c r="Q33" s="82"/>
      <c r="R33" s="82"/>
      <c r="S33" s="60"/>
      <c r="T33" s="110"/>
      <c r="U33" s="53"/>
      <c r="V33" s="53"/>
      <c r="W33" s="53"/>
      <c r="X33" s="60"/>
      <c r="Y33" s="110"/>
      <c r="Z33" s="53"/>
      <c r="AA33" s="53"/>
      <c r="AB33" s="93"/>
      <c r="AC33" s="93"/>
      <c r="AD33" s="93"/>
      <c r="AE33" s="306"/>
    </row>
    <row r="34" spans="1:31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IF('UK Prices'!D34=0,"",'UK Prices'!D34)</f>
        <v>Drop Needle Pullover</v>
      </c>
      <c r="G34" s="90">
        <v>380</v>
      </c>
      <c r="H34" s="115"/>
      <c r="I34" s="115">
        <v>418.00000000000006</v>
      </c>
      <c r="J34" s="53">
        <f>(I34-G34)/G34</f>
        <v>0.10000000000000014</v>
      </c>
      <c r="L34" s="81">
        <v>0.13</v>
      </c>
      <c r="N34" s="17">
        <f>'Std Cst'!AD34</f>
        <v>181.99801900000003</v>
      </c>
      <c r="O34" s="53">
        <f>'Std Cst'!AE34</f>
        <v>0.3439399497771678</v>
      </c>
      <c r="Q34" s="82">
        <v>0.64362830694736839</v>
      </c>
      <c r="R34" s="82">
        <v>0.56930135215311017</v>
      </c>
      <c r="S34" s="60">
        <f>(I34-N34)/I34</f>
        <v>0.56459804066985642</v>
      </c>
      <c r="T34" s="110">
        <f>S34-Q34</f>
        <v>-7.9030266277511974E-2</v>
      </c>
      <c r="U34" s="53"/>
      <c r="V34" s="53">
        <v>0.59037736430732002</v>
      </c>
      <c r="W34" s="53">
        <v>0.50494408293460935</v>
      </c>
      <c r="X34" s="60">
        <f>((I34*(1-L34))-N34)/(I34*(1-L34))</f>
        <v>0.49953797778144415</v>
      </c>
      <c r="Y34" s="110">
        <f>X34-V34</f>
        <v>-9.0839386525875865E-2</v>
      </c>
      <c r="Z34" s="53"/>
      <c r="AA34" s="53"/>
      <c r="AB34" s="93">
        <v>895</v>
      </c>
      <c r="AC34" s="93"/>
      <c r="AD34" s="93"/>
      <c r="AE34" s="306"/>
    </row>
    <row r="35" spans="1:31" ht="15.7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G35" s="90">
        <v>365</v>
      </c>
      <c r="H35" s="115"/>
      <c r="I35" s="115">
        <v>401.50000000000006</v>
      </c>
      <c r="J35" s="53">
        <f>(I35-G35)/G35</f>
        <v>0.10000000000000016</v>
      </c>
      <c r="L35" s="81">
        <v>0.13</v>
      </c>
      <c r="N35" s="17">
        <f>'Std Cst'!AD35</f>
        <v>165.49260699999999</v>
      </c>
      <c r="O35" s="53">
        <f>'Std Cst'!AE35</f>
        <v>0.17882849762550243</v>
      </c>
      <c r="Q35" s="82">
        <v>0.61537712767123287</v>
      </c>
      <c r="R35" s="82">
        <v>0.59224447222914067</v>
      </c>
      <c r="S35" s="60">
        <f>(I35-N35)/I35</f>
        <v>0.58781417932752189</v>
      </c>
      <c r="T35" s="110">
        <f>S35-Q35</f>
        <v>-2.756294834371098E-2</v>
      </c>
      <c r="U35" s="53"/>
      <c r="V35" s="53">
        <v>0.55790474444969296</v>
      </c>
      <c r="W35" s="53">
        <v>0.53131548532085138</v>
      </c>
      <c r="X35" s="60">
        <f>((I35*(1-L35))-N35)/(I35*(1-L35))</f>
        <v>0.52622319462933553</v>
      </c>
      <c r="Y35" s="110">
        <f>X35-V35</f>
        <v>-3.1681549820357424E-2</v>
      </c>
      <c r="Z35" s="53"/>
      <c r="AA35" s="53"/>
      <c r="AB35" s="93">
        <v>895</v>
      </c>
      <c r="AC35" s="93"/>
      <c r="AD35" s="93"/>
      <c r="AE35" s="306">
        <v>899</v>
      </c>
    </row>
    <row r="36" spans="1:31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IF('UK Prices'!D36=0,"",'UK Prices'!D36)</f>
        <v>FJ Track Jacket</v>
      </c>
      <c r="G36" s="90">
        <v>380</v>
      </c>
      <c r="H36" s="115"/>
      <c r="I36" s="115"/>
      <c r="J36" s="53">
        <f>(I36-G36)/G36</f>
        <v>-1</v>
      </c>
      <c r="L36" s="81">
        <v>0.13</v>
      </c>
      <c r="N36" s="17">
        <f>'Std Cst'!AD36</f>
        <v>159.45801900000001</v>
      </c>
      <c r="O36" s="53">
        <f>'Std Cst'!AE36</f>
        <v>0.34362759435095813</v>
      </c>
      <c r="Q36" s="82">
        <v>0.6876914648421053</v>
      </c>
      <c r="R36" s="82" t="e">
        <v>#DIV/0!</v>
      </c>
      <c r="S36" s="60" t="e">
        <f>(I36-N36)/I36</f>
        <v>#DIV/0!</v>
      </c>
      <c r="T36" s="110" t="e">
        <f>S36-Q36</f>
        <v>#DIV/0!</v>
      </c>
      <c r="U36" s="53"/>
      <c r="V36" s="53">
        <v>0.64102467223230497</v>
      </c>
      <c r="W36" s="53" t="e">
        <v>#DIV/0!</v>
      </c>
      <c r="X36" s="60" t="e">
        <f>((I36*(1-L36))-N36)/(I36*(1-L36))</f>
        <v>#DIV/0!</v>
      </c>
      <c r="Y36" s="110" t="e">
        <f>X36-V36</f>
        <v>#DIV/0!</v>
      </c>
      <c r="Z36" s="53"/>
      <c r="AA36" s="53"/>
      <c r="AB36" s="93">
        <v>895</v>
      </c>
      <c r="AC36" s="93"/>
      <c r="AD36" s="93"/>
      <c r="AE36" s="306"/>
    </row>
    <row r="37" spans="1:31" ht="15.75" customHeight="1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G37" s="90"/>
      <c r="H37" s="115"/>
      <c r="I37" s="115"/>
      <c r="J37" s="53"/>
      <c r="L37" s="81"/>
      <c r="N37" s="17"/>
      <c r="O37" s="53"/>
      <c r="Q37" s="82"/>
      <c r="R37" s="82"/>
      <c r="S37" s="60"/>
      <c r="T37" s="110"/>
      <c r="U37" s="53"/>
      <c r="V37" s="53"/>
      <c r="W37" s="53"/>
      <c r="X37" s="60"/>
      <c r="Y37" s="110"/>
      <c r="Z37" s="53"/>
      <c r="AA37" s="53"/>
      <c r="AB37" s="93"/>
      <c r="AC37" s="93"/>
      <c r="AD37" s="93"/>
      <c r="AE37" s="306"/>
    </row>
    <row r="38" spans="1:31" ht="15.7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F38" s="117">
        <v>4</v>
      </c>
      <c r="G38" s="85"/>
      <c r="H38" s="115"/>
      <c r="I38" s="115">
        <v>329</v>
      </c>
      <c r="J38" s="53"/>
      <c r="K38" s="529"/>
      <c r="L38" s="81">
        <v>0.13</v>
      </c>
      <c r="N38" s="17">
        <f>'Std Cst'!AD38</f>
        <v>138.370722</v>
      </c>
      <c r="O38" s="53"/>
      <c r="Q38" s="82"/>
      <c r="R38" s="82">
        <v>0.58393300182370822</v>
      </c>
      <c r="S38" s="60">
        <f t="shared" ref="S38:S43" si="7">(I38-N38)/I38</f>
        <v>0.5794202978723404</v>
      </c>
      <c r="T38" s="110"/>
      <c r="U38" s="53"/>
      <c r="V38" s="108"/>
      <c r="W38" s="108">
        <v>0.52176207106173356</v>
      </c>
      <c r="X38" s="60">
        <f t="shared" ref="X38:X43" si="8">((I38*(1-L38))-N38)/(I38*(1-L38))</f>
        <v>0.51657505502567869</v>
      </c>
      <c r="Y38" s="110"/>
      <c r="Z38" s="53"/>
      <c r="AA38" s="53"/>
      <c r="AB38" s="93"/>
      <c r="AC38" s="93"/>
      <c r="AD38" s="93"/>
      <c r="AE38" s="415">
        <v>799</v>
      </c>
    </row>
    <row r="39" spans="1:31" ht="15.7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F39" s="117">
        <v>4</v>
      </c>
      <c r="G39" s="85"/>
      <c r="H39" s="115"/>
      <c r="I39" s="115">
        <v>329</v>
      </c>
      <c r="J39" s="53"/>
      <c r="K39" s="529"/>
      <c r="L39" s="81">
        <v>0.13</v>
      </c>
      <c r="N39" s="17">
        <f>'Std Cst'!AD39</f>
        <v>124.65072199999999</v>
      </c>
      <c r="O39" s="53"/>
      <c r="Q39" s="82"/>
      <c r="R39" s="82">
        <v>0.62515853373860175</v>
      </c>
      <c r="S39" s="60">
        <f t="shared" si="7"/>
        <v>0.62112242553191499</v>
      </c>
      <c r="T39" s="110"/>
      <c r="U39" s="53"/>
      <c r="V39" s="108"/>
      <c r="W39" s="108">
        <v>0.56914773992942735</v>
      </c>
      <c r="X39" s="60">
        <f t="shared" si="8"/>
        <v>0.56450853509415522</v>
      </c>
      <c r="Y39" s="110"/>
      <c r="Z39" s="53"/>
      <c r="AA39" s="53"/>
      <c r="AB39" s="93"/>
      <c r="AC39" s="93"/>
      <c r="AD39" s="93"/>
      <c r="AE39" s="415">
        <v>799</v>
      </c>
    </row>
    <row r="40" spans="1:31" ht="15.7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F40" s="117">
        <v>3</v>
      </c>
      <c r="G40" s="85"/>
      <c r="H40" s="412"/>
      <c r="I40" s="115">
        <v>311</v>
      </c>
      <c r="J40" s="53"/>
      <c r="K40" s="529"/>
      <c r="L40" s="81">
        <v>0.13</v>
      </c>
      <c r="N40" s="17">
        <f>'Std Cst'!AD40</f>
        <v>120.440838</v>
      </c>
      <c r="O40" s="53"/>
      <c r="Q40" s="82"/>
      <c r="R40" s="82">
        <v>0.61687720385852085</v>
      </c>
      <c r="S40" s="60">
        <f t="shared" si="7"/>
        <v>0.61273042443729908</v>
      </c>
      <c r="T40" s="110"/>
      <c r="U40" s="53"/>
      <c r="V40" s="108"/>
      <c r="W40" s="108">
        <v>0.55962896995232281</v>
      </c>
      <c r="X40" s="60">
        <f t="shared" si="8"/>
        <v>0.55486255682448171</v>
      </c>
      <c r="Y40" s="110"/>
      <c r="Z40" s="53"/>
      <c r="AA40" s="53"/>
      <c r="AB40" s="93"/>
      <c r="AC40" s="93"/>
      <c r="AD40" s="93"/>
      <c r="AE40" s="415">
        <v>749</v>
      </c>
    </row>
    <row r="41" spans="1:31" ht="15.7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F41" s="117">
        <v>3</v>
      </c>
      <c r="G41" s="85"/>
      <c r="H41" s="412"/>
      <c r="I41" s="115">
        <v>311</v>
      </c>
      <c r="J41" s="53"/>
      <c r="K41" s="529"/>
      <c r="L41" s="81">
        <v>0.13</v>
      </c>
      <c r="N41" s="17">
        <f>'Std Cst'!AD41</f>
        <v>111.62083799999999</v>
      </c>
      <c r="O41" s="53"/>
      <c r="Q41" s="82"/>
      <c r="R41" s="82">
        <v>0.64491321672025725</v>
      </c>
      <c r="S41" s="60">
        <f t="shared" si="7"/>
        <v>0.64109055305466245</v>
      </c>
      <c r="T41" s="110"/>
      <c r="U41" s="53"/>
      <c r="V41" s="108"/>
      <c r="W41" s="108">
        <v>0.59185427209224961</v>
      </c>
      <c r="X41" s="60">
        <f t="shared" si="8"/>
        <v>0.58746040580995673</v>
      </c>
      <c r="Y41" s="110"/>
      <c r="Z41" s="53"/>
      <c r="AA41" s="53"/>
      <c r="AB41" s="93"/>
      <c r="AC41" s="93"/>
      <c r="AD41" s="93"/>
      <c r="AE41" s="415">
        <v>699</v>
      </c>
    </row>
    <row r="42" spans="1:31" ht="15.7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F42" s="117">
        <v>2</v>
      </c>
      <c r="G42" s="85"/>
      <c r="H42" s="412"/>
      <c r="I42" s="115">
        <v>274</v>
      </c>
      <c r="J42" s="53"/>
      <c r="K42" s="529"/>
      <c r="L42" s="81">
        <v>0.13</v>
      </c>
      <c r="N42" s="17">
        <f>'Std Cst'!AD42</f>
        <v>117.90730699999999</v>
      </c>
      <c r="O42" s="53"/>
      <c r="Q42" s="82"/>
      <c r="R42" s="82">
        <v>0.57431721021897808</v>
      </c>
      <c r="S42" s="60">
        <f t="shared" si="7"/>
        <v>0.56968136131386859</v>
      </c>
      <c r="T42" s="110"/>
      <c r="U42" s="53"/>
      <c r="V42" s="108"/>
      <c r="W42" s="108">
        <v>0.51070943703330818</v>
      </c>
      <c r="X42" s="60">
        <f t="shared" si="8"/>
        <v>0.50538087507341223</v>
      </c>
      <c r="Y42" s="110"/>
      <c r="Z42" s="53"/>
      <c r="AA42" s="53"/>
      <c r="AB42" s="93"/>
      <c r="AC42" s="93"/>
      <c r="AD42" s="93"/>
      <c r="AE42" s="415">
        <v>699</v>
      </c>
    </row>
    <row r="43" spans="1:31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IF('UK Prices'!D43=0,"",'UK Prices'!D43)</f>
        <v>FJ Perf Shirt - L/S ThermaCool</v>
      </c>
      <c r="G43" s="90">
        <v>345</v>
      </c>
      <c r="H43" s="115"/>
      <c r="I43" s="115"/>
      <c r="J43" s="53">
        <f>(I43-G43)/G43</f>
        <v>-1</v>
      </c>
      <c r="L43" s="81">
        <v>0.13</v>
      </c>
      <c r="N43" s="17">
        <f>'Std Cst'!AD43</f>
        <v>140.49636999999998</v>
      </c>
      <c r="O43" s="53">
        <f>'Std Cst'!AE43</f>
        <v>0.34357967225157848</v>
      </c>
      <c r="Q43" s="82">
        <v>0.69690233971014492</v>
      </c>
      <c r="R43" s="82" t="e">
        <v>#DIV/0!</v>
      </c>
      <c r="S43" s="60" t="e">
        <f t="shared" si="7"/>
        <v>#DIV/0!</v>
      </c>
      <c r="T43" s="110" t="e">
        <f>S43-Q43</f>
        <v>#DIV/0!</v>
      </c>
      <c r="U43" s="53"/>
      <c r="V43" s="53">
        <v>0.65161188472430442</v>
      </c>
      <c r="W43" s="53" t="e">
        <v>#DIV/0!</v>
      </c>
      <c r="X43" s="60" t="e">
        <f t="shared" si="8"/>
        <v>#DIV/0!</v>
      </c>
      <c r="Y43" s="110" t="e">
        <f>X43-V43</f>
        <v>#DIV/0!</v>
      </c>
      <c r="Z43" s="53"/>
      <c r="AA43" s="53"/>
      <c r="AB43" s="93">
        <v>795</v>
      </c>
      <c r="AC43" s="93"/>
      <c r="AD43" s="93"/>
      <c r="AE43" s="306"/>
    </row>
    <row r="44" spans="1:31" ht="15.75" customHeight="1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G44" s="90"/>
      <c r="H44" s="115"/>
      <c r="I44" s="115"/>
      <c r="J44" s="53"/>
      <c r="L44" s="81"/>
      <c r="N44" s="17"/>
      <c r="O44" s="53"/>
      <c r="Q44" s="82"/>
      <c r="R44" s="82"/>
      <c r="S44" s="60"/>
      <c r="T44" s="110"/>
      <c r="U44" s="53"/>
      <c r="V44" s="53"/>
      <c r="W44" s="53"/>
      <c r="X44" s="60"/>
      <c r="Y44" s="110"/>
      <c r="Z44" s="53"/>
      <c r="AA44" s="53"/>
      <c r="AB44" s="93"/>
      <c r="AC44" s="93"/>
      <c r="AD44" s="93"/>
      <c r="AE44" s="306"/>
    </row>
    <row r="45" spans="1:31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IF('UK Prices'!D45=0,"",'UK Prices'!D45)</f>
        <v>FJ Perf Autumn Plaid Trouser (Athletic Fit)</v>
      </c>
      <c r="G45" s="90">
        <v>415</v>
      </c>
      <c r="H45" s="115"/>
      <c r="I45" s="115"/>
      <c r="J45" s="53">
        <f>(I45-G45)/G45</f>
        <v>-1</v>
      </c>
      <c r="L45" s="81">
        <v>0.13</v>
      </c>
      <c r="N45" s="17">
        <f>'Std Cst'!AD45</f>
        <v>215.79355000000001</v>
      </c>
      <c r="O45" s="53">
        <f>'Std Cst'!AE45</f>
        <v>0.34413030276499473</v>
      </c>
      <c r="Q45" s="82">
        <v>0.61314430843373491</v>
      </c>
      <c r="R45" s="82" t="e">
        <v>#DIV/0!</v>
      </c>
      <c r="S45" s="60" t="e">
        <f>(I45-N45)/I45</f>
        <v>#DIV/0!</v>
      </c>
      <c r="T45" s="110" t="e">
        <f>S45-Q45</f>
        <v>#DIV/0!</v>
      </c>
      <c r="U45" s="53"/>
      <c r="V45" s="53">
        <v>0.55533828555601716</v>
      </c>
      <c r="W45" s="53" t="e">
        <v>#DIV/0!</v>
      </c>
      <c r="X45" s="60" t="e">
        <f>((I45*(1-L45))-N45)/(I45*(1-L45))</f>
        <v>#DIV/0!</v>
      </c>
      <c r="Y45" s="110" t="e">
        <f>X45-V45</f>
        <v>#DIV/0!</v>
      </c>
      <c r="Z45" s="53"/>
      <c r="AA45" s="53"/>
      <c r="AB45" s="93">
        <v>995</v>
      </c>
      <c r="AC45" s="93"/>
      <c r="AD45" s="93"/>
      <c r="AE45" s="306"/>
    </row>
    <row r="46" spans="1:31" ht="15.7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G46" s="90">
        <v>365</v>
      </c>
      <c r="H46" s="115"/>
      <c r="I46" s="115">
        <v>401.50000000000006</v>
      </c>
      <c r="J46" s="53">
        <f>(I46-G46)/G46</f>
        <v>0.10000000000000016</v>
      </c>
      <c r="L46" s="81">
        <v>0.13</v>
      </c>
      <c r="N46" s="17">
        <f>'Std Cst'!AD46</f>
        <v>188.70272399999999</v>
      </c>
      <c r="O46" s="53">
        <f>'Std Cst'!AE46</f>
        <v>0.34411750120790163</v>
      </c>
      <c r="Q46" s="82">
        <v>0.61536564778082192</v>
      </c>
      <c r="R46" s="82">
        <v>0.535106299377335</v>
      </c>
      <c r="S46" s="60">
        <f>(I46-N46)/I46</f>
        <v>0.53000566874221677</v>
      </c>
      <c r="T46" s="110">
        <f>S46-Q46</f>
        <v>-8.5359979038605149E-2</v>
      </c>
      <c r="U46" s="53"/>
      <c r="V46" s="53">
        <v>0.55789154917335848</v>
      </c>
      <c r="W46" s="53">
        <v>0.46563942457164947</v>
      </c>
      <c r="X46" s="60">
        <f>((I46*(1-L46))-N46)/(I46*(1-L46))</f>
        <v>0.4597766307381802</v>
      </c>
      <c r="Y46" s="110">
        <f>X46-V46</f>
        <v>-9.8114918435178278E-2</v>
      </c>
      <c r="Z46" s="53"/>
      <c r="AA46" s="53"/>
      <c r="AB46" s="93">
        <v>895</v>
      </c>
      <c r="AC46" s="93"/>
      <c r="AD46" s="93"/>
      <c r="AE46" s="306"/>
    </row>
    <row r="47" spans="1:31" ht="15.75" customHeight="1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G47" s="90"/>
      <c r="H47" s="115"/>
      <c r="I47" s="115"/>
      <c r="J47" s="53"/>
      <c r="L47" s="81"/>
      <c r="N47" s="17"/>
      <c r="O47" s="53"/>
      <c r="Q47" s="82"/>
      <c r="R47" s="82"/>
      <c r="S47" s="60"/>
      <c r="T47" s="110"/>
      <c r="U47" s="53"/>
      <c r="V47" s="53"/>
      <c r="W47" s="53"/>
      <c r="X47" s="60"/>
      <c r="Y47" s="110"/>
      <c r="Z47" s="53"/>
      <c r="AA47" s="53"/>
      <c r="AB47" s="93"/>
      <c r="AC47" s="93"/>
      <c r="AD47" s="93"/>
      <c r="AE47" s="306"/>
    </row>
    <row r="48" spans="1:31" ht="15.7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G48" s="90">
        <v>790</v>
      </c>
      <c r="H48" s="115">
        <v>869</v>
      </c>
      <c r="I48" s="115">
        <v>869.00000000000011</v>
      </c>
      <c r="J48" s="53">
        <f>(I48-G48)/G48</f>
        <v>0.10000000000000014</v>
      </c>
      <c r="L48" s="81">
        <v>0.13</v>
      </c>
      <c r="N48" s="17">
        <f>'Std Cst'!AD48</f>
        <v>366.15898200000004</v>
      </c>
      <c r="O48" s="53">
        <f>'Std Cst'!AE48</f>
        <v>0.34490657039720513</v>
      </c>
      <c r="Q48" s="82">
        <v>0.6553720589367088</v>
      </c>
      <c r="R48" s="82">
        <v>0.58317694545454546</v>
      </c>
      <c r="S48" s="60">
        <f t="shared" ref="S48:S56" si="9">(I48-N48)/I48</f>
        <v>0.57864328883774452</v>
      </c>
      <c r="T48" s="110">
        <f>S48-Q48</f>
        <v>-7.6728770098964283E-2</v>
      </c>
      <c r="U48" s="53"/>
      <c r="V48" s="53">
        <v>0.60387592981230898</v>
      </c>
      <c r="W48" s="53">
        <v>0.5208930407523511</v>
      </c>
      <c r="X48" s="60">
        <f t="shared" ref="X48:X56" si="10">((I48*(1-L48))-N48)/(I48*(1-L48))</f>
        <v>0.51568194119280986</v>
      </c>
      <c r="Y48" s="110">
        <f>X48-V48</f>
        <v>-8.819398861949912E-2</v>
      </c>
      <c r="Z48" s="53"/>
      <c r="AA48" s="53"/>
      <c r="AB48" s="93">
        <v>1895</v>
      </c>
      <c r="AC48" s="93"/>
      <c r="AD48" s="93"/>
      <c r="AE48" s="306">
        <v>1995</v>
      </c>
    </row>
    <row r="49" spans="1:31" ht="15.7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G49" s="90">
        <v>520</v>
      </c>
      <c r="H49" s="115">
        <v>572</v>
      </c>
      <c r="I49" s="115">
        <v>572</v>
      </c>
      <c r="J49" s="53">
        <f>(I49-G49)/G49</f>
        <v>0.1</v>
      </c>
      <c r="L49" s="81">
        <v>0.13</v>
      </c>
      <c r="N49" s="17">
        <f>'Std Cst'!AD49</f>
        <v>269.646027</v>
      </c>
      <c r="O49" s="53">
        <f>'Std Cst'!AE49</f>
        <v>0.34504157191737983</v>
      </c>
      <c r="Q49" s="82">
        <v>0.61447284400000002</v>
      </c>
      <c r="R49" s="82">
        <v>0.53369519510489505</v>
      </c>
      <c r="S49" s="60">
        <f t="shared" si="9"/>
        <v>0.52859086188811188</v>
      </c>
      <c r="T49" s="110">
        <f>S49-Q49</f>
        <v>-8.5881982111888133E-2</v>
      </c>
      <c r="U49" s="53"/>
      <c r="V49" s="53">
        <v>0.55686533793103443</v>
      </c>
      <c r="W49" s="53">
        <v>0.46401746563781043</v>
      </c>
      <c r="X49" s="60">
        <f t="shared" si="10"/>
        <v>0.45815041596334699</v>
      </c>
      <c r="Y49" s="110">
        <f>X49-V49</f>
        <v>-9.8714921967687441E-2</v>
      </c>
      <c r="Z49" s="53"/>
      <c r="AA49" s="53"/>
      <c r="AB49" s="93">
        <v>1295</v>
      </c>
      <c r="AC49" s="93"/>
      <c r="AD49" s="93"/>
      <c r="AE49" s="306">
        <v>1295</v>
      </c>
    </row>
    <row r="50" spans="1:31" ht="15.7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IF('UK Prices'!D50=0,"",'UK Prices'!D50)</f>
        <v>Womens Thermal Base Layer Mock</v>
      </c>
      <c r="G50" s="90">
        <v>235</v>
      </c>
      <c r="H50" s="412"/>
      <c r="I50" s="115">
        <v>258.5</v>
      </c>
      <c r="J50" s="53">
        <f>(I50-G50)/G50</f>
        <v>0.1</v>
      </c>
      <c r="L50" s="81">
        <v>0.13</v>
      </c>
      <c r="N50" s="17">
        <f>'Std Cst'!AD50</f>
        <v>84.365070999999986</v>
      </c>
      <c r="O50" s="53">
        <f>'Std Cst'!AE50</f>
        <v>0.13624087423653913</v>
      </c>
      <c r="Q50" s="82">
        <v>0.68404560136170212</v>
      </c>
      <c r="R50" s="82">
        <v>0.67708335319148938</v>
      </c>
      <c r="S50" s="60">
        <f t="shared" si="9"/>
        <v>0.67363608897485494</v>
      </c>
      <c r="T50" s="110">
        <f>S50-Q50</f>
        <v>-1.0409512386847175E-2</v>
      </c>
      <c r="U50" s="53"/>
      <c r="V50" s="53">
        <v>0.63683402455368066</v>
      </c>
      <c r="W50" s="53">
        <v>0.62883144044998773</v>
      </c>
      <c r="X50" s="60">
        <f t="shared" si="10"/>
        <v>0.62486906778718976</v>
      </c>
      <c r="Y50" s="110">
        <f>X50-V50</f>
        <v>-1.1964956766490897E-2</v>
      </c>
      <c r="Z50" s="53"/>
      <c r="AA50" s="53"/>
      <c r="AB50" s="93">
        <v>549</v>
      </c>
      <c r="AC50" s="93"/>
      <c r="AD50" s="93"/>
      <c r="AE50" s="306">
        <v>599</v>
      </c>
    </row>
    <row r="51" spans="1:31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IF('UK Prices'!D51=0,"",'UK Prices'!D51)</f>
        <v>Womens Thermal Base Layer Crew</v>
      </c>
      <c r="G51" s="90">
        <v>235</v>
      </c>
      <c r="H51" s="115"/>
      <c r="I51" s="115">
        <v>258.5</v>
      </c>
      <c r="J51" s="53">
        <f>(I51-G51)/G51</f>
        <v>0.1</v>
      </c>
      <c r="L51" s="81">
        <v>0.13</v>
      </c>
      <c r="N51" s="17">
        <f>'Std Cst'!AD51</f>
        <v>99.766246999999993</v>
      </c>
      <c r="O51" s="53">
        <f>'Std Cst'!AE51</f>
        <v>0.34366612114364853</v>
      </c>
      <c r="Q51" s="82">
        <v>0.68404560136170212</v>
      </c>
      <c r="R51" s="82">
        <v>0.61819616092843321</v>
      </c>
      <c r="S51" s="60">
        <f t="shared" si="9"/>
        <v>0.61405707156673117</v>
      </c>
      <c r="T51" s="110">
        <f>S51-Q51</f>
        <v>-6.9988529794970944E-2</v>
      </c>
      <c r="U51" s="53"/>
      <c r="V51" s="53">
        <v>0.63683402455368066</v>
      </c>
      <c r="W51" s="53">
        <v>0.56114501256141758</v>
      </c>
      <c r="X51" s="60">
        <f t="shared" si="10"/>
        <v>0.55638743858244966</v>
      </c>
      <c r="Y51" s="110">
        <f>X51-V51</f>
        <v>-8.0446585971230999E-2</v>
      </c>
      <c r="Z51" s="53"/>
      <c r="AA51" s="53"/>
      <c r="AB51" s="93">
        <v>549</v>
      </c>
      <c r="AC51" s="93"/>
      <c r="AD51" s="93"/>
      <c r="AE51" s="306"/>
    </row>
    <row r="52" spans="1:31" ht="15.75" customHeight="1" x14ac:dyDescent="0.45">
      <c r="A52" s="318" t="str">
        <f>'ITMA Form Data'!A38</f>
        <v>95770/1</v>
      </c>
      <c r="B52" s="316">
        <f>'ITMA Form Data'!B38</f>
        <v>0</v>
      </c>
      <c r="C52" s="400" t="e">
        <f>'ITMA Form Data'!#REF!</f>
        <v>#REF!</v>
      </c>
      <c r="D52" s="226" t="str">
        <f>IF('UK Prices'!D52=0,"",'UK Prices'!D52)</f>
        <v>Womens Quilted Jacket</v>
      </c>
      <c r="G52" s="90"/>
      <c r="H52" s="115"/>
      <c r="I52" s="115">
        <v>567</v>
      </c>
      <c r="J52" s="53"/>
      <c r="L52" s="81">
        <v>0.13</v>
      </c>
      <c r="N52" s="17">
        <f>'Std Cst'!AD52</f>
        <v>256.81285000000003</v>
      </c>
      <c r="O52" s="53"/>
      <c r="Q52" s="82"/>
      <c r="R52" s="82">
        <v>0.55196356261022927</v>
      </c>
      <c r="S52" s="60">
        <f t="shared" si="9"/>
        <v>0.54706728395061721</v>
      </c>
      <c r="T52" s="110"/>
      <c r="U52" s="53"/>
      <c r="V52" s="53"/>
      <c r="W52" s="53">
        <v>0.48501558920716009</v>
      </c>
      <c r="X52" s="60">
        <f t="shared" si="10"/>
        <v>0.47938768270185894</v>
      </c>
      <c r="Y52" s="110"/>
      <c r="Z52" s="53"/>
      <c r="AA52" s="53"/>
      <c r="AB52" s="93"/>
      <c r="AC52" s="93"/>
      <c r="AD52" s="93"/>
      <c r="AE52" s="306">
        <v>1395</v>
      </c>
    </row>
    <row r="53" spans="1:31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IF('UK Prices'!D53=0,"",'UK Prices'!D53)</f>
        <v>Womens Softshell Jacket</v>
      </c>
      <c r="G53" s="90">
        <v>530</v>
      </c>
      <c r="H53" s="115"/>
      <c r="I53" s="115">
        <v>583</v>
      </c>
      <c r="J53" s="53">
        <f>(I53-G53)/G53</f>
        <v>0.1</v>
      </c>
      <c r="L53" s="81">
        <v>0.13</v>
      </c>
      <c r="N53" s="17">
        <f>'Std Cst'!AD53</f>
        <v>258.77285000000001</v>
      </c>
      <c r="O53" s="53"/>
      <c r="Q53" s="82"/>
      <c r="R53" s="82">
        <v>0.56093608919382509</v>
      </c>
      <c r="S53" s="60">
        <f t="shared" si="9"/>
        <v>0.55613576329331049</v>
      </c>
      <c r="T53" s="110"/>
      <c r="U53" s="53"/>
      <c r="V53" s="53"/>
      <c r="W53" s="53">
        <v>0.49532883815382189</v>
      </c>
      <c r="X53" s="60">
        <f t="shared" si="10"/>
        <v>0.48981122217621892</v>
      </c>
      <c r="Y53" s="110"/>
      <c r="Z53" s="53"/>
      <c r="AA53" s="53"/>
      <c r="AB53" s="93"/>
      <c r="AC53" s="93"/>
      <c r="AD53" s="93"/>
      <c r="AE53" s="306"/>
    </row>
    <row r="54" spans="1:31" ht="15.75" customHeight="1" x14ac:dyDescent="0.45">
      <c r="A54" s="318" t="str">
        <f>'ITMA Form Data'!A40</f>
        <v>95775/6</v>
      </c>
      <c r="B54" s="316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G54" s="90"/>
      <c r="H54" s="115"/>
      <c r="I54" s="115">
        <v>510</v>
      </c>
      <c r="J54" s="53"/>
      <c r="L54" s="81">
        <v>0.13</v>
      </c>
      <c r="N54" s="17">
        <f>'Std Cst'!AD54</f>
        <v>218.07520000000002</v>
      </c>
      <c r="O54" s="53"/>
      <c r="Q54" s="82"/>
      <c r="R54" s="82">
        <v>0.5770116078431371</v>
      </c>
      <c r="S54" s="60">
        <f t="shared" si="9"/>
        <v>0.57240156862745095</v>
      </c>
      <c r="T54" s="110"/>
      <c r="U54" s="53"/>
      <c r="V54" s="53"/>
      <c r="W54" s="53">
        <v>0.51380644579670942</v>
      </c>
      <c r="X54" s="60">
        <f t="shared" si="10"/>
        <v>0.50850755014649529</v>
      </c>
      <c r="Y54" s="110"/>
      <c r="Z54" s="53"/>
      <c r="AA54" s="53"/>
      <c r="AB54" s="93"/>
      <c r="AC54" s="93"/>
      <c r="AD54" s="93"/>
      <c r="AE54" s="306">
        <v>1295</v>
      </c>
    </row>
    <row r="55" spans="1:31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IF('UK Prices'!D55=0,"",'UK Prices'!D55)</f>
        <v>Womens Hybrid Vest</v>
      </c>
      <c r="G55" s="90">
        <v>475</v>
      </c>
      <c r="H55" s="115"/>
      <c r="I55" s="115">
        <v>522.5</v>
      </c>
      <c r="J55" s="53">
        <f>(I55-G55)/G55</f>
        <v>0.1</v>
      </c>
      <c r="L55" s="81">
        <v>0.13</v>
      </c>
      <c r="N55" s="17">
        <f>'Std Cst'!AD55</f>
        <v>237.67520000000002</v>
      </c>
      <c r="O55" s="53">
        <f>'Std Cst'!AE55</f>
        <v>0.34405425619141533</v>
      </c>
      <c r="Q55" s="82">
        <v>0.62771678315789481</v>
      </c>
      <c r="R55" s="82">
        <v>0.55004769377990426</v>
      </c>
      <c r="S55" s="60">
        <f t="shared" si="9"/>
        <v>0.54511923444976074</v>
      </c>
      <c r="T55" s="110">
        <f>S55-Q55</f>
        <v>-8.2597548708134072E-2</v>
      </c>
      <c r="U55" s="53"/>
      <c r="V55" s="53">
        <v>0.57208825650332729</v>
      </c>
      <c r="W55" s="53">
        <v>0.48281344112632674</v>
      </c>
      <c r="X55" s="60">
        <f t="shared" si="10"/>
        <v>0.47714854534455253</v>
      </c>
      <c r="Y55" s="110">
        <f>X55-V55</f>
        <v>-9.4939711158774753E-2</v>
      </c>
      <c r="Z55" s="53"/>
      <c r="AA55" s="53"/>
      <c r="AB55" s="93">
        <v>1149</v>
      </c>
      <c r="AC55" s="93"/>
      <c r="AD55" s="93"/>
      <c r="AE55" s="306"/>
    </row>
    <row r="56" spans="1:31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383" t="str">
        <f>IF('UK Prices'!D56=0,"",'UK Prices'!D56)</f>
        <v>Womens FJ Brushed Chill-Out</v>
      </c>
      <c r="G56" s="90">
        <v>300</v>
      </c>
      <c r="H56" s="115"/>
      <c r="I56" s="115">
        <v>330</v>
      </c>
      <c r="J56" s="53">
        <f>(I56-G56)/G56</f>
        <v>0.1</v>
      </c>
      <c r="L56" s="81">
        <v>0.13</v>
      </c>
      <c r="N56" s="17">
        <f>'Std Cst'!AD56</f>
        <v>128.37401500000001</v>
      </c>
      <c r="O56" s="53">
        <f>'Std Cst'!AE56</f>
        <v>0.34367642798307602</v>
      </c>
      <c r="Q56" s="82">
        <v>0.68153539466666657</v>
      </c>
      <c r="R56" s="82">
        <v>0.61516097575757578</v>
      </c>
      <c r="S56" s="60">
        <f t="shared" si="9"/>
        <v>0.61098783333333329</v>
      </c>
      <c r="T56" s="110">
        <f>S56-Q56</f>
        <v>-7.0547561333333286E-2</v>
      </c>
      <c r="U56" s="53"/>
      <c r="V56" s="53">
        <v>0.63394872950191561</v>
      </c>
      <c r="W56" s="53">
        <v>0.557656293974225</v>
      </c>
      <c r="X56" s="60">
        <f t="shared" si="10"/>
        <v>0.55285957854406131</v>
      </c>
      <c r="Y56" s="110">
        <f>X56-V56</f>
        <v>-8.1089150957854295E-2</v>
      </c>
      <c r="Z56" s="53"/>
      <c r="AA56" s="53"/>
      <c r="AB56" s="93">
        <v>695</v>
      </c>
      <c r="AC56" s="93"/>
      <c r="AD56" s="93"/>
      <c r="AE56" s="306"/>
    </row>
    <row r="57" spans="1:31" ht="15.75" customHeight="1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G57" s="90"/>
      <c r="H57" s="115"/>
      <c r="I57" s="115"/>
      <c r="J57" s="53"/>
      <c r="L57" s="81"/>
      <c r="N57" s="17"/>
      <c r="O57" s="53"/>
      <c r="Q57" s="82"/>
      <c r="R57" s="82"/>
      <c r="S57" s="60"/>
      <c r="T57" s="110"/>
      <c r="U57" s="53"/>
      <c r="V57" s="53"/>
      <c r="W57" s="53"/>
      <c r="X57" s="60"/>
      <c r="Y57" s="110"/>
      <c r="Z57" s="53"/>
      <c r="AA57" s="53"/>
      <c r="AB57" s="93"/>
      <c r="AC57" s="93"/>
      <c r="AD57" s="93"/>
      <c r="AE57" s="306"/>
    </row>
    <row r="58" spans="1:31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383" t="str">
        <f>IF('UK Prices'!D58=0,"",'UK Prices'!D58)</f>
        <v>Junior FJ Textured Chill-Out 1/4 zip</v>
      </c>
      <c r="G58" s="90">
        <v>245</v>
      </c>
      <c r="H58" s="115"/>
      <c r="I58" s="115">
        <v>269.5</v>
      </c>
      <c r="J58" s="53">
        <f>(I58-G58)/G58</f>
        <v>0.1</v>
      </c>
      <c r="L58" s="81">
        <v>0.13</v>
      </c>
      <c r="N58" s="17">
        <f>'Std Cst'!AD58</f>
        <v>147.70413000000002</v>
      </c>
      <c r="O58" s="53">
        <f>'Std Cst'!AE58</f>
        <v>0.23174775986956125</v>
      </c>
      <c r="Q58" s="82">
        <v>0.51055401142857137</v>
      </c>
      <c r="R58" s="82">
        <v>0.45792135064935058</v>
      </c>
      <c r="S58" s="60">
        <f>(I58-N58)/I58</f>
        <v>0.45193272727272721</v>
      </c>
      <c r="T58" s="110">
        <f>S58-Q58</f>
        <v>-5.8621284155844167E-2</v>
      </c>
      <c r="U58" s="53"/>
      <c r="V58" s="53">
        <v>0.43741840394088666</v>
      </c>
      <c r="W58" s="53">
        <v>0.37692109270040297</v>
      </c>
      <c r="X58" s="60">
        <f>((I58*(1-L58))-N58)/(I58*(1-L58))</f>
        <v>0.37003761755485887</v>
      </c>
      <c r="Y58" s="110">
        <f>X58-V58</f>
        <v>-6.7380786386027791E-2</v>
      </c>
      <c r="Z58" s="53"/>
      <c r="AA58" s="53"/>
      <c r="AB58" s="93">
        <v>595</v>
      </c>
      <c r="AC58" s="93"/>
      <c r="AD58" s="93"/>
      <c r="AE58" s="415"/>
    </row>
    <row r="59" spans="1:31" ht="15.7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IF('UK Prices'!D59=0,"",'UK Prices'!D59)</f>
        <v>#REF!</v>
      </c>
      <c r="G59" s="90">
        <v>245</v>
      </c>
      <c r="H59" s="115">
        <v>270</v>
      </c>
      <c r="I59" s="115">
        <v>269.5</v>
      </c>
      <c r="J59" s="53">
        <f>(I59-G59)/G59</f>
        <v>0.1</v>
      </c>
      <c r="L59" s="81">
        <v>0.13</v>
      </c>
      <c r="N59" s="17">
        <f>'Std Cst'!AD59</f>
        <v>160.32060099999998</v>
      </c>
      <c r="O59" s="53">
        <f>'Std Cst'!AE59</f>
        <v>0.33696018616873946</v>
      </c>
      <c r="Q59" s="82">
        <v>0.51055401142857137</v>
      </c>
      <c r="R59" s="82">
        <v>0.41163284155844154</v>
      </c>
      <c r="S59" s="60">
        <f>(I59-N59)/I59</f>
        <v>0.40511836363636372</v>
      </c>
      <c r="T59" s="110">
        <f>S59-Q59</f>
        <v>-0.10543564779220765</v>
      </c>
      <c r="U59" s="53"/>
      <c r="V59" s="53">
        <v>0.43741840394088666</v>
      </c>
      <c r="W59" s="53">
        <v>0.32371590983728915</v>
      </c>
      <c r="X59" s="60">
        <f>((I59*(1-L59))-N59)/(I59*(1-L59))</f>
        <v>0.31622800417972841</v>
      </c>
      <c r="Y59" s="110">
        <f>X59-V59</f>
        <v>-0.12119039976115825</v>
      </c>
      <c r="Z59" s="53"/>
      <c r="AA59" s="53"/>
      <c r="AB59" s="93">
        <v>595</v>
      </c>
      <c r="AC59" s="93"/>
      <c r="AD59" s="93"/>
      <c r="AE59" s="415">
        <v>695</v>
      </c>
    </row>
    <row r="60" spans="1:31" x14ac:dyDescent="0.45">
      <c r="D60" s="23"/>
      <c r="E60" s="95"/>
      <c r="F60" s="95"/>
      <c r="K60" s="530"/>
    </row>
    <row r="61" spans="1:31" x14ac:dyDescent="0.45">
      <c r="D61" s="23"/>
      <c r="E61" s="95"/>
      <c r="F61" s="95"/>
      <c r="K61" s="530"/>
    </row>
    <row r="62" spans="1:31" x14ac:dyDescent="0.45">
      <c r="D62" s="23"/>
      <c r="E62" s="95"/>
      <c r="F62" s="95"/>
      <c r="K62" s="530"/>
    </row>
    <row r="63" spans="1:31" x14ac:dyDescent="0.45">
      <c r="D63" s="23"/>
      <c r="E63" s="95"/>
      <c r="F63" s="95"/>
      <c r="K63" s="530"/>
    </row>
    <row r="64" spans="1:31" x14ac:dyDescent="0.45">
      <c r="D64" s="23"/>
      <c r="E64" s="95"/>
      <c r="F64" s="95"/>
      <c r="K64" s="530"/>
    </row>
    <row r="65" spans="4:11" x14ac:dyDescent="0.45">
      <c r="D65" s="23"/>
      <c r="E65" s="95"/>
      <c r="F65" s="95"/>
      <c r="K65" s="530"/>
    </row>
    <row r="66" spans="4:11" x14ac:dyDescent="0.45">
      <c r="D66" s="23"/>
      <c r="E66" s="95"/>
      <c r="F66" s="95"/>
      <c r="K66" s="530"/>
    </row>
    <row r="67" spans="4:11" x14ac:dyDescent="0.45">
      <c r="D67" s="23"/>
      <c r="E67" s="95"/>
      <c r="F67" s="95"/>
      <c r="K67" s="530"/>
    </row>
    <row r="68" spans="4:11" x14ac:dyDescent="0.45">
      <c r="D68" s="23"/>
      <c r="E68" s="95"/>
      <c r="F68" s="95"/>
      <c r="K68" s="530"/>
    </row>
    <row r="69" spans="4:11" x14ac:dyDescent="0.45">
      <c r="D69" s="23"/>
      <c r="E69" s="95"/>
      <c r="F69" s="95"/>
      <c r="K69" s="530"/>
    </row>
    <row r="70" spans="4:11" x14ac:dyDescent="0.45">
      <c r="D70" s="23"/>
      <c r="E70" s="95"/>
      <c r="F70" s="95"/>
      <c r="K70" s="530"/>
    </row>
    <row r="71" spans="4:11" x14ac:dyDescent="0.45">
      <c r="D71" s="23"/>
      <c r="E71" s="95"/>
      <c r="F71" s="95"/>
      <c r="K71" s="530"/>
    </row>
    <row r="72" spans="4:11" x14ac:dyDescent="0.45">
      <c r="D72" s="23"/>
      <c r="E72" s="95"/>
      <c r="F72" s="95"/>
      <c r="K72" s="530"/>
    </row>
    <row r="73" spans="4:11" x14ac:dyDescent="0.45">
      <c r="D73" s="23"/>
      <c r="E73" s="95"/>
      <c r="F73" s="95"/>
      <c r="K73" s="530"/>
    </row>
    <row r="74" spans="4:11" x14ac:dyDescent="0.45">
      <c r="D74" s="23"/>
      <c r="E74" s="95"/>
      <c r="F74" s="95"/>
      <c r="K74" s="530"/>
    </row>
    <row r="75" spans="4:11" x14ac:dyDescent="0.45">
      <c r="D75" s="23"/>
      <c r="E75" s="95"/>
      <c r="F75" s="95"/>
      <c r="K75" s="530"/>
    </row>
    <row r="76" spans="4:11" x14ac:dyDescent="0.45">
      <c r="D76" s="23"/>
      <c r="E76" s="95"/>
      <c r="F76" s="95"/>
      <c r="K76" s="530"/>
    </row>
    <row r="77" spans="4:11" x14ac:dyDescent="0.45">
      <c r="D77" s="23"/>
      <c r="E77" s="95"/>
      <c r="F77" s="95"/>
      <c r="K77" s="530"/>
    </row>
    <row r="78" spans="4:11" x14ac:dyDescent="0.45">
      <c r="D78" s="23"/>
      <c r="E78" s="95"/>
      <c r="F78" s="95"/>
      <c r="K78" s="530"/>
    </row>
    <row r="79" spans="4:11" x14ac:dyDescent="0.45">
      <c r="D79" s="23"/>
      <c r="E79" s="95"/>
      <c r="F79" s="95"/>
      <c r="K79" s="530"/>
    </row>
    <row r="80" spans="4:11" x14ac:dyDescent="0.45">
      <c r="D80" s="23"/>
      <c r="E80" s="95"/>
      <c r="F80" s="95"/>
      <c r="K80" s="530"/>
    </row>
    <row r="81" spans="4:11" x14ac:dyDescent="0.45">
      <c r="D81" s="23"/>
      <c r="E81" s="95"/>
      <c r="F81" s="95"/>
      <c r="K81" s="530"/>
    </row>
    <row r="82" spans="4:11" x14ac:dyDescent="0.45">
      <c r="D82" s="23"/>
      <c r="E82" s="95"/>
      <c r="F82" s="95"/>
      <c r="K82" s="530"/>
    </row>
    <row r="83" spans="4:11" x14ac:dyDescent="0.45">
      <c r="D83" s="23"/>
      <c r="E83" s="95"/>
      <c r="F83" s="95"/>
      <c r="K83" s="530"/>
    </row>
    <row r="84" spans="4:11" x14ac:dyDescent="0.45">
      <c r="D84" s="23"/>
      <c r="E84" s="95"/>
      <c r="F84" s="95"/>
      <c r="K84" s="530"/>
    </row>
    <row r="85" spans="4:11" x14ac:dyDescent="0.45">
      <c r="D85" s="23"/>
      <c r="E85" s="95"/>
      <c r="F85" s="95"/>
      <c r="K85" s="530"/>
    </row>
    <row r="86" spans="4:11" x14ac:dyDescent="0.45">
      <c r="D86" s="23"/>
      <c r="E86" s="95"/>
      <c r="F86" s="95"/>
      <c r="K86" s="530"/>
    </row>
    <row r="87" spans="4:11" x14ac:dyDescent="0.45">
      <c r="D87" s="23"/>
      <c r="E87" s="95"/>
      <c r="F87" s="95"/>
      <c r="K87" s="530"/>
    </row>
    <row r="88" spans="4:11" x14ac:dyDescent="0.45">
      <c r="D88" s="23"/>
      <c r="E88" s="95"/>
      <c r="F88" s="95"/>
      <c r="K88" s="530"/>
    </row>
    <row r="89" spans="4:11" x14ac:dyDescent="0.45">
      <c r="D89" s="23"/>
      <c r="E89" s="95"/>
      <c r="F89" s="95"/>
      <c r="K89" s="530"/>
    </row>
    <row r="90" spans="4:11" x14ac:dyDescent="0.45">
      <c r="D90" s="23"/>
      <c r="E90" s="95"/>
      <c r="F90" s="95"/>
      <c r="K90" s="530"/>
    </row>
    <row r="91" spans="4:11" x14ac:dyDescent="0.45">
      <c r="D91" s="23"/>
      <c r="E91" s="95"/>
      <c r="F91" s="95"/>
      <c r="K91" s="530"/>
    </row>
    <row r="92" spans="4:11" x14ac:dyDescent="0.45">
      <c r="D92" s="23"/>
      <c r="E92" s="95"/>
      <c r="F92" s="95"/>
      <c r="K92" s="530"/>
    </row>
    <row r="93" spans="4:11" x14ac:dyDescent="0.45">
      <c r="D93" s="23"/>
      <c r="E93" s="95"/>
      <c r="F93" s="95"/>
      <c r="K93" s="530"/>
    </row>
    <row r="94" spans="4:11" x14ac:dyDescent="0.45">
      <c r="D94" s="23"/>
      <c r="E94" s="95"/>
      <c r="F94" s="95"/>
      <c r="K94" s="530"/>
    </row>
    <row r="95" spans="4:11" x14ac:dyDescent="0.45">
      <c r="D95" s="23"/>
      <c r="E95" s="95"/>
      <c r="F95" s="95"/>
      <c r="K95" s="530"/>
    </row>
    <row r="96" spans="4:11" x14ac:dyDescent="0.45">
      <c r="D96" s="23"/>
      <c r="E96" s="95"/>
      <c r="F96" s="95"/>
      <c r="K96" s="530"/>
    </row>
    <row r="97" spans="4:11" x14ac:dyDescent="0.45">
      <c r="D97" s="23"/>
      <c r="E97" s="95"/>
      <c r="F97" s="95"/>
      <c r="K97" s="530"/>
    </row>
    <row r="98" spans="4:11" x14ac:dyDescent="0.45">
      <c r="D98" s="23"/>
      <c r="E98" s="95"/>
      <c r="F98" s="95"/>
      <c r="K98" s="530"/>
    </row>
    <row r="99" spans="4:11" x14ac:dyDescent="0.45">
      <c r="D99" s="23"/>
      <c r="E99" s="95"/>
      <c r="F99" s="95"/>
      <c r="K99" s="530"/>
    </row>
    <row r="100" spans="4:11" x14ac:dyDescent="0.45">
      <c r="D100" s="23"/>
      <c r="E100" s="95"/>
      <c r="F100" s="95"/>
      <c r="K100" s="530"/>
    </row>
    <row r="101" spans="4:11" x14ac:dyDescent="0.45">
      <c r="D101" s="23"/>
      <c r="E101" s="95"/>
      <c r="F101" s="95"/>
      <c r="K101" s="530"/>
    </row>
    <row r="102" spans="4:11" x14ac:dyDescent="0.45">
      <c r="D102" s="23"/>
      <c r="E102" s="95"/>
      <c r="F102" s="95"/>
      <c r="K102" s="530"/>
    </row>
    <row r="103" spans="4:11" x14ac:dyDescent="0.45">
      <c r="D103" s="23"/>
      <c r="E103" s="95"/>
      <c r="F103" s="95"/>
      <c r="K103" s="530"/>
    </row>
    <row r="104" spans="4:11" x14ac:dyDescent="0.45">
      <c r="D104" s="23"/>
      <c r="E104" s="95"/>
      <c r="F104" s="95"/>
      <c r="K104" s="530"/>
    </row>
    <row r="105" spans="4:11" x14ac:dyDescent="0.45">
      <c r="D105" s="23"/>
      <c r="E105" s="95"/>
      <c r="F105" s="95"/>
      <c r="K105" s="530"/>
    </row>
    <row r="106" spans="4:11" x14ac:dyDescent="0.45">
      <c r="D106" s="23"/>
      <c r="E106" s="95"/>
      <c r="F106" s="95"/>
      <c r="K106" s="530"/>
    </row>
    <row r="107" spans="4:11" x14ac:dyDescent="0.45">
      <c r="D107" s="23"/>
      <c r="E107" s="95"/>
      <c r="F107" s="95"/>
      <c r="K107" s="530"/>
    </row>
    <row r="108" spans="4:11" x14ac:dyDescent="0.45">
      <c r="D108" s="23"/>
      <c r="E108" s="95"/>
      <c r="F108" s="95"/>
      <c r="K108" s="530"/>
    </row>
    <row r="109" spans="4:11" x14ac:dyDescent="0.45">
      <c r="D109" s="23"/>
      <c r="E109" s="95"/>
      <c r="F109" s="95"/>
      <c r="K109" s="530"/>
    </row>
    <row r="110" spans="4:11" x14ac:dyDescent="0.45">
      <c r="D110" s="23"/>
      <c r="E110" s="95"/>
      <c r="F110" s="95"/>
      <c r="K110" s="530"/>
    </row>
    <row r="111" spans="4:11" x14ac:dyDescent="0.45">
      <c r="D111" s="23"/>
      <c r="E111" s="95"/>
      <c r="F111" s="95"/>
      <c r="K111" s="530"/>
    </row>
    <row r="112" spans="4:11" x14ac:dyDescent="0.45">
      <c r="D112" s="23"/>
      <c r="E112" s="95"/>
      <c r="F112" s="95"/>
      <c r="K112" s="530"/>
    </row>
    <row r="113" spans="4:11" x14ac:dyDescent="0.45">
      <c r="D113" s="23"/>
      <c r="E113" s="95"/>
      <c r="F113" s="95"/>
      <c r="K113" s="530"/>
    </row>
    <row r="114" spans="4:11" x14ac:dyDescent="0.45">
      <c r="D114" s="23"/>
      <c r="E114" s="95"/>
      <c r="F114" s="95"/>
      <c r="K114" s="530"/>
    </row>
    <row r="115" spans="4:11" x14ac:dyDescent="0.45">
      <c r="D115" s="23"/>
      <c r="E115" s="95"/>
      <c r="F115" s="95"/>
      <c r="K115" s="530"/>
    </row>
    <row r="116" spans="4:11" x14ac:dyDescent="0.45">
      <c r="D116" s="23"/>
      <c r="E116" s="95"/>
      <c r="F116" s="95"/>
      <c r="K116" s="530"/>
    </row>
    <row r="117" spans="4:11" x14ac:dyDescent="0.45">
      <c r="D117" s="23"/>
      <c r="E117" s="95"/>
      <c r="F117" s="95"/>
      <c r="K117" s="530"/>
    </row>
    <row r="118" spans="4:11" x14ac:dyDescent="0.45">
      <c r="D118" s="23"/>
      <c r="E118" s="95"/>
      <c r="F118" s="95"/>
      <c r="K118" s="530"/>
    </row>
    <row r="119" spans="4:11" x14ac:dyDescent="0.45">
      <c r="D119" s="23"/>
      <c r="E119" s="95"/>
      <c r="F119" s="95"/>
      <c r="K119" s="530"/>
    </row>
    <row r="120" spans="4:11" x14ac:dyDescent="0.45">
      <c r="D120" s="23"/>
      <c r="E120" s="95"/>
      <c r="F120" s="95"/>
      <c r="K120" s="530"/>
    </row>
    <row r="121" spans="4:11" x14ac:dyDescent="0.45">
      <c r="D121" s="23"/>
      <c r="E121" s="95"/>
      <c r="F121" s="95"/>
      <c r="K121" s="530"/>
    </row>
    <row r="122" spans="4:11" x14ac:dyDescent="0.45">
      <c r="D122" s="23"/>
      <c r="E122" s="95"/>
      <c r="F122" s="95"/>
      <c r="K122" s="530"/>
    </row>
    <row r="123" spans="4:11" x14ac:dyDescent="0.45">
      <c r="D123" s="23"/>
      <c r="E123" s="95"/>
      <c r="F123" s="95"/>
      <c r="K123" s="530"/>
    </row>
    <row r="124" spans="4:11" x14ac:dyDescent="0.45">
      <c r="D124" s="23"/>
      <c r="E124" s="95"/>
      <c r="F124" s="95"/>
      <c r="K124" s="530"/>
    </row>
    <row r="125" spans="4:11" x14ac:dyDescent="0.45">
      <c r="D125" s="23"/>
      <c r="E125" s="95"/>
      <c r="F125" s="95"/>
      <c r="K125" s="530"/>
    </row>
    <row r="126" spans="4:11" x14ac:dyDescent="0.45">
      <c r="D126" s="23"/>
      <c r="E126" s="95"/>
      <c r="F126" s="95"/>
      <c r="K126" s="530"/>
    </row>
    <row r="127" spans="4:11" x14ac:dyDescent="0.45">
      <c r="D127" s="23"/>
      <c r="E127" s="95"/>
      <c r="F127" s="95"/>
      <c r="K127" s="530"/>
    </row>
    <row r="128" spans="4:11" x14ac:dyDescent="0.45">
      <c r="D128" s="23"/>
      <c r="E128" s="95"/>
      <c r="F128" s="95"/>
      <c r="K128" s="530"/>
    </row>
    <row r="129" spans="4:11" x14ac:dyDescent="0.45">
      <c r="D129" s="23"/>
      <c r="E129" s="95"/>
      <c r="F129" s="95"/>
      <c r="K129" s="530"/>
    </row>
    <row r="130" spans="4:11" x14ac:dyDescent="0.45">
      <c r="D130" s="23"/>
      <c r="E130" s="95"/>
      <c r="F130" s="95"/>
      <c r="K130" s="530"/>
    </row>
    <row r="131" spans="4:11" x14ac:dyDescent="0.45">
      <c r="D131" s="23"/>
      <c r="E131" s="95"/>
      <c r="F131" s="95"/>
      <c r="K131" s="530"/>
    </row>
    <row r="132" spans="4:11" x14ac:dyDescent="0.45">
      <c r="D132" s="23"/>
      <c r="E132" s="95"/>
      <c r="F132" s="95"/>
      <c r="K132" s="530"/>
    </row>
    <row r="133" spans="4:11" x14ac:dyDescent="0.45">
      <c r="D133" s="23"/>
      <c r="E133" s="95"/>
      <c r="F133" s="95"/>
      <c r="K133" s="530"/>
    </row>
    <row r="134" spans="4:11" x14ac:dyDescent="0.45">
      <c r="D134" s="23"/>
      <c r="E134" s="95"/>
      <c r="F134" s="95"/>
      <c r="K134" s="530"/>
    </row>
    <row r="135" spans="4:11" x14ac:dyDescent="0.45">
      <c r="D135" s="23"/>
      <c r="E135" s="95"/>
      <c r="F135" s="95"/>
      <c r="K135" s="530"/>
    </row>
    <row r="136" spans="4:11" x14ac:dyDescent="0.45">
      <c r="D136" s="23"/>
      <c r="E136" s="95"/>
      <c r="F136" s="95"/>
      <c r="K136" s="530"/>
    </row>
    <row r="137" spans="4:11" x14ac:dyDescent="0.45">
      <c r="D137" s="23"/>
      <c r="E137" s="95"/>
      <c r="F137" s="95"/>
      <c r="K137" s="530"/>
    </row>
    <row r="138" spans="4:11" x14ac:dyDescent="0.45">
      <c r="D138" s="23"/>
      <c r="E138" s="95"/>
      <c r="F138" s="95"/>
      <c r="K138" s="530"/>
    </row>
    <row r="139" spans="4:11" x14ac:dyDescent="0.45">
      <c r="D139" s="23"/>
      <c r="E139" s="95"/>
      <c r="F139" s="95"/>
      <c r="K139" s="530"/>
    </row>
    <row r="140" spans="4:11" x14ac:dyDescent="0.45">
      <c r="D140" s="23"/>
      <c r="E140" s="95"/>
      <c r="F140" s="95"/>
      <c r="K140" s="530"/>
    </row>
    <row r="141" spans="4:11" x14ac:dyDescent="0.45">
      <c r="D141" s="23"/>
      <c r="E141" s="95"/>
      <c r="F141" s="95"/>
      <c r="K141" s="530"/>
    </row>
    <row r="142" spans="4:11" x14ac:dyDescent="0.45">
      <c r="D142" s="23"/>
      <c r="E142" s="95"/>
      <c r="F142" s="95"/>
      <c r="K142" s="530"/>
    </row>
    <row r="143" spans="4:11" x14ac:dyDescent="0.45">
      <c r="D143" s="23"/>
      <c r="E143" s="95"/>
      <c r="F143" s="95"/>
      <c r="K143" s="530"/>
    </row>
    <row r="144" spans="4:11" x14ac:dyDescent="0.45">
      <c r="D144" s="23"/>
      <c r="E144" s="95"/>
      <c r="F144" s="95"/>
      <c r="K144" s="530"/>
    </row>
    <row r="145" spans="4:11" x14ac:dyDescent="0.45">
      <c r="D145" s="23"/>
      <c r="E145" s="95"/>
      <c r="F145" s="95"/>
      <c r="K145" s="530"/>
    </row>
    <row r="146" spans="4:11" x14ac:dyDescent="0.45">
      <c r="D146" s="23"/>
      <c r="E146" s="95"/>
      <c r="F146" s="95"/>
      <c r="K146" s="530"/>
    </row>
    <row r="147" spans="4:11" x14ac:dyDescent="0.45">
      <c r="D147" s="23"/>
      <c r="E147" s="95"/>
      <c r="F147" s="95"/>
      <c r="K147" s="530"/>
    </row>
    <row r="148" spans="4:11" x14ac:dyDescent="0.45">
      <c r="D148" s="23"/>
      <c r="E148" s="95"/>
      <c r="F148" s="95"/>
      <c r="K148" s="530"/>
    </row>
    <row r="149" spans="4:11" x14ac:dyDescent="0.45">
      <c r="D149" s="23"/>
      <c r="E149" s="95"/>
      <c r="F149" s="95"/>
      <c r="K149" s="530"/>
    </row>
    <row r="150" spans="4:11" x14ac:dyDescent="0.45">
      <c r="D150" s="23"/>
      <c r="E150" s="95"/>
      <c r="F150" s="95"/>
      <c r="K150" s="530"/>
    </row>
    <row r="151" spans="4:11" x14ac:dyDescent="0.45">
      <c r="D151" s="23"/>
      <c r="E151" s="95"/>
      <c r="F151" s="95"/>
      <c r="K151" s="530"/>
    </row>
    <row r="152" spans="4:11" x14ac:dyDescent="0.45">
      <c r="D152" s="23"/>
      <c r="E152" s="95"/>
      <c r="F152" s="95"/>
      <c r="K152" s="530"/>
    </row>
    <row r="153" spans="4:11" x14ac:dyDescent="0.45">
      <c r="D153" s="23"/>
      <c r="E153" s="95"/>
      <c r="F153" s="95"/>
      <c r="K153" s="530"/>
    </row>
    <row r="154" spans="4:11" x14ac:dyDescent="0.45">
      <c r="D154" s="23"/>
      <c r="E154" s="95"/>
      <c r="F154" s="95"/>
      <c r="K154" s="530"/>
    </row>
    <row r="155" spans="4:11" x14ac:dyDescent="0.45">
      <c r="D155" s="23"/>
      <c r="E155" s="95"/>
      <c r="F155" s="95"/>
      <c r="K155" s="530"/>
    </row>
    <row r="156" spans="4:11" x14ac:dyDescent="0.45">
      <c r="D156" s="23"/>
      <c r="E156" s="95"/>
      <c r="F156" s="95"/>
      <c r="K156" s="530"/>
    </row>
    <row r="157" spans="4:11" x14ac:dyDescent="0.45">
      <c r="D157" s="23"/>
      <c r="E157" s="95"/>
      <c r="F157" s="95"/>
      <c r="K157" s="530"/>
    </row>
    <row r="158" spans="4:11" x14ac:dyDescent="0.45">
      <c r="D158" s="23"/>
      <c r="E158" s="95"/>
      <c r="F158" s="95"/>
      <c r="K158" s="530"/>
    </row>
    <row r="159" spans="4:11" x14ac:dyDescent="0.45">
      <c r="D159" s="23"/>
      <c r="E159" s="95"/>
      <c r="F159" s="95"/>
      <c r="K159" s="530"/>
    </row>
    <row r="160" spans="4:11" x14ac:dyDescent="0.45">
      <c r="D160" s="23"/>
      <c r="E160" s="95"/>
      <c r="F160" s="95"/>
      <c r="K160" s="530"/>
    </row>
    <row r="161" spans="4:11" x14ac:dyDescent="0.45">
      <c r="D161" s="23"/>
      <c r="E161" s="95"/>
      <c r="F161" s="95"/>
      <c r="K161" s="530"/>
    </row>
    <row r="162" spans="4:11" x14ac:dyDescent="0.45">
      <c r="D162" s="23"/>
      <c r="E162" s="95"/>
      <c r="F162" s="95"/>
      <c r="K162" s="530"/>
    </row>
    <row r="163" spans="4:11" x14ac:dyDescent="0.45">
      <c r="D163" s="23"/>
      <c r="E163" s="95"/>
      <c r="F163" s="95"/>
      <c r="K163" s="530"/>
    </row>
    <row r="164" spans="4:11" x14ac:dyDescent="0.45">
      <c r="D164" s="23"/>
      <c r="E164" s="95"/>
      <c r="F164" s="95"/>
      <c r="K164" s="530"/>
    </row>
    <row r="165" spans="4:11" x14ac:dyDescent="0.45">
      <c r="D165" s="23"/>
      <c r="E165" s="95"/>
      <c r="F165" s="95"/>
      <c r="K165" s="530"/>
    </row>
    <row r="166" spans="4:11" x14ac:dyDescent="0.45">
      <c r="D166" s="23"/>
      <c r="E166" s="95"/>
      <c r="F166" s="95"/>
      <c r="K166" s="530"/>
    </row>
    <row r="167" spans="4:11" x14ac:dyDescent="0.45">
      <c r="D167" s="23"/>
      <c r="E167" s="95"/>
      <c r="F167" s="95"/>
      <c r="K167" s="530"/>
    </row>
    <row r="168" spans="4:11" x14ac:dyDescent="0.45">
      <c r="D168" s="23"/>
      <c r="E168" s="95"/>
      <c r="F168" s="95"/>
      <c r="K168" s="530"/>
    </row>
    <row r="169" spans="4:11" x14ac:dyDescent="0.45">
      <c r="D169" s="23"/>
      <c r="E169" s="95"/>
      <c r="F169" s="95"/>
      <c r="K169" s="530"/>
    </row>
    <row r="170" spans="4:11" x14ac:dyDescent="0.45">
      <c r="D170" s="23"/>
      <c r="E170" s="95"/>
      <c r="F170" s="95"/>
      <c r="K170" s="530"/>
    </row>
    <row r="171" spans="4:11" x14ac:dyDescent="0.45">
      <c r="D171" s="23"/>
      <c r="E171" s="95"/>
      <c r="F171" s="95"/>
      <c r="K171" s="530"/>
    </row>
    <row r="172" spans="4:11" x14ac:dyDescent="0.45">
      <c r="D172" s="23"/>
      <c r="E172" s="95"/>
      <c r="F172" s="95"/>
      <c r="K172" s="530"/>
    </row>
    <row r="173" spans="4:11" x14ac:dyDescent="0.45">
      <c r="D173" s="23"/>
      <c r="E173" s="95"/>
      <c r="F173" s="95"/>
      <c r="K173" s="530"/>
    </row>
    <row r="174" spans="4:11" x14ac:dyDescent="0.45">
      <c r="D174" s="23"/>
      <c r="E174" s="95"/>
      <c r="F174" s="95"/>
      <c r="K174" s="530"/>
    </row>
    <row r="175" spans="4:11" x14ac:dyDescent="0.45">
      <c r="D175" s="23"/>
      <c r="E175" s="95"/>
      <c r="F175" s="95"/>
      <c r="K175" s="530"/>
    </row>
    <row r="176" spans="4:11" x14ac:dyDescent="0.45">
      <c r="D176" s="23"/>
      <c r="E176" s="95"/>
      <c r="F176" s="95"/>
      <c r="K176" s="530"/>
    </row>
    <row r="177" spans="4:11" x14ac:dyDescent="0.45">
      <c r="D177" s="23"/>
      <c r="E177" s="95"/>
      <c r="F177" s="95"/>
      <c r="K177" s="530"/>
    </row>
    <row r="178" spans="4:11" x14ac:dyDescent="0.45">
      <c r="D178" s="23"/>
      <c r="E178" s="95"/>
      <c r="F178" s="95"/>
      <c r="K178" s="530"/>
    </row>
    <row r="179" spans="4:11" x14ac:dyDescent="0.45">
      <c r="D179" s="23"/>
      <c r="E179" s="95"/>
      <c r="F179" s="95"/>
      <c r="K179" s="530"/>
    </row>
    <row r="180" spans="4:11" x14ac:dyDescent="0.45">
      <c r="D180" s="23"/>
      <c r="E180" s="95"/>
      <c r="F180" s="95"/>
      <c r="K180" s="530"/>
    </row>
    <row r="181" spans="4:11" x14ac:dyDescent="0.45">
      <c r="D181" s="23"/>
      <c r="E181" s="95"/>
      <c r="F181" s="95"/>
      <c r="K181" s="530"/>
    </row>
    <row r="182" spans="4:11" x14ac:dyDescent="0.45">
      <c r="D182" s="23"/>
      <c r="E182" s="95"/>
      <c r="F182" s="95"/>
      <c r="K182" s="530"/>
    </row>
    <row r="183" spans="4:11" x14ac:dyDescent="0.45">
      <c r="D183" s="23"/>
      <c r="E183" s="95"/>
      <c r="F183" s="95"/>
      <c r="K183" s="530"/>
    </row>
    <row r="184" spans="4:11" x14ac:dyDescent="0.45">
      <c r="D184" s="23"/>
      <c r="E184" s="95"/>
      <c r="F184" s="95"/>
      <c r="K184" s="530"/>
    </row>
    <row r="185" spans="4:11" x14ac:dyDescent="0.45">
      <c r="D185" s="23"/>
      <c r="E185" s="95"/>
      <c r="F185" s="95"/>
      <c r="K185" s="530"/>
    </row>
    <row r="186" spans="4:11" x14ac:dyDescent="0.45">
      <c r="D186" s="23"/>
      <c r="E186" s="95"/>
      <c r="F186" s="95"/>
      <c r="K186" s="530"/>
    </row>
    <row r="187" spans="4:11" x14ac:dyDescent="0.45">
      <c r="D187" s="23"/>
      <c r="E187" s="95"/>
      <c r="F187" s="95"/>
      <c r="K187" s="530"/>
    </row>
    <row r="188" spans="4:11" x14ac:dyDescent="0.45">
      <c r="D188" s="23"/>
      <c r="E188" s="95"/>
      <c r="F188" s="95"/>
      <c r="K188" s="530"/>
    </row>
    <row r="189" spans="4:11" x14ac:dyDescent="0.45">
      <c r="D189" s="23"/>
      <c r="E189" s="95"/>
      <c r="F189" s="95"/>
      <c r="K189" s="530"/>
    </row>
    <row r="190" spans="4:11" x14ac:dyDescent="0.45">
      <c r="D190" s="23"/>
      <c r="E190" s="95"/>
      <c r="F190" s="95"/>
      <c r="K190" s="530"/>
    </row>
    <row r="191" spans="4:11" x14ac:dyDescent="0.45">
      <c r="D191" s="23"/>
      <c r="E191" s="95"/>
      <c r="F191" s="95"/>
      <c r="K191" s="530"/>
    </row>
    <row r="192" spans="4:11" x14ac:dyDescent="0.45">
      <c r="D192" s="23"/>
      <c r="E192" s="95"/>
      <c r="F192" s="95"/>
      <c r="K192" s="530"/>
    </row>
    <row r="193" spans="4:11" x14ac:dyDescent="0.45">
      <c r="D193" s="23"/>
      <c r="E193" s="95"/>
      <c r="F193" s="95"/>
      <c r="K193" s="530"/>
    </row>
    <row r="194" spans="4:11" x14ac:dyDescent="0.45">
      <c r="D194" s="23"/>
      <c r="E194" s="95"/>
      <c r="F194" s="95"/>
      <c r="K194" s="530"/>
    </row>
    <row r="195" spans="4:11" x14ac:dyDescent="0.45">
      <c r="D195" s="23"/>
      <c r="E195" s="95"/>
      <c r="F195" s="95"/>
      <c r="K195" s="530"/>
    </row>
    <row r="196" spans="4:11" x14ac:dyDescent="0.45">
      <c r="D196" s="23"/>
      <c r="E196" s="95"/>
      <c r="F196" s="95"/>
      <c r="K196" s="530"/>
    </row>
    <row r="197" spans="4:11" x14ac:dyDescent="0.45">
      <c r="D197" s="23"/>
      <c r="E197" s="95"/>
      <c r="F197" s="95"/>
      <c r="K197" s="530"/>
    </row>
    <row r="198" spans="4:11" x14ac:dyDescent="0.45">
      <c r="D198" s="23"/>
      <c r="E198" s="95"/>
      <c r="F198" s="95"/>
      <c r="K198" s="530"/>
    </row>
    <row r="199" spans="4:11" x14ac:dyDescent="0.45">
      <c r="D199" s="23"/>
      <c r="E199" s="95"/>
      <c r="F199" s="95"/>
      <c r="K199" s="530"/>
    </row>
    <row r="200" spans="4:11" x14ac:dyDescent="0.45">
      <c r="D200" s="23"/>
      <c r="E200" s="95"/>
      <c r="F200" s="95"/>
      <c r="K200" s="530"/>
    </row>
    <row r="201" spans="4:11" x14ac:dyDescent="0.45">
      <c r="D201" s="23"/>
      <c r="E201" s="95"/>
      <c r="F201" s="95"/>
      <c r="K201" s="530"/>
    </row>
    <row r="202" spans="4:11" x14ac:dyDescent="0.45">
      <c r="D202" s="23"/>
      <c r="E202" s="95"/>
      <c r="F202" s="95"/>
      <c r="K202" s="530"/>
    </row>
    <row r="203" spans="4:11" x14ac:dyDescent="0.45">
      <c r="D203" s="23"/>
      <c r="E203" s="95"/>
      <c r="F203" s="95"/>
      <c r="K203" s="530"/>
    </row>
    <row r="204" spans="4:11" x14ac:dyDescent="0.45">
      <c r="D204" s="23"/>
      <c r="E204" s="95"/>
      <c r="F204" s="95"/>
      <c r="K204" s="530"/>
    </row>
    <row r="205" spans="4:11" x14ac:dyDescent="0.45">
      <c r="D205" s="23"/>
      <c r="E205" s="95"/>
      <c r="F205" s="95"/>
      <c r="K205" s="530"/>
    </row>
    <row r="206" spans="4:11" x14ac:dyDescent="0.45">
      <c r="D206" s="23"/>
      <c r="E206" s="95"/>
      <c r="F206" s="95"/>
      <c r="K206" s="530"/>
    </row>
    <row r="207" spans="4:11" x14ac:dyDescent="0.45">
      <c r="D207" s="23"/>
      <c r="E207" s="95"/>
      <c r="F207" s="95"/>
      <c r="K207" s="530"/>
    </row>
    <row r="208" spans="4:11" x14ac:dyDescent="0.45">
      <c r="D208" s="23"/>
      <c r="E208" s="95"/>
      <c r="F208" s="95"/>
      <c r="K208" s="530"/>
    </row>
    <row r="209" spans="4:11" x14ac:dyDescent="0.45">
      <c r="D209" s="23"/>
      <c r="E209" s="95"/>
      <c r="F209" s="95"/>
      <c r="K209" s="530"/>
    </row>
    <row r="210" spans="4:11" x14ac:dyDescent="0.45">
      <c r="D210" s="23"/>
      <c r="E210" s="95"/>
      <c r="F210" s="95"/>
      <c r="K210" s="530"/>
    </row>
    <row r="211" spans="4:11" x14ac:dyDescent="0.45">
      <c r="D211" s="23"/>
      <c r="E211" s="95"/>
      <c r="F211" s="95"/>
      <c r="K211" s="530"/>
    </row>
    <row r="212" spans="4:11" x14ac:dyDescent="0.45">
      <c r="D212" s="23"/>
      <c r="E212" s="95"/>
      <c r="F212" s="95"/>
      <c r="K212" s="530"/>
    </row>
    <row r="213" spans="4:11" x14ac:dyDescent="0.45">
      <c r="D213" s="23"/>
      <c r="E213" s="95"/>
      <c r="F213" s="95"/>
      <c r="K213" s="530"/>
    </row>
    <row r="214" spans="4:11" x14ac:dyDescent="0.45">
      <c r="D214" s="23"/>
      <c r="E214" s="95"/>
      <c r="F214" s="95"/>
      <c r="K214" s="530"/>
    </row>
    <row r="215" spans="4:11" x14ac:dyDescent="0.45">
      <c r="D215" s="23"/>
      <c r="E215" s="95"/>
      <c r="F215" s="95"/>
      <c r="K215" s="530"/>
    </row>
    <row r="216" spans="4:11" x14ac:dyDescent="0.45">
      <c r="D216" s="23"/>
      <c r="E216" s="95"/>
      <c r="F216" s="95"/>
      <c r="K216" s="530"/>
    </row>
    <row r="217" spans="4:11" x14ac:dyDescent="0.45">
      <c r="D217" s="23"/>
      <c r="E217" s="95"/>
      <c r="F217" s="95"/>
      <c r="K217" s="530"/>
    </row>
    <row r="218" spans="4:11" x14ac:dyDescent="0.45">
      <c r="D218" s="23"/>
      <c r="E218" s="95"/>
      <c r="F218" s="95"/>
      <c r="K218" s="530"/>
    </row>
    <row r="219" spans="4:11" x14ac:dyDescent="0.45">
      <c r="D219" s="23"/>
      <c r="E219" s="95"/>
      <c r="F219" s="95"/>
      <c r="K219" s="530"/>
    </row>
    <row r="220" spans="4:11" x14ac:dyDescent="0.45">
      <c r="D220" s="23"/>
      <c r="E220" s="95"/>
      <c r="F220" s="95"/>
      <c r="K220" s="530"/>
    </row>
    <row r="221" spans="4:11" x14ac:dyDescent="0.45">
      <c r="D221" s="23"/>
      <c r="E221" s="95"/>
      <c r="F221" s="95"/>
      <c r="K221" s="530"/>
    </row>
    <row r="222" spans="4:11" x14ac:dyDescent="0.45">
      <c r="D222" s="23"/>
      <c r="E222" s="95"/>
      <c r="F222" s="95"/>
      <c r="K222" s="530"/>
    </row>
    <row r="223" spans="4:11" x14ac:dyDescent="0.45">
      <c r="D223" s="23"/>
      <c r="E223" s="95"/>
      <c r="F223" s="95"/>
      <c r="K223" s="530"/>
    </row>
    <row r="224" spans="4:11" x14ac:dyDescent="0.45">
      <c r="D224" s="23"/>
      <c r="E224" s="95"/>
      <c r="F224" s="95"/>
      <c r="K224" s="530"/>
    </row>
    <row r="225" spans="4:11" x14ac:dyDescent="0.45">
      <c r="D225" s="23"/>
      <c r="E225" s="95"/>
      <c r="F225" s="95"/>
      <c r="K225" s="530"/>
    </row>
    <row r="226" spans="4:11" x14ac:dyDescent="0.45">
      <c r="D226" s="23"/>
      <c r="E226" s="95"/>
      <c r="F226" s="95"/>
      <c r="K226" s="530"/>
    </row>
    <row r="227" spans="4:11" x14ac:dyDescent="0.45">
      <c r="D227" s="23"/>
      <c r="E227" s="95"/>
      <c r="F227" s="95"/>
      <c r="K227" s="530"/>
    </row>
    <row r="228" spans="4:11" x14ac:dyDescent="0.45">
      <c r="D228" s="23"/>
      <c r="E228" s="95"/>
      <c r="F228" s="95"/>
      <c r="K228" s="530"/>
    </row>
    <row r="229" spans="4:11" x14ac:dyDescent="0.45">
      <c r="D229" s="23"/>
      <c r="E229" s="95"/>
      <c r="F229" s="95"/>
      <c r="K229" s="530"/>
    </row>
    <row r="230" spans="4:11" x14ac:dyDescent="0.45">
      <c r="D230" s="23"/>
      <c r="E230" s="95"/>
      <c r="F230" s="95"/>
      <c r="K230" s="530"/>
    </row>
    <row r="231" spans="4:11" x14ac:dyDescent="0.45">
      <c r="D231" s="23"/>
      <c r="E231" s="95"/>
      <c r="F231" s="95"/>
      <c r="K231" s="530"/>
    </row>
    <row r="232" spans="4:11" x14ac:dyDescent="0.45">
      <c r="D232" s="23"/>
      <c r="E232" s="95"/>
      <c r="F232" s="95"/>
      <c r="K232" s="530"/>
    </row>
    <row r="233" spans="4:11" x14ac:dyDescent="0.45">
      <c r="D233" s="23"/>
      <c r="E233" s="95"/>
      <c r="F233" s="95"/>
      <c r="K233" s="530"/>
    </row>
    <row r="234" spans="4:11" x14ac:dyDescent="0.45">
      <c r="D234" s="23"/>
      <c r="E234" s="95"/>
      <c r="F234" s="95"/>
      <c r="K234" s="530"/>
    </row>
    <row r="235" spans="4:11" x14ac:dyDescent="0.45">
      <c r="D235" s="23"/>
      <c r="E235" s="95"/>
      <c r="F235" s="95"/>
      <c r="K235" s="530"/>
    </row>
    <row r="236" spans="4:11" x14ac:dyDescent="0.45">
      <c r="D236" s="23"/>
      <c r="E236" s="95"/>
      <c r="F236" s="95"/>
      <c r="K236" s="530"/>
    </row>
    <row r="237" spans="4:11" x14ac:dyDescent="0.45">
      <c r="D237" s="23"/>
      <c r="E237" s="95"/>
      <c r="F237" s="95"/>
      <c r="K237" s="530"/>
    </row>
    <row r="238" spans="4:11" x14ac:dyDescent="0.45">
      <c r="D238" s="23"/>
      <c r="E238" s="95"/>
      <c r="F238" s="95"/>
      <c r="K238" s="530"/>
    </row>
    <row r="239" spans="4:11" x14ac:dyDescent="0.45">
      <c r="D239" s="23"/>
      <c r="E239" s="95"/>
      <c r="F239" s="95"/>
      <c r="K239" s="530"/>
    </row>
    <row r="240" spans="4:11" x14ac:dyDescent="0.45">
      <c r="D240" s="23"/>
      <c r="E240" s="95"/>
      <c r="F240" s="95"/>
      <c r="K240" s="530"/>
    </row>
    <row r="241" spans="4:11" x14ac:dyDescent="0.45">
      <c r="D241" s="23"/>
      <c r="E241" s="95"/>
      <c r="F241" s="95"/>
      <c r="K241" s="530"/>
    </row>
    <row r="242" spans="4:11" x14ac:dyDescent="0.45">
      <c r="D242" s="23"/>
      <c r="E242" s="95"/>
      <c r="F242" s="95"/>
      <c r="K242" s="530"/>
    </row>
    <row r="243" spans="4:11" x14ac:dyDescent="0.45">
      <c r="D243" s="23"/>
      <c r="E243" s="95"/>
      <c r="F243" s="95"/>
      <c r="K243" s="530"/>
    </row>
    <row r="244" spans="4:11" x14ac:dyDescent="0.45">
      <c r="D244" s="23"/>
      <c r="E244" s="95"/>
      <c r="F244" s="95"/>
      <c r="K244" s="530"/>
    </row>
    <row r="245" spans="4:11" x14ac:dyDescent="0.45">
      <c r="D245" s="23"/>
      <c r="E245" s="95"/>
      <c r="F245" s="95"/>
      <c r="K245" s="530"/>
    </row>
    <row r="246" spans="4:11" x14ac:dyDescent="0.45">
      <c r="D246" s="23"/>
      <c r="E246" s="95"/>
      <c r="F246" s="95"/>
      <c r="K246" s="530"/>
    </row>
    <row r="247" spans="4:11" x14ac:dyDescent="0.45">
      <c r="D247" s="23"/>
      <c r="E247" s="95"/>
      <c r="F247" s="95"/>
      <c r="K247" s="530"/>
    </row>
    <row r="248" spans="4:11" x14ac:dyDescent="0.45">
      <c r="D248" s="23"/>
      <c r="E248" s="95"/>
      <c r="F248" s="95"/>
      <c r="K248" s="530"/>
    </row>
    <row r="249" spans="4:11" x14ac:dyDescent="0.45">
      <c r="D249" s="23"/>
      <c r="E249" s="95"/>
      <c r="F249" s="95"/>
      <c r="K249" s="530"/>
    </row>
    <row r="250" spans="4:11" x14ac:dyDescent="0.45">
      <c r="D250" s="23"/>
      <c r="E250" s="95"/>
      <c r="F250" s="95"/>
      <c r="K250" s="530"/>
    </row>
    <row r="251" spans="4:11" x14ac:dyDescent="0.45">
      <c r="D251" s="23"/>
      <c r="E251" s="95"/>
      <c r="F251" s="95"/>
      <c r="K251" s="530"/>
    </row>
    <row r="252" spans="4:11" x14ac:dyDescent="0.45">
      <c r="D252" s="23"/>
      <c r="E252" s="95"/>
      <c r="F252" s="95"/>
      <c r="K252" s="530"/>
    </row>
    <row r="253" spans="4:11" x14ac:dyDescent="0.45">
      <c r="D253" s="23"/>
      <c r="E253" s="95"/>
      <c r="F253" s="95"/>
      <c r="K253" s="530"/>
    </row>
    <row r="254" spans="4:11" x14ac:dyDescent="0.45">
      <c r="D254" s="23"/>
      <c r="E254" s="95"/>
      <c r="F254" s="95"/>
      <c r="K254" s="530"/>
    </row>
    <row r="255" spans="4:11" x14ac:dyDescent="0.45">
      <c r="D255" s="23"/>
      <c r="E255" s="95"/>
      <c r="F255" s="95"/>
      <c r="K255" s="530"/>
    </row>
    <row r="256" spans="4:11" x14ac:dyDescent="0.45">
      <c r="D256" s="23"/>
      <c r="E256" s="95"/>
      <c r="F256" s="95"/>
      <c r="K256" s="530"/>
    </row>
    <row r="257" spans="4:11" x14ac:dyDescent="0.45">
      <c r="D257" s="23"/>
      <c r="E257" s="95"/>
      <c r="F257" s="95"/>
      <c r="K257" s="530"/>
    </row>
    <row r="258" spans="4:11" x14ac:dyDescent="0.45">
      <c r="D258" s="23"/>
      <c r="E258" s="95"/>
      <c r="F258" s="95"/>
      <c r="K258" s="530"/>
    </row>
    <row r="259" spans="4:11" x14ac:dyDescent="0.45">
      <c r="D259" s="23"/>
      <c r="E259" s="95"/>
      <c r="F259" s="95"/>
      <c r="K259" s="530"/>
    </row>
    <row r="260" spans="4:11" x14ac:dyDescent="0.45">
      <c r="D260" s="23"/>
      <c r="E260" s="95"/>
      <c r="F260" s="95"/>
      <c r="K260" s="530"/>
    </row>
    <row r="261" spans="4:11" x14ac:dyDescent="0.45">
      <c r="D261" s="23"/>
      <c r="E261" s="95"/>
      <c r="F261" s="95"/>
      <c r="K261" s="530"/>
    </row>
    <row r="262" spans="4:11" x14ac:dyDescent="0.45">
      <c r="D262" s="23"/>
      <c r="E262" s="95"/>
      <c r="F262" s="95"/>
      <c r="K262" s="530"/>
    </row>
    <row r="263" spans="4:11" x14ac:dyDescent="0.45">
      <c r="D263" s="23"/>
      <c r="E263" s="95"/>
      <c r="F263" s="95"/>
      <c r="K263" s="530"/>
    </row>
    <row r="264" spans="4:11" x14ac:dyDescent="0.45">
      <c r="D264" s="23"/>
      <c r="E264" s="95"/>
      <c r="F264" s="95"/>
      <c r="K264" s="530"/>
    </row>
    <row r="265" spans="4:11" x14ac:dyDescent="0.45">
      <c r="D265" s="23"/>
      <c r="E265" s="95"/>
      <c r="F265" s="95"/>
      <c r="K265" s="530"/>
    </row>
    <row r="266" spans="4:11" x14ac:dyDescent="0.45">
      <c r="D266" s="23"/>
      <c r="E266" s="95"/>
      <c r="F266" s="95"/>
      <c r="K266" s="530"/>
    </row>
    <row r="267" spans="4:11" x14ac:dyDescent="0.45">
      <c r="D267" s="23"/>
      <c r="E267" s="95"/>
      <c r="F267" s="95"/>
      <c r="K267" s="530"/>
    </row>
    <row r="268" spans="4:11" x14ac:dyDescent="0.45">
      <c r="D268" s="23"/>
      <c r="E268" s="95"/>
      <c r="F268" s="95"/>
      <c r="K268" s="530"/>
    </row>
    <row r="269" spans="4:11" x14ac:dyDescent="0.45">
      <c r="D269" s="23"/>
      <c r="E269" s="95"/>
      <c r="F269" s="95"/>
      <c r="K269" s="530"/>
    </row>
    <row r="270" spans="4:11" x14ac:dyDescent="0.45">
      <c r="D270" s="23"/>
      <c r="E270" s="95"/>
      <c r="F270" s="95"/>
      <c r="K270" s="530"/>
    </row>
    <row r="271" spans="4:11" x14ac:dyDescent="0.45">
      <c r="D271" s="23"/>
      <c r="E271" s="95"/>
      <c r="F271" s="95"/>
      <c r="K271" s="530"/>
    </row>
    <row r="272" spans="4:11" x14ac:dyDescent="0.45">
      <c r="D272" s="23"/>
      <c r="E272" s="95"/>
      <c r="F272" s="95"/>
      <c r="K272" s="530"/>
    </row>
    <row r="273" spans="4:11" x14ac:dyDescent="0.45">
      <c r="D273" s="23"/>
      <c r="E273" s="95"/>
      <c r="F273" s="95"/>
      <c r="K273" s="530"/>
    </row>
    <row r="274" spans="4:11" x14ac:dyDescent="0.45">
      <c r="D274" s="23"/>
      <c r="E274" s="95"/>
      <c r="F274" s="95"/>
      <c r="K274" s="530"/>
    </row>
    <row r="275" spans="4:11" x14ac:dyDescent="0.45">
      <c r="D275" s="23"/>
      <c r="E275" s="95"/>
      <c r="F275" s="95"/>
      <c r="K275" s="530"/>
    </row>
    <row r="276" spans="4:11" x14ac:dyDescent="0.45">
      <c r="D276" s="23"/>
      <c r="E276" s="95"/>
      <c r="F276" s="95"/>
      <c r="K276" s="530"/>
    </row>
    <row r="277" spans="4:11" x14ac:dyDescent="0.45">
      <c r="D277" s="23"/>
      <c r="E277" s="95"/>
      <c r="F277" s="95"/>
      <c r="K277" s="530"/>
    </row>
    <row r="278" spans="4:11" x14ac:dyDescent="0.45">
      <c r="D278" s="23"/>
      <c r="E278" s="95"/>
      <c r="F278" s="95"/>
      <c r="K278" s="530"/>
    </row>
    <row r="279" spans="4:11" x14ac:dyDescent="0.45">
      <c r="D279" s="23"/>
      <c r="E279" s="95"/>
      <c r="F279" s="95"/>
      <c r="K279" s="530"/>
    </row>
    <row r="280" spans="4:11" x14ac:dyDescent="0.45">
      <c r="D280" s="23"/>
      <c r="E280" s="95"/>
      <c r="F280" s="95"/>
      <c r="K280" s="530"/>
    </row>
    <row r="281" spans="4:11" x14ac:dyDescent="0.45">
      <c r="D281" s="23"/>
      <c r="E281" s="95"/>
      <c r="F281" s="95"/>
      <c r="K281" s="530"/>
    </row>
    <row r="282" spans="4:11" x14ac:dyDescent="0.45">
      <c r="D282" s="23"/>
      <c r="E282" s="95"/>
      <c r="F282" s="95"/>
      <c r="K282" s="530"/>
    </row>
    <row r="283" spans="4:11" x14ac:dyDescent="0.45">
      <c r="D283" s="23"/>
      <c r="E283" s="95"/>
      <c r="F283" s="95"/>
      <c r="K283" s="530"/>
    </row>
    <row r="284" spans="4:11" x14ac:dyDescent="0.45">
      <c r="D284" s="23"/>
      <c r="E284" s="95"/>
      <c r="F284" s="95"/>
      <c r="K284" s="530"/>
    </row>
    <row r="285" spans="4:11" x14ac:dyDescent="0.45">
      <c r="D285" s="23"/>
      <c r="E285" s="95"/>
      <c r="F285" s="95"/>
      <c r="K285" s="530"/>
    </row>
    <row r="286" spans="4:11" x14ac:dyDescent="0.45">
      <c r="D286" s="23"/>
      <c r="E286" s="95"/>
      <c r="F286" s="95"/>
      <c r="K286" s="530"/>
    </row>
    <row r="287" spans="4:11" x14ac:dyDescent="0.45">
      <c r="D287" s="23"/>
      <c r="E287" s="95"/>
      <c r="F287" s="95"/>
      <c r="K287" s="530"/>
    </row>
    <row r="288" spans="4:11" x14ac:dyDescent="0.45">
      <c r="D288" s="23"/>
      <c r="E288" s="95"/>
      <c r="F288" s="95"/>
      <c r="K288" s="530"/>
    </row>
    <row r="289" spans="4:11" x14ac:dyDescent="0.45">
      <c r="D289" s="23"/>
      <c r="E289" s="95"/>
      <c r="F289" s="95"/>
      <c r="K289" s="530"/>
    </row>
    <row r="290" spans="4:11" x14ac:dyDescent="0.45">
      <c r="D290" s="23"/>
      <c r="E290" s="95"/>
      <c r="F290" s="95"/>
      <c r="K290" s="530"/>
    </row>
    <row r="291" spans="4:11" x14ac:dyDescent="0.45">
      <c r="D291" s="23"/>
      <c r="E291" s="95"/>
      <c r="F291" s="95"/>
      <c r="K291" s="530"/>
    </row>
    <row r="292" spans="4:11" x14ac:dyDescent="0.45">
      <c r="D292" s="23"/>
      <c r="E292" s="95"/>
      <c r="F292" s="95"/>
      <c r="K292" s="530"/>
    </row>
    <row r="293" spans="4:11" x14ac:dyDescent="0.45">
      <c r="D293" s="23"/>
      <c r="E293" s="95"/>
      <c r="F293" s="95"/>
      <c r="K293" s="530"/>
    </row>
    <row r="294" spans="4:11" x14ac:dyDescent="0.45">
      <c r="D294" s="23"/>
      <c r="E294" s="95"/>
      <c r="F294" s="95"/>
      <c r="K294" s="530"/>
    </row>
    <row r="295" spans="4:11" x14ac:dyDescent="0.45">
      <c r="D295" s="23"/>
      <c r="E295" s="95"/>
      <c r="F295" s="95"/>
      <c r="K295" s="530"/>
    </row>
    <row r="296" spans="4:11" x14ac:dyDescent="0.45">
      <c r="D296" s="23"/>
      <c r="E296" s="95"/>
      <c r="F296" s="95"/>
      <c r="K296" s="530"/>
    </row>
    <row r="297" spans="4:11" x14ac:dyDescent="0.45">
      <c r="D297" s="23"/>
      <c r="E297" s="95"/>
      <c r="F297" s="95"/>
      <c r="K297" s="530"/>
    </row>
    <row r="298" spans="4:11" x14ac:dyDescent="0.45">
      <c r="D298" s="23"/>
      <c r="E298" s="95"/>
      <c r="F298" s="95"/>
      <c r="K298" s="530"/>
    </row>
    <row r="299" spans="4:11" x14ac:dyDescent="0.45">
      <c r="D299" s="23"/>
      <c r="E299" s="95"/>
      <c r="F299" s="95"/>
      <c r="K299" s="530"/>
    </row>
    <row r="300" spans="4:11" x14ac:dyDescent="0.45">
      <c r="D300" s="23"/>
      <c r="E300" s="95"/>
      <c r="F300" s="95"/>
      <c r="K300" s="530"/>
    </row>
    <row r="301" spans="4:11" x14ac:dyDescent="0.45">
      <c r="D301" s="23"/>
      <c r="E301" s="95"/>
      <c r="F301" s="95"/>
      <c r="K301" s="530"/>
    </row>
    <row r="302" spans="4:11" x14ac:dyDescent="0.45">
      <c r="D302" s="23"/>
      <c r="E302" s="95"/>
      <c r="F302" s="95"/>
      <c r="K302" s="530"/>
    </row>
    <row r="303" spans="4:11" x14ac:dyDescent="0.45">
      <c r="D303" s="23"/>
      <c r="E303" s="95"/>
      <c r="F303" s="95"/>
      <c r="K303" s="530"/>
    </row>
    <row r="304" spans="4:11" x14ac:dyDescent="0.45">
      <c r="D304" s="23"/>
      <c r="E304" s="95"/>
      <c r="F304" s="95"/>
      <c r="K304" s="530"/>
    </row>
    <row r="305" spans="4:11" x14ac:dyDescent="0.45">
      <c r="D305" s="23"/>
      <c r="E305" s="95"/>
      <c r="F305" s="95"/>
      <c r="K305" s="530"/>
    </row>
    <row r="306" spans="4:11" x14ac:dyDescent="0.45">
      <c r="D306" s="23"/>
      <c r="E306" s="95"/>
      <c r="F306" s="95"/>
      <c r="K306" s="530"/>
    </row>
    <row r="307" spans="4:11" x14ac:dyDescent="0.45">
      <c r="D307" s="23"/>
      <c r="E307" s="95"/>
      <c r="F307" s="95"/>
      <c r="K307" s="530"/>
    </row>
    <row r="308" spans="4:11" x14ac:dyDescent="0.45">
      <c r="D308" s="23"/>
      <c r="E308" s="95"/>
      <c r="F308" s="95"/>
      <c r="K308" s="530"/>
    </row>
    <row r="309" spans="4:11" x14ac:dyDescent="0.45">
      <c r="D309" s="23"/>
      <c r="E309" s="95"/>
      <c r="F309" s="95"/>
      <c r="K309" s="530"/>
    </row>
    <row r="310" spans="4:11" x14ac:dyDescent="0.45">
      <c r="D310" s="23"/>
      <c r="E310" s="95"/>
      <c r="F310" s="95"/>
      <c r="K310" s="530"/>
    </row>
    <row r="311" spans="4:11" x14ac:dyDescent="0.45">
      <c r="D311" s="23"/>
      <c r="E311" s="95"/>
      <c r="F311" s="95"/>
      <c r="K311" s="530"/>
    </row>
    <row r="312" spans="4:11" x14ac:dyDescent="0.45">
      <c r="D312" s="23"/>
      <c r="E312" s="95"/>
      <c r="F312" s="95"/>
      <c r="K312" s="530"/>
    </row>
    <row r="313" spans="4:11" x14ac:dyDescent="0.45">
      <c r="D313" s="23"/>
      <c r="E313" s="95"/>
      <c r="F313" s="95"/>
      <c r="K313" s="530"/>
    </row>
    <row r="314" spans="4:11" x14ac:dyDescent="0.45">
      <c r="D314" s="23"/>
      <c r="E314" s="95"/>
      <c r="F314" s="95"/>
      <c r="K314" s="530"/>
    </row>
    <row r="315" spans="4:11" x14ac:dyDescent="0.45">
      <c r="D315" s="23"/>
      <c r="E315" s="95"/>
      <c r="F315" s="95"/>
      <c r="K315" s="530"/>
    </row>
    <row r="316" spans="4:11" x14ac:dyDescent="0.45">
      <c r="D316" s="23"/>
      <c r="E316" s="95"/>
      <c r="F316" s="95"/>
      <c r="K316" s="530"/>
    </row>
    <row r="317" spans="4:11" x14ac:dyDescent="0.45">
      <c r="D317" s="23"/>
      <c r="E317" s="95"/>
      <c r="F317" s="95"/>
      <c r="K317" s="530"/>
    </row>
    <row r="318" spans="4:11" x14ac:dyDescent="0.45">
      <c r="D318" s="23"/>
      <c r="E318" s="95"/>
      <c r="F318" s="95"/>
      <c r="K318" s="530"/>
    </row>
    <row r="319" spans="4:11" x14ac:dyDescent="0.45">
      <c r="D319" s="23"/>
      <c r="E319" s="95"/>
      <c r="F319" s="95"/>
      <c r="K319" s="530"/>
    </row>
    <row r="320" spans="4:11" x14ac:dyDescent="0.45">
      <c r="D320" s="23"/>
      <c r="E320" s="95"/>
      <c r="F320" s="95"/>
      <c r="K320" s="530"/>
    </row>
    <row r="321" spans="4:11" x14ac:dyDescent="0.45">
      <c r="D321" s="23"/>
      <c r="E321" s="95"/>
      <c r="F321" s="95"/>
      <c r="K321" s="530"/>
    </row>
    <row r="322" spans="4:11" x14ac:dyDescent="0.45">
      <c r="D322" s="23"/>
      <c r="E322" s="95"/>
      <c r="F322" s="95"/>
      <c r="K322" s="530"/>
    </row>
    <row r="323" spans="4:11" x14ac:dyDescent="0.45">
      <c r="D323" s="23"/>
      <c r="E323" s="95"/>
      <c r="F323" s="95"/>
      <c r="K323" s="530"/>
    </row>
    <row r="324" spans="4:11" x14ac:dyDescent="0.45">
      <c r="D324" s="23"/>
      <c r="E324" s="95"/>
      <c r="F324" s="95"/>
      <c r="K324" s="530"/>
    </row>
    <row r="325" spans="4:11" x14ac:dyDescent="0.45">
      <c r="D325" s="23"/>
      <c r="E325" s="95"/>
      <c r="F325" s="95"/>
      <c r="K325" s="530"/>
    </row>
    <row r="326" spans="4:11" x14ac:dyDescent="0.45">
      <c r="D326" s="23"/>
      <c r="E326" s="95"/>
      <c r="F326" s="95"/>
      <c r="K326" s="530"/>
    </row>
    <row r="327" spans="4:11" x14ac:dyDescent="0.45">
      <c r="D327" s="23"/>
      <c r="E327" s="95"/>
      <c r="F327" s="95"/>
      <c r="K327" s="530"/>
    </row>
    <row r="328" spans="4:11" x14ac:dyDescent="0.45">
      <c r="D328" s="23"/>
      <c r="E328" s="95"/>
      <c r="F328" s="95"/>
      <c r="K328" s="530"/>
    </row>
    <row r="329" spans="4:11" x14ac:dyDescent="0.45">
      <c r="D329" s="23"/>
      <c r="E329" s="95"/>
      <c r="F329" s="95"/>
      <c r="K329" s="530"/>
    </row>
    <row r="330" spans="4:11" x14ac:dyDescent="0.45">
      <c r="D330" s="23"/>
      <c r="E330" s="95"/>
      <c r="F330" s="95"/>
      <c r="K330" s="530"/>
    </row>
    <row r="331" spans="4:11" x14ac:dyDescent="0.45">
      <c r="D331" s="23"/>
      <c r="E331" s="95"/>
      <c r="F331" s="95"/>
      <c r="K331" s="530"/>
    </row>
    <row r="332" spans="4:11" x14ac:dyDescent="0.45">
      <c r="D332" s="23"/>
      <c r="E332" s="95"/>
      <c r="F332" s="95"/>
      <c r="K332" s="530"/>
    </row>
    <row r="333" spans="4:11" x14ac:dyDescent="0.45">
      <c r="D333" s="23"/>
      <c r="E333" s="95"/>
      <c r="F333" s="95"/>
      <c r="K333" s="530"/>
    </row>
    <row r="334" spans="4:11" x14ac:dyDescent="0.45">
      <c r="D334" s="23"/>
      <c r="E334" s="95"/>
      <c r="F334" s="95"/>
      <c r="K334" s="530"/>
    </row>
    <row r="335" spans="4:11" x14ac:dyDescent="0.45">
      <c r="D335" s="23"/>
      <c r="E335" s="95"/>
      <c r="F335" s="95"/>
      <c r="K335" s="530"/>
    </row>
    <row r="336" spans="4:11" x14ac:dyDescent="0.45">
      <c r="D336" s="23"/>
      <c r="E336" s="95"/>
      <c r="F336" s="95"/>
      <c r="K336" s="530"/>
    </row>
    <row r="337" spans="4:11" x14ac:dyDescent="0.45">
      <c r="D337" s="23"/>
      <c r="E337" s="95"/>
      <c r="F337" s="95"/>
      <c r="K337" s="530"/>
    </row>
    <row r="338" spans="4:11" x14ac:dyDescent="0.45">
      <c r="D338" s="23"/>
      <c r="E338" s="95"/>
      <c r="F338" s="95"/>
      <c r="K338" s="530"/>
    </row>
    <row r="339" spans="4:11" x14ac:dyDescent="0.45">
      <c r="D339" s="23"/>
      <c r="E339" s="95"/>
      <c r="F339" s="95"/>
      <c r="K339" s="530"/>
    </row>
    <row r="340" spans="4:11" x14ac:dyDescent="0.45">
      <c r="D340" s="23"/>
      <c r="E340" s="95"/>
      <c r="F340" s="95"/>
      <c r="K340" s="530"/>
    </row>
    <row r="341" spans="4:11" x14ac:dyDescent="0.45">
      <c r="D341" s="23"/>
      <c r="E341" s="95"/>
      <c r="F341" s="95"/>
      <c r="K341" s="530"/>
    </row>
    <row r="342" spans="4:11" x14ac:dyDescent="0.45">
      <c r="D342" s="23"/>
      <c r="E342" s="95"/>
      <c r="F342" s="95"/>
      <c r="K342" s="530"/>
    </row>
    <row r="343" spans="4:11" x14ac:dyDescent="0.45">
      <c r="D343" s="23"/>
      <c r="E343" s="95"/>
      <c r="F343" s="95"/>
      <c r="K343" s="530"/>
    </row>
    <row r="344" spans="4:11" x14ac:dyDescent="0.45">
      <c r="D344" s="23"/>
      <c r="E344" s="95"/>
      <c r="F344" s="95"/>
      <c r="K344" s="530"/>
    </row>
    <row r="345" spans="4:11" x14ac:dyDescent="0.45">
      <c r="D345" s="23"/>
      <c r="E345" s="95"/>
      <c r="F345" s="95"/>
      <c r="K345" s="530"/>
    </row>
    <row r="346" spans="4:11" x14ac:dyDescent="0.45">
      <c r="D346" s="23"/>
      <c r="E346" s="95"/>
      <c r="F346" s="95"/>
      <c r="K346" s="530"/>
    </row>
    <row r="347" spans="4:11" x14ac:dyDescent="0.45">
      <c r="D347" s="23"/>
      <c r="E347" s="95"/>
      <c r="F347" s="95"/>
      <c r="K347" s="530"/>
    </row>
    <row r="348" spans="4:11" x14ac:dyDescent="0.45">
      <c r="D348" s="23"/>
      <c r="E348" s="95"/>
      <c r="F348" s="95"/>
      <c r="K348" s="530"/>
    </row>
    <row r="349" spans="4:11" x14ac:dyDescent="0.45">
      <c r="D349" s="23"/>
      <c r="E349" s="95"/>
      <c r="F349" s="95"/>
      <c r="K349" s="530"/>
    </row>
    <row r="350" spans="4:11" x14ac:dyDescent="0.45">
      <c r="D350" s="23"/>
      <c r="E350" s="95"/>
      <c r="F350" s="95"/>
      <c r="K350" s="530"/>
    </row>
    <row r="351" spans="4:11" x14ac:dyDescent="0.45">
      <c r="D351" s="23"/>
      <c r="E351" s="95"/>
      <c r="F351" s="95"/>
      <c r="K351" s="530"/>
    </row>
    <row r="352" spans="4:11" x14ac:dyDescent="0.45">
      <c r="D352" s="23"/>
      <c r="E352" s="95"/>
      <c r="F352" s="95"/>
      <c r="K352" s="530"/>
    </row>
    <row r="353" spans="4:11" x14ac:dyDescent="0.45">
      <c r="D353" s="23"/>
      <c r="E353" s="95"/>
      <c r="F353" s="95"/>
      <c r="K353" s="530"/>
    </row>
    <row r="354" spans="4:11" x14ac:dyDescent="0.45">
      <c r="D354" s="23"/>
      <c r="E354" s="95"/>
      <c r="F354" s="95"/>
      <c r="K354" s="530"/>
    </row>
    <row r="355" spans="4:11" x14ac:dyDescent="0.45">
      <c r="D355" s="23"/>
      <c r="E355" s="95"/>
      <c r="F355" s="95"/>
      <c r="K355" s="530"/>
    </row>
    <row r="356" spans="4:11" x14ac:dyDescent="0.45">
      <c r="D356" s="23"/>
      <c r="E356" s="95"/>
      <c r="F356" s="95"/>
      <c r="K356" s="530"/>
    </row>
    <row r="357" spans="4:11" x14ac:dyDescent="0.45">
      <c r="D357" s="23"/>
      <c r="E357" s="95"/>
      <c r="F357" s="95"/>
      <c r="K357" s="530"/>
    </row>
    <row r="358" spans="4:11" x14ac:dyDescent="0.45">
      <c r="D358" s="23"/>
      <c r="E358" s="95"/>
      <c r="F358" s="95"/>
      <c r="K358" s="530"/>
    </row>
    <row r="359" spans="4:11" x14ac:dyDescent="0.45">
      <c r="D359" s="23"/>
      <c r="E359" s="95"/>
      <c r="F359" s="95"/>
      <c r="K359" s="530"/>
    </row>
    <row r="360" spans="4:11" x14ac:dyDescent="0.45">
      <c r="D360" s="23"/>
      <c r="E360" s="95"/>
      <c r="F360" s="95"/>
      <c r="K360" s="530"/>
    </row>
    <row r="361" spans="4:11" x14ac:dyDescent="0.45">
      <c r="D361" s="23"/>
      <c r="E361" s="95"/>
      <c r="F361" s="95"/>
      <c r="K361" s="530"/>
    </row>
    <row r="362" spans="4:11" x14ac:dyDescent="0.45">
      <c r="D362" s="23"/>
      <c r="E362" s="95"/>
      <c r="F362" s="95"/>
      <c r="K362" s="530"/>
    </row>
    <row r="363" spans="4:11" x14ac:dyDescent="0.45">
      <c r="D363" s="23"/>
      <c r="E363" s="95"/>
      <c r="F363" s="95"/>
      <c r="K363" s="530"/>
    </row>
    <row r="364" spans="4:11" x14ac:dyDescent="0.45">
      <c r="D364" s="23"/>
      <c r="E364" s="95"/>
      <c r="F364" s="95"/>
      <c r="K364" s="530"/>
    </row>
    <row r="365" spans="4:11" x14ac:dyDescent="0.45">
      <c r="D365" s="23"/>
      <c r="E365" s="95"/>
      <c r="F365" s="95"/>
      <c r="K365" s="530"/>
    </row>
    <row r="366" spans="4:11" x14ac:dyDescent="0.45">
      <c r="D366" s="23"/>
      <c r="E366" s="95"/>
      <c r="F366" s="95"/>
      <c r="K366" s="530"/>
    </row>
    <row r="367" spans="4:11" x14ac:dyDescent="0.45">
      <c r="D367" s="23"/>
      <c r="E367" s="95"/>
      <c r="F367" s="95"/>
      <c r="K367" s="530"/>
    </row>
    <row r="368" spans="4:11" x14ac:dyDescent="0.45">
      <c r="D368" s="23"/>
      <c r="E368" s="95"/>
      <c r="F368" s="95"/>
      <c r="K368" s="530"/>
    </row>
    <row r="369" spans="4:11" x14ac:dyDescent="0.45">
      <c r="D369" s="23"/>
      <c r="E369" s="95"/>
      <c r="F369" s="95"/>
      <c r="K369" s="530"/>
    </row>
    <row r="370" spans="4:11" x14ac:dyDescent="0.45">
      <c r="D370" s="23"/>
      <c r="E370" s="95"/>
      <c r="F370" s="95"/>
      <c r="K370" s="530"/>
    </row>
    <row r="371" spans="4:11" x14ac:dyDescent="0.45">
      <c r="D371" s="23"/>
      <c r="E371" s="95"/>
      <c r="F371" s="95"/>
      <c r="K371" s="530"/>
    </row>
    <row r="372" spans="4:11" x14ac:dyDescent="0.45">
      <c r="D372" s="23"/>
      <c r="E372" s="95"/>
      <c r="F372" s="95"/>
      <c r="K372" s="530"/>
    </row>
    <row r="373" spans="4:11" x14ac:dyDescent="0.45">
      <c r="D373" s="23"/>
      <c r="E373" s="95"/>
      <c r="F373" s="95"/>
      <c r="K373" s="530"/>
    </row>
    <row r="374" spans="4:11" x14ac:dyDescent="0.45">
      <c r="D374" s="23"/>
      <c r="E374" s="95"/>
      <c r="F374" s="95"/>
      <c r="K374" s="530"/>
    </row>
    <row r="375" spans="4:11" x14ac:dyDescent="0.45">
      <c r="D375" s="23"/>
      <c r="E375" s="95"/>
      <c r="F375" s="95"/>
      <c r="K375" s="530"/>
    </row>
    <row r="376" spans="4:11" x14ac:dyDescent="0.45">
      <c r="D376" s="23"/>
      <c r="E376" s="95"/>
      <c r="F376" s="95"/>
      <c r="K376" s="530"/>
    </row>
    <row r="377" spans="4:11" x14ac:dyDescent="0.45">
      <c r="D377" s="23"/>
      <c r="E377" s="95"/>
      <c r="F377" s="95"/>
      <c r="K377" s="530"/>
    </row>
    <row r="378" spans="4:11" x14ac:dyDescent="0.45">
      <c r="D378" s="23"/>
      <c r="E378" s="95"/>
      <c r="F378" s="95"/>
      <c r="K378" s="530"/>
    </row>
    <row r="379" spans="4:11" x14ac:dyDescent="0.45">
      <c r="D379" s="23"/>
      <c r="E379" s="95"/>
      <c r="F379" s="95"/>
      <c r="K379" s="530"/>
    </row>
    <row r="380" spans="4:11" x14ac:dyDescent="0.45">
      <c r="D380" s="23"/>
      <c r="E380" s="95"/>
      <c r="F380" s="95"/>
      <c r="K380" s="530"/>
    </row>
    <row r="381" spans="4:11" x14ac:dyDescent="0.45">
      <c r="D381" s="23"/>
      <c r="E381" s="95"/>
      <c r="F381" s="95"/>
      <c r="K381" s="530"/>
    </row>
    <row r="382" spans="4:11" x14ac:dyDescent="0.45">
      <c r="D382" s="23"/>
      <c r="E382" s="95"/>
      <c r="F382" s="95"/>
      <c r="K382" s="530"/>
    </row>
    <row r="383" spans="4:11" x14ac:dyDescent="0.45">
      <c r="D383" s="23"/>
      <c r="E383" s="95"/>
      <c r="F383" s="95"/>
      <c r="K383" s="530"/>
    </row>
    <row r="384" spans="4:11" x14ac:dyDescent="0.45">
      <c r="D384" s="23"/>
      <c r="E384" s="95"/>
      <c r="F384" s="95"/>
      <c r="K384" s="530"/>
    </row>
    <row r="385" spans="4:11" x14ac:dyDescent="0.45">
      <c r="D385" s="23"/>
      <c r="E385" s="95"/>
      <c r="F385" s="95"/>
      <c r="K385" s="530"/>
    </row>
    <row r="386" spans="4:11" x14ac:dyDescent="0.45">
      <c r="D386" s="23"/>
      <c r="E386" s="95"/>
      <c r="F386" s="95"/>
      <c r="K386" s="530"/>
    </row>
    <row r="387" spans="4:11" x14ac:dyDescent="0.45">
      <c r="D387" s="23"/>
      <c r="E387" s="95"/>
      <c r="F387" s="95"/>
      <c r="K387" s="530"/>
    </row>
    <row r="388" spans="4:11" x14ac:dyDescent="0.45">
      <c r="D388" s="23"/>
      <c r="E388" s="95"/>
      <c r="F388" s="95"/>
      <c r="K388" s="530"/>
    </row>
    <row r="389" spans="4:11" x14ac:dyDescent="0.45">
      <c r="D389" s="23"/>
      <c r="E389" s="95"/>
      <c r="F389" s="95"/>
      <c r="K389" s="530"/>
    </row>
    <row r="390" spans="4:11" x14ac:dyDescent="0.45">
      <c r="D390" s="23"/>
      <c r="E390" s="95"/>
      <c r="F390" s="95"/>
      <c r="K390" s="530"/>
    </row>
    <row r="391" spans="4:11" x14ac:dyDescent="0.45">
      <c r="D391" s="23"/>
      <c r="E391" s="95"/>
      <c r="F391" s="95"/>
      <c r="K391" s="530"/>
    </row>
    <row r="392" spans="4:11" x14ac:dyDescent="0.45">
      <c r="D392" s="23"/>
      <c r="E392" s="95"/>
      <c r="F392" s="95"/>
      <c r="K392" s="530"/>
    </row>
    <row r="393" spans="4:11" x14ac:dyDescent="0.45">
      <c r="D393" s="23"/>
      <c r="E393" s="95"/>
      <c r="F393" s="95"/>
      <c r="K393" s="530"/>
    </row>
    <row r="394" spans="4:11" x14ac:dyDescent="0.45">
      <c r="D394" s="23"/>
      <c r="E394" s="95"/>
      <c r="F394" s="95"/>
      <c r="K394" s="530"/>
    </row>
    <row r="395" spans="4:11" x14ac:dyDescent="0.45">
      <c r="D395" s="23"/>
      <c r="E395" s="95"/>
      <c r="F395" s="95"/>
      <c r="K395" s="530"/>
    </row>
    <row r="396" spans="4:11" x14ac:dyDescent="0.45">
      <c r="D396" s="23"/>
      <c r="E396" s="95"/>
      <c r="F396" s="95"/>
      <c r="K396" s="530"/>
    </row>
    <row r="397" spans="4:11" x14ac:dyDescent="0.45">
      <c r="D397" s="23"/>
      <c r="E397" s="95"/>
      <c r="F397" s="95"/>
      <c r="K397" s="530"/>
    </row>
    <row r="398" spans="4:11" x14ac:dyDescent="0.45">
      <c r="D398" s="23"/>
      <c r="E398" s="95"/>
      <c r="F398" s="95"/>
      <c r="K398" s="530"/>
    </row>
    <row r="399" spans="4:11" x14ac:dyDescent="0.45">
      <c r="D399" s="23"/>
      <c r="E399" s="95"/>
      <c r="F399" s="95"/>
      <c r="K399" s="530"/>
    </row>
    <row r="400" spans="4:11" x14ac:dyDescent="0.45">
      <c r="D400" s="23"/>
      <c r="E400" s="95"/>
      <c r="F400" s="95"/>
      <c r="K400" s="530"/>
    </row>
    <row r="401" spans="4:11" x14ac:dyDescent="0.45">
      <c r="D401" s="23"/>
      <c r="E401" s="95"/>
      <c r="F401" s="95"/>
      <c r="K401" s="530"/>
    </row>
    <row r="402" spans="4:11" x14ac:dyDescent="0.45">
      <c r="D402" s="23"/>
      <c r="E402" s="95"/>
      <c r="F402" s="95"/>
      <c r="K402" s="530"/>
    </row>
    <row r="403" spans="4:11" x14ac:dyDescent="0.45">
      <c r="D403" s="23"/>
      <c r="E403" s="95"/>
      <c r="F403" s="95"/>
      <c r="K403" s="530"/>
    </row>
    <row r="404" spans="4:11" x14ac:dyDescent="0.45">
      <c r="D404" s="23"/>
      <c r="E404" s="95"/>
      <c r="F404" s="95"/>
      <c r="K404" s="530"/>
    </row>
    <row r="405" spans="4:11" x14ac:dyDescent="0.45">
      <c r="D405" s="23"/>
      <c r="E405" s="95"/>
      <c r="F405" s="95"/>
      <c r="K405" s="530"/>
    </row>
    <row r="406" spans="4:11" x14ac:dyDescent="0.45">
      <c r="D406" s="23"/>
      <c r="E406" s="95"/>
      <c r="F406" s="95"/>
      <c r="K406" s="530"/>
    </row>
    <row r="407" spans="4:11" x14ac:dyDescent="0.45">
      <c r="D407" s="23"/>
      <c r="E407" s="95"/>
      <c r="F407" s="95"/>
      <c r="K407" s="530"/>
    </row>
    <row r="408" spans="4:11" x14ac:dyDescent="0.45">
      <c r="D408" s="23"/>
      <c r="E408" s="95"/>
      <c r="F408" s="95"/>
      <c r="K408" s="530"/>
    </row>
    <row r="409" spans="4:11" x14ac:dyDescent="0.45">
      <c r="D409" s="23"/>
      <c r="E409" s="95"/>
      <c r="F409" s="95"/>
      <c r="K409" s="530"/>
    </row>
    <row r="410" spans="4:11" x14ac:dyDescent="0.45">
      <c r="D410" s="23"/>
      <c r="E410" s="95"/>
      <c r="F410" s="95"/>
      <c r="K410" s="530"/>
    </row>
    <row r="411" spans="4:11" x14ac:dyDescent="0.45">
      <c r="D411" s="23"/>
      <c r="E411" s="95"/>
      <c r="F411" s="95"/>
      <c r="K411" s="530"/>
    </row>
    <row r="412" spans="4:11" x14ac:dyDescent="0.45">
      <c r="D412" s="23"/>
      <c r="E412" s="95"/>
      <c r="F412" s="95"/>
      <c r="K412" s="530"/>
    </row>
    <row r="413" spans="4:11" x14ac:dyDescent="0.45">
      <c r="D413" s="23"/>
      <c r="E413" s="95"/>
      <c r="F413" s="95"/>
      <c r="K413" s="530"/>
    </row>
    <row r="414" spans="4:11" x14ac:dyDescent="0.45">
      <c r="D414" s="23"/>
      <c r="E414" s="95"/>
      <c r="F414" s="95"/>
      <c r="K414" s="530"/>
    </row>
    <row r="415" spans="4:11" x14ac:dyDescent="0.45">
      <c r="D415" s="23"/>
      <c r="E415" s="95"/>
      <c r="F415" s="95"/>
      <c r="K415" s="530"/>
    </row>
    <row r="416" spans="4:11" x14ac:dyDescent="0.45">
      <c r="D416" s="23"/>
      <c r="E416" s="95"/>
      <c r="F416" s="95"/>
      <c r="K416" s="530"/>
    </row>
    <row r="417" spans="4:11" x14ac:dyDescent="0.45">
      <c r="D417" s="23"/>
      <c r="E417" s="95"/>
      <c r="F417" s="95"/>
      <c r="K417" s="530"/>
    </row>
    <row r="418" spans="4:11" x14ac:dyDescent="0.45">
      <c r="D418" s="23"/>
      <c r="E418" s="95"/>
      <c r="F418" s="95"/>
      <c r="K418" s="530"/>
    </row>
    <row r="419" spans="4:11" x14ac:dyDescent="0.45">
      <c r="D419" s="23"/>
      <c r="E419" s="95"/>
      <c r="F419" s="95"/>
      <c r="K419" s="530"/>
    </row>
    <row r="420" spans="4:11" x14ac:dyDescent="0.45">
      <c r="D420" s="23"/>
      <c r="E420" s="95"/>
      <c r="F420" s="95"/>
      <c r="K420" s="530"/>
    </row>
    <row r="421" spans="4:11" x14ac:dyDescent="0.45">
      <c r="D421" s="23"/>
      <c r="E421" s="95"/>
      <c r="F421" s="95"/>
      <c r="K421" s="530"/>
    </row>
    <row r="422" spans="4:11" x14ac:dyDescent="0.45">
      <c r="D422" s="23"/>
      <c r="E422" s="95"/>
      <c r="F422" s="95"/>
      <c r="K422" s="530"/>
    </row>
    <row r="423" spans="4:11" x14ac:dyDescent="0.45">
      <c r="D423" s="23"/>
      <c r="E423" s="95"/>
      <c r="F423" s="95"/>
      <c r="K423" s="530"/>
    </row>
    <row r="424" spans="4:11" x14ac:dyDescent="0.45">
      <c r="D424" s="23"/>
      <c r="E424" s="95"/>
      <c r="F424" s="95"/>
      <c r="K424" s="530"/>
    </row>
    <row r="425" spans="4:11" x14ac:dyDescent="0.45">
      <c r="D425" s="23"/>
      <c r="E425" s="95"/>
      <c r="F425" s="95"/>
      <c r="K425" s="530"/>
    </row>
    <row r="426" spans="4:11" x14ac:dyDescent="0.45">
      <c r="D426" s="23"/>
      <c r="E426" s="95"/>
      <c r="F426" s="95"/>
      <c r="K426" s="530"/>
    </row>
    <row r="427" spans="4:11" x14ac:dyDescent="0.45">
      <c r="D427" s="23"/>
      <c r="E427" s="95"/>
      <c r="F427" s="95"/>
      <c r="K427" s="530"/>
    </row>
    <row r="428" spans="4:11" x14ac:dyDescent="0.45">
      <c r="D428" s="23"/>
      <c r="E428" s="95"/>
      <c r="F428" s="95"/>
      <c r="K428" s="530"/>
    </row>
    <row r="429" spans="4:11" x14ac:dyDescent="0.45">
      <c r="D429" s="23"/>
      <c r="E429" s="95"/>
      <c r="F429" s="95"/>
      <c r="K429" s="530"/>
    </row>
    <row r="430" spans="4:11" x14ac:dyDescent="0.45">
      <c r="D430" s="23"/>
      <c r="E430" s="95"/>
      <c r="F430" s="95"/>
      <c r="K430" s="530"/>
    </row>
    <row r="431" spans="4:11" x14ac:dyDescent="0.45">
      <c r="D431" s="23"/>
      <c r="E431" s="95"/>
      <c r="F431" s="95"/>
      <c r="K431" s="530"/>
    </row>
    <row r="432" spans="4:11" x14ac:dyDescent="0.45">
      <c r="D432" s="23"/>
      <c r="E432" s="95"/>
      <c r="F432" s="95"/>
      <c r="K432" s="530"/>
    </row>
    <row r="433" spans="4:11" x14ac:dyDescent="0.45">
      <c r="D433" s="23"/>
      <c r="E433" s="95"/>
      <c r="F433" s="95"/>
      <c r="K433" s="530"/>
    </row>
    <row r="434" spans="4:11" x14ac:dyDescent="0.45">
      <c r="D434" s="23"/>
      <c r="E434" s="95"/>
      <c r="F434" s="95"/>
      <c r="K434" s="530"/>
    </row>
    <row r="435" spans="4:11" x14ac:dyDescent="0.45">
      <c r="D435" s="23"/>
      <c r="E435" s="95"/>
      <c r="F435" s="95"/>
      <c r="K435" s="530"/>
    </row>
    <row r="436" spans="4:11" x14ac:dyDescent="0.45">
      <c r="D436" s="23"/>
      <c r="E436" s="95"/>
      <c r="F436" s="95"/>
      <c r="K436" s="530"/>
    </row>
    <row r="437" spans="4:11" x14ac:dyDescent="0.45">
      <c r="D437" s="23"/>
      <c r="E437" s="95"/>
      <c r="F437" s="95"/>
      <c r="K437" s="530"/>
    </row>
    <row r="438" spans="4:11" x14ac:dyDescent="0.45">
      <c r="D438" s="23"/>
      <c r="E438" s="95"/>
      <c r="F438" s="95"/>
      <c r="K438" s="530"/>
    </row>
    <row r="439" spans="4:11" x14ac:dyDescent="0.45">
      <c r="D439" s="23"/>
      <c r="E439" s="95"/>
      <c r="F439" s="95"/>
      <c r="K439" s="530"/>
    </row>
    <row r="440" spans="4:11" x14ac:dyDescent="0.45">
      <c r="D440" s="23"/>
      <c r="E440" s="95"/>
      <c r="F440" s="95"/>
      <c r="K440" s="530"/>
    </row>
    <row r="441" spans="4:11" x14ac:dyDescent="0.45">
      <c r="D441" s="23"/>
      <c r="E441" s="95"/>
      <c r="F441" s="95"/>
      <c r="K441" s="530"/>
    </row>
    <row r="442" spans="4:11" x14ac:dyDescent="0.45">
      <c r="D442" s="23"/>
      <c r="E442" s="95"/>
      <c r="F442" s="95"/>
      <c r="K442" s="530"/>
    </row>
    <row r="443" spans="4:11" x14ac:dyDescent="0.45">
      <c r="D443" s="23"/>
      <c r="E443" s="95"/>
      <c r="F443" s="95"/>
      <c r="K443" s="530"/>
    </row>
    <row r="444" spans="4:11" x14ac:dyDescent="0.45">
      <c r="D444" s="23"/>
      <c r="E444" s="95"/>
      <c r="F444" s="95"/>
      <c r="K444" s="530"/>
    </row>
    <row r="445" spans="4:11" x14ac:dyDescent="0.45">
      <c r="D445" s="23"/>
      <c r="E445" s="95"/>
      <c r="F445" s="95"/>
      <c r="K445" s="530"/>
    </row>
    <row r="446" spans="4:11" x14ac:dyDescent="0.45">
      <c r="D446" s="23"/>
      <c r="E446" s="95"/>
      <c r="F446" s="95"/>
      <c r="K446" s="530"/>
    </row>
    <row r="447" spans="4:11" x14ac:dyDescent="0.45">
      <c r="D447" s="23"/>
      <c r="E447" s="95"/>
      <c r="F447" s="95"/>
      <c r="K447" s="530"/>
    </row>
    <row r="448" spans="4:11" x14ac:dyDescent="0.45">
      <c r="D448" s="23"/>
      <c r="E448" s="95"/>
      <c r="F448" s="95"/>
      <c r="K448" s="530"/>
    </row>
    <row r="449" spans="4:11" x14ac:dyDescent="0.45">
      <c r="D449" s="23"/>
      <c r="E449" s="95"/>
      <c r="F449" s="95"/>
      <c r="K449" s="530"/>
    </row>
    <row r="450" spans="4:11" x14ac:dyDescent="0.45">
      <c r="D450" s="23"/>
      <c r="E450" s="95"/>
      <c r="F450" s="95"/>
      <c r="K450" s="530"/>
    </row>
    <row r="451" spans="4:11" x14ac:dyDescent="0.45">
      <c r="D451" s="23"/>
      <c r="E451" s="95"/>
      <c r="F451" s="95"/>
      <c r="K451" s="530"/>
    </row>
    <row r="452" spans="4:11" x14ac:dyDescent="0.45">
      <c r="D452" s="23"/>
      <c r="E452" s="95"/>
      <c r="F452" s="95"/>
      <c r="K452" s="530"/>
    </row>
    <row r="453" spans="4:11" x14ac:dyDescent="0.45">
      <c r="D453" s="23"/>
      <c r="E453" s="95"/>
      <c r="F453" s="95"/>
      <c r="K453" s="530"/>
    </row>
    <row r="454" spans="4:11" x14ac:dyDescent="0.45">
      <c r="D454" s="23"/>
      <c r="E454" s="95"/>
      <c r="F454" s="95"/>
      <c r="K454" s="530"/>
    </row>
    <row r="455" spans="4:11" x14ac:dyDescent="0.45">
      <c r="D455" s="23"/>
      <c r="E455" s="95"/>
      <c r="F455" s="95"/>
      <c r="K455" s="530"/>
    </row>
    <row r="456" spans="4:11" x14ac:dyDescent="0.45">
      <c r="D456" s="23"/>
      <c r="E456" s="95"/>
      <c r="F456" s="95"/>
      <c r="K456" s="530"/>
    </row>
    <row r="457" spans="4:11" x14ac:dyDescent="0.45">
      <c r="D457" s="23"/>
      <c r="E457" s="95"/>
      <c r="F457" s="95"/>
      <c r="K457" s="530"/>
    </row>
    <row r="458" spans="4:11" x14ac:dyDescent="0.45">
      <c r="D458" s="23"/>
      <c r="E458" s="95"/>
      <c r="F458" s="95"/>
      <c r="K458" s="530"/>
    </row>
    <row r="459" spans="4:11" x14ac:dyDescent="0.45">
      <c r="D459" s="23"/>
      <c r="E459" s="95"/>
      <c r="F459" s="95"/>
      <c r="K459" s="530"/>
    </row>
    <row r="460" spans="4:11" x14ac:dyDescent="0.45">
      <c r="D460" s="23"/>
      <c r="E460" s="95"/>
      <c r="F460" s="95"/>
      <c r="K460" s="530"/>
    </row>
    <row r="461" spans="4:11" x14ac:dyDescent="0.45">
      <c r="D461" s="23"/>
      <c r="E461" s="95"/>
      <c r="F461" s="95"/>
      <c r="K461" s="530"/>
    </row>
    <row r="462" spans="4:11" x14ac:dyDescent="0.45">
      <c r="D462" s="23"/>
      <c r="E462" s="95"/>
      <c r="F462" s="95"/>
      <c r="K462" s="530"/>
    </row>
    <row r="463" spans="4:11" x14ac:dyDescent="0.45">
      <c r="D463" s="23"/>
      <c r="E463" s="95"/>
      <c r="F463" s="95"/>
      <c r="K463" s="530"/>
    </row>
    <row r="464" spans="4:11" x14ac:dyDescent="0.45">
      <c r="D464" s="23"/>
      <c r="E464" s="95"/>
      <c r="F464" s="95"/>
      <c r="K464" s="530"/>
    </row>
    <row r="465" spans="4:11" x14ac:dyDescent="0.45">
      <c r="D465" s="23"/>
      <c r="E465" s="95"/>
      <c r="F465" s="95"/>
      <c r="K465" s="530"/>
    </row>
    <row r="466" spans="4:11" x14ac:dyDescent="0.45">
      <c r="D466" s="23"/>
      <c r="E466" s="95"/>
      <c r="F466" s="95"/>
      <c r="K466" s="530"/>
    </row>
    <row r="467" spans="4:11" x14ac:dyDescent="0.45">
      <c r="D467" s="23"/>
      <c r="E467" s="95"/>
      <c r="F467" s="95"/>
      <c r="K467" s="530"/>
    </row>
    <row r="468" spans="4:11" x14ac:dyDescent="0.45">
      <c r="D468" s="23"/>
      <c r="E468" s="95"/>
      <c r="F468" s="95"/>
      <c r="K468" s="530"/>
    </row>
    <row r="469" spans="4:11" x14ac:dyDescent="0.45">
      <c r="D469" s="23"/>
      <c r="E469" s="95"/>
      <c r="F469" s="95"/>
      <c r="K469" s="530"/>
    </row>
    <row r="470" spans="4:11" x14ac:dyDescent="0.45">
      <c r="D470" s="23"/>
      <c r="E470" s="95"/>
      <c r="F470" s="95"/>
      <c r="K470" s="530"/>
    </row>
    <row r="471" spans="4:11" x14ac:dyDescent="0.45">
      <c r="D471" s="23"/>
      <c r="E471" s="95"/>
      <c r="F471" s="95"/>
      <c r="K471" s="530"/>
    </row>
    <row r="472" spans="4:11" x14ac:dyDescent="0.45">
      <c r="D472" s="23"/>
      <c r="E472" s="95"/>
      <c r="F472" s="95"/>
      <c r="K472" s="530"/>
    </row>
    <row r="473" spans="4:11" x14ac:dyDescent="0.45">
      <c r="D473" s="23"/>
      <c r="E473" s="95"/>
      <c r="F473" s="95"/>
      <c r="K473" s="530"/>
    </row>
    <row r="474" spans="4:11" x14ac:dyDescent="0.45">
      <c r="D474" s="23"/>
      <c r="E474" s="95"/>
      <c r="F474" s="95"/>
      <c r="K474" s="530"/>
    </row>
    <row r="475" spans="4:11" x14ac:dyDescent="0.45">
      <c r="D475" s="23"/>
      <c r="E475" s="95"/>
      <c r="F475" s="95"/>
      <c r="K475" s="530"/>
    </row>
    <row r="476" spans="4:11" x14ac:dyDescent="0.45">
      <c r="D476" s="23"/>
      <c r="E476" s="95"/>
      <c r="F476" s="95"/>
      <c r="K476" s="530"/>
    </row>
    <row r="477" spans="4:11" x14ac:dyDescent="0.45">
      <c r="D477" s="23"/>
      <c r="E477" s="95"/>
      <c r="F477" s="95"/>
      <c r="K477" s="530"/>
    </row>
    <row r="478" spans="4:11" x14ac:dyDescent="0.45">
      <c r="D478" s="23"/>
      <c r="E478" s="95"/>
      <c r="F478" s="95"/>
      <c r="K478" s="530"/>
    </row>
    <row r="479" spans="4:11" x14ac:dyDescent="0.45">
      <c r="D479" s="23"/>
      <c r="E479" s="95"/>
      <c r="F479" s="95"/>
      <c r="K479" s="530"/>
    </row>
    <row r="480" spans="4:11" x14ac:dyDescent="0.45">
      <c r="D480" s="23"/>
      <c r="E480" s="95"/>
      <c r="F480" s="95"/>
      <c r="K480" s="530"/>
    </row>
    <row r="481" spans="4:11" x14ac:dyDescent="0.45">
      <c r="D481" s="23"/>
      <c r="E481" s="95"/>
      <c r="F481" s="95"/>
      <c r="K481" s="530"/>
    </row>
    <row r="482" spans="4:11" x14ac:dyDescent="0.45">
      <c r="D482" s="23"/>
      <c r="E482" s="95"/>
      <c r="F482" s="95"/>
      <c r="K482" s="530"/>
    </row>
    <row r="483" spans="4:11" x14ac:dyDescent="0.45">
      <c r="D483" s="23"/>
      <c r="E483" s="95"/>
      <c r="F483" s="95"/>
      <c r="K483" s="530"/>
    </row>
    <row r="484" spans="4:11" x14ac:dyDescent="0.45">
      <c r="D484" s="23"/>
      <c r="E484" s="95"/>
      <c r="F484" s="95"/>
      <c r="K484" s="530"/>
    </row>
    <row r="485" spans="4:11" x14ac:dyDescent="0.45">
      <c r="D485" s="23"/>
      <c r="E485" s="95"/>
      <c r="F485" s="95"/>
      <c r="K485" s="530"/>
    </row>
    <row r="486" spans="4:11" x14ac:dyDescent="0.45">
      <c r="D486" s="23"/>
      <c r="E486" s="95"/>
      <c r="F486" s="95"/>
      <c r="K486" s="530"/>
    </row>
    <row r="487" spans="4:11" x14ac:dyDescent="0.45">
      <c r="D487" s="23"/>
      <c r="E487" s="95"/>
      <c r="F487" s="95"/>
      <c r="K487" s="530"/>
    </row>
    <row r="488" spans="4:11" x14ac:dyDescent="0.45">
      <c r="D488" s="23"/>
      <c r="E488" s="95"/>
      <c r="F488" s="95"/>
      <c r="K488" s="530"/>
    </row>
    <row r="489" spans="4:11" x14ac:dyDescent="0.45">
      <c r="D489" s="23"/>
      <c r="E489" s="95"/>
      <c r="F489" s="95"/>
      <c r="K489" s="530"/>
    </row>
    <row r="490" spans="4:11" x14ac:dyDescent="0.45">
      <c r="D490" s="23"/>
      <c r="E490" s="95"/>
      <c r="F490" s="95"/>
      <c r="K490" s="530"/>
    </row>
    <row r="491" spans="4:11" x14ac:dyDescent="0.45">
      <c r="D491" s="23"/>
      <c r="E491" s="95"/>
      <c r="F491" s="95"/>
      <c r="K491" s="530"/>
    </row>
    <row r="492" spans="4:11" x14ac:dyDescent="0.45">
      <c r="D492" s="23"/>
      <c r="E492" s="95"/>
      <c r="F492" s="95"/>
      <c r="K492" s="530"/>
    </row>
    <row r="493" spans="4:11" x14ac:dyDescent="0.45">
      <c r="D493" s="23"/>
      <c r="E493" s="95"/>
      <c r="F493" s="95"/>
      <c r="K493" s="530"/>
    </row>
    <row r="494" spans="4:11" x14ac:dyDescent="0.45">
      <c r="D494" s="23"/>
      <c r="E494" s="95"/>
      <c r="F494" s="95"/>
      <c r="K494" s="530"/>
    </row>
    <row r="495" spans="4:11" x14ac:dyDescent="0.45">
      <c r="D495" s="23"/>
      <c r="E495" s="95"/>
      <c r="F495" s="95"/>
      <c r="K495" s="530"/>
    </row>
    <row r="496" spans="4:11" x14ac:dyDescent="0.45">
      <c r="D496" s="23"/>
      <c r="E496" s="95"/>
      <c r="F496" s="95"/>
      <c r="K496" s="530"/>
    </row>
    <row r="497" spans="4:11" x14ac:dyDescent="0.45">
      <c r="D497" s="23"/>
      <c r="E497" s="95"/>
      <c r="F497" s="95"/>
      <c r="K497" s="530"/>
    </row>
    <row r="498" spans="4:11" x14ac:dyDescent="0.45">
      <c r="D498" s="23"/>
      <c r="E498" s="95"/>
      <c r="F498" s="95"/>
      <c r="K498" s="530"/>
    </row>
    <row r="499" spans="4:11" x14ac:dyDescent="0.45">
      <c r="D499" s="23"/>
      <c r="E499" s="95"/>
      <c r="F499" s="95"/>
      <c r="K499" s="530"/>
    </row>
    <row r="500" spans="4:11" x14ac:dyDescent="0.45">
      <c r="D500" s="23"/>
      <c r="E500" s="95"/>
      <c r="F500" s="95"/>
      <c r="K500" s="530"/>
    </row>
    <row r="501" spans="4:11" x14ac:dyDescent="0.45">
      <c r="D501" s="23"/>
      <c r="E501" s="95"/>
      <c r="F501" s="95"/>
      <c r="K501" s="530"/>
    </row>
    <row r="502" spans="4:11" x14ac:dyDescent="0.45">
      <c r="D502" s="23"/>
      <c r="E502" s="95"/>
      <c r="F502" s="95"/>
      <c r="K502" s="530"/>
    </row>
    <row r="503" spans="4:11" x14ac:dyDescent="0.45">
      <c r="D503" s="23"/>
      <c r="E503" s="95"/>
      <c r="F503" s="95"/>
      <c r="K503" s="530"/>
    </row>
    <row r="504" spans="4:11" x14ac:dyDescent="0.45">
      <c r="D504" s="23"/>
      <c r="E504" s="95"/>
      <c r="F504" s="95"/>
      <c r="K504" s="530"/>
    </row>
    <row r="505" spans="4:11" x14ac:dyDescent="0.45">
      <c r="D505" s="23"/>
      <c r="E505" s="95"/>
      <c r="F505" s="95"/>
      <c r="K505" s="530"/>
    </row>
    <row r="506" spans="4:11" x14ac:dyDescent="0.45">
      <c r="D506" s="23"/>
      <c r="E506" s="95"/>
      <c r="F506" s="95"/>
      <c r="K506" s="530"/>
    </row>
    <row r="507" spans="4:11" x14ac:dyDescent="0.45">
      <c r="D507" s="23"/>
      <c r="E507" s="95"/>
      <c r="F507" s="95"/>
      <c r="K507" s="530"/>
    </row>
    <row r="508" spans="4:11" x14ac:dyDescent="0.45">
      <c r="D508" s="23"/>
      <c r="E508" s="95"/>
      <c r="F508" s="95"/>
      <c r="K508" s="530"/>
    </row>
    <row r="509" spans="4:11" x14ac:dyDescent="0.45">
      <c r="D509" s="23"/>
      <c r="E509" s="95"/>
      <c r="F509" s="95"/>
      <c r="K509" s="530"/>
    </row>
    <row r="510" spans="4:11" x14ac:dyDescent="0.45">
      <c r="D510" s="23"/>
      <c r="E510" s="95"/>
      <c r="F510" s="95"/>
      <c r="K510" s="530"/>
    </row>
    <row r="511" spans="4:11" x14ac:dyDescent="0.45">
      <c r="D511" s="23"/>
      <c r="E511" s="95"/>
      <c r="F511" s="95"/>
      <c r="K511" s="530"/>
    </row>
    <row r="512" spans="4:11" x14ac:dyDescent="0.45">
      <c r="D512" s="23"/>
      <c r="E512" s="95"/>
      <c r="F512" s="95"/>
      <c r="K512" s="530"/>
    </row>
    <row r="513" spans="4:11" x14ac:dyDescent="0.45">
      <c r="D513" s="23"/>
      <c r="E513" s="95"/>
      <c r="F513" s="95"/>
      <c r="K513" s="530"/>
    </row>
    <row r="514" spans="4:11" x14ac:dyDescent="0.45">
      <c r="D514" s="23"/>
      <c r="E514" s="95"/>
      <c r="F514" s="95"/>
      <c r="K514" s="530"/>
    </row>
    <row r="515" spans="4:11" x14ac:dyDescent="0.45">
      <c r="D515" s="23"/>
      <c r="E515" s="95"/>
      <c r="F515" s="95"/>
      <c r="K515" s="530"/>
    </row>
    <row r="516" spans="4:11" x14ac:dyDescent="0.45">
      <c r="D516" s="23"/>
      <c r="E516" s="95"/>
      <c r="F516" s="95"/>
      <c r="K516" s="530"/>
    </row>
    <row r="517" spans="4:11" x14ac:dyDescent="0.45">
      <c r="D517" s="23"/>
      <c r="E517" s="95"/>
      <c r="F517" s="95"/>
      <c r="K517" s="530"/>
    </row>
    <row r="518" spans="4:11" x14ac:dyDescent="0.45">
      <c r="D518" s="23"/>
      <c r="E518" s="95"/>
      <c r="F518" s="95"/>
      <c r="K518" s="530"/>
    </row>
    <row r="519" spans="4:11" x14ac:dyDescent="0.45">
      <c r="D519" s="23"/>
      <c r="E519" s="95"/>
      <c r="F519" s="95"/>
      <c r="K519" s="530"/>
    </row>
    <row r="520" spans="4:11" x14ac:dyDescent="0.45">
      <c r="D520" s="23"/>
      <c r="E520" s="95"/>
      <c r="F520" s="95"/>
      <c r="K520" s="530"/>
    </row>
    <row r="521" spans="4:11" x14ac:dyDescent="0.45">
      <c r="D521" s="23"/>
      <c r="E521" s="95"/>
      <c r="F521" s="95"/>
      <c r="K521" s="530"/>
    </row>
    <row r="522" spans="4:11" x14ac:dyDescent="0.45">
      <c r="D522" s="23"/>
      <c r="E522" s="95"/>
      <c r="F522" s="95"/>
      <c r="K522" s="530"/>
    </row>
    <row r="523" spans="4:11" x14ac:dyDescent="0.45">
      <c r="D523" s="23"/>
      <c r="E523" s="95"/>
      <c r="F523" s="95"/>
      <c r="K523" s="530"/>
    </row>
    <row r="524" spans="4:11" x14ac:dyDescent="0.45">
      <c r="D524" s="23"/>
      <c r="E524" s="95"/>
      <c r="F524" s="95"/>
      <c r="K524" s="530"/>
    </row>
    <row r="525" spans="4:11" x14ac:dyDescent="0.45">
      <c r="D525" s="23"/>
      <c r="E525" s="95"/>
      <c r="F525" s="95"/>
      <c r="K525" s="530"/>
    </row>
    <row r="526" spans="4:11" x14ac:dyDescent="0.45">
      <c r="D526" s="23"/>
      <c r="E526" s="95"/>
      <c r="F526" s="95"/>
      <c r="K526" s="530"/>
    </row>
    <row r="527" spans="4:11" x14ac:dyDescent="0.45">
      <c r="D527" s="23"/>
      <c r="E527" s="95"/>
      <c r="F527" s="95"/>
      <c r="K527" s="530"/>
    </row>
    <row r="528" spans="4:11" x14ac:dyDescent="0.45">
      <c r="D528" s="23"/>
      <c r="E528" s="95"/>
      <c r="F528" s="95"/>
      <c r="K528" s="530"/>
    </row>
    <row r="529" spans="4:11" x14ac:dyDescent="0.45">
      <c r="D529" s="23"/>
      <c r="E529" s="95"/>
      <c r="F529" s="95"/>
      <c r="K529" s="530"/>
    </row>
    <row r="530" spans="4:11" x14ac:dyDescent="0.45">
      <c r="D530" s="23"/>
      <c r="E530" s="95"/>
      <c r="F530" s="95"/>
      <c r="K530" s="530"/>
    </row>
    <row r="531" spans="4:11" x14ac:dyDescent="0.45">
      <c r="D531" s="23"/>
      <c r="E531" s="95"/>
      <c r="F531" s="95"/>
      <c r="K531" s="530"/>
    </row>
    <row r="532" spans="4:11" x14ac:dyDescent="0.45">
      <c r="D532" s="23"/>
      <c r="E532" s="95"/>
      <c r="F532" s="95"/>
      <c r="K532" s="530"/>
    </row>
    <row r="533" spans="4:11" x14ac:dyDescent="0.45">
      <c r="D533" s="23"/>
      <c r="E533" s="95"/>
      <c r="F533" s="95"/>
      <c r="K533" s="530"/>
    </row>
    <row r="534" spans="4:11" x14ac:dyDescent="0.45">
      <c r="D534" s="23"/>
      <c r="E534" s="95"/>
      <c r="F534" s="95"/>
      <c r="K534" s="530"/>
    </row>
    <row r="535" spans="4:11" x14ac:dyDescent="0.45">
      <c r="D535" s="23"/>
      <c r="E535" s="95"/>
      <c r="F535" s="95"/>
      <c r="K535" s="530"/>
    </row>
    <row r="536" spans="4:11" x14ac:dyDescent="0.45">
      <c r="D536" s="23"/>
      <c r="E536" s="95"/>
      <c r="F536" s="95"/>
      <c r="K536" s="530"/>
    </row>
    <row r="537" spans="4:11" x14ac:dyDescent="0.45">
      <c r="D537" s="23"/>
      <c r="E537" s="95"/>
      <c r="F537" s="95"/>
      <c r="K537" s="530"/>
    </row>
    <row r="538" spans="4:11" x14ac:dyDescent="0.45">
      <c r="D538" s="23"/>
      <c r="E538" s="95"/>
      <c r="F538" s="95"/>
      <c r="K538" s="530"/>
    </row>
    <row r="539" spans="4:11" x14ac:dyDescent="0.45">
      <c r="D539" s="23"/>
      <c r="E539" s="95"/>
      <c r="F539" s="95"/>
      <c r="K539" s="530"/>
    </row>
    <row r="540" spans="4:11" x14ac:dyDescent="0.45">
      <c r="D540" s="23"/>
      <c r="E540" s="95"/>
      <c r="F540" s="95"/>
      <c r="K540" s="530"/>
    </row>
    <row r="541" spans="4:11" x14ac:dyDescent="0.45">
      <c r="D541" s="23"/>
      <c r="E541" s="95"/>
      <c r="F541" s="95"/>
      <c r="K541" s="530"/>
    </row>
    <row r="542" spans="4:11" x14ac:dyDescent="0.45">
      <c r="D542" s="23"/>
      <c r="E542" s="95"/>
      <c r="F542" s="95"/>
      <c r="K542" s="530"/>
    </row>
    <row r="543" spans="4:11" x14ac:dyDescent="0.45">
      <c r="D543" s="23"/>
      <c r="E543" s="95"/>
      <c r="F543" s="95"/>
      <c r="K543" s="530"/>
    </row>
    <row r="544" spans="4:11" x14ac:dyDescent="0.45">
      <c r="D544" s="23"/>
      <c r="E544" s="95"/>
      <c r="F544" s="95"/>
      <c r="K544" s="530"/>
    </row>
    <row r="545" spans="4:11" x14ac:dyDescent="0.45">
      <c r="D545" s="23"/>
      <c r="E545" s="95"/>
      <c r="F545" s="95"/>
      <c r="K545" s="530"/>
    </row>
    <row r="546" spans="4:11" x14ac:dyDescent="0.45">
      <c r="D546" s="23"/>
      <c r="E546" s="95"/>
      <c r="F546" s="95"/>
      <c r="K546" s="530"/>
    </row>
    <row r="547" spans="4:11" x14ac:dyDescent="0.45">
      <c r="D547" s="23"/>
      <c r="E547" s="95"/>
      <c r="F547" s="95"/>
      <c r="K547" s="530"/>
    </row>
    <row r="548" spans="4:11" x14ac:dyDescent="0.45">
      <c r="D548" s="23"/>
      <c r="E548" s="95"/>
      <c r="F548" s="95"/>
      <c r="K548" s="530"/>
    </row>
    <row r="549" spans="4:11" x14ac:dyDescent="0.45">
      <c r="D549" s="23"/>
      <c r="E549" s="95"/>
      <c r="F549" s="95"/>
      <c r="K549" s="530"/>
    </row>
    <row r="550" spans="4:11" x14ac:dyDescent="0.45">
      <c r="D550" s="23"/>
      <c r="E550" s="95"/>
      <c r="F550" s="95"/>
      <c r="K550" s="530"/>
    </row>
    <row r="551" spans="4:11" x14ac:dyDescent="0.45">
      <c r="D551" s="23"/>
      <c r="E551" s="95"/>
      <c r="F551" s="95"/>
      <c r="K551" s="530"/>
    </row>
    <row r="552" spans="4:11" x14ac:dyDescent="0.45">
      <c r="D552" s="23"/>
      <c r="E552" s="95"/>
      <c r="F552" s="95"/>
      <c r="K552" s="530"/>
    </row>
    <row r="553" spans="4:11" x14ac:dyDescent="0.45">
      <c r="D553" s="23"/>
      <c r="E553" s="95"/>
      <c r="F553" s="95"/>
      <c r="K553" s="530"/>
    </row>
    <row r="554" spans="4:11" x14ac:dyDescent="0.45">
      <c r="D554" s="23"/>
      <c r="E554" s="95"/>
      <c r="F554" s="95"/>
      <c r="K554" s="530"/>
    </row>
    <row r="555" spans="4:11" x14ac:dyDescent="0.45">
      <c r="D555" s="23"/>
      <c r="E555" s="95"/>
      <c r="F555" s="95"/>
      <c r="K555" s="530"/>
    </row>
    <row r="556" spans="4:11" x14ac:dyDescent="0.45">
      <c r="D556" s="23"/>
      <c r="E556" s="95"/>
      <c r="F556" s="95"/>
      <c r="K556" s="530"/>
    </row>
    <row r="557" spans="4:11" x14ac:dyDescent="0.45">
      <c r="D557" s="23"/>
      <c r="E557" s="95"/>
      <c r="F557" s="95"/>
      <c r="K557" s="530"/>
    </row>
    <row r="558" spans="4:11" x14ac:dyDescent="0.45">
      <c r="D558" s="23"/>
      <c r="E558" s="95"/>
      <c r="F558" s="95"/>
      <c r="K558" s="530"/>
    </row>
    <row r="559" spans="4:11" x14ac:dyDescent="0.45">
      <c r="D559" s="23"/>
      <c r="E559" s="95"/>
      <c r="F559" s="95"/>
      <c r="K559" s="530"/>
    </row>
    <row r="560" spans="4:11" x14ac:dyDescent="0.45">
      <c r="D560" s="23"/>
      <c r="E560" s="95"/>
      <c r="F560" s="95"/>
      <c r="K560" s="530"/>
    </row>
    <row r="561" spans="4:11" x14ac:dyDescent="0.45">
      <c r="D561" s="23"/>
      <c r="E561" s="95"/>
      <c r="F561" s="95"/>
      <c r="K561" s="530"/>
    </row>
    <row r="562" spans="4:11" x14ac:dyDescent="0.45">
      <c r="D562" s="23"/>
      <c r="E562" s="95"/>
      <c r="F562" s="95"/>
      <c r="K562" s="530"/>
    </row>
    <row r="563" spans="4:11" x14ac:dyDescent="0.45">
      <c r="D563" s="23"/>
      <c r="E563" s="95"/>
      <c r="F563" s="95"/>
      <c r="K563" s="530"/>
    </row>
    <row r="564" spans="4:11" x14ac:dyDescent="0.45">
      <c r="D564" s="23"/>
      <c r="E564" s="95"/>
      <c r="F564" s="95"/>
      <c r="K564" s="530"/>
    </row>
    <row r="565" spans="4:11" x14ac:dyDescent="0.45">
      <c r="D565" s="23"/>
      <c r="E565" s="95"/>
      <c r="F565" s="95"/>
      <c r="K565" s="530"/>
    </row>
    <row r="566" spans="4:11" x14ac:dyDescent="0.45">
      <c r="D566" s="23"/>
      <c r="E566" s="95"/>
      <c r="F566" s="95"/>
      <c r="K566" s="530"/>
    </row>
    <row r="567" spans="4:11" x14ac:dyDescent="0.45">
      <c r="D567" s="23"/>
      <c r="E567" s="95"/>
      <c r="F567" s="95"/>
      <c r="K567" s="530"/>
    </row>
    <row r="568" spans="4:11" x14ac:dyDescent="0.45">
      <c r="D568" s="23"/>
      <c r="E568" s="95"/>
      <c r="F568" s="95"/>
      <c r="K568" s="530"/>
    </row>
    <row r="569" spans="4:11" x14ac:dyDescent="0.45">
      <c r="D569" s="23"/>
      <c r="E569" s="95"/>
      <c r="F569" s="95"/>
      <c r="K569" s="530"/>
    </row>
    <row r="570" spans="4:11" x14ac:dyDescent="0.45">
      <c r="D570" s="23"/>
      <c r="E570" s="95"/>
      <c r="F570" s="95"/>
      <c r="K570" s="530"/>
    </row>
    <row r="571" spans="4:11" x14ac:dyDescent="0.45">
      <c r="D571" s="23"/>
      <c r="E571" s="95"/>
      <c r="F571" s="95"/>
      <c r="K571" s="530"/>
    </row>
    <row r="572" spans="4:11" x14ac:dyDescent="0.45">
      <c r="D572" s="23"/>
      <c r="E572" s="95"/>
      <c r="F572" s="95"/>
      <c r="K572" s="530"/>
    </row>
    <row r="573" spans="4:11" x14ac:dyDescent="0.45">
      <c r="D573" s="23"/>
      <c r="E573" s="95"/>
      <c r="F573" s="95"/>
      <c r="K573" s="530"/>
    </row>
    <row r="574" spans="4:11" x14ac:dyDescent="0.45">
      <c r="D574" s="23"/>
      <c r="E574" s="95"/>
      <c r="F574" s="95"/>
      <c r="K574" s="530"/>
    </row>
    <row r="575" spans="4:11" x14ac:dyDescent="0.45">
      <c r="D575" s="23"/>
      <c r="E575" s="95"/>
      <c r="F575" s="95"/>
      <c r="K575" s="530"/>
    </row>
    <row r="576" spans="4:11" x14ac:dyDescent="0.45">
      <c r="D576" s="23"/>
      <c r="E576" s="95"/>
      <c r="F576" s="95"/>
      <c r="K576" s="530"/>
    </row>
    <row r="577" spans="4:11" x14ac:dyDescent="0.45">
      <c r="D577" s="23"/>
      <c r="E577" s="95"/>
      <c r="F577" s="95"/>
      <c r="K577" s="530"/>
    </row>
    <row r="578" spans="4:11" x14ac:dyDescent="0.45">
      <c r="D578" s="23"/>
      <c r="E578" s="95"/>
      <c r="F578" s="95"/>
      <c r="K578" s="530"/>
    </row>
    <row r="579" spans="4:11" x14ac:dyDescent="0.45">
      <c r="D579" s="23"/>
      <c r="E579" s="95"/>
      <c r="F579" s="95"/>
      <c r="K579" s="530"/>
    </row>
    <row r="580" spans="4:11" x14ac:dyDescent="0.45">
      <c r="D580" s="23"/>
      <c r="E580" s="95"/>
      <c r="F580" s="95"/>
      <c r="K580" s="530"/>
    </row>
    <row r="581" spans="4:11" x14ac:dyDescent="0.45">
      <c r="D581" s="23"/>
      <c r="E581" s="95"/>
      <c r="F581" s="95"/>
      <c r="K581" s="530"/>
    </row>
    <row r="582" spans="4:11" x14ac:dyDescent="0.45">
      <c r="D582" s="23"/>
      <c r="E582" s="95"/>
      <c r="F582" s="95"/>
      <c r="K582" s="530"/>
    </row>
    <row r="583" spans="4:11" x14ac:dyDescent="0.45">
      <c r="D583" s="23"/>
      <c r="E583" s="95"/>
      <c r="F583" s="95"/>
      <c r="K583" s="530"/>
    </row>
    <row r="584" spans="4:11" x14ac:dyDescent="0.45">
      <c r="D584" s="23"/>
      <c r="E584" s="95"/>
      <c r="F584" s="95"/>
      <c r="K584" s="530"/>
    </row>
    <row r="585" spans="4:11" x14ac:dyDescent="0.45">
      <c r="D585" s="23"/>
      <c r="E585" s="95"/>
      <c r="F585" s="95"/>
      <c r="K585" s="530"/>
    </row>
    <row r="586" spans="4:11" x14ac:dyDescent="0.45">
      <c r="D586" s="23"/>
      <c r="E586" s="95"/>
      <c r="F586" s="95"/>
      <c r="K586" s="530"/>
    </row>
    <row r="587" spans="4:11" x14ac:dyDescent="0.45">
      <c r="D587" s="23"/>
      <c r="E587" s="95"/>
      <c r="F587" s="95"/>
      <c r="K587" s="530"/>
    </row>
    <row r="588" spans="4:11" x14ac:dyDescent="0.45">
      <c r="D588" s="23"/>
      <c r="E588" s="95"/>
      <c r="F588" s="95"/>
      <c r="K588" s="530"/>
    </row>
    <row r="589" spans="4:11" x14ac:dyDescent="0.45">
      <c r="D589" s="23"/>
      <c r="E589" s="95"/>
      <c r="F589" s="95"/>
      <c r="K589" s="530"/>
    </row>
    <row r="590" spans="4:11" x14ac:dyDescent="0.45">
      <c r="D590" s="23"/>
      <c r="E590" s="95"/>
      <c r="F590" s="95"/>
      <c r="K590" s="530"/>
    </row>
    <row r="591" spans="4:11" x14ac:dyDescent="0.45">
      <c r="D591" s="23"/>
      <c r="E591" s="95"/>
      <c r="F591" s="95"/>
      <c r="K591" s="530"/>
    </row>
    <row r="592" spans="4:11" x14ac:dyDescent="0.45">
      <c r="D592" s="23"/>
      <c r="E592" s="95"/>
      <c r="F592" s="95"/>
      <c r="K592" s="530"/>
    </row>
    <row r="593" spans="4:11" x14ac:dyDescent="0.45">
      <c r="D593" s="23"/>
      <c r="E593" s="95"/>
      <c r="F593" s="95"/>
      <c r="K593" s="530"/>
    </row>
    <row r="594" spans="4:11" x14ac:dyDescent="0.45">
      <c r="D594" s="23"/>
      <c r="E594" s="95"/>
      <c r="F594" s="95"/>
      <c r="K594" s="530"/>
    </row>
    <row r="595" spans="4:11" x14ac:dyDescent="0.45">
      <c r="D595" s="23"/>
      <c r="E595" s="95"/>
      <c r="F595" s="95"/>
      <c r="K595" s="530"/>
    </row>
    <row r="596" spans="4:11" x14ac:dyDescent="0.45">
      <c r="D596" s="23"/>
      <c r="E596" s="95"/>
      <c r="F596" s="95"/>
      <c r="K596" s="530"/>
    </row>
    <row r="597" spans="4:11" x14ac:dyDescent="0.45">
      <c r="D597" s="23"/>
      <c r="E597" s="95"/>
      <c r="F597" s="95"/>
      <c r="K597" s="530"/>
    </row>
    <row r="598" spans="4:11" x14ac:dyDescent="0.45">
      <c r="D598" s="23"/>
      <c r="E598" s="95"/>
      <c r="F598" s="95"/>
      <c r="K598" s="530"/>
    </row>
    <row r="599" spans="4:11" x14ac:dyDescent="0.45">
      <c r="D599" s="23"/>
      <c r="E599" s="95"/>
      <c r="F599" s="95"/>
      <c r="K599" s="530"/>
    </row>
    <row r="600" spans="4:11" x14ac:dyDescent="0.45">
      <c r="D600" s="23"/>
      <c r="E600" s="95"/>
      <c r="F600" s="95"/>
      <c r="K600" s="530"/>
    </row>
    <row r="601" spans="4:11" x14ac:dyDescent="0.45">
      <c r="D601" s="23"/>
      <c r="E601" s="95"/>
      <c r="F601" s="95"/>
      <c r="K601" s="530"/>
    </row>
    <row r="602" spans="4:11" x14ac:dyDescent="0.45">
      <c r="D602" s="23"/>
      <c r="E602" s="95"/>
      <c r="F602" s="95"/>
      <c r="K602" s="530"/>
    </row>
    <row r="603" spans="4:11" x14ac:dyDescent="0.45">
      <c r="D603" s="23"/>
      <c r="E603" s="95"/>
      <c r="F603" s="95"/>
      <c r="K603" s="530"/>
    </row>
    <row r="604" spans="4:11" x14ac:dyDescent="0.45">
      <c r="D604" s="23"/>
      <c r="E604" s="95"/>
      <c r="F604" s="95"/>
      <c r="K604" s="530"/>
    </row>
    <row r="605" spans="4:11" x14ac:dyDescent="0.45">
      <c r="D605" s="23"/>
      <c r="E605" s="95"/>
      <c r="F605" s="95"/>
      <c r="K605" s="530"/>
    </row>
    <row r="606" spans="4:11" x14ac:dyDescent="0.45">
      <c r="D606" s="23"/>
      <c r="E606" s="95"/>
      <c r="F606" s="95"/>
      <c r="K606" s="530"/>
    </row>
    <row r="607" spans="4:11" x14ac:dyDescent="0.45">
      <c r="D607" s="23"/>
      <c r="E607" s="95"/>
      <c r="F607" s="95"/>
      <c r="K607" s="530"/>
    </row>
    <row r="608" spans="4:11" x14ac:dyDescent="0.45">
      <c r="D608" s="23"/>
      <c r="E608" s="95"/>
      <c r="F608" s="95"/>
      <c r="K608" s="530"/>
    </row>
    <row r="609" spans="4:11" x14ac:dyDescent="0.45">
      <c r="D609" s="23"/>
      <c r="E609" s="95"/>
      <c r="F609" s="95"/>
      <c r="K609" s="530"/>
    </row>
    <row r="610" spans="4:11" x14ac:dyDescent="0.45">
      <c r="D610" s="23"/>
      <c r="E610" s="95"/>
      <c r="F610" s="95"/>
      <c r="K610" s="530"/>
    </row>
    <row r="611" spans="4:11" x14ac:dyDescent="0.45">
      <c r="D611" s="23"/>
      <c r="E611" s="95"/>
      <c r="F611" s="95"/>
      <c r="K611" s="530"/>
    </row>
    <row r="612" spans="4:11" x14ac:dyDescent="0.45">
      <c r="D612" s="23"/>
      <c r="E612" s="95"/>
      <c r="F612" s="95"/>
      <c r="K612" s="530"/>
    </row>
    <row r="613" spans="4:11" x14ac:dyDescent="0.45">
      <c r="D613" s="23"/>
      <c r="E613" s="95"/>
      <c r="F613" s="95"/>
      <c r="K613" s="530"/>
    </row>
    <row r="614" spans="4:11" x14ac:dyDescent="0.45">
      <c r="D614" s="23"/>
      <c r="E614" s="95"/>
      <c r="F614" s="95"/>
      <c r="K614" s="530"/>
    </row>
    <row r="615" spans="4:11" x14ac:dyDescent="0.45">
      <c r="D615" s="23"/>
      <c r="E615" s="95"/>
      <c r="F615" s="95"/>
      <c r="K615" s="530"/>
    </row>
    <row r="616" spans="4:11" x14ac:dyDescent="0.45">
      <c r="D616" s="23"/>
      <c r="E616" s="95"/>
      <c r="F616" s="95"/>
      <c r="K616" s="530"/>
    </row>
    <row r="617" spans="4:11" x14ac:dyDescent="0.45">
      <c r="D617" s="23"/>
      <c r="E617" s="95"/>
      <c r="F617" s="95"/>
      <c r="K617" s="530"/>
    </row>
    <row r="618" spans="4:11" x14ac:dyDescent="0.45">
      <c r="D618" s="23"/>
      <c r="E618" s="95"/>
      <c r="F618" s="95"/>
      <c r="K618" s="530"/>
    </row>
    <row r="619" spans="4:11" x14ac:dyDescent="0.45">
      <c r="D619" s="23"/>
      <c r="E619" s="95"/>
      <c r="F619" s="95"/>
      <c r="K619" s="530"/>
    </row>
    <row r="620" spans="4:11" x14ac:dyDescent="0.45">
      <c r="D620" s="23"/>
      <c r="E620" s="95"/>
      <c r="F620" s="95"/>
      <c r="K620" s="530"/>
    </row>
    <row r="621" spans="4:11" x14ac:dyDescent="0.45">
      <c r="D621" s="23"/>
      <c r="E621" s="95"/>
      <c r="F621" s="95"/>
      <c r="K621" s="530"/>
    </row>
    <row r="622" spans="4:11" x14ac:dyDescent="0.45">
      <c r="D622" s="23"/>
      <c r="E622" s="95"/>
      <c r="F622" s="95"/>
      <c r="K622" s="530"/>
    </row>
    <row r="623" spans="4:11" x14ac:dyDescent="0.45">
      <c r="D623" s="23"/>
      <c r="E623" s="95"/>
      <c r="F623" s="95"/>
      <c r="K623" s="530"/>
    </row>
    <row r="624" spans="4:11" x14ac:dyDescent="0.45">
      <c r="D624" s="23"/>
      <c r="E624" s="95"/>
      <c r="F624" s="95"/>
      <c r="K624" s="530"/>
    </row>
    <row r="625" spans="4:11" x14ac:dyDescent="0.45">
      <c r="D625" s="23"/>
      <c r="E625" s="95"/>
      <c r="F625" s="95"/>
      <c r="K625" s="530"/>
    </row>
    <row r="626" spans="4:11" x14ac:dyDescent="0.45">
      <c r="D626" s="23"/>
      <c r="E626" s="95"/>
      <c r="F626" s="95"/>
      <c r="K626" s="530"/>
    </row>
    <row r="627" spans="4:11" x14ac:dyDescent="0.45">
      <c r="D627" s="23"/>
      <c r="E627" s="95"/>
      <c r="F627" s="95"/>
      <c r="K627" s="530"/>
    </row>
    <row r="628" spans="4:11" x14ac:dyDescent="0.45">
      <c r="D628" s="23"/>
      <c r="E628" s="95"/>
      <c r="F628" s="95"/>
      <c r="K628" s="530"/>
    </row>
    <row r="629" spans="4:11" x14ac:dyDescent="0.45">
      <c r="D629" s="23"/>
      <c r="E629" s="95"/>
      <c r="F629" s="95"/>
      <c r="K629" s="530"/>
    </row>
    <row r="630" spans="4:11" x14ac:dyDescent="0.45">
      <c r="D630" s="23"/>
      <c r="E630" s="95"/>
      <c r="F630" s="95"/>
      <c r="K630" s="530"/>
    </row>
    <row r="631" spans="4:11" x14ac:dyDescent="0.45">
      <c r="D631" s="23"/>
      <c r="E631" s="95"/>
      <c r="F631" s="95"/>
      <c r="K631" s="530"/>
    </row>
    <row r="632" spans="4:11" x14ac:dyDescent="0.45">
      <c r="D632" s="23"/>
      <c r="E632" s="95"/>
      <c r="F632" s="95"/>
      <c r="K632" s="530"/>
    </row>
    <row r="633" spans="4:11" x14ac:dyDescent="0.45">
      <c r="D633" s="23"/>
      <c r="E633" s="95"/>
      <c r="F633" s="95"/>
      <c r="K633" s="530"/>
    </row>
    <row r="634" spans="4:11" x14ac:dyDescent="0.45">
      <c r="D634" s="23"/>
      <c r="E634" s="95"/>
      <c r="F634" s="95"/>
      <c r="K634" s="530"/>
    </row>
    <row r="635" spans="4:11" x14ac:dyDescent="0.45">
      <c r="D635" s="23"/>
      <c r="E635" s="95"/>
      <c r="F635" s="95"/>
      <c r="K635" s="530"/>
    </row>
    <row r="636" spans="4:11" x14ac:dyDescent="0.45">
      <c r="D636" s="23"/>
      <c r="E636" s="95"/>
      <c r="F636" s="95"/>
      <c r="K636" s="530"/>
    </row>
    <row r="637" spans="4:11" x14ac:dyDescent="0.45">
      <c r="D637" s="23"/>
      <c r="E637" s="95"/>
      <c r="F637" s="95"/>
      <c r="K637" s="530"/>
    </row>
    <row r="638" spans="4:11" x14ac:dyDescent="0.45">
      <c r="D638" s="23"/>
      <c r="E638" s="95"/>
      <c r="F638" s="95"/>
      <c r="K638" s="530"/>
    </row>
    <row r="639" spans="4:11" x14ac:dyDescent="0.45">
      <c r="D639" s="23"/>
      <c r="E639" s="95"/>
      <c r="F639" s="95"/>
      <c r="K639" s="530"/>
    </row>
    <row r="640" spans="4:11" x14ac:dyDescent="0.45">
      <c r="D640" s="23"/>
      <c r="E640" s="95"/>
      <c r="F640" s="95"/>
      <c r="K640" s="530"/>
    </row>
    <row r="641" spans="4:11" x14ac:dyDescent="0.45">
      <c r="D641" s="23"/>
      <c r="E641" s="95"/>
      <c r="F641" s="95"/>
      <c r="K641" s="530"/>
    </row>
    <row r="642" spans="4:11" x14ac:dyDescent="0.45">
      <c r="D642" s="23"/>
      <c r="E642" s="95"/>
      <c r="F642" s="95"/>
      <c r="K642" s="530"/>
    </row>
    <row r="643" spans="4:11" x14ac:dyDescent="0.45">
      <c r="D643" s="23"/>
      <c r="E643" s="95"/>
      <c r="F643" s="95"/>
      <c r="K643" s="530"/>
    </row>
    <row r="644" spans="4:11" x14ac:dyDescent="0.45">
      <c r="D644" s="23"/>
      <c r="E644" s="95"/>
      <c r="F644" s="95"/>
      <c r="K644" s="530"/>
    </row>
    <row r="645" spans="4:11" x14ac:dyDescent="0.45">
      <c r="D645" s="23"/>
      <c r="E645" s="95"/>
      <c r="F645" s="95"/>
      <c r="K645" s="530"/>
    </row>
    <row r="646" spans="4:11" x14ac:dyDescent="0.45">
      <c r="D646" s="23"/>
      <c r="E646" s="95"/>
      <c r="F646" s="95"/>
      <c r="K646" s="530"/>
    </row>
    <row r="647" spans="4:11" x14ac:dyDescent="0.45">
      <c r="D647" s="23"/>
      <c r="E647" s="95"/>
      <c r="F647" s="95"/>
      <c r="K647" s="530"/>
    </row>
    <row r="648" spans="4:11" x14ac:dyDescent="0.45">
      <c r="D648" s="23"/>
      <c r="E648" s="95"/>
      <c r="F648" s="95"/>
      <c r="K648" s="530"/>
    </row>
    <row r="649" spans="4:11" x14ac:dyDescent="0.45">
      <c r="D649" s="23"/>
      <c r="E649" s="95"/>
      <c r="F649" s="95"/>
      <c r="K649" s="530"/>
    </row>
    <row r="650" spans="4:11" x14ac:dyDescent="0.45">
      <c r="D650" s="23"/>
      <c r="E650" s="95"/>
      <c r="F650" s="95"/>
      <c r="K650" s="530"/>
    </row>
    <row r="651" spans="4:11" x14ac:dyDescent="0.45">
      <c r="D651" s="23"/>
      <c r="E651" s="95"/>
      <c r="F651" s="95"/>
      <c r="K651" s="530"/>
    </row>
    <row r="652" spans="4:11" x14ac:dyDescent="0.45">
      <c r="D652" s="23"/>
      <c r="E652" s="95"/>
      <c r="F652" s="95"/>
      <c r="K652" s="530"/>
    </row>
    <row r="653" spans="4:11" x14ac:dyDescent="0.45">
      <c r="D653" s="23"/>
      <c r="E653" s="95"/>
      <c r="F653" s="95"/>
      <c r="K653" s="530"/>
    </row>
    <row r="654" spans="4:11" x14ac:dyDescent="0.45">
      <c r="D654" s="23"/>
      <c r="E654" s="95"/>
      <c r="F654" s="95"/>
      <c r="K654" s="530"/>
    </row>
    <row r="655" spans="4:11" x14ac:dyDescent="0.45">
      <c r="D655" s="23"/>
      <c r="E655" s="95"/>
      <c r="F655" s="95"/>
      <c r="K655" s="530"/>
    </row>
    <row r="656" spans="4:11" x14ac:dyDescent="0.45">
      <c r="D656" s="23"/>
      <c r="E656" s="95"/>
      <c r="F656" s="95"/>
      <c r="K656" s="530"/>
    </row>
    <row r="657" spans="4:11" x14ac:dyDescent="0.45">
      <c r="D657" s="23"/>
      <c r="E657" s="95"/>
      <c r="F657" s="95"/>
      <c r="K657" s="530"/>
    </row>
    <row r="658" spans="4:11" x14ac:dyDescent="0.45">
      <c r="D658" s="23"/>
      <c r="E658" s="95"/>
      <c r="F658" s="95"/>
      <c r="K658" s="530"/>
    </row>
    <row r="659" spans="4:11" x14ac:dyDescent="0.45">
      <c r="D659" s="23"/>
      <c r="E659" s="95"/>
      <c r="F659" s="95"/>
      <c r="K659" s="530"/>
    </row>
    <row r="660" spans="4:11" x14ac:dyDescent="0.45">
      <c r="D660" s="23"/>
      <c r="E660" s="95"/>
      <c r="F660" s="95"/>
      <c r="K660" s="530"/>
    </row>
    <row r="661" spans="4:11" x14ac:dyDescent="0.45">
      <c r="D661" s="23"/>
      <c r="E661" s="95"/>
      <c r="F661" s="95"/>
      <c r="K661" s="530"/>
    </row>
    <row r="662" spans="4:11" x14ac:dyDescent="0.45">
      <c r="D662" s="23"/>
      <c r="E662" s="95"/>
      <c r="F662" s="95"/>
      <c r="K662" s="530"/>
    </row>
    <row r="663" spans="4:11" x14ac:dyDescent="0.45">
      <c r="D663" s="23"/>
      <c r="E663" s="95"/>
      <c r="F663" s="95"/>
      <c r="K663" s="530"/>
    </row>
    <row r="664" spans="4:11" x14ac:dyDescent="0.45">
      <c r="D664" s="23"/>
      <c r="E664" s="95"/>
      <c r="F664" s="95"/>
      <c r="K664" s="530"/>
    </row>
    <row r="665" spans="4:11" x14ac:dyDescent="0.45">
      <c r="D665" s="23"/>
      <c r="E665" s="95"/>
      <c r="F665" s="95"/>
      <c r="K665" s="530"/>
    </row>
    <row r="666" spans="4:11" x14ac:dyDescent="0.45">
      <c r="D666" s="23"/>
      <c r="E666" s="95"/>
      <c r="F666" s="95"/>
      <c r="K666" s="530"/>
    </row>
    <row r="667" spans="4:11" x14ac:dyDescent="0.45">
      <c r="D667" s="23"/>
      <c r="E667" s="95"/>
      <c r="F667" s="95"/>
      <c r="K667" s="530"/>
    </row>
    <row r="668" spans="4:11" x14ac:dyDescent="0.45">
      <c r="D668" s="23"/>
      <c r="E668" s="95"/>
      <c r="F668" s="95"/>
      <c r="K668" s="530"/>
    </row>
    <row r="669" spans="4:11" x14ac:dyDescent="0.45">
      <c r="D669" s="23"/>
      <c r="E669" s="95"/>
      <c r="F669" s="95"/>
      <c r="K669" s="530"/>
    </row>
    <row r="670" spans="4:11" x14ac:dyDescent="0.45">
      <c r="D670" s="23"/>
      <c r="E670" s="95"/>
      <c r="F670" s="95"/>
      <c r="K670" s="530"/>
    </row>
    <row r="671" spans="4:11" x14ac:dyDescent="0.45">
      <c r="D671" s="23"/>
      <c r="E671" s="95"/>
      <c r="F671" s="95"/>
      <c r="K671" s="530"/>
    </row>
    <row r="672" spans="4:11" x14ac:dyDescent="0.45">
      <c r="D672" s="23"/>
      <c r="E672" s="95"/>
      <c r="F672" s="95"/>
      <c r="K672" s="530"/>
    </row>
    <row r="673" spans="4:11" x14ac:dyDescent="0.45">
      <c r="D673" s="23"/>
      <c r="E673" s="95"/>
      <c r="F673" s="95"/>
      <c r="K673" s="530"/>
    </row>
    <row r="674" spans="4:11" x14ac:dyDescent="0.45">
      <c r="D674" s="23"/>
      <c r="E674" s="95"/>
      <c r="F674" s="95"/>
      <c r="K674" s="530"/>
    </row>
    <row r="675" spans="4:11" x14ac:dyDescent="0.45">
      <c r="D675" s="23"/>
      <c r="E675" s="95"/>
      <c r="F675" s="95"/>
      <c r="K675" s="530"/>
    </row>
    <row r="676" spans="4:11" x14ac:dyDescent="0.45">
      <c r="D676" s="23"/>
      <c r="E676" s="95"/>
      <c r="F676" s="95"/>
      <c r="K676" s="530"/>
    </row>
    <row r="677" spans="4:11" x14ac:dyDescent="0.45">
      <c r="D677" s="23"/>
      <c r="E677" s="95"/>
      <c r="F677" s="95"/>
      <c r="K677" s="530"/>
    </row>
    <row r="678" spans="4:11" x14ac:dyDescent="0.45">
      <c r="D678" s="23"/>
      <c r="E678" s="95"/>
      <c r="F678" s="95"/>
      <c r="K678" s="530"/>
    </row>
    <row r="679" spans="4:11" x14ac:dyDescent="0.45">
      <c r="D679" s="23"/>
      <c r="E679" s="95"/>
      <c r="F679" s="95"/>
      <c r="K679" s="530"/>
    </row>
    <row r="680" spans="4:11" x14ac:dyDescent="0.45">
      <c r="D680" s="23"/>
      <c r="E680" s="95"/>
      <c r="F680" s="95"/>
      <c r="K680" s="530"/>
    </row>
    <row r="681" spans="4:11" x14ac:dyDescent="0.45">
      <c r="D681" s="23"/>
      <c r="E681" s="95"/>
      <c r="F681" s="95"/>
      <c r="K681" s="530"/>
    </row>
    <row r="682" spans="4:11" x14ac:dyDescent="0.45">
      <c r="D682" s="23"/>
      <c r="E682" s="95"/>
      <c r="F682" s="95"/>
      <c r="K682" s="530"/>
    </row>
    <row r="683" spans="4:11" x14ac:dyDescent="0.45">
      <c r="D683" s="23"/>
      <c r="E683" s="95"/>
      <c r="F683" s="95"/>
      <c r="K683" s="530"/>
    </row>
    <row r="684" spans="4:11" x14ac:dyDescent="0.45">
      <c r="D684" s="23"/>
      <c r="E684" s="95"/>
      <c r="F684" s="95"/>
      <c r="K684" s="530"/>
    </row>
    <row r="685" spans="4:11" x14ac:dyDescent="0.45">
      <c r="D685" s="23"/>
      <c r="E685" s="95"/>
      <c r="F685" s="95"/>
      <c r="K685" s="530"/>
    </row>
    <row r="686" spans="4:11" x14ac:dyDescent="0.45">
      <c r="D686" s="23"/>
      <c r="E686" s="95"/>
      <c r="F686" s="95"/>
      <c r="K686" s="530"/>
    </row>
    <row r="687" spans="4:11" x14ac:dyDescent="0.45">
      <c r="D687" s="23"/>
      <c r="E687" s="95"/>
      <c r="F687" s="95"/>
      <c r="K687" s="530"/>
    </row>
    <row r="688" spans="4:11" x14ac:dyDescent="0.45">
      <c r="D688" s="23"/>
      <c r="E688" s="95"/>
      <c r="F688" s="95"/>
      <c r="K688" s="530"/>
    </row>
    <row r="689" spans="4:11" x14ac:dyDescent="0.45">
      <c r="D689" s="23"/>
      <c r="E689" s="95"/>
      <c r="F689" s="95"/>
      <c r="K689" s="530"/>
    </row>
    <row r="690" spans="4:11" x14ac:dyDescent="0.45">
      <c r="D690" s="23"/>
      <c r="E690" s="95"/>
      <c r="F690" s="95"/>
      <c r="K690" s="530"/>
    </row>
    <row r="691" spans="4:11" x14ac:dyDescent="0.45">
      <c r="D691" s="23"/>
      <c r="E691" s="95"/>
      <c r="F691" s="95"/>
      <c r="K691" s="530"/>
    </row>
    <row r="692" spans="4:11" x14ac:dyDescent="0.45">
      <c r="D692" s="23"/>
      <c r="E692" s="95"/>
      <c r="F692" s="95"/>
      <c r="K692" s="530"/>
    </row>
    <row r="693" spans="4:11" x14ac:dyDescent="0.45">
      <c r="D693" s="23"/>
      <c r="E693" s="95"/>
      <c r="F693" s="95"/>
      <c r="K693" s="530"/>
    </row>
    <row r="694" spans="4:11" x14ac:dyDescent="0.45">
      <c r="D694" s="23"/>
      <c r="E694" s="95"/>
      <c r="F694" s="95"/>
      <c r="K694" s="530"/>
    </row>
    <row r="695" spans="4:11" x14ac:dyDescent="0.45">
      <c r="D695" s="23"/>
      <c r="E695" s="95"/>
      <c r="F695" s="95"/>
      <c r="K695" s="530"/>
    </row>
    <row r="696" spans="4:11" x14ac:dyDescent="0.45">
      <c r="D696" s="23"/>
      <c r="E696" s="95"/>
      <c r="F696" s="95"/>
      <c r="K696" s="530"/>
    </row>
    <row r="697" spans="4:11" x14ac:dyDescent="0.45">
      <c r="D697" s="23"/>
      <c r="E697" s="95"/>
      <c r="F697" s="95"/>
      <c r="K697" s="530"/>
    </row>
    <row r="698" spans="4:11" x14ac:dyDescent="0.45">
      <c r="D698" s="23"/>
      <c r="E698" s="95"/>
      <c r="F698" s="95"/>
      <c r="K698" s="530"/>
    </row>
    <row r="699" spans="4:11" x14ac:dyDescent="0.45">
      <c r="D699" s="23"/>
      <c r="E699" s="95"/>
      <c r="F699" s="95"/>
      <c r="K699" s="530"/>
    </row>
    <row r="700" spans="4:11" x14ac:dyDescent="0.45">
      <c r="D700" s="23"/>
      <c r="E700" s="95"/>
      <c r="F700" s="95"/>
      <c r="K700" s="530"/>
    </row>
    <row r="701" spans="4:11" x14ac:dyDescent="0.45">
      <c r="D701" s="23"/>
      <c r="E701" s="95"/>
      <c r="F701" s="95"/>
      <c r="K701" s="530"/>
    </row>
    <row r="702" spans="4:11" x14ac:dyDescent="0.45">
      <c r="D702" s="23"/>
      <c r="E702" s="95"/>
      <c r="F702" s="95"/>
      <c r="K702" s="530"/>
    </row>
    <row r="703" spans="4:11" x14ac:dyDescent="0.45">
      <c r="D703" s="23"/>
      <c r="E703" s="95"/>
      <c r="F703" s="95"/>
      <c r="K703" s="530"/>
    </row>
    <row r="704" spans="4:11" x14ac:dyDescent="0.45">
      <c r="D704" s="23"/>
      <c r="E704" s="95"/>
      <c r="F704" s="95"/>
      <c r="K704" s="530"/>
    </row>
    <row r="705" spans="4:11" x14ac:dyDescent="0.45">
      <c r="D705" s="23"/>
      <c r="E705" s="95"/>
      <c r="F705" s="95"/>
      <c r="K705" s="530"/>
    </row>
    <row r="706" spans="4:11" x14ac:dyDescent="0.45">
      <c r="D706" s="23"/>
      <c r="E706" s="95"/>
      <c r="F706" s="95"/>
      <c r="K706" s="530"/>
    </row>
    <row r="707" spans="4:11" x14ac:dyDescent="0.45">
      <c r="D707" s="23"/>
      <c r="E707" s="95"/>
      <c r="F707" s="95"/>
      <c r="K707" s="530"/>
    </row>
    <row r="708" spans="4:11" x14ac:dyDescent="0.45">
      <c r="D708" s="23"/>
      <c r="E708" s="95"/>
      <c r="F708" s="95"/>
      <c r="K708" s="530"/>
    </row>
    <row r="709" spans="4:11" x14ac:dyDescent="0.45">
      <c r="D709" s="23"/>
      <c r="E709" s="95"/>
      <c r="F709" s="95"/>
      <c r="K709" s="530"/>
    </row>
    <row r="710" spans="4:11" x14ac:dyDescent="0.45">
      <c r="D710" s="23"/>
      <c r="E710" s="95"/>
      <c r="F710" s="95"/>
      <c r="K710" s="530"/>
    </row>
    <row r="711" spans="4:11" x14ac:dyDescent="0.45">
      <c r="D711" s="23"/>
      <c r="E711" s="95"/>
      <c r="F711" s="95"/>
      <c r="K711" s="530"/>
    </row>
    <row r="712" spans="4:11" x14ac:dyDescent="0.45">
      <c r="D712" s="23"/>
      <c r="E712" s="95"/>
      <c r="F712" s="95"/>
      <c r="K712" s="530"/>
    </row>
    <row r="713" spans="4:11" x14ac:dyDescent="0.45">
      <c r="D713" s="23"/>
      <c r="E713" s="95"/>
      <c r="F713" s="95"/>
      <c r="K713" s="530"/>
    </row>
    <row r="714" spans="4:11" x14ac:dyDescent="0.45">
      <c r="D714" s="23"/>
      <c r="E714" s="95"/>
      <c r="F714" s="95"/>
      <c r="K714" s="530"/>
    </row>
    <row r="715" spans="4:11" x14ac:dyDescent="0.45">
      <c r="D715" s="23"/>
      <c r="E715" s="95"/>
      <c r="F715" s="95"/>
      <c r="K715" s="530"/>
    </row>
    <row r="716" spans="4:11" x14ac:dyDescent="0.45">
      <c r="D716" s="23"/>
      <c r="E716" s="95"/>
      <c r="F716" s="95"/>
      <c r="K716" s="530"/>
    </row>
    <row r="717" spans="4:11" x14ac:dyDescent="0.45">
      <c r="D717" s="23"/>
      <c r="E717" s="95"/>
      <c r="F717" s="95"/>
      <c r="K717" s="530"/>
    </row>
    <row r="718" spans="4:11" x14ac:dyDescent="0.45">
      <c r="D718" s="23"/>
      <c r="E718" s="95"/>
      <c r="F718" s="95"/>
      <c r="K718" s="530"/>
    </row>
    <row r="719" spans="4:11" x14ac:dyDescent="0.45">
      <c r="D719" s="23"/>
      <c r="E719" s="95"/>
      <c r="F719" s="95"/>
      <c r="K719" s="530"/>
    </row>
    <row r="720" spans="4:11" x14ac:dyDescent="0.45">
      <c r="D720" s="23"/>
      <c r="E720" s="95"/>
      <c r="F720" s="95"/>
      <c r="K720" s="530"/>
    </row>
    <row r="721" spans="4:11" x14ac:dyDescent="0.45">
      <c r="D721" s="23"/>
      <c r="E721" s="95"/>
      <c r="F721" s="95"/>
      <c r="K721" s="530"/>
    </row>
    <row r="722" spans="4:11" x14ac:dyDescent="0.45">
      <c r="D722" s="23"/>
      <c r="E722" s="95"/>
      <c r="F722" s="95"/>
      <c r="K722" s="530"/>
    </row>
    <row r="723" spans="4:11" x14ac:dyDescent="0.45">
      <c r="D723" s="23"/>
      <c r="E723" s="95"/>
      <c r="F723" s="95"/>
      <c r="K723" s="530"/>
    </row>
    <row r="724" spans="4:11" x14ac:dyDescent="0.45">
      <c r="D724" s="23"/>
      <c r="E724" s="95"/>
      <c r="F724" s="95"/>
      <c r="K724" s="530"/>
    </row>
    <row r="725" spans="4:11" x14ac:dyDescent="0.45">
      <c r="D725" s="23"/>
      <c r="E725" s="95"/>
      <c r="F725" s="95"/>
      <c r="K725" s="530"/>
    </row>
    <row r="726" spans="4:11" x14ac:dyDescent="0.45">
      <c r="D726" s="23"/>
      <c r="E726" s="95"/>
      <c r="F726" s="95"/>
      <c r="K726" s="530"/>
    </row>
    <row r="727" spans="4:11" x14ac:dyDescent="0.45">
      <c r="D727" s="23"/>
      <c r="E727" s="95"/>
      <c r="F727" s="95"/>
      <c r="K727" s="530"/>
    </row>
    <row r="728" spans="4:11" x14ac:dyDescent="0.45">
      <c r="D728" s="23"/>
      <c r="E728" s="95"/>
      <c r="F728" s="95"/>
      <c r="K728" s="530"/>
    </row>
    <row r="729" spans="4:11" x14ac:dyDescent="0.45">
      <c r="D729" s="23"/>
      <c r="E729" s="95"/>
      <c r="F729" s="95"/>
      <c r="K729" s="530"/>
    </row>
    <row r="730" spans="4:11" x14ac:dyDescent="0.45">
      <c r="D730" s="23"/>
      <c r="E730" s="95"/>
      <c r="F730" s="95"/>
      <c r="K730" s="530"/>
    </row>
    <row r="731" spans="4:11" x14ac:dyDescent="0.45">
      <c r="D731" s="23"/>
      <c r="E731" s="95"/>
      <c r="F731" s="95"/>
      <c r="K731" s="530"/>
    </row>
    <row r="732" spans="4:11" x14ac:dyDescent="0.45">
      <c r="D732" s="23"/>
      <c r="E732" s="95"/>
      <c r="F732" s="95"/>
      <c r="K732" s="530"/>
    </row>
    <row r="733" spans="4:11" x14ac:dyDescent="0.45">
      <c r="D733" s="23"/>
      <c r="E733" s="95"/>
      <c r="F733" s="95"/>
      <c r="K733" s="530"/>
    </row>
    <row r="734" spans="4:11" x14ac:dyDescent="0.45">
      <c r="D734" s="23"/>
      <c r="E734" s="95"/>
      <c r="F734" s="95"/>
      <c r="K734" s="530"/>
    </row>
    <row r="735" spans="4:11" x14ac:dyDescent="0.45">
      <c r="D735" s="23"/>
      <c r="E735" s="95"/>
      <c r="F735" s="95"/>
      <c r="K735" s="530"/>
    </row>
    <row r="736" spans="4:11" x14ac:dyDescent="0.45">
      <c r="D736" s="23"/>
      <c r="E736" s="95"/>
      <c r="F736" s="95"/>
      <c r="K736" s="530"/>
    </row>
    <row r="737" spans="4:11" x14ac:dyDescent="0.45">
      <c r="D737" s="23"/>
      <c r="E737" s="95"/>
      <c r="F737" s="95"/>
      <c r="K737" s="530"/>
    </row>
    <row r="738" spans="4:11" x14ac:dyDescent="0.45">
      <c r="D738" s="23"/>
      <c r="E738" s="95"/>
      <c r="F738" s="95"/>
      <c r="K738" s="530"/>
    </row>
    <row r="739" spans="4:11" x14ac:dyDescent="0.45">
      <c r="D739" s="23"/>
      <c r="E739" s="95"/>
      <c r="F739" s="95"/>
      <c r="K739" s="530"/>
    </row>
    <row r="740" spans="4:11" x14ac:dyDescent="0.45">
      <c r="D740" s="23"/>
      <c r="E740" s="95"/>
      <c r="F740" s="95"/>
      <c r="K740" s="530"/>
    </row>
    <row r="741" spans="4:11" x14ac:dyDescent="0.45">
      <c r="D741" s="23"/>
      <c r="E741" s="95"/>
      <c r="F741" s="95"/>
      <c r="K741" s="530"/>
    </row>
    <row r="742" spans="4:11" x14ac:dyDescent="0.45">
      <c r="D742" s="23"/>
      <c r="E742" s="95"/>
      <c r="F742" s="95"/>
      <c r="K742" s="530"/>
    </row>
    <row r="743" spans="4:11" x14ac:dyDescent="0.45">
      <c r="D743" s="23"/>
      <c r="E743" s="95"/>
      <c r="F743" s="95"/>
      <c r="K743" s="530"/>
    </row>
    <row r="744" spans="4:11" x14ac:dyDescent="0.45">
      <c r="D744" s="23"/>
      <c r="E744" s="95"/>
      <c r="F744" s="95"/>
      <c r="K744" s="530"/>
    </row>
    <row r="745" spans="4:11" x14ac:dyDescent="0.45">
      <c r="D745" s="23"/>
      <c r="E745" s="95"/>
      <c r="F745" s="95"/>
      <c r="K745" s="530"/>
    </row>
    <row r="746" spans="4:11" x14ac:dyDescent="0.45">
      <c r="D746" s="23"/>
      <c r="E746" s="95"/>
      <c r="F746" s="95"/>
      <c r="K746" s="530"/>
    </row>
    <row r="747" spans="4:11" x14ac:dyDescent="0.45">
      <c r="D747" s="23"/>
      <c r="E747" s="95"/>
      <c r="F747" s="95"/>
      <c r="K747" s="530"/>
    </row>
    <row r="748" spans="4:11" x14ac:dyDescent="0.45">
      <c r="D748" s="23"/>
      <c r="E748" s="95"/>
      <c r="F748" s="95"/>
      <c r="K748" s="530"/>
    </row>
    <row r="749" spans="4:11" x14ac:dyDescent="0.45">
      <c r="D749" s="23"/>
      <c r="E749" s="95"/>
      <c r="F749" s="95"/>
      <c r="K749" s="530"/>
    </row>
    <row r="750" spans="4:11" x14ac:dyDescent="0.45">
      <c r="D750" s="23"/>
      <c r="E750" s="95"/>
      <c r="F750" s="95"/>
      <c r="K750" s="530"/>
    </row>
    <row r="751" spans="4:11" x14ac:dyDescent="0.45">
      <c r="D751" s="23"/>
      <c r="E751" s="95"/>
      <c r="F751" s="95"/>
      <c r="K751" s="530"/>
    </row>
    <row r="752" spans="4:11" x14ac:dyDescent="0.45">
      <c r="D752" s="23"/>
      <c r="E752" s="95"/>
      <c r="F752" s="95"/>
      <c r="K752" s="530"/>
    </row>
    <row r="753" spans="4:11" x14ac:dyDescent="0.45">
      <c r="D753" s="23"/>
      <c r="E753" s="95"/>
      <c r="F753" s="95"/>
      <c r="K753" s="530"/>
    </row>
    <row r="754" spans="4:11" x14ac:dyDescent="0.45">
      <c r="D754" s="23"/>
      <c r="E754" s="95"/>
      <c r="F754" s="95"/>
      <c r="K754" s="530"/>
    </row>
    <row r="755" spans="4:11" x14ac:dyDescent="0.45">
      <c r="D755" s="23"/>
      <c r="E755" s="95"/>
      <c r="F755" s="95"/>
      <c r="K755" s="530"/>
    </row>
    <row r="756" spans="4:11" x14ac:dyDescent="0.45">
      <c r="D756" s="23"/>
      <c r="E756" s="95"/>
      <c r="F756" s="95"/>
      <c r="K756" s="530"/>
    </row>
    <row r="757" spans="4:11" x14ac:dyDescent="0.45">
      <c r="D757" s="23"/>
      <c r="E757" s="95"/>
      <c r="F757" s="95"/>
      <c r="K757" s="530"/>
    </row>
    <row r="758" spans="4:11" x14ac:dyDescent="0.45">
      <c r="D758" s="23"/>
      <c r="E758" s="95"/>
      <c r="F758" s="95"/>
      <c r="K758" s="530"/>
    </row>
    <row r="759" spans="4:11" x14ac:dyDescent="0.45">
      <c r="D759" s="23"/>
      <c r="E759" s="95"/>
      <c r="F759" s="95"/>
      <c r="K759" s="530"/>
    </row>
    <row r="760" spans="4:11" x14ac:dyDescent="0.45">
      <c r="D760" s="23"/>
      <c r="E760" s="95"/>
      <c r="F760" s="95"/>
      <c r="K760" s="530"/>
    </row>
    <row r="761" spans="4:11" x14ac:dyDescent="0.45">
      <c r="D761" s="23"/>
      <c r="E761" s="95"/>
      <c r="F761" s="95"/>
      <c r="K761" s="530"/>
    </row>
    <row r="762" spans="4:11" x14ac:dyDescent="0.45">
      <c r="D762" s="23"/>
      <c r="E762" s="95"/>
      <c r="F762" s="95"/>
      <c r="K762" s="530"/>
    </row>
    <row r="763" spans="4:11" x14ac:dyDescent="0.45">
      <c r="D763" s="23"/>
      <c r="E763" s="95"/>
      <c r="F763" s="95"/>
      <c r="K763" s="530"/>
    </row>
    <row r="764" spans="4:11" x14ac:dyDescent="0.45">
      <c r="D764" s="23"/>
      <c r="E764" s="95"/>
      <c r="F764" s="95"/>
      <c r="K764" s="530"/>
    </row>
    <row r="765" spans="4:11" x14ac:dyDescent="0.45">
      <c r="D765" s="23"/>
      <c r="E765" s="95"/>
      <c r="F765" s="95"/>
      <c r="K765" s="530"/>
    </row>
    <row r="766" spans="4:11" x14ac:dyDescent="0.45">
      <c r="D766" s="23"/>
      <c r="E766" s="95"/>
      <c r="F766" s="95"/>
      <c r="K766" s="530"/>
    </row>
    <row r="767" spans="4:11" x14ac:dyDescent="0.45">
      <c r="D767" s="23"/>
      <c r="E767" s="95"/>
      <c r="F767" s="95"/>
      <c r="K767" s="530"/>
    </row>
    <row r="768" spans="4:11" x14ac:dyDescent="0.45">
      <c r="D768" s="23"/>
      <c r="E768" s="95"/>
      <c r="F768" s="95"/>
      <c r="K768" s="530"/>
    </row>
    <row r="769" spans="4:11" x14ac:dyDescent="0.45">
      <c r="D769" s="23"/>
      <c r="E769" s="95"/>
      <c r="F769" s="95"/>
      <c r="K769" s="530"/>
    </row>
    <row r="770" spans="4:11" x14ac:dyDescent="0.45">
      <c r="D770" s="23"/>
      <c r="E770" s="95"/>
      <c r="F770" s="95"/>
      <c r="K770" s="530"/>
    </row>
    <row r="771" spans="4:11" x14ac:dyDescent="0.45">
      <c r="D771" s="23"/>
      <c r="E771" s="95"/>
      <c r="F771" s="95"/>
      <c r="K771" s="530"/>
    </row>
    <row r="772" spans="4:11" x14ac:dyDescent="0.45">
      <c r="D772" s="23"/>
      <c r="E772" s="95"/>
      <c r="F772" s="95"/>
      <c r="K772" s="530"/>
    </row>
    <row r="773" spans="4:11" x14ac:dyDescent="0.45">
      <c r="D773" s="23"/>
      <c r="E773" s="95"/>
      <c r="F773" s="95"/>
      <c r="K773" s="530"/>
    </row>
    <row r="774" spans="4:11" x14ac:dyDescent="0.45">
      <c r="D774" s="23"/>
      <c r="E774" s="95"/>
      <c r="F774" s="95"/>
      <c r="K774" s="530"/>
    </row>
    <row r="775" spans="4:11" x14ac:dyDescent="0.45">
      <c r="D775" s="23"/>
      <c r="E775" s="95"/>
      <c r="F775" s="95"/>
      <c r="K775" s="530"/>
    </row>
    <row r="776" spans="4:11" x14ac:dyDescent="0.45">
      <c r="D776" s="23"/>
      <c r="E776" s="95"/>
      <c r="F776" s="95"/>
      <c r="K776" s="530"/>
    </row>
    <row r="777" spans="4:11" x14ac:dyDescent="0.45">
      <c r="D777" s="23"/>
      <c r="E777" s="95"/>
      <c r="F777" s="95"/>
      <c r="K777" s="530"/>
    </row>
    <row r="778" spans="4:11" x14ac:dyDescent="0.45">
      <c r="D778" s="23"/>
      <c r="E778" s="95"/>
      <c r="F778" s="95"/>
      <c r="K778" s="530"/>
    </row>
    <row r="779" spans="4:11" x14ac:dyDescent="0.45">
      <c r="D779" s="23"/>
      <c r="E779" s="95"/>
      <c r="F779" s="95"/>
      <c r="K779" s="530"/>
    </row>
    <row r="780" spans="4:11" x14ac:dyDescent="0.45">
      <c r="D780" s="23"/>
      <c r="E780" s="95"/>
      <c r="F780" s="95"/>
      <c r="K780" s="530"/>
    </row>
    <row r="781" spans="4:11" x14ac:dyDescent="0.45">
      <c r="D781" s="23"/>
      <c r="E781" s="95"/>
      <c r="F781" s="95"/>
      <c r="K781" s="530"/>
    </row>
    <row r="782" spans="4:11" x14ac:dyDescent="0.45">
      <c r="D782" s="23"/>
      <c r="E782" s="95"/>
      <c r="F782" s="95"/>
      <c r="K782" s="530"/>
    </row>
    <row r="783" spans="4:11" x14ac:dyDescent="0.45">
      <c r="D783" s="23"/>
      <c r="E783" s="95"/>
      <c r="F783" s="95"/>
      <c r="K783" s="530"/>
    </row>
    <row r="784" spans="4:11" x14ac:dyDescent="0.45">
      <c r="D784" s="23"/>
      <c r="E784" s="95"/>
      <c r="F784" s="95"/>
      <c r="K784" s="530"/>
    </row>
    <row r="785" spans="4:11" x14ac:dyDescent="0.45">
      <c r="D785" s="23"/>
      <c r="E785" s="95"/>
      <c r="F785" s="95"/>
      <c r="K785" s="530"/>
    </row>
    <row r="786" spans="4:11" x14ac:dyDescent="0.45">
      <c r="D786" s="23"/>
      <c r="E786" s="95"/>
      <c r="F786" s="95"/>
      <c r="K786" s="530"/>
    </row>
    <row r="787" spans="4:11" x14ac:dyDescent="0.45">
      <c r="D787" s="23"/>
      <c r="E787" s="95"/>
      <c r="F787" s="95"/>
      <c r="K787" s="530"/>
    </row>
    <row r="788" spans="4:11" x14ac:dyDescent="0.45">
      <c r="D788" s="23"/>
      <c r="E788" s="95"/>
      <c r="F788" s="95"/>
      <c r="K788" s="530"/>
    </row>
    <row r="789" spans="4:11" x14ac:dyDescent="0.45">
      <c r="D789" s="23"/>
      <c r="E789" s="95"/>
      <c r="F789" s="95"/>
      <c r="K789" s="530"/>
    </row>
    <row r="790" spans="4:11" x14ac:dyDescent="0.45">
      <c r="D790" s="23"/>
      <c r="E790" s="95"/>
      <c r="F790" s="95"/>
      <c r="K790" s="530"/>
    </row>
    <row r="791" spans="4:11" x14ac:dyDescent="0.45">
      <c r="D791" s="23"/>
      <c r="E791" s="95"/>
      <c r="F791" s="95"/>
      <c r="K791" s="530"/>
    </row>
    <row r="792" spans="4:11" x14ac:dyDescent="0.45">
      <c r="D792" s="23"/>
      <c r="E792" s="95"/>
      <c r="F792" s="95"/>
      <c r="K792" s="530"/>
    </row>
    <row r="793" spans="4:11" x14ac:dyDescent="0.45">
      <c r="D793" s="23"/>
      <c r="E793" s="95"/>
      <c r="F793" s="95"/>
      <c r="K793" s="530"/>
    </row>
    <row r="794" spans="4:11" x14ac:dyDescent="0.45">
      <c r="D794" s="23"/>
      <c r="E794" s="95"/>
      <c r="F794" s="95"/>
      <c r="K794" s="530"/>
    </row>
    <row r="795" spans="4:11" x14ac:dyDescent="0.45">
      <c r="D795" s="23"/>
      <c r="E795" s="95"/>
      <c r="F795" s="95"/>
      <c r="K795" s="530"/>
    </row>
    <row r="796" spans="4:11" x14ac:dyDescent="0.45">
      <c r="D796" s="23"/>
      <c r="E796" s="95"/>
      <c r="F796" s="95"/>
      <c r="K796" s="530"/>
    </row>
    <row r="797" spans="4:11" x14ac:dyDescent="0.45">
      <c r="D797" s="23"/>
      <c r="E797" s="95"/>
      <c r="F797" s="95"/>
      <c r="K797" s="530"/>
    </row>
    <row r="798" spans="4:11" x14ac:dyDescent="0.45">
      <c r="D798" s="23"/>
      <c r="E798" s="95"/>
      <c r="F798" s="95"/>
      <c r="K798" s="530"/>
    </row>
    <row r="799" spans="4:11" x14ac:dyDescent="0.45">
      <c r="D799" s="23"/>
      <c r="E799" s="95"/>
      <c r="F799" s="95"/>
      <c r="K799" s="530"/>
    </row>
    <row r="800" spans="4:11" x14ac:dyDescent="0.45">
      <c r="D800" s="23"/>
      <c r="E800" s="95"/>
      <c r="F800" s="95"/>
      <c r="K800" s="530"/>
    </row>
    <row r="801" spans="4:11" x14ac:dyDescent="0.45">
      <c r="D801" s="23"/>
      <c r="E801" s="95"/>
      <c r="F801" s="95"/>
      <c r="K801" s="530"/>
    </row>
    <row r="802" spans="4:11" x14ac:dyDescent="0.45">
      <c r="D802" s="23"/>
      <c r="E802" s="95"/>
      <c r="F802" s="95"/>
      <c r="K802" s="530"/>
    </row>
    <row r="803" spans="4:11" x14ac:dyDescent="0.45">
      <c r="D803" s="23"/>
      <c r="E803" s="95"/>
      <c r="F803" s="95"/>
      <c r="K803" s="530"/>
    </row>
    <row r="804" spans="4:11" x14ac:dyDescent="0.45">
      <c r="D804" s="23"/>
      <c r="E804" s="95"/>
      <c r="F804" s="95"/>
      <c r="K804" s="530"/>
    </row>
    <row r="805" spans="4:11" x14ac:dyDescent="0.45">
      <c r="D805" s="23"/>
      <c r="E805" s="95"/>
      <c r="F805" s="95"/>
      <c r="K805" s="530"/>
    </row>
    <row r="806" spans="4:11" x14ac:dyDescent="0.45">
      <c r="D806" s="23"/>
      <c r="E806" s="95"/>
      <c r="F806" s="95"/>
      <c r="K806" s="530"/>
    </row>
    <row r="807" spans="4:11" x14ac:dyDescent="0.45">
      <c r="D807" s="23"/>
      <c r="E807" s="95"/>
      <c r="F807" s="95"/>
      <c r="K807" s="530"/>
    </row>
    <row r="808" spans="4:11" x14ac:dyDescent="0.45">
      <c r="D808" s="23"/>
      <c r="E808" s="95"/>
      <c r="F808" s="95"/>
      <c r="K808" s="530"/>
    </row>
    <row r="809" spans="4:11" x14ac:dyDescent="0.45">
      <c r="D809" s="23"/>
      <c r="E809" s="95"/>
      <c r="F809" s="95"/>
      <c r="K809" s="530"/>
    </row>
    <row r="810" spans="4:11" x14ac:dyDescent="0.45">
      <c r="D810" s="23"/>
      <c r="E810" s="95"/>
      <c r="F810" s="95"/>
      <c r="K810" s="530"/>
    </row>
    <row r="811" spans="4:11" x14ac:dyDescent="0.45">
      <c r="D811" s="23"/>
      <c r="E811" s="95"/>
      <c r="F811" s="95"/>
      <c r="K811" s="530"/>
    </row>
    <row r="812" spans="4:11" x14ac:dyDescent="0.45">
      <c r="D812" s="23"/>
      <c r="E812" s="95"/>
      <c r="F812" s="95"/>
      <c r="K812" s="530"/>
    </row>
    <row r="813" spans="4:11" x14ac:dyDescent="0.45">
      <c r="D813" s="23"/>
      <c r="E813" s="95"/>
      <c r="F813" s="95"/>
      <c r="K813" s="530"/>
    </row>
    <row r="814" spans="4:11" x14ac:dyDescent="0.45">
      <c r="D814" s="23"/>
      <c r="E814" s="95"/>
      <c r="F814" s="95"/>
      <c r="K814" s="530"/>
    </row>
    <row r="815" spans="4:11" x14ac:dyDescent="0.45">
      <c r="D815" s="23"/>
      <c r="E815" s="95"/>
      <c r="F815" s="95"/>
      <c r="K815" s="530"/>
    </row>
    <row r="816" spans="4:11" x14ac:dyDescent="0.45">
      <c r="D816" s="23"/>
      <c r="E816" s="95"/>
      <c r="F816" s="95"/>
      <c r="K816" s="530"/>
    </row>
    <row r="817" spans="4:11" x14ac:dyDescent="0.45">
      <c r="D817" s="23"/>
      <c r="E817" s="95"/>
      <c r="F817" s="95"/>
      <c r="K817" s="530"/>
    </row>
    <row r="818" spans="4:11" x14ac:dyDescent="0.45">
      <c r="D818" s="23"/>
      <c r="E818" s="95"/>
      <c r="F818" s="95"/>
      <c r="K818" s="530"/>
    </row>
    <row r="819" spans="4:11" x14ac:dyDescent="0.45">
      <c r="D819" s="23"/>
      <c r="E819" s="95"/>
      <c r="F819" s="95"/>
      <c r="K819" s="530"/>
    </row>
    <row r="820" spans="4:11" x14ac:dyDescent="0.45">
      <c r="D820" s="23"/>
      <c r="E820" s="95"/>
      <c r="F820" s="95"/>
      <c r="K820" s="530"/>
    </row>
    <row r="821" spans="4:11" x14ac:dyDescent="0.45">
      <c r="D821" s="23"/>
      <c r="E821" s="95"/>
      <c r="F821" s="95"/>
      <c r="K821" s="530"/>
    </row>
    <row r="822" spans="4:11" x14ac:dyDescent="0.45">
      <c r="D822" s="23"/>
      <c r="E822" s="95"/>
      <c r="F822" s="95"/>
      <c r="K822" s="530"/>
    </row>
    <row r="823" spans="4:11" x14ac:dyDescent="0.45">
      <c r="D823" s="23"/>
      <c r="E823" s="95"/>
      <c r="F823" s="95"/>
      <c r="K823" s="530"/>
    </row>
    <row r="824" spans="4:11" x14ac:dyDescent="0.45">
      <c r="D824" s="23"/>
      <c r="E824" s="95"/>
      <c r="F824" s="95"/>
      <c r="K824" s="530"/>
    </row>
    <row r="825" spans="4:11" x14ac:dyDescent="0.45">
      <c r="D825" s="23"/>
      <c r="E825" s="95"/>
      <c r="F825" s="95"/>
      <c r="K825" s="530"/>
    </row>
    <row r="826" spans="4:11" x14ac:dyDescent="0.45">
      <c r="D826" s="23"/>
      <c r="E826" s="95"/>
      <c r="F826" s="95"/>
      <c r="K826" s="530"/>
    </row>
    <row r="827" spans="4:11" x14ac:dyDescent="0.45">
      <c r="D827" s="23"/>
      <c r="E827" s="95"/>
      <c r="F827" s="95"/>
      <c r="K827" s="530"/>
    </row>
    <row r="828" spans="4:11" x14ac:dyDescent="0.45">
      <c r="D828" s="23"/>
      <c r="E828" s="95"/>
      <c r="F828" s="95"/>
      <c r="K828" s="530"/>
    </row>
    <row r="829" spans="4:11" x14ac:dyDescent="0.45">
      <c r="D829" s="23"/>
      <c r="E829" s="95"/>
      <c r="F829" s="95"/>
      <c r="K829" s="530"/>
    </row>
    <row r="830" spans="4:11" x14ac:dyDescent="0.45">
      <c r="D830" s="23"/>
      <c r="E830" s="95"/>
      <c r="F830" s="95"/>
      <c r="K830" s="530"/>
    </row>
    <row r="831" spans="4:11" x14ac:dyDescent="0.45">
      <c r="D831" s="23"/>
      <c r="E831" s="95"/>
      <c r="F831" s="95"/>
      <c r="K831" s="530"/>
    </row>
    <row r="832" spans="4:11" x14ac:dyDescent="0.45">
      <c r="D832" s="23"/>
      <c r="E832" s="95"/>
      <c r="F832" s="95"/>
      <c r="K832" s="530"/>
    </row>
    <row r="833" spans="4:11" x14ac:dyDescent="0.45">
      <c r="D833" s="23"/>
      <c r="E833" s="95"/>
      <c r="F833" s="95"/>
      <c r="K833" s="530"/>
    </row>
    <row r="834" spans="4:11" x14ac:dyDescent="0.45">
      <c r="D834" s="23"/>
      <c r="E834" s="95"/>
      <c r="F834" s="95"/>
      <c r="K834" s="530"/>
    </row>
    <row r="835" spans="4:11" x14ac:dyDescent="0.45">
      <c r="D835" s="23"/>
      <c r="E835" s="95"/>
      <c r="F835" s="95"/>
      <c r="K835" s="530"/>
    </row>
    <row r="836" spans="4:11" x14ac:dyDescent="0.45">
      <c r="D836" s="23"/>
      <c r="E836" s="95"/>
      <c r="F836" s="95"/>
      <c r="K836" s="530"/>
    </row>
    <row r="837" spans="4:11" x14ac:dyDescent="0.45">
      <c r="D837" s="23"/>
      <c r="E837" s="95"/>
      <c r="F837" s="95"/>
      <c r="K837" s="530"/>
    </row>
    <row r="838" spans="4:11" x14ac:dyDescent="0.45">
      <c r="D838" s="23"/>
      <c r="E838" s="95"/>
      <c r="F838" s="95"/>
      <c r="K838" s="530"/>
    </row>
    <row r="839" spans="4:11" x14ac:dyDescent="0.45">
      <c r="D839" s="23"/>
      <c r="E839" s="95"/>
      <c r="F839" s="95"/>
      <c r="K839" s="530"/>
    </row>
    <row r="840" spans="4:11" x14ac:dyDescent="0.45">
      <c r="D840" s="23"/>
      <c r="E840" s="95"/>
      <c r="F840" s="95"/>
      <c r="K840" s="530"/>
    </row>
    <row r="841" spans="4:11" x14ac:dyDescent="0.45">
      <c r="D841" s="23"/>
      <c r="E841" s="95"/>
      <c r="F841" s="95"/>
      <c r="K841" s="530"/>
    </row>
    <row r="842" spans="4:11" x14ac:dyDescent="0.45">
      <c r="D842" s="23"/>
      <c r="E842" s="95"/>
      <c r="F842" s="95"/>
      <c r="K842" s="530"/>
    </row>
    <row r="843" spans="4:11" x14ac:dyDescent="0.45">
      <c r="D843" s="23"/>
      <c r="E843" s="95"/>
      <c r="F843" s="95"/>
      <c r="K843" s="530"/>
    </row>
    <row r="844" spans="4:11" x14ac:dyDescent="0.45">
      <c r="D844" s="23"/>
      <c r="E844" s="95"/>
      <c r="F844" s="95"/>
      <c r="K844" s="530"/>
    </row>
    <row r="845" spans="4:11" x14ac:dyDescent="0.45">
      <c r="D845" s="23"/>
      <c r="E845" s="95"/>
      <c r="F845" s="95"/>
      <c r="K845" s="530"/>
    </row>
    <row r="846" spans="4:11" x14ac:dyDescent="0.45">
      <c r="D846" s="23"/>
      <c r="E846" s="95"/>
      <c r="F846" s="95"/>
      <c r="K846" s="530"/>
    </row>
    <row r="847" spans="4:11" x14ac:dyDescent="0.45">
      <c r="D847" s="23"/>
      <c r="E847" s="95"/>
      <c r="F847" s="95"/>
      <c r="K847" s="530"/>
    </row>
    <row r="848" spans="4:11" x14ac:dyDescent="0.45">
      <c r="D848" s="23"/>
      <c r="E848" s="95"/>
      <c r="F848" s="95"/>
      <c r="K848" s="530"/>
    </row>
    <row r="849" spans="4:11" x14ac:dyDescent="0.45">
      <c r="D849" s="23"/>
      <c r="E849" s="95"/>
      <c r="F849" s="95"/>
      <c r="K849" s="530"/>
    </row>
    <row r="850" spans="4:11" x14ac:dyDescent="0.45">
      <c r="D850" s="23"/>
      <c r="E850" s="95"/>
      <c r="F850" s="95"/>
      <c r="K850" s="530"/>
    </row>
    <row r="851" spans="4:11" x14ac:dyDescent="0.45">
      <c r="D851" s="23"/>
      <c r="E851" s="95"/>
      <c r="F851" s="95"/>
      <c r="K851" s="530"/>
    </row>
    <row r="852" spans="4:11" x14ac:dyDescent="0.45">
      <c r="D852" s="23"/>
      <c r="E852" s="95"/>
      <c r="F852" s="95"/>
      <c r="K852" s="530"/>
    </row>
    <row r="853" spans="4:11" x14ac:dyDescent="0.45">
      <c r="D853" s="23"/>
      <c r="E853" s="95"/>
      <c r="F853" s="95"/>
      <c r="K853" s="530"/>
    </row>
    <row r="854" spans="4:11" x14ac:dyDescent="0.45">
      <c r="D854" s="23"/>
      <c r="E854" s="95"/>
      <c r="F854" s="95"/>
      <c r="K854" s="530"/>
    </row>
    <row r="855" spans="4:11" x14ac:dyDescent="0.45">
      <c r="D855" s="23"/>
      <c r="E855" s="95"/>
      <c r="F855" s="95"/>
      <c r="K855" s="530"/>
    </row>
    <row r="856" spans="4:11" x14ac:dyDescent="0.45">
      <c r="D856" s="23"/>
      <c r="E856" s="95"/>
      <c r="F856" s="95"/>
      <c r="K856" s="530"/>
    </row>
    <row r="857" spans="4:11" x14ac:dyDescent="0.45">
      <c r="D857" s="23"/>
      <c r="E857" s="95"/>
      <c r="F857" s="95"/>
      <c r="K857" s="530"/>
    </row>
    <row r="858" spans="4:11" x14ac:dyDescent="0.45">
      <c r="D858" s="23"/>
      <c r="E858" s="95"/>
      <c r="F858" s="95"/>
      <c r="K858" s="530"/>
    </row>
    <row r="859" spans="4:11" x14ac:dyDescent="0.45">
      <c r="D859" s="23"/>
      <c r="E859" s="95"/>
      <c r="F859" s="95"/>
      <c r="K859" s="530"/>
    </row>
    <row r="860" spans="4:11" x14ac:dyDescent="0.45">
      <c r="D860" s="23"/>
      <c r="E860" s="95"/>
      <c r="F860" s="95"/>
      <c r="K860" s="530"/>
    </row>
    <row r="861" spans="4:11" x14ac:dyDescent="0.45">
      <c r="D861" s="23"/>
      <c r="E861" s="95"/>
      <c r="F861" s="95"/>
      <c r="K861" s="530"/>
    </row>
    <row r="862" spans="4:11" x14ac:dyDescent="0.45">
      <c r="D862" s="23"/>
      <c r="E862" s="95"/>
      <c r="F862" s="95"/>
      <c r="K862" s="530"/>
    </row>
    <row r="863" spans="4:11" x14ac:dyDescent="0.45">
      <c r="D863" s="23"/>
      <c r="E863" s="95"/>
      <c r="F863" s="95"/>
      <c r="K863" s="530"/>
    </row>
    <row r="864" spans="4:11" x14ac:dyDescent="0.45">
      <c r="D864" s="23"/>
      <c r="E864" s="95"/>
      <c r="F864" s="95"/>
      <c r="K864" s="530"/>
    </row>
    <row r="865" spans="4:11" x14ac:dyDescent="0.45">
      <c r="D865" s="23"/>
      <c r="E865" s="95"/>
      <c r="F865" s="95"/>
      <c r="K865" s="530"/>
    </row>
    <row r="866" spans="4:11" x14ac:dyDescent="0.45">
      <c r="D866" s="23"/>
      <c r="E866" s="95"/>
      <c r="F866" s="95"/>
      <c r="K866" s="530"/>
    </row>
    <row r="867" spans="4:11" x14ac:dyDescent="0.45">
      <c r="D867" s="23"/>
      <c r="E867" s="95"/>
      <c r="F867" s="95"/>
      <c r="K867" s="530"/>
    </row>
    <row r="868" spans="4:11" x14ac:dyDescent="0.45">
      <c r="D868" s="23"/>
      <c r="E868" s="95"/>
      <c r="F868" s="95"/>
      <c r="K868" s="530"/>
    </row>
    <row r="869" spans="4:11" x14ac:dyDescent="0.45">
      <c r="D869" s="23"/>
      <c r="E869" s="95"/>
      <c r="F869" s="95"/>
      <c r="K869" s="530"/>
    </row>
    <row r="870" spans="4:11" x14ac:dyDescent="0.45">
      <c r="D870" s="23"/>
      <c r="E870" s="95"/>
      <c r="F870" s="95"/>
      <c r="K870" s="530"/>
    </row>
    <row r="871" spans="4:11" x14ac:dyDescent="0.45">
      <c r="D871" s="23"/>
      <c r="E871" s="95"/>
      <c r="F871" s="95"/>
      <c r="K871" s="530"/>
    </row>
    <row r="872" spans="4:11" x14ac:dyDescent="0.45">
      <c r="D872" s="23"/>
      <c r="E872" s="95"/>
      <c r="F872" s="95"/>
      <c r="K872" s="530"/>
    </row>
    <row r="873" spans="4:11" x14ac:dyDescent="0.45">
      <c r="D873" s="23"/>
      <c r="E873" s="95"/>
      <c r="F873" s="95"/>
      <c r="K873" s="530"/>
    </row>
    <row r="874" spans="4:11" x14ac:dyDescent="0.45">
      <c r="D874" s="23"/>
      <c r="E874" s="95"/>
      <c r="F874" s="95"/>
      <c r="K874" s="530"/>
    </row>
    <row r="875" spans="4:11" x14ac:dyDescent="0.45">
      <c r="D875" s="23"/>
      <c r="E875" s="95"/>
      <c r="F875" s="95"/>
      <c r="K875" s="530"/>
    </row>
    <row r="876" spans="4:11" x14ac:dyDescent="0.45">
      <c r="D876" s="23"/>
      <c r="E876" s="95"/>
      <c r="F876" s="95"/>
      <c r="K876" s="530"/>
    </row>
    <row r="877" spans="4:11" x14ac:dyDescent="0.45">
      <c r="D877" s="23"/>
      <c r="E877" s="95"/>
      <c r="F877" s="95"/>
      <c r="K877" s="530"/>
    </row>
    <row r="878" spans="4:11" x14ac:dyDescent="0.45">
      <c r="D878" s="23"/>
      <c r="E878" s="95"/>
      <c r="F878" s="95"/>
      <c r="K878" s="530"/>
    </row>
    <row r="879" spans="4:11" x14ac:dyDescent="0.45">
      <c r="D879" s="23"/>
      <c r="E879" s="95"/>
      <c r="F879" s="95"/>
      <c r="K879" s="530"/>
    </row>
    <row r="880" spans="4:11" x14ac:dyDescent="0.45">
      <c r="D880" s="23"/>
      <c r="E880" s="95"/>
      <c r="F880" s="95"/>
      <c r="K880" s="530"/>
    </row>
    <row r="881" spans="4:11" x14ac:dyDescent="0.45">
      <c r="D881" s="23"/>
      <c r="E881" s="95"/>
      <c r="F881" s="95"/>
      <c r="K881" s="530"/>
    </row>
    <row r="882" spans="4:11" x14ac:dyDescent="0.45">
      <c r="D882" s="23"/>
      <c r="E882" s="95"/>
      <c r="F882" s="95"/>
      <c r="K882" s="530"/>
    </row>
    <row r="883" spans="4:11" x14ac:dyDescent="0.45">
      <c r="D883" s="23"/>
      <c r="E883" s="95"/>
      <c r="F883" s="95"/>
      <c r="K883" s="530"/>
    </row>
    <row r="884" spans="4:11" x14ac:dyDescent="0.45">
      <c r="D884" s="23"/>
      <c r="E884" s="95"/>
      <c r="F884" s="95"/>
      <c r="K884" s="530"/>
    </row>
    <row r="885" spans="4:11" x14ac:dyDescent="0.45">
      <c r="D885" s="23"/>
      <c r="E885" s="95"/>
      <c r="F885" s="95"/>
      <c r="K885" s="530"/>
    </row>
    <row r="886" spans="4:11" x14ac:dyDescent="0.45">
      <c r="D886" s="23"/>
      <c r="E886" s="95"/>
      <c r="F886" s="95"/>
      <c r="K886" s="530"/>
    </row>
    <row r="887" spans="4:11" x14ac:dyDescent="0.45">
      <c r="D887" s="23"/>
      <c r="E887" s="95"/>
      <c r="F887" s="95"/>
      <c r="K887" s="530"/>
    </row>
    <row r="888" spans="4:11" x14ac:dyDescent="0.45">
      <c r="D888" s="23"/>
      <c r="E888" s="95"/>
      <c r="F888" s="95"/>
      <c r="K888" s="530"/>
    </row>
    <row r="889" spans="4:11" x14ac:dyDescent="0.45">
      <c r="D889" s="23"/>
      <c r="E889" s="95"/>
      <c r="F889" s="95"/>
      <c r="K889" s="530"/>
    </row>
    <row r="890" spans="4:11" x14ac:dyDescent="0.45">
      <c r="D890" s="23"/>
      <c r="E890" s="95"/>
      <c r="F890" s="95"/>
      <c r="K890" s="530"/>
    </row>
    <row r="891" spans="4:11" x14ac:dyDescent="0.45">
      <c r="D891" s="23"/>
      <c r="E891" s="95"/>
      <c r="F891" s="95"/>
      <c r="K891" s="530"/>
    </row>
    <row r="892" spans="4:11" x14ac:dyDescent="0.45">
      <c r="D892" s="23"/>
      <c r="E892" s="95"/>
      <c r="F892" s="95"/>
      <c r="K892" s="530"/>
    </row>
    <row r="893" spans="4:11" x14ac:dyDescent="0.45">
      <c r="D893" s="23"/>
      <c r="E893" s="95"/>
      <c r="F893" s="95"/>
      <c r="K893" s="530"/>
    </row>
    <row r="894" spans="4:11" x14ac:dyDescent="0.45">
      <c r="D894" s="23"/>
      <c r="E894" s="95"/>
      <c r="F894" s="95"/>
      <c r="K894" s="530"/>
    </row>
    <row r="895" spans="4:11" x14ac:dyDescent="0.45">
      <c r="D895" s="23"/>
      <c r="E895" s="95"/>
      <c r="F895" s="95"/>
      <c r="K895" s="530"/>
    </row>
    <row r="896" spans="4:11" x14ac:dyDescent="0.45">
      <c r="D896" s="23"/>
      <c r="E896" s="95"/>
      <c r="F896" s="95"/>
      <c r="K896" s="530"/>
    </row>
    <row r="897" spans="4:11" x14ac:dyDescent="0.45">
      <c r="D897" s="23"/>
      <c r="E897" s="95"/>
      <c r="F897" s="95"/>
      <c r="K897" s="530"/>
    </row>
    <row r="898" spans="4:11" x14ac:dyDescent="0.45">
      <c r="D898" s="23"/>
      <c r="E898" s="95"/>
      <c r="F898" s="95"/>
      <c r="K898" s="530"/>
    </row>
    <row r="899" spans="4:11" x14ac:dyDescent="0.45">
      <c r="D899" s="23"/>
      <c r="E899" s="95"/>
      <c r="F899" s="95"/>
      <c r="K899" s="530"/>
    </row>
    <row r="900" spans="4:11" x14ac:dyDescent="0.45">
      <c r="D900" s="23"/>
      <c r="E900" s="95"/>
      <c r="F900" s="95"/>
      <c r="K900" s="530"/>
    </row>
    <row r="901" spans="4:11" x14ac:dyDescent="0.45">
      <c r="D901" s="23"/>
      <c r="E901" s="95"/>
      <c r="F901" s="95"/>
      <c r="K901" s="530"/>
    </row>
    <row r="902" spans="4:11" x14ac:dyDescent="0.45">
      <c r="D902" s="23"/>
      <c r="E902" s="95"/>
      <c r="F902" s="95"/>
      <c r="K902" s="530"/>
    </row>
    <row r="903" spans="4:11" x14ac:dyDescent="0.45">
      <c r="D903" s="23"/>
      <c r="E903" s="95"/>
      <c r="F903" s="95"/>
      <c r="K903" s="530"/>
    </row>
    <row r="904" spans="4:11" x14ac:dyDescent="0.45">
      <c r="D904" s="23"/>
      <c r="E904" s="95"/>
      <c r="F904" s="95"/>
      <c r="K904" s="530"/>
    </row>
    <row r="905" spans="4:11" x14ac:dyDescent="0.45">
      <c r="D905" s="23"/>
      <c r="E905" s="95"/>
      <c r="F905" s="95"/>
      <c r="K905" s="530"/>
    </row>
    <row r="906" spans="4:11" x14ac:dyDescent="0.45">
      <c r="D906" s="23"/>
      <c r="E906" s="95"/>
      <c r="F906" s="95"/>
      <c r="K906" s="530"/>
    </row>
    <row r="907" spans="4:11" x14ac:dyDescent="0.45">
      <c r="D907" s="23"/>
      <c r="E907" s="95"/>
      <c r="F907" s="95"/>
      <c r="K907" s="530"/>
    </row>
    <row r="908" spans="4:11" x14ac:dyDescent="0.45">
      <c r="D908" s="23"/>
      <c r="E908" s="95"/>
      <c r="F908" s="95"/>
      <c r="K908" s="530"/>
    </row>
    <row r="909" spans="4:11" x14ac:dyDescent="0.45">
      <c r="D909" s="23"/>
      <c r="E909" s="95"/>
      <c r="F909" s="95"/>
      <c r="K909" s="530"/>
    </row>
    <row r="910" spans="4:11" x14ac:dyDescent="0.45">
      <c r="D910" s="23"/>
      <c r="E910" s="95"/>
      <c r="F910" s="95"/>
      <c r="K910" s="530"/>
    </row>
    <row r="911" spans="4:11" x14ac:dyDescent="0.45">
      <c r="D911" s="23"/>
      <c r="E911" s="95"/>
      <c r="F911" s="95"/>
      <c r="K911" s="530"/>
    </row>
    <row r="912" spans="4:11" x14ac:dyDescent="0.45">
      <c r="D912" s="23"/>
      <c r="E912" s="95"/>
      <c r="F912" s="95"/>
      <c r="K912" s="530"/>
    </row>
    <row r="913" spans="4:11" x14ac:dyDescent="0.45">
      <c r="D913" s="23"/>
      <c r="E913" s="95"/>
      <c r="F913" s="95"/>
      <c r="K913" s="530"/>
    </row>
    <row r="914" spans="4:11" x14ac:dyDescent="0.45">
      <c r="D914" s="23"/>
      <c r="E914" s="95"/>
      <c r="F914" s="95"/>
      <c r="K914" s="530"/>
    </row>
    <row r="915" spans="4:11" x14ac:dyDescent="0.45">
      <c r="D915" s="23"/>
      <c r="E915" s="95"/>
      <c r="F915" s="95"/>
      <c r="K915" s="530"/>
    </row>
    <row r="916" spans="4:11" x14ac:dyDescent="0.45">
      <c r="D916" s="23"/>
      <c r="E916" s="95"/>
      <c r="F916" s="95"/>
      <c r="K916" s="530"/>
    </row>
    <row r="917" spans="4:11" x14ac:dyDescent="0.45">
      <c r="D917" s="23"/>
      <c r="E917" s="95"/>
      <c r="F917" s="95"/>
      <c r="K917" s="530"/>
    </row>
    <row r="918" spans="4:11" x14ac:dyDescent="0.45">
      <c r="D918" s="23"/>
      <c r="E918" s="95"/>
      <c r="F918" s="95"/>
      <c r="K918" s="530"/>
    </row>
    <row r="919" spans="4:11" x14ac:dyDescent="0.45">
      <c r="D919" s="23"/>
      <c r="E919" s="95"/>
      <c r="F919" s="95"/>
      <c r="K919" s="530"/>
    </row>
    <row r="920" spans="4:11" x14ac:dyDescent="0.45">
      <c r="D920" s="23"/>
      <c r="E920" s="95"/>
      <c r="F920" s="95"/>
      <c r="K920" s="530"/>
    </row>
    <row r="921" spans="4:11" x14ac:dyDescent="0.45">
      <c r="D921" s="23"/>
      <c r="E921" s="95"/>
      <c r="F921" s="95"/>
      <c r="K921" s="530"/>
    </row>
    <row r="922" spans="4:11" x14ac:dyDescent="0.45">
      <c r="D922" s="23"/>
      <c r="E922" s="95"/>
      <c r="F922" s="95"/>
      <c r="K922" s="530"/>
    </row>
    <row r="923" spans="4:11" x14ac:dyDescent="0.45">
      <c r="D923" s="23"/>
      <c r="E923" s="95"/>
      <c r="F923" s="95"/>
      <c r="K923" s="530"/>
    </row>
    <row r="924" spans="4:11" x14ac:dyDescent="0.45">
      <c r="D924" s="23"/>
      <c r="E924" s="95"/>
      <c r="F924" s="95"/>
      <c r="K924" s="530"/>
    </row>
    <row r="925" spans="4:11" x14ac:dyDescent="0.45">
      <c r="D925" s="23"/>
      <c r="E925" s="95"/>
      <c r="F925" s="95"/>
      <c r="K925" s="530"/>
    </row>
    <row r="926" spans="4:11" x14ac:dyDescent="0.45">
      <c r="D926" s="23"/>
      <c r="E926" s="95"/>
      <c r="F926" s="95"/>
      <c r="K926" s="530"/>
    </row>
    <row r="927" spans="4:11" x14ac:dyDescent="0.45">
      <c r="D927" s="23"/>
      <c r="E927" s="95"/>
      <c r="F927" s="95"/>
      <c r="K927" s="530"/>
    </row>
    <row r="928" spans="4:11" x14ac:dyDescent="0.45">
      <c r="D928" s="23"/>
      <c r="E928" s="95"/>
      <c r="F928" s="95"/>
      <c r="K928" s="530"/>
    </row>
    <row r="929" spans="4:11" x14ac:dyDescent="0.45">
      <c r="D929" s="23"/>
      <c r="E929" s="95"/>
      <c r="F929" s="95"/>
      <c r="K929" s="530"/>
    </row>
    <row r="930" spans="4:11" x14ac:dyDescent="0.45">
      <c r="D930" s="23"/>
      <c r="E930" s="95"/>
      <c r="F930" s="95"/>
      <c r="K930" s="530"/>
    </row>
    <row r="931" spans="4:11" x14ac:dyDescent="0.45">
      <c r="D931" s="23"/>
      <c r="E931" s="95"/>
      <c r="F931" s="95"/>
      <c r="K931" s="530"/>
    </row>
    <row r="932" spans="4:11" x14ac:dyDescent="0.45">
      <c r="D932" s="23"/>
      <c r="E932" s="95"/>
      <c r="F932" s="95"/>
      <c r="K932" s="530"/>
    </row>
    <row r="933" spans="4:11" x14ac:dyDescent="0.45">
      <c r="D933" s="23"/>
      <c r="E933" s="95"/>
      <c r="F933" s="95"/>
      <c r="K933" s="530"/>
    </row>
    <row r="934" spans="4:11" x14ac:dyDescent="0.45">
      <c r="D934" s="23"/>
      <c r="E934" s="95"/>
      <c r="F934" s="95"/>
      <c r="K934" s="530"/>
    </row>
    <row r="935" spans="4:11" x14ac:dyDescent="0.45">
      <c r="D935" s="23"/>
      <c r="E935" s="95"/>
      <c r="F935" s="95"/>
      <c r="K935" s="530"/>
    </row>
    <row r="936" spans="4:11" x14ac:dyDescent="0.45">
      <c r="D936" s="23"/>
      <c r="E936" s="95"/>
      <c r="F936" s="95"/>
      <c r="K936" s="530"/>
    </row>
    <row r="937" spans="4:11" x14ac:dyDescent="0.45">
      <c r="D937" s="23"/>
      <c r="E937" s="95"/>
      <c r="F937" s="95"/>
      <c r="K937" s="530"/>
    </row>
    <row r="938" spans="4:11" x14ac:dyDescent="0.45">
      <c r="D938" s="23"/>
      <c r="E938" s="95"/>
      <c r="F938" s="95"/>
      <c r="K938" s="530"/>
    </row>
    <row r="939" spans="4:11" x14ac:dyDescent="0.45">
      <c r="D939" s="23"/>
      <c r="E939" s="95"/>
      <c r="F939" s="95"/>
      <c r="K939" s="530"/>
    </row>
    <row r="940" spans="4:11" x14ac:dyDescent="0.45">
      <c r="D940" s="23"/>
      <c r="E940" s="95"/>
      <c r="F940" s="95"/>
      <c r="K940" s="530"/>
    </row>
    <row r="941" spans="4:11" x14ac:dyDescent="0.45">
      <c r="D941" s="23"/>
      <c r="E941" s="95"/>
      <c r="F941" s="95"/>
      <c r="K941" s="530"/>
    </row>
    <row r="942" spans="4:11" x14ac:dyDescent="0.45">
      <c r="D942" s="23"/>
      <c r="E942" s="95"/>
      <c r="F942" s="95"/>
      <c r="K942" s="530"/>
    </row>
    <row r="943" spans="4:11" x14ac:dyDescent="0.45">
      <c r="D943" s="23"/>
      <c r="E943" s="95"/>
      <c r="F943" s="95"/>
      <c r="K943" s="530"/>
    </row>
    <row r="944" spans="4:11" x14ac:dyDescent="0.45">
      <c r="D944" s="23"/>
      <c r="E944" s="95"/>
      <c r="F944" s="95"/>
      <c r="K944" s="530"/>
    </row>
    <row r="945" spans="4:11" x14ac:dyDescent="0.45">
      <c r="D945" s="23"/>
      <c r="E945" s="95"/>
      <c r="F945" s="95"/>
      <c r="K945" s="530"/>
    </row>
    <row r="946" spans="4:11" x14ac:dyDescent="0.45">
      <c r="D946" s="23"/>
      <c r="E946" s="95"/>
      <c r="F946" s="95"/>
      <c r="K946" s="530"/>
    </row>
    <row r="947" spans="4:11" x14ac:dyDescent="0.45">
      <c r="D947" s="23"/>
      <c r="E947" s="95"/>
      <c r="F947" s="95"/>
      <c r="K947" s="530"/>
    </row>
    <row r="948" spans="4:11" x14ac:dyDescent="0.45">
      <c r="D948" s="23"/>
      <c r="E948" s="95"/>
      <c r="F948" s="95"/>
      <c r="K948" s="530"/>
    </row>
    <row r="949" spans="4:11" x14ac:dyDescent="0.45">
      <c r="D949" s="23"/>
      <c r="E949" s="95"/>
      <c r="F949" s="95"/>
      <c r="K949" s="530"/>
    </row>
    <row r="950" spans="4:11" x14ac:dyDescent="0.45">
      <c r="D950" s="23"/>
      <c r="E950" s="95"/>
      <c r="F950" s="95"/>
      <c r="K950" s="530"/>
    </row>
    <row r="951" spans="4:11" x14ac:dyDescent="0.45">
      <c r="D951" s="23"/>
      <c r="E951" s="95"/>
      <c r="F951" s="95"/>
      <c r="K951" s="530"/>
    </row>
    <row r="952" spans="4:11" x14ac:dyDescent="0.45">
      <c r="D952" s="23"/>
      <c r="E952" s="95"/>
      <c r="F952" s="95"/>
      <c r="K952" s="530"/>
    </row>
    <row r="953" spans="4:11" x14ac:dyDescent="0.45">
      <c r="D953" s="23"/>
      <c r="E953" s="95"/>
      <c r="F953" s="95"/>
      <c r="K953" s="530"/>
    </row>
    <row r="954" spans="4:11" x14ac:dyDescent="0.45">
      <c r="D954" s="23"/>
      <c r="E954" s="95"/>
      <c r="F954" s="95"/>
      <c r="K954" s="530"/>
    </row>
    <row r="955" spans="4:11" x14ac:dyDescent="0.45">
      <c r="D955" s="23"/>
      <c r="E955" s="95"/>
      <c r="F955" s="95"/>
      <c r="K955" s="530"/>
    </row>
    <row r="956" spans="4:11" x14ac:dyDescent="0.45">
      <c r="D956" s="23"/>
      <c r="E956" s="95"/>
      <c r="F956" s="95"/>
      <c r="K956" s="530"/>
    </row>
    <row r="957" spans="4:11" x14ac:dyDescent="0.45">
      <c r="D957" s="23"/>
      <c r="E957" s="95"/>
      <c r="F957" s="95"/>
      <c r="K957" s="530"/>
    </row>
    <row r="958" spans="4:11" x14ac:dyDescent="0.45">
      <c r="D958" s="23"/>
      <c r="E958" s="95"/>
      <c r="F958" s="95"/>
      <c r="K958" s="530"/>
    </row>
    <row r="959" spans="4:11" x14ac:dyDescent="0.45">
      <c r="D959" s="23"/>
      <c r="E959" s="95"/>
      <c r="F959" s="95"/>
      <c r="K959" s="530"/>
    </row>
    <row r="960" spans="4:11" x14ac:dyDescent="0.45">
      <c r="D960" s="23"/>
      <c r="E960" s="95"/>
      <c r="F960" s="95"/>
      <c r="K960" s="530"/>
    </row>
    <row r="961" spans="4:11" x14ac:dyDescent="0.45">
      <c r="D961" s="23"/>
      <c r="E961" s="95"/>
      <c r="F961" s="95"/>
      <c r="K961" s="530"/>
    </row>
    <row r="962" spans="4:11" x14ac:dyDescent="0.45">
      <c r="D962" s="23"/>
      <c r="E962" s="95"/>
      <c r="F962" s="95"/>
      <c r="K962" s="530"/>
    </row>
    <row r="963" spans="4:11" x14ac:dyDescent="0.45">
      <c r="D963" s="23"/>
      <c r="E963" s="95"/>
      <c r="F963" s="95"/>
      <c r="K963" s="530"/>
    </row>
    <row r="964" spans="4:11" x14ac:dyDescent="0.45">
      <c r="D964" s="23"/>
      <c r="E964" s="95"/>
      <c r="F964" s="95"/>
      <c r="K964" s="530"/>
    </row>
    <row r="965" spans="4:11" x14ac:dyDescent="0.45">
      <c r="D965" s="23"/>
      <c r="E965" s="95"/>
      <c r="F965" s="95"/>
      <c r="K965" s="530"/>
    </row>
    <row r="966" spans="4:11" x14ac:dyDescent="0.45">
      <c r="D966" s="23"/>
      <c r="E966" s="95"/>
      <c r="F966" s="95"/>
      <c r="K966" s="530"/>
    </row>
    <row r="967" spans="4:11" x14ac:dyDescent="0.45">
      <c r="D967" s="23"/>
      <c r="E967" s="95"/>
      <c r="F967" s="95"/>
      <c r="K967" s="530"/>
    </row>
    <row r="968" spans="4:11" x14ac:dyDescent="0.45">
      <c r="D968" s="23"/>
      <c r="E968" s="95"/>
      <c r="F968" s="95"/>
      <c r="K968" s="530"/>
    </row>
    <row r="969" spans="4:11" x14ac:dyDescent="0.45">
      <c r="D969" s="23"/>
      <c r="E969" s="95"/>
      <c r="F969" s="95"/>
      <c r="K969" s="530"/>
    </row>
    <row r="970" spans="4:11" x14ac:dyDescent="0.45">
      <c r="D970" s="23"/>
      <c r="E970" s="95"/>
      <c r="F970" s="95"/>
      <c r="K970" s="530"/>
    </row>
    <row r="971" spans="4:11" x14ac:dyDescent="0.45">
      <c r="D971" s="23"/>
      <c r="E971" s="95"/>
      <c r="F971" s="95"/>
      <c r="K971" s="530"/>
    </row>
    <row r="972" spans="4:11" x14ac:dyDescent="0.45">
      <c r="D972" s="23"/>
      <c r="E972" s="95"/>
      <c r="F972" s="95"/>
      <c r="K972" s="530"/>
    </row>
    <row r="973" spans="4:11" x14ac:dyDescent="0.45">
      <c r="D973" s="23"/>
      <c r="E973" s="95"/>
      <c r="F973" s="95"/>
      <c r="K973" s="530"/>
    </row>
    <row r="974" spans="4:11" x14ac:dyDescent="0.45">
      <c r="D974" s="23"/>
      <c r="E974" s="95"/>
      <c r="F974" s="95"/>
      <c r="K974" s="530"/>
    </row>
    <row r="975" spans="4:11" x14ac:dyDescent="0.45">
      <c r="D975" s="23"/>
      <c r="E975" s="95"/>
      <c r="F975" s="95"/>
      <c r="K975" s="530"/>
    </row>
    <row r="976" spans="4:11" x14ac:dyDescent="0.45">
      <c r="D976" s="23"/>
      <c r="E976" s="95"/>
      <c r="F976" s="95"/>
      <c r="K976" s="530"/>
    </row>
    <row r="977" spans="4:11" x14ac:dyDescent="0.45">
      <c r="D977" s="23"/>
      <c r="E977" s="95"/>
      <c r="F977" s="95"/>
      <c r="K977" s="530"/>
    </row>
    <row r="978" spans="4:11" x14ac:dyDescent="0.45">
      <c r="D978" s="23"/>
      <c r="E978" s="95"/>
      <c r="F978" s="95"/>
      <c r="K978" s="530"/>
    </row>
    <row r="979" spans="4:11" x14ac:dyDescent="0.45">
      <c r="D979" s="23"/>
      <c r="E979" s="95"/>
      <c r="F979" s="95"/>
      <c r="K979" s="530"/>
    </row>
    <row r="980" spans="4:11" x14ac:dyDescent="0.45">
      <c r="D980" s="23"/>
      <c r="E980" s="95"/>
      <c r="F980" s="95"/>
      <c r="K980" s="530"/>
    </row>
    <row r="981" spans="4:11" x14ac:dyDescent="0.45">
      <c r="D981" s="23"/>
      <c r="E981" s="95"/>
      <c r="F981" s="95"/>
      <c r="K981" s="530"/>
    </row>
    <row r="982" spans="4:11" x14ac:dyDescent="0.45">
      <c r="D982" s="23"/>
      <c r="E982" s="95"/>
      <c r="F982" s="95"/>
      <c r="K982" s="530"/>
    </row>
    <row r="983" spans="4:11" x14ac:dyDescent="0.45">
      <c r="D983" s="23"/>
      <c r="E983" s="95"/>
      <c r="F983" s="95"/>
      <c r="K983" s="530"/>
    </row>
    <row r="984" spans="4:11" x14ac:dyDescent="0.45">
      <c r="D984" s="23"/>
      <c r="E984" s="95"/>
      <c r="F984" s="95"/>
      <c r="K984" s="530"/>
    </row>
    <row r="985" spans="4:11" x14ac:dyDescent="0.45">
      <c r="D985" s="23"/>
      <c r="E985" s="95"/>
      <c r="F985" s="95"/>
      <c r="K985" s="530"/>
    </row>
    <row r="986" spans="4:11" x14ac:dyDescent="0.45">
      <c r="D986" s="23"/>
      <c r="E986" s="95"/>
      <c r="F986" s="95"/>
      <c r="K986" s="530"/>
    </row>
    <row r="987" spans="4:11" x14ac:dyDescent="0.45">
      <c r="D987" s="23"/>
      <c r="E987" s="95"/>
      <c r="F987" s="95"/>
      <c r="K987" s="530"/>
    </row>
    <row r="988" spans="4:11" x14ac:dyDescent="0.45">
      <c r="D988" s="23"/>
      <c r="E988" s="95"/>
      <c r="F988" s="95"/>
      <c r="K988" s="530"/>
    </row>
    <row r="989" spans="4:11" x14ac:dyDescent="0.45">
      <c r="D989" s="23"/>
      <c r="E989" s="95"/>
      <c r="F989" s="95"/>
      <c r="K989" s="530"/>
    </row>
    <row r="990" spans="4:11" x14ac:dyDescent="0.45">
      <c r="D990" s="23"/>
      <c r="E990" s="95"/>
      <c r="F990" s="95"/>
      <c r="K990" s="530"/>
    </row>
    <row r="991" spans="4:11" x14ac:dyDescent="0.45">
      <c r="D991" s="23"/>
      <c r="E991" s="95"/>
      <c r="F991" s="95"/>
      <c r="K991" s="530"/>
    </row>
    <row r="992" spans="4:11" x14ac:dyDescent="0.45">
      <c r="D992" s="23"/>
      <c r="E992" s="95"/>
      <c r="F992" s="95"/>
      <c r="K992" s="530"/>
    </row>
    <row r="993" spans="4:11" x14ac:dyDescent="0.45">
      <c r="D993" s="23"/>
      <c r="E993" s="95"/>
      <c r="F993" s="95"/>
      <c r="K993" s="530"/>
    </row>
    <row r="994" spans="4:11" x14ac:dyDescent="0.45">
      <c r="D994" s="23"/>
      <c r="E994" s="95"/>
      <c r="F994" s="95"/>
      <c r="K994" s="530"/>
    </row>
    <row r="995" spans="4:11" x14ac:dyDescent="0.45">
      <c r="D995" s="23"/>
      <c r="E995" s="95"/>
      <c r="F995" s="95"/>
      <c r="K995" s="530"/>
    </row>
    <row r="996" spans="4:11" x14ac:dyDescent="0.45">
      <c r="D996" s="23"/>
      <c r="E996" s="95"/>
      <c r="F996" s="95"/>
      <c r="K996" s="530"/>
    </row>
    <row r="997" spans="4:11" x14ac:dyDescent="0.45">
      <c r="D997" s="23"/>
      <c r="E997" s="95"/>
      <c r="F997" s="95"/>
      <c r="K997" s="530"/>
    </row>
    <row r="998" spans="4:11" x14ac:dyDescent="0.45">
      <c r="D998" s="23"/>
      <c r="E998" s="95"/>
      <c r="F998" s="95"/>
      <c r="K998" s="530"/>
    </row>
    <row r="999" spans="4:11" x14ac:dyDescent="0.45">
      <c r="D999" s="23"/>
      <c r="E999" s="95"/>
      <c r="F999" s="95"/>
      <c r="K999" s="530"/>
    </row>
    <row r="1000" spans="4:11" x14ac:dyDescent="0.45">
      <c r="D1000" s="23"/>
      <c r="E1000" s="95"/>
      <c r="F1000" s="95"/>
      <c r="K1000" s="530"/>
    </row>
    <row r="1001" spans="4:11" x14ac:dyDescent="0.45">
      <c r="D1001" s="23"/>
      <c r="E1001" s="95"/>
      <c r="F1001" s="95"/>
      <c r="K1001" s="530"/>
    </row>
    <row r="1002" spans="4:11" x14ac:dyDescent="0.45">
      <c r="D1002" s="23"/>
      <c r="E1002" s="95"/>
      <c r="F1002" s="95"/>
      <c r="K1002" s="530"/>
    </row>
    <row r="1003" spans="4:11" x14ac:dyDescent="0.45">
      <c r="D1003" s="23"/>
      <c r="E1003" s="95"/>
      <c r="F1003" s="95"/>
      <c r="K1003" s="530"/>
    </row>
    <row r="1004" spans="4:11" x14ac:dyDescent="0.45">
      <c r="D1004" s="23"/>
      <c r="E1004" s="95"/>
      <c r="F1004" s="95"/>
      <c r="K1004" s="530"/>
    </row>
    <row r="1005" spans="4:11" x14ac:dyDescent="0.45">
      <c r="D1005" s="23"/>
      <c r="E1005" s="95"/>
      <c r="F1005" s="95"/>
      <c r="K1005" s="530"/>
    </row>
    <row r="1006" spans="4:11" x14ac:dyDescent="0.45">
      <c r="D1006" s="23"/>
      <c r="E1006" s="95"/>
      <c r="F1006" s="95"/>
      <c r="K1006" s="530"/>
    </row>
    <row r="1007" spans="4:11" x14ac:dyDescent="0.45">
      <c r="D1007" s="23"/>
      <c r="E1007" s="95"/>
      <c r="F1007" s="95"/>
      <c r="K1007" s="530"/>
    </row>
    <row r="1008" spans="4:11" x14ac:dyDescent="0.45">
      <c r="D1008" s="23"/>
      <c r="E1008" s="95"/>
      <c r="F1008" s="95"/>
      <c r="K1008" s="530"/>
    </row>
    <row r="1009" spans="4:11" x14ac:dyDescent="0.45">
      <c r="D1009" s="23"/>
      <c r="E1009" s="95"/>
      <c r="F1009" s="95"/>
      <c r="K1009" s="530"/>
    </row>
    <row r="1010" spans="4:11" x14ac:dyDescent="0.45">
      <c r="D1010" s="23"/>
      <c r="E1010" s="95"/>
      <c r="F1010" s="95"/>
      <c r="K1010" s="530"/>
    </row>
    <row r="1011" spans="4:11" x14ac:dyDescent="0.45">
      <c r="D1011" s="23"/>
      <c r="E1011" s="95"/>
      <c r="F1011" s="95"/>
      <c r="K1011" s="530"/>
    </row>
    <row r="1012" spans="4:11" x14ac:dyDescent="0.45">
      <c r="D1012" s="23"/>
      <c r="E1012" s="95"/>
      <c r="F1012" s="95"/>
      <c r="K1012" s="530"/>
    </row>
    <row r="1013" spans="4:11" x14ac:dyDescent="0.45">
      <c r="D1013" s="23"/>
      <c r="E1013" s="95"/>
      <c r="F1013" s="95"/>
      <c r="K1013" s="530"/>
    </row>
    <row r="1014" spans="4:11" x14ac:dyDescent="0.45">
      <c r="D1014" s="23"/>
      <c r="E1014" s="95"/>
      <c r="F1014" s="95"/>
      <c r="K1014" s="530"/>
    </row>
    <row r="1015" spans="4:11" x14ac:dyDescent="0.45">
      <c r="D1015" s="23"/>
      <c r="E1015" s="95"/>
      <c r="F1015" s="95"/>
      <c r="K1015" s="530"/>
    </row>
    <row r="1016" spans="4:11" x14ac:dyDescent="0.45">
      <c r="D1016" s="23"/>
      <c r="E1016" s="95"/>
      <c r="F1016" s="95"/>
      <c r="K1016" s="530"/>
    </row>
    <row r="1017" spans="4:11" x14ac:dyDescent="0.45">
      <c r="D1017" s="23"/>
      <c r="E1017" s="95"/>
      <c r="F1017" s="95"/>
      <c r="K1017" s="530"/>
    </row>
    <row r="1018" spans="4:11" x14ac:dyDescent="0.45">
      <c r="D1018" s="23"/>
      <c r="E1018" s="95"/>
      <c r="F1018" s="95"/>
      <c r="K1018" s="530"/>
    </row>
    <row r="1019" spans="4:11" x14ac:dyDescent="0.45">
      <c r="D1019" s="23"/>
      <c r="E1019" s="95"/>
      <c r="F1019" s="95"/>
      <c r="K1019" s="530"/>
    </row>
    <row r="1020" spans="4:11" x14ac:dyDescent="0.45">
      <c r="D1020" s="23"/>
      <c r="E1020" s="95"/>
      <c r="F1020" s="95"/>
      <c r="K1020" s="530"/>
    </row>
    <row r="1021" spans="4:11" x14ac:dyDescent="0.45">
      <c r="D1021" s="23"/>
      <c r="E1021" s="95"/>
      <c r="F1021" s="95"/>
      <c r="K1021" s="530"/>
    </row>
    <row r="1022" spans="4:11" x14ac:dyDescent="0.45">
      <c r="D1022" s="23"/>
      <c r="E1022" s="95"/>
      <c r="F1022" s="95"/>
      <c r="K1022" s="530"/>
    </row>
    <row r="1023" spans="4:11" x14ac:dyDescent="0.45">
      <c r="D1023" s="23"/>
      <c r="E1023" s="95"/>
      <c r="F1023" s="95"/>
      <c r="K1023" s="530"/>
    </row>
    <row r="1024" spans="4:11" x14ac:dyDescent="0.45">
      <c r="D1024" s="23"/>
      <c r="E1024" s="95"/>
      <c r="F1024" s="95"/>
      <c r="K1024" s="530"/>
    </row>
    <row r="1025" spans="4:11" x14ac:dyDescent="0.45">
      <c r="D1025" s="23"/>
      <c r="E1025" s="95"/>
      <c r="F1025" s="95"/>
      <c r="K1025" s="530"/>
    </row>
    <row r="1026" spans="4:11" x14ac:dyDescent="0.45">
      <c r="D1026" s="23"/>
      <c r="E1026" s="95"/>
      <c r="F1026" s="95"/>
      <c r="K1026" s="530"/>
    </row>
    <row r="1027" spans="4:11" x14ac:dyDescent="0.45">
      <c r="D1027" s="23"/>
      <c r="E1027" s="95"/>
      <c r="F1027" s="95"/>
      <c r="K1027" s="530"/>
    </row>
    <row r="1028" spans="4:11" x14ac:dyDescent="0.45">
      <c r="D1028" s="23"/>
      <c r="E1028" s="95"/>
      <c r="F1028" s="95"/>
      <c r="K1028" s="530"/>
    </row>
    <row r="1029" spans="4:11" x14ac:dyDescent="0.45">
      <c r="D1029" s="23"/>
      <c r="E1029" s="95"/>
      <c r="F1029" s="95"/>
      <c r="K1029" s="530"/>
    </row>
    <row r="1030" spans="4:11" x14ac:dyDescent="0.45">
      <c r="D1030" s="23"/>
      <c r="E1030" s="95"/>
      <c r="F1030" s="95"/>
      <c r="K1030" s="530"/>
    </row>
    <row r="1031" spans="4:11" x14ac:dyDescent="0.45">
      <c r="D1031" s="23"/>
      <c r="E1031" s="95"/>
      <c r="F1031" s="95"/>
      <c r="K1031" s="530"/>
    </row>
    <row r="1032" spans="4:11" x14ac:dyDescent="0.45">
      <c r="D1032" s="23"/>
      <c r="E1032" s="95"/>
      <c r="F1032" s="95"/>
      <c r="K1032" s="530"/>
    </row>
    <row r="1033" spans="4:11" x14ac:dyDescent="0.45">
      <c r="D1033" s="23"/>
      <c r="E1033" s="95"/>
      <c r="F1033" s="95"/>
      <c r="K1033" s="530"/>
    </row>
    <row r="1034" spans="4:11" x14ac:dyDescent="0.45">
      <c r="D1034" s="23"/>
      <c r="E1034" s="95"/>
      <c r="F1034" s="95"/>
      <c r="K1034" s="530"/>
    </row>
    <row r="1035" spans="4:11" x14ac:dyDescent="0.45">
      <c r="D1035" s="23"/>
      <c r="E1035" s="95"/>
      <c r="F1035" s="95"/>
      <c r="K1035" s="530"/>
    </row>
    <row r="1036" spans="4:11" x14ac:dyDescent="0.45">
      <c r="D1036" s="23"/>
      <c r="E1036" s="95"/>
      <c r="F1036" s="95"/>
      <c r="K1036" s="530"/>
    </row>
    <row r="1037" spans="4:11" x14ac:dyDescent="0.45">
      <c r="D1037" s="23"/>
      <c r="E1037" s="95"/>
      <c r="F1037" s="95"/>
      <c r="K1037" s="530"/>
    </row>
    <row r="1038" spans="4:11" x14ac:dyDescent="0.45">
      <c r="D1038" s="23"/>
      <c r="E1038" s="95"/>
      <c r="F1038" s="95"/>
      <c r="K1038" s="530"/>
    </row>
    <row r="1039" spans="4:11" x14ac:dyDescent="0.45">
      <c r="D1039" s="23"/>
      <c r="E1039" s="95"/>
      <c r="F1039" s="95"/>
      <c r="K1039" s="530"/>
    </row>
    <row r="1040" spans="4:11" x14ac:dyDescent="0.45">
      <c r="D1040" s="23"/>
      <c r="E1040" s="95"/>
      <c r="F1040" s="95"/>
      <c r="K1040" s="530"/>
    </row>
    <row r="1041" spans="4:11" x14ac:dyDescent="0.45">
      <c r="D1041" s="23"/>
      <c r="E1041" s="95"/>
      <c r="F1041" s="95"/>
      <c r="K1041" s="530"/>
    </row>
    <row r="1042" spans="4:11" x14ac:dyDescent="0.45">
      <c r="D1042" s="23"/>
      <c r="E1042" s="95"/>
      <c r="F1042" s="95"/>
      <c r="K1042" s="530"/>
    </row>
    <row r="1043" spans="4:11" x14ac:dyDescent="0.45">
      <c r="D1043" s="23"/>
      <c r="E1043" s="95"/>
      <c r="F1043" s="95"/>
      <c r="K1043" s="530"/>
    </row>
    <row r="1044" spans="4:11" x14ac:dyDescent="0.45">
      <c r="D1044" s="23"/>
      <c r="E1044" s="95"/>
      <c r="F1044" s="95"/>
      <c r="K1044" s="530"/>
    </row>
    <row r="1045" spans="4:11" x14ac:dyDescent="0.45">
      <c r="D1045" s="23"/>
      <c r="E1045" s="95"/>
      <c r="F1045" s="95"/>
      <c r="K1045" s="530"/>
    </row>
    <row r="1046" spans="4:11" x14ac:dyDescent="0.45">
      <c r="D1046" s="23"/>
      <c r="E1046" s="95"/>
      <c r="F1046" s="95"/>
      <c r="K1046" s="530"/>
    </row>
    <row r="1047" spans="4:11" x14ac:dyDescent="0.45">
      <c r="D1047" s="23"/>
      <c r="E1047" s="95"/>
      <c r="F1047" s="95"/>
      <c r="K1047" s="530"/>
    </row>
    <row r="1048" spans="4:11" x14ac:dyDescent="0.45">
      <c r="D1048" s="23"/>
      <c r="E1048" s="95"/>
      <c r="F1048" s="95"/>
      <c r="K1048" s="530"/>
    </row>
    <row r="1049" spans="4:11" x14ac:dyDescent="0.45">
      <c r="D1049" s="23"/>
      <c r="E1049" s="95"/>
      <c r="F1049" s="95"/>
      <c r="K1049" s="530"/>
    </row>
    <row r="1050" spans="4:11" x14ac:dyDescent="0.45">
      <c r="D1050" s="23"/>
      <c r="E1050" s="95"/>
      <c r="F1050" s="95"/>
      <c r="K1050" s="530"/>
    </row>
    <row r="1051" spans="4:11" x14ac:dyDescent="0.45">
      <c r="D1051" s="23"/>
      <c r="E1051" s="95"/>
      <c r="F1051" s="95"/>
      <c r="K1051" s="530"/>
    </row>
    <row r="1052" spans="4:11" x14ac:dyDescent="0.45">
      <c r="D1052" s="23"/>
      <c r="E1052" s="95"/>
      <c r="F1052" s="95"/>
      <c r="K1052" s="530"/>
    </row>
    <row r="1053" spans="4:11" x14ac:dyDescent="0.45">
      <c r="D1053" s="23"/>
      <c r="E1053" s="95"/>
      <c r="F1053" s="95"/>
      <c r="K1053" s="530"/>
    </row>
    <row r="1054" spans="4:11" x14ac:dyDescent="0.45">
      <c r="D1054" s="23"/>
      <c r="E1054" s="95"/>
      <c r="F1054" s="95"/>
      <c r="K1054" s="530"/>
    </row>
    <row r="1055" spans="4:11" x14ac:dyDescent="0.45">
      <c r="D1055" s="23"/>
      <c r="E1055" s="95"/>
      <c r="F1055" s="95"/>
      <c r="K1055" s="530"/>
    </row>
    <row r="1056" spans="4:11" x14ac:dyDescent="0.45">
      <c r="D1056" s="23"/>
      <c r="E1056" s="95"/>
      <c r="F1056" s="95"/>
      <c r="K1056" s="530"/>
    </row>
    <row r="1057" spans="4:11" x14ac:dyDescent="0.45">
      <c r="D1057" s="23"/>
      <c r="E1057" s="95"/>
      <c r="F1057" s="95"/>
      <c r="K1057" s="530"/>
    </row>
    <row r="1058" spans="4:11" x14ac:dyDescent="0.45">
      <c r="D1058" s="23"/>
      <c r="E1058" s="95"/>
      <c r="F1058" s="95"/>
      <c r="K1058" s="530"/>
    </row>
    <row r="1059" spans="4:11" x14ac:dyDescent="0.45">
      <c r="D1059" s="23"/>
      <c r="E1059" s="95"/>
      <c r="F1059" s="95"/>
      <c r="K1059" s="530"/>
    </row>
    <row r="1060" spans="4:11" x14ac:dyDescent="0.45">
      <c r="D1060" s="23"/>
      <c r="E1060" s="95"/>
      <c r="F1060" s="95"/>
      <c r="K1060" s="530"/>
    </row>
    <row r="1061" spans="4:11" x14ac:dyDescent="0.45">
      <c r="D1061" s="23"/>
      <c r="E1061" s="95"/>
      <c r="F1061" s="95"/>
      <c r="K1061" s="530"/>
    </row>
    <row r="1062" spans="4:11" x14ac:dyDescent="0.45">
      <c r="D1062" s="23"/>
      <c r="E1062" s="95"/>
      <c r="F1062" s="95"/>
      <c r="K1062" s="530"/>
    </row>
    <row r="1063" spans="4:11" x14ac:dyDescent="0.45">
      <c r="D1063" s="23"/>
      <c r="E1063" s="95"/>
      <c r="F1063" s="95"/>
      <c r="K1063" s="530"/>
    </row>
    <row r="1064" spans="4:11" x14ac:dyDescent="0.45">
      <c r="D1064" s="23"/>
      <c r="E1064" s="95"/>
      <c r="F1064" s="95"/>
      <c r="K1064" s="530"/>
    </row>
    <row r="1065" spans="4:11" x14ac:dyDescent="0.45">
      <c r="D1065" s="23"/>
      <c r="E1065" s="95"/>
      <c r="F1065" s="95"/>
      <c r="K1065" s="530"/>
    </row>
    <row r="1066" spans="4:11" x14ac:dyDescent="0.45">
      <c r="D1066" s="23"/>
      <c r="E1066" s="95"/>
      <c r="F1066" s="95"/>
      <c r="K1066" s="530"/>
    </row>
    <row r="1067" spans="4:11" x14ac:dyDescent="0.45">
      <c r="D1067" s="23"/>
      <c r="E1067" s="95"/>
      <c r="F1067" s="95"/>
      <c r="K1067" s="530"/>
    </row>
    <row r="1068" spans="4:11" x14ac:dyDescent="0.45">
      <c r="D1068" s="23"/>
      <c r="E1068" s="95"/>
      <c r="F1068" s="95"/>
      <c r="K1068" s="530"/>
    </row>
    <row r="1069" spans="4:11" x14ac:dyDescent="0.45">
      <c r="D1069" s="23"/>
      <c r="E1069" s="95"/>
      <c r="F1069" s="95"/>
      <c r="K1069" s="530"/>
    </row>
    <row r="1070" spans="4:11" x14ac:dyDescent="0.45">
      <c r="D1070" s="23"/>
      <c r="E1070" s="95"/>
      <c r="F1070" s="95"/>
      <c r="K1070" s="530"/>
    </row>
    <row r="1071" spans="4:11" x14ac:dyDescent="0.45">
      <c r="D1071" s="23"/>
      <c r="E1071" s="95"/>
      <c r="F1071" s="95"/>
      <c r="K1071" s="530"/>
    </row>
    <row r="1072" spans="4:11" x14ac:dyDescent="0.45">
      <c r="D1072" s="23"/>
      <c r="E1072" s="95"/>
      <c r="F1072" s="95"/>
      <c r="K1072" s="530"/>
    </row>
    <row r="1073" spans="4:11" x14ac:dyDescent="0.45">
      <c r="D1073" s="23"/>
      <c r="E1073" s="95"/>
      <c r="F1073" s="95"/>
      <c r="K1073" s="530"/>
    </row>
    <row r="1074" spans="4:11" x14ac:dyDescent="0.45">
      <c r="D1074" s="23"/>
      <c r="E1074" s="95"/>
      <c r="F1074" s="95"/>
      <c r="K1074" s="530"/>
    </row>
    <row r="1075" spans="4:11" x14ac:dyDescent="0.45">
      <c r="D1075" s="23"/>
      <c r="E1075" s="95"/>
      <c r="F1075" s="95"/>
      <c r="K1075" s="530"/>
    </row>
    <row r="1076" spans="4:11" x14ac:dyDescent="0.45">
      <c r="D1076" s="23"/>
      <c r="E1076" s="95"/>
      <c r="F1076" s="95"/>
      <c r="K1076" s="530"/>
    </row>
    <row r="1077" spans="4:11" x14ac:dyDescent="0.45">
      <c r="D1077" s="23"/>
      <c r="E1077" s="95"/>
      <c r="F1077" s="95"/>
      <c r="K1077" s="530"/>
    </row>
    <row r="1078" spans="4:11" x14ac:dyDescent="0.45">
      <c r="D1078" s="23"/>
      <c r="E1078" s="95"/>
      <c r="F1078" s="95"/>
      <c r="K1078" s="530"/>
    </row>
    <row r="1079" spans="4:11" x14ac:dyDescent="0.45">
      <c r="D1079" s="23"/>
      <c r="E1079" s="95"/>
      <c r="F1079" s="95"/>
      <c r="K1079" s="530"/>
    </row>
    <row r="1080" spans="4:11" x14ac:dyDescent="0.45">
      <c r="D1080" s="23"/>
      <c r="E1080" s="95"/>
      <c r="F1080" s="95"/>
      <c r="K1080" s="530"/>
    </row>
    <row r="1081" spans="4:11" x14ac:dyDescent="0.45">
      <c r="D1081" s="23"/>
      <c r="E1081" s="95"/>
      <c r="F1081" s="95"/>
      <c r="K1081" s="530"/>
    </row>
    <row r="1082" spans="4:11" x14ac:dyDescent="0.45">
      <c r="D1082" s="23"/>
      <c r="E1082" s="95"/>
      <c r="F1082" s="95"/>
      <c r="K1082" s="530"/>
    </row>
    <row r="1083" spans="4:11" x14ac:dyDescent="0.45">
      <c r="D1083" s="23"/>
      <c r="E1083" s="95"/>
      <c r="F1083" s="95"/>
      <c r="K1083" s="530"/>
    </row>
    <row r="1084" spans="4:11" x14ac:dyDescent="0.45">
      <c r="D1084" s="23"/>
      <c r="E1084" s="95"/>
      <c r="F1084" s="95"/>
      <c r="K1084" s="530"/>
    </row>
    <row r="1085" spans="4:11" x14ac:dyDescent="0.45">
      <c r="D1085" s="23"/>
      <c r="E1085" s="95"/>
      <c r="F1085" s="95"/>
      <c r="K1085" s="530"/>
    </row>
    <row r="1086" spans="4:11" x14ac:dyDescent="0.45">
      <c r="D1086" s="23"/>
      <c r="E1086" s="95"/>
      <c r="F1086" s="95"/>
      <c r="K1086" s="530"/>
    </row>
    <row r="1087" spans="4:11" x14ac:dyDescent="0.45">
      <c r="D1087" s="23"/>
      <c r="E1087" s="95"/>
      <c r="F1087" s="95"/>
      <c r="K1087" s="530"/>
    </row>
    <row r="1088" spans="4:11" x14ac:dyDescent="0.45">
      <c r="D1088" s="23"/>
      <c r="E1088" s="95"/>
      <c r="F1088" s="95"/>
      <c r="K1088" s="530"/>
    </row>
    <row r="1089" spans="4:11" x14ac:dyDescent="0.45">
      <c r="D1089" s="23"/>
      <c r="E1089" s="95"/>
      <c r="F1089" s="95"/>
      <c r="K1089" s="530"/>
    </row>
    <row r="1090" spans="4:11" x14ac:dyDescent="0.45">
      <c r="D1090" s="23"/>
      <c r="E1090" s="95"/>
      <c r="F1090" s="95"/>
      <c r="K1090" s="530"/>
    </row>
    <row r="1091" spans="4:11" x14ac:dyDescent="0.45">
      <c r="D1091" s="23"/>
      <c r="E1091" s="95"/>
      <c r="F1091" s="95"/>
      <c r="K1091" s="530"/>
    </row>
    <row r="1092" spans="4:11" x14ac:dyDescent="0.45">
      <c r="D1092" s="23"/>
      <c r="E1092" s="95"/>
      <c r="F1092" s="95"/>
      <c r="K1092" s="530"/>
    </row>
    <row r="1093" spans="4:11" x14ac:dyDescent="0.45">
      <c r="D1093" s="23"/>
      <c r="E1093" s="95"/>
      <c r="F1093" s="95"/>
      <c r="K1093" s="530"/>
    </row>
    <row r="1094" spans="4:11" x14ac:dyDescent="0.45">
      <c r="D1094" s="23"/>
      <c r="E1094" s="95"/>
      <c r="F1094" s="95"/>
      <c r="K1094" s="530"/>
    </row>
    <row r="1095" spans="4:11" x14ac:dyDescent="0.45">
      <c r="D1095" s="23"/>
      <c r="E1095" s="95"/>
      <c r="F1095" s="95"/>
      <c r="K1095" s="530"/>
    </row>
    <row r="1096" spans="4:11" x14ac:dyDescent="0.45">
      <c r="D1096" s="23"/>
      <c r="E1096" s="95"/>
      <c r="F1096" s="95"/>
      <c r="K1096" s="530"/>
    </row>
    <row r="1097" spans="4:11" x14ac:dyDescent="0.45">
      <c r="D1097" s="23"/>
      <c r="E1097" s="95"/>
      <c r="F1097" s="95"/>
      <c r="K1097" s="530"/>
    </row>
    <row r="1098" spans="4:11" x14ac:dyDescent="0.45">
      <c r="D1098" s="23"/>
      <c r="E1098" s="95"/>
      <c r="F1098" s="95"/>
      <c r="K1098" s="530"/>
    </row>
    <row r="1099" spans="4:11" x14ac:dyDescent="0.45">
      <c r="D1099" s="23"/>
      <c r="E1099" s="95"/>
      <c r="F1099" s="95"/>
      <c r="K1099" s="530"/>
    </row>
    <row r="1100" spans="4:11" x14ac:dyDescent="0.45">
      <c r="D1100" s="23"/>
      <c r="E1100" s="95"/>
      <c r="F1100" s="95"/>
      <c r="K1100" s="530"/>
    </row>
    <row r="1101" spans="4:11" x14ac:dyDescent="0.45">
      <c r="D1101" s="23"/>
      <c r="E1101" s="95"/>
      <c r="F1101" s="95"/>
      <c r="K1101" s="530"/>
    </row>
    <row r="1102" spans="4:11" x14ac:dyDescent="0.45">
      <c r="D1102" s="23"/>
      <c r="E1102" s="95"/>
      <c r="F1102" s="95"/>
      <c r="K1102" s="530"/>
    </row>
    <row r="1103" spans="4:11" x14ac:dyDescent="0.45">
      <c r="D1103" s="23"/>
      <c r="E1103" s="95"/>
      <c r="F1103" s="95"/>
      <c r="K1103" s="530"/>
    </row>
    <row r="1104" spans="4:11" x14ac:dyDescent="0.45">
      <c r="D1104" s="23"/>
      <c r="E1104" s="95"/>
      <c r="F1104" s="95"/>
      <c r="K1104" s="530"/>
    </row>
    <row r="1105" spans="4:11" x14ac:dyDescent="0.45">
      <c r="D1105" s="23"/>
      <c r="E1105" s="95"/>
      <c r="F1105" s="95"/>
      <c r="K1105" s="530"/>
    </row>
    <row r="1106" spans="4:11" x14ac:dyDescent="0.45">
      <c r="D1106" s="23"/>
      <c r="E1106" s="95"/>
      <c r="F1106" s="95"/>
      <c r="K1106" s="530"/>
    </row>
    <row r="1107" spans="4:11" x14ac:dyDescent="0.45">
      <c r="D1107" s="23"/>
      <c r="E1107" s="95"/>
      <c r="F1107" s="95"/>
      <c r="K1107" s="530"/>
    </row>
    <row r="1108" spans="4:11" x14ac:dyDescent="0.45">
      <c r="D1108" s="23"/>
      <c r="E1108" s="95"/>
      <c r="F1108" s="95"/>
      <c r="K1108" s="530"/>
    </row>
    <row r="1109" spans="4:11" x14ac:dyDescent="0.45">
      <c r="D1109" s="23"/>
      <c r="E1109" s="95"/>
      <c r="F1109" s="95"/>
      <c r="K1109" s="530"/>
    </row>
    <row r="1110" spans="4:11" x14ac:dyDescent="0.45">
      <c r="D1110" s="23"/>
      <c r="E1110" s="95"/>
      <c r="F1110" s="95"/>
      <c r="K1110" s="530"/>
    </row>
    <row r="1111" spans="4:11" x14ac:dyDescent="0.45">
      <c r="D1111" s="23"/>
      <c r="E1111" s="95"/>
      <c r="F1111" s="95"/>
      <c r="K1111" s="530"/>
    </row>
    <row r="1112" spans="4:11" x14ac:dyDescent="0.45">
      <c r="D1112" s="23"/>
      <c r="E1112" s="95"/>
      <c r="F1112" s="95"/>
      <c r="K1112" s="530"/>
    </row>
    <row r="1113" spans="4:11" x14ac:dyDescent="0.45">
      <c r="D1113" s="23"/>
      <c r="E1113" s="95"/>
      <c r="F1113" s="95"/>
      <c r="K1113" s="530"/>
    </row>
    <row r="1114" spans="4:11" x14ac:dyDescent="0.45">
      <c r="D1114" s="23"/>
      <c r="E1114" s="95"/>
      <c r="F1114" s="95"/>
      <c r="K1114" s="530"/>
    </row>
    <row r="1115" spans="4:11" x14ac:dyDescent="0.45">
      <c r="D1115" s="23"/>
      <c r="E1115" s="95"/>
      <c r="F1115" s="95"/>
      <c r="K1115" s="530"/>
    </row>
    <row r="1116" spans="4:11" x14ac:dyDescent="0.45">
      <c r="D1116" s="23"/>
      <c r="E1116" s="95"/>
      <c r="F1116" s="95"/>
      <c r="K1116" s="530"/>
    </row>
    <row r="1117" spans="4:11" x14ac:dyDescent="0.45">
      <c r="D1117" s="23"/>
      <c r="E1117" s="95"/>
      <c r="F1117" s="95"/>
      <c r="K1117" s="530"/>
    </row>
    <row r="1118" spans="4:11" x14ac:dyDescent="0.45">
      <c r="D1118" s="23"/>
      <c r="E1118" s="95"/>
      <c r="F1118" s="95"/>
      <c r="K1118" s="530"/>
    </row>
    <row r="1119" spans="4:11" x14ac:dyDescent="0.45">
      <c r="D1119" s="23"/>
      <c r="E1119" s="95"/>
      <c r="F1119" s="95"/>
      <c r="K1119" s="530"/>
    </row>
    <row r="1120" spans="4:11" x14ac:dyDescent="0.45">
      <c r="D1120" s="23"/>
      <c r="E1120" s="95"/>
      <c r="F1120" s="95"/>
      <c r="K1120" s="530"/>
    </row>
    <row r="1121" spans="4:11" x14ac:dyDescent="0.45">
      <c r="D1121" s="23"/>
      <c r="E1121" s="95"/>
      <c r="F1121" s="95"/>
      <c r="K1121" s="530"/>
    </row>
    <row r="1122" spans="4:11" x14ac:dyDescent="0.45">
      <c r="D1122" s="23"/>
      <c r="E1122" s="95"/>
      <c r="F1122" s="95"/>
      <c r="K1122" s="530"/>
    </row>
    <row r="1123" spans="4:11" x14ac:dyDescent="0.45">
      <c r="D1123" s="23"/>
      <c r="E1123" s="95"/>
      <c r="F1123" s="95"/>
      <c r="K1123" s="530"/>
    </row>
    <row r="1124" spans="4:11" x14ac:dyDescent="0.45">
      <c r="D1124" s="23"/>
      <c r="E1124" s="95"/>
      <c r="F1124" s="95"/>
      <c r="K1124" s="530"/>
    </row>
    <row r="1125" spans="4:11" x14ac:dyDescent="0.45">
      <c r="D1125" s="23"/>
      <c r="E1125" s="95"/>
      <c r="F1125" s="95"/>
      <c r="K1125" s="530"/>
    </row>
    <row r="1126" spans="4:11" x14ac:dyDescent="0.45">
      <c r="D1126" s="23"/>
      <c r="E1126" s="95"/>
      <c r="F1126" s="95"/>
      <c r="K1126" s="530"/>
    </row>
    <row r="1127" spans="4:11" x14ac:dyDescent="0.45">
      <c r="D1127" s="23"/>
      <c r="E1127" s="95"/>
      <c r="F1127" s="95"/>
      <c r="K1127" s="530"/>
    </row>
    <row r="1128" spans="4:11" x14ac:dyDescent="0.45">
      <c r="D1128" s="23"/>
      <c r="E1128" s="95"/>
      <c r="F1128" s="95"/>
      <c r="K1128" s="530"/>
    </row>
    <row r="1129" spans="4:11" x14ac:dyDescent="0.45">
      <c r="D1129" s="23"/>
      <c r="E1129" s="95"/>
      <c r="F1129" s="95"/>
      <c r="K1129" s="530"/>
    </row>
    <row r="1130" spans="4:11" x14ac:dyDescent="0.45">
      <c r="D1130" s="23"/>
      <c r="E1130" s="95"/>
      <c r="F1130" s="95"/>
      <c r="K1130" s="530"/>
    </row>
    <row r="1131" spans="4:11" x14ac:dyDescent="0.45">
      <c r="D1131" s="23"/>
      <c r="E1131" s="95"/>
      <c r="F1131" s="95"/>
      <c r="K1131" s="530"/>
    </row>
    <row r="1132" spans="4:11" x14ac:dyDescent="0.45">
      <c r="D1132" s="23"/>
      <c r="E1132" s="95"/>
      <c r="F1132" s="95"/>
      <c r="K1132" s="530"/>
    </row>
    <row r="1133" spans="4:11" x14ac:dyDescent="0.45">
      <c r="D1133" s="23"/>
      <c r="E1133" s="95"/>
      <c r="F1133" s="95"/>
      <c r="K1133" s="530"/>
    </row>
    <row r="1134" spans="4:11" x14ac:dyDescent="0.45">
      <c r="D1134" s="23"/>
      <c r="E1134" s="95"/>
      <c r="F1134" s="95"/>
      <c r="K1134" s="530"/>
    </row>
    <row r="1135" spans="4:11" x14ac:dyDescent="0.45">
      <c r="D1135" s="23"/>
      <c r="E1135" s="95"/>
      <c r="F1135" s="95"/>
      <c r="K1135" s="530"/>
    </row>
    <row r="1136" spans="4:11" x14ac:dyDescent="0.45">
      <c r="D1136" s="23"/>
      <c r="E1136" s="95"/>
      <c r="F1136" s="95"/>
      <c r="K1136" s="530"/>
    </row>
    <row r="1137" spans="4:11" x14ac:dyDescent="0.45">
      <c r="D1137" s="23"/>
      <c r="E1137" s="95"/>
      <c r="F1137" s="95"/>
      <c r="K1137" s="530"/>
    </row>
    <row r="1138" spans="4:11" x14ac:dyDescent="0.45">
      <c r="D1138" s="23"/>
      <c r="E1138" s="95"/>
      <c r="F1138" s="95"/>
      <c r="K1138" s="530"/>
    </row>
    <row r="1139" spans="4:11" x14ac:dyDescent="0.45">
      <c r="D1139" s="23"/>
      <c r="E1139" s="95"/>
      <c r="F1139" s="95"/>
      <c r="K1139" s="530"/>
    </row>
    <row r="1140" spans="4:11" x14ac:dyDescent="0.45">
      <c r="D1140" s="23"/>
      <c r="E1140" s="95"/>
      <c r="F1140" s="95"/>
      <c r="K1140" s="530"/>
    </row>
    <row r="1141" spans="4:11" x14ac:dyDescent="0.45">
      <c r="D1141" s="23"/>
      <c r="E1141" s="95"/>
      <c r="F1141" s="95"/>
      <c r="K1141" s="530"/>
    </row>
    <row r="1142" spans="4:11" x14ac:dyDescent="0.45">
      <c r="D1142" s="23"/>
      <c r="E1142" s="95"/>
      <c r="F1142" s="95"/>
      <c r="K1142" s="530"/>
    </row>
    <row r="1143" spans="4:11" x14ac:dyDescent="0.45">
      <c r="D1143" s="23"/>
      <c r="E1143" s="95"/>
      <c r="F1143" s="95"/>
      <c r="K1143" s="530"/>
    </row>
    <row r="1144" spans="4:11" x14ac:dyDescent="0.45">
      <c r="D1144" s="23"/>
      <c r="E1144" s="95"/>
      <c r="F1144" s="95"/>
      <c r="K1144" s="530"/>
    </row>
    <row r="1145" spans="4:11" x14ac:dyDescent="0.45">
      <c r="D1145" s="23"/>
      <c r="E1145" s="95"/>
      <c r="F1145" s="95"/>
      <c r="K1145" s="530"/>
    </row>
    <row r="1146" spans="4:11" x14ac:dyDescent="0.45">
      <c r="D1146" s="23"/>
      <c r="E1146" s="95"/>
      <c r="F1146" s="95"/>
      <c r="K1146" s="530"/>
    </row>
    <row r="1147" spans="4:11" x14ac:dyDescent="0.45">
      <c r="D1147" s="23"/>
      <c r="E1147" s="95"/>
      <c r="F1147" s="95"/>
      <c r="K1147" s="530"/>
    </row>
    <row r="1148" spans="4:11" x14ac:dyDescent="0.45">
      <c r="D1148" s="23"/>
      <c r="E1148" s="95"/>
      <c r="F1148" s="95"/>
      <c r="K1148" s="530"/>
    </row>
    <row r="1149" spans="4:11" x14ac:dyDescent="0.45">
      <c r="D1149" s="23"/>
      <c r="E1149" s="95"/>
      <c r="F1149" s="95"/>
      <c r="K1149" s="530"/>
    </row>
    <row r="1150" spans="4:11" x14ac:dyDescent="0.45">
      <c r="D1150" s="23"/>
      <c r="E1150" s="95"/>
      <c r="F1150" s="95"/>
      <c r="K1150" s="530"/>
    </row>
    <row r="1151" spans="4:11" x14ac:dyDescent="0.45">
      <c r="D1151" s="23"/>
      <c r="E1151" s="95"/>
      <c r="F1151" s="95"/>
      <c r="K1151" s="530"/>
    </row>
    <row r="1152" spans="4:11" x14ac:dyDescent="0.45">
      <c r="D1152" s="23"/>
      <c r="E1152" s="95"/>
      <c r="F1152" s="95"/>
      <c r="K1152" s="530"/>
    </row>
    <row r="1153" spans="4:11" x14ac:dyDescent="0.45">
      <c r="D1153" s="23"/>
      <c r="E1153" s="95"/>
      <c r="F1153" s="95"/>
      <c r="K1153" s="530"/>
    </row>
    <row r="1154" spans="4:11" x14ac:dyDescent="0.45">
      <c r="D1154" s="23"/>
      <c r="E1154" s="95"/>
      <c r="F1154" s="95"/>
      <c r="K1154" s="530"/>
    </row>
    <row r="1155" spans="4:11" x14ac:dyDescent="0.45">
      <c r="D1155" s="23"/>
      <c r="E1155" s="95"/>
      <c r="F1155" s="95"/>
      <c r="K1155" s="530"/>
    </row>
    <row r="1156" spans="4:11" x14ac:dyDescent="0.45">
      <c r="D1156" s="23"/>
      <c r="E1156" s="95"/>
      <c r="F1156" s="95"/>
      <c r="K1156" s="530"/>
    </row>
    <row r="1157" spans="4:11" x14ac:dyDescent="0.45">
      <c r="D1157" s="23"/>
      <c r="E1157" s="95"/>
      <c r="F1157" s="95"/>
      <c r="K1157" s="530"/>
    </row>
    <row r="1158" spans="4:11" x14ac:dyDescent="0.45">
      <c r="D1158" s="23"/>
      <c r="E1158" s="95"/>
      <c r="F1158" s="95"/>
      <c r="K1158" s="530"/>
    </row>
    <row r="1159" spans="4:11" x14ac:dyDescent="0.45">
      <c r="D1159" s="23"/>
      <c r="E1159" s="95"/>
      <c r="F1159" s="95"/>
      <c r="K1159" s="530"/>
    </row>
    <row r="1160" spans="4:11" x14ac:dyDescent="0.45">
      <c r="D1160" s="23"/>
      <c r="E1160" s="95"/>
      <c r="F1160" s="95"/>
      <c r="K1160" s="530"/>
    </row>
    <row r="1161" spans="4:11" x14ac:dyDescent="0.45">
      <c r="D1161" s="23"/>
      <c r="E1161" s="95"/>
      <c r="F1161" s="95"/>
      <c r="K1161" s="530"/>
    </row>
    <row r="1162" spans="4:11" x14ac:dyDescent="0.45">
      <c r="D1162" s="23"/>
      <c r="E1162" s="95"/>
      <c r="F1162" s="95"/>
      <c r="K1162" s="530"/>
    </row>
    <row r="1163" spans="4:11" x14ac:dyDescent="0.45">
      <c r="D1163" s="23"/>
      <c r="E1163" s="95"/>
      <c r="F1163" s="95"/>
      <c r="K1163" s="530"/>
    </row>
    <row r="1164" spans="4:11" x14ac:dyDescent="0.45">
      <c r="D1164" s="23"/>
      <c r="E1164" s="95"/>
      <c r="F1164" s="95"/>
      <c r="K1164" s="530"/>
    </row>
    <row r="1165" spans="4:11" x14ac:dyDescent="0.45">
      <c r="D1165" s="23"/>
      <c r="E1165" s="95"/>
      <c r="F1165" s="95"/>
      <c r="K1165" s="530"/>
    </row>
    <row r="1166" spans="4:11" x14ac:dyDescent="0.45">
      <c r="D1166" s="23"/>
      <c r="E1166" s="95"/>
      <c r="F1166" s="95"/>
      <c r="K1166" s="530"/>
    </row>
    <row r="1167" spans="4:11" x14ac:dyDescent="0.45">
      <c r="D1167" s="23"/>
      <c r="E1167" s="95"/>
      <c r="F1167" s="95"/>
      <c r="K1167" s="530"/>
    </row>
    <row r="1168" spans="4:11" x14ac:dyDescent="0.45">
      <c r="D1168" s="23"/>
      <c r="E1168" s="95"/>
      <c r="F1168" s="95"/>
      <c r="K1168" s="530"/>
    </row>
    <row r="1169" spans="4:11" x14ac:dyDescent="0.45">
      <c r="D1169" s="23"/>
      <c r="E1169" s="95"/>
      <c r="F1169" s="95"/>
      <c r="K1169" s="530"/>
    </row>
    <row r="1170" spans="4:11" x14ac:dyDescent="0.45">
      <c r="D1170" s="23"/>
      <c r="E1170" s="95"/>
      <c r="F1170" s="95"/>
      <c r="K1170" s="530"/>
    </row>
    <row r="1171" spans="4:11" x14ac:dyDescent="0.45">
      <c r="D1171" s="23"/>
      <c r="E1171" s="95"/>
      <c r="F1171" s="95"/>
      <c r="K1171" s="530"/>
    </row>
    <row r="1172" spans="4:11" x14ac:dyDescent="0.45">
      <c r="D1172" s="23"/>
      <c r="E1172" s="95"/>
      <c r="F1172" s="95"/>
      <c r="K1172" s="530"/>
    </row>
    <row r="1173" spans="4:11" x14ac:dyDescent="0.45">
      <c r="D1173" s="23"/>
      <c r="E1173" s="95"/>
      <c r="F1173" s="95"/>
      <c r="K1173" s="530"/>
    </row>
    <row r="1174" spans="4:11" x14ac:dyDescent="0.45">
      <c r="D1174" s="23"/>
      <c r="E1174" s="95"/>
      <c r="F1174" s="95"/>
      <c r="K1174" s="530"/>
    </row>
    <row r="1175" spans="4:11" x14ac:dyDescent="0.45">
      <c r="D1175" s="23"/>
      <c r="E1175" s="95"/>
      <c r="F1175" s="95"/>
      <c r="K1175" s="530"/>
    </row>
    <row r="1176" spans="4:11" x14ac:dyDescent="0.45">
      <c r="D1176" s="23"/>
      <c r="E1176" s="95"/>
      <c r="F1176" s="95"/>
      <c r="K1176" s="530"/>
    </row>
    <row r="1177" spans="4:11" x14ac:dyDescent="0.45">
      <c r="D1177" s="23"/>
      <c r="E1177" s="95"/>
      <c r="F1177" s="95"/>
      <c r="K1177" s="530"/>
    </row>
    <row r="1178" spans="4:11" x14ac:dyDescent="0.45">
      <c r="D1178" s="23"/>
      <c r="E1178" s="95"/>
      <c r="F1178" s="95"/>
      <c r="K1178" s="530"/>
    </row>
    <row r="1179" spans="4:11" x14ac:dyDescent="0.45">
      <c r="D1179" s="23"/>
      <c r="E1179" s="95"/>
      <c r="F1179" s="95"/>
      <c r="K1179" s="530"/>
    </row>
    <row r="1180" spans="4:11" x14ac:dyDescent="0.45">
      <c r="D1180" s="23"/>
      <c r="E1180" s="95"/>
      <c r="F1180" s="95"/>
      <c r="K1180" s="530"/>
    </row>
    <row r="1181" spans="4:11" x14ac:dyDescent="0.45">
      <c r="D1181" s="23"/>
      <c r="E1181" s="95"/>
      <c r="F1181" s="95"/>
      <c r="K1181" s="530"/>
    </row>
    <row r="1182" spans="4:11" x14ac:dyDescent="0.45">
      <c r="D1182" s="23"/>
      <c r="E1182" s="95"/>
      <c r="F1182" s="95"/>
      <c r="K1182" s="530"/>
    </row>
    <row r="1183" spans="4:11" x14ac:dyDescent="0.45">
      <c r="D1183" s="23"/>
      <c r="E1183" s="95"/>
      <c r="F1183" s="95"/>
      <c r="K1183" s="530"/>
    </row>
    <row r="1184" spans="4:11" x14ac:dyDescent="0.45">
      <c r="D1184" s="23"/>
      <c r="E1184" s="95"/>
      <c r="F1184" s="95"/>
      <c r="K1184" s="530"/>
    </row>
    <row r="1185" spans="4:11" x14ac:dyDescent="0.45">
      <c r="D1185" s="23"/>
      <c r="E1185" s="95"/>
      <c r="F1185" s="95"/>
      <c r="K1185" s="530"/>
    </row>
    <row r="1186" spans="4:11" x14ac:dyDescent="0.45">
      <c r="D1186" s="23"/>
      <c r="E1186" s="95"/>
      <c r="F1186" s="95"/>
      <c r="K1186" s="530"/>
    </row>
    <row r="1187" spans="4:11" x14ac:dyDescent="0.45">
      <c r="D1187" s="23"/>
      <c r="E1187" s="95"/>
      <c r="F1187" s="95"/>
      <c r="K1187" s="530"/>
    </row>
    <row r="1188" spans="4:11" x14ac:dyDescent="0.45">
      <c r="D1188" s="23"/>
      <c r="E1188" s="95"/>
      <c r="F1188" s="95"/>
      <c r="K1188" s="530"/>
    </row>
    <row r="1189" spans="4:11" x14ac:dyDescent="0.45">
      <c r="D1189" s="23"/>
      <c r="E1189" s="95"/>
      <c r="F1189" s="95"/>
      <c r="K1189" s="530"/>
    </row>
    <row r="1190" spans="4:11" x14ac:dyDescent="0.45">
      <c r="D1190" s="23"/>
      <c r="E1190" s="95"/>
      <c r="F1190" s="95"/>
      <c r="K1190" s="530"/>
    </row>
    <row r="1191" spans="4:11" x14ac:dyDescent="0.45">
      <c r="D1191" s="23"/>
      <c r="E1191" s="95"/>
      <c r="F1191" s="95"/>
      <c r="K1191" s="530"/>
    </row>
    <row r="1192" spans="4:11" x14ac:dyDescent="0.45">
      <c r="D1192" s="23"/>
      <c r="E1192" s="95"/>
      <c r="F1192" s="95"/>
      <c r="K1192" s="530"/>
    </row>
    <row r="1193" spans="4:11" x14ac:dyDescent="0.45">
      <c r="D1193" s="23"/>
      <c r="E1193" s="95"/>
      <c r="F1193" s="95"/>
      <c r="K1193" s="530"/>
    </row>
    <row r="1194" spans="4:11" x14ac:dyDescent="0.45">
      <c r="D1194" s="23"/>
      <c r="E1194" s="95"/>
      <c r="F1194" s="95"/>
      <c r="K1194" s="530"/>
    </row>
    <row r="1195" spans="4:11" x14ac:dyDescent="0.45">
      <c r="D1195" s="23"/>
      <c r="E1195" s="95"/>
      <c r="F1195" s="95"/>
      <c r="K1195" s="530"/>
    </row>
    <row r="1196" spans="4:11" x14ac:dyDescent="0.45">
      <c r="D1196" s="23"/>
      <c r="E1196" s="95"/>
      <c r="F1196" s="95"/>
      <c r="K1196" s="530"/>
    </row>
    <row r="1197" spans="4:11" x14ac:dyDescent="0.45">
      <c r="D1197" s="23"/>
      <c r="E1197" s="95"/>
      <c r="F1197" s="95"/>
      <c r="K1197" s="530"/>
    </row>
    <row r="1198" spans="4:11" x14ac:dyDescent="0.45">
      <c r="D1198" s="23"/>
      <c r="E1198" s="95"/>
      <c r="F1198" s="95"/>
      <c r="K1198" s="530"/>
    </row>
    <row r="1199" spans="4:11" x14ac:dyDescent="0.45">
      <c r="D1199" s="23"/>
      <c r="E1199" s="95"/>
      <c r="F1199" s="95"/>
      <c r="K1199" s="530"/>
    </row>
    <row r="1200" spans="4:11" x14ac:dyDescent="0.45">
      <c r="D1200" s="23"/>
      <c r="E1200" s="95"/>
      <c r="F1200" s="95"/>
      <c r="K1200" s="530"/>
    </row>
    <row r="1201" spans="4:11" x14ac:dyDescent="0.45">
      <c r="D1201" s="23"/>
      <c r="E1201" s="95"/>
      <c r="F1201" s="95"/>
      <c r="K1201" s="530"/>
    </row>
    <row r="1202" spans="4:11" x14ac:dyDescent="0.45">
      <c r="D1202" s="23"/>
      <c r="E1202" s="95"/>
      <c r="F1202" s="95"/>
      <c r="K1202" s="530"/>
    </row>
    <row r="1203" spans="4:11" x14ac:dyDescent="0.45">
      <c r="D1203" s="23"/>
      <c r="E1203" s="95"/>
      <c r="F1203" s="95"/>
      <c r="K1203" s="530"/>
    </row>
    <row r="1204" spans="4:11" x14ac:dyDescent="0.45">
      <c r="D1204" s="23"/>
      <c r="E1204" s="95"/>
      <c r="F1204" s="95"/>
      <c r="K1204" s="530"/>
    </row>
    <row r="1205" spans="4:11" x14ac:dyDescent="0.45">
      <c r="D1205" s="23"/>
      <c r="E1205" s="95"/>
      <c r="F1205" s="95"/>
      <c r="K1205" s="530"/>
    </row>
    <row r="1206" spans="4:11" x14ac:dyDescent="0.45">
      <c r="D1206" s="23"/>
      <c r="E1206" s="95"/>
      <c r="F1206" s="95"/>
      <c r="K1206" s="530"/>
    </row>
    <row r="1207" spans="4:11" x14ac:dyDescent="0.45">
      <c r="D1207" s="23"/>
      <c r="E1207" s="95"/>
      <c r="F1207" s="95"/>
      <c r="K1207" s="530"/>
    </row>
    <row r="1208" spans="4:11" x14ac:dyDescent="0.45">
      <c r="D1208" s="23"/>
      <c r="E1208" s="95"/>
      <c r="F1208" s="95"/>
      <c r="K1208" s="530"/>
    </row>
    <row r="1209" spans="4:11" x14ac:dyDescent="0.45">
      <c r="D1209" s="23"/>
      <c r="E1209" s="95"/>
      <c r="F1209" s="95"/>
      <c r="K1209" s="530"/>
    </row>
    <row r="1210" spans="4:11" x14ac:dyDescent="0.45">
      <c r="D1210" s="23"/>
      <c r="E1210" s="95"/>
      <c r="F1210" s="95"/>
      <c r="K1210" s="530"/>
    </row>
    <row r="1211" spans="4:11" x14ac:dyDescent="0.45">
      <c r="D1211" s="23"/>
      <c r="E1211" s="95"/>
      <c r="F1211" s="95"/>
      <c r="K1211" s="530"/>
    </row>
    <row r="1212" spans="4:11" x14ac:dyDescent="0.45">
      <c r="D1212" s="23"/>
      <c r="E1212" s="95"/>
      <c r="F1212" s="95"/>
      <c r="K1212" s="530"/>
    </row>
    <row r="1213" spans="4:11" x14ac:dyDescent="0.45">
      <c r="D1213" s="23"/>
      <c r="E1213" s="95"/>
      <c r="F1213" s="95"/>
      <c r="K1213" s="530"/>
    </row>
    <row r="1214" spans="4:11" x14ac:dyDescent="0.45">
      <c r="D1214" s="23"/>
      <c r="E1214" s="95"/>
      <c r="F1214" s="95"/>
      <c r="K1214" s="530"/>
    </row>
    <row r="1215" spans="4:11" x14ac:dyDescent="0.45">
      <c r="D1215" s="23"/>
      <c r="E1215" s="95"/>
      <c r="F1215" s="95"/>
      <c r="K1215" s="530"/>
    </row>
    <row r="1216" spans="4:11" x14ac:dyDescent="0.45">
      <c r="D1216" s="23"/>
      <c r="E1216" s="95"/>
      <c r="F1216" s="95"/>
      <c r="K1216" s="530"/>
    </row>
    <row r="1217" spans="4:11" x14ac:dyDescent="0.45">
      <c r="D1217" s="23"/>
      <c r="E1217" s="95"/>
      <c r="F1217" s="95"/>
      <c r="K1217" s="530"/>
    </row>
    <row r="1218" spans="4:11" x14ac:dyDescent="0.45">
      <c r="D1218" s="23"/>
      <c r="E1218" s="95"/>
      <c r="F1218" s="95"/>
      <c r="K1218" s="530"/>
    </row>
    <row r="1219" spans="4:11" x14ac:dyDescent="0.45">
      <c r="D1219" s="23"/>
      <c r="E1219" s="95"/>
      <c r="F1219" s="95"/>
      <c r="K1219" s="530"/>
    </row>
    <row r="1220" spans="4:11" x14ac:dyDescent="0.45">
      <c r="D1220" s="23"/>
      <c r="E1220" s="95"/>
      <c r="F1220" s="95"/>
      <c r="K1220" s="530"/>
    </row>
    <row r="1221" spans="4:11" x14ac:dyDescent="0.45">
      <c r="D1221" s="23"/>
      <c r="E1221" s="95"/>
      <c r="F1221" s="95"/>
      <c r="K1221" s="530"/>
    </row>
    <row r="1222" spans="4:11" x14ac:dyDescent="0.45">
      <c r="D1222" s="23"/>
      <c r="E1222" s="95"/>
      <c r="F1222" s="95"/>
      <c r="K1222" s="530"/>
    </row>
    <row r="1223" spans="4:11" x14ac:dyDescent="0.45">
      <c r="D1223" s="23"/>
      <c r="E1223" s="95"/>
      <c r="F1223" s="95"/>
      <c r="K1223" s="530"/>
    </row>
    <row r="1224" spans="4:11" x14ac:dyDescent="0.45">
      <c r="D1224" s="23"/>
      <c r="E1224" s="95"/>
      <c r="F1224" s="95"/>
      <c r="K1224" s="530"/>
    </row>
    <row r="1225" spans="4:11" x14ac:dyDescent="0.45">
      <c r="D1225" s="23"/>
      <c r="E1225" s="95"/>
      <c r="F1225" s="95"/>
      <c r="K1225" s="530"/>
    </row>
    <row r="1226" spans="4:11" x14ac:dyDescent="0.45">
      <c r="D1226" s="23"/>
      <c r="E1226" s="95"/>
      <c r="F1226" s="95"/>
      <c r="K1226" s="530"/>
    </row>
    <row r="1227" spans="4:11" x14ac:dyDescent="0.45">
      <c r="D1227" s="23"/>
      <c r="E1227" s="95"/>
      <c r="F1227" s="95"/>
      <c r="K1227" s="530"/>
    </row>
    <row r="1228" spans="4:11" x14ac:dyDescent="0.45">
      <c r="D1228" s="23"/>
      <c r="E1228" s="95"/>
      <c r="F1228" s="95"/>
      <c r="K1228" s="530"/>
    </row>
    <row r="1229" spans="4:11" x14ac:dyDescent="0.45">
      <c r="D1229" s="23"/>
      <c r="E1229" s="95"/>
      <c r="F1229" s="95"/>
      <c r="K1229" s="530"/>
    </row>
    <row r="1230" spans="4:11" x14ac:dyDescent="0.45">
      <c r="D1230" s="23"/>
      <c r="E1230" s="95"/>
      <c r="F1230" s="95"/>
      <c r="K1230" s="530"/>
    </row>
    <row r="1231" spans="4:11" x14ac:dyDescent="0.45">
      <c r="D1231" s="23"/>
      <c r="E1231" s="95"/>
      <c r="F1231" s="95"/>
      <c r="K1231" s="530"/>
    </row>
    <row r="1232" spans="4:11" x14ac:dyDescent="0.45">
      <c r="D1232" s="23"/>
      <c r="E1232" s="95"/>
      <c r="F1232" s="95"/>
      <c r="K1232" s="530"/>
    </row>
    <row r="1233" spans="4:11" x14ac:dyDescent="0.45">
      <c r="D1233" s="23"/>
      <c r="E1233" s="95"/>
      <c r="F1233" s="95"/>
      <c r="K1233" s="530"/>
    </row>
    <row r="1234" spans="4:11" x14ac:dyDescent="0.45">
      <c r="D1234" s="23"/>
      <c r="E1234" s="95"/>
      <c r="F1234" s="95"/>
      <c r="K1234" s="530"/>
    </row>
    <row r="1235" spans="4:11" x14ac:dyDescent="0.45">
      <c r="D1235" s="23"/>
      <c r="E1235" s="95"/>
      <c r="F1235" s="95"/>
      <c r="K1235" s="530"/>
    </row>
    <row r="1236" spans="4:11" x14ac:dyDescent="0.45">
      <c r="D1236" s="23"/>
      <c r="E1236" s="95"/>
      <c r="F1236" s="95"/>
      <c r="K1236" s="530"/>
    </row>
    <row r="1237" spans="4:11" x14ac:dyDescent="0.45">
      <c r="D1237" s="23"/>
      <c r="E1237" s="95"/>
      <c r="F1237" s="95"/>
      <c r="K1237" s="530"/>
    </row>
    <row r="1238" spans="4:11" x14ac:dyDescent="0.45">
      <c r="D1238" s="23"/>
      <c r="E1238" s="95"/>
      <c r="F1238" s="95"/>
      <c r="K1238" s="530"/>
    </row>
    <row r="1239" spans="4:11" x14ac:dyDescent="0.45">
      <c r="D1239" s="23"/>
      <c r="E1239" s="95"/>
      <c r="F1239" s="95"/>
      <c r="K1239" s="530"/>
    </row>
    <row r="1240" spans="4:11" x14ac:dyDescent="0.45">
      <c r="D1240" s="23"/>
      <c r="E1240" s="95"/>
      <c r="F1240" s="95"/>
      <c r="K1240" s="530"/>
    </row>
    <row r="1241" spans="4:11" x14ac:dyDescent="0.45">
      <c r="D1241" s="23"/>
      <c r="E1241" s="95"/>
      <c r="F1241" s="95"/>
      <c r="K1241" s="530"/>
    </row>
    <row r="1242" spans="4:11" x14ac:dyDescent="0.45">
      <c r="D1242" s="23"/>
      <c r="E1242" s="95"/>
      <c r="F1242" s="95"/>
      <c r="K1242" s="530"/>
    </row>
    <row r="1243" spans="4:11" x14ac:dyDescent="0.45">
      <c r="D1243" s="23"/>
      <c r="E1243" s="95"/>
      <c r="F1243" s="95"/>
      <c r="K1243" s="530"/>
    </row>
    <row r="1244" spans="4:11" x14ac:dyDescent="0.45">
      <c r="D1244" s="23"/>
      <c r="E1244" s="95"/>
      <c r="F1244" s="95"/>
      <c r="K1244" s="530"/>
    </row>
    <row r="1245" spans="4:11" x14ac:dyDescent="0.45">
      <c r="D1245" s="23"/>
      <c r="E1245" s="95"/>
      <c r="F1245" s="95"/>
      <c r="K1245" s="530"/>
    </row>
    <row r="1246" spans="4:11" x14ac:dyDescent="0.45">
      <c r="D1246" s="23"/>
      <c r="E1246" s="95"/>
      <c r="F1246" s="95"/>
      <c r="K1246" s="530"/>
    </row>
    <row r="1247" spans="4:11" x14ac:dyDescent="0.45">
      <c r="D1247" s="23"/>
      <c r="E1247" s="95"/>
      <c r="F1247" s="95"/>
      <c r="K1247" s="530"/>
    </row>
    <row r="1248" spans="4:11" x14ac:dyDescent="0.45">
      <c r="D1248" s="23"/>
      <c r="E1248" s="95"/>
      <c r="F1248" s="95"/>
      <c r="K1248" s="530"/>
    </row>
    <row r="1249" spans="4:11" x14ac:dyDescent="0.45">
      <c r="D1249" s="23"/>
      <c r="E1249" s="95"/>
      <c r="F1249" s="95"/>
      <c r="K1249" s="530"/>
    </row>
    <row r="1250" spans="4:11" x14ac:dyDescent="0.45">
      <c r="D1250" s="23"/>
      <c r="E1250" s="95"/>
      <c r="F1250" s="95"/>
      <c r="K1250" s="530"/>
    </row>
    <row r="1251" spans="4:11" x14ac:dyDescent="0.45">
      <c r="D1251" s="23"/>
      <c r="E1251" s="95"/>
      <c r="F1251" s="95"/>
      <c r="K1251" s="530"/>
    </row>
    <row r="1252" spans="4:11" x14ac:dyDescent="0.45">
      <c r="D1252" s="23"/>
      <c r="E1252" s="95"/>
      <c r="F1252" s="95"/>
      <c r="K1252" s="530"/>
    </row>
    <row r="1253" spans="4:11" x14ac:dyDescent="0.45">
      <c r="D1253" s="23"/>
      <c r="E1253" s="95"/>
      <c r="F1253" s="95"/>
      <c r="K1253" s="530"/>
    </row>
    <row r="1254" spans="4:11" x14ac:dyDescent="0.45">
      <c r="D1254" s="23"/>
      <c r="E1254" s="95"/>
      <c r="F1254" s="95"/>
      <c r="K1254" s="530"/>
    </row>
    <row r="1255" spans="4:11" x14ac:dyDescent="0.45">
      <c r="D1255" s="23"/>
      <c r="E1255" s="95"/>
      <c r="F1255" s="95"/>
      <c r="K1255" s="530"/>
    </row>
    <row r="1256" spans="4:11" x14ac:dyDescent="0.45">
      <c r="D1256" s="23"/>
      <c r="E1256" s="95"/>
      <c r="F1256" s="95"/>
      <c r="K1256" s="530"/>
    </row>
    <row r="1257" spans="4:11" x14ac:dyDescent="0.45">
      <c r="D1257" s="23"/>
      <c r="E1257" s="95"/>
      <c r="F1257" s="95"/>
      <c r="K1257" s="530"/>
    </row>
    <row r="1258" spans="4:11" x14ac:dyDescent="0.45">
      <c r="D1258" s="23"/>
      <c r="E1258" s="95"/>
      <c r="F1258" s="95"/>
      <c r="K1258" s="530"/>
    </row>
    <row r="1259" spans="4:11" x14ac:dyDescent="0.45">
      <c r="D1259" s="23"/>
      <c r="E1259" s="95"/>
      <c r="F1259" s="95"/>
      <c r="K1259" s="530"/>
    </row>
    <row r="1260" spans="4:11" x14ac:dyDescent="0.45">
      <c r="D1260" s="23"/>
      <c r="E1260" s="95"/>
      <c r="F1260" s="95"/>
      <c r="K1260" s="530"/>
    </row>
    <row r="1261" spans="4:11" x14ac:dyDescent="0.45">
      <c r="D1261" s="23"/>
      <c r="E1261" s="95"/>
      <c r="F1261" s="95"/>
      <c r="K1261" s="530"/>
    </row>
    <row r="1262" spans="4:11" x14ac:dyDescent="0.45">
      <c r="D1262" s="23"/>
      <c r="E1262" s="95"/>
      <c r="F1262" s="95"/>
      <c r="K1262" s="530"/>
    </row>
    <row r="1263" spans="4:11" x14ac:dyDescent="0.45">
      <c r="D1263" s="23"/>
      <c r="E1263" s="95"/>
      <c r="F1263" s="95"/>
      <c r="K1263" s="530"/>
    </row>
    <row r="1264" spans="4:11" x14ac:dyDescent="0.45">
      <c r="D1264" s="23"/>
      <c r="E1264" s="95"/>
      <c r="F1264" s="95"/>
      <c r="K1264" s="530"/>
    </row>
    <row r="1265" spans="4:11" x14ac:dyDescent="0.45">
      <c r="D1265" s="23"/>
      <c r="E1265" s="95"/>
      <c r="F1265" s="95"/>
      <c r="K1265" s="530"/>
    </row>
    <row r="1266" spans="4:11" x14ac:dyDescent="0.45">
      <c r="D1266" s="23"/>
      <c r="E1266" s="95"/>
      <c r="F1266" s="95"/>
      <c r="K1266" s="530"/>
    </row>
    <row r="1267" spans="4:11" x14ac:dyDescent="0.45">
      <c r="D1267" s="23"/>
      <c r="E1267" s="95"/>
      <c r="F1267" s="95"/>
      <c r="K1267" s="530"/>
    </row>
    <row r="1268" spans="4:11" x14ac:dyDescent="0.45">
      <c r="D1268" s="23"/>
      <c r="E1268" s="95"/>
      <c r="F1268" s="95"/>
      <c r="K1268" s="530"/>
    </row>
    <row r="1269" spans="4:11" x14ac:dyDescent="0.45">
      <c r="D1269" s="23"/>
      <c r="E1269" s="95"/>
      <c r="F1269" s="95"/>
      <c r="K1269" s="530"/>
    </row>
    <row r="1270" spans="4:11" x14ac:dyDescent="0.45">
      <c r="D1270" s="23"/>
      <c r="E1270" s="95"/>
      <c r="F1270" s="95"/>
      <c r="K1270" s="530"/>
    </row>
    <row r="1271" spans="4:11" x14ac:dyDescent="0.45">
      <c r="D1271" s="23"/>
      <c r="E1271" s="95"/>
      <c r="F1271" s="95"/>
      <c r="K1271" s="530"/>
    </row>
    <row r="1272" spans="4:11" x14ac:dyDescent="0.45">
      <c r="D1272" s="23"/>
      <c r="E1272" s="95"/>
      <c r="F1272" s="95"/>
      <c r="K1272" s="530"/>
    </row>
    <row r="1273" spans="4:11" x14ac:dyDescent="0.45">
      <c r="D1273" s="23"/>
      <c r="E1273" s="95"/>
      <c r="F1273" s="95"/>
      <c r="K1273" s="530"/>
    </row>
    <row r="1274" spans="4:11" x14ac:dyDescent="0.45">
      <c r="D1274" s="23"/>
      <c r="E1274" s="95"/>
      <c r="F1274" s="95"/>
      <c r="K1274" s="530"/>
    </row>
    <row r="1275" spans="4:11" x14ac:dyDescent="0.45">
      <c r="D1275" s="23"/>
      <c r="E1275" s="95"/>
      <c r="F1275" s="95"/>
      <c r="K1275" s="530"/>
    </row>
    <row r="1276" spans="4:11" x14ac:dyDescent="0.45">
      <c r="D1276" s="23"/>
      <c r="E1276" s="95"/>
      <c r="F1276" s="95"/>
      <c r="K1276" s="530"/>
    </row>
    <row r="1277" spans="4:11" x14ac:dyDescent="0.45">
      <c r="D1277" s="23"/>
      <c r="E1277" s="95"/>
      <c r="F1277" s="95"/>
      <c r="K1277" s="530"/>
    </row>
    <row r="1278" spans="4:11" x14ac:dyDescent="0.45">
      <c r="D1278" s="23"/>
      <c r="E1278" s="95"/>
      <c r="F1278" s="95"/>
      <c r="K1278" s="530"/>
    </row>
    <row r="1279" spans="4:11" x14ac:dyDescent="0.45">
      <c r="D1279" s="23"/>
      <c r="E1279" s="95"/>
      <c r="F1279" s="95"/>
      <c r="K1279" s="530"/>
    </row>
    <row r="1280" spans="4:11" x14ac:dyDescent="0.45">
      <c r="D1280" s="23"/>
      <c r="E1280" s="95"/>
      <c r="F1280" s="95"/>
      <c r="K1280" s="530"/>
    </row>
    <row r="1281" spans="4:11" x14ac:dyDescent="0.45">
      <c r="D1281" s="23"/>
      <c r="E1281" s="95"/>
      <c r="F1281" s="95"/>
      <c r="K1281" s="530"/>
    </row>
    <row r="1282" spans="4:11" x14ac:dyDescent="0.45">
      <c r="D1282" s="23"/>
      <c r="E1282" s="95"/>
      <c r="F1282" s="95"/>
      <c r="K1282" s="530"/>
    </row>
    <row r="1283" spans="4:11" x14ac:dyDescent="0.45">
      <c r="D1283" s="23"/>
      <c r="E1283" s="95"/>
      <c r="F1283" s="95"/>
      <c r="K1283" s="530"/>
    </row>
    <row r="1284" spans="4:11" x14ac:dyDescent="0.45">
      <c r="D1284" s="23"/>
      <c r="E1284" s="95"/>
      <c r="F1284" s="95"/>
      <c r="K1284" s="530"/>
    </row>
    <row r="1285" spans="4:11" x14ac:dyDescent="0.45">
      <c r="D1285" s="23"/>
      <c r="E1285" s="95"/>
      <c r="F1285" s="95"/>
      <c r="K1285" s="530"/>
    </row>
    <row r="1286" spans="4:11" x14ac:dyDescent="0.45">
      <c r="D1286" s="23"/>
      <c r="E1286" s="95"/>
      <c r="F1286" s="95"/>
      <c r="K1286" s="530"/>
    </row>
    <row r="1287" spans="4:11" x14ac:dyDescent="0.45">
      <c r="D1287" s="23"/>
      <c r="E1287" s="95"/>
      <c r="F1287" s="95"/>
      <c r="K1287" s="530"/>
    </row>
    <row r="1288" spans="4:11" x14ac:dyDescent="0.45">
      <c r="D1288" s="23"/>
      <c r="E1288" s="95"/>
      <c r="F1288" s="95"/>
      <c r="K1288" s="530"/>
    </row>
    <row r="1289" spans="4:11" x14ac:dyDescent="0.45">
      <c r="D1289" s="23"/>
      <c r="E1289" s="95"/>
      <c r="F1289" s="95"/>
      <c r="K1289" s="530"/>
    </row>
    <row r="1290" spans="4:11" x14ac:dyDescent="0.45">
      <c r="D1290" s="23"/>
      <c r="E1290" s="95"/>
      <c r="F1290" s="95"/>
      <c r="K1290" s="530"/>
    </row>
    <row r="1291" spans="4:11" x14ac:dyDescent="0.45">
      <c r="D1291" s="23"/>
      <c r="E1291" s="95"/>
      <c r="F1291" s="95"/>
      <c r="K1291" s="530"/>
    </row>
    <row r="1292" spans="4:11" x14ac:dyDescent="0.45">
      <c r="D1292" s="23"/>
      <c r="E1292" s="95"/>
      <c r="F1292" s="95"/>
      <c r="K1292" s="530"/>
    </row>
    <row r="1293" spans="4:11" x14ac:dyDescent="0.45">
      <c r="D1293" s="23"/>
      <c r="E1293" s="95"/>
      <c r="F1293" s="95"/>
      <c r="K1293" s="530"/>
    </row>
    <row r="1294" spans="4:11" x14ac:dyDescent="0.45">
      <c r="D1294" s="23"/>
      <c r="E1294" s="95"/>
      <c r="F1294" s="95"/>
      <c r="K1294" s="530"/>
    </row>
    <row r="1295" spans="4:11" x14ac:dyDescent="0.45">
      <c r="D1295" s="23"/>
      <c r="E1295" s="95"/>
      <c r="F1295" s="95"/>
      <c r="K1295" s="530"/>
    </row>
    <row r="1296" spans="4:11" x14ac:dyDescent="0.45">
      <c r="D1296" s="23"/>
      <c r="E1296" s="95"/>
      <c r="F1296" s="95"/>
      <c r="K1296" s="530"/>
    </row>
    <row r="1297" spans="4:11" x14ac:dyDescent="0.45">
      <c r="D1297" s="23"/>
      <c r="E1297" s="95"/>
      <c r="F1297" s="95"/>
      <c r="K1297" s="530"/>
    </row>
    <row r="1298" spans="4:11" x14ac:dyDescent="0.45">
      <c r="D1298" s="23"/>
      <c r="E1298" s="95"/>
      <c r="F1298" s="95"/>
      <c r="K1298" s="530"/>
    </row>
    <row r="1299" spans="4:11" x14ac:dyDescent="0.45">
      <c r="D1299" s="23"/>
      <c r="E1299" s="95"/>
      <c r="F1299" s="95"/>
      <c r="K1299" s="530"/>
    </row>
    <row r="1300" spans="4:11" x14ac:dyDescent="0.45">
      <c r="D1300" s="23"/>
      <c r="E1300" s="95"/>
      <c r="F1300" s="95"/>
      <c r="K1300" s="530"/>
    </row>
    <row r="1301" spans="4:11" x14ac:dyDescent="0.45">
      <c r="D1301" s="23"/>
      <c r="E1301" s="95"/>
      <c r="F1301" s="95"/>
      <c r="K1301" s="530"/>
    </row>
    <row r="1302" spans="4:11" x14ac:dyDescent="0.45">
      <c r="D1302" s="23"/>
      <c r="E1302" s="95"/>
      <c r="F1302" s="95"/>
      <c r="K1302" s="530"/>
    </row>
    <row r="1303" spans="4:11" x14ac:dyDescent="0.45">
      <c r="D1303" s="23"/>
      <c r="E1303" s="95"/>
      <c r="F1303" s="95"/>
      <c r="K1303" s="530"/>
    </row>
    <row r="1304" spans="4:11" x14ac:dyDescent="0.45">
      <c r="D1304" s="23"/>
      <c r="E1304" s="95"/>
      <c r="F1304" s="95"/>
      <c r="K1304" s="530"/>
    </row>
    <row r="1305" spans="4:11" x14ac:dyDescent="0.45">
      <c r="D1305" s="23"/>
      <c r="E1305" s="95"/>
      <c r="F1305" s="95"/>
      <c r="K1305" s="530"/>
    </row>
    <row r="1306" spans="4:11" x14ac:dyDescent="0.45">
      <c r="D1306" s="23"/>
      <c r="E1306" s="95"/>
      <c r="F1306" s="95"/>
      <c r="K1306" s="530"/>
    </row>
    <row r="1307" spans="4:11" x14ac:dyDescent="0.45">
      <c r="D1307" s="23"/>
      <c r="E1307" s="95"/>
      <c r="F1307" s="95"/>
      <c r="K1307" s="530"/>
    </row>
    <row r="1308" spans="4:11" x14ac:dyDescent="0.45">
      <c r="D1308" s="23"/>
      <c r="E1308" s="95"/>
      <c r="F1308" s="95"/>
      <c r="K1308" s="530"/>
    </row>
    <row r="1309" spans="4:11" x14ac:dyDescent="0.45">
      <c r="D1309" s="23"/>
      <c r="E1309" s="95"/>
      <c r="F1309" s="95"/>
      <c r="K1309" s="530"/>
    </row>
    <row r="1310" spans="4:11" x14ac:dyDescent="0.45">
      <c r="D1310" s="23"/>
      <c r="E1310" s="95"/>
      <c r="F1310" s="95"/>
      <c r="K1310" s="530"/>
    </row>
    <row r="1311" spans="4:11" x14ac:dyDescent="0.45">
      <c r="D1311" s="23"/>
      <c r="E1311" s="95"/>
      <c r="F1311" s="95"/>
      <c r="K1311" s="530"/>
    </row>
    <row r="1312" spans="4:11" x14ac:dyDescent="0.45">
      <c r="D1312" s="23"/>
      <c r="E1312" s="95"/>
      <c r="F1312" s="95"/>
      <c r="K1312" s="530"/>
    </row>
    <row r="1313" spans="4:11" x14ac:dyDescent="0.45">
      <c r="D1313" s="23"/>
      <c r="E1313" s="95"/>
      <c r="F1313" s="95"/>
      <c r="K1313" s="530"/>
    </row>
    <row r="1314" spans="4:11" x14ac:dyDescent="0.45">
      <c r="D1314" s="23"/>
      <c r="E1314" s="95"/>
      <c r="F1314" s="95"/>
      <c r="K1314" s="530"/>
    </row>
    <row r="1315" spans="4:11" x14ac:dyDescent="0.45">
      <c r="D1315" s="23"/>
      <c r="E1315" s="95"/>
      <c r="F1315" s="95"/>
      <c r="K1315" s="530"/>
    </row>
    <row r="1316" spans="4:11" x14ac:dyDescent="0.45">
      <c r="D1316" s="23"/>
      <c r="E1316" s="95"/>
      <c r="F1316" s="95"/>
      <c r="K1316" s="530"/>
    </row>
    <row r="1317" spans="4:11" x14ac:dyDescent="0.45">
      <c r="D1317" s="23"/>
      <c r="E1317" s="95"/>
      <c r="F1317" s="95"/>
      <c r="K1317" s="530"/>
    </row>
    <row r="1318" spans="4:11" x14ac:dyDescent="0.45">
      <c r="D1318" s="23"/>
      <c r="E1318" s="95"/>
      <c r="F1318" s="95"/>
      <c r="K1318" s="530"/>
    </row>
    <row r="1319" spans="4:11" x14ac:dyDescent="0.45">
      <c r="D1319" s="23"/>
      <c r="E1319" s="95"/>
      <c r="F1319" s="95"/>
      <c r="K1319" s="530"/>
    </row>
    <row r="1320" spans="4:11" x14ac:dyDescent="0.45">
      <c r="D1320" s="23"/>
      <c r="E1320" s="95"/>
      <c r="F1320" s="95"/>
      <c r="K1320" s="530"/>
    </row>
    <row r="1321" spans="4:11" x14ac:dyDescent="0.45">
      <c r="D1321" s="23"/>
      <c r="E1321" s="95"/>
      <c r="F1321" s="95"/>
      <c r="K1321" s="530"/>
    </row>
    <row r="1322" spans="4:11" x14ac:dyDescent="0.45">
      <c r="D1322" s="23"/>
      <c r="E1322" s="95"/>
      <c r="F1322" s="95"/>
      <c r="K1322" s="530"/>
    </row>
    <row r="1323" spans="4:11" x14ac:dyDescent="0.45">
      <c r="D1323" s="23"/>
      <c r="E1323" s="95"/>
      <c r="F1323" s="95"/>
      <c r="K1323" s="530"/>
    </row>
    <row r="1324" spans="4:11" x14ac:dyDescent="0.45">
      <c r="D1324" s="23"/>
      <c r="E1324" s="95"/>
      <c r="F1324" s="95"/>
      <c r="K1324" s="530"/>
    </row>
    <row r="1325" spans="4:11" x14ac:dyDescent="0.45">
      <c r="D1325" s="23"/>
      <c r="E1325" s="95"/>
      <c r="F1325" s="95"/>
      <c r="K1325" s="530"/>
    </row>
    <row r="1326" spans="4:11" x14ac:dyDescent="0.45">
      <c r="D1326" s="23"/>
      <c r="E1326" s="95"/>
      <c r="F1326" s="95"/>
      <c r="K1326" s="530"/>
    </row>
    <row r="1327" spans="4:11" x14ac:dyDescent="0.45">
      <c r="D1327" s="23"/>
      <c r="E1327" s="95"/>
      <c r="F1327" s="95"/>
      <c r="K1327" s="530"/>
    </row>
    <row r="1328" spans="4:11" x14ac:dyDescent="0.45">
      <c r="D1328" s="23"/>
      <c r="E1328" s="95"/>
      <c r="F1328" s="95"/>
      <c r="K1328" s="530"/>
    </row>
    <row r="1329" spans="4:11" x14ac:dyDescent="0.45">
      <c r="D1329" s="23"/>
      <c r="E1329" s="95"/>
      <c r="F1329" s="95"/>
      <c r="K1329" s="530"/>
    </row>
    <row r="1330" spans="4:11" x14ac:dyDescent="0.45">
      <c r="D1330" s="23"/>
      <c r="E1330" s="95"/>
      <c r="F1330" s="95"/>
      <c r="K1330" s="530"/>
    </row>
    <row r="1331" spans="4:11" x14ac:dyDescent="0.45">
      <c r="D1331" s="23"/>
      <c r="E1331" s="95"/>
      <c r="F1331" s="95"/>
      <c r="K1331" s="530"/>
    </row>
    <row r="1332" spans="4:11" x14ac:dyDescent="0.45">
      <c r="D1332" s="23"/>
      <c r="E1332" s="95"/>
      <c r="F1332" s="95"/>
      <c r="K1332" s="530"/>
    </row>
    <row r="1333" spans="4:11" x14ac:dyDescent="0.45">
      <c r="D1333" s="23"/>
      <c r="E1333" s="95"/>
      <c r="F1333" s="95"/>
      <c r="K1333" s="530"/>
    </row>
    <row r="1334" spans="4:11" x14ac:dyDescent="0.45">
      <c r="D1334" s="23"/>
      <c r="E1334" s="95"/>
      <c r="F1334" s="95"/>
      <c r="K1334" s="530"/>
    </row>
    <row r="1335" spans="4:11" x14ac:dyDescent="0.45">
      <c r="D1335" s="23"/>
      <c r="E1335" s="95"/>
      <c r="F1335" s="95"/>
      <c r="K1335" s="530"/>
    </row>
    <row r="1336" spans="4:11" x14ac:dyDescent="0.45">
      <c r="D1336" s="23"/>
      <c r="E1336" s="95"/>
      <c r="F1336" s="95"/>
      <c r="K1336" s="530"/>
    </row>
    <row r="1337" spans="4:11" x14ac:dyDescent="0.45">
      <c r="D1337" s="23"/>
      <c r="E1337" s="95"/>
      <c r="F1337" s="95"/>
      <c r="K1337" s="530"/>
    </row>
    <row r="1338" spans="4:11" x14ac:dyDescent="0.45">
      <c r="D1338" s="23"/>
      <c r="E1338" s="95"/>
      <c r="F1338" s="95"/>
      <c r="K1338" s="530"/>
    </row>
    <row r="1339" spans="4:11" x14ac:dyDescent="0.45">
      <c r="D1339" s="23"/>
      <c r="E1339" s="95"/>
      <c r="F1339" s="95"/>
      <c r="K1339" s="530"/>
    </row>
    <row r="1340" spans="4:11" x14ac:dyDescent="0.45">
      <c r="D1340" s="23"/>
      <c r="E1340" s="95"/>
      <c r="F1340" s="95"/>
      <c r="K1340" s="530"/>
    </row>
    <row r="1341" spans="4:11" x14ac:dyDescent="0.45">
      <c r="D1341" s="23"/>
      <c r="E1341" s="95"/>
      <c r="F1341" s="95"/>
      <c r="K1341" s="530"/>
    </row>
    <row r="1342" spans="4:11" x14ac:dyDescent="0.45">
      <c r="D1342" s="23"/>
      <c r="E1342" s="95"/>
      <c r="F1342" s="95"/>
      <c r="K1342" s="530"/>
    </row>
    <row r="1343" spans="4:11" x14ac:dyDescent="0.45">
      <c r="D1343" s="23"/>
      <c r="E1343" s="95"/>
      <c r="F1343" s="95"/>
      <c r="K1343" s="530"/>
    </row>
    <row r="1344" spans="4:11" x14ac:dyDescent="0.45">
      <c r="D1344" s="23"/>
      <c r="E1344" s="95"/>
      <c r="F1344" s="95"/>
      <c r="K1344" s="530"/>
    </row>
    <row r="1345" spans="4:11" x14ac:dyDescent="0.45">
      <c r="D1345" s="23"/>
      <c r="E1345" s="95"/>
      <c r="F1345" s="95"/>
      <c r="K1345" s="530"/>
    </row>
    <row r="1346" spans="4:11" x14ac:dyDescent="0.45">
      <c r="D1346" s="23"/>
      <c r="E1346" s="95"/>
      <c r="F1346" s="95"/>
      <c r="K1346" s="530"/>
    </row>
    <row r="1347" spans="4:11" x14ac:dyDescent="0.45">
      <c r="D1347" s="23"/>
      <c r="E1347" s="95"/>
      <c r="F1347" s="95"/>
      <c r="K1347" s="530"/>
    </row>
    <row r="1348" spans="4:11" x14ac:dyDescent="0.45">
      <c r="D1348" s="23"/>
      <c r="E1348" s="95"/>
      <c r="F1348" s="95"/>
      <c r="K1348" s="530"/>
    </row>
    <row r="1349" spans="4:11" x14ac:dyDescent="0.45">
      <c r="D1349" s="23"/>
      <c r="E1349" s="95"/>
      <c r="F1349" s="95"/>
      <c r="K1349" s="530"/>
    </row>
    <row r="1350" spans="4:11" x14ac:dyDescent="0.45">
      <c r="D1350" s="23"/>
      <c r="E1350" s="95"/>
      <c r="F1350" s="95"/>
      <c r="K1350" s="530"/>
    </row>
    <row r="1351" spans="4:11" x14ac:dyDescent="0.45">
      <c r="D1351" s="23"/>
      <c r="E1351" s="95"/>
      <c r="F1351" s="95"/>
      <c r="K1351" s="530"/>
    </row>
    <row r="1352" spans="4:11" x14ac:dyDescent="0.45">
      <c r="D1352" s="23"/>
      <c r="E1352" s="95"/>
      <c r="F1352" s="95"/>
      <c r="K1352" s="530"/>
    </row>
    <row r="1353" spans="4:11" x14ac:dyDescent="0.45">
      <c r="D1353" s="23"/>
      <c r="E1353" s="95"/>
      <c r="F1353" s="95"/>
      <c r="K1353" s="530"/>
    </row>
    <row r="1354" spans="4:11" x14ac:dyDescent="0.45">
      <c r="D1354" s="23"/>
      <c r="E1354" s="95"/>
      <c r="F1354" s="95"/>
      <c r="K1354" s="530"/>
    </row>
    <row r="1355" spans="4:11" x14ac:dyDescent="0.45">
      <c r="D1355" s="23"/>
      <c r="E1355" s="95"/>
      <c r="F1355" s="95"/>
      <c r="K1355" s="530"/>
    </row>
    <row r="1356" spans="4:11" x14ac:dyDescent="0.45">
      <c r="D1356" s="23"/>
      <c r="E1356" s="95"/>
      <c r="F1356" s="95"/>
      <c r="K1356" s="530"/>
    </row>
    <row r="1357" spans="4:11" x14ac:dyDescent="0.45">
      <c r="D1357" s="23"/>
      <c r="E1357" s="95"/>
      <c r="F1357" s="95"/>
      <c r="K1357" s="530"/>
    </row>
    <row r="1358" spans="4:11" x14ac:dyDescent="0.45">
      <c r="D1358" s="23"/>
      <c r="E1358" s="95"/>
      <c r="F1358" s="95"/>
      <c r="K1358" s="530"/>
    </row>
    <row r="1359" spans="4:11" x14ac:dyDescent="0.45">
      <c r="D1359" s="23"/>
      <c r="E1359" s="95"/>
      <c r="F1359" s="95"/>
      <c r="K1359" s="530"/>
    </row>
    <row r="1360" spans="4:11" x14ac:dyDescent="0.45">
      <c r="D1360" s="23"/>
      <c r="E1360" s="95"/>
      <c r="F1360" s="95"/>
      <c r="K1360" s="530"/>
    </row>
    <row r="1361" spans="4:11" x14ac:dyDescent="0.45">
      <c r="D1361" s="23"/>
      <c r="E1361" s="95"/>
      <c r="F1361" s="95"/>
      <c r="K1361" s="530"/>
    </row>
    <row r="1362" spans="4:11" x14ac:dyDescent="0.45">
      <c r="D1362" s="23"/>
      <c r="E1362" s="95"/>
      <c r="F1362" s="95"/>
      <c r="K1362" s="530"/>
    </row>
    <row r="1363" spans="4:11" x14ac:dyDescent="0.45">
      <c r="D1363" s="23"/>
      <c r="E1363" s="95"/>
      <c r="F1363" s="95"/>
      <c r="K1363" s="530"/>
    </row>
    <row r="1364" spans="4:11" x14ac:dyDescent="0.45">
      <c r="D1364" s="23"/>
      <c r="E1364" s="95"/>
      <c r="F1364" s="95"/>
      <c r="K1364" s="530"/>
    </row>
    <row r="1365" spans="4:11" x14ac:dyDescent="0.45">
      <c r="D1365" s="23"/>
      <c r="E1365" s="95"/>
      <c r="F1365" s="95"/>
      <c r="K1365" s="530"/>
    </row>
    <row r="1366" spans="4:11" x14ac:dyDescent="0.45">
      <c r="D1366" s="23"/>
      <c r="E1366" s="95"/>
      <c r="F1366" s="95"/>
      <c r="K1366" s="530"/>
    </row>
    <row r="1367" spans="4:11" x14ac:dyDescent="0.45">
      <c r="D1367" s="23"/>
      <c r="E1367" s="95"/>
      <c r="F1367" s="95"/>
      <c r="K1367" s="530"/>
    </row>
    <row r="1368" spans="4:11" x14ac:dyDescent="0.45">
      <c r="D1368" s="23"/>
      <c r="E1368" s="95"/>
      <c r="F1368" s="95"/>
      <c r="K1368" s="530"/>
    </row>
    <row r="1369" spans="4:11" x14ac:dyDescent="0.45">
      <c r="D1369" s="23"/>
      <c r="E1369" s="95"/>
      <c r="F1369" s="95"/>
      <c r="K1369" s="530"/>
    </row>
    <row r="1370" spans="4:11" x14ac:dyDescent="0.45">
      <c r="D1370" s="23"/>
      <c r="E1370" s="95"/>
      <c r="F1370" s="95"/>
      <c r="K1370" s="530"/>
    </row>
    <row r="1371" spans="4:11" x14ac:dyDescent="0.45">
      <c r="D1371" s="23"/>
      <c r="E1371" s="95"/>
      <c r="F1371" s="95"/>
      <c r="K1371" s="530"/>
    </row>
    <row r="1372" spans="4:11" x14ac:dyDescent="0.45">
      <c r="D1372" s="23"/>
      <c r="E1372" s="95"/>
      <c r="F1372" s="95"/>
      <c r="K1372" s="530"/>
    </row>
    <row r="1373" spans="4:11" x14ac:dyDescent="0.45">
      <c r="D1373" s="23"/>
      <c r="E1373" s="95"/>
      <c r="F1373" s="95"/>
      <c r="K1373" s="530"/>
    </row>
    <row r="1374" spans="4:11" x14ac:dyDescent="0.45">
      <c r="D1374" s="23"/>
      <c r="E1374" s="95"/>
      <c r="F1374" s="95"/>
      <c r="K1374" s="530"/>
    </row>
    <row r="1375" spans="4:11" x14ac:dyDescent="0.45">
      <c r="D1375" s="23"/>
      <c r="E1375" s="95"/>
      <c r="F1375" s="95"/>
      <c r="K1375" s="530"/>
    </row>
    <row r="1376" spans="4:11" x14ac:dyDescent="0.45">
      <c r="D1376" s="23"/>
      <c r="E1376" s="95"/>
      <c r="F1376" s="95"/>
      <c r="K1376" s="530"/>
    </row>
    <row r="1377" spans="4:11" x14ac:dyDescent="0.45">
      <c r="D1377" s="23"/>
      <c r="E1377" s="95"/>
      <c r="F1377" s="95"/>
      <c r="K1377" s="530"/>
    </row>
    <row r="1378" spans="4:11" x14ac:dyDescent="0.45">
      <c r="D1378" s="23"/>
      <c r="E1378" s="95"/>
      <c r="F1378" s="95"/>
      <c r="K1378" s="530"/>
    </row>
    <row r="1379" spans="4:11" x14ac:dyDescent="0.45">
      <c r="D1379" s="23"/>
      <c r="E1379" s="95"/>
      <c r="F1379" s="95"/>
      <c r="K1379" s="530"/>
    </row>
    <row r="1380" spans="4:11" x14ac:dyDescent="0.45">
      <c r="D1380" s="23"/>
      <c r="E1380" s="95"/>
      <c r="F1380" s="95"/>
      <c r="K1380" s="530"/>
    </row>
    <row r="1381" spans="4:11" x14ac:dyDescent="0.45">
      <c r="D1381" s="23"/>
      <c r="E1381" s="95"/>
      <c r="F1381" s="95"/>
      <c r="K1381" s="530"/>
    </row>
    <row r="1382" spans="4:11" x14ac:dyDescent="0.45">
      <c r="D1382" s="23"/>
      <c r="E1382" s="95"/>
      <c r="F1382" s="95"/>
      <c r="K1382" s="530"/>
    </row>
    <row r="1383" spans="4:11" x14ac:dyDescent="0.45">
      <c r="D1383" s="23"/>
      <c r="E1383" s="95"/>
      <c r="F1383" s="95"/>
      <c r="K1383" s="530"/>
    </row>
    <row r="1384" spans="4:11" x14ac:dyDescent="0.45">
      <c r="D1384" s="23"/>
      <c r="E1384" s="95"/>
      <c r="F1384" s="95"/>
      <c r="K1384" s="530"/>
    </row>
    <row r="1385" spans="4:11" x14ac:dyDescent="0.45">
      <c r="D1385" s="23"/>
      <c r="E1385" s="95"/>
      <c r="F1385" s="95"/>
      <c r="K1385" s="530"/>
    </row>
    <row r="1386" spans="4:11" x14ac:dyDescent="0.45">
      <c r="D1386" s="23"/>
      <c r="E1386" s="95"/>
      <c r="F1386" s="95"/>
      <c r="K1386" s="530"/>
    </row>
    <row r="1387" spans="4:11" x14ac:dyDescent="0.45">
      <c r="D1387" s="23"/>
      <c r="E1387" s="95"/>
      <c r="F1387" s="95"/>
      <c r="K1387" s="530"/>
    </row>
    <row r="1388" spans="4:11" x14ac:dyDescent="0.45">
      <c r="D1388" s="23"/>
      <c r="E1388" s="95"/>
      <c r="F1388" s="95"/>
      <c r="K1388" s="530"/>
    </row>
    <row r="1389" spans="4:11" x14ac:dyDescent="0.45">
      <c r="D1389" s="23"/>
      <c r="E1389" s="95"/>
      <c r="F1389" s="95"/>
      <c r="K1389" s="530"/>
    </row>
    <row r="1390" spans="4:11" x14ac:dyDescent="0.45">
      <c r="D1390" s="23"/>
      <c r="E1390" s="95"/>
      <c r="F1390" s="95"/>
      <c r="K1390" s="530"/>
    </row>
    <row r="1391" spans="4:11" x14ac:dyDescent="0.45">
      <c r="D1391" s="23"/>
      <c r="E1391" s="95"/>
      <c r="F1391" s="95"/>
      <c r="K1391" s="530"/>
    </row>
    <row r="1392" spans="4:11" x14ac:dyDescent="0.45">
      <c r="D1392" s="23"/>
      <c r="E1392" s="95"/>
      <c r="F1392" s="95"/>
      <c r="K1392" s="530"/>
    </row>
    <row r="1393" spans="4:11" x14ac:dyDescent="0.45">
      <c r="D1393" s="23"/>
      <c r="E1393" s="95"/>
      <c r="F1393" s="95"/>
      <c r="K1393" s="530"/>
    </row>
    <row r="1394" spans="4:11" x14ac:dyDescent="0.45">
      <c r="D1394" s="23"/>
      <c r="E1394" s="95"/>
      <c r="F1394" s="95"/>
      <c r="K1394" s="530"/>
    </row>
    <row r="1395" spans="4:11" x14ac:dyDescent="0.45">
      <c r="D1395" s="23"/>
      <c r="E1395" s="95"/>
      <c r="F1395" s="95"/>
      <c r="K1395" s="530"/>
    </row>
    <row r="1396" spans="4:11" x14ac:dyDescent="0.45">
      <c r="D1396" s="23"/>
      <c r="E1396" s="95"/>
      <c r="F1396" s="95"/>
      <c r="K1396" s="530"/>
    </row>
    <row r="1397" spans="4:11" x14ac:dyDescent="0.45">
      <c r="D1397" s="23"/>
      <c r="E1397" s="95"/>
      <c r="F1397" s="95"/>
      <c r="K1397" s="530"/>
    </row>
    <row r="1398" spans="4:11" x14ac:dyDescent="0.45">
      <c r="D1398" s="23"/>
      <c r="E1398" s="95"/>
      <c r="F1398" s="95"/>
      <c r="K1398" s="530"/>
    </row>
    <row r="1399" spans="4:11" x14ac:dyDescent="0.45">
      <c r="D1399" s="23"/>
      <c r="E1399" s="95"/>
      <c r="F1399" s="95"/>
      <c r="K1399" s="530"/>
    </row>
    <row r="1400" spans="4:11" x14ac:dyDescent="0.45">
      <c r="D1400" s="23"/>
      <c r="E1400" s="95"/>
      <c r="F1400" s="95"/>
      <c r="K1400" s="530"/>
    </row>
    <row r="1401" spans="4:11" x14ac:dyDescent="0.45">
      <c r="D1401" s="23"/>
      <c r="E1401" s="95"/>
      <c r="F1401" s="95"/>
      <c r="K1401" s="530"/>
    </row>
    <row r="1402" spans="4:11" x14ac:dyDescent="0.45">
      <c r="D1402" s="23"/>
      <c r="E1402" s="95"/>
      <c r="F1402" s="95"/>
      <c r="K1402" s="530"/>
    </row>
    <row r="1403" spans="4:11" x14ac:dyDescent="0.45">
      <c r="D1403" s="23"/>
      <c r="E1403" s="95"/>
      <c r="F1403" s="95"/>
      <c r="K1403" s="530"/>
    </row>
    <row r="1404" spans="4:11" x14ac:dyDescent="0.45">
      <c r="D1404" s="23"/>
      <c r="E1404" s="95"/>
      <c r="F1404" s="95"/>
      <c r="K1404" s="530"/>
    </row>
    <row r="1405" spans="4:11" x14ac:dyDescent="0.45">
      <c r="D1405" s="23"/>
      <c r="E1405" s="95"/>
      <c r="F1405" s="95"/>
      <c r="K1405" s="530"/>
    </row>
    <row r="1406" spans="4:11" x14ac:dyDescent="0.45">
      <c r="D1406" s="23"/>
      <c r="E1406" s="95"/>
      <c r="F1406" s="95"/>
      <c r="K1406" s="530"/>
    </row>
    <row r="1407" spans="4:11" x14ac:dyDescent="0.45">
      <c r="D1407" s="23"/>
      <c r="E1407" s="95"/>
      <c r="F1407" s="95"/>
      <c r="K1407" s="530"/>
    </row>
    <row r="1408" spans="4:11" x14ac:dyDescent="0.45">
      <c r="D1408" s="23"/>
      <c r="E1408" s="95"/>
      <c r="F1408" s="95"/>
      <c r="K1408" s="530"/>
    </row>
    <row r="1409" spans="4:11" x14ac:dyDescent="0.45">
      <c r="D1409" s="23"/>
      <c r="E1409" s="95"/>
      <c r="F1409" s="95"/>
      <c r="K1409" s="530"/>
    </row>
    <row r="1410" spans="4:11" x14ac:dyDescent="0.45">
      <c r="D1410" s="23"/>
      <c r="E1410" s="95"/>
      <c r="F1410" s="95"/>
      <c r="K1410" s="530"/>
    </row>
    <row r="1411" spans="4:11" x14ac:dyDescent="0.45">
      <c r="D1411" s="23"/>
      <c r="E1411" s="95"/>
      <c r="F1411" s="95"/>
      <c r="K1411" s="530"/>
    </row>
    <row r="1412" spans="4:11" x14ac:dyDescent="0.45">
      <c r="D1412" s="23"/>
      <c r="E1412" s="95"/>
      <c r="F1412" s="95"/>
      <c r="K1412" s="530"/>
    </row>
    <row r="1413" spans="4:11" x14ac:dyDescent="0.45">
      <c r="D1413" s="23"/>
      <c r="E1413" s="95"/>
      <c r="F1413" s="95"/>
      <c r="K1413" s="530"/>
    </row>
    <row r="1414" spans="4:11" x14ac:dyDescent="0.45">
      <c r="D1414" s="23"/>
      <c r="E1414" s="95"/>
      <c r="F1414" s="95"/>
      <c r="K1414" s="530"/>
    </row>
    <row r="1415" spans="4:11" x14ac:dyDescent="0.45">
      <c r="D1415" s="23"/>
      <c r="E1415" s="95"/>
      <c r="F1415" s="95"/>
      <c r="K1415" s="530"/>
    </row>
    <row r="1416" spans="4:11" x14ac:dyDescent="0.45">
      <c r="D1416" s="23"/>
      <c r="E1416" s="95"/>
      <c r="F1416" s="95"/>
      <c r="K1416" s="530"/>
    </row>
    <row r="1417" spans="4:11" x14ac:dyDescent="0.45">
      <c r="D1417" s="23"/>
      <c r="E1417" s="95"/>
      <c r="F1417" s="95"/>
      <c r="K1417" s="530"/>
    </row>
    <row r="1418" spans="4:11" x14ac:dyDescent="0.45">
      <c r="D1418" s="23"/>
      <c r="E1418" s="95"/>
      <c r="F1418" s="95"/>
      <c r="K1418" s="530"/>
    </row>
    <row r="1419" spans="4:11" x14ac:dyDescent="0.45">
      <c r="D1419" s="23"/>
      <c r="E1419" s="95"/>
      <c r="F1419" s="95"/>
      <c r="K1419" s="530"/>
    </row>
    <row r="1420" spans="4:11" x14ac:dyDescent="0.45">
      <c r="D1420" s="23"/>
      <c r="E1420" s="95"/>
      <c r="F1420" s="95"/>
      <c r="K1420" s="530"/>
    </row>
    <row r="1421" spans="4:11" x14ac:dyDescent="0.45">
      <c r="D1421" s="23"/>
      <c r="E1421" s="95"/>
      <c r="F1421" s="95"/>
      <c r="K1421" s="530"/>
    </row>
    <row r="1422" spans="4:11" x14ac:dyDescent="0.45">
      <c r="D1422" s="23"/>
      <c r="E1422" s="95"/>
      <c r="F1422" s="95"/>
      <c r="K1422" s="530"/>
    </row>
    <row r="1423" spans="4:11" x14ac:dyDescent="0.45">
      <c r="D1423" s="23"/>
      <c r="E1423" s="95"/>
      <c r="F1423" s="95"/>
      <c r="K1423" s="530"/>
    </row>
    <row r="1424" spans="4:11" x14ac:dyDescent="0.45">
      <c r="D1424" s="23"/>
      <c r="E1424" s="95"/>
      <c r="F1424" s="95"/>
      <c r="K1424" s="530"/>
    </row>
    <row r="1425" spans="4:11" x14ac:dyDescent="0.45">
      <c r="D1425" s="23"/>
      <c r="E1425" s="95"/>
      <c r="F1425" s="95"/>
      <c r="K1425" s="530"/>
    </row>
    <row r="1426" spans="4:11" x14ac:dyDescent="0.45">
      <c r="D1426" s="23"/>
      <c r="E1426" s="95"/>
      <c r="F1426" s="95"/>
      <c r="K1426" s="530"/>
    </row>
    <row r="1427" spans="4:11" x14ac:dyDescent="0.45">
      <c r="D1427" s="23"/>
      <c r="E1427" s="95"/>
      <c r="F1427" s="95"/>
      <c r="K1427" s="530"/>
    </row>
    <row r="1428" spans="4:11" x14ac:dyDescent="0.45">
      <c r="D1428" s="23"/>
      <c r="E1428" s="95"/>
      <c r="F1428" s="95"/>
      <c r="K1428" s="530"/>
    </row>
    <row r="1429" spans="4:11" x14ac:dyDescent="0.45">
      <c r="D1429" s="23"/>
      <c r="E1429" s="95"/>
      <c r="F1429" s="95"/>
      <c r="K1429" s="530"/>
    </row>
    <row r="1430" spans="4:11" x14ac:dyDescent="0.45">
      <c r="D1430" s="23"/>
      <c r="E1430" s="95"/>
      <c r="F1430" s="95"/>
      <c r="K1430" s="530"/>
    </row>
    <row r="1431" spans="4:11" x14ac:dyDescent="0.45">
      <c r="D1431" s="23"/>
      <c r="E1431" s="95"/>
      <c r="F1431" s="95"/>
      <c r="K1431" s="530"/>
    </row>
    <row r="1432" spans="4:11" x14ac:dyDescent="0.45">
      <c r="D1432" s="23"/>
      <c r="E1432" s="95"/>
      <c r="F1432" s="95"/>
      <c r="K1432" s="530"/>
    </row>
    <row r="1433" spans="4:11" x14ac:dyDescent="0.45">
      <c r="D1433" s="23"/>
      <c r="E1433" s="95"/>
      <c r="F1433" s="95"/>
      <c r="K1433" s="530"/>
    </row>
    <row r="1434" spans="4:11" x14ac:dyDescent="0.45">
      <c r="D1434" s="23"/>
      <c r="E1434" s="95"/>
      <c r="F1434" s="95"/>
      <c r="K1434" s="530"/>
    </row>
    <row r="1435" spans="4:11" x14ac:dyDescent="0.45">
      <c r="D1435" s="23"/>
      <c r="E1435" s="95"/>
      <c r="F1435" s="95"/>
      <c r="K1435" s="530"/>
    </row>
    <row r="1436" spans="4:11" x14ac:dyDescent="0.45">
      <c r="D1436" s="23"/>
      <c r="E1436" s="95"/>
      <c r="F1436" s="95"/>
      <c r="K1436" s="530"/>
    </row>
    <row r="1437" spans="4:11" x14ac:dyDescent="0.45">
      <c r="D1437" s="23"/>
      <c r="E1437" s="95"/>
      <c r="F1437" s="95"/>
      <c r="K1437" s="530"/>
    </row>
    <row r="1438" spans="4:11" x14ac:dyDescent="0.45">
      <c r="D1438" s="23"/>
      <c r="E1438" s="95"/>
      <c r="F1438" s="95"/>
      <c r="K1438" s="530"/>
    </row>
    <row r="1439" spans="4:11" x14ac:dyDescent="0.45">
      <c r="D1439" s="23"/>
      <c r="E1439" s="95"/>
      <c r="F1439" s="95"/>
      <c r="K1439" s="530"/>
    </row>
    <row r="1440" spans="4:11" x14ac:dyDescent="0.45">
      <c r="D1440" s="23"/>
      <c r="E1440" s="95"/>
      <c r="F1440" s="95"/>
      <c r="K1440" s="530"/>
    </row>
    <row r="1441" spans="4:11" x14ac:dyDescent="0.45">
      <c r="D1441" s="23"/>
      <c r="E1441" s="95"/>
      <c r="F1441" s="95"/>
      <c r="K1441" s="530"/>
    </row>
    <row r="1442" spans="4:11" x14ac:dyDescent="0.45">
      <c r="D1442" s="23"/>
      <c r="E1442" s="95"/>
      <c r="F1442" s="95"/>
      <c r="K1442" s="530"/>
    </row>
    <row r="1443" spans="4:11" x14ac:dyDescent="0.45">
      <c r="D1443" s="23"/>
      <c r="E1443" s="95"/>
      <c r="F1443" s="95"/>
      <c r="K1443" s="530"/>
    </row>
    <row r="1444" spans="4:11" x14ac:dyDescent="0.45">
      <c r="D1444" s="23"/>
      <c r="E1444" s="95"/>
      <c r="F1444" s="95"/>
      <c r="K1444" s="530"/>
    </row>
    <row r="1445" spans="4:11" x14ac:dyDescent="0.45">
      <c r="D1445" s="23"/>
      <c r="E1445" s="95"/>
      <c r="F1445" s="95"/>
      <c r="K1445" s="530"/>
    </row>
    <row r="1446" spans="4:11" x14ac:dyDescent="0.45">
      <c r="D1446" s="23"/>
      <c r="E1446" s="95"/>
      <c r="F1446" s="95"/>
      <c r="K1446" s="530"/>
    </row>
    <row r="1447" spans="4:11" x14ac:dyDescent="0.45">
      <c r="D1447" s="23"/>
      <c r="E1447" s="95"/>
      <c r="F1447" s="95"/>
      <c r="K1447" s="530"/>
    </row>
    <row r="1448" spans="4:11" x14ac:dyDescent="0.45">
      <c r="D1448" s="23"/>
      <c r="E1448" s="95"/>
      <c r="F1448" s="95"/>
      <c r="K1448" s="530"/>
    </row>
    <row r="1449" spans="4:11" x14ac:dyDescent="0.45">
      <c r="D1449" s="23"/>
      <c r="E1449" s="95"/>
      <c r="F1449" s="95"/>
      <c r="K1449" s="530"/>
    </row>
    <row r="1450" spans="4:11" x14ac:dyDescent="0.45">
      <c r="D1450" s="23"/>
      <c r="E1450" s="95"/>
      <c r="F1450" s="95"/>
      <c r="K1450" s="530"/>
    </row>
    <row r="1451" spans="4:11" x14ac:dyDescent="0.45">
      <c r="D1451" s="23"/>
      <c r="E1451" s="95"/>
      <c r="F1451" s="95"/>
      <c r="K1451" s="530"/>
    </row>
    <row r="1452" spans="4:11" x14ac:dyDescent="0.45">
      <c r="D1452" s="23"/>
      <c r="E1452" s="95"/>
      <c r="F1452" s="95"/>
      <c r="K1452" s="530"/>
    </row>
    <row r="1453" spans="4:11" x14ac:dyDescent="0.45">
      <c r="D1453" s="23"/>
      <c r="E1453" s="95"/>
      <c r="F1453" s="95"/>
      <c r="K1453" s="530"/>
    </row>
    <row r="1454" spans="4:11" x14ac:dyDescent="0.45">
      <c r="D1454" s="23"/>
      <c r="E1454" s="95"/>
      <c r="F1454" s="95"/>
      <c r="K1454" s="530"/>
    </row>
    <row r="1455" spans="4:11" x14ac:dyDescent="0.45">
      <c r="D1455" s="23"/>
      <c r="E1455" s="95"/>
      <c r="F1455" s="95"/>
      <c r="K1455" s="530"/>
    </row>
    <row r="1456" spans="4:11" x14ac:dyDescent="0.45">
      <c r="D1456" s="23"/>
      <c r="E1456" s="95"/>
      <c r="F1456" s="95"/>
      <c r="K1456" s="530"/>
    </row>
    <row r="1457" spans="4:11" x14ac:dyDescent="0.45">
      <c r="D1457" s="23"/>
      <c r="E1457" s="95"/>
      <c r="F1457" s="95"/>
      <c r="K1457" s="530"/>
    </row>
    <row r="1458" spans="4:11" x14ac:dyDescent="0.45">
      <c r="D1458" s="23"/>
      <c r="E1458" s="95"/>
      <c r="F1458" s="95"/>
      <c r="K1458" s="530"/>
    </row>
    <row r="1459" spans="4:11" x14ac:dyDescent="0.45">
      <c r="D1459" s="23"/>
      <c r="E1459" s="95"/>
      <c r="F1459" s="95"/>
      <c r="K1459" s="530"/>
    </row>
    <row r="1460" spans="4:11" x14ac:dyDescent="0.45">
      <c r="D1460" s="23"/>
      <c r="E1460" s="95"/>
      <c r="F1460" s="95"/>
      <c r="K1460" s="530"/>
    </row>
    <row r="1461" spans="4:11" x14ac:dyDescent="0.45">
      <c r="D1461" s="23"/>
      <c r="E1461" s="95"/>
      <c r="F1461" s="95"/>
      <c r="K1461" s="530"/>
    </row>
    <row r="1462" spans="4:11" x14ac:dyDescent="0.45">
      <c r="D1462" s="23"/>
      <c r="E1462" s="95"/>
      <c r="F1462" s="95"/>
      <c r="K1462" s="530"/>
    </row>
    <row r="1463" spans="4:11" x14ac:dyDescent="0.45">
      <c r="D1463" s="23"/>
      <c r="E1463" s="95"/>
      <c r="F1463" s="95"/>
      <c r="K1463" s="530"/>
    </row>
    <row r="1464" spans="4:11" x14ac:dyDescent="0.45">
      <c r="D1464" s="23"/>
      <c r="E1464" s="95"/>
      <c r="F1464" s="95"/>
      <c r="K1464" s="530"/>
    </row>
    <row r="1465" spans="4:11" x14ac:dyDescent="0.45">
      <c r="D1465" s="23"/>
      <c r="E1465" s="95"/>
      <c r="F1465" s="95"/>
      <c r="K1465" s="530"/>
    </row>
    <row r="1466" spans="4:11" x14ac:dyDescent="0.45">
      <c r="D1466" s="23"/>
      <c r="E1466" s="95"/>
      <c r="F1466" s="95"/>
      <c r="K1466" s="530"/>
    </row>
    <row r="1467" spans="4:11" x14ac:dyDescent="0.45">
      <c r="D1467" s="23"/>
      <c r="E1467" s="95"/>
      <c r="F1467" s="95"/>
      <c r="K1467" s="530"/>
    </row>
    <row r="1468" spans="4:11" x14ac:dyDescent="0.45">
      <c r="D1468" s="23"/>
      <c r="E1468" s="95"/>
      <c r="F1468" s="95"/>
      <c r="K1468" s="530"/>
    </row>
    <row r="1469" spans="4:11" x14ac:dyDescent="0.45">
      <c r="D1469" s="23"/>
      <c r="E1469" s="95"/>
      <c r="F1469" s="95"/>
      <c r="K1469" s="530"/>
    </row>
    <row r="1470" spans="4:11" x14ac:dyDescent="0.45">
      <c r="D1470" s="23"/>
      <c r="E1470" s="95"/>
      <c r="F1470" s="95"/>
      <c r="K1470" s="530"/>
    </row>
    <row r="1471" spans="4:11" x14ac:dyDescent="0.45">
      <c r="D1471" s="23"/>
      <c r="E1471" s="95"/>
      <c r="F1471" s="95"/>
      <c r="K1471" s="530"/>
    </row>
    <row r="1472" spans="4:11" x14ac:dyDescent="0.45">
      <c r="D1472" s="23"/>
      <c r="E1472" s="95"/>
      <c r="F1472" s="95"/>
      <c r="K1472" s="530"/>
    </row>
    <row r="1473" spans="4:11" x14ac:dyDescent="0.45">
      <c r="D1473" s="23"/>
      <c r="E1473" s="95"/>
      <c r="F1473" s="95"/>
      <c r="K1473" s="530"/>
    </row>
    <row r="1474" spans="4:11" x14ac:dyDescent="0.45">
      <c r="D1474" s="23"/>
      <c r="E1474" s="95"/>
      <c r="F1474" s="95"/>
      <c r="K1474" s="530"/>
    </row>
    <row r="1475" spans="4:11" x14ac:dyDescent="0.45">
      <c r="D1475" s="23"/>
      <c r="E1475" s="95"/>
      <c r="F1475" s="95"/>
      <c r="K1475" s="530"/>
    </row>
    <row r="1476" spans="4:11" x14ac:dyDescent="0.45">
      <c r="D1476" s="23"/>
      <c r="E1476" s="95"/>
      <c r="F1476" s="95"/>
      <c r="K1476" s="530"/>
    </row>
    <row r="1477" spans="4:11" x14ac:dyDescent="0.45">
      <c r="D1477" s="23"/>
      <c r="E1477" s="95"/>
      <c r="F1477" s="95"/>
      <c r="K1477" s="530"/>
    </row>
    <row r="1478" spans="4:11" x14ac:dyDescent="0.45">
      <c r="D1478" s="23"/>
      <c r="E1478" s="95"/>
      <c r="F1478" s="95"/>
      <c r="K1478" s="530"/>
    </row>
    <row r="1479" spans="4:11" x14ac:dyDescent="0.45">
      <c r="D1479" s="23"/>
      <c r="E1479" s="95"/>
      <c r="F1479" s="95"/>
      <c r="K1479" s="530"/>
    </row>
    <row r="1480" spans="4:11" x14ac:dyDescent="0.45">
      <c r="D1480" s="23"/>
      <c r="E1480" s="95"/>
      <c r="F1480" s="95"/>
      <c r="K1480" s="530"/>
    </row>
    <row r="1481" spans="4:11" x14ac:dyDescent="0.45">
      <c r="D1481" s="23"/>
      <c r="E1481" s="95"/>
      <c r="F1481" s="95"/>
      <c r="K1481" s="530"/>
    </row>
    <row r="1482" spans="4:11" x14ac:dyDescent="0.45">
      <c r="D1482" s="23"/>
      <c r="E1482" s="95"/>
      <c r="F1482" s="95"/>
      <c r="K1482" s="530"/>
    </row>
    <row r="1483" spans="4:11" x14ac:dyDescent="0.45">
      <c r="D1483" s="23"/>
      <c r="E1483" s="95"/>
      <c r="F1483" s="95"/>
      <c r="K1483" s="530"/>
    </row>
    <row r="1484" spans="4:11" x14ac:dyDescent="0.45">
      <c r="D1484" s="23"/>
      <c r="E1484" s="95"/>
      <c r="F1484" s="95"/>
      <c r="K1484" s="530"/>
    </row>
    <row r="1485" spans="4:11" x14ac:dyDescent="0.45">
      <c r="D1485" s="23"/>
      <c r="E1485" s="95"/>
      <c r="F1485" s="95"/>
      <c r="K1485" s="530"/>
    </row>
    <row r="1486" spans="4:11" x14ac:dyDescent="0.45">
      <c r="D1486" s="23"/>
      <c r="E1486" s="95"/>
      <c r="F1486" s="95"/>
      <c r="K1486" s="530"/>
    </row>
    <row r="1487" spans="4:11" x14ac:dyDescent="0.45">
      <c r="D1487" s="23"/>
      <c r="E1487" s="95"/>
      <c r="F1487" s="95"/>
      <c r="K1487" s="530"/>
    </row>
    <row r="1488" spans="4:11" x14ac:dyDescent="0.45">
      <c r="D1488" s="23"/>
      <c r="E1488" s="95"/>
      <c r="F1488" s="95"/>
      <c r="K1488" s="530"/>
    </row>
    <row r="1489" spans="4:11" x14ac:dyDescent="0.45">
      <c r="D1489" s="23"/>
      <c r="E1489" s="95"/>
      <c r="F1489" s="95"/>
      <c r="K1489" s="530"/>
    </row>
    <row r="1490" spans="4:11" x14ac:dyDescent="0.45">
      <c r="D1490" s="23"/>
      <c r="E1490" s="95"/>
      <c r="F1490" s="95"/>
      <c r="K1490" s="530"/>
    </row>
    <row r="1491" spans="4:11" x14ac:dyDescent="0.45">
      <c r="D1491" s="23"/>
      <c r="E1491" s="95"/>
      <c r="F1491" s="95"/>
      <c r="K1491" s="530"/>
    </row>
    <row r="1492" spans="4:11" x14ac:dyDescent="0.45">
      <c r="D1492" s="23"/>
      <c r="E1492" s="95"/>
      <c r="F1492" s="95"/>
      <c r="K1492" s="530"/>
    </row>
    <row r="1493" spans="4:11" x14ac:dyDescent="0.45">
      <c r="D1493" s="23"/>
      <c r="E1493" s="95"/>
      <c r="F1493" s="95"/>
      <c r="K1493" s="530"/>
    </row>
    <row r="1494" spans="4:11" x14ac:dyDescent="0.45">
      <c r="D1494" s="23"/>
      <c r="E1494" s="95"/>
      <c r="F1494" s="95"/>
      <c r="K1494" s="530"/>
    </row>
    <row r="1495" spans="4:11" x14ac:dyDescent="0.45">
      <c r="D1495" s="23"/>
      <c r="E1495" s="95"/>
      <c r="F1495" s="95"/>
      <c r="K1495" s="530"/>
    </row>
    <row r="1496" spans="4:11" x14ac:dyDescent="0.45">
      <c r="D1496" s="23"/>
      <c r="E1496" s="95"/>
      <c r="F1496" s="95"/>
      <c r="K1496" s="530"/>
    </row>
    <row r="1497" spans="4:11" x14ac:dyDescent="0.45">
      <c r="D1497" s="23"/>
      <c r="E1497" s="95"/>
      <c r="F1497" s="95"/>
      <c r="K1497" s="530"/>
    </row>
    <row r="1498" spans="4:11" x14ac:dyDescent="0.45">
      <c r="D1498" s="23"/>
      <c r="E1498" s="95"/>
      <c r="F1498" s="95"/>
      <c r="K1498" s="530"/>
    </row>
    <row r="1499" spans="4:11" x14ac:dyDescent="0.45">
      <c r="D1499" s="23"/>
      <c r="E1499" s="95"/>
      <c r="F1499" s="95"/>
      <c r="K1499" s="530"/>
    </row>
    <row r="1500" spans="4:11" x14ac:dyDescent="0.45">
      <c r="D1500" s="23"/>
      <c r="E1500" s="95"/>
      <c r="F1500" s="95"/>
      <c r="K1500" s="530"/>
    </row>
    <row r="1501" spans="4:11" x14ac:dyDescent="0.45">
      <c r="D1501" s="23"/>
      <c r="E1501" s="95"/>
      <c r="F1501" s="95"/>
      <c r="K1501" s="530"/>
    </row>
    <row r="1502" spans="4:11" x14ac:dyDescent="0.45">
      <c r="D1502" s="23"/>
      <c r="E1502" s="95"/>
      <c r="F1502" s="95"/>
      <c r="K1502" s="530"/>
    </row>
    <row r="1503" spans="4:11" x14ac:dyDescent="0.45">
      <c r="D1503" s="23"/>
      <c r="E1503" s="95"/>
      <c r="F1503" s="95"/>
      <c r="K1503" s="530"/>
    </row>
    <row r="1504" spans="4:11" x14ac:dyDescent="0.45">
      <c r="D1504" s="23"/>
      <c r="E1504" s="95"/>
      <c r="F1504" s="95"/>
      <c r="K1504" s="530"/>
    </row>
    <row r="1505" spans="4:11" x14ac:dyDescent="0.45">
      <c r="D1505" s="23"/>
      <c r="E1505" s="95"/>
      <c r="F1505" s="95"/>
      <c r="K1505" s="530"/>
    </row>
    <row r="1506" spans="4:11" x14ac:dyDescent="0.45">
      <c r="D1506" s="23"/>
      <c r="E1506" s="95"/>
      <c r="F1506" s="95"/>
      <c r="K1506" s="530"/>
    </row>
    <row r="1507" spans="4:11" x14ac:dyDescent="0.45">
      <c r="D1507" s="23"/>
      <c r="E1507" s="95"/>
      <c r="F1507" s="95"/>
      <c r="K1507" s="530"/>
    </row>
    <row r="1508" spans="4:11" x14ac:dyDescent="0.45">
      <c r="D1508" s="23"/>
      <c r="E1508" s="95"/>
      <c r="F1508" s="95"/>
      <c r="K1508" s="530"/>
    </row>
    <row r="1509" spans="4:11" x14ac:dyDescent="0.45">
      <c r="D1509" s="23"/>
      <c r="E1509" s="95"/>
      <c r="F1509" s="95"/>
      <c r="K1509" s="530"/>
    </row>
    <row r="1510" spans="4:11" x14ac:dyDescent="0.45">
      <c r="D1510" s="23"/>
      <c r="E1510" s="95"/>
      <c r="F1510" s="95"/>
      <c r="K1510" s="530"/>
    </row>
    <row r="1511" spans="4:11" x14ac:dyDescent="0.45">
      <c r="D1511" s="23"/>
      <c r="E1511" s="95"/>
      <c r="F1511" s="95"/>
      <c r="K1511" s="530"/>
    </row>
    <row r="1512" spans="4:11" x14ac:dyDescent="0.45">
      <c r="D1512" s="23"/>
      <c r="E1512" s="95"/>
      <c r="F1512" s="95"/>
      <c r="K1512" s="530"/>
    </row>
    <row r="1513" spans="4:11" x14ac:dyDescent="0.45">
      <c r="D1513" s="23"/>
      <c r="E1513" s="95"/>
      <c r="F1513" s="95"/>
      <c r="K1513" s="530"/>
    </row>
    <row r="1514" spans="4:11" x14ac:dyDescent="0.45">
      <c r="D1514" s="23"/>
      <c r="E1514" s="95"/>
      <c r="F1514" s="95"/>
      <c r="K1514" s="530"/>
    </row>
    <row r="1515" spans="4:11" x14ac:dyDescent="0.45">
      <c r="D1515" s="23"/>
      <c r="E1515" s="95"/>
      <c r="F1515" s="95"/>
      <c r="K1515" s="530"/>
    </row>
    <row r="1516" spans="4:11" x14ac:dyDescent="0.45">
      <c r="D1516" s="23"/>
      <c r="E1516" s="95"/>
      <c r="F1516" s="95"/>
      <c r="K1516" s="530"/>
    </row>
    <row r="1517" spans="4:11" x14ac:dyDescent="0.45">
      <c r="D1517" s="23"/>
      <c r="E1517" s="95"/>
      <c r="F1517" s="95"/>
      <c r="K1517" s="530"/>
    </row>
    <row r="1518" spans="4:11" x14ac:dyDescent="0.45">
      <c r="D1518" s="23"/>
      <c r="E1518" s="95"/>
      <c r="F1518" s="95"/>
      <c r="K1518" s="530"/>
    </row>
    <row r="1519" spans="4:11" x14ac:dyDescent="0.45">
      <c r="D1519" s="23"/>
      <c r="E1519" s="95"/>
      <c r="F1519" s="95"/>
      <c r="K1519" s="530"/>
    </row>
    <row r="1520" spans="4:11" x14ac:dyDescent="0.45">
      <c r="D1520" s="23"/>
      <c r="E1520" s="95"/>
      <c r="F1520" s="95"/>
      <c r="K1520" s="530"/>
    </row>
    <row r="1521" spans="4:11" x14ac:dyDescent="0.45">
      <c r="D1521" s="23"/>
      <c r="E1521" s="95"/>
      <c r="F1521" s="95"/>
      <c r="K1521" s="530"/>
    </row>
    <row r="1522" spans="4:11" x14ac:dyDescent="0.45">
      <c r="D1522" s="23"/>
      <c r="E1522" s="95"/>
      <c r="F1522" s="95"/>
      <c r="K1522" s="530"/>
    </row>
    <row r="1523" spans="4:11" x14ac:dyDescent="0.45">
      <c r="D1523" s="23"/>
      <c r="E1523" s="95"/>
      <c r="F1523" s="95"/>
      <c r="K1523" s="530"/>
    </row>
    <row r="1524" spans="4:11" x14ac:dyDescent="0.45">
      <c r="D1524" s="23"/>
      <c r="E1524" s="95"/>
      <c r="F1524" s="95"/>
      <c r="K1524" s="530"/>
    </row>
    <row r="1525" spans="4:11" x14ac:dyDescent="0.45">
      <c r="D1525" s="23"/>
      <c r="E1525" s="95"/>
      <c r="F1525" s="95"/>
      <c r="K1525" s="530"/>
    </row>
    <row r="1526" spans="4:11" x14ac:dyDescent="0.45">
      <c r="D1526" s="23"/>
      <c r="E1526" s="95"/>
      <c r="F1526" s="95"/>
      <c r="K1526" s="530"/>
    </row>
    <row r="1527" spans="4:11" x14ac:dyDescent="0.45">
      <c r="D1527" s="23"/>
      <c r="E1527" s="95"/>
      <c r="F1527" s="95"/>
      <c r="K1527" s="530"/>
    </row>
    <row r="1528" spans="4:11" x14ac:dyDescent="0.45">
      <c r="D1528" s="23"/>
      <c r="E1528" s="95"/>
      <c r="F1528" s="95"/>
      <c r="K1528" s="530"/>
    </row>
    <row r="1529" spans="4:11" x14ac:dyDescent="0.45">
      <c r="D1529" s="23"/>
      <c r="E1529" s="95"/>
      <c r="F1529" s="95"/>
      <c r="K1529" s="530"/>
    </row>
    <row r="1530" spans="4:11" x14ac:dyDescent="0.45">
      <c r="D1530" s="23"/>
      <c r="E1530" s="95"/>
      <c r="F1530" s="95"/>
      <c r="K1530" s="530"/>
    </row>
    <row r="1531" spans="4:11" x14ac:dyDescent="0.45">
      <c r="D1531" s="23"/>
      <c r="E1531" s="95"/>
      <c r="F1531" s="95"/>
      <c r="K1531" s="530"/>
    </row>
    <row r="1532" spans="4:11" x14ac:dyDescent="0.45">
      <c r="D1532" s="23"/>
      <c r="E1532" s="95"/>
      <c r="F1532" s="95"/>
      <c r="K1532" s="530"/>
    </row>
    <row r="1533" spans="4:11" x14ac:dyDescent="0.45">
      <c r="D1533" s="23"/>
      <c r="E1533" s="95"/>
      <c r="F1533" s="95"/>
      <c r="K1533" s="530"/>
    </row>
    <row r="1534" spans="4:11" x14ac:dyDescent="0.45">
      <c r="D1534" s="23"/>
      <c r="E1534" s="95"/>
      <c r="F1534" s="95"/>
      <c r="K1534" s="530"/>
    </row>
    <row r="1535" spans="4:11" x14ac:dyDescent="0.45">
      <c r="D1535" s="23"/>
      <c r="E1535" s="95"/>
      <c r="F1535" s="95"/>
      <c r="K1535" s="530"/>
    </row>
    <row r="1536" spans="4:11" x14ac:dyDescent="0.45">
      <c r="D1536" s="23"/>
      <c r="E1536" s="95"/>
      <c r="F1536" s="95"/>
      <c r="K1536" s="530"/>
    </row>
    <row r="1537" spans="4:11" x14ac:dyDescent="0.45">
      <c r="D1537" s="23"/>
      <c r="E1537" s="95"/>
      <c r="F1537" s="95"/>
      <c r="K1537" s="530"/>
    </row>
    <row r="1538" spans="4:11" x14ac:dyDescent="0.45">
      <c r="D1538" s="23"/>
      <c r="E1538" s="95"/>
      <c r="F1538" s="95"/>
      <c r="K1538" s="530"/>
    </row>
    <row r="1539" spans="4:11" x14ac:dyDescent="0.45">
      <c r="D1539" s="23"/>
      <c r="E1539" s="95"/>
      <c r="F1539" s="95"/>
      <c r="K1539" s="530"/>
    </row>
    <row r="1540" spans="4:11" x14ac:dyDescent="0.45">
      <c r="D1540" s="23"/>
      <c r="E1540" s="95"/>
      <c r="F1540" s="95"/>
      <c r="K1540" s="530"/>
    </row>
    <row r="1541" spans="4:11" x14ac:dyDescent="0.45">
      <c r="D1541" s="23"/>
      <c r="E1541" s="95"/>
      <c r="F1541" s="95"/>
      <c r="K1541" s="530"/>
    </row>
    <row r="1542" spans="4:11" x14ac:dyDescent="0.45">
      <c r="D1542" s="23"/>
      <c r="E1542" s="95"/>
      <c r="F1542" s="95"/>
      <c r="K1542" s="530"/>
    </row>
    <row r="1543" spans="4:11" x14ac:dyDescent="0.45">
      <c r="D1543" s="23"/>
      <c r="E1543" s="95"/>
      <c r="F1543" s="95"/>
      <c r="K1543" s="530"/>
    </row>
    <row r="1544" spans="4:11" x14ac:dyDescent="0.45">
      <c r="D1544" s="23"/>
      <c r="E1544" s="95"/>
      <c r="F1544" s="95"/>
      <c r="K1544" s="530"/>
    </row>
    <row r="1545" spans="4:11" x14ac:dyDescent="0.45">
      <c r="D1545" s="23"/>
      <c r="E1545" s="95"/>
      <c r="F1545" s="95"/>
      <c r="K1545" s="530"/>
    </row>
    <row r="1546" spans="4:11" x14ac:dyDescent="0.45">
      <c r="D1546" s="23"/>
      <c r="E1546" s="95"/>
      <c r="F1546" s="95"/>
      <c r="K1546" s="530"/>
    </row>
    <row r="1547" spans="4:11" x14ac:dyDescent="0.45">
      <c r="D1547" s="23"/>
      <c r="E1547" s="95"/>
      <c r="F1547" s="95"/>
      <c r="K1547" s="530"/>
    </row>
    <row r="1548" spans="4:11" x14ac:dyDescent="0.45">
      <c r="D1548" s="23"/>
      <c r="E1548" s="95"/>
      <c r="F1548" s="95"/>
      <c r="K1548" s="530"/>
    </row>
    <row r="1549" spans="4:11" x14ac:dyDescent="0.45">
      <c r="D1549" s="23"/>
      <c r="E1549" s="95"/>
      <c r="F1549" s="95"/>
      <c r="K1549" s="530"/>
    </row>
    <row r="1550" spans="4:11" x14ac:dyDescent="0.45">
      <c r="D1550" s="23"/>
      <c r="E1550" s="95"/>
      <c r="F1550" s="95"/>
      <c r="K1550" s="530"/>
    </row>
    <row r="1551" spans="4:11" x14ac:dyDescent="0.45">
      <c r="D1551" s="23"/>
      <c r="E1551" s="95"/>
      <c r="F1551" s="95"/>
      <c r="K1551" s="530"/>
    </row>
    <row r="1552" spans="4:11" x14ac:dyDescent="0.45">
      <c r="D1552" s="23"/>
      <c r="E1552" s="95"/>
      <c r="F1552" s="95"/>
      <c r="K1552" s="530"/>
    </row>
    <row r="1553" spans="4:11" x14ac:dyDescent="0.45">
      <c r="D1553" s="23"/>
      <c r="E1553" s="95"/>
      <c r="F1553" s="95"/>
      <c r="K1553" s="530"/>
    </row>
    <row r="1554" spans="4:11" x14ac:dyDescent="0.45">
      <c r="D1554" s="23"/>
      <c r="E1554" s="95"/>
      <c r="F1554" s="95"/>
      <c r="K1554" s="530"/>
    </row>
    <row r="1555" spans="4:11" x14ac:dyDescent="0.45">
      <c r="D1555" s="23"/>
      <c r="E1555" s="95"/>
      <c r="F1555" s="95"/>
      <c r="K1555" s="530"/>
    </row>
    <row r="1556" spans="4:11" x14ac:dyDescent="0.45">
      <c r="D1556" s="23"/>
      <c r="E1556" s="95"/>
      <c r="F1556" s="95"/>
      <c r="K1556" s="530"/>
    </row>
    <row r="1557" spans="4:11" x14ac:dyDescent="0.45">
      <c r="D1557" s="23"/>
      <c r="E1557" s="95"/>
      <c r="F1557" s="95"/>
      <c r="K1557" s="530"/>
    </row>
    <row r="1558" spans="4:11" x14ac:dyDescent="0.45">
      <c r="D1558" s="23"/>
      <c r="E1558" s="95"/>
      <c r="F1558" s="95"/>
      <c r="K1558" s="530"/>
    </row>
    <row r="1559" spans="4:11" x14ac:dyDescent="0.45">
      <c r="D1559" s="23"/>
      <c r="E1559" s="95"/>
      <c r="F1559" s="95"/>
      <c r="K1559" s="530"/>
    </row>
    <row r="1560" spans="4:11" x14ac:dyDescent="0.45">
      <c r="D1560" s="23"/>
      <c r="E1560" s="95"/>
      <c r="F1560" s="95"/>
      <c r="K1560" s="530"/>
    </row>
    <row r="1561" spans="4:11" x14ac:dyDescent="0.45">
      <c r="D1561" s="23"/>
      <c r="E1561" s="95"/>
      <c r="F1561" s="95"/>
      <c r="K1561" s="530"/>
    </row>
    <row r="1562" spans="4:11" x14ac:dyDescent="0.45">
      <c r="D1562" s="23"/>
      <c r="E1562" s="95"/>
      <c r="F1562" s="95"/>
      <c r="K1562" s="530"/>
    </row>
    <row r="1563" spans="4:11" x14ac:dyDescent="0.45">
      <c r="D1563" s="23"/>
      <c r="E1563" s="95"/>
      <c r="F1563" s="95"/>
      <c r="K1563" s="530"/>
    </row>
    <row r="1564" spans="4:11" x14ac:dyDescent="0.45">
      <c r="D1564" s="23"/>
      <c r="E1564" s="95"/>
      <c r="F1564" s="95"/>
      <c r="K1564" s="530"/>
    </row>
    <row r="1565" spans="4:11" x14ac:dyDescent="0.45">
      <c r="D1565" s="23"/>
      <c r="E1565" s="95"/>
      <c r="F1565" s="95"/>
      <c r="K1565" s="530"/>
    </row>
    <row r="1566" spans="4:11" x14ac:dyDescent="0.45">
      <c r="D1566" s="23"/>
      <c r="E1566" s="95"/>
      <c r="F1566" s="95"/>
      <c r="K1566" s="530"/>
    </row>
    <row r="1567" spans="4:11" x14ac:dyDescent="0.45">
      <c r="D1567" s="23"/>
      <c r="E1567" s="95"/>
      <c r="F1567" s="95"/>
      <c r="K1567" s="530"/>
    </row>
    <row r="1568" spans="4:11" x14ac:dyDescent="0.45">
      <c r="D1568" s="23"/>
      <c r="E1568" s="95"/>
      <c r="F1568" s="95"/>
      <c r="K1568" s="530"/>
    </row>
    <row r="1569" spans="4:11" x14ac:dyDescent="0.45">
      <c r="D1569" s="23"/>
      <c r="E1569" s="95"/>
      <c r="F1569" s="95"/>
      <c r="K1569" s="530"/>
    </row>
    <row r="1570" spans="4:11" x14ac:dyDescent="0.45">
      <c r="D1570" s="23"/>
      <c r="E1570" s="95"/>
      <c r="F1570" s="95"/>
      <c r="K1570" s="530"/>
    </row>
    <row r="1571" spans="4:11" x14ac:dyDescent="0.45">
      <c r="D1571" s="23"/>
      <c r="E1571" s="95"/>
      <c r="F1571" s="95"/>
      <c r="K1571" s="530"/>
    </row>
    <row r="1572" spans="4:11" x14ac:dyDescent="0.45">
      <c r="D1572" s="23"/>
      <c r="E1572" s="95"/>
      <c r="F1572" s="95"/>
      <c r="K1572" s="530"/>
    </row>
    <row r="1573" spans="4:11" x14ac:dyDescent="0.45">
      <c r="D1573" s="23"/>
      <c r="E1573" s="95"/>
      <c r="F1573" s="95"/>
      <c r="K1573" s="530"/>
    </row>
    <row r="1574" spans="4:11" x14ac:dyDescent="0.45">
      <c r="D1574" s="23"/>
      <c r="E1574" s="95"/>
      <c r="F1574" s="95"/>
      <c r="K1574" s="530"/>
    </row>
    <row r="1575" spans="4:11" x14ac:dyDescent="0.45">
      <c r="D1575" s="23"/>
      <c r="E1575" s="95"/>
      <c r="F1575" s="95"/>
      <c r="K1575" s="530"/>
    </row>
    <row r="1576" spans="4:11" x14ac:dyDescent="0.45">
      <c r="D1576" s="23"/>
      <c r="E1576" s="95"/>
      <c r="F1576" s="95"/>
      <c r="K1576" s="530"/>
    </row>
    <row r="1577" spans="4:11" x14ac:dyDescent="0.45">
      <c r="D1577" s="23"/>
      <c r="E1577" s="95"/>
      <c r="F1577" s="95"/>
      <c r="K1577" s="530"/>
    </row>
    <row r="1578" spans="4:11" x14ac:dyDescent="0.45">
      <c r="D1578" s="23"/>
      <c r="E1578" s="95"/>
      <c r="F1578" s="95"/>
      <c r="K1578" s="530"/>
    </row>
    <row r="1579" spans="4:11" x14ac:dyDescent="0.45">
      <c r="D1579" s="23"/>
      <c r="E1579" s="95"/>
      <c r="F1579" s="95"/>
      <c r="K1579" s="530"/>
    </row>
    <row r="1580" spans="4:11" x14ac:dyDescent="0.45">
      <c r="D1580" s="23"/>
      <c r="E1580" s="95"/>
      <c r="F1580" s="95"/>
      <c r="K1580" s="530"/>
    </row>
    <row r="1581" spans="4:11" x14ac:dyDescent="0.45">
      <c r="D1581" s="23"/>
      <c r="E1581" s="95"/>
      <c r="F1581" s="95"/>
      <c r="K1581" s="530"/>
    </row>
    <row r="1582" spans="4:11" x14ac:dyDescent="0.45">
      <c r="D1582" s="23"/>
      <c r="E1582" s="95"/>
      <c r="F1582" s="95"/>
      <c r="K1582" s="530"/>
    </row>
    <row r="1583" spans="4:11" x14ac:dyDescent="0.45">
      <c r="D1583" s="23"/>
      <c r="E1583" s="95"/>
      <c r="F1583" s="95"/>
      <c r="K1583" s="530"/>
    </row>
    <row r="1584" spans="4:11" x14ac:dyDescent="0.45">
      <c r="D1584" s="23"/>
      <c r="E1584" s="95"/>
      <c r="F1584" s="95"/>
      <c r="K1584" s="530"/>
    </row>
    <row r="1585" spans="4:11" x14ac:dyDescent="0.45">
      <c r="D1585" s="23"/>
      <c r="E1585" s="95"/>
      <c r="F1585" s="95"/>
      <c r="K1585" s="530"/>
    </row>
    <row r="1586" spans="4:11" x14ac:dyDescent="0.45">
      <c r="D1586" s="23"/>
      <c r="E1586" s="95"/>
      <c r="F1586" s="95"/>
      <c r="K1586" s="530"/>
    </row>
    <row r="1587" spans="4:11" x14ac:dyDescent="0.45">
      <c r="D1587" s="23"/>
      <c r="E1587" s="95"/>
      <c r="F1587" s="95"/>
      <c r="K1587" s="530"/>
    </row>
    <row r="1588" spans="4:11" x14ac:dyDescent="0.45">
      <c r="D1588" s="23"/>
      <c r="E1588" s="95"/>
      <c r="F1588" s="95"/>
      <c r="K1588" s="530"/>
    </row>
    <row r="1589" spans="4:11" x14ac:dyDescent="0.45">
      <c r="D1589" s="23"/>
      <c r="E1589" s="95"/>
      <c r="F1589" s="95"/>
      <c r="K1589" s="530"/>
    </row>
    <row r="1590" spans="4:11" x14ac:dyDescent="0.45">
      <c r="D1590" s="23"/>
      <c r="E1590" s="95"/>
      <c r="F1590" s="95"/>
      <c r="K1590" s="530"/>
    </row>
    <row r="1591" spans="4:11" x14ac:dyDescent="0.45">
      <c r="D1591" s="23"/>
      <c r="E1591" s="95"/>
      <c r="F1591" s="95"/>
      <c r="K1591" s="530"/>
    </row>
    <row r="1592" spans="4:11" x14ac:dyDescent="0.45">
      <c r="D1592" s="23"/>
      <c r="E1592" s="95"/>
      <c r="F1592" s="95"/>
      <c r="K1592" s="530"/>
    </row>
    <row r="1593" spans="4:11" x14ac:dyDescent="0.45">
      <c r="D1593" s="23"/>
      <c r="E1593" s="95"/>
      <c r="F1593" s="95"/>
      <c r="K1593" s="530"/>
    </row>
    <row r="1594" spans="4:11" x14ac:dyDescent="0.45">
      <c r="D1594" s="23"/>
      <c r="E1594" s="95"/>
      <c r="F1594" s="95"/>
      <c r="K1594" s="530"/>
    </row>
    <row r="1595" spans="4:11" x14ac:dyDescent="0.45">
      <c r="D1595" s="23"/>
      <c r="E1595" s="95"/>
      <c r="F1595" s="95"/>
      <c r="K1595" s="530"/>
    </row>
    <row r="1596" spans="4:11" x14ac:dyDescent="0.45">
      <c r="D1596" s="23"/>
      <c r="E1596" s="95"/>
      <c r="F1596" s="95"/>
      <c r="K1596" s="530"/>
    </row>
    <row r="1597" spans="4:11" x14ac:dyDescent="0.45">
      <c r="D1597" s="23"/>
      <c r="E1597" s="95"/>
      <c r="F1597" s="95"/>
      <c r="K1597" s="530"/>
    </row>
    <row r="1598" spans="4:11" x14ac:dyDescent="0.45">
      <c r="D1598" s="23"/>
      <c r="E1598" s="95"/>
      <c r="F1598" s="95"/>
      <c r="K1598" s="530"/>
    </row>
    <row r="1599" spans="4:11" x14ac:dyDescent="0.45">
      <c r="D1599" s="23"/>
      <c r="E1599" s="95"/>
      <c r="F1599" s="95"/>
      <c r="K1599" s="530"/>
    </row>
    <row r="1600" spans="4:11" x14ac:dyDescent="0.45">
      <c r="D1600" s="23"/>
      <c r="E1600" s="95"/>
      <c r="F1600" s="95"/>
      <c r="K1600" s="530"/>
    </row>
    <row r="1601" spans="4:11" x14ac:dyDescent="0.45">
      <c r="D1601" s="23"/>
      <c r="E1601" s="95"/>
      <c r="F1601" s="95"/>
      <c r="K1601" s="530"/>
    </row>
    <row r="1602" spans="4:11" x14ac:dyDescent="0.45">
      <c r="D1602" s="23"/>
      <c r="E1602" s="95"/>
      <c r="F1602" s="95"/>
      <c r="K1602" s="530"/>
    </row>
    <row r="1603" spans="4:11" x14ac:dyDescent="0.45">
      <c r="D1603" s="23"/>
      <c r="E1603" s="95"/>
      <c r="F1603" s="95"/>
      <c r="K1603" s="530"/>
    </row>
    <row r="1604" spans="4:11" x14ac:dyDescent="0.45">
      <c r="D1604" s="23"/>
      <c r="E1604" s="95"/>
      <c r="F1604" s="95"/>
      <c r="K1604" s="530"/>
    </row>
    <row r="1605" spans="4:11" x14ac:dyDescent="0.45">
      <c r="D1605" s="23"/>
      <c r="E1605" s="95"/>
      <c r="F1605" s="95"/>
      <c r="K1605" s="530"/>
    </row>
    <row r="1606" spans="4:11" x14ac:dyDescent="0.45">
      <c r="D1606" s="23"/>
      <c r="E1606" s="95"/>
      <c r="F1606" s="95"/>
      <c r="K1606" s="530"/>
    </row>
    <row r="1607" spans="4:11" x14ac:dyDescent="0.45">
      <c r="D1607" s="23"/>
      <c r="E1607" s="95"/>
      <c r="F1607" s="95"/>
      <c r="K1607" s="530"/>
    </row>
    <row r="1608" spans="4:11" x14ac:dyDescent="0.45">
      <c r="D1608" s="23"/>
      <c r="E1608" s="95"/>
      <c r="F1608" s="95"/>
      <c r="K1608" s="530"/>
    </row>
    <row r="1609" spans="4:11" x14ac:dyDescent="0.45">
      <c r="D1609" s="23"/>
      <c r="E1609" s="95"/>
      <c r="F1609" s="95"/>
      <c r="K1609" s="530"/>
    </row>
    <row r="1610" spans="4:11" x14ac:dyDescent="0.45">
      <c r="D1610" s="23"/>
      <c r="E1610" s="95"/>
      <c r="F1610" s="95"/>
      <c r="K1610" s="530"/>
    </row>
    <row r="1611" spans="4:11" x14ac:dyDescent="0.45">
      <c r="D1611" s="23"/>
      <c r="E1611" s="95"/>
      <c r="F1611" s="95"/>
      <c r="K1611" s="530"/>
    </row>
    <row r="1612" spans="4:11" x14ac:dyDescent="0.45">
      <c r="D1612" s="23"/>
      <c r="E1612" s="95"/>
      <c r="F1612" s="95"/>
      <c r="K1612" s="530"/>
    </row>
    <row r="1613" spans="4:11" x14ac:dyDescent="0.45">
      <c r="D1613" s="23"/>
      <c r="E1613" s="95"/>
      <c r="F1613" s="95"/>
      <c r="K1613" s="530"/>
    </row>
    <row r="1614" spans="4:11" x14ac:dyDescent="0.45">
      <c r="D1614" s="23"/>
      <c r="E1614" s="95"/>
      <c r="F1614" s="95"/>
      <c r="K1614" s="530"/>
    </row>
    <row r="1615" spans="4:11" x14ac:dyDescent="0.45">
      <c r="D1615" s="23"/>
      <c r="E1615" s="95"/>
      <c r="F1615" s="95"/>
      <c r="K1615" s="530"/>
    </row>
    <row r="1616" spans="4:11" x14ac:dyDescent="0.45">
      <c r="D1616" s="23"/>
      <c r="E1616" s="95"/>
      <c r="F1616" s="95"/>
      <c r="K1616" s="530"/>
    </row>
    <row r="1617" spans="4:11" x14ac:dyDescent="0.45">
      <c r="D1617" s="23"/>
      <c r="E1617" s="95"/>
      <c r="F1617" s="95"/>
      <c r="K1617" s="530"/>
    </row>
    <row r="1618" spans="4:11" x14ac:dyDescent="0.45">
      <c r="D1618" s="23"/>
      <c r="E1618" s="95"/>
      <c r="F1618" s="95"/>
      <c r="K1618" s="530"/>
    </row>
    <row r="1619" spans="4:11" x14ac:dyDescent="0.45">
      <c r="D1619" s="23"/>
      <c r="E1619" s="95"/>
      <c r="F1619" s="95"/>
      <c r="K1619" s="530"/>
    </row>
    <row r="1620" spans="4:11" x14ac:dyDescent="0.45">
      <c r="D1620" s="23"/>
      <c r="E1620" s="95"/>
      <c r="F1620" s="95"/>
      <c r="K1620" s="530"/>
    </row>
    <row r="1621" spans="4:11" x14ac:dyDescent="0.45">
      <c r="D1621" s="23"/>
      <c r="E1621" s="95"/>
      <c r="F1621" s="95"/>
      <c r="K1621" s="530"/>
    </row>
    <row r="1622" spans="4:11" x14ac:dyDescent="0.45">
      <c r="D1622" s="23"/>
      <c r="E1622" s="95"/>
      <c r="F1622" s="95"/>
      <c r="K1622" s="530"/>
    </row>
    <row r="1623" spans="4:11" x14ac:dyDescent="0.45">
      <c r="D1623" s="23"/>
      <c r="E1623" s="95"/>
      <c r="F1623" s="95"/>
      <c r="K1623" s="530"/>
    </row>
    <row r="1624" spans="4:11" x14ac:dyDescent="0.45">
      <c r="D1624" s="23"/>
      <c r="E1624" s="95"/>
      <c r="F1624" s="95"/>
      <c r="K1624" s="530"/>
    </row>
    <row r="1625" spans="4:11" x14ac:dyDescent="0.45">
      <c r="D1625" s="23"/>
      <c r="E1625" s="95"/>
      <c r="F1625" s="95"/>
      <c r="K1625" s="530"/>
    </row>
    <row r="1626" spans="4:11" x14ac:dyDescent="0.45">
      <c r="D1626" s="23"/>
      <c r="E1626" s="95"/>
      <c r="F1626" s="95"/>
      <c r="K1626" s="530"/>
    </row>
    <row r="1627" spans="4:11" x14ac:dyDescent="0.45">
      <c r="D1627" s="23"/>
      <c r="E1627" s="95"/>
      <c r="F1627" s="95"/>
      <c r="K1627" s="530"/>
    </row>
    <row r="1628" spans="4:11" x14ac:dyDescent="0.45">
      <c r="D1628" s="23"/>
      <c r="E1628" s="95"/>
      <c r="F1628" s="95"/>
      <c r="K1628" s="530"/>
    </row>
    <row r="1629" spans="4:11" x14ac:dyDescent="0.45">
      <c r="D1629" s="23"/>
      <c r="E1629" s="95"/>
      <c r="F1629" s="95"/>
      <c r="K1629" s="530"/>
    </row>
    <row r="1630" spans="4:11" x14ac:dyDescent="0.45">
      <c r="D1630" s="23"/>
      <c r="E1630" s="95"/>
      <c r="F1630" s="95"/>
      <c r="K1630" s="530"/>
    </row>
    <row r="1631" spans="4:11" x14ac:dyDescent="0.45">
      <c r="D1631" s="23"/>
      <c r="E1631" s="95"/>
      <c r="F1631" s="95"/>
      <c r="K1631" s="530"/>
    </row>
    <row r="1632" spans="4:11" x14ac:dyDescent="0.45">
      <c r="D1632" s="23"/>
      <c r="E1632" s="95"/>
      <c r="F1632" s="95"/>
      <c r="K1632" s="530"/>
    </row>
    <row r="1633" spans="4:11" x14ac:dyDescent="0.45">
      <c r="D1633" s="23"/>
      <c r="E1633" s="95"/>
      <c r="F1633" s="95"/>
      <c r="K1633" s="530"/>
    </row>
    <row r="1634" spans="4:11" x14ac:dyDescent="0.45">
      <c r="D1634" s="23"/>
      <c r="E1634" s="95"/>
      <c r="F1634" s="95"/>
      <c r="K1634" s="530"/>
    </row>
    <row r="1635" spans="4:11" x14ac:dyDescent="0.45">
      <c r="D1635" s="23"/>
      <c r="E1635" s="95"/>
      <c r="F1635" s="95"/>
      <c r="K1635" s="530"/>
    </row>
    <row r="1636" spans="4:11" x14ac:dyDescent="0.45">
      <c r="D1636" s="23"/>
      <c r="E1636" s="95"/>
      <c r="F1636" s="95"/>
      <c r="K1636" s="530"/>
    </row>
    <row r="1637" spans="4:11" x14ac:dyDescent="0.45">
      <c r="D1637" s="23"/>
      <c r="E1637" s="95"/>
      <c r="F1637" s="95"/>
      <c r="K1637" s="530"/>
    </row>
    <row r="1638" spans="4:11" x14ac:dyDescent="0.45">
      <c r="D1638" s="23"/>
      <c r="E1638" s="95"/>
      <c r="F1638" s="95"/>
      <c r="K1638" s="530"/>
    </row>
    <row r="1639" spans="4:11" x14ac:dyDescent="0.45">
      <c r="D1639" s="23"/>
      <c r="E1639" s="95"/>
      <c r="F1639" s="95"/>
      <c r="K1639" s="530"/>
    </row>
    <row r="1640" spans="4:11" x14ac:dyDescent="0.45">
      <c r="D1640" s="23"/>
      <c r="E1640" s="95"/>
      <c r="F1640" s="95"/>
      <c r="K1640" s="530"/>
    </row>
    <row r="1641" spans="4:11" x14ac:dyDescent="0.45">
      <c r="D1641" s="23"/>
      <c r="E1641" s="95"/>
      <c r="F1641" s="95"/>
      <c r="K1641" s="530"/>
    </row>
    <row r="1642" spans="4:11" x14ac:dyDescent="0.45">
      <c r="D1642" s="23"/>
      <c r="E1642" s="95"/>
      <c r="F1642" s="95"/>
      <c r="K1642" s="530"/>
    </row>
    <row r="1643" spans="4:11" x14ac:dyDescent="0.45">
      <c r="D1643" s="23"/>
      <c r="E1643" s="95"/>
      <c r="F1643" s="95"/>
      <c r="K1643" s="530"/>
    </row>
    <row r="1644" spans="4:11" x14ac:dyDescent="0.45">
      <c r="D1644" s="23"/>
      <c r="E1644" s="95"/>
      <c r="F1644" s="95"/>
      <c r="K1644" s="530"/>
    </row>
    <row r="1645" spans="4:11" x14ac:dyDescent="0.45">
      <c r="D1645" s="23"/>
      <c r="E1645" s="95"/>
      <c r="F1645" s="95"/>
      <c r="K1645" s="530"/>
    </row>
    <row r="1646" spans="4:11" x14ac:dyDescent="0.45">
      <c r="D1646" s="23"/>
      <c r="E1646" s="95"/>
      <c r="F1646" s="95"/>
      <c r="K1646" s="530"/>
    </row>
    <row r="1647" spans="4:11" x14ac:dyDescent="0.45">
      <c r="D1647" s="23"/>
      <c r="E1647" s="95"/>
      <c r="F1647" s="95"/>
      <c r="K1647" s="530"/>
    </row>
    <row r="1648" spans="4:11" x14ac:dyDescent="0.45">
      <c r="D1648" s="23"/>
      <c r="E1648" s="95"/>
      <c r="F1648" s="95"/>
      <c r="K1648" s="530"/>
    </row>
    <row r="1649" spans="4:11" x14ac:dyDescent="0.45">
      <c r="D1649" s="23"/>
      <c r="E1649" s="95"/>
      <c r="F1649" s="95"/>
      <c r="K1649" s="530"/>
    </row>
    <row r="1650" spans="4:11" x14ac:dyDescent="0.45">
      <c r="D1650" s="23"/>
      <c r="E1650" s="95"/>
      <c r="F1650" s="95"/>
      <c r="K1650" s="530"/>
    </row>
    <row r="1651" spans="4:11" x14ac:dyDescent="0.45">
      <c r="D1651" s="23"/>
      <c r="E1651" s="95"/>
      <c r="F1651" s="95"/>
      <c r="K1651" s="530"/>
    </row>
    <row r="1652" spans="4:11" x14ac:dyDescent="0.45">
      <c r="D1652" s="23"/>
      <c r="E1652" s="95"/>
      <c r="F1652" s="95"/>
      <c r="K1652" s="530"/>
    </row>
    <row r="1653" spans="4:11" x14ac:dyDescent="0.45">
      <c r="D1653" s="23"/>
      <c r="E1653" s="95"/>
      <c r="F1653" s="95"/>
      <c r="K1653" s="530"/>
    </row>
    <row r="1654" spans="4:11" x14ac:dyDescent="0.45">
      <c r="D1654" s="23"/>
      <c r="E1654" s="95"/>
      <c r="F1654" s="95"/>
      <c r="K1654" s="530"/>
    </row>
    <row r="1655" spans="4:11" x14ac:dyDescent="0.45">
      <c r="D1655" s="23"/>
      <c r="E1655" s="95"/>
      <c r="F1655" s="95"/>
      <c r="K1655" s="530"/>
    </row>
    <row r="1656" spans="4:11" x14ac:dyDescent="0.45">
      <c r="D1656" s="23"/>
      <c r="E1656" s="95"/>
      <c r="F1656" s="95"/>
      <c r="K1656" s="530"/>
    </row>
    <row r="1657" spans="4:11" x14ac:dyDescent="0.45">
      <c r="D1657" s="23"/>
      <c r="E1657" s="95"/>
      <c r="F1657" s="95"/>
      <c r="K1657" s="530"/>
    </row>
    <row r="1658" spans="4:11" x14ac:dyDescent="0.45">
      <c r="D1658" s="23"/>
      <c r="E1658" s="95"/>
      <c r="F1658" s="95"/>
      <c r="K1658" s="530"/>
    </row>
    <row r="1659" spans="4:11" x14ac:dyDescent="0.45">
      <c r="D1659" s="23"/>
      <c r="E1659" s="95"/>
      <c r="F1659" s="95"/>
      <c r="K1659" s="530"/>
    </row>
    <row r="1660" spans="4:11" x14ac:dyDescent="0.45">
      <c r="D1660" s="23"/>
      <c r="E1660" s="95"/>
      <c r="F1660" s="95"/>
      <c r="K1660" s="530"/>
    </row>
    <row r="1661" spans="4:11" x14ac:dyDescent="0.45">
      <c r="D1661" s="23"/>
      <c r="E1661" s="95"/>
      <c r="F1661" s="95"/>
      <c r="K1661" s="530"/>
    </row>
    <row r="1662" spans="4:11" x14ac:dyDescent="0.45">
      <c r="D1662" s="23"/>
      <c r="E1662" s="95"/>
      <c r="F1662" s="95"/>
      <c r="K1662" s="530"/>
    </row>
    <row r="1663" spans="4:11" x14ac:dyDescent="0.45">
      <c r="D1663" s="23"/>
      <c r="E1663" s="95"/>
      <c r="F1663" s="95"/>
      <c r="K1663" s="530"/>
    </row>
    <row r="1664" spans="4:11" x14ac:dyDescent="0.45">
      <c r="D1664" s="23"/>
      <c r="E1664" s="95"/>
      <c r="F1664" s="95"/>
      <c r="K1664" s="530"/>
    </row>
    <row r="1665" spans="4:11" x14ac:dyDescent="0.45">
      <c r="D1665" s="23"/>
      <c r="E1665" s="95"/>
      <c r="F1665" s="95"/>
      <c r="K1665" s="530"/>
    </row>
    <row r="1666" spans="4:11" x14ac:dyDescent="0.45">
      <c r="D1666" s="23"/>
      <c r="E1666" s="95"/>
      <c r="F1666" s="95"/>
      <c r="K1666" s="530"/>
    </row>
    <row r="1667" spans="4:11" x14ac:dyDescent="0.45">
      <c r="D1667" s="23"/>
      <c r="E1667" s="95"/>
      <c r="F1667" s="95"/>
      <c r="K1667" s="530"/>
    </row>
    <row r="1668" spans="4:11" x14ac:dyDescent="0.45">
      <c r="D1668" s="23"/>
      <c r="E1668" s="95"/>
      <c r="F1668" s="95"/>
      <c r="K1668" s="530"/>
    </row>
    <row r="1669" spans="4:11" x14ac:dyDescent="0.45">
      <c r="D1669" s="23"/>
      <c r="E1669" s="95"/>
      <c r="F1669" s="95"/>
      <c r="K1669" s="530"/>
    </row>
    <row r="1670" spans="4:11" x14ac:dyDescent="0.45">
      <c r="D1670" s="23"/>
      <c r="E1670" s="95"/>
      <c r="F1670" s="95"/>
      <c r="K1670" s="530"/>
    </row>
    <row r="1671" spans="4:11" x14ac:dyDescent="0.45">
      <c r="D1671" s="23"/>
      <c r="E1671" s="95"/>
      <c r="F1671" s="95"/>
      <c r="K1671" s="530"/>
    </row>
    <row r="1672" spans="4:11" x14ac:dyDescent="0.45">
      <c r="D1672" s="23"/>
      <c r="E1672" s="95"/>
      <c r="F1672" s="95"/>
      <c r="K1672" s="530"/>
    </row>
    <row r="1673" spans="4:11" x14ac:dyDescent="0.45">
      <c r="D1673" s="23"/>
      <c r="E1673" s="95"/>
      <c r="F1673" s="95"/>
      <c r="K1673" s="530"/>
    </row>
    <row r="1674" spans="4:11" x14ac:dyDescent="0.45">
      <c r="D1674" s="23"/>
      <c r="E1674" s="95"/>
      <c r="F1674" s="95"/>
      <c r="K1674" s="530"/>
    </row>
    <row r="1675" spans="4:11" x14ac:dyDescent="0.45">
      <c r="D1675" s="23"/>
      <c r="E1675" s="95"/>
      <c r="F1675" s="95"/>
      <c r="K1675" s="530"/>
    </row>
    <row r="1676" spans="4:11" x14ac:dyDescent="0.45">
      <c r="D1676" s="23"/>
      <c r="E1676" s="95"/>
      <c r="F1676" s="95"/>
      <c r="K1676" s="530"/>
    </row>
    <row r="1677" spans="4:11" x14ac:dyDescent="0.45">
      <c r="D1677" s="23"/>
      <c r="E1677" s="95"/>
      <c r="F1677" s="95"/>
      <c r="K1677" s="530"/>
    </row>
    <row r="1678" spans="4:11" x14ac:dyDescent="0.45">
      <c r="D1678" s="23"/>
      <c r="E1678" s="95"/>
      <c r="F1678" s="95"/>
      <c r="K1678" s="530"/>
    </row>
    <row r="1679" spans="4:11" x14ac:dyDescent="0.45">
      <c r="D1679" s="23"/>
      <c r="E1679" s="95"/>
      <c r="F1679" s="95"/>
      <c r="K1679" s="530"/>
    </row>
    <row r="1680" spans="4:11" x14ac:dyDescent="0.45">
      <c r="D1680" s="23"/>
      <c r="E1680" s="95"/>
      <c r="F1680" s="95"/>
      <c r="K1680" s="530"/>
    </row>
    <row r="1681" spans="4:11" x14ac:dyDescent="0.45">
      <c r="D1681" s="23"/>
      <c r="E1681" s="95"/>
      <c r="F1681" s="95"/>
      <c r="K1681" s="530"/>
    </row>
    <row r="1682" spans="4:11" x14ac:dyDescent="0.45">
      <c r="D1682" s="23"/>
      <c r="E1682" s="95"/>
      <c r="F1682" s="95"/>
      <c r="K1682" s="530"/>
    </row>
    <row r="1683" spans="4:11" x14ac:dyDescent="0.45">
      <c r="D1683" s="23"/>
      <c r="E1683" s="95"/>
      <c r="F1683" s="95"/>
      <c r="K1683" s="530"/>
    </row>
    <row r="1684" spans="4:11" x14ac:dyDescent="0.45">
      <c r="D1684" s="23"/>
      <c r="E1684" s="95"/>
      <c r="F1684" s="95"/>
      <c r="K1684" s="530"/>
    </row>
    <row r="1685" spans="4:11" x14ac:dyDescent="0.45">
      <c r="D1685" s="23"/>
      <c r="E1685" s="95"/>
      <c r="F1685" s="95"/>
      <c r="K1685" s="530"/>
    </row>
    <row r="1686" spans="4:11" x14ac:dyDescent="0.45">
      <c r="D1686" s="23"/>
      <c r="E1686" s="95"/>
      <c r="F1686" s="95"/>
      <c r="K1686" s="530"/>
    </row>
    <row r="1687" spans="4:11" x14ac:dyDescent="0.45">
      <c r="D1687" s="23"/>
      <c r="E1687" s="95"/>
      <c r="F1687" s="95"/>
      <c r="K1687" s="530"/>
    </row>
    <row r="1688" spans="4:11" x14ac:dyDescent="0.45">
      <c r="D1688" s="23"/>
      <c r="E1688" s="95"/>
      <c r="F1688" s="95"/>
      <c r="K1688" s="530"/>
    </row>
    <row r="1689" spans="4:11" x14ac:dyDescent="0.45">
      <c r="D1689" s="23"/>
      <c r="E1689" s="95"/>
      <c r="F1689" s="95"/>
      <c r="K1689" s="530"/>
    </row>
    <row r="1690" spans="4:11" x14ac:dyDescent="0.45">
      <c r="D1690" s="23"/>
      <c r="E1690" s="95"/>
      <c r="F1690" s="95"/>
      <c r="K1690" s="530"/>
    </row>
    <row r="1691" spans="4:11" x14ac:dyDescent="0.45">
      <c r="D1691" s="23"/>
      <c r="E1691" s="95"/>
      <c r="F1691" s="95"/>
      <c r="K1691" s="530"/>
    </row>
    <row r="1692" spans="4:11" x14ac:dyDescent="0.45">
      <c r="D1692" s="23"/>
      <c r="E1692" s="95"/>
      <c r="F1692" s="95"/>
      <c r="K1692" s="530"/>
    </row>
    <row r="1693" spans="4:11" x14ac:dyDescent="0.45">
      <c r="D1693" s="23"/>
      <c r="E1693" s="95"/>
      <c r="F1693" s="95"/>
      <c r="K1693" s="530"/>
    </row>
    <row r="1694" spans="4:11" x14ac:dyDescent="0.45">
      <c r="D1694" s="23"/>
      <c r="E1694" s="95"/>
      <c r="F1694" s="95"/>
      <c r="K1694" s="530"/>
    </row>
    <row r="1695" spans="4:11" x14ac:dyDescent="0.45">
      <c r="D1695" s="23"/>
      <c r="E1695" s="95"/>
      <c r="F1695" s="95"/>
      <c r="K1695" s="530"/>
    </row>
    <row r="1696" spans="4:11" x14ac:dyDescent="0.45">
      <c r="D1696" s="23"/>
      <c r="E1696" s="95"/>
      <c r="F1696" s="95"/>
      <c r="K1696" s="530"/>
    </row>
    <row r="1697" spans="4:11" x14ac:dyDescent="0.45">
      <c r="D1697" s="23"/>
      <c r="E1697" s="95"/>
      <c r="F1697" s="95"/>
      <c r="K1697" s="530"/>
    </row>
    <row r="1698" spans="4:11" x14ac:dyDescent="0.45">
      <c r="D1698" s="23"/>
      <c r="E1698" s="95"/>
      <c r="F1698" s="95"/>
      <c r="K1698" s="530"/>
    </row>
    <row r="1699" spans="4:11" x14ac:dyDescent="0.45">
      <c r="D1699" s="23"/>
      <c r="E1699" s="95"/>
      <c r="F1699" s="95"/>
      <c r="K1699" s="530"/>
    </row>
    <row r="1700" spans="4:11" x14ac:dyDescent="0.45">
      <c r="D1700" s="23"/>
      <c r="E1700" s="95"/>
      <c r="F1700" s="95"/>
      <c r="K1700" s="530"/>
    </row>
    <row r="1701" spans="4:11" x14ac:dyDescent="0.45">
      <c r="D1701" s="23"/>
      <c r="E1701" s="95"/>
      <c r="F1701" s="95"/>
      <c r="K1701" s="530"/>
    </row>
    <row r="1702" spans="4:11" x14ac:dyDescent="0.45">
      <c r="D1702" s="23"/>
      <c r="E1702" s="95"/>
      <c r="F1702" s="95"/>
      <c r="K1702" s="530"/>
    </row>
    <row r="1703" spans="4:11" x14ac:dyDescent="0.45">
      <c r="D1703" s="23"/>
      <c r="E1703" s="95"/>
      <c r="F1703" s="95"/>
      <c r="K1703" s="530"/>
    </row>
    <row r="1704" spans="4:11" x14ac:dyDescent="0.45">
      <c r="D1704" s="23"/>
      <c r="E1704" s="95"/>
      <c r="F1704" s="95"/>
      <c r="K1704" s="530"/>
    </row>
    <row r="1705" spans="4:11" x14ac:dyDescent="0.45">
      <c r="D1705" s="23"/>
      <c r="E1705" s="95"/>
      <c r="F1705" s="95"/>
      <c r="K1705" s="530"/>
    </row>
    <row r="1706" spans="4:11" x14ac:dyDescent="0.45">
      <c r="D1706" s="23"/>
      <c r="E1706" s="95"/>
      <c r="F1706" s="95"/>
      <c r="K1706" s="530"/>
    </row>
    <row r="1707" spans="4:11" x14ac:dyDescent="0.45">
      <c r="D1707" s="23"/>
      <c r="E1707" s="95"/>
      <c r="F1707" s="95"/>
      <c r="K1707" s="530"/>
    </row>
    <row r="1708" spans="4:11" x14ac:dyDescent="0.45">
      <c r="D1708" s="23"/>
      <c r="E1708" s="95"/>
      <c r="F1708" s="95"/>
      <c r="K1708" s="530"/>
    </row>
    <row r="1709" spans="4:11" x14ac:dyDescent="0.45">
      <c r="D1709" s="23"/>
      <c r="E1709" s="95"/>
      <c r="F1709" s="95"/>
      <c r="K1709" s="530"/>
    </row>
    <row r="1710" spans="4:11" x14ac:dyDescent="0.45">
      <c r="D1710" s="23"/>
      <c r="E1710" s="95"/>
      <c r="F1710" s="95"/>
      <c r="K1710" s="530"/>
    </row>
    <row r="1711" spans="4:11" x14ac:dyDescent="0.45">
      <c r="D1711" s="23"/>
      <c r="E1711" s="95"/>
      <c r="F1711" s="95"/>
      <c r="K1711" s="530"/>
    </row>
    <row r="1712" spans="4:11" x14ac:dyDescent="0.45">
      <c r="D1712" s="23"/>
      <c r="E1712" s="95"/>
      <c r="F1712" s="95"/>
      <c r="K1712" s="530"/>
    </row>
    <row r="1713" spans="4:11" x14ac:dyDescent="0.45">
      <c r="D1713" s="23"/>
      <c r="E1713" s="95"/>
      <c r="F1713" s="95"/>
      <c r="K1713" s="530"/>
    </row>
    <row r="1714" spans="4:11" x14ac:dyDescent="0.45">
      <c r="D1714" s="23"/>
      <c r="E1714" s="95"/>
      <c r="F1714" s="95"/>
      <c r="K1714" s="530"/>
    </row>
    <row r="1715" spans="4:11" x14ac:dyDescent="0.45">
      <c r="D1715" s="23"/>
      <c r="E1715" s="95"/>
      <c r="F1715" s="95"/>
      <c r="K1715" s="530"/>
    </row>
    <row r="1716" spans="4:11" x14ac:dyDescent="0.45">
      <c r="D1716" s="23"/>
      <c r="E1716" s="95"/>
      <c r="F1716" s="95"/>
      <c r="K1716" s="530"/>
    </row>
    <row r="1717" spans="4:11" x14ac:dyDescent="0.45">
      <c r="D1717" s="23"/>
      <c r="E1717" s="95"/>
      <c r="F1717" s="95"/>
      <c r="K1717" s="530"/>
    </row>
    <row r="1718" spans="4:11" x14ac:dyDescent="0.45">
      <c r="D1718" s="23"/>
      <c r="E1718" s="95"/>
      <c r="F1718" s="95"/>
      <c r="K1718" s="530"/>
    </row>
    <row r="1719" spans="4:11" x14ac:dyDescent="0.45">
      <c r="D1719" s="23"/>
      <c r="E1719" s="95"/>
      <c r="F1719" s="95"/>
      <c r="K1719" s="530"/>
    </row>
    <row r="1720" spans="4:11" x14ac:dyDescent="0.45">
      <c r="D1720" s="23"/>
      <c r="E1720" s="95"/>
      <c r="F1720" s="95"/>
      <c r="K1720" s="530"/>
    </row>
    <row r="1721" spans="4:11" x14ac:dyDescent="0.45">
      <c r="D1721" s="23"/>
      <c r="E1721" s="95"/>
      <c r="F1721" s="95"/>
      <c r="K1721" s="530"/>
    </row>
    <row r="1722" spans="4:11" x14ac:dyDescent="0.45">
      <c r="D1722" s="23"/>
      <c r="E1722" s="95"/>
      <c r="F1722" s="95"/>
      <c r="K1722" s="530"/>
    </row>
    <row r="1723" spans="4:11" x14ac:dyDescent="0.45">
      <c r="D1723" s="23"/>
      <c r="E1723" s="95"/>
      <c r="F1723" s="95"/>
      <c r="K1723" s="530"/>
    </row>
    <row r="1724" spans="4:11" x14ac:dyDescent="0.45">
      <c r="D1724" s="23"/>
      <c r="E1724" s="95"/>
      <c r="F1724" s="95"/>
      <c r="K1724" s="530"/>
    </row>
    <row r="1725" spans="4:11" x14ac:dyDescent="0.45">
      <c r="D1725" s="23"/>
      <c r="E1725" s="95"/>
      <c r="F1725" s="95"/>
      <c r="K1725" s="530"/>
    </row>
    <row r="1726" spans="4:11" x14ac:dyDescent="0.45">
      <c r="D1726" s="23"/>
      <c r="E1726" s="95"/>
      <c r="F1726" s="95"/>
      <c r="K1726" s="530"/>
    </row>
    <row r="1727" spans="4:11" x14ac:dyDescent="0.45">
      <c r="D1727" s="23"/>
      <c r="E1727" s="95"/>
      <c r="F1727" s="95"/>
      <c r="K1727" s="530"/>
    </row>
    <row r="1728" spans="4:11" x14ac:dyDescent="0.45">
      <c r="D1728" s="23"/>
      <c r="E1728" s="95"/>
      <c r="F1728" s="95"/>
      <c r="K1728" s="530"/>
    </row>
    <row r="1729" spans="4:11" x14ac:dyDescent="0.45">
      <c r="D1729" s="23"/>
      <c r="E1729" s="95"/>
      <c r="F1729" s="95"/>
      <c r="K1729" s="530"/>
    </row>
    <row r="1730" spans="4:11" x14ac:dyDescent="0.45">
      <c r="D1730" s="23"/>
      <c r="E1730" s="95"/>
      <c r="F1730" s="95"/>
      <c r="K1730" s="530"/>
    </row>
    <row r="1731" spans="4:11" x14ac:dyDescent="0.45">
      <c r="D1731" s="23"/>
      <c r="E1731" s="95"/>
      <c r="F1731" s="95"/>
      <c r="K1731" s="530"/>
    </row>
    <row r="1732" spans="4:11" x14ac:dyDescent="0.45">
      <c r="D1732" s="23"/>
      <c r="E1732" s="95"/>
      <c r="F1732" s="95"/>
      <c r="K1732" s="530"/>
    </row>
    <row r="1733" spans="4:11" x14ac:dyDescent="0.45">
      <c r="D1733" s="23"/>
      <c r="E1733" s="95"/>
      <c r="F1733" s="95"/>
      <c r="K1733" s="530"/>
    </row>
    <row r="1734" spans="4:11" x14ac:dyDescent="0.45">
      <c r="D1734" s="23"/>
      <c r="E1734" s="95"/>
      <c r="F1734" s="95"/>
      <c r="K1734" s="530"/>
    </row>
    <row r="1735" spans="4:11" x14ac:dyDescent="0.45">
      <c r="D1735" s="23"/>
      <c r="E1735" s="95"/>
      <c r="F1735" s="95"/>
      <c r="K1735" s="530"/>
    </row>
    <row r="1736" spans="4:11" x14ac:dyDescent="0.45">
      <c r="D1736" s="23"/>
      <c r="E1736" s="95"/>
      <c r="F1736" s="95"/>
      <c r="K1736" s="530"/>
    </row>
    <row r="1737" spans="4:11" x14ac:dyDescent="0.45">
      <c r="D1737" s="23"/>
      <c r="E1737" s="95"/>
      <c r="F1737" s="95"/>
      <c r="K1737" s="530"/>
    </row>
    <row r="1738" spans="4:11" x14ac:dyDescent="0.45">
      <c r="D1738" s="23"/>
      <c r="E1738" s="95"/>
      <c r="F1738" s="95"/>
      <c r="K1738" s="530"/>
    </row>
    <row r="1739" spans="4:11" x14ac:dyDescent="0.45">
      <c r="D1739" s="23"/>
      <c r="E1739" s="95"/>
      <c r="F1739" s="95"/>
      <c r="K1739" s="530"/>
    </row>
    <row r="1740" spans="4:11" x14ac:dyDescent="0.45">
      <c r="D1740" s="23"/>
      <c r="E1740" s="95"/>
      <c r="F1740" s="95"/>
      <c r="K1740" s="530"/>
    </row>
    <row r="1741" spans="4:11" x14ac:dyDescent="0.45">
      <c r="D1741" s="23"/>
      <c r="E1741" s="95"/>
      <c r="F1741" s="95"/>
      <c r="K1741" s="530"/>
    </row>
    <row r="1742" spans="4:11" x14ac:dyDescent="0.45">
      <c r="D1742" s="23"/>
      <c r="E1742" s="95"/>
      <c r="F1742" s="95"/>
      <c r="K1742" s="530"/>
    </row>
    <row r="1743" spans="4:11" x14ac:dyDescent="0.45">
      <c r="D1743" s="23"/>
      <c r="E1743" s="95"/>
      <c r="F1743" s="95"/>
      <c r="K1743" s="530"/>
    </row>
    <row r="1744" spans="4:11" x14ac:dyDescent="0.45">
      <c r="D1744" s="23"/>
      <c r="E1744" s="95"/>
      <c r="F1744" s="95"/>
      <c r="K1744" s="530"/>
    </row>
    <row r="1745" spans="4:11" x14ac:dyDescent="0.45">
      <c r="D1745" s="23"/>
      <c r="E1745" s="95"/>
      <c r="F1745" s="95"/>
      <c r="K1745" s="530"/>
    </row>
    <row r="1746" spans="4:11" x14ac:dyDescent="0.45">
      <c r="D1746" s="23"/>
      <c r="E1746" s="95"/>
      <c r="F1746" s="95"/>
      <c r="K1746" s="530"/>
    </row>
    <row r="1747" spans="4:11" x14ac:dyDescent="0.45">
      <c r="D1747" s="23"/>
      <c r="E1747" s="95"/>
      <c r="F1747" s="95"/>
      <c r="K1747" s="530"/>
    </row>
    <row r="1748" spans="4:11" x14ac:dyDescent="0.45">
      <c r="D1748" s="23"/>
      <c r="E1748" s="95"/>
      <c r="F1748" s="95"/>
      <c r="K1748" s="530"/>
    </row>
    <row r="1749" spans="4:11" x14ac:dyDescent="0.45">
      <c r="D1749" s="23"/>
      <c r="E1749" s="95"/>
      <c r="F1749" s="95"/>
      <c r="K1749" s="530"/>
    </row>
    <row r="1750" spans="4:11" x14ac:dyDescent="0.45">
      <c r="D1750" s="23"/>
      <c r="E1750" s="95"/>
      <c r="F1750" s="95"/>
      <c r="K1750" s="530"/>
    </row>
    <row r="1751" spans="4:11" x14ac:dyDescent="0.45">
      <c r="D1751" s="23"/>
      <c r="E1751" s="95"/>
      <c r="F1751" s="95"/>
      <c r="K1751" s="530"/>
    </row>
    <row r="1752" spans="4:11" x14ac:dyDescent="0.45">
      <c r="D1752" s="23"/>
      <c r="E1752" s="95"/>
      <c r="F1752" s="95"/>
      <c r="K1752" s="530"/>
    </row>
    <row r="1753" spans="4:11" x14ac:dyDescent="0.45">
      <c r="D1753" s="23"/>
      <c r="E1753" s="95"/>
      <c r="F1753" s="95"/>
      <c r="K1753" s="530"/>
    </row>
    <row r="1754" spans="4:11" x14ac:dyDescent="0.45">
      <c r="D1754" s="23"/>
      <c r="E1754" s="95"/>
      <c r="F1754" s="95"/>
      <c r="K1754" s="530"/>
    </row>
    <row r="1755" spans="4:11" x14ac:dyDescent="0.45">
      <c r="D1755" s="23"/>
      <c r="E1755" s="95"/>
      <c r="F1755" s="95"/>
      <c r="K1755" s="530"/>
    </row>
    <row r="1756" spans="4:11" x14ac:dyDescent="0.45">
      <c r="D1756" s="23"/>
      <c r="E1756" s="95"/>
      <c r="F1756" s="95"/>
      <c r="K1756" s="530"/>
    </row>
    <row r="1757" spans="4:11" x14ac:dyDescent="0.45">
      <c r="D1757" s="23"/>
      <c r="E1757" s="95"/>
      <c r="F1757" s="95"/>
      <c r="K1757" s="530"/>
    </row>
    <row r="1758" spans="4:11" x14ac:dyDescent="0.45">
      <c r="D1758" s="23"/>
      <c r="E1758" s="95"/>
      <c r="F1758" s="95"/>
      <c r="K1758" s="530"/>
    </row>
    <row r="1759" spans="4:11" x14ac:dyDescent="0.45">
      <c r="D1759" s="23"/>
      <c r="E1759" s="95"/>
      <c r="F1759" s="95"/>
      <c r="K1759" s="530"/>
    </row>
    <row r="1760" spans="4:11" x14ac:dyDescent="0.45">
      <c r="D1760" s="23"/>
      <c r="E1760" s="95"/>
      <c r="F1760" s="95"/>
      <c r="K1760" s="530"/>
    </row>
    <row r="1761" spans="4:11" x14ac:dyDescent="0.45">
      <c r="D1761" s="23"/>
      <c r="E1761" s="95"/>
      <c r="F1761" s="95"/>
      <c r="K1761" s="530"/>
    </row>
    <row r="1762" spans="4:11" x14ac:dyDescent="0.45">
      <c r="D1762" s="23"/>
      <c r="E1762" s="95"/>
      <c r="F1762" s="95"/>
      <c r="K1762" s="530"/>
    </row>
    <row r="1763" spans="4:11" x14ac:dyDescent="0.45">
      <c r="D1763" s="23"/>
      <c r="E1763" s="95"/>
      <c r="F1763" s="95"/>
      <c r="K1763" s="530"/>
    </row>
    <row r="1764" spans="4:11" x14ac:dyDescent="0.45">
      <c r="D1764" s="23"/>
      <c r="E1764" s="95"/>
      <c r="F1764" s="95"/>
      <c r="K1764" s="530"/>
    </row>
    <row r="1765" spans="4:11" x14ac:dyDescent="0.45">
      <c r="D1765" s="23"/>
      <c r="E1765" s="95"/>
      <c r="F1765" s="95"/>
      <c r="K1765" s="530"/>
    </row>
    <row r="1766" spans="4:11" x14ac:dyDescent="0.45">
      <c r="D1766" s="23"/>
      <c r="E1766" s="95"/>
      <c r="F1766" s="95"/>
      <c r="K1766" s="530"/>
    </row>
    <row r="1767" spans="4:11" x14ac:dyDescent="0.45">
      <c r="D1767" s="23"/>
      <c r="E1767" s="95"/>
      <c r="F1767" s="95"/>
      <c r="K1767" s="530"/>
    </row>
    <row r="1768" spans="4:11" x14ac:dyDescent="0.45">
      <c r="D1768" s="23"/>
      <c r="E1768" s="95"/>
      <c r="F1768" s="95"/>
      <c r="K1768" s="530"/>
    </row>
    <row r="1769" spans="4:11" x14ac:dyDescent="0.45">
      <c r="D1769" s="23"/>
      <c r="E1769" s="95"/>
      <c r="F1769" s="95"/>
      <c r="K1769" s="530"/>
    </row>
    <row r="1770" spans="4:11" x14ac:dyDescent="0.45">
      <c r="D1770" s="23"/>
      <c r="E1770" s="95"/>
      <c r="F1770" s="95"/>
      <c r="K1770" s="530"/>
    </row>
    <row r="1771" spans="4:11" x14ac:dyDescent="0.45">
      <c r="D1771" s="23"/>
      <c r="E1771" s="95"/>
      <c r="F1771" s="95"/>
      <c r="K1771" s="530"/>
    </row>
    <row r="1772" spans="4:11" x14ac:dyDescent="0.45">
      <c r="D1772" s="23"/>
      <c r="E1772" s="95"/>
      <c r="F1772" s="95"/>
      <c r="K1772" s="530"/>
    </row>
    <row r="1773" spans="4:11" x14ac:dyDescent="0.45">
      <c r="D1773" s="23"/>
      <c r="E1773" s="95"/>
      <c r="F1773" s="95"/>
      <c r="K1773" s="530"/>
    </row>
    <row r="1774" spans="4:11" x14ac:dyDescent="0.45">
      <c r="D1774" s="23"/>
      <c r="E1774" s="95"/>
      <c r="F1774" s="95"/>
      <c r="K1774" s="530"/>
    </row>
    <row r="1775" spans="4:11" x14ac:dyDescent="0.45">
      <c r="D1775" s="23"/>
      <c r="E1775" s="95"/>
      <c r="F1775" s="95"/>
      <c r="K1775" s="530"/>
    </row>
    <row r="1776" spans="4:11" x14ac:dyDescent="0.45">
      <c r="D1776" s="23"/>
      <c r="E1776" s="95"/>
      <c r="F1776" s="95"/>
      <c r="K1776" s="530"/>
    </row>
    <row r="1777" spans="4:11" x14ac:dyDescent="0.45">
      <c r="D1777" s="23"/>
      <c r="E1777" s="95"/>
      <c r="F1777" s="95"/>
      <c r="K1777" s="530"/>
    </row>
    <row r="1778" spans="4:11" x14ac:dyDescent="0.45">
      <c r="D1778" s="23"/>
      <c r="E1778" s="95"/>
      <c r="F1778" s="95"/>
      <c r="K1778" s="530"/>
    </row>
    <row r="1779" spans="4:11" x14ac:dyDescent="0.45">
      <c r="D1779" s="23"/>
      <c r="E1779" s="95"/>
      <c r="F1779" s="95"/>
      <c r="K1779" s="530"/>
    </row>
    <row r="1780" spans="4:11" x14ac:dyDescent="0.45">
      <c r="D1780" s="23"/>
      <c r="E1780" s="95"/>
      <c r="F1780" s="95"/>
      <c r="K1780" s="530"/>
    </row>
    <row r="1781" spans="4:11" x14ac:dyDescent="0.45">
      <c r="D1781" s="23"/>
      <c r="E1781" s="95"/>
      <c r="F1781" s="95"/>
      <c r="K1781" s="530"/>
    </row>
    <row r="1782" spans="4:11" x14ac:dyDescent="0.45">
      <c r="D1782" s="23"/>
      <c r="E1782" s="95"/>
      <c r="F1782" s="95"/>
      <c r="K1782" s="530"/>
    </row>
    <row r="1783" spans="4:11" x14ac:dyDescent="0.45">
      <c r="D1783" s="23"/>
      <c r="E1783" s="95"/>
      <c r="F1783" s="95"/>
      <c r="K1783" s="530"/>
    </row>
    <row r="1784" spans="4:11" x14ac:dyDescent="0.45">
      <c r="D1784" s="23"/>
      <c r="E1784" s="95"/>
      <c r="F1784" s="95"/>
      <c r="K1784" s="530"/>
    </row>
    <row r="1785" spans="4:11" x14ac:dyDescent="0.45">
      <c r="D1785" s="23"/>
      <c r="E1785" s="95"/>
      <c r="F1785" s="95"/>
      <c r="K1785" s="530"/>
    </row>
    <row r="1786" spans="4:11" x14ac:dyDescent="0.45">
      <c r="D1786" s="23"/>
      <c r="E1786" s="95"/>
      <c r="F1786" s="95"/>
      <c r="K1786" s="530"/>
    </row>
    <row r="1787" spans="4:11" x14ac:dyDescent="0.45">
      <c r="D1787" s="23"/>
      <c r="E1787" s="95"/>
      <c r="F1787" s="95"/>
      <c r="K1787" s="530"/>
    </row>
    <row r="1788" spans="4:11" x14ac:dyDescent="0.45">
      <c r="D1788" s="23"/>
      <c r="E1788" s="95"/>
      <c r="F1788" s="95"/>
      <c r="K1788" s="530"/>
    </row>
    <row r="1789" spans="4:11" x14ac:dyDescent="0.45">
      <c r="D1789" s="23"/>
      <c r="E1789" s="95"/>
      <c r="F1789" s="95"/>
      <c r="K1789" s="530"/>
    </row>
    <row r="1790" spans="4:11" x14ac:dyDescent="0.45">
      <c r="D1790" s="23"/>
      <c r="E1790" s="95"/>
      <c r="F1790" s="95"/>
      <c r="K1790" s="530"/>
    </row>
    <row r="1791" spans="4:11" x14ac:dyDescent="0.45">
      <c r="D1791" s="23"/>
      <c r="E1791" s="95"/>
      <c r="F1791" s="95"/>
      <c r="K1791" s="530"/>
    </row>
    <row r="1792" spans="4:11" x14ac:dyDescent="0.45">
      <c r="D1792" s="23"/>
      <c r="E1792" s="95"/>
      <c r="F1792" s="95"/>
      <c r="K1792" s="530"/>
    </row>
    <row r="1793" spans="4:11" x14ac:dyDescent="0.45">
      <c r="D1793" s="23"/>
      <c r="E1793" s="95"/>
      <c r="F1793" s="95"/>
      <c r="K1793" s="530"/>
    </row>
    <row r="1794" spans="4:11" x14ac:dyDescent="0.45">
      <c r="D1794" s="23"/>
      <c r="E1794" s="95"/>
      <c r="F1794" s="95"/>
      <c r="K1794" s="530"/>
    </row>
    <row r="1795" spans="4:11" x14ac:dyDescent="0.45">
      <c r="D1795" s="23"/>
      <c r="E1795" s="95"/>
      <c r="F1795" s="95"/>
      <c r="K1795" s="530"/>
    </row>
    <row r="1796" spans="4:11" x14ac:dyDescent="0.45">
      <c r="D1796" s="23"/>
      <c r="E1796" s="95"/>
      <c r="F1796" s="95"/>
      <c r="K1796" s="530"/>
    </row>
    <row r="1797" spans="4:11" x14ac:dyDescent="0.45">
      <c r="D1797" s="23"/>
      <c r="E1797" s="95"/>
      <c r="F1797" s="95"/>
      <c r="K1797" s="530"/>
    </row>
    <row r="1798" spans="4:11" x14ac:dyDescent="0.45">
      <c r="D1798" s="23"/>
      <c r="E1798" s="95"/>
      <c r="F1798" s="95"/>
      <c r="K1798" s="530"/>
    </row>
    <row r="1799" spans="4:11" x14ac:dyDescent="0.45">
      <c r="D1799" s="23"/>
      <c r="E1799" s="95"/>
      <c r="F1799" s="95"/>
      <c r="K1799" s="530"/>
    </row>
    <row r="1800" spans="4:11" x14ac:dyDescent="0.45">
      <c r="D1800" s="23"/>
      <c r="E1800" s="95"/>
      <c r="F1800" s="95"/>
      <c r="K1800" s="530"/>
    </row>
    <row r="1801" spans="4:11" x14ac:dyDescent="0.45">
      <c r="D1801" s="23"/>
      <c r="E1801" s="95"/>
      <c r="F1801" s="95"/>
      <c r="K1801" s="530"/>
    </row>
    <row r="1802" spans="4:11" x14ac:dyDescent="0.45">
      <c r="D1802" s="23"/>
      <c r="E1802" s="95"/>
      <c r="F1802" s="95"/>
      <c r="K1802" s="530"/>
    </row>
    <row r="1803" spans="4:11" x14ac:dyDescent="0.45">
      <c r="D1803" s="23"/>
      <c r="E1803" s="95"/>
      <c r="F1803" s="95"/>
      <c r="K1803" s="530"/>
    </row>
    <row r="1804" spans="4:11" x14ac:dyDescent="0.45">
      <c r="D1804" s="23"/>
      <c r="E1804" s="95"/>
      <c r="F1804" s="95"/>
      <c r="K1804" s="530"/>
    </row>
    <row r="1805" spans="4:11" x14ac:dyDescent="0.45">
      <c r="D1805" s="23"/>
      <c r="E1805" s="95"/>
      <c r="F1805" s="95"/>
      <c r="K1805" s="530"/>
    </row>
    <row r="1806" spans="4:11" x14ac:dyDescent="0.45">
      <c r="D1806" s="23"/>
      <c r="E1806" s="95"/>
      <c r="F1806" s="95"/>
      <c r="K1806" s="530"/>
    </row>
    <row r="1807" spans="4:11" x14ac:dyDescent="0.45">
      <c r="D1807" s="23"/>
      <c r="E1807" s="95"/>
      <c r="F1807" s="95"/>
      <c r="K1807" s="530"/>
    </row>
    <row r="1808" spans="4:11" x14ac:dyDescent="0.45">
      <c r="D1808" s="23"/>
      <c r="E1808" s="95"/>
      <c r="F1808" s="95"/>
      <c r="K1808" s="530"/>
    </row>
    <row r="1809" spans="4:11" x14ac:dyDescent="0.45">
      <c r="D1809" s="23"/>
      <c r="E1809" s="95"/>
      <c r="F1809" s="95"/>
      <c r="K1809" s="530"/>
    </row>
    <row r="1810" spans="4:11" x14ac:dyDescent="0.45">
      <c r="D1810" s="23"/>
      <c r="E1810" s="95"/>
      <c r="F1810" s="95"/>
      <c r="K1810" s="530"/>
    </row>
    <row r="1811" spans="4:11" x14ac:dyDescent="0.45">
      <c r="D1811" s="23"/>
      <c r="E1811" s="95"/>
      <c r="F1811" s="95"/>
      <c r="K1811" s="530"/>
    </row>
    <row r="1812" spans="4:11" x14ac:dyDescent="0.45">
      <c r="D1812" s="23"/>
      <c r="E1812" s="95"/>
      <c r="F1812" s="95"/>
      <c r="K1812" s="530"/>
    </row>
    <row r="1813" spans="4:11" x14ac:dyDescent="0.45">
      <c r="D1813" s="23"/>
      <c r="E1813" s="95"/>
      <c r="F1813" s="95"/>
      <c r="K1813" s="530"/>
    </row>
    <row r="1814" spans="4:11" x14ac:dyDescent="0.45">
      <c r="D1814" s="23"/>
      <c r="E1814" s="95"/>
      <c r="F1814" s="95"/>
      <c r="K1814" s="530"/>
    </row>
    <row r="1815" spans="4:11" x14ac:dyDescent="0.45">
      <c r="D1815" s="23"/>
      <c r="E1815" s="95"/>
      <c r="F1815" s="95"/>
      <c r="K1815" s="530"/>
    </row>
    <row r="1816" spans="4:11" x14ac:dyDescent="0.45">
      <c r="D1816" s="23"/>
      <c r="E1816" s="95"/>
      <c r="F1816" s="95"/>
      <c r="K1816" s="530"/>
    </row>
    <row r="1817" spans="4:11" x14ac:dyDescent="0.45">
      <c r="D1817" s="23"/>
      <c r="E1817" s="95"/>
      <c r="F1817" s="95"/>
      <c r="K1817" s="530"/>
    </row>
    <row r="1818" spans="4:11" x14ac:dyDescent="0.45">
      <c r="D1818" s="23"/>
      <c r="E1818" s="95"/>
      <c r="F1818" s="95"/>
      <c r="K1818" s="530"/>
    </row>
    <row r="1819" spans="4:11" x14ac:dyDescent="0.45">
      <c r="D1819" s="23"/>
      <c r="E1819" s="95"/>
      <c r="F1819" s="95"/>
      <c r="K1819" s="530"/>
    </row>
    <row r="1820" spans="4:11" x14ac:dyDescent="0.45">
      <c r="D1820" s="23"/>
      <c r="E1820" s="95"/>
      <c r="F1820" s="95"/>
      <c r="K1820" s="530"/>
    </row>
    <row r="1821" spans="4:11" x14ac:dyDescent="0.45">
      <c r="D1821" s="23"/>
      <c r="E1821" s="95"/>
      <c r="F1821" s="95"/>
      <c r="K1821" s="530"/>
    </row>
    <row r="1822" spans="4:11" x14ac:dyDescent="0.45">
      <c r="D1822" s="23"/>
      <c r="E1822" s="95"/>
      <c r="F1822" s="95"/>
      <c r="K1822" s="530"/>
    </row>
    <row r="1823" spans="4:11" x14ac:dyDescent="0.45">
      <c r="D1823" s="23"/>
      <c r="E1823" s="95"/>
      <c r="F1823" s="95"/>
      <c r="K1823" s="530"/>
    </row>
    <row r="1824" spans="4:11" x14ac:dyDescent="0.45">
      <c r="D1824" s="23"/>
      <c r="E1824" s="95"/>
      <c r="F1824" s="95"/>
      <c r="K1824" s="530"/>
    </row>
    <row r="1825" spans="4:11" x14ac:dyDescent="0.45">
      <c r="D1825" s="23"/>
      <c r="E1825" s="95"/>
      <c r="F1825" s="95"/>
      <c r="K1825" s="530"/>
    </row>
    <row r="1826" spans="4:11" x14ac:dyDescent="0.45">
      <c r="D1826" s="23"/>
      <c r="E1826" s="95"/>
      <c r="F1826" s="95"/>
      <c r="K1826" s="530"/>
    </row>
    <row r="1827" spans="4:11" x14ac:dyDescent="0.45">
      <c r="D1827" s="23"/>
      <c r="E1827" s="95"/>
      <c r="F1827" s="95"/>
      <c r="K1827" s="530"/>
    </row>
    <row r="1828" spans="4:11" x14ac:dyDescent="0.45">
      <c r="D1828" s="23"/>
      <c r="E1828" s="95"/>
      <c r="F1828" s="95"/>
      <c r="K1828" s="530"/>
    </row>
    <row r="1829" spans="4:11" x14ac:dyDescent="0.45">
      <c r="D1829" s="23"/>
      <c r="E1829" s="95"/>
      <c r="F1829" s="95"/>
      <c r="K1829" s="530"/>
    </row>
    <row r="1830" spans="4:11" x14ac:dyDescent="0.45">
      <c r="D1830" s="23"/>
      <c r="E1830" s="95"/>
      <c r="F1830" s="95"/>
      <c r="K1830" s="530"/>
    </row>
    <row r="1831" spans="4:11" x14ac:dyDescent="0.45">
      <c r="D1831" s="23"/>
      <c r="E1831" s="95"/>
      <c r="F1831" s="95"/>
      <c r="K1831" s="530"/>
    </row>
    <row r="1832" spans="4:11" x14ac:dyDescent="0.45">
      <c r="D1832" s="23"/>
      <c r="E1832" s="95"/>
      <c r="F1832" s="95"/>
      <c r="K1832" s="530"/>
    </row>
    <row r="1833" spans="4:11" x14ac:dyDescent="0.45">
      <c r="D1833" s="23"/>
      <c r="E1833" s="95"/>
      <c r="F1833" s="95"/>
      <c r="K1833" s="530"/>
    </row>
    <row r="1834" spans="4:11" x14ac:dyDescent="0.45">
      <c r="D1834" s="23"/>
      <c r="E1834" s="95"/>
      <c r="F1834" s="95"/>
      <c r="K1834" s="530"/>
    </row>
    <row r="1835" spans="4:11" x14ac:dyDescent="0.45">
      <c r="D1835" s="23"/>
      <c r="E1835" s="95"/>
      <c r="F1835" s="95"/>
      <c r="K1835" s="530"/>
    </row>
    <row r="1836" spans="4:11" x14ac:dyDescent="0.45">
      <c r="D1836" s="23"/>
      <c r="E1836" s="95"/>
      <c r="F1836" s="95"/>
      <c r="K1836" s="530"/>
    </row>
    <row r="1837" spans="4:11" x14ac:dyDescent="0.45">
      <c r="D1837" s="23"/>
      <c r="E1837" s="95"/>
      <c r="F1837" s="95"/>
      <c r="K1837" s="530"/>
    </row>
    <row r="1838" spans="4:11" x14ac:dyDescent="0.45">
      <c r="D1838" s="23"/>
      <c r="E1838" s="95"/>
      <c r="F1838" s="95"/>
      <c r="K1838" s="530"/>
    </row>
    <row r="1839" spans="4:11" x14ac:dyDescent="0.45">
      <c r="D1839" s="23"/>
      <c r="E1839" s="95"/>
      <c r="F1839" s="95"/>
      <c r="K1839" s="530"/>
    </row>
    <row r="1840" spans="4:11" x14ac:dyDescent="0.45">
      <c r="D1840" s="23"/>
      <c r="E1840" s="95"/>
      <c r="F1840" s="95"/>
      <c r="K1840" s="530"/>
    </row>
    <row r="1841" spans="4:11" x14ac:dyDescent="0.45">
      <c r="D1841" s="23"/>
      <c r="E1841" s="95"/>
      <c r="F1841" s="95"/>
      <c r="K1841" s="530"/>
    </row>
    <row r="1842" spans="4:11" x14ac:dyDescent="0.45">
      <c r="D1842" s="23"/>
      <c r="E1842" s="95"/>
      <c r="F1842" s="95"/>
      <c r="K1842" s="530"/>
    </row>
    <row r="1843" spans="4:11" x14ac:dyDescent="0.45">
      <c r="D1843" s="23"/>
      <c r="E1843" s="95"/>
      <c r="F1843" s="95"/>
      <c r="K1843" s="530"/>
    </row>
    <row r="1844" spans="4:11" x14ac:dyDescent="0.45">
      <c r="D1844" s="23"/>
      <c r="E1844" s="95"/>
      <c r="F1844" s="95"/>
      <c r="K1844" s="530"/>
    </row>
    <row r="1845" spans="4:11" x14ac:dyDescent="0.45">
      <c r="D1845" s="23"/>
      <c r="E1845" s="95"/>
      <c r="F1845" s="95"/>
      <c r="K1845" s="530"/>
    </row>
    <row r="1846" spans="4:11" x14ac:dyDescent="0.45">
      <c r="D1846" s="23"/>
      <c r="E1846" s="95"/>
      <c r="F1846" s="95"/>
      <c r="K1846" s="530"/>
    </row>
    <row r="1847" spans="4:11" x14ac:dyDescent="0.45">
      <c r="D1847" s="23"/>
      <c r="E1847" s="95"/>
      <c r="F1847" s="95"/>
      <c r="K1847" s="530"/>
    </row>
    <row r="1848" spans="4:11" x14ac:dyDescent="0.45">
      <c r="D1848" s="23"/>
      <c r="E1848" s="95"/>
      <c r="F1848" s="95"/>
      <c r="K1848" s="530"/>
    </row>
    <row r="1849" spans="4:11" x14ac:dyDescent="0.45">
      <c r="D1849" s="23"/>
      <c r="E1849" s="95"/>
      <c r="F1849" s="95"/>
      <c r="K1849" s="530"/>
    </row>
    <row r="1850" spans="4:11" x14ac:dyDescent="0.45">
      <c r="D1850" s="23"/>
      <c r="E1850" s="95"/>
      <c r="F1850" s="95"/>
      <c r="K1850" s="530"/>
    </row>
    <row r="1851" spans="4:11" x14ac:dyDescent="0.45">
      <c r="D1851" s="23"/>
      <c r="E1851" s="95"/>
      <c r="F1851" s="95"/>
      <c r="K1851" s="530"/>
    </row>
    <row r="1852" spans="4:11" x14ac:dyDescent="0.45">
      <c r="D1852" s="23"/>
      <c r="E1852" s="95"/>
      <c r="F1852" s="95"/>
      <c r="K1852" s="530"/>
    </row>
    <row r="1853" spans="4:11" x14ac:dyDescent="0.45">
      <c r="D1853" s="23"/>
      <c r="E1853" s="95"/>
      <c r="F1853" s="95"/>
      <c r="K1853" s="530"/>
    </row>
    <row r="1854" spans="4:11" x14ac:dyDescent="0.45">
      <c r="D1854" s="23"/>
      <c r="E1854" s="95"/>
      <c r="F1854" s="95"/>
      <c r="K1854" s="530"/>
    </row>
    <row r="1855" spans="4:11" x14ac:dyDescent="0.45">
      <c r="D1855" s="23"/>
      <c r="E1855" s="95"/>
      <c r="F1855" s="95"/>
      <c r="K1855" s="530"/>
    </row>
    <row r="1856" spans="4:11" x14ac:dyDescent="0.45">
      <c r="D1856" s="23"/>
      <c r="E1856" s="95"/>
      <c r="F1856" s="95"/>
      <c r="K1856" s="530"/>
    </row>
    <row r="1857" spans="4:11" x14ac:dyDescent="0.45">
      <c r="D1857" s="23"/>
      <c r="E1857" s="95"/>
      <c r="F1857" s="95"/>
      <c r="K1857" s="530"/>
    </row>
    <row r="1858" spans="4:11" x14ac:dyDescent="0.45">
      <c r="D1858" s="23"/>
      <c r="E1858" s="95"/>
      <c r="F1858" s="95"/>
      <c r="K1858" s="530"/>
    </row>
    <row r="1859" spans="4:11" x14ac:dyDescent="0.45">
      <c r="D1859" s="23"/>
      <c r="E1859" s="95"/>
      <c r="F1859" s="95"/>
      <c r="K1859" s="530"/>
    </row>
    <row r="1860" spans="4:11" x14ac:dyDescent="0.45">
      <c r="D1860" s="23"/>
      <c r="E1860" s="95"/>
      <c r="F1860" s="95"/>
      <c r="K1860" s="530"/>
    </row>
    <row r="1861" spans="4:11" x14ac:dyDescent="0.45">
      <c r="D1861" s="23"/>
      <c r="E1861" s="95"/>
      <c r="F1861" s="95"/>
      <c r="K1861" s="530"/>
    </row>
    <row r="1862" spans="4:11" x14ac:dyDescent="0.45">
      <c r="D1862" s="23"/>
      <c r="E1862" s="95"/>
      <c r="F1862" s="95"/>
      <c r="K1862" s="530"/>
    </row>
    <row r="1863" spans="4:11" x14ac:dyDescent="0.45">
      <c r="D1863" s="23"/>
      <c r="E1863" s="95"/>
      <c r="F1863" s="95"/>
      <c r="K1863" s="530"/>
    </row>
    <row r="1864" spans="4:11" x14ac:dyDescent="0.45">
      <c r="D1864" s="23"/>
      <c r="E1864" s="95"/>
      <c r="F1864" s="95"/>
      <c r="K1864" s="530"/>
    </row>
    <row r="1865" spans="4:11" x14ac:dyDescent="0.45">
      <c r="D1865" s="23"/>
      <c r="E1865" s="95"/>
      <c r="F1865" s="95"/>
      <c r="K1865" s="530"/>
    </row>
    <row r="1866" spans="4:11" x14ac:dyDescent="0.45">
      <c r="D1866" s="23"/>
      <c r="E1866" s="95"/>
      <c r="F1866" s="95"/>
      <c r="K1866" s="530"/>
    </row>
    <row r="1867" spans="4:11" x14ac:dyDescent="0.45">
      <c r="D1867" s="23"/>
      <c r="E1867" s="95"/>
      <c r="F1867" s="95"/>
      <c r="K1867" s="530"/>
    </row>
    <row r="1868" spans="4:11" x14ac:dyDescent="0.45">
      <c r="D1868" s="23"/>
      <c r="E1868" s="95"/>
      <c r="F1868" s="95"/>
      <c r="K1868" s="530"/>
    </row>
    <row r="1869" spans="4:11" x14ac:dyDescent="0.45">
      <c r="D1869" s="23"/>
      <c r="E1869" s="95"/>
      <c r="F1869" s="95"/>
      <c r="K1869" s="530"/>
    </row>
    <row r="1870" spans="4:11" x14ac:dyDescent="0.45">
      <c r="D1870" s="23"/>
      <c r="E1870" s="95"/>
      <c r="F1870" s="95"/>
      <c r="K1870" s="530"/>
    </row>
    <row r="1871" spans="4:11" x14ac:dyDescent="0.45">
      <c r="D1871" s="23"/>
      <c r="E1871" s="95"/>
      <c r="F1871" s="95"/>
      <c r="K1871" s="530"/>
    </row>
    <row r="1872" spans="4:11" x14ac:dyDescent="0.45">
      <c r="D1872" s="23"/>
      <c r="E1872" s="95"/>
      <c r="F1872" s="95"/>
      <c r="K1872" s="530"/>
    </row>
    <row r="1873" spans="4:11" x14ac:dyDescent="0.45">
      <c r="D1873" s="23"/>
      <c r="E1873" s="95"/>
      <c r="F1873" s="95"/>
      <c r="K1873" s="530"/>
    </row>
    <row r="1874" spans="4:11" x14ac:dyDescent="0.45">
      <c r="D1874" s="23"/>
      <c r="E1874" s="95"/>
      <c r="F1874" s="95"/>
      <c r="K1874" s="530"/>
    </row>
    <row r="1875" spans="4:11" x14ac:dyDescent="0.45">
      <c r="D1875" s="23"/>
      <c r="E1875" s="95"/>
      <c r="F1875" s="95"/>
      <c r="K1875" s="530"/>
    </row>
    <row r="1876" spans="4:11" x14ac:dyDescent="0.45">
      <c r="D1876" s="23"/>
      <c r="E1876" s="95"/>
      <c r="F1876" s="95"/>
      <c r="K1876" s="530"/>
    </row>
    <row r="1877" spans="4:11" x14ac:dyDescent="0.45">
      <c r="D1877" s="23"/>
      <c r="E1877" s="95"/>
      <c r="F1877" s="95"/>
      <c r="K1877" s="530"/>
    </row>
    <row r="1878" spans="4:11" x14ac:dyDescent="0.45">
      <c r="D1878" s="23"/>
      <c r="E1878" s="95"/>
      <c r="F1878" s="95"/>
      <c r="K1878" s="530"/>
    </row>
    <row r="1879" spans="4:11" x14ac:dyDescent="0.45">
      <c r="D1879" s="23"/>
      <c r="E1879" s="95"/>
      <c r="F1879" s="95"/>
      <c r="K1879" s="530"/>
    </row>
    <row r="1880" spans="4:11" x14ac:dyDescent="0.45">
      <c r="D1880" s="23"/>
      <c r="E1880" s="95"/>
      <c r="F1880" s="95"/>
      <c r="K1880" s="530"/>
    </row>
    <row r="1881" spans="4:11" x14ac:dyDescent="0.45">
      <c r="D1881" s="23"/>
      <c r="E1881" s="95"/>
      <c r="F1881" s="95"/>
      <c r="K1881" s="530"/>
    </row>
    <row r="1882" spans="4:11" x14ac:dyDescent="0.45">
      <c r="D1882" s="23"/>
      <c r="E1882" s="95"/>
      <c r="F1882" s="95"/>
      <c r="K1882" s="530"/>
    </row>
    <row r="1883" spans="4:11" x14ac:dyDescent="0.45">
      <c r="D1883" s="23"/>
      <c r="E1883" s="95"/>
      <c r="F1883" s="95"/>
      <c r="K1883" s="530"/>
    </row>
    <row r="1884" spans="4:11" x14ac:dyDescent="0.45">
      <c r="D1884" s="23"/>
      <c r="E1884" s="95"/>
      <c r="F1884" s="95"/>
      <c r="K1884" s="530"/>
    </row>
    <row r="1885" spans="4:11" x14ac:dyDescent="0.45">
      <c r="D1885" s="23"/>
      <c r="E1885" s="95"/>
      <c r="F1885" s="95"/>
      <c r="K1885" s="530"/>
    </row>
    <row r="1886" spans="4:11" x14ac:dyDescent="0.45">
      <c r="D1886" s="23"/>
      <c r="E1886" s="95"/>
      <c r="F1886" s="95"/>
      <c r="K1886" s="530"/>
    </row>
    <row r="1887" spans="4:11" x14ac:dyDescent="0.45">
      <c r="D1887" s="23"/>
      <c r="E1887" s="95"/>
      <c r="F1887" s="95"/>
      <c r="K1887" s="530"/>
    </row>
    <row r="1888" spans="4:11" x14ac:dyDescent="0.45">
      <c r="D1888" s="23"/>
      <c r="E1888" s="95"/>
      <c r="F1888" s="95"/>
      <c r="K1888" s="530"/>
    </row>
    <row r="1889" spans="4:11" x14ac:dyDescent="0.45">
      <c r="D1889" s="23"/>
      <c r="E1889" s="95"/>
      <c r="F1889" s="95"/>
      <c r="K1889" s="530"/>
    </row>
    <row r="1890" spans="4:11" x14ac:dyDescent="0.45">
      <c r="D1890" s="23"/>
      <c r="E1890" s="95"/>
      <c r="F1890" s="95"/>
      <c r="K1890" s="530"/>
    </row>
    <row r="1891" spans="4:11" x14ac:dyDescent="0.45">
      <c r="D1891" s="23"/>
      <c r="E1891" s="95"/>
      <c r="F1891" s="95"/>
      <c r="K1891" s="530"/>
    </row>
    <row r="1892" spans="4:11" x14ac:dyDescent="0.45">
      <c r="D1892" s="23"/>
      <c r="E1892" s="95"/>
      <c r="F1892" s="95"/>
      <c r="K1892" s="530"/>
    </row>
    <row r="1893" spans="4:11" x14ac:dyDescent="0.45">
      <c r="D1893" s="23"/>
      <c r="E1893" s="95"/>
      <c r="F1893" s="95"/>
      <c r="K1893" s="530"/>
    </row>
    <row r="1894" spans="4:11" x14ac:dyDescent="0.45">
      <c r="D1894" s="23"/>
      <c r="E1894" s="95"/>
      <c r="F1894" s="95"/>
      <c r="K1894" s="530"/>
    </row>
    <row r="1895" spans="4:11" x14ac:dyDescent="0.45">
      <c r="D1895" s="23"/>
      <c r="E1895" s="95"/>
      <c r="F1895" s="95"/>
      <c r="K1895" s="530"/>
    </row>
    <row r="1896" spans="4:11" x14ac:dyDescent="0.45">
      <c r="D1896" s="23"/>
      <c r="E1896" s="95"/>
      <c r="F1896" s="95"/>
      <c r="K1896" s="530"/>
    </row>
    <row r="1897" spans="4:11" x14ac:dyDescent="0.45">
      <c r="D1897" s="23"/>
      <c r="E1897" s="95"/>
      <c r="F1897" s="95"/>
      <c r="K1897" s="530"/>
    </row>
    <row r="1898" spans="4:11" x14ac:dyDescent="0.45">
      <c r="D1898" s="23"/>
      <c r="E1898" s="95"/>
      <c r="F1898" s="95"/>
      <c r="K1898" s="530"/>
    </row>
    <row r="1899" spans="4:11" x14ac:dyDescent="0.45">
      <c r="D1899" s="23"/>
      <c r="E1899" s="95"/>
      <c r="F1899" s="95"/>
      <c r="K1899" s="530"/>
    </row>
    <row r="1900" spans="4:11" x14ac:dyDescent="0.45">
      <c r="D1900" s="23"/>
      <c r="E1900" s="95"/>
      <c r="F1900" s="95"/>
      <c r="K1900" s="530"/>
    </row>
    <row r="1901" spans="4:11" x14ac:dyDescent="0.45">
      <c r="D1901" s="23"/>
      <c r="E1901" s="95"/>
      <c r="F1901" s="95"/>
      <c r="K1901" s="530"/>
    </row>
    <row r="1902" spans="4:11" x14ac:dyDescent="0.45">
      <c r="D1902" s="23"/>
      <c r="E1902" s="95"/>
      <c r="F1902" s="95"/>
      <c r="K1902" s="530"/>
    </row>
    <row r="1903" spans="4:11" x14ac:dyDescent="0.45">
      <c r="D1903" s="23"/>
      <c r="E1903" s="95"/>
      <c r="F1903" s="95"/>
      <c r="K1903" s="530"/>
    </row>
    <row r="1904" spans="4:11" x14ac:dyDescent="0.45">
      <c r="D1904" s="23"/>
      <c r="E1904" s="95"/>
      <c r="F1904" s="95"/>
      <c r="K1904" s="530"/>
    </row>
    <row r="1905" spans="4:11" x14ac:dyDescent="0.45">
      <c r="D1905" s="23"/>
      <c r="E1905" s="95"/>
      <c r="F1905" s="95"/>
      <c r="K1905" s="530"/>
    </row>
    <row r="1906" spans="4:11" x14ac:dyDescent="0.45">
      <c r="D1906" s="23"/>
      <c r="E1906" s="95"/>
      <c r="F1906" s="95"/>
      <c r="K1906" s="530"/>
    </row>
    <row r="1907" spans="4:11" x14ac:dyDescent="0.45">
      <c r="D1907" s="23"/>
      <c r="E1907" s="95"/>
      <c r="F1907" s="95"/>
      <c r="K1907" s="530"/>
    </row>
    <row r="1908" spans="4:11" x14ac:dyDescent="0.45">
      <c r="D1908" s="23"/>
      <c r="E1908" s="95"/>
      <c r="F1908" s="95"/>
      <c r="K1908" s="530"/>
    </row>
    <row r="1909" spans="4:11" x14ac:dyDescent="0.45">
      <c r="D1909" s="23"/>
      <c r="E1909" s="95"/>
      <c r="F1909" s="95"/>
      <c r="K1909" s="530"/>
    </row>
    <row r="1910" spans="4:11" x14ac:dyDescent="0.45">
      <c r="D1910" s="23"/>
      <c r="E1910" s="95"/>
      <c r="F1910" s="95"/>
      <c r="K1910" s="530"/>
    </row>
    <row r="1911" spans="4:11" x14ac:dyDescent="0.45">
      <c r="D1911" s="23"/>
      <c r="E1911" s="95"/>
      <c r="F1911" s="95"/>
      <c r="K1911" s="530"/>
    </row>
    <row r="1912" spans="4:11" x14ac:dyDescent="0.45">
      <c r="D1912" s="23"/>
      <c r="E1912" s="95"/>
      <c r="F1912" s="95"/>
      <c r="K1912" s="530"/>
    </row>
    <row r="1913" spans="4:11" x14ac:dyDescent="0.45">
      <c r="D1913" s="23"/>
      <c r="E1913" s="95"/>
      <c r="F1913" s="95"/>
      <c r="K1913" s="530"/>
    </row>
    <row r="1914" spans="4:11" x14ac:dyDescent="0.45">
      <c r="D1914" s="23"/>
      <c r="E1914" s="95"/>
      <c r="F1914" s="95"/>
      <c r="K1914" s="530"/>
    </row>
    <row r="1915" spans="4:11" x14ac:dyDescent="0.45">
      <c r="D1915" s="23"/>
      <c r="E1915" s="95"/>
      <c r="F1915" s="95"/>
      <c r="K1915" s="530"/>
    </row>
    <row r="1916" spans="4:11" x14ac:dyDescent="0.45">
      <c r="D1916" s="23"/>
      <c r="E1916" s="95"/>
      <c r="F1916" s="95"/>
      <c r="K1916" s="530"/>
    </row>
    <row r="1917" spans="4:11" x14ac:dyDescent="0.45">
      <c r="D1917" s="23"/>
      <c r="E1917" s="95"/>
      <c r="F1917" s="95"/>
      <c r="K1917" s="530"/>
    </row>
    <row r="1918" spans="4:11" x14ac:dyDescent="0.45">
      <c r="D1918" s="23"/>
      <c r="E1918" s="95"/>
      <c r="F1918" s="95"/>
      <c r="K1918" s="530"/>
    </row>
    <row r="1919" spans="4:11" x14ac:dyDescent="0.45">
      <c r="D1919" s="23"/>
      <c r="E1919" s="95"/>
      <c r="F1919" s="95"/>
      <c r="K1919" s="530"/>
    </row>
    <row r="1920" spans="4:11" x14ac:dyDescent="0.45">
      <c r="D1920" s="23"/>
      <c r="E1920" s="95"/>
      <c r="F1920" s="95"/>
      <c r="K1920" s="530"/>
    </row>
    <row r="1921" spans="4:11" x14ac:dyDescent="0.45">
      <c r="D1921" s="23"/>
      <c r="E1921" s="95"/>
      <c r="F1921" s="95"/>
      <c r="K1921" s="530"/>
    </row>
    <row r="1922" spans="4:11" x14ac:dyDescent="0.45">
      <c r="D1922" s="23"/>
      <c r="E1922" s="95"/>
      <c r="F1922" s="95"/>
      <c r="K1922" s="530"/>
    </row>
    <row r="1923" spans="4:11" x14ac:dyDescent="0.45">
      <c r="D1923" s="23"/>
      <c r="E1923" s="95"/>
      <c r="F1923" s="95"/>
      <c r="K1923" s="530"/>
    </row>
    <row r="1924" spans="4:11" x14ac:dyDescent="0.45">
      <c r="D1924" s="23"/>
      <c r="E1924" s="95"/>
      <c r="F1924" s="95"/>
      <c r="K1924" s="530"/>
    </row>
    <row r="1925" spans="4:11" x14ac:dyDescent="0.45">
      <c r="D1925" s="23"/>
      <c r="E1925" s="95"/>
      <c r="F1925" s="95"/>
      <c r="K1925" s="530"/>
    </row>
    <row r="1926" spans="4:11" x14ac:dyDescent="0.45">
      <c r="D1926" s="23"/>
      <c r="E1926" s="95"/>
      <c r="F1926" s="95"/>
      <c r="K1926" s="530"/>
    </row>
    <row r="1927" spans="4:11" x14ac:dyDescent="0.45">
      <c r="D1927" s="23"/>
      <c r="E1927" s="95"/>
      <c r="F1927" s="95"/>
      <c r="K1927" s="530"/>
    </row>
    <row r="1928" spans="4:11" x14ac:dyDescent="0.45">
      <c r="D1928" s="23"/>
      <c r="E1928" s="95"/>
      <c r="F1928" s="95"/>
      <c r="K1928" s="530"/>
    </row>
    <row r="1929" spans="4:11" x14ac:dyDescent="0.45">
      <c r="D1929" s="23"/>
      <c r="E1929" s="95"/>
      <c r="F1929" s="95"/>
      <c r="K1929" s="530"/>
    </row>
    <row r="1930" spans="4:11" x14ac:dyDescent="0.45">
      <c r="D1930" s="23"/>
      <c r="E1930" s="95"/>
      <c r="F1930" s="95"/>
      <c r="K1930" s="530"/>
    </row>
    <row r="1931" spans="4:11" x14ac:dyDescent="0.45">
      <c r="D1931" s="23"/>
      <c r="E1931" s="95"/>
      <c r="F1931" s="95"/>
      <c r="K1931" s="530"/>
    </row>
    <row r="1932" spans="4:11" x14ac:dyDescent="0.45">
      <c r="D1932" s="23"/>
      <c r="E1932" s="95"/>
      <c r="F1932" s="95"/>
      <c r="K1932" s="530"/>
    </row>
    <row r="1933" spans="4:11" x14ac:dyDescent="0.45">
      <c r="D1933" s="23"/>
      <c r="E1933" s="95"/>
      <c r="F1933" s="95"/>
      <c r="K1933" s="530"/>
    </row>
    <row r="1934" spans="4:11" x14ac:dyDescent="0.45">
      <c r="D1934" s="23"/>
      <c r="E1934" s="95"/>
      <c r="F1934" s="95"/>
      <c r="K1934" s="530"/>
    </row>
    <row r="1935" spans="4:11" x14ac:dyDescent="0.45">
      <c r="D1935" s="23"/>
      <c r="E1935" s="95"/>
      <c r="F1935" s="95"/>
      <c r="K1935" s="530"/>
    </row>
    <row r="1936" spans="4:11" x14ac:dyDescent="0.45">
      <c r="D1936" s="23"/>
      <c r="E1936" s="95"/>
      <c r="F1936" s="95"/>
      <c r="K1936" s="530"/>
    </row>
    <row r="1937" spans="4:11" x14ac:dyDescent="0.45">
      <c r="D1937" s="23"/>
      <c r="E1937" s="95"/>
      <c r="F1937" s="95"/>
      <c r="K1937" s="530"/>
    </row>
    <row r="1938" spans="4:11" x14ac:dyDescent="0.45">
      <c r="D1938" s="23"/>
      <c r="E1938" s="95"/>
      <c r="F1938" s="95"/>
      <c r="K1938" s="530"/>
    </row>
    <row r="1939" spans="4:11" x14ac:dyDescent="0.45">
      <c r="D1939" s="23"/>
      <c r="E1939" s="95"/>
      <c r="F1939" s="95"/>
      <c r="K1939" s="530"/>
    </row>
    <row r="1940" spans="4:11" x14ac:dyDescent="0.45">
      <c r="D1940" s="23"/>
      <c r="E1940" s="95"/>
      <c r="F1940" s="95"/>
      <c r="K1940" s="530"/>
    </row>
    <row r="1941" spans="4:11" x14ac:dyDescent="0.45">
      <c r="D1941" s="23"/>
      <c r="E1941" s="95"/>
      <c r="F1941" s="95"/>
      <c r="K1941" s="530"/>
    </row>
    <row r="1942" spans="4:11" x14ac:dyDescent="0.45">
      <c r="D1942" s="23"/>
      <c r="E1942" s="95"/>
      <c r="F1942" s="95"/>
      <c r="K1942" s="530"/>
    </row>
    <row r="1943" spans="4:11" x14ac:dyDescent="0.45">
      <c r="D1943" s="23"/>
      <c r="E1943" s="95"/>
      <c r="F1943" s="95"/>
      <c r="K1943" s="530"/>
    </row>
    <row r="1944" spans="4:11" x14ac:dyDescent="0.45">
      <c r="D1944" s="23"/>
      <c r="E1944" s="95"/>
      <c r="F1944" s="95"/>
      <c r="K1944" s="530"/>
    </row>
    <row r="1945" spans="4:11" x14ac:dyDescent="0.45">
      <c r="D1945" s="23"/>
      <c r="E1945" s="95"/>
      <c r="F1945" s="95"/>
      <c r="K1945" s="530"/>
    </row>
    <row r="1946" spans="4:11" x14ac:dyDescent="0.45">
      <c r="D1946" s="23"/>
      <c r="E1946" s="95"/>
      <c r="F1946" s="95"/>
      <c r="K1946" s="530"/>
    </row>
    <row r="1947" spans="4:11" x14ac:dyDescent="0.45">
      <c r="D1947" s="23"/>
      <c r="E1947" s="95"/>
      <c r="F1947" s="95"/>
      <c r="K1947" s="530"/>
    </row>
    <row r="1948" spans="4:11" x14ac:dyDescent="0.45">
      <c r="D1948" s="23"/>
      <c r="E1948" s="95"/>
      <c r="F1948" s="95"/>
      <c r="K1948" s="530"/>
    </row>
    <row r="1949" spans="4:11" x14ac:dyDescent="0.45">
      <c r="D1949" s="23"/>
      <c r="E1949" s="95"/>
      <c r="F1949" s="95"/>
      <c r="K1949" s="530"/>
    </row>
    <row r="1950" spans="4:11" x14ac:dyDescent="0.45">
      <c r="D1950" s="23"/>
      <c r="E1950" s="95"/>
      <c r="F1950" s="95"/>
      <c r="K1950" s="530"/>
    </row>
    <row r="1951" spans="4:11" x14ac:dyDescent="0.45">
      <c r="D1951" s="23"/>
      <c r="E1951" s="95"/>
      <c r="F1951" s="95"/>
      <c r="K1951" s="530"/>
    </row>
    <row r="1952" spans="4:11" x14ac:dyDescent="0.45">
      <c r="D1952" s="23"/>
      <c r="E1952" s="95"/>
      <c r="F1952" s="95"/>
      <c r="K1952" s="530"/>
    </row>
    <row r="1953" spans="4:11" x14ac:dyDescent="0.45">
      <c r="D1953" s="23"/>
      <c r="E1953" s="95"/>
      <c r="F1953" s="95"/>
      <c r="K1953" s="530"/>
    </row>
    <row r="1954" spans="4:11" x14ac:dyDescent="0.45">
      <c r="D1954" s="23"/>
      <c r="E1954" s="95"/>
      <c r="F1954" s="95"/>
      <c r="K1954" s="530"/>
    </row>
    <row r="1955" spans="4:11" x14ac:dyDescent="0.45">
      <c r="D1955" s="23"/>
      <c r="E1955" s="95"/>
      <c r="F1955" s="95"/>
      <c r="K1955" s="530"/>
    </row>
    <row r="1956" spans="4:11" x14ac:dyDescent="0.45">
      <c r="D1956" s="23"/>
      <c r="E1956" s="95"/>
      <c r="F1956" s="95"/>
      <c r="K1956" s="530"/>
    </row>
    <row r="1957" spans="4:11" x14ac:dyDescent="0.45">
      <c r="D1957" s="23"/>
      <c r="E1957" s="95"/>
      <c r="F1957" s="95"/>
      <c r="K1957" s="530"/>
    </row>
    <row r="1958" spans="4:11" x14ac:dyDescent="0.45">
      <c r="D1958" s="23"/>
      <c r="E1958" s="95"/>
      <c r="F1958" s="95"/>
      <c r="K1958" s="530"/>
    </row>
    <row r="1959" spans="4:11" x14ac:dyDescent="0.45">
      <c r="D1959" s="23"/>
      <c r="E1959" s="95"/>
      <c r="F1959" s="95"/>
      <c r="K1959" s="530"/>
    </row>
    <row r="1960" spans="4:11" x14ac:dyDescent="0.45">
      <c r="D1960" s="23"/>
      <c r="E1960" s="95"/>
      <c r="F1960" s="95"/>
      <c r="K1960" s="530"/>
    </row>
    <row r="1961" spans="4:11" x14ac:dyDescent="0.45">
      <c r="D1961" s="23"/>
      <c r="E1961" s="95"/>
      <c r="F1961" s="95"/>
      <c r="K1961" s="530"/>
    </row>
    <row r="1962" spans="4:11" x14ac:dyDescent="0.45">
      <c r="D1962" s="23"/>
      <c r="E1962" s="95"/>
      <c r="F1962" s="95"/>
      <c r="K1962" s="530"/>
    </row>
    <row r="1963" spans="4:11" x14ac:dyDescent="0.45">
      <c r="D1963" s="23"/>
      <c r="E1963" s="95"/>
      <c r="F1963" s="95"/>
      <c r="K1963" s="530"/>
    </row>
    <row r="1964" spans="4:11" x14ac:dyDescent="0.45">
      <c r="D1964" s="23"/>
      <c r="E1964" s="95"/>
      <c r="F1964" s="95"/>
      <c r="K1964" s="530"/>
    </row>
    <row r="1965" spans="4:11" x14ac:dyDescent="0.45">
      <c r="D1965" s="23"/>
      <c r="E1965" s="95"/>
      <c r="F1965" s="95"/>
      <c r="K1965" s="530"/>
    </row>
    <row r="1966" spans="4:11" x14ac:dyDescent="0.45">
      <c r="D1966" s="23"/>
      <c r="E1966" s="95"/>
      <c r="F1966" s="95"/>
      <c r="K1966" s="530"/>
    </row>
    <row r="1967" spans="4:11" x14ac:dyDescent="0.45">
      <c r="D1967" s="23"/>
      <c r="E1967" s="95"/>
      <c r="F1967" s="95"/>
      <c r="K1967" s="530"/>
    </row>
    <row r="1968" spans="4:11" x14ac:dyDescent="0.45">
      <c r="D1968" s="23"/>
      <c r="E1968" s="95"/>
      <c r="F1968" s="95"/>
      <c r="K1968" s="530"/>
    </row>
    <row r="1969" spans="4:11" x14ac:dyDescent="0.45">
      <c r="D1969" s="23"/>
      <c r="E1969" s="95"/>
      <c r="F1969" s="95"/>
      <c r="K1969" s="530"/>
    </row>
    <row r="1970" spans="4:11" x14ac:dyDescent="0.45">
      <c r="D1970" s="23"/>
      <c r="E1970" s="95"/>
      <c r="F1970" s="95"/>
      <c r="K1970" s="530"/>
    </row>
    <row r="1971" spans="4:11" x14ac:dyDescent="0.45">
      <c r="D1971" s="23"/>
      <c r="E1971" s="95"/>
      <c r="F1971" s="95"/>
      <c r="K1971" s="530"/>
    </row>
    <row r="1972" spans="4:11" x14ac:dyDescent="0.45">
      <c r="D1972" s="23"/>
      <c r="E1972" s="95"/>
      <c r="F1972" s="95"/>
      <c r="K1972" s="530"/>
    </row>
    <row r="1973" spans="4:11" x14ac:dyDescent="0.45">
      <c r="D1973" s="23"/>
      <c r="E1973" s="95"/>
      <c r="F1973" s="95"/>
      <c r="K1973" s="530"/>
    </row>
    <row r="1974" spans="4:11" x14ac:dyDescent="0.45">
      <c r="D1974" s="23"/>
      <c r="E1974" s="95"/>
      <c r="F1974" s="95"/>
      <c r="K1974" s="530"/>
    </row>
    <row r="1975" spans="4:11" x14ac:dyDescent="0.45">
      <c r="D1975" s="23"/>
      <c r="E1975" s="95"/>
      <c r="F1975" s="95"/>
      <c r="K1975" s="530"/>
    </row>
    <row r="1976" spans="4:11" x14ac:dyDescent="0.45">
      <c r="D1976" s="23"/>
      <c r="E1976" s="95"/>
      <c r="F1976" s="95"/>
      <c r="K1976" s="530"/>
    </row>
    <row r="1977" spans="4:11" x14ac:dyDescent="0.45">
      <c r="D1977" s="23"/>
      <c r="E1977" s="95"/>
      <c r="F1977" s="95"/>
      <c r="K1977" s="530"/>
    </row>
    <row r="1978" spans="4:11" x14ac:dyDescent="0.45">
      <c r="D1978" s="23"/>
      <c r="E1978" s="95"/>
      <c r="F1978" s="95"/>
      <c r="K1978" s="530"/>
    </row>
    <row r="1979" spans="4:11" x14ac:dyDescent="0.45">
      <c r="D1979" s="23"/>
      <c r="E1979" s="95"/>
      <c r="F1979" s="95"/>
      <c r="K1979" s="530"/>
    </row>
    <row r="1980" spans="4:11" x14ac:dyDescent="0.45">
      <c r="D1980" s="23"/>
      <c r="E1980" s="95"/>
      <c r="F1980" s="95"/>
      <c r="K1980" s="530"/>
    </row>
    <row r="1981" spans="4:11" x14ac:dyDescent="0.45">
      <c r="D1981" s="23"/>
      <c r="E1981" s="95"/>
      <c r="F1981" s="95"/>
      <c r="K1981" s="530"/>
    </row>
    <row r="1982" spans="4:11" x14ac:dyDescent="0.45">
      <c r="D1982" s="23"/>
      <c r="E1982" s="95"/>
      <c r="F1982" s="95"/>
      <c r="K1982" s="530"/>
    </row>
    <row r="1983" spans="4:11" x14ac:dyDescent="0.45">
      <c r="D1983" s="23"/>
      <c r="E1983" s="95"/>
      <c r="F1983" s="95"/>
      <c r="K1983" s="530"/>
    </row>
    <row r="1984" spans="4:11" x14ac:dyDescent="0.45">
      <c r="D1984" s="23"/>
      <c r="E1984" s="95"/>
      <c r="F1984" s="95"/>
      <c r="K1984" s="530"/>
    </row>
    <row r="1985" spans="4:11" x14ac:dyDescent="0.45">
      <c r="D1985" s="23"/>
      <c r="E1985" s="95"/>
      <c r="F1985" s="95"/>
      <c r="K1985" s="530"/>
    </row>
    <row r="1986" spans="4:11" x14ac:dyDescent="0.45">
      <c r="D1986" s="23"/>
      <c r="E1986" s="95"/>
      <c r="F1986" s="95"/>
      <c r="K1986" s="530"/>
    </row>
    <row r="1987" spans="4:11" x14ac:dyDescent="0.45">
      <c r="D1987" s="23"/>
      <c r="E1987" s="95"/>
      <c r="F1987" s="95"/>
      <c r="K1987" s="530"/>
    </row>
    <row r="1988" spans="4:11" x14ac:dyDescent="0.45">
      <c r="D1988" s="23"/>
      <c r="E1988" s="95"/>
      <c r="F1988" s="95"/>
      <c r="K1988" s="530"/>
    </row>
    <row r="1989" spans="4:11" x14ac:dyDescent="0.45">
      <c r="D1989" s="23"/>
      <c r="E1989" s="95"/>
      <c r="F1989" s="95"/>
      <c r="K1989" s="530"/>
    </row>
    <row r="1990" spans="4:11" x14ac:dyDescent="0.45">
      <c r="D1990" s="23"/>
      <c r="E1990" s="95"/>
      <c r="F1990" s="95"/>
      <c r="K1990" s="530"/>
    </row>
    <row r="1991" spans="4:11" x14ac:dyDescent="0.45">
      <c r="D1991" s="23"/>
      <c r="E1991" s="95"/>
      <c r="F1991" s="95"/>
      <c r="K1991" s="530"/>
    </row>
    <row r="1992" spans="4:11" x14ac:dyDescent="0.45">
      <c r="D1992" s="23"/>
      <c r="E1992" s="95"/>
      <c r="F1992" s="95"/>
      <c r="K1992" s="530"/>
    </row>
    <row r="1993" spans="4:11" x14ac:dyDescent="0.45">
      <c r="D1993" s="23"/>
      <c r="E1993" s="95"/>
      <c r="F1993" s="95"/>
      <c r="K1993" s="530"/>
    </row>
    <row r="1994" spans="4:11" x14ac:dyDescent="0.45">
      <c r="D1994" s="23"/>
      <c r="E1994" s="95"/>
      <c r="F1994" s="95"/>
      <c r="K1994" s="530"/>
    </row>
    <row r="1995" spans="4:11" x14ac:dyDescent="0.45">
      <c r="D1995" s="23"/>
      <c r="E1995" s="95"/>
      <c r="F1995" s="95"/>
      <c r="K1995" s="530"/>
    </row>
    <row r="1996" spans="4:11" x14ac:dyDescent="0.45">
      <c r="D1996" s="23"/>
      <c r="E1996" s="95"/>
      <c r="F1996" s="95"/>
      <c r="K1996" s="530"/>
    </row>
    <row r="1997" spans="4:11" x14ac:dyDescent="0.45">
      <c r="D1997" s="23"/>
      <c r="E1997" s="95"/>
      <c r="F1997" s="95"/>
      <c r="K1997" s="530"/>
    </row>
    <row r="1998" spans="4:11" x14ac:dyDescent="0.45">
      <c r="D1998" s="23"/>
      <c r="E1998" s="95"/>
      <c r="F1998" s="95"/>
      <c r="K1998" s="530"/>
    </row>
    <row r="1999" spans="4:11" x14ac:dyDescent="0.45">
      <c r="D1999" s="23"/>
      <c r="E1999" s="95"/>
      <c r="F1999" s="95"/>
      <c r="K1999" s="530"/>
    </row>
    <row r="2000" spans="4:11" x14ac:dyDescent="0.45">
      <c r="D2000" s="23"/>
      <c r="E2000" s="95"/>
      <c r="F2000" s="95"/>
      <c r="K2000" s="530"/>
    </row>
    <row r="2001" spans="4:11" x14ac:dyDescent="0.45">
      <c r="D2001" s="23"/>
      <c r="E2001" s="95"/>
      <c r="F2001" s="95"/>
      <c r="K2001" s="530"/>
    </row>
    <row r="2002" spans="4:11" x14ac:dyDescent="0.45">
      <c r="D2002" s="23"/>
      <c r="E2002" s="95"/>
      <c r="F2002" s="95"/>
      <c r="K2002" s="530"/>
    </row>
    <row r="2003" spans="4:11" x14ac:dyDescent="0.45">
      <c r="D2003" s="23"/>
      <c r="E2003" s="95"/>
      <c r="F2003" s="95"/>
      <c r="K2003" s="530"/>
    </row>
    <row r="2004" spans="4:11" x14ac:dyDescent="0.45">
      <c r="D2004" s="23"/>
      <c r="E2004" s="95"/>
      <c r="F2004" s="95"/>
      <c r="K2004" s="530"/>
    </row>
    <row r="2005" spans="4:11" x14ac:dyDescent="0.45">
      <c r="D2005" s="23"/>
      <c r="E2005" s="95"/>
      <c r="F2005" s="95"/>
      <c r="K2005" s="530"/>
    </row>
    <row r="2006" spans="4:11" x14ac:dyDescent="0.45">
      <c r="D2006" s="23"/>
      <c r="E2006" s="95"/>
      <c r="F2006" s="95"/>
      <c r="K2006" s="530"/>
    </row>
    <row r="2007" spans="4:11" x14ac:dyDescent="0.45">
      <c r="D2007" s="23"/>
      <c r="E2007" s="95"/>
      <c r="F2007" s="95"/>
      <c r="K2007" s="530"/>
    </row>
    <row r="2008" spans="4:11" x14ac:dyDescent="0.45">
      <c r="D2008" s="23"/>
      <c r="E2008" s="95"/>
      <c r="F2008" s="95"/>
      <c r="K2008" s="530"/>
    </row>
    <row r="2009" spans="4:11" x14ac:dyDescent="0.45">
      <c r="D2009" s="23"/>
      <c r="E2009" s="95"/>
      <c r="F2009" s="95"/>
      <c r="K2009" s="530"/>
    </row>
    <row r="2010" spans="4:11" x14ac:dyDescent="0.45">
      <c r="D2010" s="23"/>
      <c r="E2010" s="95"/>
      <c r="F2010" s="95"/>
      <c r="K2010" s="530"/>
    </row>
    <row r="2011" spans="4:11" x14ac:dyDescent="0.45">
      <c r="D2011" s="23"/>
      <c r="E2011" s="95"/>
      <c r="F2011" s="95"/>
      <c r="K2011" s="530"/>
    </row>
    <row r="2012" spans="4:11" x14ac:dyDescent="0.45">
      <c r="D2012" s="23"/>
      <c r="E2012" s="95"/>
      <c r="F2012" s="95"/>
      <c r="K2012" s="530"/>
    </row>
    <row r="2013" spans="4:11" x14ac:dyDescent="0.45">
      <c r="D2013" s="23"/>
      <c r="E2013" s="95"/>
      <c r="F2013" s="95"/>
      <c r="K2013" s="530"/>
    </row>
    <row r="2014" spans="4:11" x14ac:dyDescent="0.45">
      <c r="D2014" s="23"/>
      <c r="E2014" s="95"/>
      <c r="F2014" s="95"/>
      <c r="K2014" s="530"/>
    </row>
    <row r="2015" spans="4:11" x14ac:dyDescent="0.45">
      <c r="D2015" s="23"/>
      <c r="E2015" s="95"/>
      <c r="F2015" s="95"/>
      <c r="K2015" s="530"/>
    </row>
    <row r="2016" spans="4:11" x14ac:dyDescent="0.45">
      <c r="D2016" s="23"/>
      <c r="E2016" s="95"/>
      <c r="F2016" s="95"/>
      <c r="K2016" s="530"/>
    </row>
    <row r="2017" spans="4:11" x14ac:dyDescent="0.45">
      <c r="D2017" s="23"/>
      <c r="E2017" s="95"/>
      <c r="F2017" s="95"/>
      <c r="K2017" s="530"/>
    </row>
    <row r="2018" spans="4:11" x14ac:dyDescent="0.45">
      <c r="D2018" s="23"/>
      <c r="E2018" s="95"/>
      <c r="F2018" s="95"/>
      <c r="K2018" s="530"/>
    </row>
    <row r="2019" spans="4:11" x14ac:dyDescent="0.45">
      <c r="D2019" s="23"/>
      <c r="E2019" s="95"/>
      <c r="F2019" s="95"/>
      <c r="K2019" s="530"/>
    </row>
    <row r="2020" spans="4:11" x14ac:dyDescent="0.45">
      <c r="D2020" s="23"/>
      <c r="E2020" s="95"/>
      <c r="F2020" s="95"/>
      <c r="K2020" s="530"/>
    </row>
    <row r="2021" spans="4:11" x14ac:dyDescent="0.45">
      <c r="D2021" s="23"/>
      <c r="E2021" s="95"/>
      <c r="F2021" s="95"/>
      <c r="K2021" s="530"/>
    </row>
    <row r="2022" spans="4:11" x14ac:dyDescent="0.45">
      <c r="D2022" s="23"/>
      <c r="E2022" s="95"/>
      <c r="F2022" s="95"/>
      <c r="K2022" s="530"/>
    </row>
    <row r="2023" spans="4:11" x14ac:dyDescent="0.45">
      <c r="D2023" s="23"/>
      <c r="E2023" s="95"/>
      <c r="F2023" s="95"/>
      <c r="K2023" s="530"/>
    </row>
    <row r="2024" spans="4:11" x14ac:dyDescent="0.45">
      <c r="D2024" s="23"/>
      <c r="E2024" s="95"/>
      <c r="F2024" s="95"/>
      <c r="K2024" s="530"/>
    </row>
    <row r="2025" spans="4:11" x14ac:dyDescent="0.45">
      <c r="D2025" s="23"/>
      <c r="E2025" s="95"/>
      <c r="F2025" s="95"/>
      <c r="K2025" s="530"/>
    </row>
    <row r="2026" spans="4:11" x14ac:dyDescent="0.45">
      <c r="D2026" s="23"/>
      <c r="E2026" s="95"/>
      <c r="F2026" s="95"/>
      <c r="K2026" s="530"/>
    </row>
    <row r="2027" spans="4:11" x14ac:dyDescent="0.45">
      <c r="D2027" s="23"/>
      <c r="E2027" s="95"/>
      <c r="F2027" s="95"/>
      <c r="K2027" s="530"/>
    </row>
    <row r="2028" spans="4:11" x14ac:dyDescent="0.45">
      <c r="D2028" s="23"/>
      <c r="E2028" s="95"/>
      <c r="F2028" s="95"/>
      <c r="K2028" s="530"/>
    </row>
    <row r="2029" spans="4:11" x14ac:dyDescent="0.45">
      <c r="D2029" s="23"/>
      <c r="E2029" s="95"/>
      <c r="F2029" s="95"/>
      <c r="K2029" s="530"/>
    </row>
    <row r="2030" spans="4:11" x14ac:dyDescent="0.45">
      <c r="D2030" s="23"/>
      <c r="E2030" s="95"/>
      <c r="F2030" s="95"/>
      <c r="K2030" s="530"/>
    </row>
    <row r="2031" spans="4:11" x14ac:dyDescent="0.45">
      <c r="D2031" s="23"/>
      <c r="E2031" s="95"/>
      <c r="F2031" s="95"/>
      <c r="K2031" s="530"/>
    </row>
    <row r="2032" spans="4:11" x14ac:dyDescent="0.45">
      <c r="D2032" s="23"/>
      <c r="E2032" s="95"/>
      <c r="F2032" s="95"/>
      <c r="K2032" s="530"/>
    </row>
    <row r="2033" spans="4:11" x14ac:dyDescent="0.45">
      <c r="D2033" s="23"/>
      <c r="E2033" s="95"/>
      <c r="F2033" s="95"/>
      <c r="K2033" s="530"/>
    </row>
    <row r="2034" spans="4:11" x14ac:dyDescent="0.45">
      <c r="D2034" s="23"/>
      <c r="E2034" s="95"/>
      <c r="F2034" s="95"/>
      <c r="K2034" s="530"/>
    </row>
    <row r="2035" spans="4:11" x14ac:dyDescent="0.45">
      <c r="D2035" s="23"/>
      <c r="E2035" s="95"/>
      <c r="F2035" s="95"/>
      <c r="K2035" s="530"/>
    </row>
    <row r="2036" spans="4:11" x14ac:dyDescent="0.45">
      <c r="D2036" s="23"/>
      <c r="E2036" s="95"/>
      <c r="F2036" s="95"/>
      <c r="K2036" s="530"/>
    </row>
    <row r="2037" spans="4:11" x14ac:dyDescent="0.45">
      <c r="D2037" s="23"/>
      <c r="E2037" s="95"/>
      <c r="F2037" s="95"/>
      <c r="K2037" s="530"/>
    </row>
    <row r="2038" spans="4:11" x14ac:dyDescent="0.45">
      <c r="D2038" s="23"/>
      <c r="E2038" s="95"/>
      <c r="F2038" s="95"/>
      <c r="K2038" s="530"/>
    </row>
    <row r="2039" spans="4:11" x14ac:dyDescent="0.45">
      <c r="D2039" s="23"/>
      <c r="E2039" s="95"/>
      <c r="F2039" s="95"/>
      <c r="K2039" s="530"/>
    </row>
    <row r="2040" spans="4:11" x14ac:dyDescent="0.45">
      <c r="D2040" s="23"/>
      <c r="E2040" s="95"/>
      <c r="F2040" s="95"/>
      <c r="K2040" s="530"/>
    </row>
    <row r="2041" spans="4:11" x14ac:dyDescent="0.45">
      <c r="D2041" s="23"/>
      <c r="E2041" s="95"/>
      <c r="F2041" s="95"/>
      <c r="K2041" s="530"/>
    </row>
    <row r="2042" spans="4:11" x14ac:dyDescent="0.45">
      <c r="D2042" s="23"/>
      <c r="E2042" s="95"/>
      <c r="F2042" s="95"/>
      <c r="K2042" s="530"/>
    </row>
    <row r="2043" spans="4:11" x14ac:dyDescent="0.45">
      <c r="D2043" s="23"/>
      <c r="E2043" s="95"/>
      <c r="F2043" s="95"/>
      <c r="K2043" s="530"/>
    </row>
    <row r="2044" spans="4:11" x14ac:dyDescent="0.45">
      <c r="D2044" s="23"/>
      <c r="E2044" s="95"/>
      <c r="F2044" s="95"/>
      <c r="K2044" s="530"/>
    </row>
    <row r="2045" spans="4:11" x14ac:dyDescent="0.45">
      <c r="D2045" s="23"/>
      <c r="E2045" s="95"/>
      <c r="F2045" s="95"/>
      <c r="K2045" s="530"/>
    </row>
    <row r="2046" spans="4:11" x14ac:dyDescent="0.45">
      <c r="D2046" s="23"/>
      <c r="E2046" s="95"/>
      <c r="F2046" s="95"/>
      <c r="K2046" s="530"/>
    </row>
    <row r="2047" spans="4:11" x14ac:dyDescent="0.45">
      <c r="D2047" s="23"/>
      <c r="E2047" s="95"/>
      <c r="F2047" s="95"/>
      <c r="K2047" s="530"/>
    </row>
    <row r="2048" spans="4:11" x14ac:dyDescent="0.45">
      <c r="D2048" s="23"/>
      <c r="E2048" s="95"/>
      <c r="F2048" s="95"/>
      <c r="K2048" s="530"/>
    </row>
    <row r="2049" spans="4:11" x14ac:dyDescent="0.45">
      <c r="D2049" s="23"/>
      <c r="E2049" s="95"/>
      <c r="F2049" s="95"/>
      <c r="K2049" s="530"/>
    </row>
    <row r="2050" spans="4:11" x14ac:dyDescent="0.45">
      <c r="D2050" s="23"/>
      <c r="E2050" s="95"/>
      <c r="F2050" s="95"/>
      <c r="K2050" s="530"/>
    </row>
    <row r="2051" spans="4:11" x14ac:dyDescent="0.45">
      <c r="D2051" s="23"/>
      <c r="E2051" s="95"/>
      <c r="F2051" s="95"/>
      <c r="K2051" s="530"/>
    </row>
    <row r="2052" spans="4:11" x14ac:dyDescent="0.45">
      <c r="D2052" s="23"/>
      <c r="E2052" s="95"/>
      <c r="F2052" s="95"/>
      <c r="K2052" s="530"/>
    </row>
    <row r="2053" spans="4:11" x14ac:dyDescent="0.45">
      <c r="D2053" s="23"/>
      <c r="E2053" s="95"/>
      <c r="F2053" s="95"/>
      <c r="K2053" s="530"/>
    </row>
    <row r="2054" spans="4:11" x14ac:dyDescent="0.45">
      <c r="D2054" s="23"/>
      <c r="E2054" s="95"/>
      <c r="F2054" s="95"/>
      <c r="K2054" s="530"/>
    </row>
    <row r="2055" spans="4:11" x14ac:dyDescent="0.45">
      <c r="D2055" s="23"/>
      <c r="E2055" s="95"/>
      <c r="F2055" s="95"/>
      <c r="K2055" s="530"/>
    </row>
    <row r="2056" spans="4:11" x14ac:dyDescent="0.45">
      <c r="D2056" s="23"/>
      <c r="E2056" s="95"/>
      <c r="F2056" s="95"/>
      <c r="K2056" s="530"/>
    </row>
    <row r="2057" spans="4:11" x14ac:dyDescent="0.45">
      <c r="D2057" s="23"/>
      <c r="E2057" s="95"/>
      <c r="F2057" s="95"/>
      <c r="K2057" s="530"/>
    </row>
    <row r="2058" spans="4:11" x14ac:dyDescent="0.45">
      <c r="D2058" s="23"/>
      <c r="E2058" s="95"/>
      <c r="F2058" s="95"/>
      <c r="K2058" s="530"/>
    </row>
    <row r="2059" spans="4:11" x14ac:dyDescent="0.45">
      <c r="D2059" s="23"/>
      <c r="E2059" s="95"/>
      <c r="F2059" s="95"/>
      <c r="K2059" s="530"/>
    </row>
    <row r="2060" spans="4:11" x14ac:dyDescent="0.45">
      <c r="D2060" s="23"/>
      <c r="E2060" s="95"/>
      <c r="F2060" s="95"/>
      <c r="K2060" s="530"/>
    </row>
    <row r="2061" spans="4:11" x14ac:dyDescent="0.45">
      <c r="D2061" s="23"/>
      <c r="E2061" s="95"/>
      <c r="F2061" s="95"/>
      <c r="K2061" s="530"/>
    </row>
    <row r="2062" spans="4:11" x14ac:dyDescent="0.45">
      <c r="D2062" s="23"/>
      <c r="E2062" s="95"/>
      <c r="F2062" s="95"/>
      <c r="K2062" s="530"/>
    </row>
    <row r="2063" spans="4:11" x14ac:dyDescent="0.45">
      <c r="D2063" s="23"/>
      <c r="E2063" s="95"/>
      <c r="F2063" s="95"/>
      <c r="K2063" s="530"/>
    </row>
    <row r="2064" spans="4:11" x14ac:dyDescent="0.45">
      <c r="D2064" s="23"/>
      <c r="E2064" s="95"/>
      <c r="F2064" s="95"/>
      <c r="K2064" s="530"/>
    </row>
    <row r="2065" spans="4:11" x14ac:dyDescent="0.45">
      <c r="D2065" s="23"/>
      <c r="E2065" s="95"/>
      <c r="F2065" s="95"/>
      <c r="K2065" s="530"/>
    </row>
    <row r="2066" spans="4:11" x14ac:dyDescent="0.45">
      <c r="D2066" s="23"/>
      <c r="E2066" s="95"/>
      <c r="F2066" s="95"/>
      <c r="K2066" s="530"/>
    </row>
    <row r="2067" spans="4:11" x14ac:dyDescent="0.45">
      <c r="D2067" s="23"/>
      <c r="E2067" s="95"/>
      <c r="F2067" s="95"/>
      <c r="K2067" s="530"/>
    </row>
    <row r="2068" spans="4:11" x14ac:dyDescent="0.45">
      <c r="D2068" s="23"/>
      <c r="E2068" s="95"/>
      <c r="F2068" s="95"/>
      <c r="K2068" s="530"/>
    </row>
    <row r="2069" spans="4:11" x14ac:dyDescent="0.45">
      <c r="D2069" s="23"/>
      <c r="E2069" s="95"/>
      <c r="F2069" s="95"/>
      <c r="K2069" s="530"/>
    </row>
    <row r="2070" spans="4:11" x14ac:dyDescent="0.45">
      <c r="D2070" s="23"/>
      <c r="E2070" s="95"/>
      <c r="F2070" s="95"/>
      <c r="K2070" s="530"/>
    </row>
    <row r="2071" spans="4:11" x14ac:dyDescent="0.45">
      <c r="D2071" s="23"/>
      <c r="E2071" s="95"/>
      <c r="F2071" s="95"/>
      <c r="K2071" s="530"/>
    </row>
    <row r="2072" spans="4:11" x14ac:dyDescent="0.45">
      <c r="D2072" s="23"/>
      <c r="E2072" s="95"/>
      <c r="F2072" s="95"/>
      <c r="K2072" s="530"/>
    </row>
    <row r="2073" spans="4:11" x14ac:dyDescent="0.45">
      <c r="D2073" s="23"/>
      <c r="E2073" s="95"/>
      <c r="F2073" s="95"/>
      <c r="K2073" s="530"/>
    </row>
    <row r="2074" spans="4:11" x14ac:dyDescent="0.45">
      <c r="D2074" s="23"/>
      <c r="E2074" s="95"/>
      <c r="F2074" s="95"/>
      <c r="K2074" s="530"/>
    </row>
    <row r="2075" spans="4:11" x14ac:dyDescent="0.45">
      <c r="D2075" s="23"/>
      <c r="E2075" s="95"/>
      <c r="F2075" s="95"/>
      <c r="K2075" s="530"/>
    </row>
    <row r="2076" spans="4:11" x14ac:dyDescent="0.45">
      <c r="D2076" s="23"/>
      <c r="E2076" s="95"/>
      <c r="F2076" s="95"/>
      <c r="K2076" s="530"/>
    </row>
    <row r="2077" spans="4:11" x14ac:dyDescent="0.45">
      <c r="D2077" s="23"/>
      <c r="E2077" s="95"/>
      <c r="F2077" s="95"/>
      <c r="K2077" s="530"/>
    </row>
    <row r="2078" spans="4:11" x14ac:dyDescent="0.45">
      <c r="D2078" s="23"/>
      <c r="E2078" s="95"/>
      <c r="F2078" s="95"/>
      <c r="K2078" s="530"/>
    </row>
    <row r="2079" spans="4:11" x14ac:dyDescent="0.45">
      <c r="D2079" s="23"/>
      <c r="E2079" s="95"/>
      <c r="F2079" s="95"/>
      <c r="K2079" s="530"/>
    </row>
    <row r="2080" spans="4:11" x14ac:dyDescent="0.45">
      <c r="D2080" s="23"/>
      <c r="E2080" s="95"/>
      <c r="F2080" s="95"/>
      <c r="K2080" s="530"/>
    </row>
    <row r="2081" spans="4:11" x14ac:dyDescent="0.45">
      <c r="D2081" s="23"/>
      <c r="E2081" s="95"/>
      <c r="F2081" s="95"/>
      <c r="K2081" s="530"/>
    </row>
    <row r="2082" spans="4:11" x14ac:dyDescent="0.45">
      <c r="D2082" s="23"/>
      <c r="E2082" s="95"/>
      <c r="F2082" s="95"/>
      <c r="K2082" s="530"/>
    </row>
    <row r="2083" spans="4:11" x14ac:dyDescent="0.45">
      <c r="D2083" s="23"/>
      <c r="E2083" s="95"/>
      <c r="F2083" s="95"/>
      <c r="K2083" s="530"/>
    </row>
    <row r="2084" spans="4:11" x14ac:dyDescent="0.45">
      <c r="D2084" s="23"/>
      <c r="E2084" s="95"/>
      <c r="F2084" s="95"/>
      <c r="K2084" s="530"/>
    </row>
    <row r="2085" spans="4:11" x14ac:dyDescent="0.45">
      <c r="D2085" s="23"/>
      <c r="E2085" s="95"/>
      <c r="F2085" s="95"/>
      <c r="K2085" s="530"/>
    </row>
    <row r="2086" spans="4:11" x14ac:dyDescent="0.45">
      <c r="D2086" s="23"/>
      <c r="E2086" s="95"/>
      <c r="F2086" s="95"/>
      <c r="K2086" s="530"/>
    </row>
    <row r="2087" spans="4:11" x14ac:dyDescent="0.45">
      <c r="D2087" s="23"/>
      <c r="E2087" s="95"/>
      <c r="F2087" s="95"/>
      <c r="K2087" s="530"/>
    </row>
    <row r="2088" spans="4:11" x14ac:dyDescent="0.45">
      <c r="D2088" s="23"/>
      <c r="E2088" s="95"/>
      <c r="F2088" s="95"/>
      <c r="K2088" s="530"/>
    </row>
    <row r="2089" spans="4:11" x14ac:dyDescent="0.45">
      <c r="D2089" s="23"/>
      <c r="E2089" s="95"/>
      <c r="F2089" s="95"/>
      <c r="K2089" s="530"/>
    </row>
    <row r="2090" spans="4:11" x14ac:dyDescent="0.45">
      <c r="D2090" s="23"/>
      <c r="E2090" s="95"/>
      <c r="F2090" s="95"/>
      <c r="K2090" s="530"/>
    </row>
    <row r="2091" spans="4:11" x14ac:dyDescent="0.45">
      <c r="D2091" s="23"/>
      <c r="E2091" s="95"/>
      <c r="F2091" s="95"/>
      <c r="K2091" s="530"/>
    </row>
    <row r="2092" spans="4:11" x14ac:dyDescent="0.45">
      <c r="D2092" s="23"/>
      <c r="E2092" s="95"/>
      <c r="F2092" s="95"/>
      <c r="K2092" s="530"/>
    </row>
    <row r="2093" spans="4:11" x14ac:dyDescent="0.45">
      <c r="D2093" s="23"/>
      <c r="E2093" s="95"/>
      <c r="F2093" s="95"/>
      <c r="K2093" s="530"/>
    </row>
    <row r="2094" spans="4:11" x14ac:dyDescent="0.45">
      <c r="D2094" s="23"/>
      <c r="E2094" s="95"/>
      <c r="F2094" s="95"/>
      <c r="K2094" s="530"/>
    </row>
    <row r="2095" spans="4:11" x14ac:dyDescent="0.45">
      <c r="D2095" s="23"/>
      <c r="E2095" s="95"/>
      <c r="F2095" s="95"/>
      <c r="K2095" s="530"/>
    </row>
    <row r="2096" spans="4:11" x14ac:dyDescent="0.45">
      <c r="D2096" s="23"/>
      <c r="E2096" s="95"/>
      <c r="F2096" s="95"/>
      <c r="K2096" s="530"/>
    </row>
    <row r="2097" spans="4:11" x14ac:dyDescent="0.45">
      <c r="D2097" s="23"/>
      <c r="E2097" s="95"/>
      <c r="F2097" s="95"/>
      <c r="K2097" s="530"/>
    </row>
    <row r="2098" spans="4:11" x14ac:dyDescent="0.45">
      <c r="D2098" s="23"/>
      <c r="E2098" s="95"/>
      <c r="F2098" s="95"/>
      <c r="K2098" s="530"/>
    </row>
    <row r="2099" spans="4:11" x14ac:dyDescent="0.45">
      <c r="D2099" s="23"/>
      <c r="E2099" s="95"/>
      <c r="F2099" s="95"/>
      <c r="K2099" s="530"/>
    </row>
    <row r="2100" spans="4:11" x14ac:dyDescent="0.45">
      <c r="D2100" s="23"/>
      <c r="E2100" s="95"/>
      <c r="F2100" s="95"/>
      <c r="K2100" s="530"/>
    </row>
    <row r="2101" spans="4:11" x14ac:dyDescent="0.45">
      <c r="D2101" s="23"/>
      <c r="E2101" s="95"/>
      <c r="F2101" s="95"/>
      <c r="K2101" s="530"/>
    </row>
    <row r="2102" spans="4:11" x14ac:dyDescent="0.45">
      <c r="D2102" s="23"/>
      <c r="E2102" s="95"/>
      <c r="F2102" s="95"/>
      <c r="K2102" s="530"/>
    </row>
    <row r="2103" spans="4:11" x14ac:dyDescent="0.45">
      <c r="D2103" s="23"/>
      <c r="E2103" s="95"/>
      <c r="F2103" s="95"/>
      <c r="K2103" s="530"/>
    </row>
    <row r="2104" spans="4:11" x14ac:dyDescent="0.45">
      <c r="D2104" s="23"/>
      <c r="E2104" s="95"/>
      <c r="F2104" s="95"/>
      <c r="K2104" s="530"/>
    </row>
    <row r="2105" spans="4:11" x14ac:dyDescent="0.45">
      <c r="D2105" s="23"/>
      <c r="E2105" s="95"/>
      <c r="F2105" s="95"/>
      <c r="K2105" s="530"/>
    </row>
    <row r="2106" spans="4:11" x14ac:dyDescent="0.45">
      <c r="D2106" s="23"/>
      <c r="E2106" s="95"/>
      <c r="F2106" s="95"/>
      <c r="K2106" s="530"/>
    </row>
    <row r="2107" spans="4:11" x14ac:dyDescent="0.45">
      <c r="D2107" s="23"/>
      <c r="E2107" s="95"/>
      <c r="F2107" s="95"/>
      <c r="K2107" s="530"/>
    </row>
    <row r="2108" spans="4:11" x14ac:dyDescent="0.45">
      <c r="D2108" s="23"/>
      <c r="E2108" s="95"/>
      <c r="F2108" s="95"/>
      <c r="K2108" s="530"/>
    </row>
    <row r="2109" spans="4:11" x14ac:dyDescent="0.45">
      <c r="D2109" s="23"/>
      <c r="E2109" s="95"/>
      <c r="F2109" s="95"/>
      <c r="K2109" s="530"/>
    </row>
    <row r="2110" spans="4:11" x14ac:dyDescent="0.45">
      <c r="D2110" s="23"/>
      <c r="E2110" s="95"/>
      <c r="F2110" s="95"/>
      <c r="K2110" s="530"/>
    </row>
    <row r="2111" spans="4:11" x14ac:dyDescent="0.45">
      <c r="D2111" s="23"/>
      <c r="E2111" s="95"/>
      <c r="F2111" s="95"/>
      <c r="K2111" s="530"/>
    </row>
    <row r="2112" spans="4:11" x14ac:dyDescent="0.45">
      <c r="D2112" s="23"/>
      <c r="E2112" s="95"/>
      <c r="F2112" s="95"/>
      <c r="K2112" s="530"/>
    </row>
    <row r="2113" spans="4:11" x14ac:dyDescent="0.45">
      <c r="D2113" s="23"/>
      <c r="E2113" s="95"/>
      <c r="F2113" s="95"/>
      <c r="K2113" s="530"/>
    </row>
    <row r="2114" spans="4:11" x14ac:dyDescent="0.45">
      <c r="D2114" s="23"/>
      <c r="E2114" s="95"/>
      <c r="F2114" s="95"/>
      <c r="K2114" s="530"/>
    </row>
    <row r="2115" spans="4:11" x14ac:dyDescent="0.45">
      <c r="D2115" s="23"/>
      <c r="E2115" s="95"/>
      <c r="F2115" s="95"/>
      <c r="K2115" s="530"/>
    </row>
    <row r="2116" spans="4:11" x14ac:dyDescent="0.45">
      <c r="D2116" s="23"/>
      <c r="E2116" s="95"/>
      <c r="F2116" s="95"/>
      <c r="K2116" s="530"/>
    </row>
    <row r="2117" spans="4:11" x14ac:dyDescent="0.45">
      <c r="D2117" s="23"/>
      <c r="E2117" s="95"/>
      <c r="F2117" s="95"/>
      <c r="K2117" s="530"/>
    </row>
    <row r="2118" spans="4:11" x14ac:dyDescent="0.45">
      <c r="D2118" s="23"/>
      <c r="E2118" s="95"/>
      <c r="F2118" s="95"/>
      <c r="K2118" s="530"/>
    </row>
    <row r="2119" spans="4:11" x14ac:dyDescent="0.45">
      <c r="D2119" s="23"/>
      <c r="E2119" s="95"/>
      <c r="F2119" s="95"/>
      <c r="K2119" s="530"/>
    </row>
    <row r="2120" spans="4:11" x14ac:dyDescent="0.45">
      <c r="D2120" s="23"/>
      <c r="E2120" s="95"/>
      <c r="F2120" s="95"/>
      <c r="K2120" s="530"/>
    </row>
    <row r="2121" spans="4:11" x14ac:dyDescent="0.45">
      <c r="D2121" s="23"/>
      <c r="E2121" s="95"/>
      <c r="F2121" s="95"/>
      <c r="K2121" s="530"/>
    </row>
    <row r="2122" spans="4:11" x14ac:dyDescent="0.45">
      <c r="D2122" s="23"/>
      <c r="E2122" s="95"/>
      <c r="F2122" s="95"/>
      <c r="K2122" s="530"/>
    </row>
    <row r="2123" spans="4:11" x14ac:dyDescent="0.45">
      <c r="D2123" s="23"/>
      <c r="E2123" s="95"/>
      <c r="F2123" s="95"/>
      <c r="K2123" s="530"/>
    </row>
    <row r="2124" spans="4:11" x14ac:dyDescent="0.45">
      <c r="D2124" s="23"/>
      <c r="E2124" s="95"/>
      <c r="F2124" s="95"/>
      <c r="K2124" s="530"/>
    </row>
    <row r="2125" spans="4:11" x14ac:dyDescent="0.45">
      <c r="D2125" s="23"/>
      <c r="E2125" s="95"/>
      <c r="F2125" s="95"/>
      <c r="K2125" s="530"/>
    </row>
    <row r="2126" spans="4:11" x14ac:dyDescent="0.45">
      <c r="D2126" s="23"/>
      <c r="E2126" s="95"/>
      <c r="F2126" s="95"/>
      <c r="K2126" s="530"/>
    </row>
    <row r="2127" spans="4:11" x14ac:dyDescent="0.45">
      <c r="D2127" s="23"/>
      <c r="E2127" s="95"/>
      <c r="F2127" s="95"/>
      <c r="K2127" s="530"/>
    </row>
    <row r="2128" spans="4:11" x14ac:dyDescent="0.45">
      <c r="D2128" s="23"/>
      <c r="E2128" s="95"/>
      <c r="F2128" s="95"/>
      <c r="K2128" s="530"/>
    </row>
    <row r="2129" spans="4:11" x14ac:dyDescent="0.45">
      <c r="D2129" s="23"/>
      <c r="E2129" s="95"/>
      <c r="F2129" s="95"/>
      <c r="K2129" s="530"/>
    </row>
    <row r="2130" spans="4:11" x14ac:dyDescent="0.45">
      <c r="D2130" s="23"/>
      <c r="E2130" s="95"/>
      <c r="F2130" s="95"/>
      <c r="K2130" s="530"/>
    </row>
    <row r="2131" spans="4:11" x14ac:dyDescent="0.45">
      <c r="D2131" s="23"/>
      <c r="E2131" s="95"/>
      <c r="F2131" s="95"/>
      <c r="K2131" s="530"/>
    </row>
    <row r="2132" spans="4:11" x14ac:dyDescent="0.45">
      <c r="D2132" s="23"/>
      <c r="E2132" s="95"/>
      <c r="F2132" s="95"/>
      <c r="K2132" s="530"/>
    </row>
    <row r="2133" spans="4:11" x14ac:dyDescent="0.45">
      <c r="D2133" s="23"/>
      <c r="E2133" s="95"/>
      <c r="F2133" s="95"/>
      <c r="K2133" s="530"/>
    </row>
    <row r="2134" spans="4:11" x14ac:dyDescent="0.45">
      <c r="D2134" s="23"/>
      <c r="E2134" s="95"/>
      <c r="F2134" s="95"/>
      <c r="K2134" s="530"/>
    </row>
    <row r="2135" spans="4:11" x14ac:dyDescent="0.45">
      <c r="D2135" s="23"/>
      <c r="E2135" s="95"/>
      <c r="F2135" s="95"/>
      <c r="K2135" s="530"/>
    </row>
    <row r="2136" spans="4:11" x14ac:dyDescent="0.45">
      <c r="D2136" s="23"/>
      <c r="E2136" s="95"/>
      <c r="F2136" s="95"/>
      <c r="K2136" s="530"/>
    </row>
    <row r="2137" spans="4:11" x14ac:dyDescent="0.45">
      <c r="D2137" s="23"/>
      <c r="E2137" s="95"/>
      <c r="F2137" s="95"/>
      <c r="K2137" s="530"/>
    </row>
    <row r="2138" spans="4:11" x14ac:dyDescent="0.45">
      <c r="D2138" s="23"/>
      <c r="E2138" s="95"/>
      <c r="F2138" s="95"/>
      <c r="K2138" s="530"/>
    </row>
    <row r="2139" spans="4:11" x14ac:dyDescent="0.45">
      <c r="D2139" s="23"/>
      <c r="E2139" s="95"/>
      <c r="F2139" s="95"/>
      <c r="K2139" s="530"/>
    </row>
    <row r="2140" spans="4:11" x14ac:dyDescent="0.45">
      <c r="D2140" s="23"/>
      <c r="E2140" s="95"/>
      <c r="F2140" s="95"/>
      <c r="K2140" s="530"/>
    </row>
    <row r="2141" spans="4:11" x14ac:dyDescent="0.45">
      <c r="D2141" s="23"/>
      <c r="E2141" s="95"/>
      <c r="F2141" s="95"/>
      <c r="K2141" s="530"/>
    </row>
    <row r="2142" spans="4:11" x14ac:dyDescent="0.45">
      <c r="D2142" s="23"/>
      <c r="E2142" s="95"/>
      <c r="F2142" s="95"/>
      <c r="K2142" s="530"/>
    </row>
    <row r="2143" spans="4:11" x14ac:dyDescent="0.45">
      <c r="D2143" s="23"/>
      <c r="E2143" s="95"/>
      <c r="F2143" s="95"/>
      <c r="K2143" s="530"/>
    </row>
    <row r="2144" spans="4:11" x14ac:dyDescent="0.45">
      <c r="D2144" s="23"/>
      <c r="E2144" s="95"/>
      <c r="F2144" s="95"/>
      <c r="K2144" s="530"/>
    </row>
    <row r="2145" spans="4:11" x14ac:dyDescent="0.45">
      <c r="D2145" s="23"/>
      <c r="E2145" s="95"/>
      <c r="F2145" s="95"/>
      <c r="K2145" s="530"/>
    </row>
    <row r="2146" spans="4:11" x14ac:dyDescent="0.45">
      <c r="D2146" s="23"/>
      <c r="E2146" s="95"/>
      <c r="F2146" s="95"/>
      <c r="K2146" s="530"/>
    </row>
    <row r="2147" spans="4:11" x14ac:dyDescent="0.45">
      <c r="D2147" s="23"/>
      <c r="E2147" s="95"/>
      <c r="F2147" s="95"/>
      <c r="K2147" s="530"/>
    </row>
    <row r="2148" spans="4:11" x14ac:dyDescent="0.45">
      <c r="D2148" s="23"/>
      <c r="E2148" s="95"/>
      <c r="F2148" s="95"/>
      <c r="K2148" s="530"/>
    </row>
    <row r="2149" spans="4:11" x14ac:dyDescent="0.45">
      <c r="D2149" s="23"/>
      <c r="E2149" s="95"/>
      <c r="F2149" s="95"/>
      <c r="K2149" s="530"/>
    </row>
    <row r="2150" spans="4:11" x14ac:dyDescent="0.45">
      <c r="D2150" s="23"/>
      <c r="E2150" s="95"/>
      <c r="F2150" s="95"/>
      <c r="K2150" s="530"/>
    </row>
    <row r="2151" spans="4:11" x14ac:dyDescent="0.45">
      <c r="D2151" s="23"/>
      <c r="E2151" s="95"/>
      <c r="F2151" s="95"/>
      <c r="K2151" s="530"/>
    </row>
    <row r="2152" spans="4:11" x14ac:dyDescent="0.45">
      <c r="D2152" s="23"/>
      <c r="E2152" s="95"/>
      <c r="F2152" s="95"/>
      <c r="K2152" s="530"/>
    </row>
    <row r="2153" spans="4:11" x14ac:dyDescent="0.45">
      <c r="D2153" s="23"/>
      <c r="E2153" s="95"/>
      <c r="F2153" s="95"/>
      <c r="K2153" s="530"/>
    </row>
    <row r="2154" spans="4:11" x14ac:dyDescent="0.45">
      <c r="D2154" s="23"/>
      <c r="E2154" s="95"/>
      <c r="F2154" s="95"/>
      <c r="K2154" s="530"/>
    </row>
    <row r="2155" spans="4:11" x14ac:dyDescent="0.45">
      <c r="D2155" s="23"/>
      <c r="E2155" s="95"/>
      <c r="F2155" s="95"/>
      <c r="K2155" s="530"/>
    </row>
    <row r="2156" spans="4:11" x14ac:dyDescent="0.45">
      <c r="D2156" s="23"/>
      <c r="E2156" s="95"/>
      <c r="F2156" s="95"/>
      <c r="K2156" s="530"/>
    </row>
    <row r="2157" spans="4:11" x14ac:dyDescent="0.45">
      <c r="D2157" s="23"/>
      <c r="E2157" s="95"/>
      <c r="F2157" s="95"/>
      <c r="K2157" s="530"/>
    </row>
    <row r="2158" spans="4:11" x14ac:dyDescent="0.45">
      <c r="D2158" s="23"/>
      <c r="E2158" s="95"/>
      <c r="F2158" s="95"/>
      <c r="K2158" s="530"/>
    </row>
    <row r="2159" spans="4:11" x14ac:dyDescent="0.45">
      <c r="D2159" s="23"/>
      <c r="E2159" s="95"/>
      <c r="F2159" s="95"/>
      <c r="K2159" s="530"/>
    </row>
    <row r="2160" spans="4:11" x14ac:dyDescent="0.45">
      <c r="D2160" s="23"/>
      <c r="E2160" s="95"/>
      <c r="F2160" s="95"/>
      <c r="K2160" s="530"/>
    </row>
    <row r="2161" spans="4:11" x14ac:dyDescent="0.45">
      <c r="D2161" s="23"/>
      <c r="E2161" s="95"/>
      <c r="F2161" s="95"/>
      <c r="K2161" s="530"/>
    </row>
    <row r="2162" spans="4:11" x14ac:dyDescent="0.45">
      <c r="D2162" s="23"/>
      <c r="E2162" s="95"/>
      <c r="F2162" s="95"/>
      <c r="K2162" s="530"/>
    </row>
    <row r="2163" spans="4:11" x14ac:dyDescent="0.45">
      <c r="D2163" s="23"/>
      <c r="E2163" s="95"/>
      <c r="F2163" s="95"/>
      <c r="K2163" s="530"/>
    </row>
    <row r="2164" spans="4:11" x14ac:dyDescent="0.45">
      <c r="D2164" s="23"/>
      <c r="E2164" s="95"/>
      <c r="F2164" s="95"/>
      <c r="K2164" s="530"/>
    </row>
    <row r="2165" spans="4:11" x14ac:dyDescent="0.45">
      <c r="D2165" s="23"/>
      <c r="E2165" s="95"/>
      <c r="F2165" s="95"/>
      <c r="K2165" s="530"/>
    </row>
    <row r="2166" spans="4:11" x14ac:dyDescent="0.45">
      <c r="D2166" s="23"/>
      <c r="E2166" s="95"/>
      <c r="F2166" s="95"/>
      <c r="K2166" s="530"/>
    </row>
    <row r="2167" spans="4:11" x14ac:dyDescent="0.45">
      <c r="D2167" s="23"/>
      <c r="E2167" s="95"/>
      <c r="F2167" s="95"/>
      <c r="K2167" s="530"/>
    </row>
    <row r="2168" spans="4:11" x14ac:dyDescent="0.45">
      <c r="D2168" s="23"/>
      <c r="E2168" s="95"/>
      <c r="F2168" s="95"/>
      <c r="K2168" s="530"/>
    </row>
    <row r="2169" spans="4:11" x14ac:dyDescent="0.45">
      <c r="D2169" s="23"/>
      <c r="E2169" s="95"/>
      <c r="F2169" s="95"/>
      <c r="K2169" s="530"/>
    </row>
    <row r="2170" spans="4:11" x14ac:dyDescent="0.45">
      <c r="D2170" s="23"/>
      <c r="E2170" s="95"/>
      <c r="F2170" s="95"/>
      <c r="K2170" s="530"/>
    </row>
    <row r="2171" spans="4:11" x14ac:dyDescent="0.45">
      <c r="D2171" s="23"/>
      <c r="E2171" s="95"/>
      <c r="F2171" s="95"/>
      <c r="K2171" s="530"/>
    </row>
    <row r="2172" spans="4:11" x14ac:dyDescent="0.45">
      <c r="D2172" s="23"/>
      <c r="E2172" s="95"/>
      <c r="F2172" s="95"/>
      <c r="K2172" s="530"/>
    </row>
    <row r="2173" spans="4:11" x14ac:dyDescent="0.45">
      <c r="D2173" s="23"/>
      <c r="E2173" s="95"/>
      <c r="F2173" s="95"/>
      <c r="K2173" s="530"/>
    </row>
    <row r="2174" spans="4:11" x14ac:dyDescent="0.45">
      <c r="D2174" s="23"/>
      <c r="E2174" s="95"/>
      <c r="F2174" s="95"/>
      <c r="K2174" s="530"/>
    </row>
    <row r="2175" spans="4:11" x14ac:dyDescent="0.45">
      <c r="D2175" s="23"/>
      <c r="E2175" s="95"/>
      <c r="F2175" s="95"/>
      <c r="K2175" s="530"/>
    </row>
    <row r="2176" spans="4:11" x14ac:dyDescent="0.45">
      <c r="D2176" s="23"/>
      <c r="E2176" s="95"/>
      <c r="F2176" s="95"/>
      <c r="K2176" s="530"/>
    </row>
    <row r="2177" spans="4:11" x14ac:dyDescent="0.45">
      <c r="D2177" s="23"/>
      <c r="E2177" s="95"/>
      <c r="F2177" s="95"/>
      <c r="K2177" s="530"/>
    </row>
    <row r="2178" spans="4:11" x14ac:dyDescent="0.45">
      <c r="D2178" s="23"/>
      <c r="E2178" s="95"/>
      <c r="F2178" s="95"/>
      <c r="K2178" s="530"/>
    </row>
    <row r="2179" spans="4:11" x14ac:dyDescent="0.45">
      <c r="D2179" s="23"/>
      <c r="E2179" s="95"/>
      <c r="F2179" s="95"/>
      <c r="K2179" s="530"/>
    </row>
    <row r="2180" spans="4:11" x14ac:dyDescent="0.45">
      <c r="D2180" s="23"/>
      <c r="E2180" s="95"/>
      <c r="F2180" s="95"/>
      <c r="K2180" s="530"/>
    </row>
    <row r="2181" spans="4:11" x14ac:dyDescent="0.45">
      <c r="D2181" s="23"/>
      <c r="E2181" s="95"/>
      <c r="F2181" s="95"/>
      <c r="K2181" s="530"/>
    </row>
    <row r="2182" spans="4:11" x14ac:dyDescent="0.45">
      <c r="D2182" s="23"/>
      <c r="E2182" s="95"/>
      <c r="F2182" s="95"/>
      <c r="K2182" s="530"/>
    </row>
    <row r="2183" spans="4:11" x14ac:dyDescent="0.45">
      <c r="D2183" s="23"/>
      <c r="E2183" s="95"/>
      <c r="F2183" s="95"/>
      <c r="K2183" s="530"/>
    </row>
    <row r="2184" spans="4:11" x14ac:dyDescent="0.45">
      <c r="D2184" s="23"/>
      <c r="E2184" s="95"/>
      <c r="F2184" s="95"/>
      <c r="K2184" s="530"/>
    </row>
    <row r="2185" spans="4:11" x14ac:dyDescent="0.45">
      <c r="D2185" s="23"/>
      <c r="E2185" s="95"/>
      <c r="F2185" s="95"/>
      <c r="K2185" s="530"/>
    </row>
    <row r="2186" spans="4:11" x14ac:dyDescent="0.45">
      <c r="D2186" s="23"/>
      <c r="E2186" s="95"/>
      <c r="F2186" s="95"/>
      <c r="K2186" s="530"/>
    </row>
    <row r="2187" spans="4:11" x14ac:dyDescent="0.45">
      <c r="D2187" s="23"/>
      <c r="E2187" s="95"/>
      <c r="F2187" s="95"/>
      <c r="K2187" s="530"/>
    </row>
    <row r="2188" spans="4:11" x14ac:dyDescent="0.45">
      <c r="D2188" s="23"/>
      <c r="E2188" s="95"/>
      <c r="F2188" s="95"/>
      <c r="K2188" s="530"/>
    </row>
    <row r="2189" spans="4:11" x14ac:dyDescent="0.45">
      <c r="D2189" s="23"/>
      <c r="E2189" s="95"/>
      <c r="F2189" s="95"/>
      <c r="K2189" s="530"/>
    </row>
    <row r="2190" spans="4:11" x14ac:dyDescent="0.45">
      <c r="D2190" s="23"/>
      <c r="E2190" s="95"/>
      <c r="F2190" s="95"/>
      <c r="K2190" s="530"/>
    </row>
    <row r="2191" spans="4:11" x14ac:dyDescent="0.45">
      <c r="D2191" s="23"/>
      <c r="E2191" s="95"/>
      <c r="F2191" s="95"/>
      <c r="K2191" s="530"/>
    </row>
    <row r="2192" spans="4:11" x14ac:dyDescent="0.45">
      <c r="D2192" s="23"/>
      <c r="E2192" s="95"/>
      <c r="F2192" s="95"/>
      <c r="K2192" s="530"/>
    </row>
    <row r="2193" spans="4:11" x14ac:dyDescent="0.45">
      <c r="D2193" s="23"/>
      <c r="E2193" s="95"/>
      <c r="F2193" s="95"/>
      <c r="K2193" s="530"/>
    </row>
    <row r="2194" spans="4:11" x14ac:dyDescent="0.45">
      <c r="D2194" s="23"/>
      <c r="E2194" s="95"/>
      <c r="F2194" s="95"/>
      <c r="K2194" s="530"/>
    </row>
    <row r="2195" spans="4:11" x14ac:dyDescent="0.45">
      <c r="D2195" s="23"/>
      <c r="E2195" s="95"/>
      <c r="F2195" s="95"/>
      <c r="K2195" s="530"/>
    </row>
    <row r="2196" spans="4:11" x14ac:dyDescent="0.45">
      <c r="D2196" s="23"/>
      <c r="E2196" s="95"/>
      <c r="F2196" s="95"/>
      <c r="K2196" s="530"/>
    </row>
    <row r="2197" spans="4:11" x14ac:dyDescent="0.45">
      <c r="D2197" s="23"/>
      <c r="E2197" s="95"/>
      <c r="F2197" s="95"/>
      <c r="K2197" s="530"/>
    </row>
    <row r="2198" spans="4:11" x14ac:dyDescent="0.45">
      <c r="D2198" s="23"/>
      <c r="E2198" s="95"/>
      <c r="F2198" s="95"/>
      <c r="K2198" s="530"/>
    </row>
    <row r="2199" spans="4:11" x14ac:dyDescent="0.45">
      <c r="D2199" s="23"/>
      <c r="E2199" s="95"/>
      <c r="F2199" s="95"/>
      <c r="K2199" s="530"/>
    </row>
    <row r="2200" spans="4:11" x14ac:dyDescent="0.45">
      <c r="D2200" s="23"/>
      <c r="E2200" s="95"/>
      <c r="F2200" s="95"/>
      <c r="K2200" s="530"/>
    </row>
    <row r="2201" spans="4:11" x14ac:dyDescent="0.45">
      <c r="D2201" s="23"/>
      <c r="E2201" s="95"/>
      <c r="F2201" s="95"/>
      <c r="K2201" s="530"/>
    </row>
    <row r="2202" spans="4:11" x14ac:dyDescent="0.45">
      <c r="D2202" s="23"/>
      <c r="E2202" s="95"/>
      <c r="F2202" s="95"/>
      <c r="K2202" s="530"/>
    </row>
    <row r="2203" spans="4:11" x14ac:dyDescent="0.45">
      <c r="D2203" s="23"/>
      <c r="E2203" s="95"/>
      <c r="F2203" s="95"/>
      <c r="K2203" s="530"/>
    </row>
    <row r="2204" spans="4:11" x14ac:dyDescent="0.45">
      <c r="D2204" s="23"/>
      <c r="E2204" s="95"/>
      <c r="F2204" s="95"/>
      <c r="K2204" s="530"/>
    </row>
    <row r="2205" spans="4:11" x14ac:dyDescent="0.45">
      <c r="D2205" s="23"/>
      <c r="E2205" s="95"/>
      <c r="F2205" s="95"/>
      <c r="K2205" s="530"/>
    </row>
    <row r="2206" spans="4:11" x14ac:dyDescent="0.45">
      <c r="D2206" s="23"/>
      <c r="E2206" s="95"/>
      <c r="F2206" s="95"/>
      <c r="K2206" s="530"/>
    </row>
    <row r="2207" spans="4:11" x14ac:dyDescent="0.45">
      <c r="D2207" s="23"/>
      <c r="E2207" s="95"/>
      <c r="F2207" s="95"/>
      <c r="K2207" s="530"/>
    </row>
    <row r="2208" spans="4:11" x14ac:dyDescent="0.45">
      <c r="D2208" s="23"/>
      <c r="E2208" s="95"/>
      <c r="F2208" s="95"/>
      <c r="K2208" s="530"/>
    </row>
    <row r="2209" spans="4:11" x14ac:dyDescent="0.45">
      <c r="D2209" s="23"/>
      <c r="E2209" s="95"/>
      <c r="F2209" s="95"/>
      <c r="K2209" s="530"/>
    </row>
    <row r="2210" spans="4:11" x14ac:dyDescent="0.45">
      <c r="D2210" s="23"/>
      <c r="E2210" s="95"/>
      <c r="F2210" s="95"/>
      <c r="K2210" s="530"/>
    </row>
    <row r="2211" spans="4:11" x14ac:dyDescent="0.45">
      <c r="D2211" s="23"/>
      <c r="E2211" s="95"/>
      <c r="F2211" s="95"/>
      <c r="K2211" s="530"/>
    </row>
    <row r="2212" spans="4:11" x14ac:dyDescent="0.45">
      <c r="D2212" s="23"/>
      <c r="E2212" s="95"/>
      <c r="F2212" s="95"/>
      <c r="K2212" s="530"/>
    </row>
    <row r="2213" spans="4:11" x14ac:dyDescent="0.45">
      <c r="D2213" s="23"/>
      <c r="E2213" s="95"/>
      <c r="F2213" s="95"/>
      <c r="K2213" s="530"/>
    </row>
    <row r="2214" spans="4:11" x14ac:dyDescent="0.45">
      <c r="D2214" s="23"/>
      <c r="E2214" s="95"/>
      <c r="F2214" s="95"/>
      <c r="K2214" s="530"/>
    </row>
    <row r="2215" spans="4:11" x14ac:dyDescent="0.45">
      <c r="D2215" s="23"/>
      <c r="E2215" s="95"/>
      <c r="F2215" s="95"/>
      <c r="K2215" s="530"/>
    </row>
    <row r="2216" spans="4:11" x14ac:dyDescent="0.45">
      <c r="D2216" s="23"/>
      <c r="E2216" s="95"/>
      <c r="F2216" s="95"/>
      <c r="K2216" s="530"/>
    </row>
    <row r="2217" spans="4:11" x14ac:dyDescent="0.45">
      <c r="D2217" s="23"/>
      <c r="E2217" s="95"/>
      <c r="F2217" s="95"/>
      <c r="K2217" s="530"/>
    </row>
    <row r="2218" spans="4:11" x14ac:dyDescent="0.45">
      <c r="D2218" s="23"/>
      <c r="E2218" s="95"/>
      <c r="F2218" s="95"/>
      <c r="K2218" s="530"/>
    </row>
    <row r="2219" spans="4:11" x14ac:dyDescent="0.45">
      <c r="D2219" s="23"/>
      <c r="E2219" s="95"/>
      <c r="F2219" s="95"/>
      <c r="K2219" s="530"/>
    </row>
    <row r="2220" spans="4:11" x14ac:dyDescent="0.45">
      <c r="D2220" s="23"/>
      <c r="E2220" s="95"/>
      <c r="F2220" s="95"/>
      <c r="K2220" s="530"/>
    </row>
    <row r="2221" spans="4:11" x14ac:dyDescent="0.45">
      <c r="D2221" s="23"/>
      <c r="E2221" s="95"/>
      <c r="F2221" s="95"/>
      <c r="K2221" s="530"/>
    </row>
    <row r="2222" spans="4:11" x14ac:dyDescent="0.45">
      <c r="D2222" s="23"/>
      <c r="E2222" s="95"/>
      <c r="F2222" s="95"/>
      <c r="K2222" s="530"/>
    </row>
    <row r="2223" spans="4:11" x14ac:dyDescent="0.45">
      <c r="D2223" s="23"/>
      <c r="E2223" s="95"/>
      <c r="F2223" s="95"/>
      <c r="K2223" s="530"/>
    </row>
    <row r="2224" spans="4:11" x14ac:dyDescent="0.45">
      <c r="D2224" s="23"/>
      <c r="E2224" s="95"/>
      <c r="F2224" s="95"/>
      <c r="K2224" s="530"/>
    </row>
    <row r="2225" spans="4:11" x14ac:dyDescent="0.45">
      <c r="D2225" s="23"/>
      <c r="E2225" s="95"/>
      <c r="F2225" s="95"/>
      <c r="K2225" s="530"/>
    </row>
    <row r="2226" spans="4:11" x14ac:dyDescent="0.45">
      <c r="D2226" s="23"/>
      <c r="E2226" s="95"/>
      <c r="F2226" s="95"/>
      <c r="K2226" s="530"/>
    </row>
    <row r="2227" spans="4:11" x14ac:dyDescent="0.45">
      <c r="D2227" s="23"/>
      <c r="E2227" s="95"/>
      <c r="F2227" s="95"/>
      <c r="K2227" s="530"/>
    </row>
    <row r="2228" spans="4:11" x14ac:dyDescent="0.45">
      <c r="D2228" s="23"/>
      <c r="E2228" s="95"/>
      <c r="F2228" s="95"/>
      <c r="K2228" s="530"/>
    </row>
    <row r="2229" spans="4:11" x14ac:dyDescent="0.45">
      <c r="D2229" s="23"/>
      <c r="E2229" s="95"/>
      <c r="F2229" s="95"/>
      <c r="K2229" s="530"/>
    </row>
    <row r="2230" spans="4:11" x14ac:dyDescent="0.45">
      <c r="D2230" s="23"/>
      <c r="E2230" s="95"/>
      <c r="F2230" s="95"/>
      <c r="K2230" s="530"/>
    </row>
    <row r="2231" spans="4:11" x14ac:dyDescent="0.45">
      <c r="D2231" s="23"/>
      <c r="E2231" s="95"/>
      <c r="F2231" s="95"/>
      <c r="K2231" s="530"/>
    </row>
    <row r="2232" spans="4:11" x14ac:dyDescent="0.45">
      <c r="D2232" s="23"/>
      <c r="E2232" s="95"/>
      <c r="F2232" s="95"/>
      <c r="K2232" s="530"/>
    </row>
    <row r="2233" spans="4:11" x14ac:dyDescent="0.45">
      <c r="D2233" s="23"/>
      <c r="E2233" s="95"/>
      <c r="F2233" s="95"/>
      <c r="K2233" s="530"/>
    </row>
    <row r="2234" spans="4:11" x14ac:dyDescent="0.45">
      <c r="D2234" s="23"/>
      <c r="E2234" s="95"/>
      <c r="F2234" s="95"/>
      <c r="K2234" s="530"/>
    </row>
    <row r="2235" spans="4:11" x14ac:dyDescent="0.45">
      <c r="D2235" s="23"/>
      <c r="E2235" s="95"/>
      <c r="F2235" s="95"/>
      <c r="K2235" s="530"/>
    </row>
    <row r="2236" spans="4:11" x14ac:dyDescent="0.45">
      <c r="D2236" s="23"/>
      <c r="E2236" s="95"/>
      <c r="F2236" s="95"/>
      <c r="K2236" s="530"/>
    </row>
    <row r="2237" spans="4:11" x14ac:dyDescent="0.45">
      <c r="D2237" s="23"/>
      <c r="E2237" s="95"/>
      <c r="F2237" s="95"/>
      <c r="K2237" s="530"/>
    </row>
    <row r="2238" spans="4:11" x14ac:dyDescent="0.45">
      <c r="D2238" s="23"/>
      <c r="E2238" s="95"/>
      <c r="F2238" s="95"/>
      <c r="K2238" s="530"/>
    </row>
    <row r="2239" spans="4:11" x14ac:dyDescent="0.45">
      <c r="D2239" s="23"/>
      <c r="E2239" s="95"/>
      <c r="F2239" s="95"/>
      <c r="K2239" s="530"/>
    </row>
    <row r="2240" spans="4:11" x14ac:dyDescent="0.45">
      <c r="D2240" s="23"/>
      <c r="E2240" s="95"/>
      <c r="F2240" s="95"/>
      <c r="K2240" s="530"/>
    </row>
    <row r="2241" spans="4:11" x14ac:dyDescent="0.45">
      <c r="D2241" s="23"/>
      <c r="E2241" s="95"/>
      <c r="F2241" s="95"/>
      <c r="K2241" s="530"/>
    </row>
    <row r="2242" spans="4:11" x14ac:dyDescent="0.45">
      <c r="D2242" s="23"/>
      <c r="E2242" s="95"/>
      <c r="F2242" s="95"/>
      <c r="K2242" s="530"/>
    </row>
    <row r="2243" spans="4:11" x14ac:dyDescent="0.45">
      <c r="D2243" s="23"/>
      <c r="E2243" s="95"/>
      <c r="F2243" s="95"/>
      <c r="K2243" s="530"/>
    </row>
    <row r="2244" spans="4:11" x14ac:dyDescent="0.45">
      <c r="D2244" s="23"/>
      <c r="E2244" s="95"/>
      <c r="F2244" s="95"/>
      <c r="K2244" s="530"/>
    </row>
    <row r="2245" spans="4:11" x14ac:dyDescent="0.45">
      <c r="D2245" s="23"/>
      <c r="E2245" s="95"/>
      <c r="F2245" s="95"/>
      <c r="K2245" s="530"/>
    </row>
    <row r="2246" spans="4:11" x14ac:dyDescent="0.45">
      <c r="D2246" s="23"/>
      <c r="E2246" s="95"/>
      <c r="F2246" s="95"/>
      <c r="K2246" s="530"/>
    </row>
    <row r="2247" spans="4:11" x14ac:dyDescent="0.45">
      <c r="D2247" s="23"/>
      <c r="E2247" s="95"/>
      <c r="F2247" s="95"/>
      <c r="K2247" s="530"/>
    </row>
    <row r="2248" spans="4:11" x14ac:dyDescent="0.45">
      <c r="D2248" s="23"/>
      <c r="E2248" s="95"/>
      <c r="F2248" s="95"/>
      <c r="K2248" s="530"/>
    </row>
    <row r="2249" spans="4:11" x14ac:dyDescent="0.45">
      <c r="D2249" s="23"/>
      <c r="E2249" s="95"/>
      <c r="F2249" s="95"/>
      <c r="K2249" s="530"/>
    </row>
    <row r="2250" spans="4:11" x14ac:dyDescent="0.45">
      <c r="D2250" s="23"/>
      <c r="E2250" s="95"/>
      <c r="F2250" s="95"/>
      <c r="K2250" s="530"/>
    </row>
    <row r="2251" spans="4:11" x14ac:dyDescent="0.45">
      <c r="D2251" s="23"/>
      <c r="E2251" s="95"/>
      <c r="F2251" s="95"/>
      <c r="K2251" s="530"/>
    </row>
    <row r="2252" spans="4:11" x14ac:dyDescent="0.45">
      <c r="D2252" s="23"/>
      <c r="E2252" s="95"/>
      <c r="F2252" s="95"/>
      <c r="K2252" s="530"/>
    </row>
    <row r="2253" spans="4:11" x14ac:dyDescent="0.45">
      <c r="D2253" s="23"/>
      <c r="E2253" s="95"/>
      <c r="F2253" s="95"/>
      <c r="K2253" s="530"/>
    </row>
    <row r="2254" spans="4:11" x14ac:dyDescent="0.45">
      <c r="D2254" s="23"/>
      <c r="E2254" s="95"/>
      <c r="F2254" s="95"/>
      <c r="K2254" s="530"/>
    </row>
    <row r="2255" spans="4:11" x14ac:dyDescent="0.45">
      <c r="D2255" s="23"/>
      <c r="E2255" s="95"/>
      <c r="F2255" s="95"/>
      <c r="K2255" s="530"/>
    </row>
    <row r="2256" spans="4:11" x14ac:dyDescent="0.45">
      <c r="D2256" s="23"/>
      <c r="E2256" s="95"/>
      <c r="F2256" s="95"/>
      <c r="K2256" s="530"/>
    </row>
    <row r="2257" spans="4:11" x14ac:dyDescent="0.45">
      <c r="D2257" s="23"/>
      <c r="E2257" s="95"/>
      <c r="F2257" s="95"/>
      <c r="K2257" s="530"/>
    </row>
    <row r="2258" spans="4:11" x14ac:dyDescent="0.45">
      <c r="D2258" s="23"/>
      <c r="E2258" s="95"/>
      <c r="F2258" s="95"/>
      <c r="K2258" s="530"/>
    </row>
    <row r="2259" spans="4:11" x14ac:dyDescent="0.45">
      <c r="D2259" s="23"/>
      <c r="E2259" s="95"/>
      <c r="F2259" s="95"/>
      <c r="K2259" s="530"/>
    </row>
    <row r="2260" spans="4:11" x14ac:dyDescent="0.45">
      <c r="D2260" s="23"/>
      <c r="E2260" s="95"/>
      <c r="F2260" s="95"/>
      <c r="K2260" s="530"/>
    </row>
    <row r="2261" spans="4:11" x14ac:dyDescent="0.45">
      <c r="D2261" s="23"/>
      <c r="E2261" s="95"/>
      <c r="F2261" s="95"/>
      <c r="K2261" s="530"/>
    </row>
    <row r="2262" spans="4:11" x14ac:dyDescent="0.45">
      <c r="D2262" s="23"/>
      <c r="E2262" s="95"/>
      <c r="F2262" s="95"/>
      <c r="K2262" s="530"/>
    </row>
    <row r="2263" spans="4:11" x14ac:dyDescent="0.45">
      <c r="D2263" s="23"/>
      <c r="E2263" s="95"/>
      <c r="F2263" s="95"/>
      <c r="K2263" s="530"/>
    </row>
    <row r="2264" spans="4:11" x14ac:dyDescent="0.45">
      <c r="D2264" s="23"/>
      <c r="E2264" s="95"/>
      <c r="F2264" s="95"/>
      <c r="K2264" s="530"/>
    </row>
    <row r="2265" spans="4:11" x14ac:dyDescent="0.45">
      <c r="D2265" s="23"/>
      <c r="E2265" s="95"/>
      <c r="F2265" s="95"/>
      <c r="K2265" s="530"/>
    </row>
    <row r="2266" spans="4:11" x14ac:dyDescent="0.45">
      <c r="D2266" s="23"/>
      <c r="E2266" s="95"/>
      <c r="F2266" s="95"/>
      <c r="K2266" s="530"/>
    </row>
    <row r="2267" spans="4:11" x14ac:dyDescent="0.45">
      <c r="D2267" s="23"/>
      <c r="E2267" s="95"/>
      <c r="F2267" s="95"/>
      <c r="K2267" s="530"/>
    </row>
    <row r="2268" spans="4:11" x14ac:dyDescent="0.45">
      <c r="D2268" s="23"/>
      <c r="E2268" s="95"/>
      <c r="F2268" s="95"/>
      <c r="K2268" s="530"/>
    </row>
    <row r="2269" spans="4:11" x14ac:dyDescent="0.45">
      <c r="D2269" s="23"/>
      <c r="E2269" s="95"/>
      <c r="F2269" s="95"/>
      <c r="K2269" s="530"/>
    </row>
    <row r="2270" spans="4:11" x14ac:dyDescent="0.45">
      <c r="D2270" s="23"/>
      <c r="E2270" s="95"/>
      <c r="F2270" s="95"/>
      <c r="K2270" s="530"/>
    </row>
    <row r="2271" spans="4:11" x14ac:dyDescent="0.45">
      <c r="D2271" s="23"/>
      <c r="E2271" s="95"/>
      <c r="F2271" s="95"/>
      <c r="K2271" s="530"/>
    </row>
    <row r="2272" spans="4:11" x14ac:dyDescent="0.45">
      <c r="D2272" s="23"/>
      <c r="E2272" s="95"/>
      <c r="F2272" s="95"/>
      <c r="K2272" s="530"/>
    </row>
    <row r="2273" spans="4:11" x14ac:dyDescent="0.45">
      <c r="D2273" s="23"/>
      <c r="E2273" s="95"/>
      <c r="F2273" s="95"/>
      <c r="K2273" s="530"/>
    </row>
    <row r="2274" spans="4:11" x14ac:dyDescent="0.45">
      <c r="D2274" s="23"/>
      <c r="E2274" s="95"/>
      <c r="F2274" s="95"/>
      <c r="K2274" s="530"/>
    </row>
    <row r="2275" spans="4:11" x14ac:dyDescent="0.45">
      <c r="D2275" s="23"/>
      <c r="E2275" s="95"/>
      <c r="F2275" s="95"/>
      <c r="K2275" s="530"/>
    </row>
    <row r="2276" spans="4:11" x14ac:dyDescent="0.45">
      <c r="D2276" s="23"/>
      <c r="E2276" s="95"/>
      <c r="F2276" s="95"/>
      <c r="K2276" s="530"/>
    </row>
    <row r="2277" spans="4:11" x14ac:dyDescent="0.45">
      <c r="D2277" s="23"/>
      <c r="E2277" s="95"/>
      <c r="F2277" s="95"/>
      <c r="K2277" s="530"/>
    </row>
    <row r="2278" spans="4:11" x14ac:dyDescent="0.45">
      <c r="D2278" s="23"/>
      <c r="E2278" s="95"/>
      <c r="F2278" s="95"/>
      <c r="K2278" s="530"/>
    </row>
    <row r="2279" spans="4:11" x14ac:dyDescent="0.45">
      <c r="D2279" s="23"/>
      <c r="E2279" s="95"/>
      <c r="F2279" s="95"/>
      <c r="K2279" s="530"/>
    </row>
    <row r="2280" spans="4:11" x14ac:dyDescent="0.45">
      <c r="D2280" s="23"/>
      <c r="E2280" s="95"/>
      <c r="F2280" s="95"/>
      <c r="K2280" s="530"/>
    </row>
    <row r="2281" spans="4:11" x14ac:dyDescent="0.45">
      <c r="D2281" s="23"/>
      <c r="E2281" s="95"/>
      <c r="F2281" s="95"/>
      <c r="K2281" s="530"/>
    </row>
    <row r="2282" spans="4:11" x14ac:dyDescent="0.45">
      <c r="D2282" s="23"/>
      <c r="E2282" s="95"/>
      <c r="F2282" s="95"/>
      <c r="K2282" s="530"/>
    </row>
    <row r="2283" spans="4:11" x14ac:dyDescent="0.45">
      <c r="D2283" s="23"/>
      <c r="E2283" s="95"/>
      <c r="F2283" s="95"/>
      <c r="K2283" s="530"/>
    </row>
    <row r="2284" spans="4:11" x14ac:dyDescent="0.45">
      <c r="D2284" s="23"/>
      <c r="E2284" s="95"/>
      <c r="F2284" s="95"/>
      <c r="K2284" s="530"/>
    </row>
    <row r="2285" spans="4:11" x14ac:dyDescent="0.45">
      <c r="D2285" s="23"/>
      <c r="E2285" s="95"/>
      <c r="F2285" s="95"/>
      <c r="K2285" s="530"/>
    </row>
    <row r="2286" spans="4:11" x14ac:dyDescent="0.45">
      <c r="D2286" s="23"/>
      <c r="E2286" s="95"/>
      <c r="F2286" s="95"/>
      <c r="K2286" s="530"/>
    </row>
    <row r="2287" spans="4:11" x14ac:dyDescent="0.45">
      <c r="D2287" s="23"/>
      <c r="E2287" s="95"/>
      <c r="F2287" s="95"/>
      <c r="K2287" s="530"/>
    </row>
    <row r="2288" spans="4:11" x14ac:dyDescent="0.45">
      <c r="D2288" s="23"/>
      <c r="E2288" s="95"/>
      <c r="F2288" s="95"/>
      <c r="K2288" s="530"/>
    </row>
    <row r="2289" spans="4:11" x14ac:dyDescent="0.45">
      <c r="D2289" s="23"/>
      <c r="E2289" s="95"/>
      <c r="F2289" s="95"/>
      <c r="K2289" s="530"/>
    </row>
    <row r="2290" spans="4:11" x14ac:dyDescent="0.45">
      <c r="D2290" s="23"/>
      <c r="E2290" s="95"/>
      <c r="F2290" s="95"/>
      <c r="K2290" s="530"/>
    </row>
    <row r="2291" spans="4:11" x14ac:dyDescent="0.45">
      <c r="D2291" s="23"/>
      <c r="E2291" s="95"/>
      <c r="F2291" s="95"/>
      <c r="K2291" s="530"/>
    </row>
    <row r="2292" spans="4:11" x14ac:dyDescent="0.45">
      <c r="D2292" s="23"/>
      <c r="E2292" s="95"/>
      <c r="F2292" s="95"/>
      <c r="K2292" s="530"/>
    </row>
    <row r="2293" spans="4:11" x14ac:dyDescent="0.45">
      <c r="D2293" s="23"/>
      <c r="E2293" s="95"/>
      <c r="F2293" s="95"/>
      <c r="K2293" s="530"/>
    </row>
    <row r="2294" spans="4:11" x14ac:dyDescent="0.45">
      <c r="D2294" s="23"/>
      <c r="E2294" s="95"/>
      <c r="F2294" s="95"/>
      <c r="K2294" s="530"/>
    </row>
    <row r="2295" spans="4:11" x14ac:dyDescent="0.45">
      <c r="D2295" s="23"/>
      <c r="E2295" s="95"/>
      <c r="F2295" s="95"/>
      <c r="K2295" s="530"/>
    </row>
    <row r="2296" spans="4:11" x14ac:dyDescent="0.45">
      <c r="D2296" s="23"/>
      <c r="E2296" s="95"/>
      <c r="F2296" s="95"/>
      <c r="K2296" s="530"/>
    </row>
    <row r="2297" spans="4:11" x14ac:dyDescent="0.45">
      <c r="D2297" s="23"/>
      <c r="E2297" s="95"/>
      <c r="F2297" s="95"/>
      <c r="K2297" s="530"/>
    </row>
    <row r="2298" spans="4:11" x14ac:dyDescent="0.45">
      <c r="D2298" s="23"/>
      <c r="E2298" s="95"/>
      <c r="F2298" s="95"/>
      <c r="K2298" s="530"/>
    </row>
    <row r="2299" spans="4:11" x14ac:dyDescent="0.45">
      <c r="D2299" s="23"/>
      <c r="E2299" s="95"/>
      <c r="F2299" s="95"/>
      <c r="K2299" s="530"/>
    </row>
    <row r="2300" spans="4:11" x14ac:dyDescent="0.45">
      <c r="D2300" s="23"/>
      <c r="E2300" s="95"/>
      <c r="F2300" s="95"/>
      <c r="K2300" s="530"/>
    </row>
    <row r="2301" spans="4:11" x14ac:dyDescent="0.45">
      <c r="D2301" s="23"/>
      <c r="E2301" s="95"/>
      <c r="F2301" s="95"/>
      <c r="K2301" s="530"/>
    </row>
    <row r="2302" spans="4:11" x14ac:dyDescent="0.45">
      <c r="D2302" s="23"/>
      <c r="E2302" s="95"/>
      <c r="F2302" s="95"/>
      <c r="K2302" s="530"/>
    </row>
    <row r="2303" spans="4:11" x14ac:dyDescent="0.45">
      <c r="D2303" s="23"/>
      <c r="E2303" s="95"/>
      <c r="F2303" s="95"/>
      <c r="K2303" s="530"/>
    </row>
    <row r="2304" spans="4:11" x14ac:dyDescent="0.45">
      <c r="D2304" s="23"/>
      <c r="E2304" s="95"/>
      <c r="F2304" s="95"/>
      <c r="K2304" s="530"/>
    </row>
    <row r="2305" spans="4:11" x14ac:dyDescent="0.45">
      <c r="D2305" s="23"/>
      <c r="E2305" s="95"/>
      <c r="F2305" s="95"/>
      <c r="K2305" s="530"/>
    </row>
    <row r="2306" spans="4:11" x14ac:dyDescent="0.45">
      <c r="D2306" s="23"/>
      <c r="E2306" s="95"/>
      <c r="F2306" s="95"/>
      <c r="K2306" s="530"/>
    </row>
    <row r="2307" spans="4:11" x14ac:dyDescent="0.45">
      <c r="D2307" s="23"/>
      <c r="E2307" s="95"/>
      <c r="F2307" s="95"/>
      <c r="K2307" s="530"/>
    </row>
    <row r="2308" spans="4:11" x14ac:dyDescent="0.45">
      <c r="D2308" s="23"/>
      <c r="E2308" s="95"/>
      <c r="F2308" s="95"/>
      <c r="K2308" s="530"/>
    </row>
    <row r="2309" spans="4:11" x14ac:dyDescent="0.45">
      <c r="D2309" s="23"/>
      <c r="E2309" s="95"/>
      <c r="F2309" s="95"/>
      <c r="K2309" s="530"/>
    </row>
    <row r="2310" spans="4:11" x14ac:dyDescent="0.45">
      <c r="D2310" s="23"/>
      <c r="E2310" s="95"/>
      <c r="F2310" s="95"/>
      <c r="K2310" s="530"/>
    </row>
    <row r="2311" spans="4:11" x14ac:dyDescent="0.45">
      <c r="D2311" s="23"/>
      <c r="E2311" s="95"/>
      <c r="F2311" s="95"/>
      <c r="K2311" s="530"/>
    </row>
    <row r="2312" spans="4:11" x14ac:dyDescent="0.45">
      <c r="D2312" s="23"/>
      <c r="E2312" s="95"/>
      <c r="F2312" s="95"/>
      <c r="K2312" s="530"/>
    </row>
    <row r="2313" spans="4:11" x14ac:dyDescent="0.45">
      <c r="D2313" s="23"/>
      <c r="E2313" s="95"/>
      <c r="F2313" s="95"/>
      <c r="K2313" s="530"/>
    </row>
    <row r="2314" spans="4:11" x14ac:dyDescent="0.45">
      <c r="D2314" s="23"/>
      <c r="E2314" s="95"/>
      <c r="F2314" s="95"/>
      <c r="K2314" s="530"/>
    </row>
    <row r="2315" spans="4:11" x14ac:dyDescent="0.45">
      <c r="D2315" s="23"/>
      <c r="E2315" s="95"/>
      <c r="F2315" s="95"/>
      <c r="K2315" s="530"/>
    </row>
    <row r="2316" spans="4:11" x14ac:dyDescent="0.45">
      <c r="D2316" s="23"/>
      <c r="E2316" s="95"/>
      <c r="F2316" s="95"/>
      <c r="K2316" s="530"/>
    </row>
    <row r="2317" spans="4:11" x14ac:dyDescent="0.45">
      <c r="D2317" s="23"/>
      <c r="E2317" s="95"/>
      <c r="F2317" s="95"/>
      <c r="K2317" s="530"/>
    </row>
    <row r="2318" spans="4:11" x14ac:dyDescent="0.45">
      <c r="D2318" s="23"/>
      <c r="E2318" s="95"/>
      <c r="F2318" s="95"/>
      <c r="K2318" s="530"/>
    </row>
    <row r="2319" spans="4:11" x14ac:dyDescent="0.45">
      <c r="D2319" s="23"/>
      <c r="E2319" s="95"/>
      <c r="F2319" s="95"/>
      <c r="K2319" s="530"/>
    </row>
    <row r="2320" spans="4:11" x14ac:dyDescent="0.45">
      <c r="D2320" s="23"/>
      <c r="E2320" s="95"/>
      <c r="F2320" s="95"/>
      <c r="K2320" s="530"/>
    </row>
    <row r="2321" spans="4:11" x14ac:dyDescent="0.45">
      <c r="D2321" s="23"/>
      <c r="E2321" s="95"/>
      <c r="F2321" s="95"/>
      <c r="K2321" s="530"/>
    </row>
    <row r="2322" spans="4:11" x14ac:dyDescent="0.45">
      <c r="D2322" s="23"/>
      <c r="E2322" s="95"/>
      <c r="F2322" s="95"/>
      <c r="K2322" s="530"/>
    </row>
    <row r="2323" spans="4:11" x14ac:dyDescent="0.45">
      <c r="D2323" s="23"/>
      <c r="E2323" s="95"/>
      <c r="F2323" s="95"/>
      <c r="K2323" s="530"/>
    </row>
    <row r="2324" spans="4:11" x14ac:dyDescent="0.45">
      <c r="D2324" s="23"/>
      <c r="E2324" s="95"/>
      <c r="F2324" s="95"/>
      <c r="K2324" s="530"/>
    </row>
    <row r="2325" spans="4:11" x14ac:dyDescent="0.45">
      <c r="D2325" s="23"/>
      <c r="E2325" s="95"/>
      <c r="F2325" s="95"/>
      <c r="K2325" s="530"/>
    </row>
    <row r="2326" spans="4:11" x14ac:dyDescent="0.45">
      <c r="D2326" s="23"/>
      <c r="E2326" s="95"/>
      <c r="F2326" s="95"/>
      <c r="K2326" s="530"/>
    </row>
    <row r="2327" spans="4:11" x14ac:dyDescent="0.45">
      <c r="D2327" s="23"/>
      <c r="E2327" s="95"/>
      <c r="F2327" s="95"/>
      <c r="K2327" s="530"/>
    </row>
    <row r="2328" spans="4:11" x14ac:dyDescent="0.45">
      <c r="D2328" s="23"/>
      <c r="E2328" s="95"/>
      <c r="F2328" s="95"/>
      <c r="K2328" s="530"/>
    </row>
    <row r="2329" spans="4:11" x14ac:dyDescent="0.45">
      <c r="D2329" s="23"/>
      <c r="E2329" s="95"/>
      <c r="F2329" s="95"/>
      <c r="K2329" s="530"/>
    </row>
    <row r="2330" spans="4:11" x14ac:dyDescent="0.45">
      <c r="D2330" s="23"/>
      <c r="E2330" s="95"/>
      <c r="F2330" s="95"/>
      <c r="K2330" s="530"/>
    </row>
    <row r="2331" spans="4:11" x14ac:dyDescent="0.45">
      <c r="D2331" s="23"/>
      <c r="E2331" s="95"/>
      <c r="F2331" s="95"/>
      <c r="K2331" s="530"/>
    </row>
    <row r="2332" spans="4:11" x14ac:dyDescent="0.45">
      <c r="D2332" s="23"/>
      <c r="E2332" s="95"/>
      <c r="F2332" s="95"/>
      <c r="K2332" s="530"/>
    </row>
    <row r="2333" spans="4:11" x14ac:dyDescent="0.45">
      <c r="D2333" s="23"/>
      <c r="E2333" s="95"/>
      <c r="F2333" s="95"/>
      <c r="K2333" s="530"/>
    </row>
    <row r="2334" spans="4:11" x14ac:dyDescent="0.45">
      <c r="D2334" s="23"/>
      <c r="E2334" s="95"/>
      <c r="F2334" s="95"/>
      <c r="K2334" s="530"/>
    </row>
    <row r="2335" spans="4:11" x14ac:dyDescent="0.45">
      <c r="D2335" s="23"/>
      <c r="E2335" s="95"/>
      <c r="F2335" s="95"/>
      <c r="K2335" s="530"/>
    </row>
    <row r="2336" spans="4:11" x14ac:dyDescent="0.45">
      <c r="D2336" s="23"/>
      <c r="E2336" s="95"/>
      <c r="F2336" s="95"/>
      <c r="K2336" s="530"/>
    </row>
    <row r="2337" spans="4:11" x14ac:dyDescent="0.45">
      <c r="D2337" s="23"/>
      <c r="E2337" s="95"/>
      <c r="F2337" s="95"/>
      <c r="K2337" s="530"/>
    </row>
    <row r="2338" spans="4:11" x14ac:dyDescent="0.45">
      <c r="D2338" s="23"/>
      <c r="E2338" s="95"/>
      <c r="F2338" s="95"/>
      <c r="K2338" s="530"/>
    </row>
    <row r="2339" spans="4:11" x14ac:dyDescent="0.45">
      <c r="D2339" s="23"/>
      <c r="E2339" s="95"/>
      <c r="F2339" s="95"/>
      <c r="K2339" s="530"/>
    </row>
    <row r="2340" spans="4:11" x14ac:dyDescent="0.45">
      <c r="D2340" s="23"/>
      <c r="E2340" s="95"/>
      <c r="F2340" s="95"/>
      <c r="K2340" s="530"/>
    </row>
    <row r="2341" spans="4:11" x14ac:dyDescent="0.45">
      <c r="D2341" s="23"/>
      <c r="E2341" s="95"/>
      <c r="F2341" s="95"/>
      <c r="K2341" s="530"/>
    </row>
    <row r="2342" spans="4:11" x14ac:dyDescent="0.45">
      <c r="D2342" s="23"/>
      <c r="E2342" s="95"/>
      <c r="F2342" s="95"/>
      <c r="K2342" s="530"/>
    </row>
    <row r="2343" spans="4:11" x14ac:dyDescent="0.45">
      <c r="D2343" s="23"/>
      <c r="E2343" s="95"/>
      <c r="F2343" s="95"/>
      <c r="K2343" s="530"/>
    </row>
    <row r="2344" spans="4:11" x14ac:dyDescent="0.45">
      <c r="D2344" s="23"/>
      <c r="E2344" s="95"/>
      <c r="F2344" s="95"/>
      <c r="K2344" s="530"/>
    </row>
    <row r="2345" spans="4:11" x14ac:dyDescent="0.45">
      <c r="D2345" s="23"/>
      <c r="E2345" s="95"/>
      <c r="F2345" s="95"/>
      <c r="K2345" s="530"/>
    </row>
    <row r="2346" spans="4:11" x14ac:dyDescent="0.45">
      <c r="D2346" s="23"/>
      <c r="E2346" s="95"/>
      <c r="F2346" s="95"/>
      <c r="K2346" s="530"/>
    </row>
    <row r="2347" spans="4:11" x14ac:dyDescent="0.45">
      <c r="D2347" s="23"/>
      <c r="E2347" s="95"/>
      <c r="F2347" s="95"/>
      <c r="K2347" s="530"/>
    </row>
    <row r="2348" spans="4:11" x14ac:dyDescent="0.45">
      <c r="D2348" s="23"/>
      <c r="E2348" s="95"/>
      <c r="F2348" s="95"/>
      <c r="K2348" s="530"/>
    </row>
    <row r="2349" spans="4:11" x14ac:dyDescent="0.45">
      <c r="D2349" s="23"/>
      <c r="E2349" s="95"/>
      <c r="F2349" s="95"/>
      <c r="K2349" s="530"/>
    </row>
    <row r="2350" spans="4:11" x14ac:dyDescent="0.45">
      <c r="D2350" s="23"/>
      <c r="E2350" s="95"/>
      <c r="F2350" s="95"/>
      <c r="K2350" s="530"/>
    </row>
    <row r="2351" spans="4:11" x14ac:dyDescent="0.45">
      <c r="D2351" s="23"/>
      <c r="E2351" s="95"/>
      <c r="F2351" s="95"/>
      <c r="K2351" s="530"/>
    </row>
    <row r="2352" spans="4:11" x14ac:dyDescent="0.45">
      <c r="D2352" s="23"/>
      <c r="E2352" s="95"/>
      <c r="F2352" s="95"/>
      <c r="K2352" s="530"/>
    </row>
    <row r="2353" spans="4:11" x14ac:dyDescent="0.45">
      <c r="D2353" s="23"/>
      <c r="E2353" s="95"/>
      <c r="F2353" s="95"/>
      <c r="K2353" s="530"/>
    </row>
    <row r="2354" spans="4:11" x14ac:dyDescent="0.45">
      <c r="D2354" s="23"/>
      <c r="E2354" s="95"/>
      <c r="F2354" s="95"/>
      <c r="K2354" s="530"/>
    </row>
    <row r="2355" spans="4:11" x14ac:dyDescent="0.45">
      <c r="D2355" s="23"/>
      <c r="E2355" s="95"/>
      <c r="F2355" s="95"/>
      <c r="K2355" s="530"/>
    </row>
    <row r="2356" spans="4:11" x14ac:dyDescent="0.45">
      <c r="D2356" s="23"/>
      <c r="E2356" s="95"/>
      <c r="F2356" s="95"/>
      <c r="K2356" s="530"/>
    </row>
    <row r="2357" spans="4:11" x14ac:dyDescent="0.45">
      <c r="D2357" s="23"/>
      <c r="E2357" s="95"/>
      <c r="F2357" s="95"/>
      <c r="K2357" s="530"/>
    </row>
    <row r="2358" spans="4:11" x14ac:dyDescent="0.45">
      <c r="D2358" s="23"/>
      <c r="E2358" s="95"/>
      <c r="F2358" s="95"/>
      <c r="K2358" s="530"/>
    </row>
    <row r="2359" spans="4:11" x14ac:dyDescent="0.45">
      <c r="D2359" s="23"/>
      <c r="E2359" s="95"/>
      <c r="F2359" s="95"/>
      <c r="K2359" s="530"/>
    </row>
    <row r="2360" spans="4:11" x14ac:dyDescent="0.45">
      <c r="D2360" s="23"/>
      <c r="E2360" s="95"/>
      <c r="F2360" s="95"/>
      <c r="K2360" s="530"/>
    </row>
    <row r="2361" spans="4:11" x14ac:dyDescent="0.45">
      <c r="D2361" s="23"/>
      <c r="E2361" s="95"/>
      <c r="F2361" s="95"/>
      <c r="K2361" s="530"/>
    </row>
    <row r="2362" spans="4:11" x14ac:dyDescent="0.45">
      <c r="D2362" s="23"/>
      <c r="E2362" s="95"/>
      <c r="F2362" s="95"/>
      <c r="K2362" s="530"/>
    </row>
    <row r="2363" spans="4:11" x14ac:dyDescent="0.45">
      <c r="D2363" s="23"/>
      <c r="E2363" s="95"/>
      <c r="F2363" s="95"/>
      <c r="K2363" s="530"/>
    </row>
    <row r="2364" spans="4:11" x14ac:dyDescent="0.45">
      <c r="D2364" s="23"/>
      <c r="E2364" s="95"/>
      <c r="F2364" s="95"/>
      <c r="K2364" s="530"/>
    </row>
    <row r="2365" spans="4:11" x14ac:dyDescent="0.45">
      <c r="D2365" s="23"/>
      <c r="E2365" s="95"/>
      <c r="F2365" s="95"/>
      <c r="K2365" s="530"/>
    </row>
    <row r="2366" spans="4:11" x14ac:dyDescent="0.45">
      <c r="D2366" s="23"/>
      <c r="E2366" s="95"/>
      <c r="F2366" s="95"/>
      <c r="K2366" s="530"/>
    </row>
    <row r="2367" spans="4:11" x14ac:dyDescent="0.45">
      <c r="D2367" s="23"/>
      <c r="E2367" s="95"/>
      <c r="F2367" s="95"/>
      <c r="K2367" s="530"/>
    </row>
    <row r="2368" spans="4:11" x14ac:dyDescent="0.45">
      <c r="D2368" s="23"/>
      <c r="E2368" s="95"/>
      <c r="F2368" s="95"/>
      <c r="K2368" s="530"/>
    </row>
    <row r="2369" spans="4:11" x14ac:dyDescent="0.45">
      <c r="D2369" s="23"/>
      <c r="E2369" s="95"/>
      <c r="F2369" s="95"/>
      <c r="K2369" s="530"/>
    </row>
    <row r="2370" spans="4:11" x14ac:dyDescent="0.45">
      <c r="D2370" s="23"/>
      <c r="E2370" s="95"/>
      <c r="F2370" s="95"/>
      <c r="K2370" s="530"/>
    </row>
    <row r="2371" spans="4:11" x14ac:dyDescent="0.45">
      <c r="D2371" s="23"/>
      <c r="E2371" s="95"/>
      <c r="F2371" s="95"/>
      <c r="K2371" s="530"/>
    </row>
    <row r="2372" spans="4:11" x14ac:dyDescent="0.45">
      <c r="D2372" s="23"/>
      <c r="E2372" s="95"/>
      <c r="F2372" s="95"/>
      <c r="K2372" s="530"/>
    </row>
    <row r="2373" spans="4:11" x14ac:dyDescent="0.45">
      <c r="D2373" s="23"/>
      <c r="E2373" s="95"/>
      <c r="F2373" s="95"/>
      <c r="K2373" s="530"/>
    </row>
    <row r="2374" spans="4:11" x14ac:dyDescent="0.45">
      <c r="D2374" s="23"/>
      <c r="E2374" s="95"/>
      <c r="F2374" s="95"/>
      <c r="K2374" s="530"/>
    </row>
    <row r="2375" spans="4:11" x14ac:dyDescent="0.45">
      <c r="D2375" s="23"/>
      <c r="E2375" s="95"/>
      <c r="F2375" s="95"/>
      <c r="K2375" s="530"/>
    </row>
    <row r="2376" spans="4:11" x14ac:dyDescent="0.45">
      <c r="D2376" s="23"/>
      <c r="E2376" s="95"/>
      <c r="F2376" s="95"/>
      <c r="K2376" s="530"/>
    </row>
    <row r="2377" spans="4:11" x14ac:dyDescent="0.45">
      <c r="D2377" s="23"/>
      <c r="E2377" s="95"/>
      <c r="F2377" s="95"/>
      <c r="K2377" s="530"/>
    </row>
    <row r="2378" spans="4:11" x14ac:dyDescent="0.45">
      <c r="D2378" s="23"/>
      <c r="E2378" s="95"/>
      <c r="F2378" s="95"/>
      <c r="K2378" s="530"/>
    </row>
    <row r="2379" spans="4:11" x14ac:dyDescent="0.45">
      <c r="D2379" s="23"/>
      <c r="E2379" s="95"/>
      <c r="F2379" s="95"/>
      <c r="K2379" s="530"/>
    </row>
    <row r="2380" spans="4:11" x14ac:dyDescent="0.45">
      <c r="D2380" s="23"/>
      <c r="E2380" s="95"/>
      <c r="F2380" s="95"/>
      <c r="K2380" s="530"/>
    </row>
    <row r="2381" spans="4:11" x14ac:dyDescent="0.45">
      <c r="D2381" s="23"/>
      <c r="E2381" s="95"/>
      <c r="F2381" s="95"/>
      <c r="K2381" s="530"/>
    </row>
    <row r="2382" spans="4:11" x14ac:dyDescent="0.45">
      <c r="D2382" s="23"/>
      <c r="E2382" s="95"/>
      <c r="F2382" s="95"/>
      <c r="K2382" s="530"/>
    </row>
    <row r="2383" spans="4:11" x14ac:dyDescent="0.45">
      <c r="D2383" s="23"/>
      <c r="E2383" s="95"/>
      <c r="F2383" s="95"/>
      <c r="K2383" s="530"/>
    </row>
    <row r="2384" spans="4:11" x14ac:dyDescent="0.45">
      <c r="D2384" s="23"/>
      <c r="E2384" s="95"/>
      <c r="F2384" s="95"/>
      <c r="K2384" s="530"/>
    </row>
    <row r="2385" spans="4:11" x14ac:dyDescent="0.45">
      <c r="D2385" s="23"/>
      <c r="E2385" s="95"/>
      <c r="F2385" s="95"/>
      <c r="K2385" s="530"/>
    </row>
    <row r="2386" spans="4:11" x14ac:dyDescent="0.45">
      <c r="D2386" s="23"/>
      <c r="E2386" s="95"/>
      <c r="F2386" s="95"/>
      <c r="K2386" s="530"/>
    </row>
    <row r="2387" spans="4:11" x14ac:dyDescent="0.45">
      <c r="D2387" s="23"/>
      <c r="E2387" s="95"/>
      <c r="F2387" s="95"/>
      <c r="K2387" s="530"/>
    </row>
    <row r="2388" spans="4:11" x14ac:dyDescent="0.45">
      <c r="D2388" s="23"/>
      <c r="E2388" s="95"/>
      <c r="F2388" s="95"/>
      <c r="K2388" s="530"/>
    </row>
    <row r="2389" spans="4:11" x14ac:dyDescent="0.45">
      <c r="D2389" s="23"/>
      <c r="E2389" s="95"/>
      <c r="F2389" s="95"/>
      <c r="K2389" s="530"/>
    </row>
    <row r="2390" spans="4:11" x14ac:dyDescent="0.45">
      <c r="D2390" s="23"/>
      <c r="E2390" s="95"/>
      <c r="F2390" s="95"/>
      <c r="K2390" s="530"/>
    </row>
    <row r="2391" spans="4:11" x14ac:dyDescent="0.45">
      <c r="D2391" s="23"/>
      <c r="E2391" s="95"/>
      <c r="F2391" s="95"/>
      <c r="K2391" s="530"/>
    </row>
    <row r="2392" spans="4:11" x14ac:dyDescent="0.45">
      <c r="D2392" s="23"/>
      <c r="E2392" s="95"/>
      <c r="F2392" s="95"/>
      <c r="K2392" s="530"/>
    </row>
    <row r="2393" spans="4:11" x14ac:dyDescent="0.45">
      <c r="D2393" s="23"/>
      <c r="E2393" s="95"/>
      <c r="F2393" s="95"/>
      <c r="K2393" s="530"/>
    </row>
    <row r="2394" spans="4:11" x14ac:dyDescent="0.45">
      <c r="D2394" s="23"/>
      <c r="E2394" s="95"/>
      <c r="F2394" s="95"/>
      <c r="K2394" s="530"/>
    </row>
    <row r="2395" spans="4:11" x14ac:dyDescent="0.45">
      <c r="D2395" s="23"/>
      <c r="E2395" s="95"/>
      <c r="F2395" s="95"/>
      <c r="K2395" s="530"/>
    </row>
    <row r="2396" spans="4:11" x14ac:dyDescent="0.45">
      <c r="D2396" s="23"/>
      <c r="E2396" s="95"/>
      <c r="F2396" s="95"/>
      <c r="K2396" s="530"/>
    </row>
    <row r="2397" spans="4:11" x14ac:dyDescent="0.45">
      <c r="D2397" s="23"/>
      <c r="E2397" s="95"/>
      <c r="F2397" s="95"/>
      <c r="K2397" s="530"/>
    </row>
    <row r="2398" spans="4:11" x14ac:dyDescent="0.45">
      <c r="D2398" s="23"/>
      <c r="E2398" s="95"/>
      <c r="F2398" s="95"/>
      <c r="K2398" s="530"/>
    </row>
    <row r="2399" spans="4:11" x14ac:dyDescent="0.45">
      <c r="D2399" s="23"/>
      <c r="E2399" s="95"/>
      <c r="F2399" s="95"/>
      <c r="K2399" s="530"/>
    </row>
    <row r="2400" spans="4:11" x14ac:dyDescent="0.45">
      <c r="D2400" s="23"/>
      <c r="E2400" s="95"/>
      <c r="F2400" s="95"/>
      <c r="K2400" s="530"/>
    </row>
    <row r="2401" spans="4:11" x14ac:dyDescent="0.45">
      <c r="D2401" s="23"/>
      <c r="E2401" s="95"/>
      <c r="F2401" s="95"/>
      <c r="K2401" s="530"/>
    </row>
    <row r="2402" spans="4:11" x14ac:dyDescent="0.45">
      <c r="D2402" s="23"/>
      <c r="E2402" s="95"/>
      <c r="F2402" s="95"/>
      <c r="K2402" s="530"/>
    </row>
    <row r="2403" spans="4:11" x14ac:dyDescent="0.45">
      <c r="D2403" s="23"/>
      <c r="E2403" s="95"/>
      <c r="F2403" s="95"/>
      <c r="K2403" s="530"/>
    </row>
    <row r="2404" spans="4:11" x14ac:dyDescent="0.45">
      <c r="D2404" s="23"/>
      <c r="E2404" s="95"/>
      <c r="F2404" s="95"/>
      <c r="K2404" s="530"/>
    </row>
    <row r="2405" spans="4:11" x14ac:dyDescent="0.45">
      <c r="D2405" s="23"/>
      <c r="E2405" s="95"/>
      <c r="F2405" s="95"/>
      <c r="K2405" s="530"/>
    </row>
    <row r="2406" spans="4:11" x14ac:dyDescent="0.45">
      <c r="D2406" s="23"/>
      <c r="E2406" s="95"/>
      <c r="F2406" s="95"/>
      <c r="K2406" s="530"/>
    </row>
    <row r="2407" spans="4:11" x14ac:dyDescent="0.45">
      <c r="D2407" s="23"/>
      <c r="E2407" s="95"/>
      <c r="F2407" s="95"/>
      <c r="K2407" s="530"/>
    </row>
    <row r="2408" spans="4:11" x14ac:dyDescent="0.45">
      <c r="D2408" s="23"/>
      <c r="E2408" s="95"/>
      <c r="F2408" s="95"/>
      <c r="K2408" s="530"/>
    </row>
    <row r="2409" spans="4:11" x14ac:dyDescent="0.45">
      <c r="D2409" s="23"/>
      <c r="E2409" s="95"/>
      <c r="F2409" s="95"/>
      <c r="K2409" s="530"/>
    </row>
    <row r="2410" spans="4:11" x14ac:dyDescent="0.45">
      <c r="D2410" s="23"/>
      <c r="E2410" s="95"/>
      <c r="F2410" s="95"/>
      <c r="K2410" s="530"/>
    </row>
    <row r="2411" spans="4:11" x14ac:dyDescent="0.45">
      <c r="D2411" s="23"/>
      <c r="E2411" s="95"/>
      <c r="F2411" s="95"/>
      <c r="K2411" s="530"/>
    </row>
    <row r="2412" spans="4:11" x14ac:dyDescent="0.45">
      <c r="D2412" s="23"/>
      <c r="E2412" s="95"/>
      <c r="F2412" s="95"/>
      <c r="K2412" s="530"/>
    </row>
    <row r="2413" spans="4:11" x14ac:dyDescent="0.45">
      <c r="D2413" s="23"/>
      <c r="E2413" s="95"/>
      <c r="F2413" s="95"/>
      <c r="K2413" s="530"/>
    </row>
    <row r="2414" spans="4:11" x14ac:dyDescent="0.45">
      <c r="D2414" s="23"/>
      <c r="E2414" s="95"/>
      <c r="F2414" s="95"/>
      <c r="K2414" s="530"/>
    </row>
    <row r="2415" spans="4:11" x14ac:dyDescent="0.45">
      <c r="D2415" s="23"/>
      <c r="E2415" s="95"/>
      <c r="F2415" s="95"/>
      <c r="K2415" s="530"/>
    </row>
    <row r="2416" spans="4:11" x14ac:dyDescent="0.45">
      <c r="D2416" s="23"/>
      <c r="E2416" s="95"/>
      <c r="F2416" s="95"/>
      <c r="K2416" s="530"/>
    </row>
    <row r="2417" spans="4:11" x14ac:dyDescent="0.45">
      <c r="D2417" s="23"/>
      <c r="E2417" s="95"/>
      <c r="F2417" s="95"/>
      <c r="K2417" s="530"/>
    </row>
    <row r="2418" spans="4:11" x14ac:dyDescent="0.45">
      <c r="D2418" s="23"/>
      <c r="E2418" s="95"/>
      <c r="F2418" s="95"/>
      <c r="K2418" s="530"/>
    </row>
    <row r="2419" spans="4:11" x14ac:dyDescent="0.45">
      <c r="D2419" s="23"/>
      <c r="E2419" s="95"/>
      <c r="F2419" s="95"/>
      <c r="K2419" s="530"/>
    </row>
    <row r="2420" spans="4:11" x14ac:dyDescent="0.45">
      <c r="D2420" s="23"/>
      <c r="E2420" s="95"/>
      <c r="F2420" s="95"/>
      <c r="K2420" s="530"/>
    </row>
    <row r="2421" spans="4:11" x14ac:dyDescent="0.45">
      <c r="D2421" s="23"/>
      <c r="E2421" s="95"/>
      <c r="F2421" s="95"/>
      <c r="K2421" s="530"/>
    </row>
    <row r="2422" spans="4:11" x14ac:dyDescent="0.45">
      <c r="D2422" s="23"/>
      <c r="E2422" s="95"/>
      <c r="F2422" s="95"/>
      <c r="K2422" s="530"/>
    </row>
    <row r="2423" spans="4:11" x14ac:dyDescent="0.45">
      <c r="D2423" s="23"/>
      <c r="E2423" s="95"/>
      <c r="F2423" s="95"/>
      <c r="K2423" s="530"/>
    </row>
    <row r="2424" spans="4:11" x14ac:dyDescent="0.45">
      <c r="D2424" s="23"/>
      <c r="E2424" s="95"/>
      <c r="F2424" s="95"/>
      <c r="K2424" s="530"/>
    </row>
    <row r="2425" spans="4:11" x14ac:dyDescent="0.45">
      <c r="D2425" s="23"/>
      <c r="E2425" s="95"/>
      <c r="F2425" s="95"/>
      <c r="K2425" s="530"/>
    </row>
    <row r="2426" spans="4:11" x14ac:dyDescent="0.45">
      <c r="D2426" s="23"/>
      <c r="E2426" s="95"/>
      <c r="F2426" s="95"/>
      <c r="K2426" s="530"/>
    </row>
    <row r="2427" spans="4:11" x14ac:dyDescent="0.45">
      <c r="D2427" s="23"/>
      <c r="E2427" s="95"/>
      <c r="F2427" s="95"/>
      <c r="K2427" s="530"/>
    </row>
    <row r="2428" spans="4:11" x14ac:dyDescent="0.45">
      <c r="D2428" s="23"/>
      <c r="E2428" s="95"/>
      <c r="F2428" s="95"/>
      <c r="K2428" s="530"/>
    </row>
    <row r="2429" spans="4:11" x14ac:dyDescent="0.45">
      <c r="D2429" s="23"/>
      <c r="E2429" s="95"/>
      <c r="F2429" s="95"/>
      <c r="K2429" s="530"/>
    </row>
    <row r="2430" spans="4:11" x14ac:dyDescent="0.45">
      <c r="D2430" s="23"/>
      <c r="E2430" s="95"/>
      <c r="F2430" s="95"/>
      <c r="K2430" s="530"/>
    </row>
    <row r="2431" spans="4:11" x14ac:dyDescent="0.45">
      <c r="D2431" s="23"/>
      <c r="E2431" s="95"/>
      <c r="F2431" s="95"/>
      <c r="K2431" s="530"/>
    </row>
    <row r="2432" spans="4:11" x14ac:dyDescent="0.45">
      <c r="D2432" s="23"/>
      <c r="E2432" s="95"/>
      <c r="F2432" s="95"/>
      <c r="K2432" s="530"/>
    </row>
    <row r="2433" spans="4:11" x14ac:dyDescent="0.45">
      <c r="D2433" s="23"/>
      <c r="E2433" s="95"/>
      <c r="F2433" s="95"/>
      <c r="K2433" s="530"/>
    </row>
    <row r="2434" spans="4:11" x14ac:dyDescent="0.45">
      <c r="D2434" s="23"/>
    </row>
    <row r="2435" spans="4:11" x14ac:dyDescent="0.45">
      <c r="D2435" s="23"/>
    </row>
    <row r="2436" spans="4:11" x14ac:dyDescent="0.45">
      <c r="D2436" s="23"/>
    </row>
    <row r="2437" spans="4:11" x14ac:dyDescent="0.45">
      <c r="D2437" s="23"/>
    </row>
    <row r="2438" spans="4:11" x14ac:dyDescent="0.45">
      <c r="D2438" s="23"/>
    </row>
    <row r="2439" spans="4:11" x14ac:dyDescent="0.45">
      <c r="D2439" s="23"/>
    </row>
    <row r="2440" spans="4:11" x14ac:dyDescent="0.45">
      <c r="D2440" s="23"/>
    </row>
    <row r="2441" spans="4:11" x14ac:dyDescent="0.45">
      <c r="D2441" s="23"/>
    </row>
    <row r="2442" spans="4:11" x14ac:dyDescent="0.45">
      <c r="D2442" s="23"/>
    </row>
    <row r="2443" spans="4:11" x14ac:dyDescent="0.45">
      <c r="D2443" s="23"/>
    </row>
    <row r="2444" spans="4:11" x14ac:dyDescent="0.45">
      <c r="D2444" s="23"/>
    </row>
    <row r="2445" spans="4:11" x14ac:dyDescent="0.45">
      <c r="D2445" s="23"/>
    </row>
    <row r="2446" spans="4:11" x14ac:dyDescent="0.45">
      <c r="D2446" s="23"/>
    </row>
    <row r="2447" spans="4:11" x14ac:dyDescent="0.45">
      <c r="D2447" s="23"/>
    </row>
    <row r="2448" spans="4:11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mergeCells count="5">
    <mergeCell ref="G3:J3"/>
    <mergeCell ref="Q3:T3"/>
    <mergeCell ref="AB3:AE3"/>
    <mergeCell ref="AB4:AE4"/>
    <mergeCell ref="V3:Y3"/>
  </mergeCells>
  <phoneticPr fontId="2" type="noConversion"/>
  <conditionalFormatting sqref="T11 Y10:Y11 Y55 T55 Y14:Y19 T14:T19 T23:T24 Y23:Y24 Y26:Y28 T26:T28 Y36:Y50 T36:T50 T30:T34 Y30:Y34">
    <cfRule type="cellIs" dxfId="99" priority="93" operator="lessThan">
      <formula>0</formula>
    </cfRule>
  </conditionalFormatting>
  <conditionalFormatting sqref="T52 Y52">
    <cfRule type="cellIs" dxfId="98" priority="53" operator="lessThan">
      <formula>0</formula>
    </cfRule>
  </conditionalFormatting>
  <conditionalFormatting sqref="T13 Y13">
    <cfRule type="cellIs" dxfId="97" priority="52" operator="lessThan">
      <formula>0</formula>
    </cfRule>
  </conditionalFormatting>
  <conditionalFormatting sqref="Y12 T12">
    <cfRule type="cellIs" dxfId="96" priority="51" operator="lessThan">
      <formula>0</formula>
    </cfRule>
  </conditionalFormatting>
  <conditionalFormatting sqref="T22 Y22">
    <cfRule type="cellIs" dxfId="95" priority="50" operator="lessThan">
      <formula>0</formula>
    </cfRule>
  </conditionalFormatting>
  <conditionalFormatting sqref="T25 Y25">
    <cfRule type="cellIs" dxfId="94" priority="49" operator="lessThan">
      <formula>0</formula>
    </cfRule>
  </conditionalFormatting>
  <conditionalFormatting sqref="T29 Y29">
    <cfRule type="cellIs" dxfId="93" priority="48" operator="lessThan">
      <formula>0</formula>
    </cfRule>
  </conditionalFormatting>
  <conditionalFormatting sqref="T35 Y35">
    <cfRule type="cellIs" dxfId="92" priority="46" operator="lessThan">
      <formula>0</formula>
    </cfRule>
  </conditionalFormatting>
  <conditionalFormatting sqref="Y54 T54">
    <cfRule type="cellIs" dxfId="91" priority="45" operator="lessThan">
      <formula>0</formula>
    </cfRule>
  </conditionalFormatting>
  <conditionalFormatting sqref="T53 Y53">
    <cfRule type="cellIs" dxfId="90" priority="44" operator="lessThan">
      <formula>0</formula>
    </cfRule>
  </conditionalFormatting>
  <conditionalFormatting sqref="T56 Y56">
    <cfRule type="cellIs" dxfId="89" priority="43" operator="lessThan">
      <formula>0</formula>
    </cfRule>
  </conditionalFormatting>
  <conditionalFormatting sqref="T58">
    <cfRule type="cellIs" dxfId="88" priority="42" operator="lessThan">
      <formula>0</formula>
    </cfRule>
  </conditionalFormatting>
  <conditionalFormatting sqref="Y58">
    <cfRule type="cellIs" dxfId="87" priority="41" operator="lessThan">
      <formula>0</formula>
    </cfRule>
  </conditionalFormatting>
  <conditionalFormatting sqref="Y57 T57">
    <cfRule type="cellIs" dxfId="86" priority="40" operator="lessThan">
      <formula>0</formula>
    </cfRule>
  </conditionalFormatting>
  <conditionalFormatting sqref="Y51 T51">
    <cfRule type="cellIs" dxfId="85" priority="39" operator="lessThan">
      <formula>0</formula>
    </cfRule>
  </conditionalFormatting>
  <conditionalFormatting sqref="T59">
    <cfRule type="cellIs" dxfId="84" priority="38" operator="lessThan">
      <formula>0</formula>
    </cfRule>
  </conditionalFormatting>
  <conditionalFormatting sqref="Y59">
    <cfRule type="cellIs" dxfId="83" priority="37" operator="lessThan">
      <formula>0</formula>
    </cfRule>
  </conditionalFormatting>
  <conditionalFormatting sqref="Y20 T20">
    <cfRule type="cellIs" dxfId="82" priority="36" operator="lessThan">
      <formula>0</formula>
    </cfRule>
  </conditionalFormatting>
  <conditionalFormatting sqref="Y21 T21">
    <cfRule type="cellIs" dxfId="81" priority="35" operator="lessThan">
      <formula>0</formula>
    </cfRule>
  </conditionalFormatting>
  <pageMargins left="0.24" right="0.42" top="0.51" bottom="0.62" header="0.5" footer="0.5"/>
  <pageSetup paperSize="9" fitToHeight="3"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2492"/>
  <sheetViews>
    <sheetView zoomScale="80" zoomScaleNormal="80" zoomScalePageLayoutView="80" workbookViewId="0">
      <pane xSplit="5" ySplit="6" topLeftCell="F7" activePane="bottomRight" state="frozen"/>
      <selection pane="topRight"/>
      <selection pane="bottomLeft"/>
      <selection pane="bottomRight" activeCell="N4" sqref="N4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51.109375" style="24" customWidth="1"/>
    <col min="5" max="5" width="1.33203125" style="94" customWidth="1"/>
    <col min="6" max="6" width="11.44140625" style="94" customWidth="1"/>
    <col min="7" max="9" width="10" style="3" customWidth="1"/>
    <col min="10" max="10" width="8.109375" style="57" customWidth="1"/>
    <col min="11" max="11" width="6.44140625" style="94" customWidth="1"/>
    <col min="12" max="12" width="11" style="3" customWidth="1"/>
    <col min="13" max="13" width="1.33203125" style="94" customWidth="1"/>
    <col min="14" max="14" width="10" style="94" customWidth="1"/>
    <col min="15" max="15" width="10" style="2" customWidth="1"/>
    <col min="16" max="16" width="1.33203125" style="94" customWidth="1"/>
    <col min="17" max="18" width="8.88671875" style="2"/>
    <col min="19" max="19" width="8.88671875" style="94"/>
    <col min="20" max="20" width="8.88671875" style="95"/>
    <col min="21" max="21" width="1.33203125" style="94" customWidth="1"/>
    <col min="22" max="25" width="8.88671875" style="3"/>
    <col min="26" max="26" width="2.6640625" style="94" customWidth="1"/>
    <col min="27" max="27" width="8.88671875" style="3"/>
    <col min="28" max="29" width="8.88671875" style="25"/>
    <col min="30" max="30" width="8.88671875" style="304"/>
    <col min="31" max="16384" width="8.88671875" style="3"/>
  </cols>
  <sheetData>
    <row r="1" spans="1:30" ht="24.6" x14ac:dyDescent="0.55000000000000004">
      <c r="E1" s="56"/>
      <c r="F1" s="56"/>
      <c r="G1" s="15"/>
      <c r="H1" s="15"/>
      <c r="I1" s="23"/>
      <c r="J1" s="25"/>
      <c r="K1" s="23"/>
      <c r="L1" s="25"/>
      <c r="M1" s="23"/>
      <c r="N1" s="23"/>
      <c r="O1" s="117"/>
      <c r="P1" s="25"/>
      <c r="Q1" s="96"/>
      <c r="R1" s="96"/>
      <c r="S1" s="96"/>
      <c r="T1" s="52"/>
      <c r="U1" s="25"/>
      <c r="Z1" s="54"/>
    </row>
    <row r="2" spans="1:30" ht="24.6" x14ac:dyDescent="0.55000000000000004">
      <c r="D2" s="58" t="s">
        <v>97</v>
      </c>
      <c r="E2" s="56"/>
      <c r="F2" s="56"/>
      <c r="K2" s="56"/>
      <c r="M2" s="56"/>
      <c r="N2" s="56"/>
      <c r="O2" s="388"/>
      <c r="P2" s="56"/>
      <c r="Q2" s="388"/>
      <c r="R2" s="388"/>
      <c r="S2" s="56"/>
      <c r="T2" s="54"/>
      <c r="U2" s="56"/>
      <c r="Z2" s="56"/>
    </row>
    <row r="3" spans="1:30" ht="24.6" x14ac:dyDescent="0.55000000000000004">
      <c r="D3" s="99"/>
      <c r="E3" s="61"/>
      <c r="F3" s="61"/>
      <c r="G3" s="633" t="s">
        <v>44</v>
      </c>
      <c r="H3" s="634"/>
      <c r="I3" s="634"/>
      <c r="J3" s="635"/>
      <c r="K3" s="61"/>
      <c r="L3" s="62" t="s">
        <v>41</v>
      </c>
      <c r="M3" s="61"/>
      <c r="N3" s="63" t="s">
        <v>4</v>
      </c>
      <c r="O3" s="369"/>
      <c r="P3" s="61"/>
      <c r="Q3" s="624" t="s">
        <v>186</v>
      </c>
      <c r="R3" s="625"/>
      <c r="S3" s="625"/>
      <c r="T3" s="626"/>
      <c r="U3" s="61"/>
      <c r="V3" s="624" t="s">
        <v>187</v>
      </c>
      <c r="W3" s="625"/>
      <c r="X3" s="625"/>
      <c r="Y3" s="626"/>
      <c r="Z3" s="61"/>
      <c r="AB3" s="636" t="s">
        <v>137</v>
      </c>
      <c r="AC3" s="636"/>
      <c r="AD3" s="636"/>
    </row>
    <row r="4" spans="1:30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586" t="s">
        <v>233</v>
      </c>
      <c r="H4" s="586" t="s">
        <v>296</v>
      </c>
      <c r="I4" s="266" t="s">
        <v>249</v>
      </c>
      <c r="J4" s="102" t="s">
        <v>5</v>
      </c>
      <c r="K4" s="104"/>
      <c r="L4" s="69" t="s">
        <v>42</v>
      </c>
      <c r="M4" s="104"/>
      <c r="N4" s="70" t="s">
        <v>249</v>
      </c>
      <c r="O4" s="518" t="s">
        <v>311</v>
      </c>
      <c r="P4" s="104"/>
      <c r="Q4" s="586" t="s">
        <v>233</v>
      </c>
      <c r="R4" s="267" t="s">
        <v>296</v>
      </c>
      <c r="S4" s="266" t="s">
        <v>249</v>
      </c>
      <c r="T4" s="70" t="s">
        <v>34</v>
      </c>
      <c r="U4" s="104"/>
      <c r="V4" s="444" t="s">
        <v>184</v>
      </c>
      <c r="W4" s="267" t="s">
        <v>296</v>
      </c>
      <c r="X4" s="266" t="s">
        <v>249</v>
      </c>
      <c r="Y4" s="70" t="s">
        <v>34</v>
      </c>
      <c r="Z4" s="104"/>
      <c r="AB4" s="624" t="s">
        <v>52</v>
      </c>
      <c r="AC4" s="625"/>
      <c r="AD4" s="626"/>
    </row>
    <row r="5" spans="1:30" x14ac:dyDescent="0.45">
      <c r="D5" s="8"/>
      <c r="E5" s="72"/>
      <c r="F5" s="72"/>
      <c r="G5" s="290" t="s">
        <v>45</v>
      </c>
      <c r="H5" s="414" t="s">
        <v>45</v>
      </c>
      <c r="I5" s="266" t="s">
        <v>45</v>
      </c>
      <c r="K5" s="105"/>
      <c r="L5" s="57"/>
      <c r="M5" s="105"/>
      <c r="N5" s="70" t="s">
        <v>91</v>
      </c>
      <c r="O5" s="11" t="s">
        <v>5</v>
      </c>
      <c r="P5" s="105"/>
      <c r="Q5" s="105"/>
      <c r="R5" s="2" t="s">
        <v>314</v>
      </c>
      <c r="S5" s="482" t="s">
        <v>314</v>
      </c>
      <c r="T5" s="195"/>
      <c r="U5" s="105"/>
      <c r="W5" s="2" t="s">
        <v>314</v>
      </c>
      <c r="X5" s="482" t="s">
        <v>314</v>
      </c>
      <c r="Z5" s="105"/>
      <c r="AB5" s="586" t="s">
        <v>233</v>
      </c>
      <c r="AC5" s="586" t="s">
        <v>296</v>
      </c>
      <c r="AD5" s="266" t="s">
        <v>249</v>
      </c>
    </row>
    <row r="6" spans="1:30" ht="19.8" x14ac:dyDescent="0.45">
      <c r="A6" s="76"/>
      <c r="B6" s="76"/>
      <c r="C6" s="76"/>
      <c r="D6" s="8"/>
      <c r="E6" s="72"/>
      <c r="F6" s="72"/>
      <c r="H6" s="461"/>
      <c r="I6" s="463"/>
      <c r="K6" s="105"/>
      <c r="M6" s="105"/>
      <c r="N6" s="105"/>
      <c r="O6" s="105"/>
      <c r="P6" s="105"/>
      <c r="Q6" s="105"/>
      <c r="R6" s="3" t="s">
        <v>322</v>
      </c>
      <c r="S6" s="520">
        <f>'Std Cst'!$AI$2</f>
        <v>6.75</v>
      </c>
      <c r="T6" s="195"/>
      <c r="U6" s="105"/>
      <c r="W6" s="3" t="s">
        <v>322</v>
      </c>
      <c r="X6" s="520">
        <f>'Std Cst'!$AI$2</f>
        <v>6.75</v>
      </c>
      <c r="Z6" s="105"/>
      <c r="AD6" s="398"/>
    </row>
    <row r="7" spans="1:30" x14ac:dyDescent="0.45">
      <c r="E7" s="78"/>
      <c r="F7" s="78"/>
      <c r="G7" s="90"/>
      <c r="H7" s="115"/>
      <c r="I7" s="412"/>
      <c r="J7" s="110"/>
      <c r="K7" s="78"/>
      <c r="M7" s="78"/>
      <c r="N7" s="78"/>
      <c r="O7" s="389"/>
      <c r="P7" s="78"/>
      <c r="Q7" s="389"/>
      <c r="R7" s="389"/>
      <c r="S7" s="78"/>
      <c r="T7" s="78"/>
      <c r="U7" s="78"/>
      <c r="Z7" s="78"/>
    </row>
    <row r="8" spans="1:30" x14ac:dyDescent="0.45">
      <c r="A8" s="12"/>
      <c r="B8" s="12"/>
      <c r="C8" s="12"/>
      <c r="D8" s="13"/>
      <c r="E8" s="78"/>
      <c r="F8" s="78"/>
      <c r="G8" s="90"/>
      <c r="H8" s="411"/>
      <c r="I8" s="418"/>
      <c r="J8" s="110"/>
      <c r="K8" s="78"/>
      <c r="L8" s="25"/>
      <c r="M8" s="78"/>
      <c r="N8" s="78"/>
      <c r="O8" s="389"/>
      <c r="P8" s="78"/>
      <c r="Q8" s="389"/>
      <c r="R8" s="389"/>
      <c r="S8" s="78"/>
      <c r="T8" s="78"/>
      <c r="U8" s="78"/>
      <c r="Z8" s="78"/>
    </row>
    <row r="9" spans="1:30" x14ac:dyDescent="0.45">
      <c r="A9" s="299"/>
      <c r="B9" s="299"/>
      <c r="C9" s="299"/>
      <c r="D9" s="483" t="e">
        <f>IF('UK Prices'!D9=0,"",'UK Prices'!D9)</f>
        <v>#REF!</v>
      </c>
      <c r="G9" s="90"/>
      <c r="H9" s="115"/>
      <c r="I9" s="412"/>
      <c r="J9" s="110"/>
      <c r="K9" s="86"/>
      <c r="L9" s="81"/>
      <c r="M9" s="86"/>
      <c r="N9" s="106"/>
      <c r="O9" s="106"/>
      <c r="P9" s="86"/>
      <c r="Q9" s="108"/>
      <c r="R9" s="108"/>
      <c r="S9" s="109"/>
      <c r="T9" s="110"/>
      <c r="U9" s="86"/>
      <c r="V9" s="82"/>
      <c r="W9" s="82"/>
      <c r="X9" s="82"/>
      <c r="Y9" s="82"/>
      <c r="Z9" s="95"/>
      <c r="AB9" s="93"/>
      <c r="AC9" s="93"/>
      <c r="AD9" s="306"/>
    </row>
    <row r="10" spans="1:30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G10" s="90"/>
      <c r="H10" s="90"/>
      <c r="I10" s="412"/>
      <c r="J10" s="53"/>
      <c r="K10" s="86"/>
      <c r="L10" s="81"/>
      <c r="M10" s="86"/>
      <c r="N10" s="106"/>
      <c r="O10" s="53"/>
      <c r="P10" s="86"/>
      <c r="Q10" s="108"/>
      <c r="R10" s="3" t="s">
        <v>317</v>
      </c>
      <c r="S10" s="520">
        <f>'Std Cst'!$AI$2</f>
        <v>6.75</v>
      </c>
      <c r="T10" s="195"/>
      <c r="U10" s="105"/>
      <c r="W10" s="3" t="s">
        <v>317</v>
      </c>
      <c r="X10" s="520">
        <f>'Std Cst'!$AI$2</f>
        <v>6.75</v>
      </c>
      <c r="Y10" s="110"/>
      <c r="Z10" s="95"/>
      <c r="AB10" s="93"/>
      <c r="AC10" s="93"/>
      <c r="AD10" s="306"/>
    </row>
    <row r="11" spans="1:30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IF('UK Prices'!D11=0,"",'UK Prices'!D11)</f>
        <v>DJ Select Rain Jacket</v>
      </c>
      <c r="G11" s="90"/>
      <c r="H11" s="90"/>
      <c r="I11" s="412">
        <v>1410</v>
      </c>
      <c r="J11" s="53"/>
      <c r="K11" s="86"/>
      <c r="L11" s="81">
        <v>0.13</v>
      </c>
      <c r="M11" s="86"/>
      <c r="N11" s="106">
        <f>'Std Cst'!AI11</f>
        <v>562.53203999999994</v>
      </c>
      <c r="O11" s="53"/>
      <c r="P11" s="86"/>
      <c r="Q11" s="82"/>
      <c r="R11" s="82">
        <v>0.58893855319148936</v>
      </c>
      <c r="S11" s="109">
        <f t="shared" ref="S11:S19" si="0">(I11-N11)/I11</f>
        <v>0.60104110638297881</v>
      </c>
      <c r="T11" s="110"/>
      <c r="U11" s="86"/>
      <c r="V11" s="53"/>
      <c r="W11" s="53">
        <v>0.52751557838102225</v>
      </c>
      <c r="X11" s="109">
        <f t="shared" ref="X11:X19" si="1">((I11*(1-L11))-N11)/(I11*(1-L11))</f>
        <v>0.54142655906089521</v>
      </c>
      <c r="Y11" s="110"/>
      <c r="Z11" s="95"/>
      <c r="AB11" s="93"/>
      <c r="AC11" s="93"/>
      <c r="AD11" s="323">
        <v>3499</v>
      </c>
    </row>
    <row r="12" spans="1:30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IF('UK Prices'!D12=0,"",'UK Prices'!D12)</f>
        <v>DJ Select Rain Trousers</v>
      </c>
      <c r="G12" s="90"/>
      <c r="H12" s="90"/>
      <c r="I12" s="412">
        <v>999</v>
      </c>
      <c r="J12" s="53"/>
      <c r="K12" s="86"/>
      <c r="L12" s="81">
        <v>0.13</v>
      </c>
      <c r="M12" s="86"/>
      <c r="N12" s="106">
        <f>'Std Cst'!AI12</f>
        <v>513.181467</v>
      </c>
      <c r="O12" s="53"/>
      <c r="P12" s="86"/>
      <c r="Q12" s="82"/>
      <c r="R12" s="82">
        <v>0.47080181581581582</v>
      </c>
      <c r="S12" s="109">
        <f t="shared" si="0"/>
        <v>0.48630483783783784</v>
      </c>
      <c r="T12" s="110"/>
      <c r="U12" s="86"/>
      <c r="V12" s="53"/>
      <c r="W12" s="53">
        <v>0.39172622507565036</v>
      </c>
      <c r="X12" s="109">
        <f t="shared" si="1"/>
        <v>0.4095457906182044</v>
      </c>
      <c r="Y12" s="110"/>
      <c r="Z12" s="95"/>
      <c r="AB12" s="93"/>
      <c r="AC12" s="93"/>
      <c r="AD12" s="323">
        <v>2499</v>
      </c>
    </row>
    <row r="13" spans="1:30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G13" s="90">
        <v>950</v>
      </c>
      <c r="H13" s="115">
        <v>1045</v>
      </c>
      <c r="I13" s="412">
        <v>1045</v>
      </c>
      <c r="J13" s="53">
        <f t="shared" ref="J13:J19" si="2">(I13-G13)/G13</f>
        <v>0.1</v>
      </c>
      <c r="K13" s="86"/>
      <c r="L13" s="81">
        <v>0.13</v>
      </c>
      <c r="M13" s="86"/>
      <c r="N13" s="106">
        <f>'Std Cst'!AI13</f>
        <v>431.09693099999998</v>
      </c>
      <c r="O13" s="53">
        <f>'Std Cst'!AJ13</f>
        <v>0.25924931192269984</v>
      </c>
      <c r="P13" s="86"/>
      <c r="Q13" s="82">
        <v>0.63963748968421064</v>
      </c>
      <c r="R13" s="82">
        <v>0.5749630066985647</v>
      </c>
      <c r="S13" s="109">
        <f t="shared" si="0"/>
        <v>0.58746705167464108</v>
      </c>
      <c r="T13" s="110">
        <f t="shared" ref="T13:T19" si="3">S13-Q13</f>
        <v>-5.2170438009569553E-2</v>
      </c>
      <c r="U13" s="86"/>
      <c r="V13" s="53">
        <v>0.58579021802782816</v>
      </c>
      <c r="W13" s="53">
        <v>0.51145173183743053</v>
      </c>
      <c r="X13" s="109">
        <f t="shared" si="1"/>
        <v>0.52582419732717378</v>
      </c>
      <c r="Y13" s="110">
        <f t="shared" ref="Y13:Y19" si="4">X13-V13</f>
        <v>-5.9966020700654377E-2</v>
      </c>
      <c r="Z13" s="95"/>
      <c r="AB13" s="93">
        <v>2295</v>
      </c>
      <c r="AC13" s="93">
        <v>2549</v>
      </c>
      <c r="AD13" s="323">
        <v>2549</v>
      </c>
    </row>
    <row r="14" spans="1:30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G14" s="90">
        <v>855</v>
      </c>
      <c r="H14" s="115">
        <v>941</v>
      </c>
      <c r="I14" s="412">
        <v>941</v>
      </c>
      <c r="J14" s="53">
        <f t="shared" si="2"/>
        <v>0.10058479532163743</v>
      </c>
      <c r="K14" s="86"/>
      <c r="L14" s="81">
        <v>0.13</v>
      </c>
      <c r="M14" s="86"/>
      <c r="N14" s="106">
        <f>'Std Cst'!AI14</f>
        <v>400.80628439999998</v>
      </c>
      <c r="O14" s="53">
        <f>'Std Cst'!AJ14</f>
        <v>0.26430711407311741</v>
      </c>
      <c r="P14" s="86"/>
      <c r="Q14" s="82">
        <v>0.62922040477192986</v>
      </c>
      <c r="R14" s="82">
        <v>0.56116166716259297</v>
      </c>
      <c r="S14" s="109">
        <f t="shared" si="0"/>
        <v>0.57406345972369821</v>
      </c>
      <c r="T14" s="110">
        <f t="shared" si="3"/>
        <v>-5.5156945048231654E-2</v>
      </c>
      <c r="U14" s="86"/>
      <c r="V14" s="53">
        <v>0.57381655720911473</v>
      </c>
      <c r="W14" s="53">
        <v>0.49558812317539425</v>
      </c>
      <c r="X14" s="109">
        <f t="shared" si="1"/>
        <v>0.5104177697973542</v>
      </c>
      <c r="Y14" s="110">
        <f t="shared" si="4"/>
        <v>-6.3398787411760527E-2</v>
      </c>
      <c r="Z14" s="95"/>
      <c r="AB14" s="93">
        <v>1995</v>
      </c>
      <c r="AC14" s="93">
        <v>2199</v>
      </c>
      <c r="AD14" s="323">
        <v>2199</v>
      </c>
    </row>
    <row r="15" spans="1:30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G15" s="90">
        <v>757</v>
      </c>
      <c r="H15" s="115">
        <v>833</v>
      </c>
      <c r="I15" s="412">
        <v>833</v>
      </c>
      <c r="J15" s="53">
        <f t="shared" si="2"/>
        <v>0.10039630118890357</v>
      </c>
      <c r="K15" s="86"/>
      <c r="L15" s="81">
        <v>0.13</v>
      </c>
      <c r="M15" s="86"/>
      <c r="N15" s="106">
        <f>'Std Cst'!AI15</f>
        <v>320.94971819999995</v>
      </c>
      <c r="O15" s="53">
        <f>'Std Cst'!AJ15</f>
        <v>0.22607442193544772</v>
      </c>
      <c r="P15" s="86"/>
      <c r="Q15" s="82">
        <v>0.65420055904887719</v>
      </c>
      <c r="R15" s="82">
        <v>0.60300859111644656</v>
      </c>
      <c r="S15" s="109">
        <f t="shared" si="0"/>
        <v>0.6147062206482593</v>
      </c>
      <c r="T15" s="110">
        <f t="shared" si="3"/>
        <v>-3.949433840061789E-2</v>
      </c>
      <c r="U15" s="86"/>
      <c r="V15" s="53">
        <v>0.60252937821710018</v>
      </c>
      <c r="W15" s="53">
        <v>0.54368803576603053</v>
      </c>
      <c r="X15" s="109">
        <f t="shared" si="1"/>
        <v>0.55713358695202231</v>
      </c>
      <c r="Y15" s="110">
        <f t="shared" si="4"/>
        <v>-4.5395791265077867E-2</v>
      </c>
      <c r="Z15" s="95"/>
      <c r="AB15" s="93">
        <v>1795</v>
      </c>
      <c r="AC15" s="93">
        <v>1899</v>
      </c>
      <c r="AD15" s="323">
        <v>1899</v>
      </c>
    </row>
    <row r="16" spans="1:30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G16" s="90">
        <v>635</v>
      </c>
      <c r="H16" s="115">
        <v>699</v>
      </c>
      <c r="I16" s="412">
        <v>699</v>
      </c>
      <c r="J16" s="53">
        <f t="shared" si="2"/>
        <v>0.10078740157480315</v>
      </c>
      <c r="K16" s="86"/>
      <c r="L16" s="81">
        <v>0.13</v>
      </c>
      <c r="M16" s="86"/>
      <c r="N16" s="106">
        <f>'Std Cst'!AI16</f>
        <v>290.0255004</v>
      </c>
      <c r="O16" s="53">
        <f>'Std Cst'!AJ16</f>
        <v>0.26913310657343614</v>
      </c>
      <c r="P16" s="86"/>
      <c r="Q16" s="82">
        <v>0.64012200995275603</v>
      </c>
      <c r="R16" s="82">
        <v>0.57250981516452071</v>
      </c>
      <c r="S16" s="109">
        <f t="shared" si="0"/>
        <v>0.58508512103004295</v>
      </c>
      <c r="T16" s="110">
        <f t="shared" si="3"/>
        <v>-5.5036888922713079E-2</v>
      </c>
      <c r="U16" s="86"/>
      <c r="V16" s="53">
        <v>0.58634713787673109</v>
      </c>
      <c r="W16" s="53">
        <v>0.50863197145347205</v>
      </c>
      <c r="X16" s="109">
        <f t="shared" si="1"/>
        <v>0.52308634601154358</v>
      </c>
      <c r="Y16" s="110">
        <f t="shared" si="4"/>
        <v>-6.3260791865187516E-2</v>
      </c>
      <c r="Z16" s="95"/>
      <c r="AB16" s="93">
        <v>1499</v>
      </c>
      <c r="AC16" s="93">
        <v>1649</v>
      </c>
      <c r="AD16" s="323">
        <v>1649</v>
      </c>
    </row>
    <row r="17" spans="1:30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G17" s="90">
        <v>606</v>
      </c>
      <c r="H17" s="115">
        <v>667</v>
      </c>
      <c r="I17" s="412">
        <v>667</v>
      </c>
      <c r="J17" s="53">
        <f t="shared" si="2"/>
        <v>0.10066006600660066</v>
      </c>
      <c r="K17" s="86"/>
      <c r="L17" s="81">
        <v>0.13</v>
      </c>
      <c r="M17" s="86"/>
      <c r="N17" s="106">
        <f>'Std Cst'!AI17</f>
        <v>271.62592920000003</v>
      </c>
      <c r="O17" s="53">
        <f>'Std Cst'!AJ17</f>
        <v>0.33370483293929176</v>
      </c>
      <c r="P17" s="86"/>
      <c r="Q17" s="82">
        <v>0.66392293491749177</v>
      </c>
      <c r="R17" s="82">
        <v>0.5804170590704647</v>
      </c>
      <c r="S17" s="109">
        <f t="shared" si="0"/>
        <v>0.59276472383808088</v>
      </c>
      <c r="T17" s="110">
        <f t="shared" si="3"/>
        <v>-7.1158211079410894E-2</v>
      </c>
      <c r="U17" s="86"/>
      <c r="V17" s="53">
        <v>0.61370452289366872</v>
      </c>
      <c r="W17" s="53">
        <v>0.51772075755225822</v>
      </c>
      <c r="X17" s="109">
        <f t="shared" si="1"/>
        <v>0.53191347567595504</v>
      </c>
      <c r="Y17" s="110">
        <f t="shared" si="4"/>
        <v>-8.1791047217713686E-2</v>
      </c>
      <c r="Z17" s="95"/>
      <c r="AB17" s="93">
        <v>1399</v>
      </c>
      <c r="AC17" s="93">
        <v>1549</v>
      </c>
      <c r="AD17" s="323">
        <v>1549</v>
      </c>
    </row>
    <row r="18" spans="1:30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G18" s="90">
        <v>557</v>
      </c>
      <c r="H18" s="115">
        <v>613</v>
      </c>
      <c r="I18" s="412">
        <v>613</v>
      </c>
      <c r="J18" s="53">
        <f t="shared" si="2"/>
        <v>0.10053859964093358</v>
      </c>
      <c r="K18" s="86"/>
      <c r="L18" s="81">
        <v>0.13</v>
      </c>
      <c r="M18" s="86"/>
      <c r="N18" s="106">
        <f>'Std Cst'!AI18</f>
        <v>234.30983939999999</v>
      </c>
      <c r="O18" s="53">
        <f>'Std Cst'!AJ18</f>
        <v>0.26776592141840061</v>
      </c>
      <c r="P18" s="86"/>
      <c r="Q18" s="82">
        <v>0.6681848143626572</v>
      </c>
      <c r="R18" s="82">
        <v>0.60615817096247959</v>
      </c>
      <c r="S18" s="109">
        <f t="shared" si="0"/>
        <v>0.61776535171288749</v>
      </c>
      <c r="T18" s="110">
        <f t="shared" si="3"/>
        <v>-5.0419462649769708E-2</v>
      </c>
      <c r="U18" s="86"/>
      <c r="V18" s="53">
        <v>0.61860323489960589</v>
      </c>
      <c r="W18" s="53">
        <v>0.54730824248560872</v>
      </c>
      <c r="X18" s="109">
        <f t="shared" si="1"/>
        <v>0.56064982955504306</v>
      </c>
      <c r="Y18" s="110">
        <f t="shared" si="4"/>
        <v>-5.7953405344562836E-2</v>
      </c>
      <c r="Z18" s="95"/>
      <c r="AB18" s="93">
        <v>1299</v>
      </c>
      <c r="AC18" s="93">
        <v>1449</v>
      </c>
      <c r="AD18" s="323">
        <v>1449</v>
      </c>
    </row>
    <row r="19" spans="1:30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G19" s="90">
        <v>420</v>
      </c>
      <c r="H19" s="115">
        <v>462.00000000000006</v>
      </c>
      <c r="I19" s="412">
        <v>462.00000000000006</v>
      </c>
      <c r="J19" s="53">
        <f t="shared" si="2"/>
        <v>0.10000000000000013</v>
      </c>
      <c r="K19" s="86"/>
      <c r="L19" s="81">
        <v>0.13</v>
      </c>
      <c r="M19" s="86"/>
      <c r="N19" s="106">
        <f>'Std Cst'!AI19</f>
        <v>223.13264940000002</v>
      </c>
      <c r="O19" s="53">
        <f>'Std Cst'!AJ19</f>
        <v>0.22632734118983164</v>
      </c>
      <c r="P19" s="86"/>
      <c r="Q19" s="108">
        <v>0.56678107466666661</v>
      </c>
      <c r="R19" s="108">
        <v>0.50243692380952376</v>
      </c>
      <c r="S19" s="109">
        <f t="shared" si="0"/>
        <v>0.51702889740259739</v>
      </c>
      <c r="T19" s="110">
        <f t="shared" si="3"/>
        <v>-4.9752177264069219E-2</v>
      </c>
      <c r="U19" s="86"/>
      <c r="V19" s="53">
        <v>0.50204721226053628</v>
      </c>
      <c r="W19" s="53">
        <v>0.42808841817186644</v>
      </c>
      <c r="X19" s="109">
        <f t="shared" si="1"/>
        <v>0.44486080161218094</v>
      </c>
      <c r="Y19" s="110">
        <f t="shared" si="4"/>
        <v>-5.7186410648355335E-2</v>
      </c>
      <c r="Z19" s="95"/>
      <c r="AB19" s="93">
        <v>999</v>
      </c>
      <c r="AC19" s="93">
        <v>1098.9000000000001</v>
      </c>
      <c r="AD19" s="323">
        <v>1098.9000000000001</v>
      </c>
    </row>
    <row r="20" spans="1:30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G20" s="90"/>
      <c r="H20" s="115"/>
      <c r="I20" s="412"/>
      <c r="J20" s="110"/>
      <c r="K20" s="86"/>
      <c r="L20" s="81"/>
      <c r="M20" s="86"/>
      <c r="N20" s="111"/>
      <c r="O20" s="110"/>
      <c r="P20" s="86"/>
      <c r="Q20" s="83"/>
      <c r="R20" s="83"/>
      <c r="S20" s="109"/>
      <c r="T20" s="110"/>
      <c r="U20" s="86"/>
      <c r="V20" s="110"/>
      <c r="W20" s="110"/>
      <c r="X20" s="109"/>
      <c r="Y20" s="110"/>
      <c r="Z20" s="95"/>
      <c r="AA20" s="25"/>
      <c r="AB20" s="93"/>
      <c r="AC20" s="93"/>
      <c r="AD20" s="323"/>
    </row>
    <row r="21" spans="1:30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G21" s="90"/>
      <c r="H21" s="115"/>
      <c r="I21" s="412"/>
      <c r="J21" s="110"/>
      <c r="K21" s="86"/>
      <c r="L21" s="81"/>
      <c r="M21" s="86"/>
      <c r="N21" s="111"/>
      <c r="O21" s="110"/>
      <c r="P21" s="86"/>
      <c r="Q21" s="83"/>
      <c r="R21" s="83"/>
      <c r="S21" s="109"/>
      <c r="T21" s="110"/>
      <c r="U21" s="86"/>
      <c r="V21" s="110"/>
      <c r="W21" s="110"/>
      <c r="X21" s="109"/>
      <c r="Y21" s="110"/>
      <c r="Z21" s="95"/>
      <c r="AA21" s="25"/>
      <c r="AB21" s="93"/>
      <c r="AC21" s="93"/>
      <c r="AD21" s="323"/>
    </row>
    <row r="22" spans="1:30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G22" s="90"/>
      <c r="H22" s="115"/>
      <c r="I22" s="412">
        <v>595</v>
      </c>
      <c r="J22" s="53"/>
      <c r="K22" s="86"/>
      <c r="L22" s="81">
        <v>0.13</v>
      </c>
      <c r="M22" s="86"/>
      <c r="N22" s="106">
        <f>'Std Cst'!AI22</f>
        <v>289.99082700000008</v>
      </c>
      <c r="O22" s="53"/>
      <c r="P22" s="86"/>
      <c r="Q22" s="82"/>
      <c r="R22" s="82">
        <v>0.49789602352941176</v>
      </c>
      <c r="S22" s="109">
        <f t="shared" ref="S22:S27" si="5">(I22-N22)/I22</f>
        <v>0.51262045882352925</v>
      </c>
      <c r="T22" s="110"/>
      <c r="U22" s="86"/>
      <c r="V22" s="53"/>
      <c r="W22" s="53">
        <v>0.42286899256254223</v>
      </c>
      <c r="X22" s="109">
        <f t="shared" ref="X22:X27" si="6">((I22*(1-L22))-N22)/(I22*(1-L22))</f>
        <v>0.4397936308316428</v>
      </c>
      <c r="Y22" s="110"/>
      <c r="Z22" s="95"/>
      <c r="AB22" s="93"/>
      <c r="AC22" s="93">
        <v>1349</v>
      </c>
      <c r="AD22" s="323">
        <v>1349</v>
      </c>
    </row>
    <row r="23" spans="1:30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IF('UK Prices'!D23=0,"",'UK Prices'!D23)</f>
        <v>FJ Perf Hybrid Jacket</v>
      </c>
      <c r="G23" s="90">
        <v>499</v>
      </c>
      <c r="H23" s="115">
        <v>549</v>
      </c>
      <c r="I23" s="412">
        <v>549</v>
      </c>
      <c r="J23" s="53">
        <f>(I23-G23)/G23</f>
        <v>0.10020040080160321</v>
      </c>
      <c r="K23" s="86"/>
      <c r="L23" s="81">
        <v>0.13</v>
      </c>
      <c r="M23" s="86"/>
      <c r="N23" s="106">
        <f>'Std Cst'!AI23</f>
        <v>240.49143000000001</v>
      </c>
      <c r="O23" s="53">
        <f>'Std Cst'!AJ23</f>
        <v>0.21871730059893696</v>
      </c>
      <c r="P23" s="86"/>
      <c r="Q23" s="82">
        <v>0.60454589979959916</v>
      </c>
      <c r="R23" s="82">
        <v>0.548682950819672</v>
      </c>
      <c r="S23" s="109">
        <f t="shared" si="5"/>
        <v>0.56194639344262287</v>
      </c>
      <c r="T23" s="110">
        <f>S23-Q23</f>
        <v>-4.2599506356976291E-2</v>
      </c>
      <c r="U23" s="86"/>
      <c r="V23" s="53">
        <v>0.54545505724091858</v>
      </c>
      <c r="W23" s="53">
        <v>0.48124477105709429</v>
      </c>
      <c r="X23" s="109">
        <f t="shared" si="6"/>
        <v>0.49649010740531374</v>
      </c>
      <c r="Y23" s="110">
        <f>X23-V23</f>
        <v>-4.8964949835604843E-2</v>
      </c>
      <c r="Z23" s="95"/>
      <c r="AB23" s="93">
        <v>1199</v>
      </c>
      <c r="AC23" s="93">
        <v>1349</v>
      </c>
      <c r="AD23" s="323">
        <v>1349</v>
      </c>
    </row>
    <row r="24" spans="1:30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IF('UK Prices'!D24=0,"",'UK Prices'!D24)</f>
        <v>FJ Perf Hybrid Vest</v>
      </c>
      <c r="G24" s="90">
        <v>429</v>
      </c>
      <c r="H24" s="115">
        <v>472</v>
      </c>
      <c r="I24" s="412">
        <v>472</v>
      </c>
      <c r="J24" s="53">
        <f>(I24-G24)/G24</f>
        <v>0.10023310023310024</v>
      </c>
      <c r="K24" s="86"/>
      <c r="L24" s="81">
        <v>0.13</v>
      </c>
      <c r="M24" s="86"/>
      <c r="N24" s="106">
        <f>'Std Cst'!AI24</f>
        <v>213.63210000000001</v>
      </c>
      <c r="O24" s="53">
        <f>'Std Cst'!AJ24</f>
        <v>0.32126321392475404</v>
      </c>
      <c r="P24" s="86"/>
      <c r="Q24" s="82">
        <v>0.62310543589743583</v>
      </c>
      <c r="R24" s="82">
        <v>0.5336785593220339</v>
      </c>
      <c r="S24" s="109">
        <f t="shared" si="5"/>
        <v>0.54738961864406777</v>
      </c>
      <c r="T24" s="110">
        <f>S24-Q24</f>
        <v>-7.5715817253368067E-2</v>
      </c>
      <c r="U24" s="86"/>
      <c r="V24" s="53">
        <v>0.56678785735337456</v>
      </c>
      <c r="W24" s="53">
        <v>0.4639983440483148</v>
      </c>
      <c r="X24" s="109">
        <f t="shared" si="6"/>
        <v>0.47975818234950318</v>
      </c>
      <c r="Y24" s="110">
        <f>X24-V24</f>
        <v>-8.7029675003871376E-2</v>
      </c>
      <c r="Z24" s="95"/>
      <c r="AB24" s="93">
        <v>1099</v>
      </c>
      <c r="AC24" s="93">
        <v>1199</v>
      </c>
      <c r="AD24" s="323">
        <v>1199</v>
      </c>
    </row>
    <row r="25" spans="1:30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IF('UK Prices'!D25=0,"",'UK Prices'!D25)</f>
        <v>FJ Perf Wind Shell Mid Layer</v>
      </c>
      <c r="G25" s="90"/>
      <c r="H25" s="115"/>
      <c r="I25" s="412">
        <v>445</v>
      </c>
      <c r="J25" s="53"/>
      <c r="K25" s="95"/>
      <c r="L25" s="81">
        <v>0.13</v>
      </c>
      <c r="M25" s="95"/>
      <c r="N25" s="106">
        <f>'Std Cst'!AI25</f>
        <v>177.70077000000001</v>
      </c>
      <c r="O25" s="53"/>
      <c r="P25" s="86"/>
      <c r="Q25" s="108"/>
      <c r="R25" s="108">
        <v>0.59759652747252756</v>
      </c>
      <c r="S25" s="109">
        <f t="shared" si="5"/>
        <v>0.60067242696629208</v>
      </c>
      <c r="T25" s="110"/>
      <c r="U25" s="86"/>
      <c r="V25" s="108"/>
      <c r="W25" s="108">
        <v>0.5374672729569282</v>
      </c>
      <c r="X25" s="109">
        <f t="shared" si="6"/>
        <v>0.54100278961642767</v>
      </c>
      <c r="Y25" s="110"/>
      <c r="Z25" s="95"/>
      <c r="AB25" s="93"/>
      <c r="AC25" s="93">
        <v>999</v>
      </c>
      <c r="AD25" s="323">
        <v>949</v>
      </c>
    </row>
    <row r="26" spans="1:30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IF('UK Prices'!D26=0,"",'UK Prices'!D26)</f>
        <v>FJ Perf Softshell Jacket</v>
      </c>
      <c r="G26" s="90">
        <v>484</v>
      </c>
      <c r="H26" s="115"/>
      <c r="I26" s="412">
        <v>532</v>
      </c>
      <c r="J26" s="53">
        <f>(I26-G26)/G26</f>
        <v>9.9173553719008267E-2</v>
      </c>
      <c r="K26" s="86"/>
      <c r="L26" s="81">
        <v>0.13</v>
      </c>
      <c r="M26" s="86"/>
      <c r="N26" s="106">
        <f>'Std Cst'!AI26</f>
        <v>213.6959928</v>
      </c>
      <c r="O26" s="53">
        <f>'Std Cst'!AJ26</f>
        <v>0.22518724220957839</v>
      </c>
      <c r="P26" s="86"/>
      <c r="Q26" s="82">
        <v>0.63963006545454548</v>
      </c>
      <c r="R26" s="82">
        <v>0.58614328120300752</v>
      </c>
      <c r="S26" s="109">
        <f t="shared" si="5"/>
        <v>0.59831580300751885</v>
      </c>
      <c r="T26" s="110">
        <f>S26-Q26</f>
        <v>-4.1314262447026628E-2</v>
      </c>
      <c r="U26" s="86"/>
      <c r="V26" s="53">
        <v>0.58578168443051204</v>
      </c>
      <c r="W26" s="53">
        <v>0.5243026220724224</v>
      </c>
      <c r="X26" s="109">
        <f t="shared" si="6"/>
        <v>0.5382940264454239</v>
      </c>
      <c r="Y26" s="110">
        <f>X26-V26</f>
        <v>-4.7487657985088139E-2</v>
      </c>
      <c r="Z26" s="95"/>
      <c r="AB26" s="93">
        <v>1199</v>
      </c>
      <c r="AC26" s="93">
        <v>0</v>
      </c>
      <c r="AD26" s="323">
        <v>1349</v>
      </c>
    </row>
    <row r="27" spans="1:30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IF('UK Prices'!D27=0,"",'UK Prices'!D27)</f>
        <v>FJ Perf Softshell Vest</v>
      </c>
      <c r="G27" s="90">
        <v>415</v>
      </c>
      <c r="H27" s="115"/>
      <c r="I27" s="412">
        <v>457</v>
      </c>
      <c r="J27" s="53">
        <f>(I27-G27)/G27</f>
        <v>0.10120481927710843</v>
      </c>
      <c r="K27" s="86"/>
      <c r="L27" s="81">
        <v>0.13</v>
      </c>
      <c r="M27" s="86"/>
      <c r="N27" s="106">
        <f>'Std Cst'!AI27</f>
        <v>172.29695759999998</v>
      </c>
      <c r="O27" s="53">
        <f>'Std Cst'!AJ27</f>
        <v>0.2250529927323687</v>
      </c>
      <c r="P27" s="86"/>
      <c r="Q27" s="82">
        <v>0.66109760616867463</v>
      </c>
      <c r="R27" s="82">
        <v>0.61154117111597373</v>
      </c>
      <c r="S27" s="109">
        <f t="shared" si="5"/>
        <v>0.62298258730853395</v>
      </c>
      <c r="T27" s="110">
        <f>S27-Q27</f>
        <v>-3.8115018860140681E-2</v>
      </c>
      <c r="U27" s="86"/>
      <c r="V27" s="53">
        <v>0.6104570185846836</v>
      </c>
      <c r="W27" s="53">
        <v>0.5534955989838779</v>
      </c>
      <c r="X27" s="109">
        <f t="shared" si="6"/>
        <v>0.56664665207877463</v>
      </c>
      <c r="Y27" s="110">
        <f>X27-V27</f>
        <v>-4.3810366505908971E-2</v>
      </c>
      <c r="Z27" s="95"/>
      <c r="AB27" s="93">
        <v>999</v>
      </c>
      <c r="AC27" s="93">
        <v>0</v>
      </c>
      <c r="AD27" s="323">
        <v>1099</v>
      </c>
    </row>
    <row r="28" spans="1:30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G28" s="90"/>
      <c r="H28" s="115"/>
      <c r="I28" s="412"/>
      <c r="J28" s="53"/>
      <c r="K28" s="86"/>
      <c r="L28" s="81"/>
      <c r="M28" s="86"/>
      <c r="N28" s="106"/>
      <c r="O28" s="53"/>
      <c r="P28" s="86"/>
      <c r="Q28" s="82"/>
      <c r="R28" s="82"/>
      <c r="S28" s="109"/>
      <c r="T28" s="110"/>
      <c r="U28" s="86"/>
      <c r="V28" s="53"/>
      <c r="W28" s="53"/>
      <c r="X28" s="109"/>
      <c r="Y28" s="110"/>
      <c r="Z28" s="95"/>
      <c r="AB28" s="93"/>
      <c r="AC28" s="93"/>
      <c r="AD28" s="323"/>
    </row>
    <row r="29" spans="1:30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IF('UK Prices'!D29=0,"",'UK Prices'!D29)</f>
        <v>FJ Seamless Thermal Base Layer Mock</v>
      </c>
      <c r="G29" s="90"/>
      <c r="H29" s="115"/>
      <c r="I29" s="412">
        <v>265</v>
      </c>
      <c r="J29" s="53"/>
      <c r="K29" s="86"/>
      <c r="L29" s="81">
        <v>0.13</v>
      </c>
      <c r="M29" s="86"/>
      <c r="N29" s="106">
        <f>'Std Cst'!AI29</f>
        <v>97.830314999999999</v>
      </c>
      <c r="O29" s="53"/>
      <c r="P29" s="86"/>
      <c r="Q29" s="108"/>
      <c r="R29" s="108">
        <v>0.57906079245283015</v>
      </c>
      <c r="S29" s="109">
        <f>(I29-N29)/I29</f>
        <v>0.63082900000000008</v>
      </c>
      <c r="T29" s="110"/>
      <c r="U29" s="86"/>
      <c r="V29" s="53"/>
      <c r="W29" s="53">
        <v>0.51616183040555197</v>
      </c>
      <c r="X29" s="109">
        <f>((I29*(1-L29))-N29)/(I29*(1-L29))</f>
        <v>0.57566551724137938</v>
      </c>
      <c r="Y29" s="110"/>
      <c r="Z29" s="95"/>
      <c r="AB29" s="93"/>
      <c r="AC29" s="93">
        <v>599</v>
      </c>
      <c r="AD29" s="323">
        <v>599</v>
      </c>
    </row>
    <row r="30" spans="1:30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IF('UK Prices'!D30=0,"",'UK Prices'!D30)</f>
        <v>FJ Thermal Base Layer Crew</v>
      </c>
      <c r="G30" s="90">
        <v>183</v>
      </c>
      <c r="H30" s="115">
        <v>201.3</v>
      </c>
      <c r="I30" s="412">
        <v>201.3</v>
      </c>
      <c r="J30" s="53">
        <f>(I30-G30)/G30</f>
        <v>0.10000000000000006</v>
      </c>
      <c r="K30" s="86"/>
      <c r="L30" s="81">
        <v>0.13</v>
      </c>
      <c r="M30" s="86"/>
      <c r="N30" s="106">
        <f>'Std Cst'!AI30</f>
        <v>82.708133399999994</v>
      </c>
      <c r="O30" s="53">
        <f>'Std Cst'!AJ30</f>
        <v>0.22516198283834576</v>
      </c>
      <c r="P30" s="86"/>
      <c r="Q30" s="108">
        <v>0.63110427890710386</v>
      </c>
      <c r="R30" s="108">
        <v>0.57667574167908597</v>
      </c>
      <c r="S30" s="109">
        <f>(I30-N30)/I30</f>
        <v>0.58912998807749628</v>
      </c>
      <c r="T30" s="110">
        <f>S30-Q30</f>
        <v>-4.1974290829607575E-2</v>
      </c>
      <c r="U30" s="86"/>
      <c r="V30" s="53">
        <v>0.57598192977828022</v>
      </c>
      <c r="W30" s="53">
        <v>0.51342039273458151</v>
      </c>
      <c r="X30" s="109">
        <f>((I30*(1-L30))-N30)/(I30*(1-L30))</f>
        <v>0.52773561847988082</v>
      </c>
      <c r="Y30" s="110">
        <f>X30-V30</f>
        <v>-4.8246311298399402E-2</v>
      </c>
      <c r="Z30" s="95"/>
      <c r="AB30" s="93">
        <v>399</v>
      </c>
      <c r="AC30" s="93">
        <v>438.90000000000003</v>
      </c>
      <c r="AD30" s="323">
        <v>438.90000000000003</v>
      </c>
    </row>
    <row r="31" spans="1:30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G31" s="90">
        <v>183</v>
      </c>
      <c r="H31" s="115">
        <v>201</v>
      </c>
      <c r="I31" s="412">
        <v>201</v>
      </c>
      <c r="J31" s="53">
        <f>(I31-G31)/G31</f>
        <v>9.8360655737704916E-2</v>
      </c>
      <c r="K31" s="86"/>
      <c r="L31" s="81">
        <v>0.13</v>
      </c>
      <c r="M31" s="86"/>
      <c r="N31" s="106">
        <f>'Std Cst'!AI31</f>
        <v>73.397626200000005</v>
      </c>
      <c r="O31" s="53">
        <f>'Std Cst'!AJ31</f>
        <v>6.204802795079465E-2</v>
      </c>
      <c r="P31" s="86"/>
      <c r="Q31" s="108">
        <v>0.62235236633879776</v>
      </c>
      <c r="R31" s="108">
        <v>0.623726031840796</v>
      </c>
      <c r="S31" s="109">
        <f>(I31-N31)/I31</f>
        <v>0.63483768059701495</v>
      </c>
      <c r="T31" s="110">
        <f>S31-Q31</f>
        <v>1.2485314258217195E-2</v>
      </c>
      <c r="U31" s="86"/>
      <c r="V31" s="53">
        <v>0.56592226015953773</v>
      </c>
      <c r="W31" s="53">
        <v>0.56750118602390343</v>
      </c>
      <c r="X31" s="109">
        <f>((I31*(1-L31))-N31)/(I31*(1-L31))</f>
        <v>0.5802731960885229</v>
      </c>
      <c r="Y31" s="110">
        <f>X31-V31</f>
        <v>1.4350935928985176E-2</v>
      </c>
      <c r="Z31" s="95"/>
      <c r="AB31" s="93">
        <v>399</v>
      </c>
      <c r="AC31" s="93">
        <v>449</v>
      </c>
      <c r="AD31" s="323">
        <v>449</v>
      </c>
    </row>
    <row r="32" spans="1:30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IF('UK Prices'!D32=0,"",'UK Prices'!D32)</f>
        <v>FJ Base Layer Leggings</v>
      </c>
      <c r="G32" s="90">
        <v>167</v>
      </c>
      <c r="H32" s="115">
        <v>183.70000000000002</v>
      </c>
      <c r="I32" s="412">
        <v>183.70000000000002</v>
      </c>
      <c r="J32" s="53">
        <f>(I32-G32)/G32</f>
        <v>0.1000000000000001</v>
      </c>
      <c r="K32" s="86"/>
      <c r="L32" s="81">
        <v>0.13</v>
      </c>
      <c r="M32" s="86"/>
      <c r="N32" s="106">
        <f>'Std Cst'!AI32</f>
        <v>71.470868400000001</v>
      </c>
      <c r="O32" s="53">
        <f>'Std Cst'!AJ32</f>
        <v>0.22513701798837357</v>
      </c>
      <c r="P32" s="86"/>
      <c r="Q32" s="108">
        <v>0.6506764014371258</v>
      </c>
      <c r="R32" s="108">
        <v>0.59914064670658684</v>
      </c>
      <c r="S32" s="109">
        <f>(I32-N32)/I32</f>
        <v>0.61093702558519325</v>
      </c>
      <c r="T32" s="110">
        <f>S32-Q32</f>
        <v>-3.9739375851932546E-2</v>
      </c>
      <c r="U32" s="86"/>
      <c r="V32" s="53">
        <v>0.59847862234152382</v>
      </c>
      <c r="W32" s="53">
        <v>0.53924212265124927</v>
      </c>
      <c r="X32" s="109">
        <f>((I32*(1-L32))-N32)/(I32*(1-L32))</f>
        <v>0.55280117883355551</v>
      </c>
      <c r="Y32" s="110">
        <f>X32-V32</f>
        <v>-4.5677443507968318E-2</v>
      </c>
      <c r="Z32" s="95"/>
      <c r="AB32" s="93">
        <v>399</v>
      </c>
      <c r="AC32" s="93">
        <v>438.90000000000003</v>
      </c>
      <c r="AD32" s="323">
        <v>438.90000000000003</v>
      </c>
    </row>
    <row r="33" spans="1:30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G33" s="90"/>
      <c r="H33" s="115"/>
      <c r="I33" s="412"/>
      <c r="J33" s="53"/>
      <c r="K33" s="86"/>
      <c r="L33" s="81"/>
      <c r="M33" s="86"/>
      <c r="N33" s="106"/>
      <c r="O33" s="53"/>
      <c r="P33" s="86"/>
      <c r="Q33" s="82"/>
      <c r="R33" s="82"/>
      <c r="S33" s="109"/>
      <c r="T33" s="110"/>
      <c r="U33" s="86"/>
      <c r="V33" s="53"/>
      <c r="W33" s="53"/>
      <c r="X33" s="109"/>
      <c r="Y33" s="110"/>
      <c r="Z33" s="95"/>
      <c r="AB33" s="93"/>
      <c r="AC33" s="93"/>
      <c r="AD33" s="323"/>
    </row>
    <row r="34" spans="1:30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IF('UK Prices'!D34=0,"",'UK Prices'!D34)</f>
        <v>Drop Needle Pullover</v>
      </c>
      <c r="G34" s="90">
        <v>307</v>
      </c>
      <c r="H34" s="115">
        <v>337.70000000000005</v>
      </c>
      <c r="I34" s="412">
        <v>337.70000000000005</v>
      </c>
      <c r="J34" s="53">
        <f>(I34-G34)/G34</f>
        <v>0.10000000000000014</v>
      </c>
      <c r="K34" s="86"/>
      <c r="L34" s="81">
        <v>0.13</v>
      </c>
      <c r="M34" s="86"/>
      <c r="N34" s="106">
        <f>'Std Cst'!AI34</f>
        <v>140.39847180000001</v>
      </c>
      <c r="O34" s="53">
        <f>'Std Cst'!AJ34</f>
        <v>0.22525434382282045</v>
      </c>
      <c r="P34" s="86"/>
      <c r="Q34" s="82">
        <v>0.62675177224755696</v>
      </c>
      <c r="R34" s="82">
        <v>0.57166118922120235</v>
      </c>
      <c r="S34" s="109">
        <f>(I34-N34)/I34</f>
        <v>0.58425089783831807</v>
      </c>
      <c r="T34" s="110">
        <f>S34-Q34</f>
        <v>-4.2500874409238887E-2</v>
      </c>
      <c r="U34" s="86"/>
      <c r="V34" s="53">
        <v>0.57097904856041026</v>
      </c>
      <c r="W34" s="53">
        <v>0.50765653933471533</v>
      </c>
      <c r="X34" s="109">
        <f>((I34*(1-L34))-N34)/(I34*(1-L34))</f>
        <v>0.52212746877967597</v>
      </c>
      <c r="Y34" s="110">
        <f>X34-V34</f>
        <v>-4.8851579780734289E-2</v>
      </c>
      <c r="Z34" s="95"/>
      <c r="AB34" s="93">
        <v>699</v>
      </c>
      <c r="AC34" s="93">
        <v>768.90000000000009</v>
      </c>
      <c r="AD34" s="323">
        <v>768.90000000000009</v>
      </c>
    </row>
    <row r="35" spans="1:30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G35" s="90">
        <v>293</v>
      </c>
      <c r="H35" s="115">
        <v>322</v>
      </c>
      <c r="I35" s="412">
        <v>322</v>
      </c>
      <c r="J35" s="53">
        <f>(I35-G35)/G35</f>
        <v>9.8976109215017066E-2</v>
      </c>
      <c r="K35" s="86"/>
      <c r="L35" s="81">
        <v>0.13</v>
      </c>
      <c r="M35" s="86"/>
      <c r="N35" s="106">
        <f>'Std Cst'!AI35</f>
        <v>127.6657254</v>
      </c>
      <c r="O35" s="53">
        <f>'Std Cst'!AJ35</f>
        <v>7.4724162770263419E-2</v>
      </c>
      <c r="P35" s="86"/>
      <c r="Q35" s="82">
        <v>0.59457578566552904</v>
      </c>
      <c r="R35" s="82">
        <v>0.59149419503105582</v>
      </c>
      <c r="S35" s="109">
        <f>(I35-N35)/I35</f>
        <v>0.60352259192546587</v>
      </c>
      <c r="T35" s="110">
        <f>S35-Q35</f>
        <v>8.9468062599368237E-3</v>
      </c>
      <c r="U35" s="86"/>
      <c r="V35" s="53">
        <v>0.53399515593738967</v>
      </c>
      <c r="W35" s="53">
        <v>0.53045309773684579</v>
      </c>
      <c r="X35" s="109">
        <f>((I35*(1-L35))-N35)/(I35*(1-L35))</f>
        <v>0.5442788412936389</v>
      </c>
      <c r="Y35" s="110">
        <f>X35-V35</f>
        <v>1.0283685356249239E-2</v>
      </c>
      <c r="Z35" s="95"/>
      <c r="AB35" s="93">
        <v>649</v>
      </c>
      <c r="AC35" s="93">
        <v>749</v>
      </c>
      <c r="AD35" s="323">
        <v>749</v>
      </c>
    </row>
    <row r="36" spans="1:30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IF('UK Prices'!D36=0,"",'UK Prices'!D36)</f>
        <v>FJ Track Jacket</v>
      </c>
      <c r="G36" s="90">
        <v>307</v>
      </c>
      <c r="H36" s="115">
        <v>337.70000000000005</v>
      </c>
      <c r="I36" s="412">
        <v>337.70000000000005</v>
      </c>
      <c r="J36" s="53">
        <f>(I36-G36)/G36</f>
        <v>0.10000000000000014</v>
      </c>
      <c r="K36" s="86"/>
      <c r="L36" s="81">
        <v>0.13</v>
      </c>
      <c r="M36" s="86"/>
      <c r="N36" s="106">
        <f>'Std Cst'!AI36</f>
        <v>123.0104718</v>
      </c>
      <c r="O36" s="53">
        <f>'Std Cst'!AJ36</f>
        <v>0.22496957303165269</v>
      </c>
      <c r="P36" s="86"/>
      <c r="Q36" s="82">
        <v>0.67290160938110755</v>
      </c>
      <c r="R36" s="82">
        <v>0.62467629138288427</v>
      </c>
      <c r="S36" s="109">
        <f>(I36-N36)/I36</f>
        <v>0.63574038554930412</v>
      </c>
      <c r="T36" s="110">
        <f>S36-Q36</f>
        <v>-3.7161223831803425E-2</v>
      </c>
      <c r="U36" s="86"/>
      <c r="V36" s="53">
        <v>0.62402483836908906</v>
      </c>
      <c r="W36" s="53">
        <v>0.5685934383711313</v>
      </c>
      <c r="X36" s="109">
        <f>((I36*(1-L36))-N36)/(I36*(1-L36))</f>
        <v>0.58131078798770597</v>
      </c>
      <c r="Y36" s="110">
        <f>X36-V36</f>
        <v>-4.2714050381383095E-2</v>
      </c>
      <c r="Z36" s="95"/>
      <c r="AB36" s="93">
        <v>699</v>
      </c>
      <c r="AC36" s="93">
        <v>768.90000000000009</v>
      </c>
      <c r="AD36" s="323">
        <v>768.90000000000009</v>
      </c>
    </row>
    <row r="37" spans="1:30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G37" s="90"/>
      <c r="H37" s="115"/>
      <c r="I37" s="412"/>
      <c r="J37" s="53"/>
      <c r="K37" s="86"/>
      <c r="L37" s="81"/>
      <c r="M37" s="86"/>
      <c r="N37" s="106"/>
      <c r="O37" s="53"/>
      <c r="P37" s="86"/>
      <c r="Q37" s="82"/>
      <c r="R37" s="82"/>
      <c r="S37" s="109"/>
      <c r="T37" s="110"/>
      <c r="U37" s="86"/>
      <c r="V37" s="53"/>
      <c r="W37" s="53"/>
      <c r="X37" s="109"/>
      <c r="Y37" s="110"/>
      <c r="Z37" s="95"/>
      <c r="AB37" s="93"/>
      <c r="AC37" s="93"/>
      <c r="AD37" s="323"/>
    </row>
    <row r="38" spans="1:30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F38" s="117">
        <v>4</v>
      </c>
      <c r="G38" s="90"/>
      <c r="H38" s="115"/>
      <c r="I38" s="412">
        <v>275</v>
      </c>
      <c r="J38" s="53"/>
      <c r="K38" s="86"/>
      <c r="L38" s="81">
        <v>0.13</v>
      </c>
      <c r="M38" s="86"/>
      <c r="N38" s="106">
        <f>'Std Cst'!AI38</f>
        <v>106.7431284</v>
      </c>
      <c r="O38" s="53"/>
      <c r="P38" s="86"/>
      <c r="Q38" s="108"/>
      <c r="R38" s="108">
        <v>0.60005969745454546</v>
      </c>
      <c r="S38" s="109">
        <f t="shared" ref="S38:S43" si="7">(I38-N38)/I38</f>
        <v>0.61184316945454553</v>
      </c>
      <c r="T38" s="110"/>
      <c r="U38" s="86"/>
      <c r="V38" s="108"/>
      <c r="W38" s="108">
        <v>0.54029850282131664</v>
      </c>
      <c r="X38" s="109">
        <f t="shared" ref="X38:X43" si="8">((I38*(1-L38))-N38)/(I38*(1-L38))</f>
        <v>0.55384272351097186</v>
      </c>
      <c r="Y38" s="110"/>
      <c r="Z38" s="95"/>
      <c r="AB38" s="93"/>
      <c r="AC38" s="93">
        <v>649</v>
      </c>
      <c r="AD38" s="323">
        <v>649</v>
      </c>
    </row>
    <row r="39" spans="1:30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F39" s="117">
        <v>4</v>
      </c>
      <c r="G39" s="90"/>
      <c r="H39" s="115"/>
      <c r="I39" s="412">
        <v>275</v>
      </c>
      <c r="J39" s="53"/>
      <c r="K39" s="86"/>
      <c r="L39" s="81">
        <v>0.13</v>
      </c>
      <c r="M39" s="86"/>
      <c r="N39" s="106">
        <f>'Std Cst'!AI39</f>
        <v>96.1591284</v>
      </c>
      <c r="O39" s="53"/>
      <c r="P39" s="86"/>
      <c r="Q39" s="108"/>
      <c r="R39" s="108">
        <v>0.63968733381818188</v>
      </c>
      <c r="S39" s="109">
        <f t="shared" si="7"/>
        <v>0.65033044218181824</v>
      </c>
      <c r="T39" s="110"/>
      <c r="U39" s="86"/>
      <c r="V39" s="108"/>
      <c r="W39" s="108">
        <v>0.58584751013584124</v>
      </c>
      <c r="X39" s="109">
        <f t="shared" si="8"/>
        <v>0.59808096802507837</v>
      </c>
      <c r="Y39" s="110"/>
      <c r="Z39" s="95"/>
      <c r="AB39" s="93"/>
      <c r="AC39" s="93">
        <v>649</v>
      </c>
      <c r="AD39" s="323">
        <v>649</v>
      </c>
    </row>
    <row r="40" spans="1:30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F40" s="117">
        <v>3</v>
      </c>
      <c r="G40" s="90"/>
      <c r="H40" s="115"/>
      <c r="I40" s="412">
        <v>248</v>
      </c>
      <c r="J40" s="53"/>
      <c r="K40" s="86"/>
      <c r="L40" s="81">
        <v>0.13</v>
      </c>
      <c r="M40" s="86"/>
      <c r="N40" s="106">
        <f>'Std Cst'!AI40</f>
        <v>92.911503600000003</v>
      </c>
      <c r="O40" s="53"/>
      <c r="P40" s="86"/>
      <c r="Q40" s="108"/>
      <c r="R40" s="108">
        <v>0.61397502903225798</v>
      </c>
      <c r="S40" s="109">
        <f t="shared" si="7"/>
        <v>0.62535684032258065</v>
      </c>
      <c r="T40" s="110"/>
      <c r="U40" s="86"/>
      <c r="V40" s="108"/>
      <c r="W40" s="108">
        <v>0.55629313681868742</v>
      </c>
      <c r="X40" s="109">
        <f t="shared" si="8"/>
        <v>0.5693756785317019</v>
      </c>
      <c r="Y40" s="110"/>
      <c r="Z40" s="95"/>
      <c r="AB40" s="93"/>
      <c r="AC40" s="93">
        <v>599</v>
      </c>
      <c r="AD40" s="323">
        <v>599</v>
      </c>
    </row>
    <row r="41" spans="1:30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F41" s="117">
        <v>3</v>
      </c>
      <c r="G41" s="90"/>
      <c r="H41" s="115"/>
      <c r="I41" s="412">
        <v>248</v>
      </c>
      <c r="J41" s="53"/>
      <c r="K41" s="86"/>
      <c r="L41" s="81">
        <v>0.13</v>
      </c>
      <c r="M41" s="86"/>
      <c r="N41" s="106">
        <f>'Std Cst'!AI41</f>
        <v>86.107503599999987</v>
      </c>
      <c r="O41" s="53"/>
      <c r="P41" s="86"/>
      <c r="Q41" s="108"/>
      <c r="R41" s="108">
        <v>0.64222341612903222</v>
      </c>
      <c r="S41" s="109">
        <f t="shared" si="7"/>
        <v>0.65279232419354849</v>
      </c>
      <c r="T41" s="110"/>
      <c r="U41" s="86"/>
      <c r="V41" s="108"/>
      <c r="W41" s="108">
        <v>0.58876254727474975</v>
      </c>
      <c r="X41" s="109">
        <f t="shared" si="8"/>
        <v>0.60091071746384883</v>
      </c>
      <c r="Y41" s="110"/>
      <c r="Z41" s="95"/>
      <c r="AB41" s="93"/>
      <c r="AC41" s="93">
        <v>599</v>
      </c>
      <c r="AD41" s="323">
        <v>599</v>
      </c>
    </row>
    <row r="42" spans="1:30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F42" s="117">
        <v>2</v>
      </c>
      <c r="G42" s="90"/>
      <c r="H42" s="115"/>
      <c r="I42" s="412">
        <v>220.00000000000003</v>
      </c>
      <c r="J42" s="53"/>
      <c r="K42" s="86"/>
      <c r="L42" s="81">
        <v>0.13</v>
      </c>
      <c r="M42" s="86"/>
      <c r="N42" s="106">
        <f>'Std Cst'!AI42</f>
        <v>90.957065399999991</v>
      </c>
      <c r="O42" s="53"/>
      <c r="P42" s="86"/>
      <c r="Q42" s="108"/>
      <c r="R42" s="108">
        <v>0.57402641272727284</v>
      </c>
      <c r="S42" s="109">
        <f t="shared" si="7"/>
        <v>0.58655879363636365</v>
      </c>
      <c r="T42" s="110"/>
      <c r="U42" s="86"/>
      <c r="V42" s="108"/>
      <c r="W42" s="108">
        <v>0.51037518704284235</v>
      </c>
      <c r="X42" s="109">
        <f t="shared" si="8"/>
        <v>0.52478022257053303</v>
      </c>
      <c r="Y42" s="110"/>
      <c r="Z42" s="95"/>
      <c r="AB42" s="93"/>
      <c r="AC42" s="93">
        <v>549</v>
      </c>
      <c r="AD42" s="323">
        <v>549</v>
      </c>
    </row>
    <row r="43" spans="1:30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IF('UK Prices'!D43=0,"",'UK Prices'!D43)</f>
        <v>FJ Perf Shirt - L/S ThermaCool</v>
      </c>
      <c r="G43" s="90">
        <v>280</v>
      </c>
      <c r="H43" s="115"/>
      <c r="I43" s="412"/>
      <c r="J43" s="53">
        <f>(I43-G43)/G43</f>
        <v>-1</v>
      </c>
      <c r="K43" s="86"/>
      <c r="L43" s="81">
        <v>0.13</v>
      </c>
      <c r="M43" s="86"/>
      <c r="N43" s="106">
        <f>'Std Cst'!AI43</f>
        <v>108.382914</v>
      </c>
      <c r="O43" s="53">
        <f>'Std Cst'!AJ43</f>
        <v>0.22492588301377692</v>
      </c>
      <c r="P43" s="86"/>
      <c r="Q43" s="82">
        <v>0.68399570857142855</v>
      </c>
      <c r="R43" s="82" t="e">
        <v>#DIV/0!</v>
      </c>
      <c r="S43" s="109" t="e">
        <f t="shared" si="7"/>
        <v>#DIV/0!</v>
      </c>
      <c r="T43" s="110" t="e">
        <f>S43-Q43</f>
        <v>#DIV/0!</v>
      </c>
      <c r="U43" s="86"/>
      <c r="V43" s="53">
        <v>0.63677667651888348</v>
      </c>
      <c r="W43" s="53" t="e">
        <v>#DIV/0!</v>
      </c>
      <c r="X43" s="109" t="e">
        <f t="shared" si="8"/>
        <v>#DIV/0!</v>
      </c>
      <c r="Y43" s="110" t="e">
        <f>X43-V43</f>
        <v>#DIV/0!</v>
      </c>
      <c r="Z43" s="95"/>
      <c r="AB43" s="93">
        <v>649</v>
      </c>
      <c r="AC43" s="93">
        <v>0</v>
      </c>
      <c r="AD43" s="323">
        <v>0</v>
      </c>
    </row>
    <row r="44" spans="1:30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G44" s="90"/>
      <c r="H44" s="115"/>
      <c r="I44" s="412"/>
      <c r="J44" s="53"/>
      <c r="K44" s="86"/>
      <c r="L44" s="81"/>
      <c r="M44" s="86"/>
      <c r="N44" s="106"/>
      <c r="O44" s="53"/>
      <c r="P44" s="86"/>
      <c r="Q44" s="108"/>
      <c r="R44" s="108"/>
      <c r="S44" s="109"/>
      <c r="T44" s="110"/>
      <c r="U44" s="86"/>
      <c r="V44" s="53"/>
      <c r="W44" s="53"/>
      <c r="X44" s="109"/>
      <c r="Y44" s="110"/>
      <c r="Z44" s="95"/>
      <c r="AB44" s="93"/>
      <c r="AC44" s="93"/>
      <c r="AD44" s="323"/>
    </row>
    <row r="45" spans="1:30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IF('UK Prices'!D45=0,"",'UK Prices'!D45)</f>
        <v>FJ Perf Autumn Plaid Trouser (Athletic Fit)</v>
      </c>
      <c r="G45" s="90">
        <v>334</v>
      </c>
      <c r="H45" s="115">
        <v>367.40000000000003</v>
      </c>
      <c r="I45" s="412">
        <v>367.40000000000003</v>
      </c>
      <c r="J45" s="53">
        <f>(I45-G45)/G45</f>
        <v>0.1000000000000001</v>
      </c>
      <c r="K45" s="86"/>
      <c r="L45" s="81">
        <v>0.13</v>
      </c>
      <c r="M45" s="86"/>
      <c r="N45" s="106">
        <f>'Std Cst'!AI45</f>
        <v>166.46931000000001</v>
      </c>
      <c r="O45" s="53">
        <f>'Std Cst'!AJ45</f>
        <v>0.22542788641691708</v>
      </c>
      <c r="P45" s="86"/>
      <c r="Q45" s="108">
        <v>0.59327585628742507</v>
      </c>
      <c r="R45" s="108">
        <v>0.53320364725095271</v>
      </c>
      <c r="S45" s="109">
        <f>(I45-N45)/I45</f>
        <v>0.5468989929232444</v>
      </c>
      <c r="T45" s="110">
        <f>S45-Q45</f>
        <v>-4.6376863364180676E-2</v>
      </c>
      <c r="U45" s="86"/>
      <c r="V45" s="53">
        <v>0.53250098423841952</v>
      </c>
      <c r="W45" s="53">
        <v>0.46345246810454332</v>
      </c>
      <c r="X45" s="109">
        <f>((I45*(1-L45))-N45)/(I45*(1-L45))</f>
        <v>0.47919424473936145</v>
      </c>
      <c r="Y45" s="110">
        <f>X45-V45</f>
        <v>-5.3306739499058065E-2</v>
      </c>
      <c r="Z45" s="95"/>
      <c r="AB45" s="93">
        <v>799</v>
      </c>
      <c r="AC45" s="93">
        <v>878.9</v>
      </c>
      <c r="AD45" s="323">
        <v>878.9</v>
      </c>
    </row>
    <row r="46" spans="1:30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G46" s="90">
        <v>292</v>
      </c>
      <c r="H46" s="115">
        <v>321.20000000000005</v>
      </c>
      <c r="I46" s="412">
        <v>321.20000000000005</v>
      </c>
      <c r="J46" s="53">
        <f>(I46-G46)/G46</f>
        <v>0.10000000000000016</v>
      </c>
      <c r="K46" s="86"/>
      <c r="L46" s="81">
        <v>0.13</v>
      </c>
      <c r="M46" s="86"/>
      <c r="N46" s="106">
        <f>'Std Cst'!AI46</f>
        <v>145.57067280000001</v>
      </c>
      <c r="O46" s="53">
        <f>'Std Cst'!AJ46</f>
        <v>0.22541621538694429</v>
      </c>
      <c r="P46" s="86"/>
      <c r="Q46" s="108">
        <v>0.59317520438356164</v>
      </c>
      <c r="R46" s="108">
        <v>0.53309086425902863</v>
      </c>
      <c r="S46" s="109">
        <f>(I46-N46)/I46</f>
        <v>0.54679118057285181</v>
      </c>
      <c r="T46" s="110">
        <f>S46-Q46</f>
        <v>-4.6384023810709829E-2</v>
      </c>
      <c r="U46" s="86"/>
      <c r="V46" s="53">
        <v>0.5323852923948984</v>
      </c>
      <c r="W46" s="53">
        <v>0.46332283248164213</v>
      </c>
      <c r="X46" s="109">
        <f>((I46*(1-L46))-N46)/(I46*(1-L46))</f>
        <v>0.47907032249753079</v>
      </c>
      <c r="Y46" s="110">
        <f>X46-V46</f>
        <v>-5.3314969897367614E-2</v>
      </c>
      <c r="Z46" s="95"/>
      <c r="AB46" s="93">
        <v>649</v>
      </c>
      <c r="AC46" s="93">
        <v>713.90000000000009</v>
      </c>
      <c r="AD46" s="323">
        <v>713.90000000000009</v>
      </c>
    </row>
    <row r="47" spans="1:30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G47" s="90"/>
      <c r="H47" s="115"/>
      <c r="I47" s="412"/>
      <c r="J47" s="53"/>
      <c r="K47" s="86"/>
      <c r="L47" s="81"/>
      <c r="M47" s="86"/>
      <c r="N47" s="106"/>
      <c r="O47" s="53"/>
      <c r="P47" s="86"/>
      <c r="Q47" s="108"/>
      <c r="R47" s="108"/>
      <c r="S47" s="109"/>
      <c r="T47" s="110"/>
      <c r="U47" s="86"/>
      <c r="V47" s="53"/>
      <c r="W47" s="53"/>
      <c r="X47" s="109"/>
      <c r="Y47" s="110"/>
      <c r="Z47" s="95"/>
      <c r="AB47" s="93"/>
      <c r="AC47" s="93"/>
      <c r="AD47" s="323"/>
    </row>
    <row r="48" spans="1:30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G48" s="90">
        <v>635</v>
      </c>
      <c r="H48" s="115">
        <v>699</v>
      </c>
      <c r="I48" s="412">
        <v>699</v>
      </c>
      <c r="J48" s="53">
        <f>(I48-G48)/G48</f>
        <v>0.10078740157480315</v>
      </c>
      <c r="K48" s="86"/>
      <c r="L48" s="81">
        <v>0.13</v>
      </c>
      <c r="M48" s="86"/>
      <c r="N48" s="106">
        <f>'Std Cst'!AI48</f>
        <v>282.46550040000005</v>
      </c>
      <c r="O48" s="53">
        <f>'Std Cst'!AJ48</f>
        <v>0.22613560054394555</v>
      </c>
      <c r="P48" s="86"/>
      <c r="Q48" s="108">
        <v>0.63721177373228344</v>
      </c>
      <c r="R48" s="108">
        <v>0.58364572360515021</v>
      </c>
      <c r="S48" s="109">
        <f t="shared" ref="S48:S56" si="9">(I48-N48)/I48</f>
        <v>0.59590057167381971</v>
      </c>
      <c r="T48" s="110">
        <f>S48-Q48</f>
        <v>-4.1311202058463725E-2</v>
      </c>
      <c r="U48" s="86"/>
      <c r="V48" s="53">
        <v>0.58300203877273959</v>
      </c>
      <c r="W48" s="53">
        <v>0.52143186621281634</v>
      </c>
      <c r="X48" s="109">
        <f t="shared" ref="X48:X56" si="10">((I48*(1-L48))-N48)/(I48*(1-L48))</f>
        <v>0.53551789847565479</v>
      </c>
      <c r="Y48" s="110">
        <f>X48-V48</f>
        <v>-4.7484140297084809E-2</v>
      </c>
      <c r="Z48" s="95"/>
      <c r="AB48" s="93">
        <v>1499</v>
      </c>
      <c r="AC48" s="93">
        <v>1649</v>
      </c>
      <c r="AD48" s="323">
        <v>1649</v>
      </c>
    </row>
    <row r="49" spans="1:30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G49" s="90">
        <v>420</v>
      </c>
      <c r="H49" s="115">
        <v>462</v>
      </c>
      <c r="I49" s="412">
        <v>462</v>
      </c>
      <c r="J49" s="53">
        <f>(I49-G49)/G49</f>
        <v>0.1</v>
      </c>
      <c r="K49" s="86"/>
      <c r="L49" s="81">
        <v>0.13</v>
      </c>
      <c r="M49" s="86"/>
      <c r="N49" s="106">
        <f>'Std Cst'!AI49</f>
        <v>208.01264940000002</v>
      </c>
      <c r="O49" s="53">
        <f>'Std Cst'!AJ49</f>
        <v>0.22625867985194886</v>
      </c>
      <c r="P49" s="86"/>
      <c r="Q49" s="108">
        <v>0.59611440799999993</v>
      </c>
      <c r="R49" s="108">
        <v>0.53613389350649343</v>
      </c>
      <c r="S49" s="109">
        <f t="shared" si="9"/>
        <v>0.5497561701298701</v>
      </c>
      <c r="T49" s="110">
        <f>S49-Q49</f>
        <v>-4.6358237870129826E-2</v>
      </c>
      <c r="U49" s="86"/>
      <c r="V49" s="53">
        <v>0.53576368735632174</v>
      </c>
      <c r="W49" s="53">
        <v>0.46682056724884308</v>
      </c>
      <c r="X49" s="109">
        <f t="shared" si="10"/>
        <v>0.48247835647111503</v>
      </c>
      <c r="Y49" s="110">
        <f>X49-V49</f>
        <v>-5.3285330885206705E-2</v>
      </c>
      <c r="Z49" s="95"/>
      <c r="AB49" s="93">
        <v>999</v>
      </c>
      <c r="AC49" s="93">
        <v>1098.9000000000001</v>
      </c>
      <c r="AD49" s="323">
        <v>1098.9000000000001</v>
      </c>
    </row>
    <row r="50" spans="1:30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IF('UK Prices'!D50=0,"",'UK Prices'!D50)</f>
        <v>Womens Thermal Base Layer Mock</v>
      </c>
      <c r="G50" s="90">
        <v>183</v>
      </c>
      <c r="H50" s="115">
        <v>201</v>
      </c>
      <c r="I50" s="412">
        <v>201</v>
      </c>
      <c r="J50" s="53">
        <f>(I50-G50)/G50</f>
        <v>9.8360655737704916E-2</v>
      </c>
      <c r="K50" s="86"/>
      <c r="L50" s="81">
        <v>0.13</v>
      </c>
      <c r="M50" s="86"/>
      <c r="N50" s="106">
        <f>'Std Cst'!AI50</f>
        <v>65.081626199999988</v>
      </c>
      <c r="O50" s="53">
        <f>'Std Cst'!AJ50</f>
        <v>3.5897524303961731E-2</v>
      </c>
      <c r="P50" s="86"/>
      <c r="Q50" s="108">
        <v>0.65668679256830609</v>
      </c>
      <c r="R50" s="108">
        <v>0.66632503681592037</v>
      </c>
      <c r="S50" s="109">
        <f t="shared" si="9"/>
        <v>0.67621081492537316</v>
      </c>
      <c r="T50" s="110">
        <f>S50-Q50</f>
        <v>1.9524022357067072E-2</v>
      </c>
      <c r="U50" s="86"/>
      <c r="V50" s="53">
        <v>0.60538711789460475</v>
      </c>
      <c r="W50" s="53">
        <v>0.61646555955852922</v>
      </c>
      <c r="X50" s="109">
        <f t="shared" si="10"/>
        <v>0.62782852290272784</v>
      </c>
      <c r="Y50" s="110">
        <f>X50-V50</f>
        <v>2.2441405008123083E-2</v>
      </c>
      <c r="Z50" s="95"/>
      <c r="AB50" s="93">
        <v>399</v>
      </c>
      <c r="AC50" s="93">
        <v>449</v>
      </c>
      <c r="AD50" s="323">
        <v>449</v>
      </c>
    </row>
    <row r="51" spans="1:30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IF('UK Prices'!D51=0,"",'UK Prices'!D51)</f>
        <v>Womens Thermal Base Layer Crew</v>
      </c>
      <c r="G51" s="90">
        <v>183</v>
      </c>
      <c r="H51" s="115">
        <v>201.3</v>
      </c>
      <c r="I51" s="412">
        <v>201.3</v>
      </c>
      <c r="J51" s="53">
        <f>(I51-G51)/G51</f>
        <v>0.10000000000000006</v>
      </c>
      <c r="K51" s="86"/>
      <c r="L51" s="81">
        <v>0.13</v>
      </c>
      <c r="M51" s="86"/>
      <c r="N51" s="106">
        <f>'Std Cst'!AI51</f>
        <v>76.962533399999998</v>
      </c>
      <c r="O51" s="53">
        <f>'Std Cst'!AJ51</f>
        <v>0.22500469745823559</v>
      </c>
      <c r="P51" s="86"/>
      <c r="Q51" s="108">
        <v>0.65668679256830609</v>
      </c>
      <c r="R51" s="108">
        <v>0.60606391852955799</v>
      </c>
      <c r="S51" s="109">
        <f t="shared" si="9"/>
        <v>0.61767246199701942</v>
      </c>
      <c r="T51" s="110">
        <f>S51-Q51</f>
        <v>-3.9014330571286671E-2</v>
      </c>
      <c r="U51" s="86"/>
      <c r="V51" s="53">
        <v>0.60538711789460475</v>
      </c>
      <c r="W51" s="53">
        <v>0.54719990635581373</v>
      </c>
      <c r="X51" s="109">
        <f t="shared" si="10"/>
        <v>0.56054305976668894</v>
      </c>
      <c r="Y51" s="110">
        <f>X51-V51</f>
        <v>-4.4844058127915809E-2</v>
      </c>
      <c r="Z51" s="95"/>
      <c r="AB51" s="93">
        <v>399</v>
      </c>
      <c r="AC51" s="93">
        <v>438.90000000000003</v>
      </c>
      <c r="AD51" s="323">
        <v>438.90000000000003</v>
      </c>
    </row>
    <row r="52" spans="1:30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226" t="str">
        <f>IF('UK Prices'!D52=0,"",'UK Prices'!D52)</f>
        <v>Womens Quilted Jacket</v>
      </c>
      <c r="G52" s="90"/>
      <c r="H52" s="115"/>
      <c r="I52" s="412">
        <v>455</v>
      </c>
      <c r="J52" s="53"/>
      <c r="K52" s="86"/>
      <c r="L52" s="81">
        <v>0.13</v>
      </c>
      <c r="M52" s="86"/>
      <c r="N52" s="106">
        <f>'Std Cst'!AI52</f>
        <v>198.11277000000001</v>
      </c>
      <c r="O52" s="53"/>
      <c r="P52" s="86"/>
      <c r="Q52" s="108"/>
      <c r="R52" s="108">
        <v>0.55140575824175819</v>
      </c>
      <c r="S52" s="109">
        <f t="shared" si="9"/>
        <v>0.56458731868131862</v>
      </c>
      <c r="T52" s="110"/>
      <c r="U52" s="86"/>
      <c r="V52" s="53"/>
      <c r="W52" s="53">
        <v>0.48437443476064163</v>
      </c>
      <c r="X52" s="109">
        <f t="shared" si="10"/>
        <v>0.49952565365668816</v>
      </c>
      <c r="Y52" s="110"/>
      <c r="Z52" s="95"/>
      <c r="AB52" s="93"/>
      <c r="AC52" s="93">
        <v>999</v>
      </c>
      <c r="AD52" s="323">
        <v>999</v>
      </c>
    </row>
    <row r="53" spans="1:30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IF('UK Prices'!D53=0,"",'UK Prices'!D53)</f>
        <v>Womens Softshell Jacket</v>
      </c>
      <c r="G53" s="90"/>
      <c r="H53" s="115"/>
      <c r="I53" s="412">
        <v>473</v>
      </c>
      <c r="J53" s="53"/>
      <c r="K53" s="86"/>
      <c r="L53" s="81">
        <v>0.13</v>
      </c>
      <c r="M53" s="86"/>
      <c r="N53" s="106">
        <f>'Std Cst'!AI53</f>
        <v>199.62477000000001</v>
      </c>
      <c r="O53" s="53"/>
      <c r="P53" s="86"/>
      <c r="Q53" s="108"/>
      <c r="R53" s="108">
        <v>0.56518566596194497</v>
      </c>
      <c r="S53" s="109">
        <f t="shared" si="9"/>
        <v>0.57796031712473572</v>
      </c>
      <c r="T53" s="110"/>
      <c r="U53" s="86"/>
      <c r="V53" s="53"/>
      <c r="W53" s="53">
        <v>0.5002134091516609</v>
      </c>
      <c r="X53" s="109">
        <f t="shared" si="10"/>
        <v>0.51489691623532841</v>
      </c>
      <c r="Y53" s="110"/>
      <c r="Z53" s="95"/>
      <c r="AB53" s="93"/>
      <c r="AC53" s="93" t="e">
        <v>#DIV/0!</v>
      </c>
      <c r="AD53" s="323">
        <v>1099</v>
      </c>
    </row>
    <row r="54" spans="1:30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G54" s="90"/>
      <c r="H54" s="115"/>
      <c r="I54" s="412">
        <v>405</v>
      </c>
      <c r="J54" s="53"/>
      <c r="K54" s="86"/>
      <c r="L54" s="81">
        <v>0.13</v>
      </c>
      <c r="M54" s="86"/>
      <c r="N54" s="106">
        <f>'Std Cst'!AI54</f>
        <v>168.22944000000001</v>
      </c>
      <c r="O54" s="53"/>
      <c r="P54" s="86"/>
      <c r="Q54" s="108"/>
      <c r="R54" s="108">
        <v>0.57203101234567899</v>
      </c>
      <c r="S54" s="109">
        <f t="shared" si="9"/>
        <v>0.58461866666666662</v>
      </c>
      <c r="T54" s="110"/>
      <c r="U54" s="86"/>
      <c r="V54" s="53"/>
      <c r="W54" s="53">
        <v>0.50808162338583795</v>
      </c>
      <c r="X54" s="109">
        <f t="shared" si="10"/>
        <v>0.52255019157088123</v>
      </c>
      <c r="Y54" s="110"/>
      <c r="Z54" s="95"/>
      <c r="AB54" s="93"/>
      <c r="AC54" s="93">
        <v>949</v>
      </c>
      <c r="AD54" s="323">
        <v>949</v>
      </c>
    </row>
    <row r="55" spans="1:30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IF('UK Prices'!D55=0,"",'UK Prices'!D55)</f>
        <v>Womens Hybrid Vest</v>
      </c>
      <c r="G55" s="90">
        <v>381</v>
      </c>
      <c r="H55" s="115"/>
      <c r="I55" s="412">
        <v>419</v>
      </c>
      <c r="J55" s="53">
        <f>(I55-G55)/G55</f>
        <v>9.9737532808398949E-2</v>
      </c>
      <c r="K55" s="86"/>
      <c r="L55" s="81">
        <v>0.13</v>
      </c>
      <c r="M55" s="86"/>
      <c r="N55" s="106">
        <f>'Std Cst'!AI55</f>
        <v>183.34944000000002</v>
      </c>
      <c r="O55" s="53">
        <f>'Std Cst'!AJ55</f>
        <v>0.22535855564464094</v>
      </c>
      <c r="P55" s="86"/>
      <c r="Q55" s="108">
        <v>0.60727239895013119</v>
      </c>
      <c r="R55" s="108">
        <v>0.54917556085918851</v>
      </c>
      <c r="S55" s="109">
        <f t="shared" si="9"/>
        <v>0.56241183770883052</v>
      </c>
      <c r="T55" s="110">
        <f>S55-Q55</f>
        <v>-4.4860561241300667E-2</v>
      </c>
      <c r="U55" s="86"/>
      <c r="V55" s="53">
        <v>0.54858896431049564</v>
      </c>
      <c r="W55" s="53">
        <v>0.48181098949332013</v>
      </c>
      <c r="X55" s="109">
        <f t="shared" si="10"/>
        <v>0.49702510081474766</v>
      </c>
      <c r="Y55" s="110">
        <f>X55-V55</f>
        <v>-5.1563863495747986E-2</v>
      </c>
      <c r="Z55" s="95"/>
      <c r="AB55" s="93">
        <v>899</v>
      </c>
      <c r="AC55" s="93">
        <v>0</v>
      </c>
      <c r="AD55" s="323">
        <v>999</v>
      </c>
    </row>
    <row r="56" spans="1:30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383" t="str">
        <f>IF('UK Prices'!D56=0,"",'UK Prices'!D56)</f>
        <v>Womens FJ Brushed Chill-Out</v>
      </c>
      <c r="G56" s="90">
        <v>244</v>
      </c>
      <c r="H56" s="115"/>
      <c r="I56" s="412"/>
      <c r="J56" s="53">
        <f>(I56-G56)/G56</f>
        <v>-1</v>
      </c>
      <c r="K56" s="86"/>
      <c r="L56" s="81">
        <v>0.13</v>
      </c>
      <c r="M56" s="86"/>
      <c r="N56" s="106">
        <f>'Std Cst'!AI56</f>
        <v>99.031383000000005</v>
      </c>
      <c r="O56" s="53">
        <f>'Std Cst'!AJ56</f>
        <v>0.22501409408327178</v>
      </c>
      <c r="P56" s="86"/>
      <c r="Q56" s="108">
        <v>0.66868436393442621</v>
      </c>
      <c r="R56" s="108" t="e">
        <v>#DIV/0!</v>
      </c>
      <c r="S56" s="109" t="e">
        <f t="shared" si="9"/>
        <v>#DIV/0!</v>
      </c>
      <c r="T56" s="110" t="e">
        <f>S56-Q56</f>
        <v>#DIV/0!</v>
      </c>
      <c r="U56" s="86"/>
      <c r="V56" s="53">
        <v>0.61917742980968538</v>
      </c>
      <c r="W56" s="53" t="e">
        <v>#DIV/0!</v>
      </c>
      <c r="X56" s="109" t="e">
        <f t="shared" si="10"/>
        <v>#DIV/0!</v>
      </c>
      <c r="Y56" s="110" t="e">
        <f>X56-V56</f>
        <v>#DIV/0!</v>
      </c>
      <c r="Z56" s="95"/>
      <c r="AB56" s="93">
        <v>549</v>
      </c>
      <c r="AC56" s="93">
        <v>0</v>
      </c>
      <c r="AD56" s="323">
        <v>0</v>
      </c>
    </row>
    <row r="57" spans="1:30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G57" s="90"/>
      <c r="H57" s="115"/>
      <c r="I57" s="412"/>
      <c r="J57" s="53"/>
      <c r="K57" s="86"/>
      <c r="L57" s="81"/>
      <c r="M57" s="86"/>
      <c r="N57" s="106"/>
      <c r="O57" s="53"/>
      <c r="P57" s="86"/>
      <c r="Q57" s="108"/>
      <c r="R57" s="108"/>
      <c r="S57" s="109"/>
      <c r="T57" s="110"/>
      <c r="U57" s="86"/>
      <c r="V57" s="53"/>
      <c r="W57" s="53"/>
      <c r="X57" s="109"/>
      <c r="Y57" s="110"/>
      <c r="Z57" s="95"/>
      <c r="AB57" s="93"/>
      <c r="AC57" s="93"/>
      <c r="AD57" s="323"/>
    </row>
    <row r="58" spans="1:30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383" t="str">
        <f>IF('UK Prices'!D58=0,"",'UK Prices'!D58)</f>
        <v>Junior FJ Textured Chill-Out 1/4 zip</v>
      </c>
      <c r="G58" s="90">
        <v>204</v>
      </c>
      <c r="H58" s="115">
        <v>224.4</v>
      </c>
      <c r="I58" s="412">
        <v>224.4</v>
      </c>
      <c r="J58" s="53">
        <f>(I58-G58)/G58</f>
        <v>0.10000000000000003</v>
      </c>
      <c r="K58" s="95"/>
      <c r="L58" s="81">
        <v>0.13</v>
      </c>
      <c r="M58" s="95"/>
      <c r="N58" s="106">
        <f>'Std Cst'!AI58</f>
        <v>113.94318600000001</v>
      </c>
      <c r="O58" s="53">
        <f>'Std Cst'!AJ58</f>
        <v>0.12297003562134026</v>
      </c>
      <c r="P58" s="86"/>
      <c r="Q58" s="108">
        <v>0.50261804705882351</v>
      </c>
      <c r="R58" s="108">
        <v>0.47692144385026736</v>
      </c>
      <c r="S58" s="109">
        <f>(I58-N58)/I58</f>
        <v>0.49223179144385021</v>
      </c>
      <c r="T58" s="110">
        <f>S58-Q58</f>
        <v>-1.0386255614973305E-2</v>
      </c>
      <c r="U58" s="86"/>
      <c r="V58" s="53">
        <v>0.42829660581473961</v>
      </c>
      <c r="W58" s="53">
        <v>0.39876028028766364</v>
      </c>
      <c r="X58" s="109">
        <f>((I58*(1-L58))-N58)/(I58*(1-L58))</f>
        <v>0.41635838096994282</v>
      </c>
      <c r="Y58" s="110">
        <f>X58-V58</f>
        <v>-1.1938224844796785E-2</v>
      </c>
      <c r="Z58" s="95"/>
      <c r="AB58" s="93">
        <v>499</v>
      </c>
      <c r="AC58" s="93">
        <v>548.90000000000009</v>
      </c>
      <c r="AD58" s="323">
        <v>548.90000000000009</v>
      </c>
    </row>
    <row r="59" spans="1:30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IF('UK Prices'!D59=0,"",'UK Prices'!D59)</f>
        <v>#REF!</v>
      </c>
      <c r="G59" s="90">
        <v>209</v>
      </c>
      <c r="H59" s="115">
        <v>230</v>
      </c>
      <c r="I59" s="412">
        <v>230</v>
      </c>
      <c r="J59" s="53">
        <f>(I59-G59)/G59</f>
        <v>0.10047846889952153</v>
      </c>
      <c r="K59" s="95"/>
      <c r="L59" s="81">
        <v>0.13</v>
      </c>
      <c r="M59" s="95"/>
      <c r="N59" s="106">
        <f>'Std Cst'!AI59</f>
        <v>123.67589219999999</v>
      </c>
      <c r="O59" s="53">
        <f>'Std Cst'!AJ59</f>
        <v>0.21889097492266904</v>
      </c>
      <c r="P59" s="86"/>
      <c r="Q59" s="108">
        <v>0.50261804705882351</v>
      </c>
      <c r="R59" s="108">
        <v>0.44607871478260869</v>
      </c>
      <c r="S59" s="109">
        <f>(I59-N59)/I59</f>
        <v>0.46227872956521743</v>
      </c>
      <c r="T59" s="110">
        <f>S59-Q59</f>
        <v>-4.0339317493606086E-2</v>
      </c>
      <c r="U59" s="86"/>
      <c r="V59" s="53">
        <v>0.42829660581473961</v>
      </c>
      <c r="W59" s="53">
        <v>0.36330886756621683</v>
      </c>
      <c r="X59" s="109">
        <f>((I59*(1-L59))-N59)/(I59*(1-L59))</f>
        <v>0.38192957421289359</v>
      </c>
      <c r="Y59" s="110">
        <f>X59-V59</f>
        <v>-4.636703160184602E-2</v>
      </c>
      <c r="Z59" s="95"/>
      <c r="AB59" s="93">
        <v>499</v>
      </c>
      <c r="AC59" s="93">
        <v>549.13875598086122</v>
      </c>
      <c r="AD59" s="323">
        <v>549.13875598086122</v>
      </c>
    </row>
    <row r="60" spans="1:30" x14ac:dyDescent="0.45">
      <c r="D60" s="23"/>
      <c r="E60" s="95"/>
      <c r="F60" s="95"/>
      <c r="K60" s="95"/>
      <c r="M60" s="95"/>
      <c r="N60" s="95"/>
      <c r="O60" s="117"/>
      <c r="P60" s="95"/>
      <c r="Q60" s="117"/>
      <c r="R60" s="117"/>
      <c r="S60" s="95"/>
      <c r="U60" s="95"/>
      <c r="Z60" s="95"/>
    </row>
    <row r="61" spans="1:30" x14ac:dyDescent="0.45">
      <c r="D61" s="23"/>
      <c r="E61" s="95"/>
      <c r="F61" s="95"/>
      <c r="K61" s="95"/>
      <c r="M61" s="95"/>
      <c r="N61" s="95"/>
      <c r="O61" s="117"/>
      <c r="P61" s="95"/>
      <c r="Q61" s="117"/>
      <c r="R61" s="117"/>
      <c r="S61" s="95"/>
      <c r="U61" s="95"/>
      <c r="Z61" s="95"/>
    </row>
    <row r="62" spans="1:30" x14ac:dyDescent="0.45">
      <c r="D62" s="23"/>
      <c r="E62" s="95"/>
      <c r="F62" s="95"/>
      <c r="K62" s="95"/>
      <c r="M62" s="95"/>
      <c r="N62" s="95"/>
      <c r="O62" s="117"/>
      <c r="P62" s="95"/>
      <c r="Q62" s="117"/>
      <c r="R62" s="117"/>
      <c r="S62" s="95"/>
      <c r="U62" s="95"/>
      <c r="Z62" s="95"/>
    </row>
    <row r="63" spans="1:30" x14ac:dyDescent="0.45">
      <c r="D63" s="23"/>
      <c r="E63" s="95"/>
      <c r="F63" s="95"/>
      <c r="K63" s="95"/>
      <c r="M63" s="95"/>
      <c r="N63" s="95"/>
      <c r="O63" s="117"/>
      <c r="P63" s="95"/>
      <c r="Q63" s="117"/>
      <c r="R63" s="117"/>
      <c r="S63" s="95"/>
      <c r="U63" s="95"/>
      <c r="Z63" s="95"/>
    </row>
    <row r="64" spans="1:30" x14ac:dyDescent="0.45">
      <c r="D64" s="23"/>
      <c r="E64" s="95"/>
      <c r="F64" s="95"/>
      <c r="K64" s="95"/>
      <c r="M64" s="95"/>
      <c r="N64" s="95"/>
      <c r="O64" s="117"/>
      <c r="P64" s="95"/>
      <c r="Q64" s="117"/>
      <c r="R64" s="117"/>
      <c r="S64" s="95"/>
      <c r="U64" s="95"/>
      <c r="Z64" s="95"/>
    </row>
    <row r="65" spans="4:26" x14ac:dyDescent="0.45">
      <c r="D65" s="23"/>
      <c r="E65" s="95"/>
      <c r="F65" s="95"/>
      <c r="K65" s="95"/>
      <c r="M65" s="95"/>
      <c r="N65" s="95"/>
      <c r="O65" s="117"/>
      <c r="P65" s="95"/>
      <c r="Q65" s="117"/>
      <c r="R65" s="117"/>
      <c r="S65" s="95"/>
      <c r="U65" s="95"/>
      <c r="Z65" s="95"/>
    </row>
    <row r="66" spans="4:26" x14ac:dyDescent="0.45">
      <c r="D66" s="23"/>
      <c r="E66" s="95"/>
      <c r="F66" s="95"/>
      <c r="K66" s="95"/>
      <c r="M66" s="95"/>
      <c r="N66" s="95"/>
      <c r="O66" s="117"/>
      <c r="P66" s="95"/>
      <c r="Q66" s="117"/>
      <c r="R66" s="117"/>
      <c r="S66" s="95"/>
      <c r="U66" s="95"/>
      <c r="Z66" s="95"/>
    </row>
    <row r="67" spans="4:26" x14ac:dyDescent="0.45">
      <c r="D67" s="23"/>
      <c r="E67" s="95"/>
      <c r="F67" s="95"/>
      <c r="K67" s="95"/>
      <c r="M67" s="95"/>
      <c r="N67" s="95"/>
      <c r="O67" s="117"/>
      <c r="P67" s="95"/>
      <c r="Q67" s="117"/>
      <c r="R67" s="117"/>
      <c r="S67" s="95"/>
      <c r="U67" s="95"/>
      <c r="Z67" s="95"/>
    </row>
    <row r="68" spans="4:26" x14ac:dyDescent="0.45">
      <c r="D68" s="23"/>
      <c r="E68" s="95"/>
      <c r="F68" s="95"/>
      <c r="K68" s="95"/>
      <c r="M68" s="95"/>
      <c r="N68" s="95"/>
      <c r="O68" s="117"/>
      <c r="P68" s="95"/>
      <c r="Q68" s="117"/>
      <c r="R68" s="117"/>
      <c r="S68" s="95"/>
      <c r="U68" s="95"/>
      <c r="Z68" s="95"/>
    </row>
    <row r="69" spans="4:26" x14ac:dyDescent="0.45">
      <c r="D69" s="23"/>
      <c r="E69" s="95"/>
      <c r="F69" s="95"/>
      <c r="K69" s="95"/>
      <c r="M69" s="95"/>
      <c r="N69" s="95"/>
      <c r="O69" s="117"/>
      <c r="P69" s="95"/>
      <c r="Q69" s="117"/>
      <c r="R69" s="117"/>
      <c r="S69" s="95"/>
      <c r="U69" s="95"/>
      <c r="Z69" s="95"/>
    </row>
    <row r="70" spans="4:26" x14ac:dyDescent="0.45">
      <c r="D70" s="23"/>
      <c r="E70" s="95"/>
      <c r="F70" s="95"/>
      <c r="K70" s="95"/>
      <c r="M70" s="95"/>
      <c r="N70" s="95"/>
      <c r="O70" s="117"/>
      <c r="P70" s="95"/>
      <c r="Q70" s="117"/>
      <c r="R70" s="117"/>
      <c r="S70" s="95"/>
      <c r="U70" s="95"/>
      <c r="Z70" s="95"/>
    </row>
    <row r="71" spans="4:26" x14ac:dyDescent="0.45">
      <c r="D71" s="23"/>
      <c r="E71" s="95"/>
      <c r="F71" s="95"/>
      <c r="K71" s="95"/>
      <c r="M71" s="95"/>
      <c r="N71" s="95"/>
      <c r="O71" s="117"/>
      <c r="P71" s="95"/>
      <c r="Q71" s="117"/>
      <c r="R71" s="117"/>
      <c r="S71" s="95"/>
      <c r="U71" s="95"/>
      <c r="Z71" s="95"/>
    </row>
    <row r="72" spans="4:26" x14ac:dyDescent="0.45">
      <c r="D72" s="23"/>
      <c r="E72" s="95"/>
      <c r="F72" s="95"/>
      <c r="K72" s="95"/>
      <c r="M72" s="95"/>
      <c r="N72" s="95"/>
      <c r="O72" s="117"/>
      <c r="P72" s="95"/>
      <c r="Q72" s="117"/>
      <c r="R72" s="117"/>
      <c r="S72" s="95"/>
      <c r="U72" s="95"/>
      <c r="Z72" s="95"/>
    </row>
    <row r="73" spans="4:26" x14ac:dyDescent="0.45">
      <c r="D73" s="23"/>
      <c r="E73" s="95"/>
      <c r="F73" s="95"/>
      <c r="K73" s="95"/>
      <c r="M73" s="95"/>
      <c r="N73" s="95"/>
      <c r="O73" s="117"/>
      <c r="P73" s="95"/>
      <c r="Q73" s="117"/>
      <c r="R73" s="117"/>
      <c r="S73" s="95"/>
      <c r="U73" s="95"/>
      <c r="Z73" s="95"/>
    </row>
    <row r="74" spans="4:26" x14ac:dyDescent="0.45">
      <c r="D74" s="23"/>
      <c r="E74" s="95"/>
      <c r="F74" s="95"/>
      <c r="K74" s="95"/>
      <c r="M74" s="95"/>
      <c r="N74" s="95"/>
      <c r="O74" s="117"/>
      <c r="P74" s="95"/>
      <c r="Q74" s="117"/>
      <c r="R74" s="117"/>
      <c r="S74" s="95"/>
      <c r="U74" s="95"/>
      <c r="Z74" s="95"/>
    </row>
    <row r="75" spans="4:26" x14ac:dyDescent="0.45">
      <c r="D75" s="23"/>
      <c r="E75" s="95"/>
      <c r="F75" s="95"/>
      <c r="K75" s="95"/>
      <c r="M75" s="95"/>
      <c r="N75" s="95"/>
      <c r="O75" s="117"/>
      <c r="P75" s="95"/>
      <c r="Q75" s="117"/>
      <c r="R75" s="117"/>
      <c r="S75" s="95"/>
      <c r="U75" s="95"/>
      <c r="Z75" s="95"/>
    </row>
    <row r="76" spans="4:26" x14ac:dyDescent="0.45">
      <c r="D76" s="23"/>
      <c r="E76" s="95"/>
      <c r="F76" s="95"/>
      <c r="K76" s="95"/>
      <c r="M76" s="95"/>
      <c r="N76" s="95"/>
      <c r="O76" s="117"/>
      <c r="P76" s="95"/>
      <c r="Q76" s="117"/>
      <c r="R76" s="117"/>
      <c r="S76" s="95"/>
      <c r="U76" s="95"/>
      <c r="Z76" s="95"/>
    </row>
    <row r="77" spans="4:26" x14ac:dyDescent="0.45">
      <c r="D77" s="23"/>
      <c r="E77" s="95"/>
      <c r="F77" s="95"/>
      <c r="K77" s="95"/>
      <c r="M77" s="95"/>
      <c r="N77" s="95"/>
      <c r="O77" s="117"/>
      <c r="P77" s="95"/>
      <c r="Q77" s="117"/>
      <c r="R77" s="117"/>
      <c r="S77" s="95"/>
      <c r="U77" s="95"/>
      <c r="Z77" s="95"/>
    </row>
    <row r="78" spans="4:26" x14ac:dyDescent="0.45">
      <c r="D78" s="23"/>
      <c r="E78" s="95"/>
      <c r="F78" s="95"/>
      <c r="K78" s="95"/>
      <c r="M78" s="95"/>
      <c r="N78" s="95"/>
      <c r="O78" s="117"/>
      <c r="P78" s="95"/>
      <c r="Q78" s="117"/>
      <c r="R78" s="117"/>
      <c r="S78" s="95"/>
      <c r="U78" s="95"/>
      <c r="Z78" s="95"/>
    </row>
    <row r="79" spans="4:26" x14ac:dyDescent="0.45">
      <c r="D79" s="23"/>
      <c r="E79" s="95"/>
      <c r="F79" s="95"/>
      <c r="K79" s="95"/>
      <c r="M79" s="95"/>
      <c r="N79" s="95"/>
      <c r="O79" s="117"/>
      <c r="P79" s="95"/>
      <c r="Q79" s="117"/>
      <c r="R79" s="117"/>
      <c r="S79" s="95"/>
      <c r="U79" s="95"/>
      <c r="Z79" s="95"/>
    </row>
    <row r="80" spans="4:26" x14ac:dyDescent="0.45">
      <c r="D80" s="23"/>
      <c r="E80" s="95"/>
      <c r="F80" s="95"/>
      <c r="K80" s="95"/>
      <c r="M80" s="95"/>
      <c r="N80" s="95"/>
      <c r="O80" s="117"/>
      <c r="P80" s="95"/>
      <c r="Q80" s="117"/>
      <c r="R80" s="117"/>
      <c r="S80" s="95"/>
      <c r="U80" s="95"/>
      <c r="Z80" s="95"/>
    </row>
    <row r="81" spans="4:26" x14ac:dyDescent="0.45">
      <c r="D81" s="23"/>
      <c r="E81" s="95"/>
      <c r="F81" s="95"/>
      <c r="K81" s="95"/>
      <c r="M81" s="95"/>
      <c r="N81" s="95"/>
      <c r="O81" s="117"/>
      <c r="P81" s="95"/>
      <c r="Q81" s="117"/>
      <c r="R81" s="117"/>
      <c r="S81" s="95"/>
      <c r="U81" s="95"/>
      <c r="Z81" s="95"/>
    </row>
    <row r="82" spans="4:26" x14ac:dyDescent="0.45">
      <c r="D82" s="23"/>
      <c r="E82" s="95"/>
      <c r="F82" s="95"/>
      <c r="K82" s="95"/>
      <c r="M82" s="95"/>
      <c r="N82" s="95"/>
      <c r="O82" s="117"/>
      <c r="P82" s="95"/>
      <c r="Q82" s="117"/>
      <c r="R82" s="117"/>
      <c r="S82" s="95"/>
      <c r="U82" s="95"/>
      <c r="Z82" s="95"/>
    </row>
    <row r="83" spans="4:26" x14ac:dyDescent="0.45">
      <c r="D83" s="23"/>
      <c r="E83" s="95"/>
      <c r="F83" s="95"/>
      <c r="K83" s="95"/>
      <c r="M83" s="95"/>
      <c r="N83" s="95"/>
      <c r="O83" s="117"/>
      <c r="P83" s="95"/>
      <c r="Q83" s="117"/>
      <c r="R83" s="117"/>
      <c r="S83" s="95"/>
      <c r="U83" s="95"/>
      <c r="Z83" s="95"/>
    </row>
    <row r="84" spans="4:26" x14ac:dyDescent="0.45">
      <c r="D84" s="23"/>
      <c r="E84" s="95"/>
      <c r="F84" s="95"/>
      <c r="K84" s="95"/>
      <c r="M84" s="95"/>
      <c r="N84" s="95"/>
      <c r="O84" s="117"/>
      <c r="P84" s="95"/>
      <c r="Q84" s="117"/>
      <c r="R84" s="117"/>
      <c r="S84" s="95"/>
      <c r="U84" s="95"/>
      <c r="Z84" s="95"/>
    </row>
    <row r="85" spans="4:26" x14ac:dyDescent="0.45">
      <c r="D85" s="23"/>
      <c r="E85" s="95"/>
      <c r="F85" s="95"/>
      <c r="K85" s="95"/>
      <c r="M85" s="95"/>
      <c r="N85" s="95"/>
      <c r="O85" s="117"/>
      <c r="P85" s="95"/>
      <c r="Q85" s="117"/>
      <c r="R85" s="117"/>
      <c r="S85" s="95"/>
      <c r="U85" s="95"/>
      <c r="Z85" s="95"/>
    </row>
    <row r="86" spans="4:26" x14ac:dyDescent="0.45">
      <c r="D86" s="23"/>
      <c r="E86" s="95"/>
      <c r="F86" s="95"/>
      <c r="K86" s="95"/>
      <c r="M86" s="95"/>
      <c r="N86" s="95"/>
      <c r="O86" s="117"/>
      <c r="P86" s="95"/>
      <c r="Q86" s="117"/>
      <c r="R86" s="117"/>
      <c r="S86" s="95"/>
      <c r="U86" s="95"/>
      <c r="Z86" s="95"/>
    </row>
    <row r="87" spans="4:26" x14ac:dyDescent="0.45">
      <c r="D87" s="23"/>
      <c r="E87" s="95"/>
      <c r="F87" s="95"/>
      <c r="K87" s="95"/>
      <c r="M87" s="95"/>
      <c r="N87" s="95"/>
      <c r="O87" s="117"/>
      <c r="P87" s="95"/>
      <c r="Q87" s="117"/>
      <c r="R87" s="117"/>
      <c r="S87" s="95"/>
      <c r="U87" s="95"/>
      <c r="Z87" s="95"/>
    </row>
    <row r="88" spans="4:26" x14ac:dyDescent="0.45">
      <c r="D88" s="23"/>
      <c r="E88" s="95"/>
      <c r="F88" s="95"/>
      <c r="K88" s="95"/>
      <c r="M88" s="95"/>
      <c r="N88" s="95"/>
      <c r="O88" s="117"/>
      <c r="P88" s="95"/>
      <c r="Q88" s="117"/>
      <c r="R88" s="117"/>
      <c r="S88" s="95"/>
      <c r="U88" s="95"/>
      <c r="Z88" s="95"/>
    </row>
    <row r="89" spans="4:26" x14ac:dyDescent="0.45">
      <c r="D89" s="23"/>
      <c r="E89" s="95"/>
      <c r="F89" s="95"/>
      <c r="K89" s="95"/>
      <c r="M89" s="95"/>
      <c r="N89" s="95"/>
      <c r="O89" s="117"/>
      <c r="P89" s="95"/>
      <c r="Q89" s="117"/>
      <c r="R89" s="117"/>
      <c r="S89" s="95"/>
      <c r="U89" s="95"/>
      <c r="Z89" s="95"/>
    </row>
    <row r="90" spans="4:26" x14ac:dyDescent="0.45">
      <c r="D90" s="23"/>
      <c r="E90" s="95"/>
      <c r="F90" s="95"/>
      <c r="K90" s="95"/>
      <c r="M90" s="95"/>
      <c r="N90" s="95"/>
      <c r="O90" s="117"/>
      <c r="P90" s="95"/>
      <c r="Q90" s="117"/>
      <c r="R90" s="117"/>
      <c r="S90" s="95"/>
      <c r="U90" s="95"/>
      <c r="Z90" s="95"/>
    </row>
    <row r="91" spans="4:26" x14ac:dyDescent="0.45">
      <c r="D91" s="23"/>
      <c r="E91" s="95"/>
      <c r="F91" s="95"/>
      <c r="K91" s="95"/>
      <c r="M91" s="95"/>
      <c r="N91" s="95"/>
      <c r="O91" s="117"/>
      <c r="P91" s="95"/>
      <c r="Q91" s="117"/>
      <c r="R91" s="117"/>
      <c r="S91" s="95"/>
      <c r="U91" s="95"/>
      <c r="Z91" s="95"/>
    </row>
    <row r="92" spans="4:26" x14ac:dyDescent="0.45">
      <c r="D92" s="23"/>
      <c r="E92" s="95"/>
      <c r="F92" s="95"/>
      <c r="K92" s="95"/>
      <c r="M92" s="95"/>
      <c r="N92" s="95"/>
      <c r="O92" s="117"/>
      <c r="P92" s="95"/>
      <c r="Q92" s="117"/>
      <c r="R92" s="117"/>
      <c r="S92" s="95"/>
      <c r="U92" s="95"/>
      <c r="Z92" s="95"/>
    </row>
    <row r="93" spans="4:26" x14ac:dyDescent="0.45">
      <c r="D93" s="23"/>
      <c r="E93" s="95"/>
      <c r="F93" s="95"/>
      <c r="K93" s="95"/>
      <c r="M93" s="95"/>
      <c r="N93" s="95"/>
      <c r="O93" s="117"/>
      <c r="P93" s="95"/>
      <c r="Q93" s="117"/>
      <c r="R93" s="117"/>
      <c r="S93" s="95"/>
      <c r="U93" s="95"/>
      <c r="Z93" s="95"/>
    </row>
    <row r="94" spans="4:26" x14ac:dyDescent="0.45">
      <c r="D94" s="23"/>
      <c r="E94" s="95"/>
      <c r="F94" s="95"/>
      <c r="K94" s="95"/>
      <c r="M94" s="95"/>
      <c r="N94" s="95"/>
      <c r="O94" s="117"/>
      <c r="P94" s="95"/>
      <c r="Q94" s="117"/>
      <c r="R94" s="117"/>
      <c r="S94" s="95"/>
      <c r="U94" s="95"/>
      <c r="Z94" s="95"/>
    </row>
    <row r="95" spans="4:26" x14ac:dyDescent="0.45">
      <c r="D95" s="23"/>
      <c r="E95" s="95"/>
      <c r="F95" s="95"/>
      <c r="K95" s="95"/>
      <c r="M95" s="95"/>
      <c r="N95" s="95"/>
      <c r="O95" s="117"/>
      <c r="P95" s="95"/>
      <c r="Q95" s="117"/>
      <c r="R95" s="117"/>
      <c r="S95" s="95"/>
      <c r="U95" s="95"/>
      <c r="Z95" s="95"/>
    </row>
    <row r="96" spans="4:26" x14ac:dyDescent="0.45">
      <c r="D96" s="23"/>
      <c r="E96" s="95"/>
      <c r="F96" s="95"/>
      <c r="K96" s="95"/>
      <c r="M96" s="95"/>
      <c r="N96" s="95"/>
      <c r="O96" s="117"/>
      <c r="P96" s="95"/>
      <c r="Q96" s="117"/>
      <c r="R96" s="117"/>
      <c r="S96" s="95"/>
      <c r="U96" s="95"/>
      <c r="Z96" s="95"/>
    </row>
    <row r="97" spans="4:26" x14ac:dyDescent="0.45">
      <c r="D97" s="23"/>
      <c r="E97" s="95"/>
      <c r="F97" s="95"/>
      <c r="K97" s="95"/>
      <c r="M97" s="95"/>
      <c r="N97" s="95"/>
      <c r="O97" s="117"/>
      <c r="P97" s="95"/>
      <c r="Q97" s="117"/>
      <c r="R97" s="117"/>
      <c r="S97" s="95"/>
      <c r="U97" s="95"/>
      <c r="Z97" s="95"/>
    </row>
    <row r="98" spans="4:26" x14ac:dyDescent="0.45">
      <c r="D98" s="23"/>
      <c r="E98" s="95"/>
      <c r="F98" s="95"/>
      <c r="K98" s="95"/>
      <c r="M98" s="95"/>
      <c r="N98" s="95"/>
      <c r="O98" s="117"/>
      <c r="P98" s="95"/>
      <c r="Q98" s="117"/>
      <c r="R98" s="117"/>
      <c r="S98" s="95"/>
      <c r="U98" s="95"/>
      <c r="Z98" s="95"/>
    </row>
    <row r="99" spans="4:26" x14ac:dyDescent="0.45">
      <c r="D99" s="23"/>
      <c r="E99" s="95"/>
      <c r="F99" s="95"/>
      <c r="K99" s="95"/>
      <c r="M99" s="95"/>
      <c r="N99" s="95"/>
      <c r="O99" s="117"/>
      <c r="P99" s="95"/>
      <c r="Q99" s="117"/>
      <c r="R99" s="117"/>
      <c r="S99" s="95"/>
      <c r="U99" s="95"/>
      <c r="Z99" s="95"/>
    </row>
    <row r="100" spans="4:26" x14ac:dyDescent="0.45">
      <c r="D100" s="23"/>
      <c r="E100" s="95"/>
      <c r="F100" s="95"/>
      <c r="K100" s="95"/>
      <c r="M100" s="95"/>
      <c r="N100" s="95"/>
      <c r="O100" s="117"/>
      <c r="P100" s="95"/>
      <c r="Q100" s="117"/>
      <c r="R100" s="117"/>
      <c r="S100" s="95"/>
      <c r="U100" s="95"/>
      <c r="Z100" s="95"/>
    </row>
    <row r="101" spans="4:26" x14ac:dyDescent="0.45">
      <c r="D101" s="23"/>
      <c r="E101" s="95"/>
      <c r="F101" s="95"/>
      <c r="K101" s="95"/>
      <c r="M101" s="95"/>
      <c r="N101" s="95"/>
      <c r="O101" s="117"/>
      <c r="P101" s="95"/>
      <c r="Q101" s="117"/>
      <c r="R101" s="117"/>
      <c r="S101" s="95"/>
      <c r="U101" s="95"/>
      <c r="Z101" s="95"/>
    </row>
    <row r="102" spans="4:26" x14ac:dyDescent="0.45">
      <c r="D102" s="23"/>
      <c r="E102" s="95"/>
      <c r="F102" s="95"/>
      <c r="K102" s="95"/>
      <c r="M102" s="95"/>
      <c r="N102" s="95"/>
      <c r="O102" s="117"/>
      <c r="P102" s="95"/>
      <c r="Q102" s="117"/>
      <c r="R102" s="117"/>
      <c r="S102" s="95"/>
      <c r="U102" s="95"/>
      <c r="Z102" s="95"/>
    </row>
    <row r="103" spans="4:26" x14ac:dyDescent="0.45">
      <c r="D103" s="23"/>
      <c r="E103" s="95"/>
      <c r="F103" s="95"/>
      <c r="K103" s="95"/>
      <c r="M103" s="95"/>
      <c r="N103" s="95"/>
      <c r="O103" s="117"/>
      <c r="P103" s="95"/>
      <c r="Q103" s="117"/>
      <c r="R103" s="117"/>
      <c r="S103" s="95"/>
      <c r="U103" s="95"/>
      <c r="Z103" s="95"/>
    </row>
    <row r="104" spans="4:26" x14ac:dyDescent="0.45">
      <c r="D104" s="23"/>
      <c r="E104" s="95"/>
      <c r="F104" s="95"/>
      <c r="K104" s="95"/>
      <c r="M104" s="95"/>
      <c r="N104" s="95"/>
      <c r="O104" s="117"/>
      <c r="P104" s="95"/>
      <c r="Q104" s="117"/>
      <c r="R104" s="117"/>
      <c r="S104" s="95"/>
      <c r="U104" s="95"/>
      <c r="Z104" s="95"/>
    </row>
    <row r="105" spans="4:26" x14ac:dyDescent="0.45">
      <c r="D105" s="23"/>
      <c r="E105" s="95"/>
      <c r="F105" s="95"/>
      <c r="K105" s="95"/>
      <c r="M105" s="95"/>
      <c r="N105" s="95"/>
      <c r="O105" s="117"/>
      <c r="P105" s="95"/>
      <c r="Q105" s="117"/>
      <c r="R105" s="117"/>
      <c r="S105" s="95"/>
      <c r="U105" s="95"/>
      <c r="Z105" s="95"/>
    </row>
    <row r="106" spans="4:26" x14ac:dyDescent="0.45">
      <c r="D106" s="23"/>
      <c r="E106" s="95"/>
      <c r="F106" s="95"/>
      <c r="K106" s="95"/>
      <c r="M106" s="95"/>
      <c r="N106" s="95"/>
      <c r="O106" s="117"/>
      <c r="P106" s="95"/>
      <c r="Q106" s="117"/>
      <c r="R106" s="117"/>
      <c r="S106" s="95"/>
      <c r="U106" s="95"/>
      <c r="Z106" s="95"/>
    </row>
    <row r="107" spans="4:26" x14ac:dyDescent="0.45">
      <c r="D107" s="23"/>
      <c r="E107" s="95"/>
      <c r="F107" s="95"/>
      <c r="K107" s="95"/>
      <c r="M107" s="95"/>
      <c r="N107" s="95"/>
      <c r="O107" s="117"/>
      <c r="P107" s="95"/>
      <c r="Q107" s="117"/>
      <c r="R107" s="117"/>
      <c r="S107" s="95"/>
      <c r="U107" s="95"/>
      <c r="Z107" s="95"/>
    </row>
    <row r="108" spans="4:26" x14ac:dyDescent="0.45">
      <c r="D108" s="23"/>
      <c r="E108" s="95"/>
      <c r="F108" s="95"/>
      <c r="K108" s="95"/>
      <c r="M108" s="95"/>
      <c r="N108" s="95"/>
      <c r="O108" s="117"/>
      <c r="P108" s="95"/>
      <c r="Q108" s="117"/>
      <c r="R108" s="117"/>
      <c r="S108" s="95"/>
      <c r="U108" s="95"/>
      <c r="Z108" s="95"/>
    </row>
    <row r="109" spans="4:26" x14ac:dyDescent="0.45">
      <c r="D109" s="23"/>
      <c r="E109" s="95"/>
      <c r="F109" s="95"/>
      <c r="K109" s="95"/>
      <c r="M109" s="95"/>
      <c r="N109" s="95"/>
      <c r="O109" s="117"/>
      <c r="P109" s="95"/>
      <c r="Q109" s="117"/>
      <c r="R109" s="117"/>
      <c r="S109" s="95"/>
      <c r="U109" s="95"/>
      <c r="Z109" s="95"/>
    </row>
    <row r="110" spans="4:26" x14ac:dyDescent="0.45">
      <c r="D110" s="23"/>
      <c r="E110" s="95"/>
      <c r="F110" s="95"/>
      <c r="K110" s="95"/>
      <c r="M110" s="95"/>
      <c r="N110" s="95"/>
      <c r="O110" s="117"/>
      <c r="P110" s="95"/>
      <c r="Q110" s="117"/>
      <c r="R110" s="117"/>
      <c r="S110" s="95"/>
      <c r="U110" s="95"/>
      <c r="Z110" s="95"/>
    </row>
    <row r="111" spans="4:26" x14ac:dyDescent="0.45">
      <c r="D111" s="23"/>
      <c r="E111" s="95"/>
      <c r="F111" s="95"/>
      <c r="K111" s="95"/>
      <c r="M111" s="95"/>
      <c r="N111" s="95"/>
      <c r="O111" s="117"/>
      <c r="P111" s="95"/>
      <c r="Q111" s="117"/>
      <c r="R111" s="117"/>
      <c r="S111" s="95"/>
      <c r="U111" s="95"/>
      <c r="Z111" s="95"/>
    </row>
    <row r="112" spans="4:26" x14ac:dyDescent="0.45">
      <c r="D112" s="23"/>
      <c r="E112" s="95"/>
      <c r="F112" s="95"/>
      <c r="K112" s="95"/>
      <c r="M112" s="95"/>
      <c r="N112" s="95"/>
      <c r="O112" s="117"/>
      <c r="P112" s="95"/>
      <c r="Q112" s="117"/>
      <c r="R112" s="117"/>
      <c r="S112" s="95"/>
      <c r="U112" s="95"/>
      <c r="Z112" s="95"/>
    </row>
    <row r="113" spans="4:26" x14ac:dyDescent="0.45">
      <c r="D113" s="23"/>
      <c r="E113" s="95"/>
      <c r="F113" s="95"/>
      <c r="K113" s="95"/>
      <c r="M113" s="95"/>
      <c r="N113" s="95"/>
      <c r="O113" s="117"/>
      <c r="P113" s="95"/>
      <c r="Q113" s="117"/>
      <c r="R113" s="117"/>
      <c r="S113" s="95"/>
      <c r="U113" s="95"/>
      <c r="Z113" s="95"/>
    </row>
    <row r="114" spans="4:26" x14ac:dyDescent="0.45">
      <c r="D114" s="23"/>
      <c r="E114" s="95"/>
      <c r="F114" s="95"/>
      <c r="K114" s="95"/>
      <c r="M114" s="95"/>
      <c r="N114" s="95"/>
      <c r="O114" s="117"/>
      <c r="P114" s="95"/>
      <c r="Q114" s="117"/>
      <c r="R114" s="117"/>
      <c r="S114" s="95"/>
      <c r="U114" s="95"/>
      <c r="Z114" s="95"/>
    </row>
    <row r="115" spans="4:26" x14ac:dyDescent="0.45">
      <c r="D115" s="23"/>
      <c r="E115" s="95"/>
      <c r="F115" s="95"/>
      <c r="K115" s="95"/>
      <c r="M115" s="95"/>
      <c r="N115" s="95"/>
      <c r="O115" s="117"/>
      <c r="P115" s="95"/>
      <c r="Q115" s="117"/>
      <c r="R115" s="117"/>
      <c r="S115" s="95"/>
      <c r="U115" s="95"/>
      <c r="Z115" s="95"/>
    </row>
    <row r="116" spans="4:26" x14ac:dyDescent="0.45">
      <c r="D116" s="23"/>
      <c r="E116" s="95"/>
      <c r="F116" s="95"/>
      <c r="K116" s="95"/>
      <c r="M116" s="95"/>
      <c r="N116" s="95"/>
      <c r="O116" s="117"/>
      <c r="P116" s="95"/>
      <c r="Q116" s="117"/>
      <c r="R116" s="117"/>
      <c r="S116" s="95"/>
      <c r="U116" s="95"/>
      <c r="Z116" s="95"/>
    </row>
    <row r="117" spans="4:26" x14ac:dyDescent="0.45">
      <c r="D117" s="23"/>
      <c r="E117" s="95"/>
      <c r="F117" s="95"/>
      <c r="K117" s="95"/>
      <c r="M117" s="95"/>
      <c r="N117" s="95"/>
      <c r="O117" s="117"/>
      <c r="P117" s="95"/>
      <c r="Q117" s="117"/>
      <c r="R117" s="117"/>
      <c r="S117" s="95"/>
      <c r="U117" s="95"/>
      <c r="Z117" s="95"/>
    </row>
    <row r="118" spans="4:26" x14ac:dyDescent="0.45">
      <c r="D118" s="23"/>
      <c r="E118" s="95"/>
      <c r="F118" s="95"/>
      <c r="K118" s="95"/>
      <c r="M118" s="95"/>
      <c r="N118" s="95"/>
      <c r="O118" s="117"/>
      <c r="P118" s="95"/>
      <c r="Q118" s="117"/>
      <c r="R118" s="117"/>
      <c r="S118" s="95"/>
      <c r="U118" s="95"/>
      <c r="Z118" s="95"/>
    </row>
    <row r="119" spans="4:26" x14ac:dyDescent="0.45">
      <c r="D119" s="23"/>
      <c r="E119" s="95"/>
      <c r="F119" s="95"/>
      <c r="K119" s="95"/>
      <c r="M119" s="95"/>
      <c r="N119" s="95"/>
      <c r="O119" s="117"/>
      <c r="P119" s="95"/>
      <c r="Q119" s="117"/>
      <c r="R119" s="117"/>
      <c r="S119" s="95"/>
      <c r="U119" s="95"/>
      <c r="Z119" s="95"/>
    </row>
    <row r="120" spans="4:26" x14ac:dyDescent="0.45">
      <c r="D120" s="23"/>
      <c r="E120" s="95"/>
      <c r="F120" s="95"/>
      <c r="K120" s="95"/>
      <c r="M120" s="95"/>
      <c r="N120" s="95"/>
      <c r="O120" s="117"/>
      <c r="P120" s="95"/>
      <c r="Q120" s="117"/>
      <c r="R120" s="117"/>
      <c r="S120" s="95"/>
      <c r="U120" s="95"/>
      <c r="Z120" s="95"/>
    </row>
    <row r="121" spans="4:26" x14ac:dyDescent="0.45">
      <c r="D121" s="23"/>
      <c r="E121" s="95"/>
      <c r="F121" s="95"/>
      <c r="K121" s="95"/>
      <c r="M121" s="95"/>
      <c r="N121" s="95"/>
      <c r="O121" s="117"/>
      <c r="P121" s="95"/>
      <c r="Q121" s="117"/>
      <c r="R121" s="117"/>
      <c r="S121" s="95"/>
      <c r="U121" s="95"/>
      <c r="Z121" s="95"/>
    </row>
    <row r="122" spans="4:26" x14ac:dyDescent="0.45">
      <c r="D122" s="23"/>
      <c r="E122" s="95"/>
      <c r="F122" s="95"/>
      <c r="K122" s="95"/>
      <c r="M122" s="95"/>
      <c r="N122" s="95"/>
      <c r="O122" s="117"/>
      <c r="P122" s="95"/>
      <c r="Q122" s="117"/>
      <c r="R122" s="117"/>
      <c r="S122" s="95"/>
      <c r="U122" s="95"/>
      <c r="Z122" s="95"/>
    </row>
    <row r="123" spans="4:26" x14ac:dyDescent="0.45">
      <c r="D123" s="23"/>
      <c r="E123" s="95"/>
      <c r="F123" s="95"/>
      <c r="K123" s="95"/>
      <c r="M123" s="95"/>
      <c r="N123" s="95"/>
      <c r="O123" s="117"/>
      <c r="P123" s="95"/>
      <c r="Q123" s="117"/>
      <c r="R123" s="117"/>
      <c r="S123" s="95"/>
      <c r="U123" s="95"/>
      <c r="Z123" s="95"/>
    </row>
    <row r="124" spans="4:26" x14ac:dyDescent="0.45">
      <c r="D124" s="23"/>
      <c r="E124" s="95"/>
      <c r="F124" s="95"/>
      <c r="K124" s="95"/>
      <c r="M124" s="95"/>
      <c r="N124" s="95"/>
      <c r="O124" s="117"/>
      <c r="P124" s="95"/>
      <c r="Q124" s="117"/>
      <c r="R124" s="117"/>
      <c r="S124" s="95"/>
      <c r="U124" s="95"/>
      <c r="Z124" s="95"/>
    </row>
    <row r="125" spans="4:26" x14ac:dyDescent="0.45">
      <c r="D125" s="23"/>
      <c r="E125" s="95"/>
      <c r="F125" s="95"/>
      <c r="K125" s="95"/>
      <c r="M125" s="95"/>
      <c r="N125" s="95"/>
      <c r="O125" s="117"/>
      <c r="P125" s="95"/>
      <c r="Q125" s="117"/>
      <c r="R125" s="117"/>
      <c r="S125" s="95"/>
      <c r="U125" s="95"/>
      <c r="Z125" s="95"/>
    </row>
    <row r="126" spans="4:26" x14ac:dyDescent="0.45">
      <c r="D126" s="23"/>
      <c r="E126" s="95"/>
      <c r="F126" s="95"/>
      <c r="K126" s="95"/>
      <c r="M126" s="95"/>
      <c r="N126" s="95"/>
      <c r="O126" s="117"/>
      <c r="P126" s="95"/>
      <c r="Q126" s="117"/>
      <c r="R126" s="117"/>
      <c r="S126" s="95"/>
      <c r="U126" s="95"/>
      <c r="Z126" s="95"/>
    </row>
    <row r="127" spans="4:26" x14ac:dyDescent="0.45">
      <c r="D127" s="23"/>
      <c r="E127" s="95"/>
      <c r="F127" s="95"/>
      <c r="K127" s="95"/>
      <c r="M127" s="95"/>
      <c r="N127" s="95"/>
      <c r="O127" s="117"/>
      <c r="P127" s="95"/>
      <c r="Q127" s="117"/>
      <c r="R127" s="117"/>
      <c r="S127" s="95"/>
      <c r="U127" s="95"/>
      <c r="Z127" s="95"/>
    </row>
    <row r="128" spans="4:26" x14ac:dyDescent="0.45">
      <c r="D128" s="23"/>
      <c r="E128" s="95"/>
      <c r="F128" s="95"/>
      <c r="K128" s="95"/>
      <c r="M128" s="95"/>
      <c r="N128" s="95"/>
      <c r="O128" s="117"/>
      <c r="P128" s="95"/>
      <c r="Q128" s="117"/>
      <c r="R128" s="117"/>
      <c r="S128" s="95"/>
      <c r="U128" s="95"/>
      <c r="Z128" s="95"/>
    </row>
    <row r="129" spans="4:26" x14ac:dyDescent="0.45">
      <c r="D129" s="23"/>
      <c r="E129" s="95"/>
      <c r="F129" s="95"/>
      <c r="K129" s="95"/>
      <c r="M129" s="95"/>
      <c r="N129" s="95"/>
      <c r="O129" s="117"/>
      <c r="P129" s="95"/>
      <c r="Q129" s="117"/>
      <c r="R129" s="117"/>
      <c r="S129" s="95"/>
      <c r="U129" s="95"/>
      <c r="Z129" s="95"/>
    </row>
    <row r="130" spans="4:26" x14ac:dyDescent="0.45">
      <c r="D130" s="23"/>
      <c r="E130" s="95"/>
      <c r="F130" s="95"/>
      <c r="K130" s="95"/>
      <c r="M130" s="95"/>
      <c r="N130" s="95"/>
      <c r="O130" s="117"/>
      <c r="P130" s="95"/>
      <c r="Q130" s="117"/>
      <c r="R130" s="117"/>
      <c r="S130" s="95"/>
      <c r="U130" s="95"/>
      <c r="Z130" s="95"/>
    </row>
    <row r="131" spans="4:26" x14ac:dyDescent="0.45">
      <c r="D131" s="23"/>
      <c r="E131" s="95"/>
      <c r="F131" s="95"/>
      <c r="K131" s="95"/>
      <c r="M131" s="95"/>
      <c r="N131" s="95"/>
      <c r="O131" s="117"/>
      <c r="P131" s="95"/>
      <c r="Q131" s="117"/>
      <c r="R131" s="117"/>
      <c r="S131" s="95"/>
      <c r="U131" s="95"/>
      <c r="Z131" s="95"/>
    </row>
    <row r="132" spans="4:26" x14ac:dyDescent="0.45">
      <c r="D132" s="23"/>
      <c r="E132" s="95"/>
      <c r="F132" s="95"/>
      <c r="K132" s="95"/>
      <c r="M132" s="95"/>
      <c r="N132" s="95"/>
      <c r="O132" s="117"/>
      <c r="P132" s="95"/>
      <c r="Q132" s="117"/>
      <c r="R132" s="117"/>
      <c r="S132" s="95"/>
      <c r="U132" s="95"/>
      <c r="Z132" s="95"/>
    </row>
    <row r="133" spans="4:26" x14ac:dyDescent="0.45">
      <c r="D133" s="23"/>
      <c r="E133" s="95"/>
      <c r="F133" s="95"/>
      <c r="K133" s="95"/>
      <c r="M133" s="95"/>
      <c r="N133" s="95"/>
      <c r="O133" s="117"/>
      <c r="P133" s="95"/>
      <c r="Q133" s="117"/>
      <c r="R133" s="117"/>
      <c r="S133" s="95"/>
      <c r="U133" s="95"/>
      <c r="Z133" s="95"/>
    </row>
    <row r="134" spans="4:26" x14ac:dyDescent="0.45">
      <c r="D134" s="23"/>
      <c r="E134" s="95"/>
      <c r="F134" s="95"/>
      <c r="K134" s="95"/>
      <c r="M134" s="95"/>
      <c r="N134" s="95"/>
      <c r="O134" s="117"/>
      <c r="P134" s="95"/>
      <c r="Q134" s="117"/>
      <c r="R134" s="117"/>
      <c r="S134" s="95"/>
      <c r="U134" s="95"/>
      <c r="Z134" s="95"/>
    </row>
    <row r="135" spans="4:26" x14ac:dyDescent="0.45">
      <c r="D135" s="23"/>
      <c r="E135" s="95"/>
      <c r="F135" s="95"/>
      <c r="K135" s="95"/>
      <c r="M135" s="95"/>
      <c r="N135" s="95"/>
      <c r="O135" s="117"/>
      <c r="P135" s="95"/>
      <c r="Q135" s="117"/>
      <c r="R135" s="117"/>
      <c r="S135" s="95"/>
      <c r="U135" s="95"/>
      <c r="Z135" s="95"/>
    </row>
    <row r="136" spans="4:26" x14ac:dyDescent="0.45">
      <c r="D136" s="23"/>
      <c r="E136" s="95"/>
      <c r="F136" s="95"/>
      <c r="K136" s="95"/>
      <c r="M136" s="95"/>
      <c r="N136" s="95"/>
      <c r="O136" s="117"/>
      <c r="P136" s="95"/>
      <c r="Q136" s="117"/>
      <c r="R136" s="117"/>
      <c r="S136" s="95"/>
      <c r="U136" s="95"/>
      <c r="Z136" s="95"/>
    </row>
    <row r="137" spans="4:26" x14ac:dyDescent="0.45">
      <c r="D137" s="23"/>
      <c r="E137" s="95"/>
      <c r="F137" s="95"/>
      <c r="K137" s="95"/>
      <c r="M137" s="95"/>
      <c r="N137" s="95"/>
      <c r="O137" s="117"/>
      <c r="P137" s="95"/>
      <c r="Q137" s="117"/>
      <c r="R137" s="117"/>
      <c r="S137" s="95"/>
      <c r="U137" s="95"/>
      <c r="Z137" s="95"/>
    </row>
    <row r="138" spans="4:26" x14ac:dyDescent="0.45">
      <c r="D138" s="23"/>
      <c r="E138" s="95"/>
      <c r="F138" s="95"/>
      <c r="K138" s="95"/>
      <c r="M138" s="95"/>
      <c r="N138" s="95"/>
      <c r="O138" s="117"/>
      <c r="P138" s="95"/>
      <c r="Q138" s="117"/>
      <c r="R138" s="117"/>
      <c r="S138" s="95"/>
      <c r="U138" s="95"/>
      <c r="Z138" s="95"/>
    </row>
    <row r="139" spans="4:26" x14ac:dyDescent="0.45">
      <c r="D139" s="23"/>
      <c r="E139" s="95"/>
      <c r="F139" s="95"/>
      <c r="K139" s="95"/>
      <c r="M139" s="95"/>
      <c r="N139" s="95"/>
      <c r="O139" s="117"/>
      <c r="P139" s="95"/>
      <c r="Q139" s="117"/>
      <c r="R139" s="117"/>
      <c r="S139" s="95"/>
      <c r="U139" s="95"/>
      <c r="Z139" s="95"/>
    </row>
    <row r="140" spans="4:26" x14ac:dyDescent="0.45">
      <c r="D140" s="23"/>
      <c r="E140" s="95"/>
      <c r="F140" s="95"/>
      <c r="K140" s="95"/>
      <c r="M140" s="95"/>
      <c r="N140" s="95"/>
      <c r="O140" s="117"/>
      <c r="P140" s="95"/>
      <c r="Q140" s="117"/>
      <c r="R140" s="117"/>
      <c r="S140" s="95"/>
      <c r="U140" s="95"/>
      <c r="Z140" s="95"/>
    </row>
    <row r="141" spans="4:26" x14ac:dyDescent="0.45">
      <c r="D141" s="23"/>
      <c r="E141" s="95"/>
      <c r="F141" s="95"/>
      <c r="K141" s="95"/>
      <c r="M141" s="95"/>
      <c r="N141" s="95"/>
      <c r="O141" s="117"/>
      <c r="P141" s="95"/>
      <c r="Q141" s="117"/>
      <c r="R141" s="117"/>
      <c r="S141" s="95"/>
      <c r="U141" s="95"/>
      <c r="Z141" s="95"/>
    </row>
    <row r="142" spans="4:26" x14ac:dyDescent="0.45">
      <c r="D142" s="23"/>
      <c r="E142" s="95"/>
      <c r="F142" s="95"/>
      <c r="K142" s="95"/>
      <c r="M142" s="95"/>
      <c r="N142" s="95"/>
      <c r="O142" s="117"/>
      <c r="P142" s="95"/>
      <c r="Q142" s="117"/>
      <c r="R142" s="117"/>
      <c r="S142" s="95"/>
      <c r="U142" s="95"/>
      <c r="Z142" s="95"/>
    </row>
    <row r="143" spans="4:26" x14ac:dyDescent="0.45">
      <c r="D143" s="23"/>
      <c r="E143" s="95"/>
      <c r="F143" s="95"/>
      <c r="K143" s="95"/>
      <c r="M143" s="95"/>
      <c r="N143" s="95"/>
      <c r="O143" s="117"/>
      <c r="P143" s="95"/>
      <c r="Q143" s="117"/>
      <c r="R143" s="117"/>
      <c r="S143" s="95"/>
      <c r="U143" s="95"/>
      <c r="Z143" s="95"/>
    </row>
    <row r="144" spans="4:26" x14ac:dyDescent="0.45">
      <c r="D144" s="23"/>
      <c r="E144" s="95"/>
      <c r="F144" s="95"/>
      <c r="K144" s="95"/>
      <c r="M144" s="95"/>
      <c r="N144" s="95"/>
      <c r="O144" s="117"/>
      <c r="P144" s="95"/>
      <c r="Q144" s="117"/>
      <c r="R144" s="117"/>
      <c r="S144" s="95"/>
      <c r="U144" s="95"/>
      <c r="Z144" s="95"/>
    </row>
    <row r="145" spans="4:26" x14ac:dyDescent="0.45">
      <c r="D145" s="23"/>
      <c r="E145" s="95"/>
      <c r="F145" s="95"/>
      <c r="K145" s="95"/>
      <c r="M145" s="95"/>
      <c r="N145" s="95"/>
      <c r="O145" s="117"/>
      <c r="P145" s="95"/>
      <c r="Q145" s="117"/>
      <c r="R145" s="117"/>
      <c r="S145" s="95"/>
      <c r="U145" s="95"/>
      <c r="Z145" s="95"/>
    </row>
    <row r="146" spans="4:26" x14ac:dyDescent="0.45">
      <c r="D146" s="23"/>
      <c r="E146" s="95"/>
      <c r="F146" s="95"/>
      <c r="K146" s="95"/>
      <c r="M146" s="95"/>
      <c r="N146" s="95"/>
      <c r="O146" s="117"/>
      <c r="P146" s="95"/>
      <c r="Q146" s="117"/>
      <c r="R146" s="117"/>
      <c r="S146" s="95"/>
      <c r="U146" s="95"/>
      <c r="Z146" s="95"/>
    </row>
    <row r="147" spans="4:26" x14ac:dyDescent="0.45">
      <c r="D147" s="23"/>
      <c r="E147" s="95"/>
      <c r="F147" s="95"/>
      <c r="K147" s="95"/>
      <c r="M147" s="95"/>
      <c r="N147" s="95"/>
      <c r="O147" s="117"/>
      <c r="P147" s="95"/>
      <c r="Q147" s="117"/>
      <c r="R147" s="117"/>
      <c r="S147" s="95"/>
      <c r="U147" s="95"/>
      <c r="Z147" s="95"/>
    </row>
    <row r="148" spans="4:26" x14ac:dyDescent="0.45">
      <c r="D148" s="23"/>
      <c r="E148" s="95"/>
      <c r="F148" s="95"/>
      <c r="K148" s="95"/>
      <c r="M148" s="95"/>
      <c r="N148" s="95"/>
      <c r="O148" s="117"/>
      <c r="P148" s="95"/>
      <c r="Q148" s="117"/>
      <c r="R148" s="117"/>
      <c r="S148" s="95"/>
      <c r="U148" s="95"/>
      <c r="Z148" s="95"/>
    </row>
    <row r="149" spans="4:26" x14ac:dyDescent="0.45">
      <c r="D149" s="23"/>
      <c r="E149" s="95"/>
      <c r="F149" s="95"/>
      <c r="K149" s="95"/>
      <c r="M149" s="95"/>
      <c r="N149" s="95"/>
      <c r="O149" s="117"/>
      <c r="P149" s="95"/>
      <c r="Q149" s="117"/>
      <c r="R149" s="117"/>
      <c r="S149" s="95"/>
      <c r="U149" s="95"/>
      <c r="Z149" s="95"/>
    </row>
    <row r="150" spans="4:26" x14ac:dyDescent="0.45">
      <c r="D150" s="23"/>
      <c r="E150" s="95"/>
      <c r="F150" s="95"/>
      <c r="K150" s="95"/>
      <c r="M150" s="95"/>
      <c r="N150" s="95"/>
      <c r="O150" s="117"/>
      <c r="P150" s="95"/>
      <c r="Q150" s="117"/>
      <c r="R150" s="117"/>
      <c r="S150" s="95"/>
      <c r="U150" s="95"/>
      <c r="Z150" s="95"/>
    </row>
    <row r="151" spans="4:26" x14ac:dyDescent="0.45">
      <c r="D151" s="23"/>
      <c r="E151" s="95"/>
      <c r="F151" s="95"/>
      <c r="K151" s="95"/>
      <c r="M151" s="95"/>
      <c r="N151" s="95"/>
      <c r="O151" s="117"/>
      <c r="P151" s="95"/>
      <c r="Q151" s="117"/>
      <c r="R151" s="117"/>
      <c r="S151" s="95"/>
      <c r="U151" s="95"/>
      <c r="Z151" s="95"/>
    </row>
    <row r="152" spans="4:26" x14ac:dyDescent="0.45">
      <c r="D152" s="23"/>
      <c r="E152" s="95"/>
      <c r="F152" s="95"/>
      <c r="K152" s="95"/>
      <c r="M152" s="95"/>
      <c r="N152" s="95"/>
      <c r="O152" s="117"/>
      <c r="P152" s="95"/>
      <c r="Q152" s="117"/>
      <c r="R152" s="117"/>
      <c r="S152" s="95"/>
      <c r="U152" s="95"/>
      <c r="Z152" s="95"/>
    </row>
    <row r="153" spans="4:26" x14ac:dyDescent="0.45">
      <c r="D153" s="23"/>
      <c r="E153" s="95"/>
      <c r="F153" s="95"/>
      <c r="K153" s="95"/>
      <c r="M153" s="95"/>
      <c r="N153" s="95"/>
      <c r="O153" s="117"/>
      <c r="P153" s="95"/>
      <c r="Q153" s="117"/>
      <c r="R153" s="117"/>
      <c r="S153" s="95"/>
      <c r="U153" s="95"/>
      <c r="Z153" s="95"/>
    </row>
    <row r="154" spans="4:26" x14ac:dyDescent="0.45">
      <c r="D154" s="23"/>
      <c r="E154" s="95"/>
      <c r="F154" s="95"/>
      <c r="K154" s="95"/>
      <c r="M154" s="95"/>
      <c r="N154" s="95"/>
      <c r="O154" s="117"/>
      <c r="P154" s="95"/>
      <c r="Q154" s="117"/>
      <c r="R154" s="117"/>
      <c r="S154" s="95"/>
      <c r="U154" s="95"/>
      <c r="Z154" s="95"/>
    </row>
    <row r="155" spans="4:26" x14ac:dyDescent="0.45">
      <c r="D155" s="23"/>
      <c r="E155" s="95"/>
      <c r="F155" s="95"/>
      <c r="K155" s="95"/>
      <c r="M155" s="95"/>
      <c r="N155" s="95"/>
      <c r="O155" s="117"/>
      <c r="P155" s="95"/>
      <c r="Q155" s="117"/>
      <c r="R155" s="117"/>
      <c r="S155" s="95"/>
      <c r="U155" s="95"/>
      <c r="Z155" s="95"/>
    </row>
    <row r="156" spans="4:26" x14ac:dyDescent="0.45">
      <c r="D156" s="23"/>
      <c r="E156" s="95"/>
      <c r="F156" s="95"/>
      <c r="K156" s="95"/>
      <c r="M156" s="95"/>
      <c r="N156" s="95"/>
      <c r="O156" s="117"/>
      <c r="P156" s="95"/>
      <c r="Q156" s="117"/>
      <c r="R156" s="117"/>
      <c r="S156" s="95"/>
      <c r="U156" s="95"/>
      <c r="Z156" s="95"/>
    </row>
    <row r="157" spans="4:26" x14ac:dyDescent="0.45">
      <c r="D157" s="23"/>
      <c r="E157" s="95"/>
      <c r="F157" s="95"/>
      <c r="K157" s="95"/>
      <c r="M157" s="95"/>
      <c r="N157" s="95"/>
      <c r="O157" s="117"/>
      <c r="P157" s="95"/>
      <c r="Q157" s="117"/>
      <c r="R157" s="117"/>
      <c r="S157" s="95"/>
      <c r="U157" s="95"/>
      <c r="Z157" s="95"/>
    </row>
    <row r="158" spans="4:26" x14ac:dyDescent="0.45">
      <c r="D158" s="23"/>
      <c r="E158" s="95"/>
      <c r="F158" s="95"/>
      <c r="K158" s="95"/>
      <c r="M158" s="95"/>
      <c r="N158" s="95"/>
      <c r="O158" s="117"/>
      <c r="P158" s="95"/>
      <c r="Q158" s="117"/>
      <c r="R158" s="117"/>
      <c r="S158" s="95"/>
      <c r="U158" s="95"/>
      <c r="Z158" s="95"/>
    </row>
    <row r="159" spans="4:26" x14ac:dyDescent="0.45">
      <c r="D159" s="23"/>
      <c r="E159" s="95"/>
      <c r="F159" s="95"/>
      <c r="K159" s="95"/>
      <c r="M159" s="95"/>
      <c r="N159" s="95"/>
      <c r="O159" s="117"/>
      <c r="P159" s="95"/>
      <c r="Q159" s="117"/>
      <c r="R159" s="117"/>
      <c r="S159" s="95"/>
      <c r="U159" s="95"/>
      <c r="Z159" s="95"/>
    </row>
    <row r="160" spans="4:26" x14ac:dyDescent="0.45">
      <c r="D160" s="23"/>
      <c r="E160" s="95"/>
      <c r="F160" s="95"/>
      <c r="K160" s="95"/>
      <c r="M160" s="95"/>
      <c r="N160" s="95"/>
      <c r="O160" s="117"/>
      <c r="P160" s="95"/>
      <c r="Q160" s="117"/>
      <c r="R160" s="117"/>
      <c r="S160" s="95"/>
      <c r="U160" s="95"/>
      <c r="Z160" s="95"/>
    </row>
    <row r="161" spans="4:26" x14ac:dyDescent="0.45">
      <c r="D161" s="23"/>
      <c r="E161" s="95"/>
      <c r="F161" s="95"/>
      <c r="K161" s="95"/>
      <c r="M161" s="95"/>
      <c r="N161" s="95"/>
      <c r="O161" s="117"/>
      <c r="P161" s="95"/>
      <c r="Q161" s="117"/>
      <c r="R161" s="117"/>
      <c r="S161" s="95"/>
      <c r="U161" s="95"/>
      <c r="Z161" s="95"/>
    </row>
    <row r="162" spans="4:26" x14ac:dyDescent="0.45">
      <c r="D162" s="23"/>
      <c r="E162" s="95"/>
      <c r="F162" s="95"/>
      <c r="K162" s="95"/>
      <c r="M162" s="95"/>
      <c r="N162" s="95"/>
      <c r="O162" s="117"/>
      <c r="P162" s="95"/>
      <c r="Q162" s="117"/>
      <c r="R162" s="117"/>
      <c r="S162" s="95"/>
      <c r="U162" s="95"/>
      <c r="Z162" s="95"/>
    </row>
    <row r="163" spans="4:26" x14ac:dyDescent="0.45">
      <c r="D163" s="23"/>
      <c r="E163" s="95"/>
      <c r="F163" s="95"/>
      <c r="K163" s="95"/>
      <c r="M163" s="95"/>
      <c r="N163" s="95"/>
      <c r="O163" s="117"/>
      <c r="P163" s="95"/>
      <c r="Q163" s="117"/>
      <c r="R163" s="117"/>
      <c r="S163" s="95"/>
      <c r="U163" s="95"/>
      <c r="Z163" s="95"/>
    </row>
    <row r="164" spans="4:26" x14ac:dyDescent="0.45">
      <c r="D164" s="23"/>
      <c r="E164" s="95"/>
      <c r="F164" s="95"/>
      <c r="K164" s="95"/>
      <c r="M164" s="95"/>
      <c r="N164" s="95"/>
      <c r="O164" s="117"/>
      <c r="P164" s="95"/>
      <c r="Q164" s="117"/>
      <c r="R164" s="117"/>
      <c r="S164" s="95"/>
      <c r="U164" s="95"/>
      <c r="Z164" s="95"/>
    </row>
    <row r="165" spans="4:26" x14ac:dyDescent="0.45">
      <c r="D165" s="23"/>
      <c r="E165" s="95"/>
      <c r="F165" s="95"/>
      <c r="K165" s="95"/>
      <c r="M165" s="95"/>
      <c r="N165" s="95"/>
      <c r="O165" s="117"/>
      <c r="P165" s="95"/>
      <c r="Q165" s="117"/>
      <c r="R165" s="117"/>
      <c r="S165" s="95"/>
      <c r="U165" s="95"/>
      <c r="Z165" s="95"/>
    </row>
    <row r="166" spans="4:26" x14ac:dyDescent="0.45">
      <c r="D166" s="23"/>
      <c r="E166" s="95"/>
      <c r="F166" s="95"/>
      <c r="K166" s="95"/>
      <c r="M166" s="95"/>
      <c r="N166" s="95"/>
      <c r="O166" s="117"/>
      <c r="P166" s="95"/>
      <c r="Q166" s="117"/>
      <c r="R166" s="117"/>
      <c r="S166" s="95"/>
      <c r="U166" s="95"/>
      <c r="Z166" s="95"/>
    </row>
    <row r="167" spans="4:26" x14ac:dyDescent="0.45">
      <c r="D167" s="23"/>
      <c r="E167" s="95"/>
      <c r="F167" s="95"/>
      <c r="K167" s="95"/>
      <c r="M167" s="95"/>
      <c r="N167" s="95"/>
      <c r="O167" s="117"/>
      <c r="P167" s="95"/>
      <c r="Q167" s="117"/>
      <c r="R167" s="117"/>
      <c r="S167" s="95"/>
      <c r="U167" s="95"/>
      <c r="Z167" s="95"/>
    </row>
    <row r="168" spans="4:26" x14ac:dyDescent="0.45">
      <c r="D168" s="23"/>
      <c r="E168" s="95"/>
      <c r="F168" s="95"/>
      <c r="K168" s="95"/>
      <c r="M168" s="95"/>
      <c r="N168" s="95"/>
      <c r="O168" s="117"/>
      <c r="P168" s="95"/>
      <c r="Q168" s="117"/>
      <c r="R168" s="117"/>
      <c r="S168" s="95"/>
      <c r="U168" s="95"/>
      <c r="Z168" s="95"/>
    </row>
    <row r="169" spans="4:26" x14ac:dyDescent="0.45">
      <c r="D169" s="23"/>
      <c r="E169" s="95"/>
      <c r="F169" s="95"/>
      <c r="K169" s="95"/>
      <c r="M169" s="95"/>
      <c r="N169" s="95"/>
      <c r="O169" s="117"/>
      <c r="P169" s="95"/>
      <c r="Q169" s="117"/>
      <c r="R169" s="117"/>
      <c r="S169" s="95"/>
      <c r="U169" s="95"/>
      <c r="Z169" s="95"/>
    </row>
    <row r="170" spans="4:26" x14ac:dyDescent="0.45">
      <c r="D170" s="23"/>
      <c r="E170" s="95"/>
      <c r="F170" s="95"/>
      <c r="K170" s="95"/>
      <c r="M170" s="95"/>
      <c r="N170" s="95"/>
      <c r="O170" s="117"/>
      <c r="P170" s="95"/>
      <c r="Q170" s="117"/>
      <c r="R170" s="117"/>
      <c r="S170" s="95"/>
      <c r="U170" s="95"/>
      <c r="Z170" s="95"/>
    </row>
    <row r="171" spans="4:26" x14ac:dyDescent="0.45">
      <c r="D171" s="23"/>
      <c r="E171" s="95"/>
      <c r="F171" s="95"/>
      <c r="K171" s="95"/>
      <c r="M171" s="95"/>
      <c r="N171" s="95"/>
      <c r="O171" s="117"/>
      <c r="P171" s="95"/>
      <c r="Q171" s="117"/>
      <c r="R171" s="117"/>
      <c r="S171" s="95"/>
      <c r="U171" s="95"/>
      <c r="Z171" s="95"/>
    </row>
    <row r="172" spans="4:26" x14ac:dyDescent="0.45">
      <c r="D172" s="23"/>
      <c r="E172" s="95"/>
      <c r="F172" s="95"/>
      <c r="K172" s="95"/>
      <c r="M172" s="95"/>
      <c r="N172" s="95"/>
      <c r="O172" s="117"/>
      <c r="P172" s="95"/>
      <c r="Q172" s="117"/>
      <c r="R172" s="117"/>
      <c r="S172" s="95"/>
      <c r="U172" s="95"/>
      <c r="Z172" s="95"/>
    </row>
    <row r="173" spans="4:26" x14ac:dyDescent="0.45">
      <c r="D173" s="23"/>
      <c r="E173" s="95"/>
      <c r="F173" s="95"/>
      <c r="K173" s="95"/>
      <c r="M173" s="95"/>
      <c r="N173" s="95"/>
      <c r="O173" s="117"/>
      <c r="P173" s="95"/>
      <c r="Q173" s="117"/>
      <c r="R173" s="117"/>
      <c r="S173" s="95"/>
      <c r="U173" s="95"/>
      <c r="Z173" s="95"/>
    </row>
    <row r="174" spans="4:26" x14ac:dyDescent="0.45">
      <c r="D174" s="23"/>
      <c r="E174" s="95"/>
      <c r="F174" s="95"/>
      <c r="K174" s="95"/>
      <c r="M174" s="95"/>
      <c r="N174" s="95"/>
      <c r="O174" s="117"/>
      <c r="P174" s="95"/>
      <c r="Q174" s="117"/>
      <c r="R174" s="117"/>
      <c r="S174" s="95"/>
      <c r="U174" s="95"/>
      <c r="Z174" s="95"/>
    </row>
    <row r="175" spans="4:26" x14ac:dyDescent="0.45">
      <c r="D175" s="23"/>
      <c r="E175" s="95"/>
      <c r="F175" s="95"/>
      <c r="K175" s="95"/>
      <c r="M175" s="95"/>
      <c r="N175" s="95"/>
      <c r="O175" s="117"/>
      <c r="P175" s="95"/>
      <c r="Q175" s="117"/>
      <c r="R175" s="117"/>
      <c r="S175" s="95"/>
      <c r="U175" s="95"/>
      <c r="Z175" s="95"/>
    </row>
    <row r="176" spans="4:26" x14ac:dyDescent="0.45">
      <c r="D176" s="23"/>
      <c r="E176" s="95"/>
      <c r="F176" s="95"/>
      <c r="K176" s="95"/>
      <c r="M176" s="95"/>
      <c r="N176" s="95"/>
      <c r="O176" s="117"/>
      <c r="P176" s="95"/>
      <c r="Q176" s="117"/>
      <c r="R176" s="117"/>
      <c r="S176" s="95"/>
      <c r="U176" s="95"/>
      <c r="Z176" s="95"/>
    </row>
    <row r="177" spans="4:26" x14ac:dyDescent="0.45">
      <c r="D177" s="23"/>
      <c r="E177" s="95"/>
      <c r="F177" s="95"/>
      <c r="K177" s="95"/>
      <c r="M177" s="95"/>
      <c r="N177" s="95"/>
      <c r="O177" s="117"/>
      <c r="P177" s="95"/>
      <c r="Q177" s="117"/>
      <c r="R177" s="117"/>
      <c r="S177" s="95"/>
      <c r="U177" s="95"/>
      <c r="Z177" s="95"/>
    </row>
    <row r="178" spans="4:26" x14ac:dyDescent="0.45">
      <c r="D178" s="23"/>
      <c r="E178" s="95"/>
      <c r="F178" s="95"/>
      <c r="K178" s="95"/>
      <c r="M178" s="95"/>
      <c r="N178" s="95"/>
      <c r="O178" s="117"/>
      <c r="P178" s="95"/>
      <c r="Q178" s="117"/>
      <c r="R178" s="117"/>
      <c r="S178" s="95"/>
      <c r="U178" s="95"/>
      <c r="Z178" s="95"/>
    </row>
    <row r="179" spans="4:26" x14ac:dyDescent="0.45">
      <c r="D179" s="23"/>
      <c r="E179" s="95"/>
      <c r="F179" s="95"/>
      <c r="K179" s="95"/>
      <c r="M179" s="95"/>
      <c r="N179" s="95"/>
      <c r="O179" s="117"/>
      <c r="P179" s="95"/>
      <c r="Q179" s="117"/>
      <c r="R179" s="117"/>
      <c r="S179" s="95"/>
      <c r="U179" s="95"/>
      <c r="Z179" s="95"/>
    </row>
    <row r="180" spans="4:26" x14ac:dyDescent="0.45">
      <c r="D180" s="23"/>
      <c r="E180" s="95"/>
      <c r="F180" s="95"/>
      <c r="K180" s="95"/>
      <c r="M180" s="95"/>
      <c r="N180" s="95"/>
      <c r="O180" s="117"/>
      <c r="P180" s="95"/>
      <c r="Q180" s="117"/>
      <c r="R180" s="117"/>
      <c r="S180" s="95"/>
      <c r="U180" s="95"/>
      <c r="Z180" s="95"/>
    </row>
    <row r="181" spans="4:26" x14ac:dyDescent="0.45">
      <c r="D181" s="23"/>
      <c r="E181" s="95"/>
      <c r="F181" s="95"/>
      <c r="K181" s="95"/>
      <c r="M181" s="95"/>
      <c r="N181" s="95"/>
      <c r="O181" s="117"/>
      <c r="P181" s="95"/>
      <c r="Q181" s="117"/>
      <c r="R181" s="117"/>
      <c r="S181" s="95"/>
      <c r="U181" s="95"/>
      <c r="Z181" s="95"/>
    </row>
    <row r="182" spans="4:26" x14ac:dyDescent="0.45">
      <c r="D182" s="23"/>
      <c r="E182" s="95"/>
      <c r="F182" s="95"/>
      <c r="K182" s="95"/>
      <c r="M182" s="95"/>
      <c r="N182" s="95"/>
      <c r="O182" s="117"/>
      <c r="P182" s="95"/>
      <c r="Q182" s="117"/>
      <c r="R182" s="117"/>
      <c r="S182" s="95"/>
      <c r="U182" s="95"/>
      <c r="Z182" s="95"/>
    </row>
    <row r="183" spans="4:26" x14ac:dyDescent="0.45">
      <c r="D183" s="23"/>
      <c r="E183" s="95"/>
      <c r="F183" s="95"/>
      <c r="K183" s="95"/>
      <c r="M183" s="95"/>
      <c r="N183" s="95"/>
      <c r="O183" s="117"/>
      <c r="P183" s="95"/>
      <c r="Q183" s="117"/>
      <c r="R183" s="117"/>
      <c r="S183" s="95"/>
      <c r="U183" s="95"/>
      <c r="Z183" s="95"/>
    </row>
    <row r="184" spans="4:26" x14ac:dyDescent="0.45">
      <c r="D184" s="23"/>
      <c r="E184" s="95"/>
      <c r="F184" s="95"/>
      <c r="K184" s="95"/>
      <c r="M184" s="95"/>
      <c r="N184" s="95"/>
      <c r="O184" s="117"/>
      <c r="P184" s="95"/>
      <c r="Q184" s="117"/>
      <c r="R184" s="117"/>
      <c r="S184" s="95"/>
      <c r="U184" s="95"/>
      <c r="Z184" s="95"/>
    </row>
    <row r="185" spans="4:26" x14ac:dyDescent="0.45">
      <c r="D185" s="23"/>
      <c r="E185" s="95"/>
      <c r="F185" s="95"/>
      <c r="K185" s="95"/>
      <c r="M185" s="95"/>
      <c r="N185" s="95"/>
      <c r="O185" s="117"/>
      <c r="P185" s="95"/>
      <c r="Q185" s="117"/>
      <c r="R185" s="117"/>
      <c r="S185" s="95"/>
      <c r="U185" s="95"/>
      <c r="Z185" s="95"/>
    </row>
    <row r="186" spans="4:26" x14ac:dyDescent="0.45">
      <c r="D186" s="23"/>
      <c r="E186" s="95"/>
      <c r="F186" s="95"/>
      <c r="K186" s="95"/>
      <c r="M186" s="95"/>
      <c r="N186" s="95"/>
      <c r="O186" s="117"/>
      <c r="P186" s="95"/>
      <c r="Q186" s="117"/>
      <c r="R186" s="117"/>
      <c r="S186" s="95"/>
      <c r="U186" s="95"/>
      <c r="Z186" s="95"/>
    </row>
    <row r="187" spans="4:26" x14ac:dyDescent="0.45">
      <c r="D187" s="23"/>
      <c r="E187" s="95"/>
      <c r="F187" s="95"/>
      <c r="K187" s="95"/>
      <c r="M187" s="95"/>
      <c r="N187" s="95"/>
      <c r="O187" s="117"/>
      <c r="P187" s="95"/>
      <c r="Q187" s="117"/>
      <c r="R187" s="117"/>
      <c r="S187" s="95"/>
      <c r="U187" s="95"/>
      <c r="Z187" s="95"/>
    </row>
    <row r="188" spans="4:26" x14ac:dyDescent="0.45">
      <c r="D188" s="23"/>
      <c r="E188" s="95"/>
      <c r="F188" s="95"/>
      <c r="K188" s="95"/>
      <c r="M188" s="95"/>
      <c r="N188" s="95"/>
      <c r="O188" s="117"/>
      <c r="P188" s="95"/>
      <c r="Q188" s="117"/>
      <c r="R188" s="117"/>
      <c r="S188" s="95"/>
      <c r="U188" s="95"/>
      <c r="Z188" s="95"/>
    </row>
    <row r="189" spans="4:26" x14ac:dyDescent="0.45">
      <c r="D189" s="23"/>
      <c r="E189" s="95"/>
      <c r="F189" s="95"/>
      <c r="K189" s="95"/>
      <c r="M189" s="95"/>
      <c r="N189" s="95"/>
      <c r="O189" s="117"/>
      <c r="P189" s="95"/>
      <c r="Q189" s="117"/>
      <c r="R189" s="117"/>
      <c r="S189" s="95"/>
      <c r="U189" s="95"/>
      <c r="Z189" s="95"/>
    </row>
    <row r="190" spans="4:26" x14ac:dyDescent="0.45">
      <c r="D190" s="23"/>
      <c r="E190" s="95"/>
      <c r="F190" s="95"/>
      <c r="K190" s="95"/>
      <c r="M190" s="95"/>
      <c r="N190" s="95"/>
      <c r="O190" s="117"/>
      <c r="P190" s="95"/>
      <c r="Q190" s="117"/>
      <c r="R190" s="117"/>
      <c r="S190" s="95"/>
      <c r="U190" s="95"/>
      <c r="Z190" s="95"/>
    </row>
    <row r="191" spans="4:26" x14ac:dyDescent="0.45">
      <c r="D191" s="23"/>
      <c r="E191" s="95"/>
      <c r="F191" s="95"/>
      <c r="K191" s="95"/>
      <c r="M191" s="95"/>
      <c r="N191" s="95"/>
      <c r="O191" s="117"/>
      <c r="P191" s="95"/>
      <c r="Q191" s="117"/>
      <c r="R191" s="117"/>
      <c r="S191" s="95"/>
      <c r="U191" s="95"/>
      <c r="Z191" s="95"/>
    </row>
    <row r="192" spans="4:26" x14ac:dyDescent="0.45">
      <c r="D192" s="23"/>
      <c r="E192" s="95"/>
      <c r="F192" s="95"/>
      <c r="K192" s="95"/>
      <c r="M192" s="95"/>
      <c r="N192" s="95"/>
      <c r="O192" s="117"/>
      <c r="P192" s="95"/>
      <c r="Q192" s="117"/>
      <c r="R192" s="117"/>
      <c r="S192" s="95"/>
      <c r="U192" s="95"/>
      <c r="Z192" s="95"/>
    </row>
    <row r="193" spans="4:26" x14ac:dyDescent="0.45">
      <c r="D193" s="23"/>
      <c r="E193" s="95"/>
      <c r="F193" s="95"/>
      <c r="K193" s="95"/>
      <c r="M193" s="95"/>
      <c r="N193" s="95"/>
      <c r="O193" s="117"/>
      <c r="P193" s="95"/>
      <c r="Q193" s="117"/>
      <c r="R193" s="117"/>
      <c r="S193" s="95"/>
      <c r="U193" s="95"/>
      <c r="Z193" s="95"/>
    </row>
    <row r="194" spans="4:26" x14ac:dyDescent="0.45">
      <c r="D194" s="23"/>
      <c r="E194" s="95"/>
      <c r="F194" s="95"/>
      <c r="K194" s="95"/>
      <c r="M194" s="95"/>
      <c r="N194" s="95"/>
      <c r="O194" s="117"/>
      <c r="P194" s="95"/>
      <c r="Q194" s="117"/>
      <c r="R194" s="117"/>
      <c r="S194" s="95"/>
      <c r="U194" s="95"/>
      <c r="Z194" s="95"/>
    </row>
    <row r="195" spans="4:26" x14ac:dyDescent="0.45">
      <c r="D195" s="23"/>
      <c r="E195" s="95"/>
      <c r="F195" s="95"/>
      <c r="K195" s="95"/>
      <c r="M195" s="95"/>
      <c r="N195" s="95"/>
      <c r="O195" s="117"/>
      <c r="P195" s="95"/>
      <c r="Q195" s="117"/>
      <c r="R195" s="117"/>
      <c r="S195" s="95"/>
      <c r="U195" s="95"/>
      <c r="Z195" s="95"/>
    </row>
    <row r="196" spans="4:26" x14ac:dyDescent="0.45">
      <c r="D196" s="23"/>
      <c r="E196" s="95"/>
      <c r="F196" s="95"/>
      <c r="K196" s="95"/>
      <c r="M196" s="95"/>
      <c r="N196" s="95"/>
      <c r="O196" s="117"/>
      <c r="P196" s="95"/>
      <c r="Q196" s="117"/>
      <c r="R196" s="117"/>
      <c r="S196" s="95"/>
      <c r="U196" s="95"/>
      <c r="Z196" s="95"/>
    </row>
    <row r="197" spans="4:26" x14ac:dyDescent="0.45">
      <c r="D197" s="23"/>
      <c r="E197" s="95"/>
      <c r="F197" s="95"/>
      <c r="K197" s="95"/>
      <c r="M197" s="95"/>
      <c r="N197" s="95"/>
      <c r="O197" s="117"/>
      <c r="P197" s="95"/>
      <c r="Q197" s="117"/>
      <c r="R197" s="117"/>
      <c r="S197" s="95"/>
      <c r="U197" s="95"/>
      <c r="Z197" s="95"/>
    </row>
    <row r="198" spans="4:26" x14ac:dyDescent="0.45">
      <c r="D198" s="23"/>
      <c r="E198" s="95"/>
      <c r="F198" s="95"/>
      <c r="K198" s="95"/>
      <c r="M198" s="95"/>
      <c r="N198" s="95"/>
      <c r="O198" s="117"/>
      <c r="P198" s="95"/>
      <c r="Q198" s="117"/>
      <c r="R198" s="117"/>
      <c r="S198" s="95"/>
      <c r="U198" s="95"/>
      <c r="Z198" s="95"/>
    </row>
    <row r="199" spans="4:26" x14ac:dyDescent="0.45">
      <c r="D199" s="23"/>
      <c r="E199" s="95"/>
      <c r="F199" s="95"/>
      <c r="K199" s="95"/>
      <c r="M199" s="95"/>
      <c r="N199" s="95"/>
      <c r="O199" s="117"/>
      <c r="P199" s="95"/>
      <c r="Q199" s="117"/>
      <c r="R199" s="117"/>
      <c r="S199" s="95"/>
      <c r="U199" s="95"/>
      <c r="Z199" s="95"/>
    </row>
    <row r="200" spans="4:26" x14ac:dyDescent="0.45">
      <c r="D200" s="23"/>
      <c r="E200" s="95"/>
      <c r="F200" s="95"/>
      <c r="K200" s="95"/>
      <c r="M200" s="95"/>
      <c r="N200" s="95"/>
      <c r="O200" s="117"/>
      <c r="P200" s="95"/>
      <c r="Q200" s="117"/>
      <c r="R200" s="117"/>
      <c r="S200" s="95"/>
      <c r="U200" s="95"/>
      <c r="Z200" s="95"/>
    </row>
    <row r="201" spans="4:26" x14ac:dyDescent="0.45">
      <c r="D201" s="23"/>
      <c r="E201" s="95"/>
      <c r="F201" s="95"/>
      <c r="K201" s="95"/>
      <c r="M201" s="95"/>
      <c r="N201" s="95"/>
      <c r="O201" s="117"/>
      <c r="P201" s="95"/>
      <c r="Q201" s="117"/>
      <c r="R201" s="117"/>
      <c r="S201" s="95"/>
      <c r="U201" s="95"/>
      <c r="Z201" s="95"/>
    </row>
    <row r="202" spans="4:26" x14ac:dyDescent="0.45">
      <c r="D202" s="23"/>
      <c r="E202" s="95"/>
      <c r="F202" s="95"/>
      <c r="K202" s="95"/>
      <c r="M202" s="95"/>
      <c r="N202" s="95"/>
      <c r="O202" s="117"/>
      <c r="P202" s="95"/>
      <c r="Q202" s="117"/>
      <c r="R202" s="117"/>
      <c r="S202" s="95"/>
      <c r="U202" s="95"/>
      <c r="Z202" s="95"/>
    </row>
    <row r="203" spans="4:26" x14ac:dyDescent="0.45">
      <c r="D203" s="23"/>
      <c r="E203" s="95"/>
      <c r="F203" s="95"/>
      <c r="K203" s="95"/>
      <c r="M203" s="95"/>
      <c r="N203" s="95"/>
      <c r="O203" s="117"/>
      <c r="P203" s="95"/>
      <c r="Q203" s="117"/>
      <c r="R203" s="117"/>
      <c r="S203" s="95"/>
      <c r="U203" s="95"/>
      <c r="Z203" s="95"/>
    </row>
    <row r="204" spans="4:26" x14ac:dyDescent="0.45">
      <c r="D204" s="23"/>
      <c r="E204" s="95"/>
      <c r="F204" s="95"/>
      <c r="K204" s="95"/>
      <c r="M204" s="95"/>
      <c r="N204" s="95"/>
      <c r="O204" s="117"/>
      <c r="P204" s="95"/>
      <c r="Q204" s="117"/>
      <c r="R204" s="117"/>
      <c r="S204" s="95"/>
      <c r="U204" s="95"/>
      <c r="Z204" s="95"/>
    </row>
    <row r="205" spans="4:26" x14ac:dyDescent="0.45">
      <c r="D205" s="23"/>
      <c r="E205" s="95"/>
      <c r="F205" s="95"/>
      <c r="K205" s="95"/>
      <c r="M205" s="95"/>
      <c r="N205" s="95"/>
      <c r="O205" s="117"/>
      <c r="P205" s="95"/>
      <c r="Q205" s="117"/>
      <c r="R205" s="117"/>
      <c r="S205" s="95"/>
      <c r="U205" s="95"/>
      <c r="Z205" s="95"/>
    </row>
    <row r="206" spans="4:26" x14ac:dyDescent="0.45">
      <c r="D206" s="23"/>
      <c r="E206" s="95"/>
      <c r="F206" s="95"/>
      <c r="K206" s="95"/>
      <c r="M206" s="95"/>
      <c r="N206" s="95"/>
      <c r="O206" s="117"/>
      <c r="P206" s="95"/>
      <c r="Q206" s="117"/>
      <c r="R206" s="117"/>
      <c r="S206" s="95"/>
      <c r="U206" s="95"/>
      <c r="Z206" s="95"/>
    </row>
    <row r="207" spans="4:26" x14ac:dyDescent="0.45">
      <c r="D207" s="23"/>
      <c r="E207" s="95"/>
      <c r="F207" s="95"/>
      <c r="K207" s="95"/>
      <c r="M207" s="95"/>
      <c r="N207" s="95"/>
      <c r="O207" s="117"/>
      <c r="P207" s="95"/>
      <c r="Q207" s="117"/>
      <c r="R207" s="117"/>
      <c r="S207" s="95"/>
      <c r="U207" s="95"/>
      <c r="Z207" s="95"/>
    </row>
    <row r="208" spans="4:26" x14ac:dyDescent="0.45">
      <c r="D208" s="23"/>
      <c r="E208" s="95"/>
      <c r="F208" s="95"/>
      <c r="K208" s="95"/>
      <c r="M208" s="95"/>
      <c r="N208" s="95"/>
      <c r="O208" s="117"/>
      <c r="P208" s="95"/>
      <c r="Q208" s="117"/>
      <c r="R208" s="117"/>
      <c r="S208" s="95"/>
      <c r="U208" s="95"/>
      <c r="Z208" s="95"/>
    </row>
    <row r="209" spans="4:26" x14ac:dyDescent="0.45">
      <c r="D209" s="23"/>
      <c r="E209" s="95"/>
      <c r="F209" s="95"/>
      <c r="K209" s="95"/>
      <c r="M209" s="95"/>
      <c r="N209" s="95"/>
      <c r="O209" s="117"/>
      <c r="P209" s="95"/>
      <c r="Q209" s="117"/>
      <c r="R209" s="117"/>
      <c r="S209" s="95"/>
      <c r="U209" s="95"/>
      <c r="Z209" s="95"/>
    </row>
    <row r="210" spans="4:26" x14ac:dyDescent="0.45">
      <c r="D210" s="23"/>
      <c r="E210" s="95"/>
      <c r="F210" s="95"/>
      <c r="K210" s="95"/>
      <c r="M210" s="95"/>
      <c r="N210" s="95"/>
      <c r="O210" s="117"/>
      <c r="P210" s="95"/>
      <c r="Q210" s="117"/>
      <c r="R210" s="117"/>
      <c r="S210" s="95"/>
      <c r="U210" s="95"/>
      <c r="Z210" s="95"/>
    </row>
    <row r="211" spans="4:26" x14ac:dyDescent="0.45">
      <c r="D211" s="23"/>
      <c r="E211" s="95"/>
      <c r="F211" s="95"/>
      <c r="K211" s="95"/>
      <c r="M211" s="95"/>
      <c r="N211" s="95"/>
      <c r="O211" s="117"/>
      <c r="P211" s="95"/>
      <c r="Q211" s="117"/>
      <c r="R211" s="117"/>
      <c r="S211" s="95"/>
      <c r="U211" s="95"/>
      <c r="Z211" s="95"/>
    </row>
    <row r="212" spans="4:26" x14ac:dyDescent="0.45">
      <c r="D212" s="23"/>
      <c r="E212" s="95"/>
      <c r="F212" s="95"/>
      <c r="K212" s="95"/>
      <c r="M212" s="95"/>
      <c r="N212" s="95"/>
      <c r="O212" s="117"/>
      <c r="P212" s="95"/>
      <c r="Q212" s="117"/>
      <c r="R212" s="117"/>
      <c r="S212" s="95"/>
      <c r="U212" s="95"/>
      <c r="Z212" s="95"/>
    </row>
    <row r="213" spans="4:26" x14ac:dyDescent="0.45">
      <c r="D213" s="23"/>
      <c r="E213" s="95"/>
      <c r="F213" s="95"/>
      <c r="K213" s="95"/>
      <c r="M213" s="95"/>
      <c r="N213" s="95"/>
      <c r="O213" s="117"/>
      <c r="P213" s="95"/>
      <c r="Q213" s="117"/>
      <c r="R213" s="117"/>
      <c r="S213" s="95"/>
      <c r="U213" s="95"/>
      <c r="Z213" s="95"/>
    </row>
    <row r="214" spans="4:26" x14ac:dyDescent="0.45">
      <c r="D214" s="23"/>
      <c r="E214" s="95"/>
      <c r="F214" s="95"/>
      <c r="K214" s="95"/>
      <c r="M214" s="95"/>
      <c r="N214" s="95"/>
      <c r="O214" s="117"/>
      <c r="P214" s="95"/>
      <c r="Q214" s="117"/>
      <c r="R214" s="117"/>
      <c r="S214" s="95"/>
      <c r="U214" s="95"/>
      <c r="Z214" s="95"/>
    </row>
    <row r="215" spans="4:26" x14ac:dyDescent="0.45">
      <c r="D215" s="23"/>
      <c r="E215" s="95"/>
      <c r="F215" s="95"/>
      <c r="K215" s="95"/>
      <c r="M215" s="95"/>
      <c r="N215" s="95"/>
      <c r="O215" s="117"/>
      <c r="P215" s="95"/>
      <c r="Q215" s="117"/>
      <c r="R215" s="117"/>
      <c r="S215" s="95"/>
      <c r="U215" s="95"/>
      <c r="Z215" s="95"/>
    </row>
    <row r="216" spans="4:26" x14ac:dyDescent="0.45">
      <c r="D216" s="23"/>
      <c r="E216" s="95"/>
      <c r="F216" s="95"/>
      <c r="K216" s="95"/>
      <c r="M216" s="95"/>
      <c r="N216" s="95"/>
      <c r="O216" s="117"/>
      <c r="P216" s="95"/>
      <c r="Q216" s="117"/>
      <c r="R216" s="117"/>
      <c r="S216" s="95"/>
      <c r="U216" s="95"/>
      <c r="Z216" s="95"/>
    </row>
    <row r="217" spans="4:26" x14ac:dyDescent="0.45">
      <c r="D217" s="23"/>
      <c r="E217" s="95"/>
      <c r="F217" s="95"/>
      <c r="K217" s="95"/>
      <c r="M217" s="95"/>
      <c r="N217" s="95"/>
      <c r="O217" s="117"/>
      <c r="P217" s="95"/>
      <c r="Q217" s="117"/>
      <c r="R217" s="117"/>
      <c r="S217" s="95"/>
      <c r="U217" s="95"/>
      <c r="Z217" s="95"/>
    </row>
    <row r="218" spans="4:26" x14ac:dyDescent="0.45">
      <c r="D218" s="23"/>
      <c r="E218" s="95"/>
      <c r="F218" s="95"/>
      <c r="K218" s="95"/>
      <c r="M218" s="95"/>
      <c r="N218" s="95"/>
      <c r="O218" s="117"/>
      <c r="P218" s="95"/>
      <c r="Q218" s="117"/>
      <c r="R218" s="117"/>
      <c r="S218" s="95"/>
      <c r="U218" s="95"/>
      <c r="Z218" s="95"/>
    </row>
    <row r="219" spans="4:26" x14ac:dyDescent="0.45">
      <c r="D219" s="23"/>
      <c r="E219" s="95"/>
      <c r="F219" s="95"/>
      <c r="K219" s="95"/>
      <c r="M219" s="95"/>
      <c r="N219" s="95"/>
      <c r="O219" s="117"/>
      <c r="P219" s="95"/>
      <c r="Q219" s="117"/>
      <c r="R219" s="117"/>
      <c r="S219" s="95"/>
      <c r="U219" s="95"/>
      <c r="Z219" s="95"/>
    </row>
    <row r="220" spans="4:26" x14ac:dyDescent="0.45">
      <c r="D220" s="23"/>
      <c r="E220" s="95"/>
      <c r="F220" s="95"/>
      <c r="K220" s="95"/>
      <c r="M220" s="95"/>
      <c r="N220" s="95"/>
      <c r="O220" s="117"/>
      <c r="P220" s="95"/>
      <c r="Q220" s="117"/>
      <c r="R220" s="117"/>
      <c r="S220" s="95"/>
      <c r="U220" s="95"/>
      <c r="Z220" s="95"/>
    </row>
    <row r="221" spans="4:26" x14ac:dyDescent="0.45">
      <c r="D221" s="23"/>
      <c r="E221" s="95"/>
      <c r="F221" s="95"/>
      <c r="K221" s="95"/>
      <c r="M221" s="95"/>
      <c r="N221" s="95"/>
      <c r="O221" s="117"/>
      <c r="P221" s="95"/>
      <c r="Q221" s="117"/>
      <c r="R221" s="117"/>
      <c r="S221" s="95"/>
      <c r="U221" s="95"/>
      <c r="Z221" s="95"/>
    </row>
    <row r="222" spans="4:26" x14ac:dyDescent="0.45">
      <c r="D222" s="23"/>
      <c r="E222" s="95"/>
      <c r="F222" s="95"/>
      <c r="K222" s="95"/>
      <c r="M222" s="95"/>
      <c r="N222" s="95"/>
      <c r="O222" s="117"/>
      <c r="P222" s="95"/>
      <c r="Q222" s="117"/>
      <c r="R222" s="117"/>
      <c r="S222" s="95"/>
      <c r="U222" s="95"/>
      <c r="Z222" s="95"/>
    </row>
    <row r="223" spans="4:26" x14ac:dyDescent="0.45">
      <c r="D223" s="23"/>
      <c r="E223" s="95"/>
      <c r="F223" s="95"/>
      <c r="K223" s="95"/>
      <c r="M223" s="95"/>
      <c r="N223" s="95"/>
      <c r="O223" s="117"/>
      <c r="P223" s="95"/>
      <c r="Q223" s="117"/>
      <c r="R223" s="117"/>
      <c r="S223" s="95"/>
      <c r="U223" s="95"/>
      <c r="Z223" s="95"/>
    </row>
    <row r="224" spans="4:26" x14ac:dyDescent="0.45">
      <c r="D224" s="23"/>
      <c r="E224" s="95"/>
      <c r="F224" s="95"/>
      <c r="K224" s="95"/>
      <c r="M224" s="95"/>
      <c r="N224" s="95"/>
      <c r="O224" s="117"/>
      <c r="P224" s="95"/>
      <c r="Q224" s="117"/>
      <c r="R224" s="117"/>
      <c r="S224" s="95"/>
      <c r="U224" s="95"/>
      <c r="Z224" s="95"/>
    </row>
    <row r="225" spans="4:26" x14ac:dyDescent="0.45">
      <c r="D225" s="23"/>
      <c r="E225" s="95"/>
      <c r="F225" s="95"/>
      <c r="K225" s="95"/>
      <c r="M225" s="95"/>
      <c r="N225" s="95"/>
      <c r="O225" s="117"/>
      <c r="P225" s="95"/>
      <c r="Q225" s="117"/>
      <c r="R225" s="117"/>
      <c r="S225" s="95"/>
      <c r="U225" s="95"/>
      <c r="Z225" s="95"/>
    </row>
    <row r="226" spans="4:26" x14ac:dyDescent="0.45">
      <c r="D226" s="23"/>
      <c r="E226" s="95"/>
      <c r="F226" s="95"/>
      <c r="K226" s="95"/>
      <c r="M226" s="95"/>
      <c r="N226" s="95"/>
      <c r="O226" s="117"/>
      <c r="P226" s="95"/>
      <c r="Q226" s="117"/>
      <c r="R226" s="117"/>
      <c r="S226" s="95"/>
      <c r="U226" s="95"/>
      <c r="Z226" s="95"/>
    </row>
    <row r="227" spans="4:26" x14ac:dyDescent="0.45">
      <c r="D227" s="23"/>
      <c r="E227" s="95"/>
      <c r="F227" s="95"/>
      <c r="K227" s="95"/>
      <c r="M227" s="95"/>
      <c r="N227" s="95"/>
      <c r="O227" s="117"/>
      <c r="P227" s="95"/>
      <c r="Q227" s="117"/>
      <c r="R227" s="117"/>
      <c r="S227" s="95"/>
      <c r="U227" s="95"/>
      <c r="Z227" s="95"/>
    </row>
    <row r="228" spans="4:26" x14ac:dyDescent="0.45">
      <c r="D228" s="23"/>
      <c r="E228" s="95"/>
      <c r="F228" s="95"/>
      <c r="K228" s="95"/>
      <c r="M228" s="95"/>
      <c r="N228" s="95"/>
      <c r="O228" s="117"/>
      <c r="P228" s="95"/>
      <c r="Q228" s="117"/>
      <c r="R228" s="117"/>
      <c r="S228" s="95"/>
      <c r="U228" s="95"/>
      <c r="Z228" s="95"/>
    </row>
    <row r="229" spans="4:26" x14ac:dyDescent="0.45">
      <c r="D229" s="23"/>
      <c r="E229" s="95"/>
      <c r="F229" s="95"/>
      <c r="K229" s="95"/>
      <c r="M229" s="95"/>
      <c r="N229" s="95"/>
      <c r="O229" s="117"/>
      <c r="P229" s="95"/>
      <c r="Q229" s="117"/>
      <c r="R229" s="117"/>
      <c r="S229" s="95"/>
      <c r="U229" s="95"/>
      <c r="Z229" s="95"/>
    </row>
    <row r="230" spans="4:26" x14ac:dyDescent="0.45">
      <c r="D230" s="23"/>
      <c r="E230" s="95"/>
      <c r="F230" s="95"/>
      <c r="K230" s="95"/>
      <c r="M230" s="95"/>
      <c r="N230" s="95"/>
      <c r="O230" s="117"/>
      <c r="P230" s="95"/>
      <c r="Q230" s="117"/>
      <c r="R230" s="117"/>
      <c r="S230" s="95"/>
      <c r="U230" s="95"/>
      <c r="Z230" s="95"/>
    </row>
    <row r="231" spans="4:26" x14ac:dyDescent="0.45">
      <c r="D231" s="23"/>
      <c r="E231" s="95"/>
      <c r="F231" s="95"/>
      <c r="K231" s="95"/>
      <c r="M231" s="95"/>
      <c r="N231" s="95"/>
      <c r="O231" s="117"/>
      <c r="P231" s="95"/>
      <c r="Q231" s="117"/>
      <c r="R231" s="117"/>
      <c r="S231" s="95"/>
      <c r="U231" s="95"/>
      <c r="Z231" s="95"/>
    </row>
    <row r="232" spans="4:26" x14ac:dyDescent="0.45">
      <c r="D232" s="23"/>
      <c r="E232" s="95"/>
      <c r="F232" s="95"/>
      <c r="K232" s="95"/>
      <c r="M232" s="95"/>
      <c r="N232" s="95"/>
      <c r="O232" s="117"/>
      <c r="P232" s="95"/>
      <c r="Q232" s="117"/>
      <c r="R232" s="117"/>
      <c r="S232" s="95"/>
      <c r="U232" s="95"/>
      <c r="Z232" s="95"/>
    </row>
    <row r="233" spans="4:26" x14ac:dyDescent="0.45">
      <c r="D233" s="23"/>
      <c r="E233" s="95"/>
      <c r="F233" s="95"/>
      <c r="K233" s="95"/>
      <c r="M233" s="95"/>
      <c r="N233" s="95"/>
      <c r="O233" s="117"/>
      <c r="P233" s="95"/>
      <c r="Q233" s="117"/>
      <c r="R233" s="117"/>
      <c r="S233" s="95"/>
      <c r="U233" s="95"/>
      <c r="Z233" s="95"/>
    </row>
    <row r="234" spans="4:26" x14ac:dyDescent="0.45">
      <c r="D234" s="23"/>
      <c r="E234" s="95"/>
      <c r="F234" s="95"/>
      <c r="K234" s="95"/>
      <c r="M234" s="95"/>
      <c r="N234" s="95"/>
      <c r="O234" s="117"/>
      <c r="P234" s="95"/>
      <c r="Q234" s="117"/>
      <c r="R234" s="117"/>
      <c r="S234" s="95"/>
      <c r="U234" s="95"/>
      <c r="Z234" s="95"/>
    </row>
    <row r="235" spans="4:26" x14ac:dyDescent="0.45">
      <c r="D235" s="23"/>
      <c r="E235" s="95"/>
      <c r="F235" s="95"/>
      <c r="K235" s="95"/>
      <c r="M235" s="95"/>
      <c r="N235" s="95"/>
      <c r="O235" s="117"/>
      <c r="P235" s="95"/>
      <c r="Q235" s="117"/>
      <c r="R235" s="117"/>
      <c r="S235" s="95"/>
      <c r="U235" s="95"/>
      <c r="Z235" s="95"/>
    </row>
    <row r="236" spans="4:26" x14ac:dyDescent="0.45">
      <c r="D236" s="23"/>
      <c r="E236" s="95"/>
      <c r="F236" s="95"/>
      <c r="K236" s="95"/>
      <c r="M236" s="95"/>
      <c r="N236" s="95"/>
      <c r="O236" s="117"/>
      <c r="P236" s="95"/>
      <c r="Q236" s="117"/>
      <c r="R236" s="117"/>
      <c r="S236" s="95"/>
      <c r="U236" s="95"/>
      <c r="Z236" s="95"/>
    </row>
    <row r="237" spans="4:26" x14ac:dyDescent="0.45">
      <c r="D237" s="23"/>
      <c r="E237" s="95"/>
      <c r="F237" s="95"/>
      <c r="K237" s="95"/>
      <c r="M237" s="95"/>
      <c r="N237" s="95"/>
      <c r="O237" s="117"/>
      <c r="P237" s="95"/>
      <c r="Q237" s="117"/>
      <c r="R237" s="117"/>
      <c r="S237" s="95"/>
      <c r="U237" s="95"/>
      <c r="Z237" s="95"/>
    </row>
    <row r="238" spans="4:26" x14ac:dyDescent="0.45">
      <c r="D238" s="23"/>
      <c r="E238" s="95"/>
      <c r="F238" s="95"/>
      <c r="K238" s="95"/>
      <c r="M238" s="95"/>
      <c r="N238" s="95"/>
      <c r="O238" s="117"/>
      <c r="P238" s="95"/>
      <c r="Q238" s="117"/>
      <c r="R238" s="117"/>
      <c r="S238" s="95"/>
      <c r="U238" s="95"/>
      <c r="Z238" s="95"/>
    </row>
    <row r="239" spans="4:26" x14ac:dyDescent="0.45">
      <c r="D239" s="23"/>
      <c r="E239" s="95"/>
      <c r="F239" s="95"/>
      <c r="K239" s="95"/>
      <c r="M239" s="95"/>
      <c r="N239" s="95"/>
      <c r="O239" s="117"/>
      <c r="P239" s="95"/>
      <c r="Q239" s="117"/>
      <c r="R239" s="117"/>
      <c r="S239" s="95"/>
      <c r="U239" s="95"/>
      <c r="Z239" s="95"/>
    </row>
    <row r="240" spans="4:26" x14ac:dyDescent="0.45">
      <c r="D240" s="23"/>
      <c r="E240" s="95"/>
      <c r="F240" s="95"/>
      <c r="K240" s="95"/>
      <c r="M240" s="95"/>
      <c r="N240" s="95"/>
      <c r="O240" s="117"/>
      <c r="P240" s="95"/>
      <c r="Q240" s="117"/>
      <c r="R240" s="117"/>
      <c r="S240" s="95"/>
      <c r="U240" s="95"/>
      <c r="Z240" s="95"/>
    </row>
    <row r="241" spans="4:26" x14ac:dyDescent="0.45">
      <c r="D241" s="23"/>
      <c r="E241" s="95"/>
      <c r="F241" s="95"/>
      <c r="K241" s="95"/>
      <c r="M241" s="95"/>
      <c r="N241" s="95"/>
      <c r="O241" s="117"/>
      <c r="P241" s="95"/>
      <c r="Q241" s="117"/>
      <c r="R241" s="117"/>
      <c r="S241" s="95"/>
      <c r="U241" s="95"/>
      <c r="Z241" s="95"/>
    </row>
    <row r="242" spans="4:26" x14ac:dyDescent="0.45">
      <c r="D242" s="23"/>
      <c r="E242" s="95"/>
      <c r="F242" s="95"/>
      <c r="K242" s="95"/>
      <c r="M242" s="95"/>
      <c r="N242" s="95"/>
      <c r="O242" s="117"/>
      <c r="P242" s="95"/>
      <c r="Q242" s="117"/>
      <c r="R242" s="117"/>
      <c r="S242" s="95"/>
      <c r="U242" s="95"/>
      <c r="Z242" s="95"/>
    </row>
    <row r="243" spans="4:26" x14ac:dyDescent="0.45">
      <c r="D243" s="23"/>
      <c r="E243" s="95"/>
      <c r="F243" s="95"/>
      <c r="K243" s="95"/>
      <c r="M243" s="95"/>
      <c r="N243" s="95"/>
      <c r="O243" s="117"/>
      <c r="P243" s="95"/>
      <c r="Q243" s="117"/>
      <c r="R243" s="117"/>
      <c r="S243" s="95"/>
      <c r="U243" s="95"/>
      <c r="Z243" s="95"/>
    </row>
    <row r="244" spans="4:26" x14ac:dyDescent="0.45">
      <c r="D244" s="23"/>
      <c r="E244" s="95"/>
      <c r="F244" s="95"/>
      <c r="K244" s="95"/>
      <c r="M244" s="95"/>
      <c r="N244" s="95"/>
      <c r="O244" s="117"/>
      <c r="P244" s="95"/>
      <c r="Q244" s="117"/>
      <c r="R244" s="117"/>
      <c r="S244" s="95"/>
      <c r="U244" s="95"/>
      <c r="Z244" s="95"/>
    </row>
    <row r="245" spans="4:26" x14ac:dyDescent="0.45">
      <c r="D245" s="23"/>
      <c r="E245" s="95"/>
      <c r="F245" s="95"/>
      <c r="K245" s="95"/>
      <c r="M245" s="95"/>
      <c r="N245" s="95"/>
      <c r="O245" s="117"/>
      <c r="P245" s="95"/>
      <c r="Q245" s="117"/>
      <c r="R245" s="117"/>
      <c r="S245" s="95"/>
      <c r="U245" s="95"/>
      <c r="Z245" s="95"/>
    </row>
    <row r="246" spans="4:26" x14ac:dyDescent="0.45">
      <c r="D246" s="23"/>
      <c r="E246" s="95"/>
      <c r="F246" s="95"/>
      <c r="K246" s="95"/>
      <c r="M246" s="95"/>
      <c r="N246" s="95"/>
      <c r="O246" s="117"/>
      <c r="P246" s="95"/>
      <c r="Q246" s="117"/>
      <c r="R246" s="117"/>
      <c r="S246" s="95"/>
      <c r="U246" s="95"/>
      <c r="Z246" s="95"/>
    </row>
    <row r="247" spans="4:26" x14ac:dyDescent="0.45">
      <c r="D247" s="23"/>
      <c r="E247" s="95"/>
      <c r="F247" s="95"/>
      <c r="K247" s="95"/>
      <c r="M247" s="95"/>
      <c r="N247" s="95"/>
      <c r="O247" s="117"/>
      <c r="P247" s="95"/>
      <c r="Q247" s="117"/>
      <c r="R247" s="117"/>
      <c r="S247" s="95"/>
      <c r="U247" s="95"/>
      <c r="Z247" s="95"/>
    </row>
    <row r="248" spans="4:26" x14ac:dyDescent="0.45">
      <c r="D248" s="23"/>
      <c r="E248" s="95"/>
      <c r="F248" s="95"/>
      <c r="K248" s="95"/>
      <c r="M248" s="95"/>
      <c r="N248" s="95"/>
      <c r="O248" s="117"/>
      <c r="P248" s="95"/>
      <c r="Q248" s="117"/>
      <c r="R248" s="117"/>
      <c r="S248" s="95"/>
      <c r="U248" s="95"/>
      <c r="Z248" s="95"/>
    </row>
    <row r="249" spans="4:26" x14ac:dyDescent="0.45">
      <c r="D249" s="23"/>
      <c r="E249" s="95"/>
      <c r="F249" s="95"/>
      <c r="K249" s="95"/>
      <c r="M249" s="95"/>
      <c r="N249" s="95"/>
      <c r="O249" s="117"/>
      <c r="P249" s="95"/>
      <c r="Q249" s="117"/>
      <c r="R249" s="117"/>
      <c r="S249" s="95"/>
      <c r="U249" s="95"/>
      <c r="Z249" s="95"/>
    </row>
    <row r="250" spans="4:26" x14ac:dyDescent="0.45">
      <c r="D250" s="23"/>
      <c r="E250" s="95"/>
      <c r="F250" s="95"/>
      <c r="K250" s="95"/>
      <c r="M250" s="95"/>
      <c r="N250" s="95"/>
      <c r="O250" s="117"/>
      <c r="P250" s="95"/>
      <c r="Q250" s="117"/>
      <c r="R250" s="117"/>
      <c r="S250" s="95"/>
      <c r="U250" s="95"/>
      <c r="Z250" s="95"/>
    </row>
    <row r="251" spans="4:26" x14ac:dyDescent="0.45">
      <c r="D251" s="23"/>
      <c r="E251" s="95"/>
      <c r="F251" s="95"/>
      <c r="K251" s="95"/>
      <c r="M251" s="95"/>
      <c r="N251" s="95"/>
      <c r="O251" s="117"/>
      <c r="P251" s="95"/>
      <c r="Q251" s="117"/>
      <c r="R251" s="117"/>
      <c r="S251" s="95"/>
      <c r="U251" s="95"/>
      <c r="Z251" s="95"/>
    </row>
    <row r="252" spans="4:26" x14ac:dyDescent="0.45">
      <c r="D252" s="23"/>
      <c r="E252" s="95"/>
      <c r="F252" s="95"/>
      <c r="K252" s="95"/>
      <c r="M252" s="95"/>
      <c r="N252" s="95"/>
      <c r="O252" s="117"/>
      <c r="P252" s="95"/>
      <c r="Q252" s="117"/>
      <c r="R252" s="117"/>
      <c r="S252" s="95"/>
      <c r="U252" s="95"/>
      <c r="Z252" s="95"/>
    </row>
    <row r="253" spans="4:26" x14ac:dyDescent="0.45">
      <c r="D253" s="23"/>
      <c r="E253" s="95"/>
      <c r="F253" s="95"/>
      <c r="K253" s="95"/>
      <c r="M253" s="95"/>
      <c r="N253" s="95"/>
      <c r="O253" s="117"/>
      <c r="P253" s="95"/>
      <c r="Q253" s="117"/>
      <c r="R253" s="117"/>
      <c r="S253" s="95"/>
      <c r="U253" s="95"/>
      <c r="Z253" s="95"/>
    </row>
    <row r="254" spans="4:26" x14ac:dyDescent="0.45">
      <c r="D254" s="23"/>
      <c r="E254" s="95"/>
      <c r="F254" s="95"/>
      <c r="K254" s="95"/>
      <c r="M254" s="95"/>
      <c r="N254" s="95"/>
      <c r="O254" s="117"/>
      <c r="P254" s="95"/>
      <c r="Q254" s="117"/>
      <c r="R254" s="117"/>
      <c r="S254" s="95"/>
      <c r="U254" s="95"/>
      <c r="Z254" s="95"/>
    </row>
    <row r="255" spans="4:26" x14ac:dyDescent="0.45">
      <c r="D255" s="23"/>
      <c r="E255" s="95"/>
      <c r="F255" s="95"/>
      <c r="K255" s="95"/>
      <c r="M255" s="95"/>
      <c r="N255" s="95"/>
      <c r="O255" s="117"/>
      <c r="P255" s="95"/>
      <c r="Q255" s="117"/>
      <c r="R255" s="117"/>
      <c r="S255" s="95"/>
      <c r="U255" s="95"/>
      <c r="Z255" s="95"/>
    </row>
    <row r="256" spans="4:26" x14ac:dyDescent="0.45">
      <c r="D256" s="23"/>
      <c r="E256" s="95"/>
      <c r="F256" s="95"/>
      <c r="K256" s="95"/>
      <c r="M256" s="95"/>
      <c r="N256" s="95"/>
      <c r="O256" s="117"/>
      <c r="P256" s="95"/>
      <c r="Q256" s="117"/>
      <c r="R256" s="117"/>
      <c r="S256" s="95"/>
      <c r="U256" s="95"/>
      <c r="Z256" s="95"/>
    </row>
    <row r="257" spans="4:26" x14ac:dyDescent="0.45">
      <c r="D257" s="23"/>
      <c r="E257" s="95"/>
      <c r="F257" s="95"/>
      <c r="K257" s="95"/>
      <c r="M257" s="95"/>
      <c r="N257" s="95"/>
      <c r="O257" s="117"/>
      <c r="P257" s="95"/>
      <c r="Q257" s="117"/>
      <c r="R257" s="117"/>
      <c r="S257" s="95"/>
      <c r="U257" s="95"/>
      <c r="Z257" s="95"/>
    </row>
    <row r="258" spans="4:26" x14ac:dyDescent="0.45">
      <c r="D258" s="23"/>
      <c r="E258" s="95"/>
      <c r="F258" s="95"/>
      <c r="K258" s="95"/>
      <c r="M258" s="95"/>
      <c r="N258" s="95"/>
      <c r="O258" s="117"/>
      <c r="P258" s="95"/>
      <c r="Q258" s="117"/>
      <c r="R258" s="117"/>
      <c r="S258" s="95"/>
      <c r="U258" s="95"/>
      <c r="Z258" s="95"/>
    </row>
    <row r="259" spans="4:26" x14ac:dyDescent="0.45">
      <c r="D259" s="23"/>
      <c r="E259" s="95"/>
      <c r="F259" s="95"/>
      <c r="K259" s="95"/>
      <c r="M259" s="95"/>
      <c r="N259" s="95"/>
      <c r="O259" s="117"/>
      <c r="P259" s="95"/>
      <c r="Q259" s="117"/>
      <c r="R259" s="117"/>
      <c r="S259" s="95"/>
      <c r="U259" s="95"/>
      <c r="Z259" s="95"/>
    </row>
    <row r="260" spans="4:26" x14ac:dyDescent="0.45">
      <c r="D260" s="23"/>
      <c r="E260" s="95"/>
      <c r="F260" s="95"/>
      <c r="K260" s="95"/>
      <c r="M260" s="95"/>
      <c r="N260" s="95"/>
      <c r="O260" s="117"/>
      <c r="P260" s="95"/>
      <c r="Q260" s="117"/>
      <c r="R260" s="117"/>
      <c r="S260" s="95"/>
      <c r="U260" s="95"/>
      <c r="Z260" s="95"/>
    </row>
    <row r="261" spans="4:26" x14ac:dyDescent="0.45">
      <c r="D261" s="23"/>
      <c r="E261" s="95"/>
      <c r="F261" s="95"/>
      <c r="K261" s="95"/>
      <c r="M261" s="95"/>
      <c r="N261" s="95"/>
      <c r="O261" s="117"/>
      <c r="P261" s="95"/>
      <c r="Q261" s="117"/>
      <c r="R261" s="117"/>
      <c r="S261" s="95"/>
      <c r="U261" s="95"/>
      <c r="Z261" s="95"/>
    </row>
    <row r="262" spans="4:26" x14ac:dyDescent="0.45">
      <c r="D262" s="23"/>
      <c r="E262" s="95"/>
      <c r="F262" s="95"/>
      <c r="K262" s="95"/>
      <c r="M262" s="95"/>
      <c r="N262" s="95"/>
      <c r="O262" s="117"/>
      <c r="P262" s="95"/>
      <c r="Q262" s="117"/>
      <c r="R262" s="117"/>
      <c r="S262" s="95"/>
      <c r="U262" s="95"/>
      <c r="Z262" s="95"/>
    </row>
    <row r="263" spans="4:26" x14ac:dyDescent="0.45">
      <c r="D263" s="23"/>
      <c r="E263" s="95"/>
      <c r="F263" s="95"/>
      <c r="K263" s="95"/>
      <c r="M263" s="95"/>
      <c r="N263" s="95"/>
      <c r="O263" s="117"/>
      <c r="P263" s="95"/>
      <c r="Q263" s="117"/>
      <c r="R263" s="117"/>
      <c r="S263" s="95"/>
      <c r="U263" s="95"/>
      <c r="Z263" s="95"/>
    </row>
    <row r="264" spans="4:26" x14ac:dyDescent="0.45">
      <c r="D264" s="23"/>
      <c r="E264" s="95"/>
      <c r="F264" s="95"/>
      <c r="K264" s="95"/>
      <c r="M264" s="95"/>
      <c r="N264" s="95"/>
      <c r="O264" s="117"/>
      <c r="P264" s="95"/>
      <c r="Q264" s="117"/>
      <c r="R264" s="117"/>
      <c r="S264" s="95"/>
      <c r="U264" s="95"/>
      <c r="Z264" s="95"/>
    </row>
    <row r="265" spans="4:26" x14ac:dyDescent="0.45">
      <c r="D265" s="23"/>
      <c r="E265" s="95"/>
      <c r="F265" s="95"/>
      <c r="K265" s="95"/>
      <c r="M265" s="95"/>
      <c r="N265" s="95"/>
      <c r="O265" s="117"/>
      <c r="P265" s="95"/>
      <c r="Q265" s="117"/>
      <c r="R265" s="117"/>
      <c r="S265" s="95"/>
      <c r="U265" s="95"/>
      <c r="Z265" s="95"/>
    </row>
    <row r="266" spans="4:26" x14ac:dyDescent="0.45">
      <c r="D266" s="23"/>
      <c r="E266" s="95"/>
      <c r="F266" s="95"/>
      <c r="K266" s="95"/>
      <c r="M266" s="95"/>
      <c r="N266" s="95"/>
      <c r="O266" s="117"/>
      <c r="P266" s="95"/>
      <c r="Q266" s="117"/>
      <c r="R266" s="117"/>
      <c r="S266" s="95"/>
      <c r="U266" s="95"/>
      <c r="Z266" s="95"/>
    </row>
    <row r="267" spans="4:26" x14ac:dyDescent="0.45">
      <c r="D267" s="23"/>
      <c r="E267" s="95"/>
      <c r="F267" s="95"/>
      <c r="K267" s="95"/>
      <c r="M267" s="95"/>
      <c r="N267" s="95"/>
      <c r="O267" s="117"/>
      <c r="P267" s="95"/>
      <c r="Q267" s="117"/>
      <c r="R267" s="117"/>
      <c r="S267" s="95"/>
      <c r="U267" s="95"/>
      <c r="Z267" s="95"/>
    </row>
    <row r="268" spans="4:26" x14ac:dyDescent="0.45">
      <c r="D268" s="23"/>
      <c r="E268" s="95"/>
      <c r="F268" s="95"/>
      <c r="K268" s="95"/>
      <c r="M268" s="95"/>
      <c r="N268" s="95"/>
      <c r="O268" s="117"/>
      <c r="P268" s="95"/>
      <c r="Q268" s="117"/>
      <c r="R268" s="117"/>
      <c r="S268" s="95"/>
      <c r="U268" s="95"/>
      <c r="Z268" s="95"/>
    </row>
    <row r="269" spans="4:26" x14ac:dyDescent="0.45">
      <c r="D269" s="23"/>
      <c r="E269" s="95"/>
      <c r="F269" s="95"/>
      <c r="K269" s="95"/>
      <c r="M269" s="95"/>
      <c r="N269" s="95"/>
      <c r="O269" s="117"/>
      <c r="P269" s="95"/>
      <c r="Q269" s="117"/>
      <c r="R269" s="117"/>
      <c r="S269" s="95"/>
      <c r="U269" s="95"/>
      <c r="Z269" s="95"/>
    </row>
    <row r="270" spans="4:26" x14ac:dyDescent="0.45">
      <c r="D270" s="23"/>
      <c r="E270" s="95"/>
      <c r="F270" s="95"/>
      <c r="K270" s="95"/>
      <c r="M270" s="95"/>
      <c r="N270" s="95"/>
      <c r="O270" s="117"/>
      <c r="P270" s="95"/>
      <c r="Q270" s="117"/>
      <c r="R270" s="117"/>
      <c r="S270" s="95"/>
      <c r="U270" s="95"/>
      <c r="Z270" s="95"/>
    </row>
    <row r="271" spans="4:26" x14ac:dyDescent="0.45">
      <c r="D271" s="23"/>
      <c r="E271" s="95"/>
      <c r="F271" s="95"/>
      <c r="K271" s="95"/>
      <c r="M271" s="95"/>
      <c r="N271" s="95"/>
      <c r="O271" s="117"/>
      <c r="P271" s="95"/>
      <c r="Q271" s="117"/>
      <c r="R271" s="117"/>
      <c r="S271" s="95"/>
      <c r="U271" s="95"/>
      <c r="Z271" s="95"/>
    </row>
    <row r="272" spans="4:26" x14ac:dyDescent="0.45">
      <c r="D272" s="23"/>
      <c r="E272" s="95"/>
      <c r="F272" s="95"/>
      <c r="K272" s="95"/>
      <c r="M272" s="95"/>
      <c r="N272" s="95"/>
      <c r="O272" s="117"/>
      <c r="P272" s="95"/>
      <c r="Q272" s="117"/>
      <c r="R272" s="117"/>
      <c r="S272" s="95"/>
      <c r="U272" s="95"/>
      <c r="Z272" s="95"/>
    </row>
    <row r="273" spans="4:26" x14ac:dyDescent="0.45">
      <c r="D273" s="23"/>
      <c r="E273" s="95"/>
      <c r="F273" s="95"/>
      <c r="K273" s="95"/>
      <c r="M273" s="95"/>
      <c r="N273" s="95"/>
      <c r="O273" s="117"/>
      <c r="P273" s="95"/>
      <c r="Q273" s="117"/>
      <c r="R273" s="117"/>
      <c r="S273" s="95"/>
      <c r="U273" s="95"/>
      <c r="Z273" s="95"/>
    </row>
    <row r="274" spans="4:26" x14ac:dyDescent="0.45">
      <c r="D274" s="23"/>
      <c r="E274" s="95"/>
      <c r="F274" s="95"/>
      <c r="K274" s="95"/>
      <c r="M274" s="95"/>
      <c r="N274" s="95"/>
      <c r="O274" s="117"/>
      <c r="P274" s="95"/>
      <c r="Q274" s="117"/>
      <c r="R274" s="117"/>
      <c r="S274" s="95"/>
      <c r="U274" s="95"/>
      <c r="Z274" s="95"/>
    </row>
    <row r="275" spans="4:26" x14ac:dyDescent="0.45">
      <c r="D275" s="23"/>
      <c r="E275" s="95"/>
      <c r="F275" s="95"/>
      <c r="K275" s="95"/>
      <c r="M275" s="95"/>
      <c r="N275" s="95"/>
      <c r="O275" s="117"/>
      <c r="P275" s="95"/>
      <c r="Q275" s="117"/>
      <c r="R275" s="117"/>
      <c r="S275" s="95"/>
      <c r="U275" s="95"/>
      <c r="Z275" s="95"/>
    </row>
    <row r="276" spans="4:26" x14ac:dyDescent="0.45">
      <c r="D276" s="23"/>
      <c r="E276" s="95"/>
      <c r="F276" s="95"/>
      <c r="K276" s="95"/>
      <c r="M276" s="95"/>
      <c r="N276" s="95"/>
      <c r="O276" s="117"/>
      <c r="P276" s="95"/>
      <c r="Q276" s="117"/>
      <c r="R276" s="117"/>
      <c r="S276" s="95"/>
      <c r="U276" s="95"/>
      <c r="Z276" s="95"/>
    </row>
    <row r="277" spans="4:26" x14ac:dyDescent="0.45">
      <c r="D277" s="23"/>
      <c r="E277" s="95"/>
      <c r="F277" s="95"/>
      <c r="K277" s="95"/>
      <c r="M277" s="95"/>
      <c r="N277" s="95"/>
      <c r="O277" s="117"/>
      <c r="P277" s="95"/>
      <c r="Q277" s="117"/>
      <c r="R277" s="117"/>
      <c r="S277" s="95"/>
      <c r="U277" s="95"/>
      <c r="Z277" s="95"/>
    </row>
    <row r="278" spans="4:26" x14ac:dyDescent="0.45">
      <c r="D278" s="23"/>
      <c r="E278" s="95"/>
      <c r="F278" s="95"/>
      <c r="K278" s="95"/>
      <c r="M278" s="95"/>
      <c r="N278" s="95"/>
      <c r="O278" s="117"/>
      <c r="P278" s="95"/>
      <c r="Q278" s="117"/>
      <c r="R278" s="117"/>
      <c r="S278" s="95"/>
      <c r="U278" s="95"/>
      <c r="Z278" s="95"/>
    </row>
    <row r="279" spans="4:26" x14ac:dyDescent="0.45">
      <c r="D279" s="23"/>
      <c r="E279" s="95"/>
      <c r="F279" s="95"/>
      <c r="K279" s="95"/>
      <c r="M279" s="95"/>
      <c r="N279" s="95"/>
      <c r="O279" s="117"/>
      <c r="P279" s="95"/>
      <c r="Q279" s="117"/>
      <c r="R279" s="117"/>
      <c r="S279" s="95"/>
      <c r="U279" s="95"/>
      <c r="Z279" s="95"/>
    </row>
    <row r="280" spans="4:26" x14ac:dyDescent="0.45">
      <c r="D280" s="23"/>
      <c r="E280" s="95"/>
      <c r="F280" s="95"/>
      <c r="K280" s="95"/>
      <c r="M280" s="95"/>
      <c r="N280" s="95"/>
      <c r="O280" s="117"/>
      <c r="P280" s="95"/>
      <c r="Q280" s="117"/>
      <c r="R280" s="117"/>
      <c r="S280" s="95"/>
      <c r="U280" s="95"/>
      <c r="Z280" s="95"/>
    </row>
    <row r="281" spans="4:26" x14ac:dyDescent="0.45">
      <c r="D281" s="23"/>
      <c r="E281" s="95"/>
      <c r="F281" s="95"/>
      <c r="K281" s="95"/>
      <c r="M281" s="95"/>
      <c r="N281" s="95"/>
      <c r="O281" s="117"/>
      <c r="P281" s="95"/>
      <c r="Q281" s="117"/>
      <c r="R281" s="117"/>
      <c r="S281" s="95"/>
      <c r="U281" s="95"/>
      <c r="Z281" s="95"/>
    </row>
    <row r="282" spans="4:26" x14ac:dyDescent="0.45">
      <c r="D282" s="23"/>
      <c r="E282" s="95"/>
      <c r="F282" s="95"/>
      <c r="K282" s="95"/>
      <c r="M282" s="95"/>
      <c r="N282" s="95"/>
      <c r="O282" s="117"/>
      <c r="P282" s="95"/>
      <c r="Q282" s="117"/>
      <c r="R282" s="117"/>
      <c r="S282" s="95"/>
      <c r="U282" s="95"/>
      <c r="Z282" s="95"/>
    </row>
    <row r="283" spans="4:26" x14ac:dyDescent="0.45">
      <c r="D283" s="23"/>
      <c r="E283" s="95"/>
      <c r="F283" s="95"/>
      <c r="K283" s="95"/>
      <c r="M283" s="95"/>
      <c r="N283" s="95"/>
      <c r="O283" s="117"/>
      <c r="P283" s="95"/>
      <c r="Q283" s="117"/>
      <c r="R283" s="117"/>
      <c r="S283" s="95"/>
      <c r="U283" s="95"/>
      <c r="Z283" s="95"/>
    </row>
    <row r="284" spans="4:26" x14ac:dyDescent="0.45">
      <c r="D284" s="23"/>
      <c r="E284" s="95"/>
      <c r="F284" s="95"/>
      <c r="K284" s="95"/>
      <c r="M284" s="95"/>
      <c r="N284" s="95"/>
      <c r="O284" s="117"/>
      <c r="P284" s="95"/>
      <c r="Q284" s="117"/>
      <c r="R284" s="117"/>
      <c r="S284" s="95"/>
      <c r="U284" s="95"/>
      <c r="Z284" s="95"/>
    </row>
    <row r="285" spans="4:26" x14ac:dyDescent="0.45">
      <c r="D285" s="23"/>
      <c r="E285" s="95"/>
      <c r="F285" s="95"/>
      <c r="K285" s="95"/>
      <c r="M285" s="95"/>
      <c r="N285" s="95"/>
      <c r="O285" s="117"/>
      <c r="P285" s="95"/>
      <c r="Q285" s="117"/>
      <c r="R285" s="117"/>
      <c r="S285" s="95"/>
      <c r="U285" s="95"/>
      <c r="Z285" s="95"/>
    </row>
    <row r="286" spans="4:26" x14ac:dyDescent="0.45">
      <c r="D286" s="23"/>
      <c r="E286" s="95"/>
      <c r="F286" s="95"/>
      <c r="K286" s="95"/>
      <c r="M286" s="95"/>
      <c r="N286" s="95"/>
      <c r="O286" s="117"/>
      <c r="P286" s="95"/>
      <c r="Q286" s="117"/>
      <c r="R286" s="117"/>
      <c r="S286" s="95"/>
      <c r="U286" s="95"/>
      <c r="Z286" s="95"/>
    </row>
    <row r="287" spans="4:26" x14ac:dyDescent="0.45">
      <c r="D287" s="23"/>
      <c r="E287" s="95"/>
      <c r="F287" s="95"/>
      <c r="K287" s="95"/>
      <c r="M287" s="95"/>
      <c r="N287" s="95"/>
      <c r="O287" s="117"/>
      <c r="P287" s="95"/>
      <c r="Q287" s="117"/>
      <c r="R287" s="117"/>
      <c r="S287" s="95"/>
      <c r="U287" s="95"/>
      <c r="Z287" s="95"/>
    </row>
    <row r="288" spans="4:26" x14ac:dyDescent="0.45">
      <c r="D288" s="23"/>
      <c r="E288" s="95"/>
      <c r="F288" s="95"/>
      <c r="K288" s="95"/>
      <c r="M288" s="95"/>
      <c r="N288" s="95"/>
      <c r="O288" s="117"/>
      <c r="P288" s="95"/>
      <c r="Q288" s="117"/>
      <c r="R288" s="117"/>
      <c r="S288" s="95"/>
      <c r="U288" s="95"/>
      <c r="Z288" s="95"/>
    </row>
    <row r="289" spans="4:26" x14ac:dyDescent="0.45">
      <c r="D289" s="23"/>
      <c r="E289" s="95"/>
      <c r="F289" s="95"/>
      <c r="K289" s="95"/>
      <c r="M289" s="95"/>
      <c r="N289" s="95"/>
      <c r="O289" s="117"/>
      <c r="P289" s="95"/>
      <c r="Q289" s="117"/>
      <c r="R289" s="117"/>
      <c r="S289" s="95"/>
      <c r="U289" s="95"/>
      <c r="Z289" s="95"/>
    </row>
    <row r="290" spans="4:26" x14ac:dyDescent="0.45">
      <c r="D290" s="23"/>
      <c r="E290" s="95"/>
      <c r="F290" s="95"/>
      <c r="K290" s="95"/>
      <c r="M290" s="95"/>
      <c r="N290" s="95"/>
      <c r="O290" s="117"/>
      <c r="P290" s="95"/>
      <c r="Q290" s="117"/>
      <c r="R290" s="117"/>
      <c r="S290" s="95"/>
      <c r="U290" s="95"/>
      <c r="Z290" s="95"/>
    </row>
    <row r="291" spans="4:26" x14ac:dyDescent="0.45">
      <c r="D291" s="23"/>
      <c r="E291" s="95"/>
      <c r="F291" s="95"/>
      <c r="K291" s="95"/>
      <c r="M291" s="95"/>
      <c r="N291" s="95"/>
      <c r="O291" s="117"/>
      <c r="P291" s="95"/>
      <c r="Q291" s="117"/>
      <c r="R291" s="117"/>
      <c r="S291" s="95"/>
      <c r="U291" s="95"/>
      <c r="Z291" s="95"/>
    </row>
    <row r="292" spans="4:26" x14ac:dyDescent="0.45">
      <c r="D292" s="23"/>
      <c r="E292" s="95"/>
      <c r="F292" s="95"/>
      <c r="K292" s="95"/>
      <c r="M292" s="95"/>
      <c r="N292" s="95"/>
      <c r="O292" s="117"/>
      <c r="P292" s="95"/>
      <c r="Q292" s="117"/>
      <c r="R292" s="117"/>
      <c r="S292" s="95"/>
      <c r="U292" s="95"/>
      <c r="Z292" s="95"/>
    </row>
    <row r="293" spans="4:26" x14ac:dyDescent="0.45">
      <c r="D293" s="23"/>
      <c r="E293" s="95"/>
      <c r="F293" s="95"/>
      <c r="K293" s="95"/>
      <c r="M293" s="95"/>
      <c r="N293" s="95"/>
      <c r="O293" s="117"/>
      <c r="P293" s="95"/>
      <c r="Q293" s="117"/>
      <c r="R293" s="117"/>
      <c r="S293" s="95"/>
      <c r="U293" s="95"/>
      <c r="Z293" s="95"/>
    </row>
    <row r="294" spans="4:26" x14ac:dyDescent="0.45">
      <c r="D294" s="23"/>
      <c r="E294" s="95"/>
      <c r="F294" s="95"/>
      <c r="K294" s="95"/>
      <c r="M294" s="95"/>
      <c r="N294" s="95"/>
      <c r="O294" s="117"/>
      <c r="P294" s="95"/>
      <c r="Q294" s="117"/>
      <c r="R294" s="117"/>
      <c r="S294" s="95"/>
      <c r="U294" s="95"/>
      <c r="Z294" s="95"/>
    </row>
    <row r="295" spans="4:26" x14ac:dyDescent="0.45">
      <c r="D295" s="23"/>
      <c r="E295" s="95"/>
      <c r="F295" s="95"/>
      <c r="K295" s="95"/>
      <c r="M295" s="95"/>
      <c r="N295" s="95"/>
      <c r="O295" s="117"/>
      <c r="P295" s="95"/>
      <c r="Q295" s="117"/>
      <c r="R295" s="117"/>
      <c r="S295" s="95"/>
      <c r="U295" s="95"/>
      <c r="Z295" s="95"/>
    </row>
    <row r="296" spans="4:26" x14ac:dyDescent="0.45">
      <c r="D296" s="23"/>
      <c r="E296" s="95"/>
      <c r="F296" s="95"/>
      <c r="K296" s="95"/>
      <c r="M296" s="95"/>
      <c r="N296" s="95"/>
      <c r="O296" s="117"/>
      <c r="P296" s="95"/>
      <c r="Q296" s="117"/>
      <c r="R296" s="117"/>
      <c r="S296" s="95"/>
      <c r="U296" s="95"/>
      <c r="Z296" s="95"/>
    </row>
    <row r="297" spans="4:26" x14ac:dyDescent="0.45">
      <c r="D297" s="23"/>
      <c r="E297" s="95"/>
      <c r="F297" s="95"/>
      <c r="K297" s="95"/>
      <c r="M297" s="95"/>
      <c r="N297" s="95"/>
      <c r="O297" s="117"/>
      <c r="P297" s="95"/>
      <c r="Q297" s="117"/>
      <c r="R297" s="117"/>
      <c r="S297" s="95"/>
      <c r="U297" s="95"/>
      <c r="Z297" s="95"/>
    </row>
    <row r="298" spans="4:26" x14ac:dyDescent="0.45">
      <c r="D298" s="23"/>
      <c r="E298" s="95"/>
      <c r="F298" s="95"/>
      <c r="K298" s="95"/>
      <c r="M298" s="95"/>
      <c r="N298" s="95"/>
      <c r="O298" s="117"/>
      <c r="P298" s="95"/>
      <c r="Q298" s="117"/>
      <c r="R298" s="117"/>
      <c r="S298" s="95"/>
      <c r="U298" s="95"/>
      <c r="Z298" s="95"/>
    </row>
    <row r="299" spans="4:26" x14ac:dyDescent="0.45">
      <c r="D299" s="23"/>
      <c r="E299" s="95"/>
      <c r="F299" s="95"/>
      <c r="K299" s="95"/>
      <c r="M299" s="95"/>
      <c r="N299" s="95"/>
      <c r="O299" s="117"/>
      <c r="P299" s="95"/>
      <c r="Q299" s="117"/>
      <c r="R299" s="117"/>
      <c r="S299" s="95"/>
      <c r="U299" s="95"/>
      <c r="Z299" s="95"/>
    </row>
    <row r="300" spans="4:26" x14ac:dyDescent="0.45">
      <c r="D300" s="23"/>
      <c r="E300" s="95"/>
      <c r="F300" s="95"/>
      <c r="K300" s="95"/>
      <c r="M300" s="95"/>
      <c r="N300" s="95"/>
      <c r="O300" s="117"/>
      <c r="P300" s="95"/>
      <c r="Q300" s="117"/>
      <c r="R300" s="117"/>
      <c r="S300" s="95"/>
      <c r="U300" s="95"/>
      <c r="Z300" s="95"/>
    </row>
    <row r="301" spans="4:26" x14ac:dyDescent="0.45">
      <c r="D301" s="23"/>
      <c r="E301" s="95"/>
      <c r="F301" s="95"/>
      <c r="K301" s="95"/>
      <c r="M301" s="95"/>
      <c r="N301" s="95"/>
      <c r="O301" s="117"/>
      <c r="P301" s="95"/>
      <c r="Q301" s="117"/>
      <c r="R301" s="117"/>
      <c r="S301" s="95"/>
      <c r="U301" s="95"/>
      <c r="Z301" s="95"/>
    </row>
    <row r="302" spans="4:26" x14ac:dyDescent="0.45">
      <c r="D302" s="23"/>
      <c r="E302" s="95"/>
      <c r="F302" s="95"/>
      <c r="K302" s="95"/>
      <c r="M302" s="95"/>
      <c r="N302" s="95"/>
      <c r="O302" s="117"/>
      <c r="P302" s="95"/>
      <c r="Q302" s="117"/>
      <c r="R302" s="117"/>
      <c r="S302" s="95"/>
      <c r="U302" s="95"/>
      <c r="Z302" s="95"/>
    </row>
    <row r="303" spans="4:26" x14ac:dyDescent="0.45">
      <c r="D303" s="23"/>
      <c r="E303" s="95"/>
      <c r="F303" s="95"/>
      <c r="K303" s="95"/>
      <c r="M303" s="95"/>
      <c r="N303" s="95"/>
      <c r="O303" s="117"/>
      <c r="P303" s="95"/>
      <c r="Q303" s="117"/>
      <c r="R303" s="117"/>
      <c r="S303" s="95"/>
      <c r="U303" s="95"/>
      <c r="Z303" s="95"/>
    </row>
    <row r="304" spans="4:26" x14ac:dyDescent="0.45">
      <c r="D304" s="23"/>
      <c r="E304" s="95"/>
      <c r="F304" s="95"/>
      <c r="K304" s="95"/>
      <c r="M304" s="95"/>
      <c r="N304" s="95"/>
      <c r="O304" s="117"/>
      <c r="P304" s="95"/>
      <c r="Q304" s="117"/>
      <c r="R304" s="117"/>
      <c r="S304" s="95"/>
      <c r="U304" s="95"/>
      <c r="Z304" s="95"/>
    </row>
    <row r="305" spans="4:26" x14ac:dyDescent="0.45">
      <c r="D305" s="23"/>
      <c r="E305" s="95"/>
      <c r="F305" s="95"/>
      <c r="K305" s="95"/>
      <c r="M305" s="95"/>
      <c r="N305" s="95"/>
      <c r="O305" s="117"/>
      <c r="P305" s="95"/>
      <c r="Q305" s="117"/>
      <c r="R305" s="117"/>
      <c r="S305" s="95"/>
      <c r="U305" s="95"/>
      <c r="Z305" s="95"/>
    </row>
    <row r="306" spans="4:26" x14ac:dyDescent="0.45">
      <c r="D306" s="23"/>
      <c r="E306" s="95"/>
      <c r="F306" s="95"/>
      <c r="K306" s="95"/>
      <c r="M306" s="95"/>
      <c r="N306" s="95"/>
      <c r="O306" s="117"/>
      <c r="P306" s="95"/>
      <c r="Q306" s="117"/>
      <c r="R306" s="117"/>
      <c r="S306" s="95"/>
      <c r="U306" s="95"/>
      <c r="Z306" s="95"/>
    </row>
    <row r="307" spans="4:26" x14ac:dyDescent="0.45">
      <c r="D307" s="23"/>
      <c r="E307" s="95"/>
      <c r="F307" s="95"/>
      <c r="K307" s="95"/>
      <c r="M307" s="95"/>
      <c r="N307" s="95"/>
      <c r="O307" s="117"/>
      <c r="P307" s="95"/>
      <c r="Q307" s="117"/>
      <c r="R307" s="117"/>
      <c r="S307" s="95"/>
      <c r="U307" s="95"/>
      <c r="Z307" s="95"/>
    </row>
    <row r="308" spans="4:26" x14ac:dyDescent="0.45">
      <c r="D308" s="23"/>
      <c r="E308" s="95"/>
      <c r="F308" s="95"/>
      <c r="K308" s="95"/>
      <c r="M308" s="95"/>
      <c r="N308" s="95"/>
      <c r="O308" s="117"/>
      <c r="P308" s="95"/>
      <c r="Q308" s="117"/>
      <c r="R308" s="117"/>
      <c r="S308" s="95"/>
      <c r="U308" s="95"/>
      <c r="Z308" s="95"/>
    </row>
    <row r="309" spans="4:26" x14ac:dyDescent="0.45">
      <c r="D309" s="23"/>
      <c r="E309" s="95"/>
      <c r="F309" s="95"/>
      <c r="K309" s="95"/>
      <c r="M309" s="95"/>
      <c r="N309" s="95"/>
      <c r="O309" s="117"/>
      <c r="P309" s="95"/>
      <c r="Q309" s="117"/>
      <c r="R309" s="117"/>
      <c r="S309" s="95"/>
      <c r="U309" s="95"/>
      <c r="Z309" s="95"/>
    </row>
    <row r="310" spans="4:26" x14ac:dyDescent="0.45">
      <c r="D310" s="23"/>
      <c r="E310" s="95"/>
      <c r="F310" s="95"/>
      <c r="K310" s="95"/>
      <c r="M310" s="95"/>
      <c r="N310" s="95"/>
      <c r="O310" s="117"/>
      <c r="P310" s="95"/>
      <c r="Q310" s="117"/>
      <c r="R310" s="117"/>
      <c r="S310" s="95"/>
      <c r="U310" s="95"/>
      <c r="Z310" s="95"/>
    </row>
    <row r="311" spans="4:26" x14ac:dyDescent="0.45">
      <c r="D311" s="23"/>
      <c r="E311" s="95"/>
      <c r="F311" s="95"/>
      <c r="K311" s="95"/>
      <c r="M311" s="95"/>
      <c r="N311" s="95"/>
      <c r="O311" s="117"/>
      <c r="P311" s="95"/>
      <c r="Q311" s="117"/>
      <c r="R311" s="117"/>
      <c r="S311" s="95"/>
      <c r="U311" s="95"/>
      <c r="Z311" s="95"/>
    </row>
    <row r="312" spans="4:26" x14ac:dyDescent="0.45">
      <c r="D312" s="23"/>
      <c r="E312" s="95"/>
      <c r="F312" s="95"/>
      <c r="K312" s="95"/>
      <c r="M312" s="95"/>
      <c r="N312" s="95"/>
      <c r="O312" s="117"/>
      <c r="P312" s="95"/>
      <c r="Q312" s="117"/>
      <c r="R312" s="117"/>
      <c r="S312" s="95"/>
      <c r="U312" s="95"/>
      <c r="Z312" s="95"/>
    </row>
    <row r="313" spans="4:26" x14ac:dyDescent="0.45">
      <c r="D313" s="23"/>
      <c r="E313" s="95"/>
      <c r="F313" s="95"/>
      <c r="K313" s="95"/>
      <c r="M313" s="95"/>
      <c r="N313" s="95"/>
      <c r="O313" s="117"/>
      <c r="P313" s="95"/>
      <c r="Q313" s="117"/>
      <c r="R313" s="117"/>
      <c r="S313" s="95"/>
      <c r="U313" s="95"/>
      <c r="Z313" s="95"/>
    </row>
    <row r="314" spans="4:26" x14ac:dyDescent="0.45">
      <c r="D314" s="23"/>
      <c r="E314" s="95"/>
      <c r="F314" s="95"/>
      <c r="K314" s="95"/>
      <c r="M314" s="95"/>
      <c r="N314" s="95"/>
      <c r="O314" s="117"/>
      <c r="P314" s="95"/>
      <c r="Q314" s="117"/>
      <c r="R314" s="117"/>
      <c r="S314" s="95"/>
      <c r="U314" s="95"/>
      <c r="Z314" s="95"/>
    </row>
    <row r="315" spans="4:26" x14ac:dyDescent="0.45">
      <c r="D315" s="23"/>
      <c r="E315" s="95"/>
      <c r="F315" s="95"/>
      <c r="K315" s="95"/>
      <c r="M315" s="95"/>
      <c r="N315" s="95"/>
      <c r="O315" s="117"/>
      <c r="P315" s="95"/>
      <c r="Q315" s="117"/>
      <c r="R315" s="117"/>
      <c r="S315" s="95"/>
      <c r="U315" s="95"/>
      <c r="Z315" s="95"/>
    </row>
    <row r="316" spans="4:26" x14ac:dyDescent="0.45">
      <c r="D316" s="23"/>
      <c r="E316" s="95"/>
      <c r="F316" s="95"/>
      <c r="K316" s="95"/>
      <c r="M316" s="95"/>
      <c r="N316" s="95"/>
      <c r="O316" s="117"/>
      <c r="P316" s="95"/>
      <c r="Q316" s="117"/>
      <c r="R316" s="117"/>
      <c r="S316" s="95"/>
      <c r="U316" s="95"/>
      <c r="Z316" s="95"/>
    </row>
    <row r="317" spans="4:26" x14ac:dyDescent="0.45">
      <c r="D317" s="23"/>
      <c r="E317" s="95"/>
      <c r="F317" s="95"/>
      <c r="K317" s="95"/>
      <c r="M317" s="95"/>
      <c r="N317" s="95"/>
      <c r="O317" s="117"/>
      <c r="P317" s="95"/>
      <c r="Q317" s="117"/>
      <c r="R317" s="117"/>
      <c r="S317" s="95"/>
      <c r="U317" s="95"/>
      <c r="Z317" s="95"/>
    </row>
    <row r="318" spans="4:26" x14ac:dyDescent="0.45">
      <c r="D318" s="23"/>
      <c r="E318" s="95"/>
      <c r="F318" s="95"/>
      <c r="K318" s="95"/>
      <c r="M318" s="95"/>
      <c r="N318" s="95"/>
      <c r="O318" s="117"/>
      <c r="P318" s="95"/>
      <c r="Q318" s="117"/>
      <c r="R318" s="117"/>
      <c r="S318" s="95"/>
      <c r="U318" s="95"/>
      <c r="Z318" s="95"/>
    </row>
    <row r="319" spans="4:26" x14ac:dyDescent="0.45">
      <c r="D319" s="23"/>
      <c r="E319" s="95"/>
      <c r="F319" s="95"/>
      <c r="K319" s="95"/>
      <c r="M319" s="95"/>
      <c r="N319" s="95"/>
      <c r="O319" s="117"/>
      <c r="P319" s="95"/>
      <c r="Q319" s="117"/>
      <c r="R319" s="117"/>
      <c r="S319" s="95"/>
      <c r="U319" s="95"/>
      <c r="Z319" s="95"/>
    </row>
    <row r="320" spans="4:26" x14ac:dyDescent="0.45">
      <c r="D320" s="23"/>
      <c r="E320" s="95"/>
      <c r="F320" s="95"/>
      <c r="K320" s="95"/>
      <c r="M320" s="95"/>
      <c r="N320" s="95"/>
      <c r="O320" s="117"/>
      <c r="P320" s="95"/>
      <c r="Q320" s="117"/>
      <c r="R320" s="117"/>
      <c r="S320" s="95"/>
      <c r="U320" s="95"/>
      <c r="Z320" s="95"/>
    </row>
    <row r="321" spans="4:26" x14ac:dyDescent="0.45">
      <c r="D321" s="23"/>
      <c r="E321" s="95"/>
      <c r="F321" s="95"/>
      <c r="K321" s="95"/>
      <c r="M321" s="95"/>
      <c r="N321" s="95"/>
      <c r="O321" s="117"/>
      <c r="P321" s="95"/>
      <c r="Q321" s="117"/>
      <c r="R321" s="117"/>
      <c r="S321" s="95"/>
      <c r="U321" s="95"/>
      <c r="Z321" s="95"/>
    </row>
    <row r="322" spans="4:26" x14ac:dyDescent="0.45">
      <c r="D322" s="23"/>
      <c r="E322" s="95"/>
      <c r="F322" s="95"/>
      <c r="K322" s="95"/>
      <c r="M322" s="95"/>
      <c r="N322" s="95"/>
      <c r="O322" s="117"/>
      <c r="P322" s="95"/>
      <c r="Q322" s="117"/>
      <c r="R322" s="117"/>
      <c r="S322" s="95"/>
      <c r="U322" s="95"/>
      <c r="Z322" s="95"/>
    </row>
    <row r="323" spans="4:26" x14ac:dyDescent="0.45">
      <c r="D323" s="23"/>
      <c r="E323" s="95"/>
      <c r="F323" s="95"/>
      <c r="K323" s="95"/>
      <c r="M323" s="95"/>
      <c r="N323" s="95"/>
      <c r="O323" s="117"/>
      <c r="P323" s="95"/>
      <c r="Q323" s="117"/>
      <c r="R323" s="117"/>
      <c r="S323" s="95"/>
      <c r="U323" s="95"/>
      <c r="Z323" s="95"/>
    </row>
    <row r="324" spans="4:26" x14ac:dyDescent="0.45">
      <c r="D324" s="23"/>
      <c r="E324" s="95"/>
      <c r="F324" s="95"/>
      <c r="K324" s="95"/>
      <c r="M324" s="95"/>
      <c r="N324" s="95"/>
      <c r="O324" s="117"/>
      <c r="P324" s="95"/>
      <c r="Q324" s="117"/>
      <c r="R324" s="117"/>
      <c r="S324" s="95"/>
      <c r="U324" s="95"/>
      <c r="Z324" s="95"/>
    </row>
    <row r="325" spans="4:26" x14ac:dyDescent="0.45">
      <c r="D325" s="23"/>
      <c r="E325" s="95"/>
      <c r="F325" s="95"/>
      <c r="K325" s="95"/>
      <c r="M325" s="95"/>
      <c r="N325" s="95"/>
      <c r="O325" s="117"/>
      <c r="P325" s="95"/>
      <c r="Q325" s="117"/>
      <c r="R325" s="117"/>
      <c r="S325" s="95"/>
      <c r="U325" s="95"/>
      <c r="Z325" s="95"/>
    </row>
    <row r="326" spans="4:26" x14ac:dyDescent="0.45">
      <c r="D326" s="23"/>
      <c r="E326" s="95"/>
      <c r="F326" s="95"/>
      <c r="K326" s="95"/>
      <c r="M326" s="95"/>
      <c r="N326" s="95"/>
      <c r="O326" s="117"/>
      <c r="P326" s="95"/>
      <c r="Q326" s="117"/>
      <c r="R326" s="117"/>
      <c r="S326" s="95"/>
      <c r="U326" s="95"/>
      <c r="Z326" s="95"/>
    </row>
    <row r="327" spans="4:26" x14ac:dyDescent="0.45">
      <c r="D327" s="23"/>
      <c r="E327" s="95"/>
      <c r="F327" s="95"/>
      <c r="K327" s="95"/>
      <c r="M327" s="95"/>
      <c r="N327" s="95"/>
      <c r="O327" s="117"/>
      <c r="P327" s="95"/>
      <c r="Q327" s="117"/>
      <c r="R327" s="117"/>
      <c r="S327" s="95"/>
      <c r="U327" s="95"/>
      <c r="Z327" s="95"/>
    </row>
    <row r="328" spans="4:26" x14ac:dyDescent="0.45">
      <c r="D328" s="23"/>
      <c r="E328" s="95"/>
      <c r="F328" s="95"/>
      <c r="K328" s="95"/>
      <c r="M328" s="95"/>
      <c r="N328" s="95"/>
      <c r="O328" s="117"/>
      <c r="P328" s="95"/>
      <c r="Q328" s="117"/>
      <c r="R328" s="117"/>
      <c r="S328" s="95"/>
      <c r="U328" s="95"/>
      <c r="Z328" s="95"/>
    </row>
    <row r="329" spans="4:26" x14ac:dyDescent="0.45">
      <c r="D329" s="23"/>
      <c r="E329" s="95"/>
      <c r="F329" s="95"/>
      <c r="K329" s="95"/>
      <c r="M329" s="95"/>
      <c r="N329" s="95"/>
      <c r="O329" s="117"/>
      <c r="P329" s="95"/>
      <c r="Q329" s="117"/>
      <c r="R329" s="117"/>
      <c r="S329" s="95"/>
      <c r="U329" s="95"/>
      <c r="Z329" s="95"/>
    </row>
    <row r="330" spans="4:26" x14ac:dyDescent="0.45">
      <c r="D330" s="23"/>
      <c r="E330" s="95"/>
      <c r="F330" s="95"/>
      <c r="K330" s="95"/>
      <c r="M330" s="95"/>
      <c r="N330" s="95"/>
      <c r="O330" s="117"/>
      <c r="P330" s="95"/>
      <c r="Q330" s="117"/>
      <c r="R330" s="117"/>
      <c r="S330" s="95"/>
      <c r="U330" s="95"/>
      <c r="Z330" s="95"/>
    </row>
    <row r="331" spans="4:26" x14ac:dyDescent="0.45">
      <c r="D331" s="23"/>
      <c r="E331" s="95"/>
      <c r="F331" s="95"/>
      <c r="K331" s="95"/>
      <c r="M331" s="95"/>
      <c r="N331" s="95"/>
      <c r="O331" s="117"/>
      <c r="P331" s="95"/>
      <c r="Q331" s="117"/>
      <c r="R331" s="117"/>
      <c r="S331" s="95"/>
      <c r="U331" s="95"/>
      <c r="Z331" s="95"/>
    </row>
    <row r="332" spans="4:26" x14ac:dyDescent="0.45">
      <c r="D332" s="23"/>
      <c r="E332" s="95"/>
      <c r="F332" s="95"/>
      <c r="K332" s="95"/>
      <c r="M332" s="95"/>
      <c r="N332" s="95"/>
      <c r="O332" s="117"/>
      <c r="P332" s="95"/>
      <c r="Q332" s="117"/>
      <c r="R332" s="117"/>
      <c r="S332" s="95"/>
      <c r="U332" s="95"/>
      <c r="Z332" s="95"/>
    </row>
    <row r="333" spans="4:26" x14ac:dyDescent="0.45">
      <c r="D333" s="23"/>
      <c r="E333" s="95"/>
      <c r="F333" s="95"/>
      <c r="K333" s="95"/>
      <c r="M333" s="95"/>
      <c r="N333" s="95"/>
      <c r="O333" s="117"/>
      <c r="P333" s="95"/>
      <c r="Q333" s="117"/>
      <c r="R333" s="117"/>
      <c r="S333" s="95"/>
      <c r="U333" s="95"/>
      <c r="Z333" s="95"/>
    </row>
    <row r="334" spans="4:26" x14ac:dyDescent="0.45">
      <c r="D334" s="23"/>
      <c r="E334" s="95"/>
      <c r="F334" s="95"/>
      <c r="K334" s="95"/>
      <c r="M334" s="95"/>
      <c r="N334" s="95"/>
      <c r="O334" s="117"/>
      <c r="P334" s="95"/>
      <c r="Q334" s="117"/>
      <c r="R334" s="117"/>
      <c r="S334" s="95"/>
      <c r="U334" s="95"/>
      <c r="Z334" s="95"/>
    </row>
    <row r="335" spans="4:26" x14ac:dyDescent="0.45">
      <c r="D335" s="23"/>
      <c r="E335" s="95"/>
      <c r="F335" s="95"/>
      <c r="K335" s="95"/>
      <c r="M335" s="95"/>
      <c r="N335" s="95"/>
      <c r="O335" s="117"/>
      <c r="P335" s="95"/>
      <c r="Q335" s="117"/>
      <c r="R335" s="117"/>
      <c r="S335" s="95"/>
      <c r="U335" s="95"/>
      <c r="Z335" s="95"/>
    </row>
    <row r="336" spans="4:26" x14ac:dyDescent="0.45">
      <c r="D336" s="23"/>
      <c r="E336" s="95"/>
      <c r="F336" s="95"/>
      <c r="K336" s="95"/>
      <c r="M336" s="95"/>
      <c r="N336" s="95"/>
      <c r="O336" s="117"/>
      <c r="P336" s="95"/>
      <c r="Q336" s="117"/>
      <c r="R336" s="117"/>
      <c r="S336" s="95"/>
      <c r="U336" s="95"/>
      <c r="Z336" s="95"/>
    </row>
    <row r="337" spans="4:26" x14ac:dyDescent="0.45">
      <c r="D337" s="23"/>
      <c r="E337" s="95"/>
      <c r="F337" s="95"/>
      <c r="K337" s="95"/>
      <c r="M337" s="95"/>
      <c r="N337" s="95"/>
      <c r="O337" s="117"/>
      <c r="P337" s="95"/>
      <c r="Q337" s="117"/>
      <c r="R337" s="117"/>
      <c r="S337" s="95"/>
      <c r="U337" s="95"/>
      <c r="Z337" s="95"/>
    </row>
    <row r="338" spans="4:26" x14ac:dyDescent="0.45">
      <c r="D338" s="23"/>
      <c r="E338" s="95"/>
      <c r="F338" s="95"/>
      <c r="K338" s="95"/>
      <c r="M338" s="95"/>
      <c r="N338" s="95"/>
      <c r="O338" s="117"/>
      <c r="P338" s="95"/>
      <c r="Q338" s="117"/>
      <c r="R338" s="117"/>
      <c r="S338" s="95"/>
      <c r="U338" s="95"/>
      <c r="Z338" s="95"/>
    </row>
    <row r="339" spans="4:26" x14ac:dyDescent="0.45">
      <c r="D339" s="23"/>
      <c r="E339" s="95"/>
      <c r="F339" s="95"/>
      <c r="K339" s="95"/>
      <c r="M339" s="95"/>
      <c r="N339" s="95"/>
      <c r="O339" s="117"/>
      <c r="P339" s="95"/>
      <c r="Q339" s="117"/>
      <c r="R339" s="117"/>
      <c r="S339" s="95"/>
      <c r="U339" s="95"/>
      <c r="Z339" s="95"/>
    </row>
    <row r="340" spans="4:26" x14ac:dyDescent="0.45">
      <c r="D340" s="23"/>
      <c r="E340" s="95"/>
      <c r="F340" s="95"/>
      <c r="K340" s="95"/>
      <c r="M340" s="95"/>
      <c r="N340" s="95"/>
      <c r="O340" s="117"/>
      <c r="P340" s="95"/>
      <c r="Q340" s="117"/>
      <c r="R340" s="117"/>
      <c r="S340" s="95"/>
      <c r="U340" s="95"/>
      <c r="Z340" s="95"/>
    </row>
    <row r="341" spans="4:26" x14ac:dyDescent="0.45">
      <c r="D341" s="23"/>
      <c r="E341" s="95"/>
      <c r="F341" s="95"/>
      <c r="K341" s="95"/>
      <c r="M341" s="95"/>
      <c r="N341" s="95"/>
      <c r="O341" s="117"/>
      <c r="P341" s="95"/>
      <c r="Q341" s="117"/>
      <c r="R341" s="117"/>
      <c r="S341" s="95"/>
      <c r="U341" s="95"/>
      <c r="Z341" s="95"/>
    </row>
    <row r="342" spans="4:26" x14ac:dyDescent="0.45">
      <c r="D342" s="23"/>
      <c r="E342" s="95"/>
      <c r="F342" s="95"/>
      <c r="K342" s="95"/>
      <c r="M342" s="95"/>
      <c r="N342" s="95"/>
      <c r="O342" s="117"/>
      <c r="P342" s="95"/>
      <c r="Q342" s="117"/>
      <c r="R342" s="117"/>
      <c r="S342" s="95"/>
      <c r="U342" s="95"/>
      <c r="Z342" s="95"/>
    </row>
    <row r="343" spans="4:26" x14ac:dyDescent="0.45">
      <c r="D343" s="23"/>
      <c r="E343" s="95"/>
      <c r="F343" s="95"/>
      <c r="K343" s="95"/>
      <c r="M343" s="95"/>
      <c r="N343" s="95"/>
      <c r="O343" s="117"/>
      <c r="P343" s="95"/>
      <c r="Q343" s="117"/>
      <c r="R343" s="117"/>
      <c r="S343" s="95"/>
      <c r="U343" s="95"/>
      <c r="Z343" s="95"/>
    </row>
    <row r="344" spans="4:26" x14ac:dyDescent="0.45">
      <c r="D344" s="23"/>
      <c r="E344" s="95"/>
      <c r="F344" s="95"/>
      <c r="K344" s="95"/>
      <c r="M344" s="95"/>
      <c r="N344" s="95"/>
      <c r="O344" s="117"/>
      <c r="P344" s="95"/>
      <c r="Q344" s="117"/>
      <c r="R344" s="117"/>
      <c r="S344" s="95"/>
      <c r="U344" s="95"/>
      <c r="Z344" s="95"/>
    </row>
    <row r="345" spans="4:26" x14ac:dyDescent="0.45">
      <c r="D345" s="23"/>
      <c r="E345" s="95"/>
      <c r="F345" s="95"/>
      <c r="K345" s="95"/>
      <c r="M345" s="95"/>
      <c r="N345" s="95"/>
      <c r="O345" s="117"/>
      <c r="P345" s="95"/>
      <c r="Q345" s="117"/>
      <c r="R345" s="117"/>
      <c r="S345" s="95"/>
      <c r="U345" s="95"/>
      <c r="Z345" s="95"/>
    </row>
    <row r="346" spans="4:26" x14ac:dyDescent="0.45">
      <c r="D346" s="23"/>
      <c r="E346" s="95"/>
      <c r="F346" s="95"/>
      <c r="K346" s="95"/>
      <c r="M346" s="95"/>
      <c r="N346" s="95"/>
      <c r="O346" s="117"/>
      <c r="P346" s="95"/>
      <c r="Q346" s="117"/>
      <c r="R346" s="117"/>
      <c r="S346" s="95"/>
      <c r="U346" s="95"/>
      <c r="Z346" s="95"/>
    </row>
    <row r="347" spans="4:26" x14ac:dyDescent="0.45">
      <c r="D347" s="23"/>
      <c r="E347" s="95"/>
      <c r="F347" s="95"/>
      <c r="K347" s="95"/>
      <c r="M347" s="95"/>
      <c r="N347" s="95"/>
      <c r="O347" s="117"/>
      <c r="P347" s="95"/>
      <c r="Q347" s="117"/>
      <c r="R347" s="117"/>
      <c r="S347" s="95"/>
      <c r="U347" s="95"/>
      <c r="Z347" s="95"/>
    </row>
    <row r="348" spans="4:26" x14ac:dyDescent="0.45">
      <c r="D348" s="23"/>
      <c r="E348" s="95"/>
      <c r="F348" s="95"/>
      <c r="K348" s="95"/>
      <c r="M348" s="95"/>
      <c r="N348" s="95"/>
      <c r="O348" s="117"/>
      <c r="P348" s="95"/>
      <c r="Q348" s="117"/>
      <c r="R348" s="117"/>
      <c r="S348" s="95"/>
      <c r="U348" s="95"/>
      <c r="Z348" s="95"/>
    </row>
    <row r="349" spans="4:26" x14ac:dyDescent="0.45">
      <c r="D349" s="23"/>
      <c r="E349" s="95"/>
      <c r="F349" s="95"/>
      <c r="K349" s="95"/>
      <c r="M349" s="95"/>
      <c r="N349" s="95"/>
      <c r="O349" s="117"/>
      <c r="P349" s="95"/>
      <c r="Q349" s="117"/>
      <c r="R349" s="117"/>
      <c r="S349" s="95"/>
      <c r="U349" s="95"/>
      <c r="Z349" s="95"/>
    </row>
    <row r="350" spans="4:26" x14ac:dyDescent="0.45">
      <c r="D350" s="23"/>
      <c r="E350" s="95"/>
      <c r="F350" s="95"/>
      <c r="K350" s="95"/>
      <c r="M350" s="95"/>
      <c r="N350" s="95"/>
      <c r="O350" s="117"/>
      <c r="P350" s="95"/>
      <c r="Q350" s="117"/>
      <c r="R350" s="117"/>
      <c r="S350" s="95"/>
      <c r="U350" s="95"/>
      <c r="Z350" s="95"/>
    </row>
    <row r="351" spans="4:26" x14ac:dyDescent="0.45">
      <c r="D351" s="23"/>
      <c r="E351" s="95"/>
      <c r="F351" s="95"/>
      <c r="K351" s="95"/>
      <c r="M351" s="95"/>
      <c r="N351" s="95"/>
      <c r="O351" s="117"/>
      <c r="P351" s="95"/>
      <c r="Q351" s="117"/>
      <c r="R351" s="117"/>
      <c r="S351" s="95"/>
      <c r="U351" s="95"/>
      <c r="Z351" s="95"/>
    </row>
    <row r="352" spans="4:26" x14ac:dyDescent="0.45">
      <c r="D352" s="23"/>
      <c r="E352" s="95"/>
      <c r="F352" s="95"/>
      <c r="K352" s="95"/>
      <c r="M352" s="95"/>
      <c r="N352" s="95"/>
      <c r="O352" s="117"/>
      <c r="P352" s="95"/>
      <c r="Q352" s="117"/>
      <c r="R352" s="117"/>
      <c r="S352" s="95"/>
      <c r="U352" s="95"/>
      <c r="Z352" s="95"/>
    </row>
    <row r="353" spans="4:26" x14ac:dyDescent="0.45">
      <c r="D353" s="23"/>
      <c r="E353" s="95"/>
      <c r="F353" s="95"/>
      <c r="K353" s="95"/>
      <c r="M353" s="95"/>
      <c r="N353" s="95"/>
      <c r="O353" s="117"/>
      <c r="P353" s="95"/>
      <c r="Q353" s="117"/>
      <c r="R353" s="117"/>
      <c r="S353" s="95"/>
      <c r="U353" s="95"/>
      <c r="Z353" s="95"/>
    </row>
    <row r="354" spans="4:26" x14ac:dyDescent="0.45">
      <c r="D354" s="23"/>
      <c r="E354" s="95"/>
      <c r="F354" s="95"/>
      <c r="K354" s="95"/>
      <c r="M354" s="95"/>
      <c r="N354" s="95"/>
      <c r="O354" s="117"/>
      <c r="P354" s="95"/>
      <c r="Q354" s="117"/>
      <c r="R354" s="117"/>
      <c r="S354" s="95"/>
      <c r="U354" s="95"/>
      <c r="Z354" s="95"/>
    </row>
    <row r="355" spans="4:26" x14ac:dyDescent="0.45">
      <c r="D355" s="23"/>
      <c r="E355" s="95"/>
      <c r="F355" s="95"/>
      <c r="K355" s="95"/>
      <c r="M355" s="95"/>
      <c r="N355" s="95"/>
      <c r="O355" s="117"/>
      <c r="P355" s="95"/>
      <c r="Q355" s="117"/>
      <c r="R355" s="117"/>
      <c r="S355" s="95"/>
      <c r="U355" s="95"/>
      <c r="Z355" s="95"/>
    </row>
    <row r="356" spans="4:26" x14ac:dyDescent="0.45">
      <c r="D356" s="23"/>
      <c r="E356" s="95"/>
      <c r="F356" s="95"/>
      <c r="K356" s="95"/>
      <c r="M356" s="95"/>
      <c r="N356" s="95"/>
      <c r="O356" s="117"/>
      <c r="P356" s="95"/>
      <c r="Q356" s="117"/>
      <c r="R356" s="117"/>
      <c r="S356" s="95"/>
      <c r="U356" s="95"/>
      <c r="Z356" s="95"/>
    </row>
    <row r="357" spans="4:26" x14ac:dyDescent="0.45">
      <c r="D357" s="23"/>
      <c r="E357" s="95"/>
      <c r="F357" s="95"/>
      <c r="K357" s="95"/>
      <c r="M357" s="95"/>
      <c r="N357" s="95"/>
      <c r="O357" s="117"/>
      <c r="P357" s="95"/>
      <c r="Q357" s="117"/>
      <c r="R357" s="117"/>
      <c r="S357" s="95"/>
      <c r="U357" s="95"/>
      <c r="Z357" s="95"/>
    </row>
    <row r="358" spans="4:26" x14ac:dyDescent="0.45">
      <c r="D358" s="23"/>
      <c r="E358" s="95"/>
      <c r="F358" s="95"/>
      <c r="K358" s="95"/>
      <c r="M358" s="95"/>
      <c r="N358" s="95"/>
      <c r="O358" s="117"/>
      <c r="P358" s="95"/>
      <c r="Q358" s="117"/>
      <c r="R358" s="117"/>
      <c r="S358" s="95"/>
      <c r="U358" s="95"/>
      <c r="Z358" s="95"/>
    </row>
    <row r="359" spans="4:26" x14ac:dyDescent="0.45">
      <c r="D359" s="23"/>
      <c r="E359" s="95"/>
      <c r="F359" s="95"/>
      <c r="K359" s="95"/>
      <c r="M359" s="95"/>
      <c r="N359" s="95"/>
      <c r="O359" s="117"/>
      <c r="P359" s="95"/>
      <c r="Q359" s="117"/>
      <c r="R359" s="117"/>
      <c r="S359" s="95"/>
      <c r="U359" s="95"/>
      <c r="Z359" s="95"/>
    </row>
    <row r="360" spans="4:26" x14ac:dyDescent="0.45">
      <c r="D360" s="23"/>
      <c r="E360" s="95"/>
      <c r="F360" s="95"/>
      <c r="K360" s="95"/>
      <c r="M360" s="95"/>
      <c r="N360" s="95"/>
      <c r="O360" s="117"/>
      <c r="P360" s="95"/>
      <c r="Q360" s="117"/>
      <c r="R360" s="117"/>
      <c r="S360" s="95"/>
      <c r="U360" s="95"/>
      <c r="Z360" s="95"/>
    </row>
    <row r="361" spans="4:26" x14ac:dyDescent="0.45">
      <c r="D361" s="23"/>
      <c r="E361" s="95"/>
      <c r="F361" s="95"/>
      <c r="K361" s="95"/>
      <c r="M361" s="95"/>
      <c r="N361" s="95"/>
      <c r="O361" s="117"/>
      <c r="P361" s="95"/>
      <c r="Q361" s="117"/>
      <c r="R361" s="117"/>
      <c r="S361" s="95"/>
      <c r="U361" s="95"/>
      <c r="Z361" s="95"/>
    </row>
    <row r="362" spans="4:26" x14ac:dyDescent="0.45">
      <c r="D362" s="23"/>
      <c r="E362" s="95"/>
      <c r="F362" s="95"/>
      <c r="K362" s="95"/>
      <c r="M362" s="95"/>
      <c r="N362" s="95"/>
      <c r="O362" s="117"/>
      <c r="P362" s="95"/>
      <c r="Q362" s="117"/>
      <c r="R362" s="117"/>
      <c r="S362" s="95"/>
      <c r="U362" s="95"/>
      <c r="Z362" s="95"/>
    </row>
    <row r="363" spans="4:26" x14ac:dyDescent="0.45">
      <c r="D363" s="23"/>
      <c r="E363" s="95"/>
      <c r="F363" s="95"/>
      <c r="K363" s="95"/>
      <c r="M363" s="95"/>
      <c r="N363" s="95"/>
      <c r="O363" s="117"/>
      <c r="P363" s="95"/>
      <c r="Q363" s="117"/>
      <c r="R363" s="117"/>
      <c r="S363" s="95"/>
      <c r="U363" s="95"/>
      <c r="Z363" s="95"/>
    </row>
    <row r="364" spans="4:26" x14ac:dyDescent="0.45">
      <c r="D364" s="23"/>
      <c r="E364" s="95"/>
      <c r="F364" s="95"/>
      <c r="K364" s="95"/>
      <c r="M364" s="95"/>
      <c r="N364" s="95"/>
      <c r="O364" s="117"/>
      <c r="P364" s="95"/>
      <c r="Q364" s="117"/>
      <c r="R364" s="117"/>
      <c r="S364" s="95"/>
      <c r="U364" s="95"/>
      <c r="Z364" s="95"/>
    </row>
    <row r="365" spans="4:26" x14ac:dyDescent="0.45">
      <c r="D365" s="23"/>
      <c r="E365" s="95"/>
      <c r="F365" s="95"/>
      <c r="K365" s="95"/>
      <c r="M365" s="95"/>
      <c r="N365" s="95"/>
      <c r="O365" s="117"/>
      <c r="P365" s="95"/>
      <c r="Q365" s="117"/>
      <c r="R365" s="117"/>
      <c r="S365" s="95"/>
      <c r="U365" s="95"/>
      <c r="Z365" s="95"/>
    </row>
    <row r="366" spans="4:26" x14ac:dyDescent="0.45">
      <c r="D366" s="23"/>
      <c r="E366" s="95"/>
      <c r="F366" s="95"/>
      <c r="K366" s="95"/>
      <c r="M366" s="95"/>
      <c r="N366" s="95"/>
      <c r="O366" s="117"/>
      <c r="P366" s="95"/>
      <c r="Q366" s="117"/>
      <c r="R366" s="117"/>
      <c r="S366" s="95"/>
      <c r="U366" s="95"/>
      <c r="Z366" s="95"/>
    </row>
    <row r="367" spans="4:26" x14ac:dyDescent="0.45">
      <c r="D367" s="23"/>
      <c r="E367" s="95"/>
      <c r="F367" s="95"/>
      <c r="K367" s="95"/>
      <c r="M367" s="95"/>
      <c r="N367" s="95"/>
      <c r="O367" s="117"/>
      <c r="P367" s="95"/>
      <c r="Q367" s="117"/>
      <c r="R367" s="117"/>
      <c r="S367" s="95"/>
      <c r="U367" s="95"/>
      <c r="Z367" s="95"/>
    </row>
    <row r="368" spans="4:26" x14ac:dyDescent="0.45">
      <c r="D368" s="23"/>
      <c r="E368" s="95"/>
      <c r="F368" s="95"/>
      <c r="K368" s="95"/>
      <c r="M368" s="95"/>
      <c r="N368" s="95"/>
      <c r="O368" s="117"/>
      <c r="P368" s="95"/>
      <c r="Q368" s="117"/>
      <c r="R368" s="117"/>
      <c r="S368" s="95"/>
      <c r="U368" s="95"/>
      <c r="Z368" s="95"/>
    </row>
    <row r="369" spans="4:26" x14ac:dyDescent="0.45">
      <c r="D369" s="23"/>
      <c r="E369" s="95"/>
      <c r="F369" s="95"/>
      <c r="K369" s="95"/>
      <c r="M369" s="95"/>
      <c r="N369" s="95"/>
      <c r="O369" s="117"/>
      <c r="P369" s="95"/>
      <c r="Q369" s="117"/>
      <c r="R369" s="117"/>
      <c r="S369" s="95"/>
      <c r="U369" s="95"/>
      <c r="Z369" s="95"/>
    </row>
    <row r="370" spans="4:26" x14ac:dyDescent="0.45">
      <c r="D370" s="23"/>
      <c r="E370" s="95"/>
      <c r="F370" s="95"/>
      <c r="K370" s="95"/>
      <c r="M370" s="95"/>
      <c r="N370" s="95"/>
      <c r="O370" s="117"/>
      <c r="P370" s="95"/>
      <c r="Q370" s="117"/>
      <c r="R370" s="117"/>
      <c r="S370" s="95"/>
      <c r="U370" s="95"/>
      <c r="Z370" s="95"/>
    </row>
    <row r="371" spans="4:26" x14ac:dyDescent="0.45">
      <c r="D371" s="23"/>
      <c r="E371" s="95"/>
      <c r="F371" s="95"/>
      <c r="K371" s="95"/>
      <c r="M371" s="95"/>
      <c r="N371" s="95"/>
      <c r="O371" s="117"/>
      <c r="P371" s="95"/>
      <c r="Q371" s="117"/>
      <c r="R371" s="117"/>
      <c r="S371" s="95"/>
      <c r="U371" s="95"/>
      <c r="Z371" s="95"/>
    </row>
    <row r="372" spans="4:26" x14ac:dyDescent="0.45">
      <c r="D372" s="23"/>
      <c r="E372" s="95"/>
      <c r="F372" s="95"/>
      <c r="K372" s="95"/>
      <c r="M372" s="95"/>
      <c r="N372" s="95"/>
      <c r="O372" s="117"/>
      <c r="P372" s="95"/>
      <c r="Q372" s="117"/>
      <c r="R372" s="117"/>
      <c r="S372" s="95"/>
      <c r="U372" s="95"/>
      <c r="Z372" s="95"/>
    </row>
    <row r="373" spans="4:26" x14ac:dyDescent="0.45">
      <c r="D373" s="23"/>
      <c r="E373" s="95"/>
      <c r="F373" s="95"/>
      <c r="K373" s="95"/>
      <c r="M373" s="95"/>
      <c r="N373" s="95"/>
      <c r="O373" s="117"/>
      <c r="P373" s="95"/>
      <c r="Q373" s="117"/>
      <c r="R373" s="117"/>
      <c r="S373" s="95"/>
      <c r="U373" s="95"/>
      <c r="Z373" s="95"/>
    </row>
    <row r="374" spans="4:26" x14ac:dyDescent="0.45">
      <c r="D374" s="23"/>
      <c r="E374" s="95"/>
      <c r="F374" s="95"/>
      <c r="K374" s="95"/>
      <c r="M374" s="95"/>
      <c r="N374" s="95"/>
      <c r="O374" s="117"/>
      <c r="P374" s="95"/>
      <c r="Q374" s="117"/>
      <c r="R374" s="117"/>
      <c r="S374" s="95"/>
      <c r="U374" s="95"/>
      <c r="Z374" s="95"/>
    </row>
    <row r="375" spans="4:26" x14ac:dyDescent="0.45">
      <c r="D375" s="23"/>
      <c r="E375" s="95"/>
      <c r="F375" s="95"/>
      <c r="K375" s="95"/>
      <c r="M375" s="95"/>
      <c r="N375" s="95"/>
      <c r="O375" s="117"/>
      <c r="P375" s="95"/>
      <c r="Q375" s="117"/>
      <c r="R375" s="117"/>
      <c r="S375" s="95"/>
      <c r="U375" s="95"/>
      <c r="Z375" s="95"/>
    </row>
    <row r="376" spans="4:26" x14ac:dyDescent="0.45">
      <c r="D376" s="23"/>
      <c r="E376" s="95"/>
      <c r="F376" s="95"/>
      <c r="K376" s="95"/>
      <c r="M376" s="95"/>
      <c r="N376" s="95"/>
      <c r="O376" s="117"/>
      <c r="P376" s="95"/>
      <c r="Q376" s="117"/>
      <c r="R376" s="117"/>
      <c r="S376" s="95"/>
      <c r="U376" s="95"/>
      <c r="Z376" s="95"/>
    </row>
    <row r="377" spans="4:26" x14ac:dyDescent="0.45">
      <c r="D377" s="23"/>
      <c r="E377" s="95"/>
      <c r="F377" s="95"/>
      <c r="K377" s="95"/>
      <c r="M377" s="95"/>
      <c r="N377" s="95"/>
      <c r="O377" s="117"/>
      <c r="P377" s="95"/>
      <c r="Q377" s="117"/>
      <c r="R377" s="117"/>
      <c r="S377" s="95"/>
      <c r="U377" s="95"/>
      <c r="Z377" s="95"/>
    </row>
    <row r="378" spans="4:26" x14ac:dyDescent="0.45">
      <c r="D378" s="23"/>
      <c r="E378" s="95"/>
      <c r="F378" s="95"/>
      <c r="K378" s="95"/>
      <c r="M378" s="95"/>
      <c r="N378" s="95"/>
      <c r="O378" s="117"/>
      <c r="P378" s="95"/>
      <c r="Q378" s="117"/>
      <c r="R378" s="117"/>
      <c r="S378" s="95"/>
      <c r="U378" s="95"/>
      <c r="Z378" s="95"/>
    </row>
    <row r="379" spans="4:26" x14ac:dyDescent="0.45">
      <c r="D379" s="23"/>
      <c r="E379" s="95"/>
      <c r="F379" s="95"/>
      <c r="K379" s="95"/>
      <c r="M379" s="95"/>
      <c r="N379" s="95"/>
      <c r="O379" s="117"/>
      <c r="P379" s="95"/>
      <c r="Q379" s="117"/>
      <c r="R379" s="117"/>
      <c r="S379" s="95"/>
      <c r="U379" s="95"/>
      <c r="Z379" s="95"/>
    </row>
    <row r="380" spans="4:26" x14ac:dyDescent="0.45">
      <c r="D380" s="23"/>
      <c r="E380" s="95"/>
      <c r="F380" s="95"/>
      <c r="K380" s="95"/>
      <c r="M380" s="95"/>
      <c r="N380" s="95"/>
      <c r="O380" s="117"/>
      <c r="P380" s="95"/>
      <c r="Q380" s="117"/>
      <c r="R380" s="117"/>
      <c r="S380" s="95"/>
      <c r="U380" s="95"/>
      <c r="Z380" s="95"/>
    </row>
    <row r="381" spans="4:26" x14ac:dyDescent="0.45">
      <c r="D381" s="23"/>
      <c r="E381" s="95"/>
      <c r="F381" s="95"/>
      <c r="K381" s="95"/>
      <c r="M381" s="95"/>
      <c r="N381" s="95"/>
      <c r="O381" s="117"/>
      <c r="P381" s="95"/>
      <c r="Q381" s="117"/>
      <c r="R381" s="117"/>
      <c r="S381" s="95"/>
      <c r="U381" s="95"/>
      <c r="Z381" s="95"/>
    </row>
    <row r="382" spans="4:26" x14ac:dyDescent="0.45">
      <c r="D382" s="23"/>
      <c r="E382" s="95"/>
      <c r="F382" s="95"/>
      <c r="K382" s="95"/>
      <c r="M382" s="95"/>
      <c r="N382" s="95"/>
      <c r="O382" s="117"/>
      <c r="P382" s="95"/>
      <c r="Q382" s="117"/>
      <c r="R382" s="117"/>
      <c r="S382" s="95"/>
      <c r="U382" s="95"/>
      <c r="Z382" s="95"/>
    </row>
    <row r="383" spans="4:26" x14ac:dyDescent="0.45">
      <c r="D383" s="23"/>
      <c r="E383" s="95"/>
      <c r="F383" s="95"/>
      <c r="K383" s="95"/>
      <c r="M383" s="95"/>
      <c r="N383" s="95"/>
      <c r="O383" s="117"/>
      <c r="P383" s="95"/>
      <c r="Q383" s="117"/>
      <c r="R383" s="117"/>
      <c r="S383" s="95"/>
      <c r="U383" s="95"/>
      <c r="Z383" s="95"/>
    </row>
    <row r="384" spans="4:26" x14ac:dyDescent="0.45">
      <c r="D384" s="23"/>
      <c r="E384" s="95"/>
      <c r="F384" s="95"/>
      <c r="K384" s="95"/>
      <c r="M384" s="95"/>
      <c r="N384" s="95"/>
      <c r="O384" s="117"/>
      <c r="P384" s="95"/>
      <c r="Q384" s="117"/>
      <c r="R384" s="117"/>
      <c r="S384" s="95"/>
      <c r="U384" s="95"/>
      <c r="Z384" s="95"/>
    </row>
    <row r="385" spans="4:26" x14ac:dyDescent="0.45">
      <c r="D385" s="23"/>
      <c r="E385" s="95"/>
      <c r="F385" s="95"/>
      <c r="K385" s="95"/>
      <c r="M385" s="95"/>
      <c r="N385" s="95"/>
      <c r="O385" s="117"/>
      <c r="P385" s="95"/>
      <c r="Q385" s="117"/>
      <c r="R385" s="117"/>
      <c r="S385" s="95"/>
      <c r="U385" s="95"/>
      <c r="Z385" s="95"/>
    </row>
    <row r="386" spans="4:26" x14ac:dyDescent="0.45">
      <c r="D386" s="23"/>
      <c r="E386" s="95"/>
      <c r="F386" s="95"/>
      <c r="K386" s="95"/>
      <c r="M386" s="95"/>
      <c r="N386" s="95"/>
      <c r="O386" s="117"/>
      <c r="P386" s="95"/>
      <c r="Q386" s="117"/>
      <c r="R386" s="117"/>
      <c r="S386" s="95"/>
      <c r="U386" s="95"/>
      <c r="Z386" s="95"/>
    </row>
    <row r="387" spans="4:26" x14ac:dyDescent="0.45">
      <c r="D387" s="23"/>
      <c r="E387" s="95"/>
      <c r="F387" s="95"/>
      <c r="K387" s="95"/>
      <c r="M387" s="95"/>
      <c r="N387" s="95"/>
      <c r="O387" s="117"/>
      <c r="P387" s="95"/>
      <c r="Q387" s="117"/>
      <c r="R387" s="117"/>
      <c r="S387" s="95"/>
      <c r="U387" s="95"/>
      <c r="Z387" s="95"/>
    </row>
    <row r="388" spans="4:26" x14ac:dyDescent="0.45">
      <c r="D388" s="23"/>
      <c r="E388" s="95"/>
      <c r="F388" s="95"/>
      <c r="K388" s="95"/>
      <c r="M388" s="95"/>
      <c r="N388" s="95"/>
      <c r="O388" s="117"/>
      <c r="P388" s="95"/>
      <c r="Q388" s="117"/>
      <c r="R388" s="117"/>
      <c r="S388" s="95"/>
      <c r="U388" s="95"/>
      <c r="Z388" s="95"/>
    </row>
    <row r="389" spans="4:26" x14ac:dyDescent="0.45">
      <c r="D389" s="23"/>
      <c r="E389" s="95"/>
      <c r="F389" s="95"/>
      <c r="K389" s="95"/>
      <c r="M389" s="95"/>
      <c r="N389" s="95"/>
      <c r="O389" s="117"/>
      <c r="P389" s="95"/>
      <c r="Q389" s="117"/>
      <c r="R389" s="117"/>
      <c r="S389" s="95"/>
      <c r="U389" s="95"/>
      <c r="Z389" s="95"/>
    </row>
    <row r="390" spans="4:26" x14ac:dyDescent="0.45">
      <c r="D390" s="23"/>
      <c r="E390" s="95"/>
      <c r="F390" s="95"/>
      <c r="K390" s="95"/>
      <c r="M390" s="95"/>
      <c r="N390" s="95"/>
      <c r="O390" s="117"/>
      <c r="P390" s="95"/>
      <c r="Q390" s="117"/>
      <c r="R390" s="117"/>
      <c r="S390" s="95"/>
      <c r="U390" s="95"/>
      <c r="Z390" s="95"/>
    </row>
    <row r="391" spans="4:26" x14ac:dyDescent="0.45">
      <c r="D391" s="23"/>
      <c r="E391" s="95"/>
      <c r="F391" s="95"/>
      <c r="K391" s="95"/>
      <c r="M391" s="95"/>
      <c r="N391" s="95"/>
      <c r="O391" s="117"/>
      <c r="P391" s="95"/>
      <c r="Q391" s="117"/>
      <c r="R391" s="117"/>
      <c r="S391" s="95"/>
      <c r="U391" s="95"/>
      <c r="Z391" s="95"/>
    </row>
    <row r="392" spans="4:26" x14ac:dyDescent="0.45">
      <c r="D392" s="23"/>
      <c r="E392" s="95"/>
      <c r="F392" s="95"/>
      <c r="K392" s="95"/>
      <c r="M392" s="95"/>
      <c r="N392" s="95"/>
      <c r="O392" s="117"/>
      <c r="P392" s="95"/>
      <c r="Q392" s="117"/>
      <c r="R392" s="117"/>
      <c r="S392" s="95"/>
      <c r="U392" s="95"/>
      <c r="Z392" s="95"/>
    </row>
    <row r="393" spans="4:26" x14ac:dyDescent="0.45">
      <c r="D393" s="23"/>
      <c r="E393" s="95"/>
      <c r="F393" s="95"/>
      <c r="K393" s="95"/>
      <c r="M393" s="95"/>
      <c r="N393" s="95"/>
      <c r="O393" s="117"/>
      <c r="P393" s="95"/>
      <c r="Q393" s="117"/>
      <c r="R393" s="117"/>
      <c r="S393" s="95"/>
      <c r="U393" s="95"/>
      <c r="Z393" s="95"/>
    </row>
    <row r="394" spans="4:26" x14ac:dyDescent="0.45">
      <c r="D394" s="23"/>
      <c r="E394" s="95"/>
      <c r="F394" s="95"/>
      <c r="K394" s="95"/>
      <c r="M394" s="95"/>
      <c r="N394" s="95"/>
      <c r="O394" s="117"/>
      <c r="P394" s="95"/>
      <c r="Q394" s="117"/>
      <c r="R394" s="117"/>
      <c r="S394" s="95"/>
      <c r="U394" s="95"/>
      <c r="Z394" s="95"/>
    </row>
    <row r="395" spans="4:26" x14ac:dyDescent="0.45">
      <c r="D395" s="23"/>
      <c r="E395" s="95"/>
      <c r="F395" s="95"/>
      <c r="K395" s="95"/>
      <c r="M395" s="95"/>
      <c r="N395" s="95"/>
      <c r="O395" s="117"/>
      <c r="P395" s="95"/>
      <c r="Q395" s="117"/>
      <c r="R395" s="117"/>
      <c r="S395" s="95"/>
      <c r="U395" s="95"/>
      <c r="Z395" s="95"/>
    </row>
    <row r="396" spans="4:26" x14ac:dyDescent="0.45">
      <c r="D396" s="23"/>
      <c r="E396" s="95"/>
      <c r="F396" s="95"/>
      <c r="K396" s="95"/>
      <c r="M396" s="95"/>
      <c r="N396" s="95"/>
      <c r="O396" s="117"/>
      <c r="P396" s="95"/>
      <c r="Q396" s="117"/>
      <c r="R396" s="117"/>
      <c r="S396" s="95"/>
      <c r="U396" s="95"/>
      <c r="Z396" s="95"/>
    </row>
    <row r="397" spans="4:26" x14ac:dyDescent="0.45">
      <c r="D397" s="23"/>
      <c r="E397" s="95"/>
      <c r="F397" s="95"/>
      <c r="K397" s="95"/>
      <c r="M397" s="95"/>
      <c r="N397" s="95"/>
      <c r="O397" s="117"/>
      <c r="P397" s="95"/>
      <c r="Q397" s="117"/>
      <c r="R397" s="117"/>
      <c r="S397" s="95"/>
      <c r="U397" s="95"/>
      <c r="Z397" s="95"/>
    </row>
    <row r="398" spans="4:26" x14ac:dyDescent="0.45">
      <c r="D398" s="23"/>
      <c r="E398" s="95"/>
      <c r="F398" s="95"/>
      <c r="K398" s="95"/>
      <c r="M398" s="95"/>
      <c r="N398" s="95"/>
      <c r="O398" s="117"/>
      <c r="P398" s="95"/>
      <c r="Q398" s="117"/>
      <c r="R398" s="117"/>
      <c r="S398" s="95"/>
      <c r="U398" s="95"/>
      <c r="Z398" s="95"/>
    </row>
    <row r="399" spans="4:26" x14ac:dyDescent="0.45">
      <c r="D399" s="23"/>
      <c r="E399" s="95"/>
      <c r="F399" s="95"/>
      <c r="K399" s="95"/>
      <c r="M399" s="95"/>
      <c r="N399" s="95"/>
      <c r="O399" s="117"/>
      <c r="P399" s="95"/>
      <c r="Q399" s="117"/>
      <c r="R399" s="117"/>
      <c r="S399" s="95"/>
      <c r="U399" s="95"/>
      <c r="Z399" s="95"/>
    </row>
    <row r="400" spans="4:26" x14ac:dyDescent="0.45">
      <c r="D400" s="23"/>
      <c r="E400" s="95"/>
      <c r="F400" s="95"/>
      <c r="K400" s="95"/>
      <c r="M400" s="95"/>
      <c r="N400" s="95"/>
      <c r="O400" s="117"/>
      <c r="P400" s="95"/>
      <c r="Q400" s="117"/>
      <c r="R400" s="117"/>
      <c r="S400" s="95"/>
      <c r="U400" s="95"/>
      <c r="Z400" s="95"/>
    </row>
    <row r="401" spans="4:26" x14ac:dyDescent="0.45">
      <c r="D401" s="23"/>
      <c r="E401" s="95"/>
      <c r="F401" s="95"/>
      <c r="K401" s="95"/>
      <c r="M401" s="95"/>
      <c r="N401" s="95"/>
      <c r="O401" s="117"/>
      <c r="P401" s="95"/>
      <c r="Q401" s="117"/>
      <c r="R401" s="117"/>
      <c r="S401" s="95"/>
      <c r="U401" s="95"/>
      <c r="Z401" s="95"/>
    </row>
    <row r="402" spans="4:26" x14ac:dyDescent="0.45">
      <c r="D402" s="23"/>
      <c r="E402" s="95"/>
      <c r="F402" s="95"/>
      <c r="K402" s="95"/>
      <c r="M402" s="95"/>
      <c r="N402" s="95"/>
      <c r="O402" s="117"/>
      <c r="P402" s="95"/>
      <c r="Q402" s="117"/>
      <c r="R402" s="117"/>
      <c r="S402" s="95"/>
      <c r="U402" s="95"/>
      <c r="Z402" s="95"/>
    </row>
    <row r="403" spans="4:26" x14ac:dyDescent="0.45">
      <c r="D403" s="23"/>
      <c r="E403" s="95"/>
      <c r="F403" s="95"/>
      <c r="K403" s="95"/>
      <c r="M403" s="95"/>
      <c r="N403" s="95"/>
      <c r="O403" s="117"/>
      <c r="P403" s="95"/>
      <c r="Q403" s="117"/>
      <c r="R403" s="117"/>
      <c r="S403" s="95"/>
      <c r="U403" s="95"/>
      <c r="Z403" s="95"/>
    </row>
    <row r="404" spans="4:26" x14ac:dyDescent="0.45">
      <c r="D404" s="23"/>
      <c r="E404" s="95"/>
      <c r="F404" s="95"/>
      <c r="K404" s="95"/>
      <c r="M404" s="95"/>
      <c r="N404" s="95"/>
      <c r="O404" s="117"/>
      <c r="P404" s="95"/>
      <c r="Q404" s="117"/>
      <c r="R404" s="117"/>
      <c r="S404" s="95"/>
      <c r="U404" s="95"/>
      <c r="Z404" s="95"/>
    </row>
    <row r="405" spans="4:26" x14ac:dyDescent="0.45">
      <c r="D405" s="23"/>
      <c r="E405" s="95"/>
      <c r="F405" s="95"/>
      <c r="K405" s="95"/>
      <c r="M405" s="95"/>
      <c r="N405" s="95"/>
      <c r="O405" s="117"/>
      <c r="P405" s="95"/>
      <c r="Q405" s="117"/>
      <c r="R405" s="117"/>
      <c r="S405" s="95"/>
      <c r="U405" s="95"/>
      <c r="Z405" s="95"/>
    </row>
    <row r="406" spans="4:26" x14ac:dyDescent="0.45">
      <c r="D406" s="23"/>
      <c r="E406" s="95"/>
      <c r="F406" s="95"/>
      <c r="K406" s="95"/>
      <c r="M406" s="95"/>
      <c r="N406" s="95"/>
      <c r="O406" s="117"/>
      <c r="P406" s="95"/>
      <c r="Q406" s="117"/>
      <c r="R406" s="117"/>
      <c r="S406" s="95"/>
      <c r="U406" s="95"/>
      <c r="Z406" s="95"/>
    </row>
    <row r="407" spans="4:26" x14ac:dyDescent="0.45">
      <c r="D407" s="23"/>
      <c r="E407" s="95"/>
      <c r="F407" s="95"/>
      <c r="K407" s="95"/>
      <c r="M407" s="95"/>
      <c r="N407" s="95"/>
      <c r="O407" s="117"/>
      <c r="P407" s="95"/>
      <c r="Q407" s="117"/>
      <c r="R407" s="117"/>
      <c r="S407" s="95"/>
      <c r="U407" s="95"/>
      <c r="Z407" s="95"/>
    </row>
    <row r="408" spans="4:26" x14ac:dyDescent="0.45">
      <c r="D408" s="23"/>
      <c r="E408" s="95"/>
      <c r="F408" s="95"/>
      <c r="K408" s="95"/>
      <c r="M408" s="95"/>
      <c r="N408" s="95"/>
      <c r="O408" s="117"/>
      <c r="P408" s="95"/>
      <c r="Q408" s="117"/>
      <c r="R408" s="117"/>
      <c r="S408" s="95"/>
      <c r="U408" s="95"/>
      <c r="Z408" s="95"/>
    </row>
    <row r="409" spans="4:26" x14ac:dyDescent="0.45">
      <c r="D409" s="23"/>
      <c r="E409" s="95"/>
      <c r="F409" s="95"/>
      <c r="K409" s="95"/>
      <c r="M409" s="95"/>
      <c r="N409" s="95"/>
      <c r="O409" s="117"/>
      <c r="P409" s="95"/>
      <c r="Q409" s="117"/>
      <c r="R409" s="117"/>
      <c r="S409" s="95"/>
      <c r="U409" s="95"/>
      <c r="Z409" s="95"/>
    </row>
    <row r="410" spans="4:26" x14ac:dyDescent="0.45">
      <c r="D410" s="23"/>
      <c r="E410" s="95"/>
      <c r="F410" s="95"/>
      <c r="K410" s="95"/>
      <c r="M410" s="95"/>
      <c r="N410" s="95"/>
      <c r="O410" s="117"/>
      <c r="P410" s="95"/>
      <c r="Q410" s="117"/>
      <c r="R410" s="117"/>
      <c r="S410" s="95"/>
      <c r="U410" s="95"/>
      <c r="Z410" s="95"/>
    </row>
    <row r="411" spans="4:26" x14ac:dyDescent="0.45">
      <c r="D411" s="23"/>
      <c r="E411" s="95"/>
      <c r="F411" s="95"/>
      <c r="K411" s="95"/>
      <c r="M411" s="95"/>
      <c r="N411" s="95"/>
      <c r="O411" s="117"/>
      <c r="P411" s="95"/>
      <c r="Q411" s="117"/>
      <c r="R411" s="117"/>
      <c r="S411" s="95"/>
      <c r="U411" s="95"/>
      <c r="Z411" s="95"/>
    </row>
    <row r="412" spans="4:26" x14ac:dyDescent="0.45">
      <c r="D412" s="23"/>
      <c r="E412" s="95"/>
      <c r="F412" s="95"/>
      <c r="K412" s="95"/>
      <c r="M412" s="95"/>
      <c r="N412" s="95"/>
      <c r="O412" s="117"/>
      <c r="P412" s="95"/>
      <c r="Q412" s="117"/>
      <c r="R412" s="117"/>
      <c r="S412" s="95"/>
      <c r="U412" s="95"/>
      <c r="Z412" s="95"/>
    </row>
    <row r="413" spans="4:26" x14ac:dyDescent="0.45">
      <c r="D413" s="23"/>
      <c r="E413" s="95"/>
      <c r="F413" s="95"/>
      <c r="K413" s="95"/>
      <c r="M413" s="95"/>
      <c r="N413" s="95"/>
      <c r="O413" s="117"/>
      <c r="P413" s="95"/>
      <c r="Q413" s="117"/>
      <c r="R413" s="117"/>
      <c r="S413" s="95"/>
      <c r="U413" s="95"/>
      <c r="Z413" s="95"/>
    </row>
    <row r="414" spans="4:26" x14ac:dyDescent="0.45">
      <c r="D414" s="23"/>
      <c r="E414" s="95"/>
      <c r="F414" s="95"/>
      <c r="K414" s="95"/>
      <c r="M414" s="95"/>
      <c r="N414" s="95"/>
      <c r="O414" s="117"/>
      <c r="P414" s="95"/>
      <c r="Q414" s="117"/>
      <c r="R414" s="117"/>
      <c r="S414" s="95"/>
      <c r="U414" s="95"/>
      <c r="Z414" s="95"/>
    </row>
    <row r="415" spans="4:26" x14ac:dyDescent="0.45">
      <c r="D415" s="23"/>
      <c r="E415" s="95"/>
      <c r="F415" s="95"/>
      <c r="K415" s="95"/>
      <c r="M415" s="95"/>
      <c r="N415" s="95"/>
      <c r="O415" s="117"/>
      <c r="P415" s="95"/>
      <c r="Q415" s="117"/>
      <c r="R415" s="117"/>
      <c r="S415" s="95"/>
      <c r="U415" s="95"/>
      <c r="Z415" s="95"/>
    </row>
    <row r="416" spans="4:26" x14ac:dyDescent="0.45">
      <c r="D416" s="23"/>
      <c r="E416" s="95"/>
      <c r="F416" s="95"/>
      <c r="K416" s="95"/>
      <c r="M416" s="95"/>
      <c r="N416" s="95"/>
      <c r="O416" s="117"/>
      <c r="P416" s="95"/>
      <c r="Q416" s="117"/>
      <c r="R416" s="117"/>
      <c r="S416" s="95"/>
      <c r="U416" s="95"/>
      <c r="Z416" s="95"/>
    </row>
    <row r="417" spans="4:26" x14ac:dyDescent="0.45">
      <c r="D417" s="23"/>
      <c r="E417" s="95"/>
      <c r="F417" s="95"/>
      <c r="K417" s="95"/>
      <c r="M417" s="95"/>
      <c r="N417" s="95"/>
      <c r="O417" s="117"/>
      <c r="P417" s="95"/>
      <c r="Q417" s="117"/>
      <c r="R417" s="117"/>
      <c r="S417" s="95"/>
      <c r="U417" s="95"/>
      <c r="Z417" s="95"/>
    </row>
    <row r="418" spans="4:26" x14ac:dyDescent="0.45">
      <c r="D418" s="23"/>
      <c r="E418" s="95"/>
      <c r="F418" s="95"/>
      <c r="K418" s="95"/>
      <c r="M418" s="95"/>
      <c r="N418" s="95"/>
      <c r="O418" s="117"/>
      <c r="P418" s="95"/>
      <c r="Q418" s="117"/>
      <c r="R418" s="117"/>
      <c r="S418" s="95"/>
      <c r="U418" s="95"/>
      <c r="Z418" s="95"/>
    </row>
    <row r="419" spans="4:26" x14ac:dyDescent="0.45">
      <c r="D419" s="23"/>
      <c r="E419" s="95"/>
      <c r="F419" s="95"/>
      <c r="K419" s="95"/>
      <c r="M419" s="95"/>
      <c r="N419" s="95"/>
      <c r="O419" s="117"/>
      <c r="P419" s="95"/>
      <c r="Q419" s="117"/>
      <c r="R419" s="117"/>
      <c r="S419" s="95"/>
      <c r="U419" s="95"/>
      <c r="Z419" s="95"/>
    </row>
    <row r="420" spans="4:26" x14ac:dyDescent="0.45">
      <c r="D420" s="23"/>
      <c r="E420" s="95"/>
      <c r="F420" s="95"/>
      <c r="K420" s="95"/>
      <c r="M420" s="95"/>
      <c r="N420" s="95"/>
      <c r="O420" s="117"/>
      <c r="P420" s="95"/>
      <c r="Q420" s="117"/>
      <c r="R420" s="117"/>
      <c r="S420" s="95"/>
      <c r="U420" s="95"/>
      <c r="Z420" s="95"/>
    </row>
    <row r="421" spans="4:26" x14ac:dyDescent="0.45">
      <c r="D421" s="23"/>
      <c r="E421" s="95"/>
      <c r="F421" s="95"/>
      <c r="K421" s="95"/>
      <c r="M421" s="95"/>
      <c r="N421" s="95"/>
      <c r="O421" s="117"/>
      <c r="P421" s="95"/>
      <c r="Q421" s="117"/>
      <c r="R421" s="117"/>
      <c r="S421" s="95"/>
      <c r="U421" s="95"/>
      <c r="Z421" s="95"/>
    </row>
    <row r="422" spans="4:26" x14ac:dyDescent="0.45">
      <c r="D422" s="23"/>
      <c r="E422" s="95"/>
      <c r="F422" s="95"/>
      <c r="K422" s="95"/>
      <c r="M422" s="95"/>
      <c r="N422" s="95"/>
      <c r="O422" s="117"/>
      <c r="P422" s="95"/>
      <c r="Q422" s="117"/>
      <c r="R422" s="117"/>
      <c r="S422" s="95"/>
      <c r="U422" s="95"/>
      <c r="Z422" s="95"/>
    </row>
    <row r="423" spans="4:26" x14ac:dyDescent="0.45">
      <c r="D423" s="23"/>
      <c r="E423" s="95"/>
      <c r="F423" s="95"/>
      <c r="K423" s="95"/>
      <c r="M423" s="95"/>
      <c r="N423" s="95"/>
      <c r="O423" s="117"/>
      <c r="P423" s="95"/>
      <c r="Q423" s="117"/>
      <c r="R423" s="117"/>
      <c r="S423" s="95"/>
      <c r="U423" s="95"/>
      <c r="Z423" s="95"/>
    </row>
    <row r="424" spans="4:26" x14ac:dyDescent="0.45">
      <c r="D424" s="23"/>
      <c r="E424" s="95"/>
      <c r="F424" s="95"/>
      <c r="K424" s="95"/>
      <c r="M424" s="95"/>
      <c r="N424" s="95"/>
      <c r="O424" s="117"/>
      <c r="P424" s="95"/>
      <c r="Q424" s="117"/>
      <c r="R424" s="117"/>
      <c r="S424" s="95"/>
      <c r="U424" s="95"/>
      <c r="Z424" s="95"/>
    </row>
    <row r="425" spans="4:26" x14ac:dyDescent="0.45">
      <c r="D425" s="23"/>
      <c r="E425" s="95"/>
      <c r="F425" s="95"/>
      <c r="K425" s="95"/>
      <c r="M425" s="95"/>
      <c r="N425" s="95"/>
      <c r="O425" s="117"/>
      <c r="P425" s="95"/>
      <c r="Q425" s="117"/>
      <c r="R425" s="117"/>
      <c r="S425" s="95"/>
      <c r="U425" s="95"/>
      <c r="Z425" s="95"/>
    </row>
    <row r="426" spans="4:26" x14ac:dyDescent="0.45">
      <c r="D426" s="23"/>
      <c r="E426" s="95"/>
      <c r="F426" s="95"/>
      <c r="K426" s="95"/>
      <c r="M426" s="95"/>
      <c r="N426" s="95"/>
      <c r="O426" s="117"/>
      <c r="P426" s="95"/>
      <c r="Q426" s="117"/>
      <c r="R426" s="117"/>
      <c r="S426" s="95"/>
      <c r="U426" s="95"/>
      <c r="Z426" s="95"/>
    </row>
    <row r="427" spans="4:26" x14ac:dyDescent="0.45">
      <c r="D427" s="23"/>
      <c r="E427" s="95"/>
      <c r="F427" s="95"/>
      <c r="K427" s="95"/>
      <c r="M427" s="95"/>
      <c r="N427" s="95"/>
      <c r="O427" s="117"/>
      <c r="P427" s="95"/>
      <c r="Q427" s="117"/>
      <c r="R427" s="117"/>
      <c r="S427" s="95"/>
      <c r="U427" s="95"/>
      <c r="Z427" s="95"/>
    </row>
    <row r="428" spans="4:26" x14ac:dyDescent="0.45">
      <c r="D428" s="23"/>
      <c r="E428" s="95"/>
      <c r="F428" s="95"/>
      <c r="K428" s="95"/>
      <c r="M428" s="95"/>
      <c r="N428" s="95"/>
      <c r="O428" s="117"/>
      <c r="P428" s="95"/>
      <c r="Q428" s="117"/>
      <c r="R428" s="117"/>
      <c r="S428" s="95"/>
      <c r="U428" s="95"/>
      <c r="Z428" s="95"/>
    </row>
    <row r="429" spans="4:26" x14ac:dyDescent="0.45">
      <c r="D429" s="23"/>
      <c r="E429" s="95"/>
      <c r="F429" s="95"/>
      <c r="K429" s="95"/>
      <c r="M429" s="95"/>
      <c r="N429" s="95"/>
      <c r="O429" s="117"/>
      <c r="P429" s="95"/>
      <c r="Q429" s="117"/>
      <c r="R429" s="117"/>
      <c r="S429" s="95"/>
      <c r="U429" s="95"/>
      <c r="Z429" s="95"/>
    </row>
    <row r="430" spans="4:26" x14ac:dyDescent="0.45">
      <c r="D430" s="23"/>
      <c r="E430" s="95"/>
      <c r="F430" s="95"/>
      <c r="K430" s="95"/>
      <c r="M430" s="95"/>
      <c r="N430" s="95"/>
      <c r="O430" s="117"/>
      <c r="P430" s="95"/>
      <c r="Q430" s="117"/>
      <c r="R430" s="117"/>
      <c r="S430" s="95"/>
      <c r="U430" s="95"/>
      <c r="Z430" s="95"/>
    </row>
    <row r="431" spans="4:26" x14ac:dyDescent="0.45">
      <c r="D431" s="23"/>
      <c r="E431" s="95"/>
      <c r="F431" s="95"/>
      <c r="K431" s="95"/>
      <c r="M431" s="95"/>
      <c r="N431" s="95"/>
      <c r="O431" s="117"/>
      <c r="P431" s="95"/>
      <c r="Q431" s="117"/>
      <c r="R431" s="117"/>
      <c r="S431" s="95"/>
      <c r="U431" s="95"/>
      <c r="Z431" s="95"/>
    </row>
    <row r="432" spans="4:26" x14ac:dyDescent="0.45">
      <c r="D432" s="23"/>
      <c r="E432" s="95"/>
      <c r="F432" s="95"/>
      <c r="K432" s="95"/>
      <c r="M432" s="95"/>
      <c r="N432" s="95"/>
      <c r="O432" s="117"/>
      <c r="P432" s="95"/>
      <c r="Q432" s="117"/>
      <c r="R432" s="117"/>
      <c r="S432" s="95"/>
      <c r="U432" s="95"/>
      <c r="Z432" s="95"/>
    </row>
    <row r="433" spans="4:26" x14ac:dyDescent="0.45">
      <c r="D433" s="23"/>
      <c r="E433" s="95"/>
      <c r="F433" s="95"/>
      <c r="K433" s="95"/>
      <c r="M433" s="95"/>
      <c r="N433" s="95"/>
      <c r="O433" s="117"/>
      <c r="P433" s="95"/>
      <c r="Q433" s="117"/>
      <c r="R433" s="117"/>
      <c r="S433" s="95"/>
      <c r="U433" s="95"/>
      <c r="Z433" s="95"/>
    </row>
    <row r="434" spans="4:26" x14ac:dyDescent="0.45">
      <c r="D434" s="23"/>
      <c r="E434" s="95"/>
      <c r="F434" s="95"/>
      <c r="K434" s="95"/>
      <c r="M434" s="95"/>
      <c r="N434" s="95"/>
      <c r="O434" s="117"/>
      <c r="P434" s="95"/>
      <c r="Q434" s="117"/>
      <c r="R434" s="117"/>
      <c r="S434" s="95"/>
      <c r="U434" s="95"/>
      <c r="Z434" s="95"/>
    </row>
    <row r="435" spans="4:26" x14ac:dyDescent="0.45">
      <c r="D435" s="23"/>
      <c r="E435" s="95"/>
      <c r="F435" s="95"/>
      <c r="K435" s="95"/>
      <c r="M435" s="95"/>
      <c r="N435" s="95"/>
      <c r="O435" s="117"/>
      <c r="P435" s="95"/>
      <c r="Q435" s="117"/>
      <c r="R435" s="117"/>
      <c r="S435" s="95"/>
      <c r="U435" s="95"/>
      <c r="Z435" s="95"/>
    </row>
    <row r="436" spans="4:26" x14ac:dyDescent="0.45">
      <c r="D436" s="23"/>
      <c r="E436" s="95"/>
      <c r="F436" s="95"/>
      <c r="K436" s="95"/>
      <c r="M436" s="95"/>
      <c r="N436" s="95"/>
      <c r="O436" s="117"/>
      <c r="P436" s="95"/>
      <c r="Q436" s="117"/>
      <c r="R436" s="117"/>
      <c r="S436" s="95"/>
      <c r="U436" s="95"/>
      <c r="Z436" s="95"/>
    </row>
    <row r="437" spans="4:26" x14ac:dyDescent="0.45">
      <c r="D437" s="23"/>
      <c r="E437" s="95"/>
      <c r="F437" s="95"/>
      <c r="K437" s="95"/>
      <c r="M437" s="95"/>
      <c r="N437" s="95"/>
      <c r="O437" s="117"/>
      <c r="P437" s="95"/>
      <c r="Q437" s="117"/>
      <c r="R437" s="117"/>
      <c r="S437" s="95"/>
      <c r="U437" s="95"/>
      <c r="Z437" s="95"/>
    </row>
    <row r="438" spans="4:26" x14ac:dyDescent="0.45">
      <c r="D438" s="23"/>
      <c r="E438" s="95"/>
      <c r="F438" s="95"/>
      <c r="K438" s="95"/>
      <c r="M438" s="95"/>
      <c r="N438" s="95"/>
      <c r="O438" s="117"/>
      <c r="P438" s="95"/>
      <c r="Q438" s="117"/>
      <c r="R438" s="117"/>
      <c r="S438" s="95"/>
      <c r="U438" s="95"/>
      <c r="Z438" s="95"/>
    </row>
    <row r="439" spans="4:26" x14ac:dyDescent="0.45">
      <c r="D439" s="23"/>
      <c r="E439" s="95"/>
      <c r="F439" s="95"/>
      <c r="K439" s="95"/>
      <c r="M439" s="95"/>
      <c r="N439" s="95"/>
      <c r="O439" s="117"/>
      <c r="P439" s="95"/>
      <c r="Q439" s="117"/>
      <c r="R439" s="117"/>
      <c r="S439" s="95"/>
      <c r="U439" s="95"/>
      <c r="Z439" s="95"/>
    </row>
    <row r="440" spans="4:26" x14ac:dyDescent="0.45">
      <c r="D440" s="23"/>
      <c r="E440" s="95"/>
      <c r="F440" s="95"/>
      <c r="K440" s="95"/>
      <c r="M440" s="95"/>
      <c r="N440" s="95"/>
      <c r="O440" s="117"/>
      <c r="P440" s="95"/>
      <c r="Q440" s="117"/>
      <c r="R440" s="117"/>
      <c r="S440" s="95"/>
      <c r="U440" s="95"/>
      <c r="Z440" s="95"/>
    </row>
    <row r="441" spans="4:26" x14ac:dyDescent="0.45">
      <c r="D441" s="23"/>
      <c r="E441" s="95"/>
      <c r="F441" s="95"/>
      <c r="K441" s="95"/>
      <c r="M441" s="95"/>
      <c r="N441" s="95"/>
      <c r="O441" s="117"/>
      <c r="P441" s="95"/>
      <c r="Q441" s="117"/>
      <c r="R441" s="117"/>
      <c r="S441" s="95"/>
      <c r="U441" s="95"/>
      <c r="Z441" s="95"/>
    </row>
    <row r="442" spans="4:26" x14ac:dyDescent="0.45">
      <c r="D442" s="23"/>
      <c r="E442" s="95"/>
      <c r="F442" s="95"/>
      <c r="K442" s="95"/>
      <c r="M442" s="95"/>
      <c r="N442" s="95"/>
      <c r="O442" s="117"/>
      <c r="P442" s="95"/>
      <c r="Q442" s="117"/>
      <c r="R442" s="117"/>
      <c r="S442" s="95"/>
      <c r="U442" s="95"/>
      <c r="Z442" s="95"/>
    </row>
    <row r="443" spans="4:26" x14ac:dyDescent="0.45">
      <c r="D443" s="23"/>
      <c r="E443" s="95"/>
      <c r="F443" s="95"/>
      <c r="K443" s="95"/>
      <c r="M443" s="95"/>
      <c r="N443" s="95"/>
      <c r="O443" s="117"/>
      <c r="P443" s="95"/>
      <c r="Q443" s="117"/>
      <c r="R443" s="117"/>
      <c r="S443" s="95"/>
      <c r="U443" s="95"/>
      <c r="Z443" s="95"/>
    </row>
    <row r="444" spans="4:26" x14ac:dyDescent="0.45">
      <c r="D444" s="23"/>
      <c r="E444" s="95"/>
      <c r="F444" s="95"/>
      <c r="K444" s="95"/>
      <c r="M444" s="95"/>
      <c r="N444" s="95"/>
      <c r="O444" s="117"/>
      <c r="P444" s="95"/>
      <c r="Q444" s="117"/>
      <c r="R444" s="117"/>
      <c r="S444" s="95"/>
      <c r="U444" s="95"/>
      <c r="Z444" s="95"/>
    </row>
    <row r="445" spans="4:26" x14ac:dyDescent="0.45">
      <c r="D445" s="23"/>
      <c r="E445" s="95"/>
      <c r="F445" s="95"/>
      <c r="K445" s="95"/>
      <c r="M445" s="95"/>
      <c r="N445" s="95"/>
      <c r="O445" s="117"/>
      <c r="P445" s="95"/>
      <c r="Q445" s="117"/>
      <c r="R445" s="117"/>
      <c r="S445" s="95"/>
      <c r="U445" s="95"/>
      <c r="Z445" s="95"/>
    </row>
    <row r="446" spans="4:26" x14ac:dyDescent="0.45">
      <c r="D446" s="23"/>
      <c r="E446" s="95"/>
      <c r="F446" s="95"/>
      <c r="K446" s="95"/>
      <c r="M446" s="95"/>
      <c r="N446" s="95"/>
      <c r="O446" s="117"/>
      <c r="P446" s="95"/>
      <c r="Q446" s="117"/>
      <c r="R446" s="117"/>
      <c r="S446" s="95"/>
      <c r="U446" s="95"/>
      <c r="Z446" s="95"/>
    </row>
    <row r="447" spans="4:26" x14ac:dyDescent="0.45">
      <c r="D447" s="23"/>
      <c r="E447" s="95"/>
      <c r="F447" s="95"/>
      <c r="K447" s="95"/>
      <c r="M447" s="95"/>
      <c r="N447" s="95"/>
      <c r="O447" s="117"/>
      <c r="P447" s="95"/>
      <c r="Q447" s="117"/>
      <c r="R447" s="117"/>
      <c r="S447" s="95"/>
      <c r="U447" s="95"/>
      <c r="Z447" s="95"/>
    </row>
    <row r="448" spans="4:26" x14ac:dyDescent="0.45">
      <c r="D448" s="23"/>
      <c r="E448" s="95"/>
      <c r="F448" s="95"/>
      <c r="K448" s="95"/>
      <c r="M448" s="95"/>
      <c r="N448" s="95"/>
      <c r="O448" s="117"/>
      <c r="P448" s="95"/>
      <c r="Q448" s="117"/>
      <c r="R448" s="117"/>
      <c r="S448" s="95"/>
      <c r="U448" s="95"/>
      <c r="Z448" s="95"/>
    </row>
    <row r="449" spans="4:26" x14ac:dyDescent="0.45">
      <c r="D449" s="23"/>
      <c r="E449" s="95"/>
      <c r="F449" s="95"/>
      <c r="K449" s="95"/>
      <c r="M449" s="95"/>
      <c r="N449" s="95"/>
      <c r="O449" s="117"/>
      <c r="P449" s="95"/>
      <c r="Q449" s="117"/>
      <c r="R449" s="117"/>
      <c r="S449" s="95"/>
      <c r="U449" s="95"/>
      <c r="Z449" s="95"/>
    </row>
    <row r="450" spans="4:26" x14ac:dyDescent="0.45">
      <c r="D450" s="23"/>
      <c r="E450" s="95"/>
      <c r="F450" s="95"/>
      <c r="K450" s="95"/>
      <c r="M450" s="95"/>
      <c r="N450" s="95"/>
      <c r="O450" s="117"/>
      <c r="P450" s="95"/>
      <c r="Q450" s="117"/>
      <c r="R450" s="117"/>
      <c r="S450" s="95"/>
      <c r="U450" s="95"/>
      <c r="Z450" s="95"/>
    </row>
    <row r="451" spans="4:26" x14ac:dyDescent="0.45">
      <c r="D451" s="23"/>
      <c r="E451" s="95"/>
      <c r="F451" s="95"/>
      <c r="K451" s="95"/>
      <c r="M451" s="95"/>
      <c r="N451" s="95"/>
      <c r="O451" s="117"/>
      <c r="P451" s="95"/>
      <c r="Q451" s="117"/>
      <c r="R451" s="117"/>
      <c r="S451" s="95"/>
      <c r="U451" s="95"/>
      <c r="Z451" s="95"/>
    </row>
    <row r="452" spans="4:26" x14ac:dyDescent="0.45">
      <c r="D452" s="23"/>
      <c r="E452" s="95"/>
      <c r="F452" s="95"/>
      <c r="K452" s="95"/>
      <c r="M452" s="95"/>
      <c r="N452" s="95"/>
      <c r="O452" s="117"/>
      <c r="P452" s="95"/>
      <c r="Q452" s="117"/>
      <c r="R452" s="117"/>
      <c r="S452" s="95"/>
      <c r="U452" s="95"/>
      <c r="Z452" s="95"/>
    </row>
    <row r="453" spans="4:26" x14ac:dyDescent="0.45">
      <c r="D453" s="23"/>
      <c r="E453" s="95"/>
      <c r="F453" s="95"/>
      <c r="K453" s="95"/>
      <c r="M453" s="95"/>
      <c r="N453" s="95"/>
      <c r="O453" s="117"/>
      <c r="P453" s="95"/>
      <c r="Q453" s="117"/>
      <c r="R453" s="117"/>
      <c r="S453" s="95"/>
      <c r="U453" s="95"/>
      <c r="Z453" s="95"/>
    </row>
    <row r="454" spans="4:26" x14ac:dyDescent="0.45">
      <c r="D454" s="23"/>
      <c r="E454" s="95"/>
      <c r="F454" s="95"/>
      <c r="K454" s="95"/>
      <c r="M454" s="95"/>
      <c r="N454" s="95"/>
      <c r="O454" s="117"/>
      <c r="P454" s="95"/>
      <c r="Q454" s="117"/>
      <c r="R454" s="117"/>
      <c r="S454" s="95"/>
      <c r="U454" s="95"/>
      <c r="Z454" s="95"/>
    </row>
    <row r="455" spans="4:26" x14ac:dyDescent="0.45">
      <c r="D455" s="23"/>
      <c r="E455" s="95"/>
      <c r="F455" s="95"/>
      <c r="K455" s="95"/>
      <c r="M455" s="95"/>
      <c r="N455" s="95"/>
      <c r="O455" s="117"/>
      <c r="P455" s="95"/>
      <c r="Q455" s="117"/>
      <c r="R455" s="117"/>
      <c r="S455" s="95"/>
      <c r="U455" s="95"/>
      <c r="Z455" s="95"/>
    </row>
    <row r="456" spans="4:26" x14ac:dyDescent="0.45">
      <c r="D456" s="23"/>
      <c r="E456" s="95"/>
      <c r="F456" s="95"/>
      <c r="K456" s="95"/>
      <c r="M456" s="95"/>
      <c r="N456" s="95"/>
      <c r="O456" s="117"/>
      <c r="P456" s="95"/>
      <c r="Q456" s="117"/>
      <c r="R456" s="117"/>
      <c r="S456" s="95"/>
      <c r="U456" s="95"/>
      <c r="Z456" s="95"/>
    </row>
    <row r="457" spans="4:26" x14ac:dyDescent="0.45">
      <c r="D457" s="23"/>
      <c r="E457" s="95"/>
      <c r="F457" s="95"/>
      <c r="K457" s="95"/>
      <c r="M457" s="95"/>
      <c r="N457" s="95"/>
      <c r="O457" s="117"/>
      <c r="P457" s="95"/>
      <c r="Q457" s="117"/>
      <c r="R457" s="117"/>
      <c r="S457" s="95"/>
      <c r="U457" s="95"/>
      <c r="Z457" s="95"/>
    </row>
    <row r="458" spans="4:26" x14ac:dyDescent="0.45">
      <c r="D458" s="23"/>
      <c r="E458" s="95"/>
      <c r="F458" s="95"/>
      <c r="K458" s="95"/>
      <c r="M458" s="95"/>
      <c r="N458" s="95"/>
      <c r="O458" s="117"/>
      <c r="P458" s="95"/>
      <c r="Q458" s="117"/>
      <c r="R458" s="117"/>
      <c r="S458" s="95"/>
      <c r="U458" s="95"/>
      <c r="Z458" s="95"/>
    </row>
    <row r="459" spans="4:26" x14ac:dyDescent="0.45">
      <c r="D459" s="23"/>
      <c r="E459" s="95"/>
      <c r="F459" s="95"/>
      <c r="K459" s="95"/>
      <c r="M459" s="95"/>
      <c r="N459" s="95"/>
      <c r="O459" s="117"/>
      <c r="P459" s="95"/>
      <c r="Q459" s="117"/>
      <c r="R459" s="117"/>
      <c r="S459" s="95"/>
      <c r="U459" s="95"/>
      <c r="Z459" s="95"/>
    </row>
    <row r="460" spans="4:26" x14ac:dyDescent="0.45">
      <c r="D460" s="23"/>
      <c r="E460" s="95"/>
      <c r="F460" s="95"/>
      <c r="K460" s="95"/>
      <c r="M460" s="95"/>
      <c r="N460" s="95"/>
      <c r="O460" s="117"/>
      <c r="P460" s="95"/>
      <c r="Q460" s="117"/>
      <c r="R460" s="117"/>
      <c r="S460" s="95"/>
      <c r="U460" s="95"/>
      <c r="Z460" s="95"/>
    </row>
    <row r="461" spans="4:26" x14ac:dyDescent="0.45">
      <c r="D461" s="23"/>
      <c r="E461" s="95"/>
      <c r="F461" s="95"/>
      <c r="K461" s="95"/>
      <c r="M461" s="95"/>
      <c r="N461" s="95"/>
      <c r="O461" s="117"/>
      <c r="P461" s="95"/>
      <c r="Q461" s="117"/>
      <c r="R461" s="117"/>
      <c r="S461" s="95"/>
      <c r="U461" s="95"/>
      <c r="Z461" s="95"/>
    </row>
    <row r="462" spans="4:26" x14ac:dyDescent="0.45">
      <c r="D462" s="23"/>
      <c r="E462" s="95"/>
      <c r="F462" s="95"/>
      <c r="K462" s="95"/>
      <c r="M462" s="95"/>
      <c r="N462" s="95"/>
      <c r="O462" s="117"/>
      <c r="P462" s="95"/>
      <c r="Q462" s="117"/>
      <c r="R462" s="117"/>
      <c r="S462" s="95"/>
      <c r="U462" s="95"/>
      <c r="Z462" s="95"/>
    </row>
    <row r="463" spans="4:26" x14ac:dyDescent="0.45">
      <c r="D463" s="23"/>
      <c r="E463" s="95"/>
      <c r="F463" s="95"/>
      <c r="K463" s="95"/>
      <c r="M463" s="95"/>
      <c r="N463" s="95"/>
      <c r="O463" s="117"/>
      <c r="P463" s="95"/>
      <c r="Q463" s="117"/>
      <c r="R463" s="117"/>
      <c r="S463" s="95"/>
      <c r="U463" s="95"/>
      <c r="Z463" s="95"/>
    </row>
    <row r="464" spans="4:26" x14ac:dyDescent="0.45">
      <c r="D464" s="23"/>
      <c r="E464" s="95"/>
      <c r="F464" s="95"/>
      <c r="K464" s="95"/>
      <c r="M464" s="95"/>
      <c r="N464" s="95"/>
      <c r="O464" s="117"/>
      <c r="P464" s="95"/>
      <c r="Q464" s="117"/>
      <c r="R464" s="117"/>
      <c r="S464" s="95"/>
      <c r="U464" s="95"/>
      <c r="Z464" s="95"/>
    </row>
    <row r="465" spans="4:26" x14ac:dyDescent="0.45">
      <c r="D465" s="23"/>
      <c r="E465" s="95"/>
      <c r="F465" s="95"/>
      <c r="K465" s="95"/>
      <c r="M465" s="95"/>
      <c r="N465" s="95"/>
      <c r="O465" s="117"/>
      <c r="P465" s="95"/>
      <c r="Q465" s="117"/>
      <c r="R465" s="117"/>
      <c r="S465" s="95"/>
      <c r="U465" s="95"/>
      <c r="Z465" s="95"/>
    </row>
    <row r="466" spans="4:26" x14ac:dyDescent="0.45">
      <c r="D466" s="23"/>
      <c r="E466" s="95"/>
      <c r="F466" s="95"/>
      <c r="K466" s="95"/>
      <c r="M466" s="95"/>
      <c r="N466" s="95"/>
      <c r="O466" s="117"/>
      <c r="P466" s="95"/>
      <c r="Q466" s="117"/>
      <c r="R466" s="117"/>
      <c r="S466" s="95"/>
      <c r="U466" s="95"/>
      <c r="Z466" s="95"/>
    </row>
    <row r="467" spans="4:26" x14ac:dyDescent="0.45">
      <c r="D467" s="23"/>
      <c r="E467" s="95"/>
      <c r="F467" s="95"/>
      <c r="K467" s="95"/>
      <c r="M467" s="95"/>
      <c r="N467" s="95"/>
      <c r="O467" s="117"/>
      <c r="P467" s="95"/>
      <c r="Q467" s="117"/>
      <c r="R467" s="117"/>
      <c r="S467" s="95"/>
      <c r="U467" s="95"/>
      <c r="Z467" s="95"/>
    </row>
    <row r="468" spans="4:26" x14ac:dyDescent="0.45">
      <c r="D468" s="23"/>
      <c r="E468" s="95"/>
      <c r="F468" s="95"/>
      <c r="K468" s="95"/>
      <c r="M468" s="95"/>
      <c r="N468" s="95"/>
      <c r="O468" s="117"/>
      <c r="P468" s="95"/>
      <c r="Q468" s="117"/>
      <c r="R468" s="117"/>
      <c r="S468" s="95"/>
      <c r="U468" s="95"/>
      <c r="Z468" s="95"/>
    </row>
    <row r="469" spans="4:26" x14ac:dyDescent="0.45">
      <c r="D469" s="23"/>
      <c r="E469" s="95"/>
      <c r="F469" s="95"/>
      <c r="K469" s="95"/>
      <c r="M469" s="95"/>
      <c r="N469" s="95"/>
      <c r="O469" s="117"/>
      <c r="P469" s="95"/>
      <c r="Q469" s="117"/>
      <c r="R469" s="117"/>
      <c r="S469" s="95"/>
      <c r="U469" s="95"/>
      <c r="Z469" s="95"/>
    </row>
    <row r="470" spans="4:26" x14ac:dyDescent="0.45">
      <c r="D470" s="23"/>
      <c r="E470" s="95"/>
      <c r="F470" s="95"/>
      <c r="K470" s="95"/>
      <c r="M470" s="95"/>
      <c r="N470" s="95"/>
      <c r="O470" s="117"/>
      <c r="P470" s="95"/>
      <c r="Q470" s="117"/>
      <c r="R470" s="117"/>
      <c r="S470" s="95"/>
      <c r="U470" s="95"/>
      <c r="Z470" s="95"/>
    </row>
    <row r="471" spans="4:26" x14ac:dyDescent="0.45">
      <c r="D471" s="23"/>
      <c r="E471" s="95"/>
      <c r="F471" s="95"/>
      <c r="K471" s="95"/>
      <c r="M471" s="95"/>
      <c r="N471" s="95"/>
      <c r="O471" s="117"/>
      <c r="P471" s="95"/>
      <c r="Q471" s="117"/>
      <c r="R471" s="117"/>
      <c r="S471" s="95"/>
      <c r="U471" s="95"/>
      <c r="Z471" s="95"/>
    </row>
    <row r="472" spans="4:26" x14ac:dyDescent="0.45">
      <c r="D472" s="23"/>
      <c r="E472" s="95"/>
      <c r="F472" s="95"/>
      <c r="K472" s="95"/>
      <c r="M472" s="95"/>
      <c r="N472" s="95"/>
      <c r="O472" s="117"/>
      <c r="P472" s="95"/>
      <c r="Q472" s="117"/>
      <c r="R472" s="117"/>
      <c r="S472" s="95"/>
      <c r="U472" s="95"/>
      <c r="Z472" s="95"/>
    </row>
    <row r="473" spans="4:26" x14ac:dyDescent="0.45">
      <c r="D473" s="23"/>
      <c r="E473" s="95"/>
      <c r="F473" s="95"/>
      <c r="K473" s="95"/>
      <c r="M473" s="95"/>
      <c r="N473" s="95"/>
      <c r="O473" s="117"/>
      <c r="P473" s="95"/>
      <c r="Q473" s="117"/>
      <c r="R473" s="117"/>
      <c r="S473" s="95"/>
      <c r="U473" s="95"/>
      <c r="Z473" s="95"/>
    </row>
    <row r="474" spans="4:26" x14ac:dyDescent="0.45">
      <c r="D474" s="23"/>
      <c r="E474" s="95"/>
      <c r="F474" s="95"/>
      <c r="K474" s="95"/>
      <c r="M474" s="95"/>
      <c r="N474" s="95"/>
      <c r="O474" s="117"/>
      <c r="P474" s="95"/>
      <c r="Q474" s="117"/>
      <c r="R474" s="117"/>
      <c r="S474" s="95"/>
      <c r="U474" s="95"/>
      <c r="Z474" s="95"/>
    </row>
    <row r="475" spans="4:26" x14ac:dyDescent="0.45">
      <c r="D475" s="23"/>
      <c r="E475" s="95"/>
      <c r="F475" s="95"/>
      <c r="K475" s="95"/>
      <c r="M475" s="95"/>
      <c r="N475" s="95"/>
      <c r="O475" s="117"/>
      <c r="P475" s="95"/>
      <c r="Q475" s="117"/>
      <c r="R475" s="117"/>
      <c r="S475" s="95"/>
      <c r="U475" s="95"/>
      <c r="Z475" s="95"/>
    </row>
    <row r="476" spans="4:26" x14ac:dyDescent="0.45">
      <c r="D476" s="23"/>
      <c r="E476" s="95"/>
      <c r="F476" s="95"/>
      <c r="K476" s="95"/>
      <c r="M476" s="95"/>
      <c r="N476" s="95"/>
      <c r="O476" s="117"/>
      <c r="P476" s="95"/>
      <c r="Q476" s="117"/>
      <c r="R476" s="117"/>
      <c r="S476" s="95"/>
      <c r="U476" s="95"/>
      <c r="Z476" s="95"/>
    </row>
    <row r="477" spans="4:26" x14ac:dyDescent="0.45">
      <c r="D477" s="23"/>
      <c r="E477" s="95"/>
      <c r="F477" s="95"/>
      <c r="K477" s="95"/>
      <c r="M477" s="95"/>
      <c r="N477" s="95"/>
      <c r="O477" s="117"/>
      <c r="P477" s="95"/>
      <c r="Q477" s="117"/>
      <c r="R477" s="117"/>
      <c r="S477" s="95"/>
      <c r="U477" s="95"/>
      <c r="Z477" s="95"/>
    </row>
    <row r="478" spans="4:26" x14ac:dyDescent="0.45">
      <c r="D478" s="23"/>
      <c r="E478" s="95"/>
      <c r="F478" s="95"/>
      <c r="K478" s="95"/>
      <c r="M478" s="95"/>
      <c r="N478" s="95"/>
      <c r="O478" s="117"/>
      <c r="P478" s="95"/>
      <c r="Q478" s="117"/>
      <c r="R478" s="117"/>
      <c r="S478" s="95"/>
      <c r="U478" s="95"/>
      <c r="Z478" s="95"/>
    </row>
    <row r="479" spans="4:26" x14ac:dyDescent="0.45">
      <c r="D479" s="23"/>
      <c r="E479" s="95"/>
      <c r="F479" s="95"/>
      <c r="K479" s="95"/>
      <c r="M479" s="95"/>
      <c r="N479" s="95"/>
      <c r="O479" s="117"/>
      <c r="P479" s="95"/>
      <c r="Q479" s="117"/>
      <c r="R479" s="117"/>
      <c r="S479" s="95"/>
      <c r="U479" s="95"/>
      <c r="Z479" s="95"/>
    </row>
    <row r="480" spans="4:26" x14ac:dyDescent="0.45">
      <c r="D480" s="23"/>
      <c r="E480" s="95"/>
      <c r="F480" s="95"/>
      <c r="K480" s="95"/>
      <c r="M480" s="95"/>
      <c r="N480" s="95"/>
      <c r="O480" s="117"/>
      <c r="P480" s="95"/>
      <c r="Q480" s="117"/>
      <c r="R480" s="117"/>
      <c r="S480" s="95"/>
      <c r="U480" s="95"/>
      <c r="Z480" s="95"/>
    </row>
    <row r="481" spans="4:26" x14ac:dyDescent="0.45">
      <c r="D481" s="23"/>
      <c r="E481" s="95"/>
      <c r="F481" s="95"/>
      <c r="K481" s="95"/>
      <c r="M481" s="95"/>
      <c r="N481" s="95"/>
      <c r="O481" s="117"/>
      <c r="P481" s="95"/>
      <c r="Q481" s="117"/>
      <c r="R481" s="117"/>
      <c r="S481" s="95"/>
      <c r="U481" s="95"/>
      <c r="Z481" s="95"/>
    </row>
    <row r="482" spans="4:26" x14ac:dyDescent="0.45">
      <c r="D482" s="23"/>
      <c r="E482" s="95"/>
      <c r="F482" s="95"/>
      <c r="K482" s="95"/>
      <c r="M482" s="95"/>
      <c r="N482" s="95"/>
      <c r="O482" s="117"/>
      <c r="P482" s="95"/>
      <c r="Q482" s="117"/>
      <c r="R482" s="117"/>
      <c r="S482" s="95"/>
      <c r="U482" s="95"/>
      <c r="Z482" s="95"/>
    </row>
    <row r="483" spans="4:26" x14ac:dyDescent="0.45">
      <c r="D483" s="23"/>
      <c r="E483" s="95"/>
      <c r="F483" s="95"/>
      <c r="K483" s="95"/>
      <c r="M483" s="95"/>
      <c r="N483" s="95"/>
      <c r="O483" s="117"/>
      <c r="P483" s="95"/>
      <c r="Q483" s="117"/>
      <c r="R483" s="117"/>
      <c r="S483" s="95"/>
      <c r="U483" s="95"/>
      <c r="Z483" s="95"/>
    </row>
    <row r="484" spans="4:26" x14ac:dyDescent="0.45">
      <c r="D484" s="23"/>
      <c r="E484" s="95"/>
      <c r="F484" s="95"/>
      <c r="K484" s="95"/>
      <c r="M484" s="95"/>
      <c r="N484" s="95"/>
      <c r="O484" s="117"/>
      <c r="P484" s="95"/>
      <c r="Q484" s="117"/>
      <c r="R484" s="117"/>
      <c r="S484" s="95"/>
      <c r="U484" s="95"/>
      <c r="Z484" s="95"/>
    </row>
    <row r="485" spans="4:26" x14ac:dyDescent="0.45">
      <c r="D485" s="23"/>
      <c r="E485" s="95"/>
      <c r="F485" s="95"/>
      <c r="K485" s="95"/>
      <c r="M485" s="95"/>
      <c r="N485" s="95"/>
      <c r="O485" s="117"/>
      <c r="P485" s="95"/>
      <c r="Q485" s="117"/>
      <c r="R485" s="117"/>
      <c r="S485" s="95"/>
      <c r="U485" s="95"/>
      <c r="Z485" s="95"/>
    </row>
    <row r="486" spans="4:26" x14ac:dyDescent="0.45">
      <c r="D486" s="23"/>
      <c r="E486" s="95"/>
      <c r="F486" s="95"/>
      <c r="K486" s="95"/>
      <c r="M486" s="95"/>
      <c r="N486" s="95"/>
      <c r="O486" s="117"/>
      <c r="P486" s="95"/>
      <c r="Q486" s="117"/>
      <c r="R486" s="117"/>
      <c r="S486" s="95"/>
      <c r="U486" s="95"/>
      <c r="Z486" s="95"/>
    </row>
    <row r="487" spans="4:26" x14ac:dyDescent="0.45">
      <c r="D487" s="23"/>
      <c r="E487" s="95"/>
      <c r="F487" s="95"/>
      <c r="K487" s="95"/>
      <c r="M487" s="95"/>
      <c r="N487" s="95"/>
      <c r="O487" s="117"/>
      <c r="P487" s="95"/>
      <c r="Q487" s="117"/>
      <c r="R487" s="117"/>
      <c r="S487" s="95"/>
      <c r="U487" s="95"/>
      <c r="Z487" s="95"/>
    </row>
    <row r="488" spans="4:26" x14ac:dyDescent="0.45">
      <c r="D488" s="23"/>
      <c r="E488" s="95"/>
      <c r="F488" s="95"/>
      <c r="K488" s="95"/>
      <c r="M488" s="95"/>
      <c r="N488" s="95"/>
      <c r="O488" s="117"/>
      <c r="P488" s="95"/>
      <c r="Q488" s="117"/>
      <c r="R488" s="117"/>
      <c r="S488" s="95"/>
      <c r="U488" s="95"/>
      <c r="Z488" s="95"/>
    </row>
    <row r="489" spans="4:26" x14ac:dyDescent="0.45">
      <c r="D489" s="23"/>
      <c r="E489" s="95"/>
      <c r="F489" s="95"/>
      <c r="K489" s="95"/>
      <c r="M489" s="95"/>
      <c r="N489" s="95"/>
      <c r="O489" s="117"/>
      <c r="P489" s="95"/>
      <c r="Q489" s="117"/>
      <c r="R489" s="117"/>
      <c r="S489" s="95"/>
      <c r="U489" s="95"/>
      <c r="Z489" s="95"/>
    </row>
    <row r="490" spans="4:26" x14ac:dyDescent="0.45">
      <c r="D490" s="23"/>
      <c r="E490" s="95"/>
      <c r="F490" s="95"/>
      <c r="K490" s="95"/>
      <c r="M490" s="95"/>
      <c r="N490" s="95"/>
      <c r="O490" s="117"/>
      <c r="P490" s="95"/>
      <c r="Q490" s="117"/>
      <c r="R490" s="117"/>
      <c r="S490" s="95"/>
      <c r="U490" s="95"/>
      <c r="Z490" s="95"/>
    </row>
    <row r="491" spans="4:26" x14ac:dyDescent="0.45">
      <c r="D491" s="23"/>
      <c r="E491" s="95"/>
      <c r="F491" s="95"/>
      <c r="K491" s="95"/>
      <c r="M491" s="95"/>
      <c r="N491" s="95"/>
      <c r="O491" s="117"/>
      <c r="P491" s="95"/>
      <c r="Q491" s="117"/>
      <c r="R491" s="117"/>
      <c r="S491" s="95"/>
      <c r="U491" s="95"/>
      <c r="Z491" s="95"/>
    </row>
    <row r="492" spans="4:26" x14ac:dyDescent="0.45">
      <c r="D492" s="23"/>
      <c r="E492" s="95"/>
      <c r="F492" s="95"/>
      <c r="K492" s="95"/>
      <c r="M492" s="95"/>
      <c r="N492" s="95"/>
      <c r="O492" s="117"/>
      <c r="P492" s="95"/>
      <c r="Q492" s="117"/>
      <c r="R492" s="117"/>
      <c r="S492" s="95"/>
      <c r="U492" s="95"/>
      <c r="Z492" s="95"/>
    </row>
    <row r="493" spans="4:26" x14ac:dyDescent="0.45">
      <c r="D493" s="23"/>
      <c r="E493" s="95"/>
      <c r="F493" s="95"/>
      <c r="K493" s="95"/>
      <c r="M493" s="95"/>
      <c r="N493" s="95"/>
      <c r="O493" s="117"/>
      <c r="P493" s="95"/>
      <c r="Q493" s="117"/>
      <c r="R493" s="117"/>
      <c r="S493" s="95"/>
      <c r="U493" s="95"/>
      <c r="Z493" s="95"/>
    </row>
    <row r="494" spans="4:26" x14ac:dyDescent="0.45">
      <c r="D494" s="23"/>
      <c r="E494" s="95"/>
      <c r="F494" s="95"/>
      <c r="K494" s="95"/>
      <c r="M494" s="95"/>
      <c r="N494" s="95"/>
      <c r="O494" s="117"/>
      <c r="P494" s="95"/>
      <c r="Q494" s="117"/>
      <c r="R494" s="117"/>
      <c r="S494" s="95"/>
      <c r="U494" s="95"/>
      <c r="Z494" s="95"/>
    </row>
    <row r="495" spans="4:26" x14ac:dyDescent="0.45">
      <c r="D495" s="23"/>
      <c r="E495" s="95"/>
      <c r="F495" s="95"/>
      <c r="K495" s="95"/>
      <c r="M495" s="95"/>
      <c r="N495" s="95"/>
      <c r="O495" s="117"/>
      <c r="P495" s="95"/>
      <c r="Q495" s="117"/>
      <c r="R495" s="117"/>
      <c r="S495" s="95"/>
      <c r="U495" s="95"/>
      <c r="Z495" s="95"/>
    </row>
    <row r="496" spans="4:26" x14ac:dyDescent="0.45">
      <c r="D496" s="23"/>
      <c r="E496" s="95"/>
      <c r="F496" s="95"/>
      <c r="K496" s="95"/>
      <c r="M496" s="95"/>
      <c r="N496" s="95"/>
      <c r="O496" s="117"/>
      <c r="P496" s="95"/>
      <c r="Q496" s="117"/>
      <c r="R496" s="117"/>
      <c r="S496" s="95"/>
      <c r="U496" s="95"/>
      <c r="Z496" s="95"/>
    </row>
    <row r="497" spans="4:26" x14ac:dyDescent="0.45">
      <c r="D497" s="23"/>
      <c r="E497" s="95"/>
      <c r="F497" s="95"/>
      <c r="K497" s="95"/>
      <c r="M497" s="95"/>
      <c r="N497" s="95"/>
      <c r="O497" s="117"/>
      <c r="P497" s="95"/>
      <c r="Q497" s="117"/>
      <c r="R497" s="117"/>
      <c r="S497" s="95"/>
      <c r="U497" s="95"/>
      <c r="Z497" s="95"/>
    </row>
    <row r="498" spans="4:26" x14ac:dyDescent="0.45">
      <c r="D498" s="23"/>
      <c r="E498" s="95"/>
      <c r="F498" s="95"/>
      <c r="K498" s="95"/>
      <c r="M498" s="95"/>
      <c r="N498" s="95"/>
      <c r="O498" s="117"/>
      <c r="P498" s="95"/>
      <c r="Q498" s="117"/>
      <c r="R498" s="117"/>
      <c r="S498" s="95"/>
      <c r="U498" s="95"/>
      <c r="Z498" s="95"/>
    </row>
    <row r="499" spans="4:26" x14ac:dyDescent="0.45">
      <c r="D499" s="23"/>
      <c r="E499" s="95"/>
      <c r="F499" s="95"/>
      <c r="K499" s="95"/>
      <c r="M499" s="95"/>
      <c r="N499" s="95"/>
      <c r="O499" s="117"/>
      <c r="P499" s="95"/>
      <c r="Q499" s="117"/>
      <c r="R499" s="117"/>
      <c r="S499" s="95"/>
      <c r="U499" s="95"/>
      <c r="Z499" s="95"/>
    </row>
    <row r="500" spans="4:26" x14ac:dyDescent="0.45">
      <c r="D500" s="23"/>
      <c r="E500" s="95"/>
      <c r="F500" s="95"/>
      <c r="K500" s="95"/>
      <c r="M500" s="95"/>
      <c r="N500" s="95"/>
      <c r="O500" s="117"/>
      <c r="P500" s="95"/>
      <c r="Q500" s="117"/>
      <c r="R500" s="117"/>
      <c r="S500" s="95"/>
      <c r="U500" s="95"/>
      <c r="Z500" s="95"/>
    </row>
    <row r="501" spans="4:26" x14ac:dyDescent="0.45">
      <c r="D501" s="23"/>
      <c r="E501" s="95"/>
      <c r="F501" s="95"/>
      <c r="K501" s="95"/>
      <c r="M501" s="95"/>
      <c r="N501" s="95"/>
      <c r="O501" s="117"/>
      <c r="P501" s="95"/>
      <c r="Q501" s="117"/>
      <c r="R501" s="117"/>
      <c r="S501" s="95"/>
      <c r="U501" s="95"/>
      <c r="Z501" s="95"/>
    </row>
    <row r="502" spans="4:26" x14ac:dyDescent="0.45">
      <c r="D502" s="23"/>
      <c r="E502" s="95"/>
      <c r="F502" s="95"/>
      <c r="K502" s="95"/>
      <c r="M502" s="95"/>
      <c r="N502" s="95"/>
      <c r="O502" s="117"/>
      <c r="P502" s="95"/>
      <c r="Q502" s="117"/>
      <c r="R502" s="117"/>
      <c r="S502" s="95"/>
      <c r="U502" s="95"/>
      <c r="Z502" s="95"/>
    </row>
    <row r="503" spans="4:26" x14ac:dyDescent="0.45">
      <c r="D503" s="23"/>
      <c r="E503" s="95"/>
      <c r="F503" s="95"/>
      <c r="K503" s="95"/>
      <c r="M503" s="95"/>
      <c r="N503" s="95"/>
      <c r="O503" s="117"/>
      <c r="P503" s="95"/>
      <c r="Q503" s="117"/>
      <c r="R503" s="117"/>
      <c r="S503" s="95"/>
      <c r="U503" s="95"/>
      <c r="Z503" s="95"/>
    </row>
    <row r="504" spans="4:26" x14ac:dyDescent="0.45">
      <c r="D504" s="23"/>
      <c r="E504" s="95"/>
      <c r="F504" s="95"/>
      <c r="K504" s="95"/>
      <c r="M504" s="95"/>
      <c r="N504" s="95"/>
      <c r="O504" s="117"/>
      <c r="P504" s="95"/>
      <c r="Q504" s="117"/>
      <c r="R504" s="117"/>
      <c r="S504" s="95"/>
      <c r="U504" s="95"/>
      <c r="Z504" s="95"/>
    </row>
    <row r="505" spans="4:26" x14ac:dyDescent="0.45">
      <c r="D505" s="23"/>
      <c r="E505" s="95"/>
      <c r="F505" s="95"/>
      <c r="K505" s="95"/>
      <c r="M505" s="95"/>
      <c r="N505" s="95"/>
      <c r="O505" s="117"/>
      <c r="P505" s="95"/>
      <c r="Q505" s="117"/>
      <c r="R505" s="117"/>
      <c r="S505" s="95"/>
      <c r="U505" s="95"/>
      <c r="Z505" s="95"/>
    </row>
    <row r="506" spans="4:26" x14ac:dyDescent="0.45">
      <c r="D506" s="23"/>
      <c r="E506" s="95"/>
      <c r="F506" s="95"/>
      <c r="K506" s="95"/>
      <c r="M506" s="95"/>
      <c r="N506" s="95"/>
      <c r="O506" s="117"/>
      <c r="P506" s="95"/>
      <c r="Q506" s="117"/>
      <c r="R506" s="117"/>
      <c r="S506" s="95"/>
      <c r="U506" s="95"/>
      <c r="Z506" s="95"/>
    </row>
    <row r="507" spans="4:26" x14ac:dyDescent="0.45">
      <c r="D507" s="23"/>
      <c r="E507" s="95"/>
      <c r="F507" s="95"/>
      <c r="K507" s="95"/>
      <c r="M507" s="95"/>
      <c r="N507" s="95"/>
      <c r="O507" s="117"/>
      <c r="P507" s="95"/>
      <c r="Q507" s="117"/>
      <c r="R507" s="117"/>
      <c r="S507" s="95"/>
      <c r="U507" s="95"/>
      <c r="Z507" s="95"/>
    </row>
    <row r="508" spans="4:26" x14ac:dyDescent="0.45">
      <c r="D508" s="23"/>
      <c r="E508" s="95"/>
      <c r="F508" s="95"/>
      <c r="K508" s="95"/>
      <c r="M508" s="95"/>
      <c r="N508" s="95"/>
      <c r="O508" s="117"/>
      <c r="P508" s="95"/>
      <c r="Q508" s="117"/>
      <c r="R508" s="117"/>
      <c r="S508" s="95"/>
      <c r="U508" s="95"/>
      <c r="Z508" s="95"/>
    </row>
    <row r="509" spans="4:26" x14ac:dyDescent="0.45">
      <c r="D509" s="23"/>
      <c r="E509" s="95"/>
      <c r="F509" s="95"/>
      <c r="K509" s="95"/>
      <c r="M509" s="95"/>
      <c r="N509" s="95"/>
      <c r="O509" s="117"/>
      <c r="P509" s="95"/>
      <c r="Q509" s="117"/>
      <c r="R509" s="117"/>
      <c r="S509" s="95"/>
      <c r="U509" s="95"/>
      <c r="Z509" s="95"/>
    </row>
    <row r="510" spans="4:26" x14ac:dyDescent="0.45">
      <c r="D510" s="23"/>
      <c r="E510" s="95"/>
      <c r="F510" s="95"/>
      <c r="K510" s="95"/>
      <c r="M510" s="95"/>
      <c r="N510" s="95"/>
      <c r="O510" s="117"/>
      <c r="P510" s="95"/>
      <c r="Q510" s="117"/>
      <c r="R510" s="117"/>
      <c r="S510" s="95"/>
      <c r="U510" s="95"/>
      <c r="Z510" s="95"/>
    </row>
    <row r="511" spans="4:26" x14ac:dyDescent="0.45">
      <c r="D511" s="23"/>
      <c r="E511" s="95"/>
      <c r="F511" s="95"/>
      <c r="K511" s="95"/>
      <c r="M511" s="95"/>
      <c r="N511" s="95"/>
      <c r="O511" s="117"/>
      <c r="P511" s="95"/>
      <c r="Q511" s="117"/>
      <c r="R511" s="117"/>
      <c r="S511" s="95"/>
      <c r="U511" s="95"/>
      <c r="Z511" s="95"/>
    </row>
    <row r="512" spans="4:26" x14ac:dyDescent="0.45">
      <c r="D512" s="23"/>
      <c r="E512" s="95"/>
      <c r="F512" s="95"/>
      <c r="K512" s="95"/>
      <c r="M512" s="95"/>
      <c r="N512" s="95"/>
      <c r="O512" s="117"/>
      <c r="P512" s="95"/>
      <c r="Q512" s="117"/>
      <c r="R512" s="117"/>
      <c r="S512" s="95"/>
      <c r="U512" s="95"/>
      <c r="Z512" s="95"/>
    </row>
    <row r="513" spans="4:26" x14ac:dyDescent="0.45">
      <c r="D513" s="23"/>
      <c r="E513" s="95"/>
      <c r="F513" s="95"/>
      <c r="K513" s="95"/>
      <c r="M513" s="95"/>
      <c r="N513" s="95"/>
      <c r="O513" s="117"/>
      <c r="P513" s="95"/>
      <c r="Q513" s="117"/>
      <c r="R513" s="117"/>
      <c r="S513" s="95"/>
      <c r="U513" s="95"/>
      <c r="Z513" s="95"/>
    </row>
    <row r="514" spans="4:26" x14ac:dyDescent="0.45">
      <c r="D514" s="23"/>
      <c r="E514" s="95"/>
      <c r="F514" s="95"/>
      <c r="K514" s="95"/>
      <c r="M514" s="95"/>
      <c r="N514" s="95"/>
      <c r="O514" s="117"/>
      <c r="P514" s="95"/>
      <c r="Q514" s="117"/>
      <c r="R514" s="117"/>
      <c r="S514" s="95"/>
      <c r="U514" s="95"/>
      <c r="Z514" s="95"/>
    </row>
    <row r="515" spans="4:26" x14ac:dyDescent="0.45">
      <c r="D515" s="23"/>
      <c r="E515" s="95"/>
      <c r="F515" s="95"/>
      <c r="K515" s="95"/>
      <c r="M515" s="95"/>
      <c r="N515" s="95"/>
      <c r="O515" s="117"/>
      <c r="P515" s="95"/>
      <c r="Q515" s="117"/>
      <c r="R515" s="117"/>
      <c r="S515" s="95"/>
      <c r="U515" s="95"/>
      <c r="Z515" s="95"/>
    </row>
    <row r="516" spans="4:26" x14ac:dyDescent="0.45">
      <c r="D516" s="23"/>
      <c r="E516" s="95"/>
      <c r="F516" s="95"/>
      <c r="K516" s="95"/>
      <c r="M516" s="95"/>
      <c r="N516" s="95"/>
      <c r="O516" s="117"/>
      <c r="P516" s="95"/>
      <c r="Q516" s="117"/>
      <c r="R516" s="117"/>
      <c r="S516" s="95"/>
      <c r="U516" s="95"/>
      <c r="Z516" s="95"/>
    </row>
    <row r="517" spans="4:26" x14ac:dyDescent="0.45">
      <c r="D517" s="23"/>
      <c r="E517" s="95"/>
      <c r="F517" s="95"/>
      <c r="K517" s="95"/>
      <c r="M517" s="95"/>
      <c r="N517" s="95"/>
      <c r="O517" s="117"/>
      <c r="P517" s="95"/>
      <c r="Q517" s="117"/>
      <c r="R517" s="117"/>
      <c r="S517" s="95"/>
      <c r="U517" s="95"/>
      <c r="Z517" s="95"/>
    </row>
    <row r="518" spans="4:26" x14ac:dyDescent="0.45">
      <c r="D518" s="23"/>
      <c r="E518" s="95"/>
      <c r="F518" s="95"/>
      <c r="K518" s="95"/>
      <c r="M518" s="95"/>
      <c r="N518" s="95"/>
      <c r="O518" s="117"/>
      <c r="P518" s="95"/>
      <c r="Q518" s="117"/>
      <c r="R518" s="117"/>
      <c r="S518" s="95"/>
      <c r="U518" s="95"/>
      <c r="Z518" s="95"/>
    </row>
    <row r="519" spans="4:26" x14ac:dyDescent="0.45">
      <c r="D519" s="23"/>
      <c r="E519" s="95"/>
      <c r="F519" s="95"/>
      <c r="K519" s="95"/>
      <c r="M519" s="95"/>
      <c r="N519" s="95"/>
      <c r="O519" s="117"/>
      <c r="P519" s="95"/>
      <c r="Q519" s="117"/>
      <c r="R519" s="117"/>
      <c r="S519" s="95"/>
      <c r="U519" s="95"/>
      <c r="Z519" s="95"/>
    </row>
    <row r="520" spans="4:26" x14ac:dyDescent="0.45">
      <c r="D520" s="23"/>
      <c r="E520" s="95"/>
      <c r="F520" s="95"/>
      <c r="K520" s="95"/>
      <c r="M520" s="95"/>
      <c r="N520" s="95"/>
      <c r="O520" s="117"/>
      <c r="P520" s="95"/>
      <c r="Q520" s="117"/>
      <c r="R520" s="117"/>
      <c r="S520" s="95"/>
      <c r="U520" s="95"/>
      <c r="Z520" s="95"/>
    </row>
    <row r="521" spans="4:26" x14ac:dyDescent="0.45">
      <c r="D521" s="23"/>
      <c r="E521" s="95"/>
      <c r="F521" s="95"/>
      <c r="K521" s="95"/>
      <c r="M521" s="95"/>
      <c r="N521" s="95"/>
      <c r="O521" s="117"/>
      <c r="P521" s="95"/>
      <c r="Q521" s="117"/>
      <c r="R521" s="117"/>
      <c r="S521" s="95"/>
      <c r="U521" s="95"/>
      <c r="Z521" s="95"/>
    </row>
    <row r="522" spans="4:26" x14ac:dyDescent="0.45">
      <c r="D522" s="23"/>
      <c r="E522" s="95"/>
      <c r="F522" s="95"/>
      <c r="K522" s="95"/>
      <c r="M522" s="95"/>
      <c r="N522" s="95"/>
      <c r="O522" s="117"/>
      <c r="P522" s="95"/>
      <c r="Q522" s="117"/>
      <c r="R522" s="117"/>
      <c r="S522" s="95"/>
      <c r="U522" s="95"/>
      <c r="Z522" s="95"/>
    </row>
    <row r="523" spans="4:26" x14ac:dyDescent="0.45">
      <c r="D523" s="23"/>
      <c r="E523" s="95"/>
      <c r="F523" s="95"/>
      <c r="K523" s="95"/>
      <c r="M523" s="95"/>
      <c r="N523" s="95"/>
      <c r="O523" s="117"/>
      <c r="P523" s="95"/>
      <c r="Q523" s="117"/>
      <c r="R523" s="117"/>
      <c r="S523" s="95"/>
      <c r="U523" s="95"/>
      <c r="Z523" s="95"/>
    </row>
    <row r="524" spans="4:26" x14ac:dyDescent="0.45">
      <c r="D524" s="23"/>
      <c r="E524" s="95"/>
      <c r="F524" s="95"/>
      <c r="K524" s="95"/>
      <c r="M524" s="95"/>
      <c r="N524" s="95"/>
      <c r="O524" s="117"/>
      <c r="P524" s="95"/>
      <c r="Q524" s="117"/>
      <c r="R524" s="117"/>
      <c r="S524" s="95"/>
      <c r="U524" s="95"/>
      <c r="Z524" s="95"/>
    </row>
    <row r="525" spans="4:26" x14ac:dyDescent="0.45">
      <c r="D525" s="23"/>
      <c r="E525" s="95"/>
      <c r="F525" s="95"/>
      <c r="K525" s="95"/>
      <c r="M525" s="95"/>
      <c r="N525" s="95"/>
      <c r="O525" s="117"/>
      <c r="P525" s="95"/>
      <c r="Q525" s="117"/>
      <c r="R525" s="117"/>
      <c r="S525" s="95"/>
      <c r="U525" s="95"/>
      <c r="Z525" s="95"/>
    </row>
    <row r="526" spans="4:26" x14ac:dyDescent="0.45">
      <c r="D526" s="23"/>
      <c r="E526" s="95"/>
      <c r="F526" s="95"/>
      <c r="K526" s="95"/>
      <c r="M526" s="95"/>
      <c r="N526" s="95"/>
      <c r="O526" s="117"/>
      <c r="P526" s="95"/>
      <c r="Q526" s="117"/>
      <c r="R526" s="117"/>
      <c r="S526" s="95"/>
      <c r="U526" s="95"/>
      <c r="Z526" s="95"/>
    </row>
    <row r="527" spans="4:26" x14ac:dyDescent="0.45">
      <c r="D527" s="23"/>
      <c r="E527" s="95"/>
      <c r="F527" s="95"/>
      <c r="K527" s="95"/>
      <c r="M527" s="95"/>
      <c r="N527" s="95"/>
      <c r="O527" s="117"/>
      <c r="P527" s="95"/>
      <c r="Q527" s="117"/>
      <c r="R527" s="117"/>
      <c r="S527" s="95"/>
      <c r="U527" s="95"/>
      <c r="Z527" s="95"/>
    </row>
    <row r="528" spans="4:26" x14ac:dyDescent="0.45">
      <c r="D528" s="23"/>
      <c r="E528" s="95"/>
      <c r="F528" s="95"/>
      <c r="K528" s="95"/>
      <c r="M528" s="95"/>
      <c r="N528" s="95"/>
      <c r="O528" s="117"/>
      <c r="P528" s="95"/>
      <c r="Q528" s="117"/>
      <c r="R528" s="117"/>
      <c r="S528" s="95"/>
      <c r="U528" s="95"/>
      <c r="Z528" s="95"/>
    </row>
    <row r="529" spans="4:26" x14ac:dyDescent="0.45">
      <c r="D529" s="23"/>
      <c r="E529" s="95"/>
      <c r="F529" s="95"/>
      <c r="K529" s="95"/>
      <c r="M529" s="95"/>
      <c r="N529" s="95"/>
      <c r="O529" s="117"/>
      <c r="P529" s="95"/>
      <c r="Q529" s="117"/>
      <c r="R529" s="117"/>
      <c r="S529" s="95"/>
      <c r="U529" s="95"/>
      <c r="Z529" s="95"/>
    </row>
    <row r="530" spans="4:26" x14ac:dyDescent="0.45">
      <c r="D530" s="23"/>
      <c r="E530" s="95"/>
      <c r="F530" s="95"/>
      <c r="K530" s="95"/>
      <c r="M530" s="95"/>
      <c r="N530" s="95"/>
      <c r="O530" s="117"/>
      <c r="P530" s="95"/>
      <c r="Q530" s="117"/>
      <c r="R530" s="117"/>
      <c r="S530" s="95"/>
      <c r="U530" s="95"/>
      <c r="Z530" s="95"/>
    </row>
    <row r="531" spans="4:26" x14ac:dyDescent="0.45">
      <c r="D531" s="23"/>
      <c r="E531" s="95"/>
      <c r="F531" s="95"/>
      <c r="K531" s="95"/>
      <c r="M531" s="95"/>
      <c r="N531" s="95"/>
      <c r="O531" s="117"/>
      <c r="P531" s="95"/>
      <c r="Q531" s="117"/>
      <c r="R531" s="117"/>
      <c r="S531" s="95"/>
      <c r="U531" s="95"/>
      <c r="Z531" s="95"/>
    </row>
    <row r="532" spans="4:26" x14ac:dyDescent="0.45">
      <c r="D532" s="23"/>
      <c r="E532" s="95"/>
      <c r="F532" s="95"/>
      <c r="K532" s="95"/>
      <c r="M532" s="95"/>
      <c r="N532" s="95"/>
      <c r="O532" s="117"/>
      <c r="P532" s="95"/>
      <c r="Q532" s="117"/>
      <c r="R532" s="117"/>
      <c r="S532" s="95"/>
      <c r="U532" s="95"/>
      <c r="Z532" s="95"/>
    </row>
    <row r="533" spans="4:26" x14ac:dyDescent="0.45">
      <c r="D533" s="23"/>
      <c r="E533" s="95"/>
      <c r="F533" s="95"/>
      <c r="K533" s="95"/>
      <c r="M533" s="95"/>
      <c r="N533" s="95"/>
      <c r="O533" s="117"/>
      <c r="P533" s="95"/>
      <c r="Q533" s="117"/>
      <c r="R533" s="117"/>
      <c r="S533" s="95"/>
      <c r="U533" s="95"/>
      <c r="Z533" s="95"/>
    </row>
    <row r="534" spans="4:26" x14ac:dyDescent="0.45">
      <c r="D534" s="23"/>
      <c r="E534" s="95"/>
      <c r="F534" s="95"/>
      <c r="K534" s="95"/>
      <c r="M534" s="95"/>
      <c r="N534" s="95"/>
      <c r="O534" s="117"/>
      <c r="P534" s="95"/>
      <c r="Q534" s="117"/>
      <c r="R534" s="117"/>
      <c r="S534" s="95"/>
      <c r="U534" s="95"/>
      <c r="Z534" s="95"/>
    </row>
    <row r="535" spans="4:26" x14ac:dyDescent="0.45">
      <c r="D535" s="23"/>
      <c r="E535" s="95"/>
      <c r="F535" s="95"/>
      <c r="K535" s="95"/>
      <c r="M535" s="95"/>
      <c r="N535" s="95"/>
      <c r="O535" s="117"/>
      <c r="P535" s="95"/>
      <c r="Q535" s="117"/>
      <c r="R535" s="117"/>
      <c r="S535" s="95"/>
      <c r="U535" s="95"/>
      <c r="Z535" s="95"/>
    </row>
    <row r="536" spans="4:26" x14ac:dyDescent="0.45">
      <c r="D536" s="23"/>
      <c r="E536" s="95"/>
      <c r="F536" s="95"/>
      <c r="K536" s="95"/>
      <c r="M536" s="95"/>
      <c r="N536" s="95"/>
      <c r="O536" s="117"/>
      <c r="P536" s="95"/>
      <c r="Q536" s="117"/>
      <c r="R536" s="117"/>
      <c r="S536" s="95"/>
      <c r="U536" s="95"/>
      <c r="Z536" s="95"/>
    </row>
    <row r="537" spans="4:26" x14ac:dyDescent="0.45">
      <c r="D537" s="23"/>
      <c r="E537" s="95"/>
      <c r="F537" s="95"/>
      <c r="K537" s="95"/>
      <c r="M537" s="95"/>
      <c r="N537" s="95"/>
      <c r="O537" s="117"/>
      <c r="P537" s="95"/>
      <c r="Q537" s="117"/>
      <c r="R537" s="117"/>
      <c r="S537" s="95"/>
      <c r="U537" s="95"/>
      <c r="Z537" s="95"/>
    </row>
    <row r="538" spans="4:26" x14ac:dyDescent="0.45">
      <c r="D538" s="23"/>
      <c r="E538" s="95"/>
      <c r="F538" s="95"/>
      <c r="K538" s="95"/>
      <c r="M538" s="95"/>
      <c r="N538" s="95"/>
      <c r="O538" s="117"/>
      <c r="P538" s="95"/>
      <c r="Q538" s="117"/>
      <c r="R538" s="117"/>
      <c r="S538" s="95"/>
      <c r="U538" s="95"/>
      <c r="Z538" s="95"/>
    </row>
    <row r="539" spans="4:26" x14ac:dyDescent="0.45">
      <c r="D539" s="23"/>
      <c r="E539" s="95"/>
      <c r="F539" s="95"/>
      <c r="K539" s="95"/>
      <c r="M539" s="95"/>
      <c r="N539" s="95"/>
      <c r="O539" s="117"/>
      <c r="P539" s="95"/>
      <c r="Q539" s="117"/>
      <c r="R539" s="117"/>
      <c r="S539" s="95"/>
      <c r="U539" s="95"/>
      <c r="Z539" s="95"/>
    </row>
    <row r="540" spans="4:26" x14ac:dyDescent="0.45">
      <c r="D540" s="23"/>
      <c r="E540" s="95"/>
      <c r="F540" s="95"/>
      <c r="K540" s="95"/>
      <c r="M540" s="95"/>
      <c r="N540" s="95"/>
      <c r="O540" s="117"/>
      <c r="P540" s="95"/>
      <c r="Q540" s="117"/>
      <c r="R540" s="117"/>
      <c r="S540" s="95"/>
      <c r="U540" s="95"/>
      <c r="Z540" s="95"/>
    </row>
    <row r="541" spans="4:26" x14ac:dyDescent="0.45">
      <c r="D541" s="23"/>
      <c r="E541" s="95"/>
      <c r="F541" s="95"/>
      <c r="K541" s="95"/>
      <c r="M541" s="95"/>
      <c r="N541" s="95"/>
      <c r="O541" s="117"/>
      <c r="P541" s="95"/>
      <c r="Q541" s="117"/>
      <c r="R541" s="117"/>
      <c r="S541" s="95"/>
      <c r="U541" s="95"/>
      <c r="Z541" s="95"/>
    </row>
    <row r="542" spans="4:26" x14ac:dyDescent="0.45">
      <c r="D542" s="23"/>
      <c r="E542" s="95"/>
      <c r="F542" s="95"/>
      <c r="K542" s="95"/>
      <c r="M542" s="95"/>
      <c r="N542" s="95"/>
      <c r="O542" s="117"/>
      <c r="P542" s="95"/>
      <c r="Q542" s="117"/>
      <c r="R542" s="117"/>
      <c r="S542" s="95"/>
      <c r="U542" s="95"/>
      <c r="Z542" s="95"/>
    </row>
    <row r="543" spans="4:26" x14ac:dyDescent="0.45">
      <c r="D543" s="23"/>
      <c r="E543" s="95"/>
      <c r="F543" s="95"/>
      <c r="K543" s="95"/>
      <c r="M543" s="95"/>
      <c r="N543" s="95"/>
      <c r="O543" s="117"/>
      <c r="P543" s="95"/>
      <c r="Q543" s="117"/>
      <c r="R543" s="117"/>
      <c r="S543" s="95"/>
      <c r="U543" s="95"/>
      <c r="Z543" s="95"/>
    </row>
    <row r="544" spans="4:26" x14ac:dyDescent="0.45">
      <c r="D544" s="23"/>
      <c r="E544" s="95"/>
      <c r="F544" s="95"/>
      <c r="K544" s="95"/>
      <c r="M544" s="95"/>
      <c r="N544" s="95"/>
      <c r="O544" s="117"/>
      <c r="P544" s="95"/>
      <c r="Q544" s="117"/>
      <c r="R544" s="117"/>
      <c r="S544" s="95"/>
      <c r="U544" s="95"/>
      <c r="Z544" s="95"/>
    </row>
    <row r="545" spans="4:26" x14ac:dyDescent="0.45">
      <c r="D545" s="23"/>
      <c r="E545" s="95"/>
      <c r="F545" s="95"/>
      <c r="K545" s="95"/>
      <c r="M545" s="95"/>
      <c r="N545" s="95"/>
      <c r="O545" s="117"/>
      <c r="P545" s="95"/>
      <c r="Q545" s="117"/>
      <c r="R545" s="117"/>
      <c r="S545" s="95"/>
      <c r="U545" s="95"/>
      <c r="Z545" s="95"/>
    </row>
    <row r="546" spans="4:26" x14ac:dyDescent="0.45">
      <c r="D546" s="23"/>
      <c r="E546" s="95"/>
      <c r="F546" s="95"/>
      <c r="K546" s="95"/>
      <c r="M546" s="95"/>
      <c r="N546" s="95"/>
      <c r="O546" s="117"/>
      <c r="P546" s="95"/>
      <c r="Q546" s="117"/>
      <c r="R546" s="117"/>
      <c r="S546" s="95"/>
      <c r="U546" s="95"/>
      <c r="Z546" s="95"/>
    </row>
    <row r="547" spans="4:26" x14ac:dyDescent="0.45">
      <c r="D547" s="23"/>
      <c r="E547" s="95"/>
      <c r="F547" s="95"/>
      <c r="K547" s="95"/>
      <c r="M547" s="95"/>
      <c r="N547" s="95"/>
      <c r="O547" s="117"/>
      <c r="P547" s="95"/>
      <c r="Q547" s="117"/>
      <c r="R547" s="117"/>
      <c r="S547" s="95"/>
      <c r="U547" s="95"/>
      <c r="Z547" s="95"/>
    </row>
    <row r="548" spans="4:26" x14ac:dyDescent="0.45">
      <c r="D548" s="23"/>
      <c r="E548" s="95"/>
      <c r="F548" s="95"/>
      <c r="K548" s="95"/>
      <c r="M548" s="95"/>
      <c r="N548" s="95"/>
      <c r="O548" s="117"/>
      <c r="P548" s="95"/>
      <c r="Q548" s="117"/>
      <c r="R548" s="117"/>
      <c r="S548" s="95"/>
      <c r="U548" s="95"/>
      <c r="Z548" s="95"/>
    </row>
    <row r="549" spans="4:26" x14ac:dyDescent="0.45">
      <c r="D549" s="23"/>
      <c r="E549" s="95"/>
      <c r="F549" s="95"/>
      <c r="K549" s="95"/>
      <c r="M549" s="95"/>
      <c r="N549" s="95"/>
      <c r="O549" s="117"/>
      <c r="P549" s="95"/>
      <c r="Q549" s="117"/>
      <c r="R549" s="117"/>
      <c r="S549" s="95"/>
      <c r="U549" s="95"/>
      <c r="Z549" s="95"/>
    </row>
    <row r="550" spans="4:26" x14ac:dyDescent="0.45">
      <c r="D550" s="23"/>
      <c r="E550" s="95"/>
      <c r="F550" s="95"/>
      <c r="K550" s="95"/>
      <c r="M550" s="95"/>
      <c r="N550" s="95"/>
      <c r="O550" s="117"/>
      <c r="P550" s="95"/>
      <c r="Q550" s="117"/>
      <c r="R550" s="117"/>
      <c r="S550" s="95"/>
      <c r="U550" s="95"/>
      <c r="Z550" s="95"/>
    </row>
    <row r="551" spans="4:26" x14ac:dyDescent="0.45">
      <c r="D551" s="23"/>
      <c r="E551" s="95"/>
      <c r="F551" s="95"/>
      <c r="K551" s="95"/>
      <c r="M551" s="95"/>
      <c r="N551" s="95"/>
      <c r="O551" s="117"/>
      <c r="P551" s="95"/>
      <c r="Q551" s="117"/>
      <c r="R551" s="117"/>
      <c r="S551" s="95"/>
      <c r="U551" s="95"/>
      <c r="Z551" s="95"/>
    </row>
    <row r="552" spans="4:26" x14ac:dyDescent="0.45">
      <c r="D552" s="23"/>
      <c r="E552" s="95"/>
      <c r="F552" s="95"/>
      <c r="K552" s="95"/>
      <c r="M552" s="95"/>
      <c r="N552" s="95"/>
      <c r="O552" s="117"/>
      <c r="P552" s="95"/>
      <c r="Q552" s="117"/>
      <c r="R552" s="117"/>
      <c r="S552" s="95"/>
      <c r="U552" s="95"/>
      <c r="Z552" s="95"/>
    </row>
    <row r="553" spans="4:26" x14ac:dyDescent="0.45">
      <c r="D553" s="23"/>
      <c r="E553" s="95"/>
      <c r="F553" s="95"/>
      <c r="K553" s="95"/>
      <c r="M553" s="95"/>
      <c r="N553" s="95"/>
      <c r="O553" s="117"/>
      <c r="P553" s="95"/>
      <c r="Q553" s="117"/>
      <c r="R553" s="117"/>
      <c r="S553" s="95"/>
      <c r="U553" s="95"/>
      <c r="Z553" s="95"/>
    </row>
    <row r="554" spans="4:26" x14ac:dyDescent="0.45">
      <c r="D554" s="23"/>
      <c r="E554" s="95"/>
      <c r="F554" s="95"/>
      <c r="K554" s="95"/>
      <c r="M554" s="95"/>
      <c r="N554" s="95"/>
      <c r="O554" s="117"/>
      <c r="P554" s="95"/>
      <c r="Q554" s="117"/>
      <c r="R554" s="117"/>
      <c r="S554" s="95"/>
      <c r="U554" s="95"/>
      <c r="Z554" s="95"/>
    </row>
    <row r="555" spans="4:26" x14ac:dyDescent="0.45">
      <c r="D555" s="23"/>
      <c r="E555" s="95"/>
      <c r="F555" s="95"/>
      <c r="K555" s="95"/>
      <c r="M555" s="95"/>
      <c r="N555" s="95"/>
      <c r="O555" s="117"/>
      <c r="P555" s="95"/>
      <c r="Q555" s="117"/>
      <c r="R555" s="117"/>
      <c r="S555" s="95"/>
      <c r="U555" s="95"/>
      <c r="Z555" s="95"/>
    </row>
    <row r="556" spans="4:26" x14ac:dyDescent="0.45">
      <c r="D556" s="23"/>
      <c r="E556" s="95"/>
      <c r="F556" s="95"/>
      <c r="K556" s="95"/>
      <c r="M556" s="95"/>
      <c r="N556" s="95"/>
      <c r="O556" s="117"/>
      <c r="P556" s="95"/>
      <c r="Q556" s="117"/>
      <c r="R556" s="117"/>
      <c r="S556" s="95"/>
      <c r="U556" s="95"/>
      <c r="Z556" s="95"/>
    </row>
    <row r="557" spans="4:26" x14ac:dyDescent="0.45">
      <c r="D557" s="23"/>
      <c r="E557" s="95"/>
      <c r="F557" s="95"/>
      <c r="K557" s="95"/>
      <c r="M557" s="95"/>
      <c r="N557" s="95"/>
      <c r="O557" s="117"/>
      <c r="P557" s="95"/>
      <c r="Q557" s="117"/>
      <c r="R557" s="117"/>
      <c r="S557" s="95"/>
      <c r="U557" s="95"/>
      <c r="Z557" s="95"/>
    </row>
    <row r="558" spans="4:26" x14ac:dyDescent="0.45">
      <c r="D558" s="23"/>
      <c r="E558" s="95"/>
      <c r="F558" s="95"/>
      <c r="K558" s="95"/>
      <c r="M558" s="95"/>
      <c r="N558" s="95"/>
      <c r="O558" s="117"/>
      <c r="P558" s="95"/>
      <c r="Q558" s="117"/>
      <c r="R558" s="117"/>
      <c r="S558" s="95"/>
      <c r="U558" s="95"/>
      <c r="Z558" s="95"/>
    </row>
    <row r="559" spans="4:26" x14ac:dyDescent="0.45">
      <c r="D559" s="23"/>
      <c r="E559" s="95"/>
      <c r="F559" s="95"/>
      <c r="K559" s="95"/>
      <c r="M559" s="95"/>
      <c r="N559" s="95"/>
      <c r="O559" s="117"/>
      <c r="P559" s="95"/>
      <c r="Q559" s="117"/>
      <c r="R559" s="117"/>
      <c r="S559" s="95"/>
      <c r="U559" s="95"/>
      <c r="Z559" s="95"/>
    </row>
    <row r="560" spans="4:26" x14ac:dyDescent="0.45">
      <c r="D560" s="23"/>
      <c r="E560" s="95"/>
      <c r="F560" s="95"/>
      <c r="K560" s="95"/>
      <c r="M560" s="95"/>
      <c r="N560" s="95"/>
      <c r="O560" s="117"/>
      <c r="P560" s="95"/>
      <c r="Q560" s="117"/>
      <c r="R560" s="117"/>
      <c r="S560" s="95"/>
      <c r="U560" s="95"/>
      <c r="Z560" s="95"/>
    </row>
    <row r="561" spans="4:26" x14ac:dyDescent="0.45">
      <c r="D561" s="23"/>
      <c r="E561" s="95"/>
      <c r="F561" s="95"/>
      <c r="K561" s="95"/>
      <c r="M561" s="95"/>
      <c r="N561" s="95"/>
      <c r="O561" s="117"/>
      <c r="P561" s="95"/>
      <c r="Q561" s="117"/>
      <c r="R561" s="117"/>
      <c r="S561" s="95"/>
      <c r="U561" s="95"/>
      <c r="Z561" s="95"/>
    </row>
    <row r="562" spans="4:26" x14ac:dyDescent="0.45">
      <c r="D562" s="23"/>
      <c r="E562" s="95"/>
      <c r="F562" s="95"/>
      <c r="K562" s="95"/>
      <c r="M562" s="95"/>
      <c r="N562" s="95"/>
      <c r="O562" s="117"/>
      <c r="P562" s="95"/>
      <c r="Q562" s="117"/>
      <c r="R562" s="117"/>
      <c r="S562" s="95"/>
      <c r="U562" s="95"/>
      <c r="Z562" s="95"/>
    </row>
    <row r="563" spans="4:26" x14ac:dyDescent="0.45">
      <c r="D563" s="23"/>
      <c r="E563" s="95"/>
      <c r="F563" s="95"/>
      <c r="K563" s="95"/>
      <c r="M563" s="95"/>
      <c r="N563" s="95"/>
      <c r="O563" s="117"/>
      <c r="P563" s="95"/>
      <c r="Q563" s="117"/>
      <c r="R563" s="117"/>
      <c r="S563" s="95"/>
      <c r="U563" s="95"/>
      <c r="Z563" s="95"/>
    </row>
    <row r="564" spans="4:26" x14ac:dyDescent="0.45">
      <c r="D564" s="23"/>
      <c r="E564" s="95"/>
      <c r="F564" s="95"/>
      <c r="K564" s="95"/>
      <c r="M564" s="95"/>
      <c r="N564" s="95"/>
      <c r="O564" s="117"/>
      <c r="P564" s="95"/>
      <c r="Q564" s="117"/>
      <c r="R564" s="117"/>
      <c r="S564" s="95"/>
      <c r="U564" s="95"/>
      <c r="Z564" s="95"/>
    </row>
    <row r="565" spans="4:26" x14ac:dyDescent="0.45">
      <c r="D565" s="23"/>
      <c r="E565" s="95"/>
      <c r="F565" s="95"/>
      <c r="K565" s="95"/>
      <c r="M565" s="95"/>
      <c r="N565" s="95"/>
      <c r="O565" s="117"/>
      <c r="P565" s="95"/>
      <c r="Q565" s="117"/>
      <c r="R565" s="117"/>
      <c r="S565" s="95"/>
      <c r="U565" s="95"/>
      <c r="Z565" s="95"/>
    </row>
    <row r="566" spans="4:26" x14ac:dyDescent="0.45">
      <c r="D566" s="23"/>
      <c r="E566" s="95"/>
      <c r="F566" s="95"/>
      <c r="K566" s="95"/>
      <c r="M566" s="95"/>
      <c r="N566" s="95"/>
      <c r="O566" s="117"/>
      <c r="P566" s="95"/>
      <c r="Q566" s="117"/>
      <c r="R566" s="117"/>
      <c r="S566" s="95"/>
      <c r="U566" s="95"/>
      <c r="Z566" s="95"/>
    </row>
    <row r="567" spans="4:26" x14ac:dyDescent="0.45">
      <c r="D567" s="23"/>
      <c r="E567" s="95"/>
      <c r="F567" s="95"/>
      <c r="K567" s="95"/>
      <c r="M567" s="95"/>
      <c r="N567" s="95"/>
      <c r="O567" s="117"/>
      <c r="P567" s="95"/>
      <c r="Q567" s="117"/>
      <c r="R567" s="117"/>
      <c r="S567" s="95"/>
      <c r="U567" s="95"/>
      <c r="Z567" s="95"/>
    </row>
    <row r="568" spans="4:26" x14ac:dyDescent="0.45">
      <c r="D568" s="23"/>
      <c r="E568" s="95"/>
      <c r="F568" s="95"/>
      <c r="K568" s="95"/>
      <c r="M568" s="95"/>
      <c r="N568" s="95"/>
      <c r="O568" s="117"/>
      <c r="P568" s="95"/>
      <c r="Q568" s="117"/>
      <c r="R568" s="117"/>
      <c r="S568" s="95"/>
      <c r="U568" s="95"/>
      <c r="Z568" s="95"/>
    </row>
    <row r="569" spans="4:26" x14ac:dyDescent="0.45">
      <c r="D569" s="23"/>
      <c r="E569" s="95"/>
      <c r="F569" s="95"/>
      <c r="K569" s="95"/>
      <c r="M569" s="95"/>
      <c r="N569" s="95"/>
      <c r="O569" s="117"/>
      <c r="P569" s="95"/>
      <c r="Q569" s="117"/>
      <c r="R569" s="117"/>
      <c r="S569" s="95"/>
      <c r="U569" s="95"/>
      <c r="Z569" s="95"/>
    </row>
    <row r="570" spans="4:26" x14ac:dyDescent="0.45">
      <c r="D570" s="23"/>
      <c r="E570" s="95"/>
      <c r="F570" s="95"/>
      <c r="K570" s="95"/>
      <c r="M570" s="95"/>
      <c r="N570" s="95"/>
      <c r="O570" s="117"/>
      <c r="P570" s="95"/>
      <c r="Q570" s="117"/>
      <c r="R570" s="117"/>
      <c r="S570" s="95"/>
      <c r="U570" s="95"/>
      <c r="Z570" s="95"/>
    </row>
    <row r="571" spans="4:26" x14ac:dyDescent="0.45">
      <c r="D571" s="23"/>
      <c r="E571" s="95"/>
      <c r="F571" s="95"/>
      <c r="K571" s="95"/>
      <c r="M571" s="95"/>
      <c r="N571" s="95"/>
      <c r="O571" s="117"/>
      <c r="P571" s="95"/>
      <c r="Q571" s="117"/>
      <c r="R571" s="117"/>
      <c r="S571" s="95"/>
      <c r="U571" s="95"/>
      <c r="Z571" s="95"/>
    </row>
    <row r="572" spans="4:26" x14ac:dyDescent="0.45">
      <c r="D572" s="23"/>
      <c r="E572" s="95"/>
      <c r="F572" s="95"/>
      <c r="K572" s="95"/>
      <c r="M572" s="95"/>
      <c r="N572" s="95"/>
      <c r="O572" s="117"/>
      <c r="P572" s="95"/>
      <c r="Q572" s="117"/>
      <c r="R572" s="117"/>
      <c r="S572" s="95"/>
      <c r="U572" s="95"/>
      <c r="Z572" s="95"/>
    </row>
    <row r="573" spans="4:26" x14ac:dyDescent="0.45">
      <c r="D573" s="23"/>
      <c r="E573" s="95"/>
      <c r="F573" s="95"/>
      <c r="K573" s="95"/>
      <c r="M573" s="95"/>
      <c r="N573" s="95"/>
      <c r="O573" s="117"/>
      <c r="P573" s="95"/>
      <c r="Q573" s="117"/>
      <c r="R573" s="117"/>
      <c r="S573" s="95"/>
      <c r="U573" s="95"/>
      <c r="Z573" s="95"/>
    </row>
    <row r="574" spans="4:26" x14ac:dyDescent="0.45">
      <c r="D574" s="23"/>
      <c r="E574" s="95"/>
      <c r="F574" s="95"/>
      <c r="K574" s="95"/>
      <c r="M574" s="95"/>
      <c r="N574" s="95"/>
      <c r="O574" s="117"/>
      <c r="P574" s="95"/>
      <c r="Q574" s="117"/>
      <c r="R574" s="117"/>
      <c r="S574" s="95"/>
      <c r="U574" s="95"/>
      <c r="Z574" s="95"/>
    </row>
    <row r="575" spans="4:26" x14ac:dyDescent="0.45">
      <c r="D575" s="23"/>
      <c r="E575" s="95"/>
      <c r="F575" s="95"/>
      <c r="K575" s="95"/>
      <c r="M575" s="95"/>
      <c r="N575" s="95"/>
      <c r="O575" s="117"/>
      <c r="P575" s="95"/>
      <c r="Q575" s="117"/>
      <c r="R575" s="117"/>
      <c r="S575" s="95"/>
      <c r="U575" s="95"/>
      <c r="Z575" s="95"/>
    </row>
    <row r="576" spans="4:26" x14ac:dyDescent="0.45">
      <c r="D576" s="23"/>
      <c r="E576" s="95"/>
      <c r="F576" s="95"/>
      <c r="K576" s="95"/>
      <c r="M576" s="95"/>
      <c r="N576" s="95"/>
      <c r="O576" s="117"/>
      <c r="P576" s="95"/>
      <c r="Q576" s="117"/>
      <c r="R576" s="117"/>
      <c r="S576" s="95"/>
      <c r="U576" s="95"/>
      <c r="Z576" s="95"/>
    </row>
    <row r="577" spans="4:26" x14ac:dyDescent="0.45">
      <c r="D577" s="23"/>
      <c r="E577" s="95"/>
      <c r="F577" s="95"/>
      <c r="K577" s="95"/>
      <c r="M577" s="95"/>
      <c r="N577" s="95"/>
      <c r="O577" s="117"/>
      <c r="P577" s="95"/>
      <c r="Q577" s="117"/>
      <c r="R577" s="117"/>
      <c r="S577" s="95"/>
      <c r="U577" s="95"/>
      <c r="Z577" s="95"/>
    </row>
    <row r="578" spans="4:26" x14ac:dyDescent="0.45">
      <c r="D578" s="23"/>
      <c r="E578" s="95"/>
      <c r="F578" s="95"/>
      <c r="K578" s="95"/>
      <c r="M578" s="95"/>
      <c r="N578" s="95"/>
      <c r="O578" s="117"/>
      <c r="P578" s="95"/>
      <c r="Q578" s="117"/>
      <c r="R578" s="117"/>
      <c r="S578" s="95"/>
      <c r="U578" s="95"/>
      <c r="Z578" s="95"/>
    </row>
    <row r="579" spans="4:26" x14ac:dyDescent="0.45">
      <c r="D579" s="23"/>
      <c r="E579" s="95"/>
      <c r="F579" s="95"/>
      <c r="K579" s="95"/>
      <c r="M579" s="95"/>
      <c r="N579" s="95"/>
      <c r="O579" s="117"/>
      <c r="P579" s="95"/>
      <c r="Q579" s="117"/>
      <c r="R579" s="117"/>
      <c r="S579" s="95"/>
      <c r="U579" s="95"/>
      <c r="Z579" s="95"/>
    </row>
    <row r="580" spans="4:26" x14ac:dyDescent="0.45">
      <c r="D580" s="23"/>
      <c r="E580" s="95"/>
      <c r="F580" s="95"/>
      <c r="K580" s="95"/>
      <c r="M580" s="95"/>
      <c r="N580" s="95"/>
      <c r="O580" s="117"/>
      <c r="P580" s="95"/>
      <c r="Q580" s="117"/>
      <c r="R580" s="117"/>
      <c r="S580" s="95"/>
      <c r="U580" s="95"/>
      <c r="Z580" s="95"/>
    </row>
    <row r="581" spans="4:26" x14ac:dyDescent="0.45">
      <c r="D581" s="23"/>
      <c r="E581" s="95"/>
      <c r="F581" s="95"/>
      <c r="K581" s="95"/>
      <c r="M581" s="95"/>
      <c r="N581" s="95"/>
      <c r="O581" s="117"/>
      <c r="P581" s="95"/>
      <c r="Q581" s="117"/>
      <c r="R581" s="117"/>
      <c r="S581" s="95"/>
      <c r="U581" s="95"/>
      <c r="Z581" s="95"/>
    </row>
    <row r="582" spans="4:26" x14ac:dyDescent="0.45">
      <c r="D582" s="23"/>
      <c r="E582" s="95"/>
      <c r="F582" s="95"/>
      <c r="K582" s="95"/>
      <c r="M582" s="95"/>
      <c r="N582" s="95"/>
      <c r="O582" s="117"/>
      <c r="P582" s="95"/>
      <c r="Q582" s="117"/>
      <c r="R582" s="117"/>
      <c r="S582" s="95"/>
      <c r="U582" s="95"/>
      <c r="Z582" s="95"/>
    </row>
    <row r="583" spans="4:26" x14ac:dyDescent="0.45">
      <c r="D583" s="23"/>
      <c r="E583" s="95"/>
      <c r="F583" s="95"/>
      <c r="K583" s="95"/>
      <c r="M583" s="95"/>
      <c r="N583" s="95"/>
      <c r="O583" s="117"/>
      <c r="P583" s="95"/>
      <c r="Q583" s="117"/>
      <c r="R583" s="117"/>
      <c r="S583" s="95"/>
      <c r="U583" s="95"/>
      <c r="Z583" s="95"/>
    </row>
    <row r="584" spans="4:26" x14ac:dyDescent="0.45">
      <c r="D584" s="23"/>
      <c r="E584" s="95"/>
      <c r="F584" s="95"/>
      <c r="K584" s="95"/>
      <c r="M584" s="95"/>
      <c r="N584" s="95"/>
      <c r="O584" s="117"/>
      <c r="P584" s="95"/>
      <c r="Q584" s="117"/>
      <c r="R584" s="117"/>
      <c r="S584" s="95"/>
      <c r="U584" s="95"/>
      <c r="Z584" s="95"/>
    </row>
    <row r="585" spans="4:26" x14ac:dyDescent="0.45">
      <c r="D585" s="23"/>
      <c r="E585" s="95"/>
      <c r="F585" s="95"/>
      <c r="K585" s="95"/>
      <c r="M585" s="95"/>
      <c r="N585" s="95"/>
      <c r="O585" s="117"/>
      <c r="P585" s="95"/>
      <c r="Q585" s="117"/>
      <c r="R585" s="117"/>
      <c r="S585" s="95"/>
      <c r="U585" s="95"/>
      <c r="Z585" s="95"/>
    </row>
    <row r="586" spans="4:26" x14ac:dyDescent="0.45">
      <c r="D586" s="23"/>
      <c r="E586" s="95"/>
      <c r="F586" s="95"/>
      <c r="K586" s="95"/>
      <c r="M586" s="95"/>
      <c r="N586" s="95"/>
      <c r="O586" s="117"/>
      <c r="P586" s="95"/>
      <c r="Q586" s="117"/>
      <c r="R586" s="117"/>
      <c r="S586" s="95"/>
      <c r="U586" s="95"/>
      <c r="Z586" s="95"/>
    </row>
    <row r="587" spans="4:26" x14ac:dyDescent="0.45">
      <c r="D587" s="23"/>
      <c r="E587" s="95"/>
      <c r="F587" s="95"/>
      <c r="K587" s="95"/>
      <c r="M587" s="95"/>
      <c r="N587" s="95"/>
      <c r="O587" s="117"/>
      <c r="P587" s="95"/>
      <c r="Q587" s="117"/>
      <c r="R587" s="117"/>
      <c r="S587" s="95"/>
      <c r="U587" s="95"/>
      <c r="Z587" s="95"/>
    </row>
    <row r="588" spans="4:26" x14ac:dyDescent="0.45">
      <c r="D588" s="23"/>
      <c r="E588" s="95"/>
      <c r="F588" s="95"/>
      <c r="K588" s="95"/>
      <c r="M588" s="95"/>
      <c r="N588" s="95"/>
      <c r="O588" s="117"/>
      <c r="P588" s="95"/>
      <c r="Q588" s="117"/>
      <c r="R588" s="117"/>
      <c r="S588" s="95"/>
      <c r="U588" s="95"/>
      <c r="Z588" s="95"/>
    </row>
    <row r="589" spans="4:26" x14ac:dyDescent="0.45">
      <c r="D589" s="23"/>
      <c r="E589" s="95"/>
      <c r="F589" s="95"/>
      <c r="K589" s="95"/>
      <c r="M589" s="95"/>
      <c r="N589" s="95"/>
      <c r="O589" s="117"/>
      <c r="P589" s="95"/>
      <c r="Q589" s="117"/>
      <c r="R589" s="117"/>
      <c r="S589" s="95"/>
      <c r="U589" s="95"/>
      <c r="Z589" s="95"/>
    </row>
    <row r="590" spans="4:26" x14ac:dyDescent="0.45">
      <c r="D590" s="23"/>
      <c r="E590" s="95"/>
      <c r="F590" s="95"/>
      <c r="K590" s="95"/>
      <c r="M590" s="95"/>
      <c r="N590" s="95"/>
      <c r="O590" s="117"/>
      <c r="P590" s="95"/>
      <c r="Q590" s="117"/>
      <c r="R590" s="117"/>
      <c r="S590" s="95"/>
      <c r="U590" s="95"/>
      <c r="Z590" s="95"/>
    </row>
    <row r="591" spans="4:26" x14ac:dyDescent="0.45">
      <c r="D591" s="23"/>
      <c r="E591" s="95"/>
      <c r="F591" s="95"/>
      <c r="K591" s="95"/>
      <c r="M591" s="95"/>
      <c r="N591" s="95"/>
      <c r="O591" s="117"/>
      <c r="P591" s="95"/>
      <c r="Q591" s="117"/>
      <c r="R591" s="117"/>
      <c r="S591" s="95"/>
      <c r="U591" s="95"/>
      <c r="Z591" s="95"/>
    </row>
    <row r="592" spans="4:26" x14ac:dyDescent="0.45">
      <c r="D592" s="23"/>
      <c r="E592" s="95"/>
      <c r="F592" s="95"/>
      <c r="K592" s="95"/>
      <c r="M592" s="95"/>
      <c r="N592" s="95"/>
      <c r="O592" s="117"/>
      <c r="P592" s="95"/>
      <c r="Q592" s="117"/>
      <c r="R592" s="117"/>
      <c r="S592" s="95"/>
      <c r="U592" s="95"/>
      <c r="Z592" s="95"/>
    </row>
    <row r="593" spans="4:26" x14ac:dyDescent="0.45">
      <c r="D593" s="23"/>
      <c r="E593" s="95"/>
      <c r="F593" s="95"/>
      <c r="K593" s="95"/>
      <c r="M593" s="95"/>
      <c r="N593" s="95"/>
      <c r="O593" s="117"/>
      <c r="P593" s="95"/>
      <c r="Q593" s="117"/>
      <c r="R593" s="117"/>
      <c r="S593" s="95"/>
      <c r="U593" s="95"/>
      <c r="Z593" s="95"/>
    </row>
    <row r="594" spans="4:26" x14ac:dyDescent="0.45">
      <c r="D594" s="23"/>
      <c r="E594" s="95"/>
      <c r="F594" s="95"/>
      <c r="K594" s="95"/>
      <c r="M594" s="95"/>
      <c r="N594" s="95"/>
      <c r="O594" s="117"/>
      <c r="P594" s="95"/>
      <c r="Q594" s="117"/>
      <c r="R594" s="117"/>
      <c r="S594" s="95"/>
      <c r="U594" s="95"/>
      <c r="Z594" s="95"/>
    </row>
    <row r="595" spans="4:26" x14ac:dyDescent="0.45">
      <c r="D595" s="23"/>
      <c r="E595" s="95"/>
      <c r="F595" s="95"/>
      <c r="K595" s="95"/>
      <c r="M595" s="95"/>
      <c r="N595" s="95"/>
      <c r="O595" s="117"/>
      <c r="P595" s="95"/>
      <c r="Q595" s="117"/>
      <c r="R595" s="117"/>
      <c r="S595" s="95"/>
      <c r="U595" s="95"/>
      <c r="Z595" s="95"/>
    </row>
    <row r="596" spans="4:26" x14ac:dyDescent="0.45">
      <c r="D596" s="23"/>
      <c r="E596" s="95"/>
      <c r="F596" s="95"/>
      <c r="K596" s="95"/>
      <c r="M596" s="95"/>
      <c r="N596" s="95"/>
      <c r="O596" s="117"/>
      <c r="P596" s="95"/>
      <c r="Q596" s="117"/>
      <c r="R596" s="117"/>
      <c r="S596" s="95"/>
      <c r="U596" s="95"/>
      <c r="Z596" s="95"/>
    </row>
    <row r="597" spans="4:26" x14ac:dyDescent="0.45">
      <c r="D597" s="23"/>
      <c r="E597" s="95"/>
      <c r="F597" s="95"/>
      <c r="K597" s="95"/>
      <c r="M597" s="95"/>
      <c r="N597" s="95"/>
      <c r="O597" s="117"/>
      <c r="P597" s="95"/>
      <c r="Q597" s="117"/>
      <c r="R597" s="117"/>
      <c r="S597" s="95"/>
      <c r="U597" s="95"/>
      <c r="Z597" s="95"/>
    </row>
    <row r="598" spans="4:26" x14ac:dyDescent="0.45">
      <c r="D598" s="23"/>
      <c r="E598" s="95"/>
      <c r="F598" s="95"/>
      <c r="K598" s="95"/>
      <c r="M598" s="95"/>
      <c r="N598" s="95"/>
      <c r="O598" s="117"/>
      <c r="P598" s="95"/>
      <c r="Q598" s="117"/>
      <c r="R598" s="117"/>
      <c r="S598" s="95"/>
      <c r="U598" s="95"/>
      <c r="Z598" s="95"/>
    </row>
    <row r="599" spans="4:26" x14ac:dyDescent="0.45">
      <c r="D599" s="23"/>
      <c r="E599" s="95"/>
      <c r="F599" s="95"/>
      <c r="K599" s="95"/>
      <c r="M599" s="95"/>
      <c r="N599" s="95"/>
      <c r="O599" s="117"/>
      <c r="P599" s="95"/>
      <c r="Q599" s="117"/>
      <c r="R599" s="117"/>
      <c r="S599" s="95"/>
      <c r="U599" s="95"/>
      <c r="Z599" s="95"/>
    </row>
    <row r="600" spans="4:26" x14ac:dyDescent="0.45">
      <c r="D600" s="23"/>
      <c r="E600" s="95"/>
      <c r="F600" s="95"/>
      <c r="K600" s="95"/>
      <c r="M600" s="95"/>
      <c r="N600" s="95"/>
      <c r="O600" s="117"/>
      <c r="P600" s="95"/>
      <c r="Q600" s="117"/>
      <c r="R600" s="117"/>
      <c r="S600" s="95"/>
      <c r="U600" s="95"/>
      <c r="Z600" s="95"/>
    </row>
    <row r="601" spans="4:26" x14ac:dyDescent="0.45">
      <c r="D601" s="23"/>
      <c r="E601" s="95"/>
      <c r="F601" s="95"/>
      <c r="K601" s="95"/>
      <c r="M601" s="95"/>
      <c r="N601" s="95"/>
      <c r="O601" s="117"/>
      <c r="P601" s="95"/>
      <c r="Q601" s="117"/>
      <c r="R601" s="117"/>
      <c r="S601" s="95"/>
      <c r="U601" s="95"/>
      <c r="Z601" s="95"/>
    </row>
    <row r="602" spans="4:26" x14ac:dyDescent="0.45">
      <c r="D602" s="23"/>
      <c r="E602" s="95"/>
      <c r="F602" s="95"/>
      <c r="K602" s="95"/>
      <c r="M602" s="95"/>
      <c r="N602" s="95"/>
      <c r="O602" s="117"/>
      <c r="P602" s="95"/>
      <c r="Q602" s="117"/>
      <c r="R602" s="117"/>
      <c r="S602" s="95"/>
      <c r="U602" s="95"/>
      <c r="Z602" s="95"/>
    </row>
    <row r="603" spans="4:26" x14ac:dyDescent="0.45">
      <c r="D603" s="23"/>
      <c r="E603" s="95"/>
      <c r="F603" s="95"/>
      <c r="K603" s="95"/>
      <c r="M603" s="95"/>
      <c r="N603" s="95"/>
      <c r="O603" s="117"/>
      <c r="P603" s="95"/>
      <c r="Q603" s="117"/>
      <c r="R603" s="117"/>
      <c r="S603" s="95"/>
      <c r="U603" s="95"/>
      <c r="Z603" s="95"/>
    </row>
    <row r="604" spans="4:26" x14ac:dyDescent="0.45">
      <c r="D604" s="23"/>
      <c r="E604" s="95"/>
      <c r="F604" s="95"/>
      <c r="K604" s="95"/>
      <c r="M604" s="95"/>
      <c r="N604" s="95"/>
      <c r="O604" s="117"/>
      <c r="P604" s="95"/>
      <c r="Q604" s="117"/>
      <c r="R604" s="117"/>
      <c r="S604" s="95"/>
      <c r="U604" s="95"/>
      <c r="Z604" s="95"/>
    </row>
    <row r="605" spans="4:26" x14ac:dyDescent="0.45">
      <c r="D605" s="23"/>
      <c r="E605" s="95"/>
      <c r="F605" s="95"/>
      <c r="K605" s="95"/>
      <c r="M605" s="95"/>
      <c r="N605" s="95"/>
      <c r="O605" s="117"/>
      <c r="P605" s="95"/>
      <c r="Q605" s="117"/>
      <c r="R605" s="117"/>
      <c r="S605" s="95"/>
      <c r="U605" s="95"/>
      <c r="Z605" s="95"/>
    </row>
    <row r="606" spans="4:26" x14ac:dyDescent="0.45">
      <c r="D606" s="23"/>
      <c r="E606" s="95"/>
      <c r="F606" s="95"/>
      <c r="K606" s="95"/>
      <c r="M606" s="95"/>
      <c r="N606" s="95"/>
      <c r="O606" s="117"/>
      <c r="P606" s="95"/>
      <c r="Q606" s="117"/>
      <c r="R606" s="117"/>
      <c r="S606" s="95"/>
      <c r="U606" s="95"/>
      <c r="Z606" s="95"/>
    </row>
    <row r="607" spans="4:26" x14ac:dyDescent="0.45">
      <c r="D607" s="23"/>
      <c r="E607" s="95"/>
      <c r="F607" s="95"/>
      <c r="K607" s="95"/>
      <c r="M607" s="95"/>
      <c r="N607" s="95"/>
      <c r="O607" s="117"/>
      <c r="P607" s="95"/>
      <c r="Q607" s="117"/>
      <c r="R607" s="117"/>
      <c r="S607" s="95"/>
      <c r="U607" s="95"/>
      <c r="Z607" s="95"/>
    </row>
    <row r="608" spans="4:26" x14ac:dyDescent="0.45">
      <c r="D608" s="23"/>
      <c r="E608" s="95"/>
      <c r="F608" s="95"/>
      <c r="K608" s="95"/>
      <c r="M608" s="95"/>
      <c r="N608" s="95"/>
      <c r="O608" s="117"/>
      <c r="P608" s="95"/>
      <c r="Q608" s="117"/>
      <c r="R608" s="117"/>
      <c r="S608" s="95"/>
      <c r="U608" s="95"/>
      <c r="Z608" s="95"/>
    </row>
    <row r="609" spans="4:26" x14ac:dyDescent="0.45">
      <c r="D609" s="23"/>
      <c r="E609" s="95"/>
      <c r="F609" s="95"/>
      <c r="K609" s="95"/>
      <c r="M609" s="95"/>
      <c r="N609" s="95"/>
      <c r="O609" s="117"/>
      <c r="P609" s="95"/>
      <c r="Q609" s="117"/>
      <c r="R609" s="117"/>
      <c r="S609" s="95"/>
      <c r="U609" s="95"/>
      <c r="Z609" s="95"/>
    </row>
    <row r="610" spans="4:26" x14ac:dyDescent="0.45">
      <c r="D610" s="23"/>
      <c r="E610" s="95"/>
      <c r="F610" s="95"/>
      <c r="K610" s="95"/>
      <c r="M610" s="95"/>
      <c r="N610" s="95"/>
      <c r="O610" s="117"/>
      <c r="P610" s="95"/>
      <c r="Q610" s="117"/>
      <c r="R610" s="117"/>
      <c r="S610" s="95"/>
      <c r="U610" s="95"/>
      <c r="Z610" s="95"/>
    </row>
    <row r="611" spans="4:26" x14ac:dyDescent="0.45">
      <c r="D611" s="23"/>
      <c r="E611" s="95"/>
      <c r="F611" s="95"/>
      <c r="K611" s="95"/>
      <c r="M611" s="95"/>
      <c r="N611" s="95"/>
      <c r="O611" s="117"/>
      <c r="P611" s="95"/>
      <c r="Q611" s="117"/>
      <c r="R611" s="117"/>
      <c r="S611" s="95"/>
      <c r="U611" s="95"/>
      <c r="Z611" s="95"/>
    </row>
    <row r="612" spans="4:26" x14ac:dyDescent="0.45">
      <c r="D612" s="23"/>
      <c r="E612" s="95"/>
      <c r="F612" s="95"/>
      <c r="K612" s="95"/>
      <c r="M612" s="95"/>
      <c r="N612" s="95"/>
      <c r="O612" s="117"/>
      <c r="P612" s="95"/>
      <c r="Q612" s="117"/>
      <c r="R612" s="117"/>
      <c r="S612" s="95"/>
      <c r="U612" s="95"/>
      <c r="Z612" s="95"/>
    </row>
    <row r="613" spans="4:26" x14ac:dyDescent="0.45">
      <c r="D613" s="23"/>
      <c r="E613" s="95"/>
      <c r="F613" s="95"/>
      <c r="K613" s="95"/>
      <c r="M613" s="95"/>
      <c r="N613" s="95"/>
      <c r="O613" s="117"/>
      <c r="P613" s="95"/>
      <c r="Q613" s="117"/>
      <c r="R613" s="117"/>
      <c r="S613" s="95"/>
      <c r="U613" s="95"/>
      <c r="Z613" s="95"/>
    </row>
    <row r="614" spans="4:26" x14ac:dyDescent="0.45">
      <c r="D614" s="23"/>
      <c r="E614" s="95"/>
      <c r="F614" s="95"/>
      <c r="K614" s="95"/>
      <c r="M614" s="95"/>
      <c r="N614" s="95"/>
      <c r="O614" s="117"/>
      <c r="P614" s="95"/>
      <c r="Q614" s="117"/>
      <c r="R614" s="117"/>
      <c r="S614" s="95"/>
      <c r="U614" s="95"/>
      <c r="Z614" s="95"/>
    </row>
    <row r="615" spans="4:26" x14ac:dyDescent="0.45">
      <c r="D615" s="23"/>
      <c r="E615" s="95"/>
      <c r="F615" s="95"/>
      <c r="K615" s="95"/>
      <c r="M615" s="95"/>
      <c r="N615" s="95"/>
      <c r="O615" s="117"/>
      <c r="P615" s="95"/>
      <c r="Q615" s="117"/>
      <c r="R615" s="117"/>
      <c r="S615" s="95"/>
      <c r="U615" s="95"/>
      <c r="Z615" s="95"/>
    </row>
    <row r="616" spans="4:26" x14ac:dyDescent="0.45">
      <c r="D616" s="23"/>
      <c r="E616" s="95"/>
      <c r="F616" s="95"/>
      <c r="K616" s="95"/>
      <c r="M616" s="95"/>
      <c r="N616" s="95"/>
      <c r="O616" s="117"/>
      <c r="P616" s="95"/>
      <c r="Q616" s="117"/>
      <c r="R616" s="117"/>
      <c r="S616" s="95"/>
      <c r="U616" s="95"/>
      <c r="Z616" s="95"/>
    </row>
    <row r="617" spans="4:26" x14ac:dyDescent="0.45">
      <c r="D617" s="23"/>
      <c r="E617" s="95"/>
      <c r="F617" s="95"/>
      <c r="K617" s="95"/>
      <c r="M617" s="95"/>
      <c r="N617" s="95"/>
      <c r="O617" s="117"/>
      <c r="P617" s="95"/>
      <c r="Q617" s="117"/>
      <c r="R617" s="117"/>
      <c r="S617" s="95"/>
      <c r="U617" s="95"/>
      <c r="Z617" s="95"/>
    </row>
    <row r="618" spans="4:26" x14ac:dyDescent="0.45">
      <c r="D618" s="23"/>
      <c r="E618" s="95"/>
      <c r="F618" s="95"/>
      <c r="K618" s="95"/>
      <c r="M618" s="95"/>
      <c r="N618" s="95"/>
      <c r="O618" s="117"/>
      <c r="P618" s="95"/>
      <c r="Q618" s="117"/>
      <c r="R618" s="117"/>
      <c r="S618" s="95"/>
      <c r="U618" s="95"/>
      <c r="Z618" s="95"/>
    </row>
    <row r="619" spans="4:26" x14ac:dyDescent="0.45">
      <c r="D619" s="23"/>
      <c r="E619" s="95"/>
      <c r="F619" s="95"/>
      <c r="K619" s="95"/>
      <c r="M619" s="95"/>
      <c r="N619" s="95"/>
      <c r="O619" s="117"/>
      <c r="P619" s="95"/>
      <c r="Q619" s="117"/>
      <c r="R619" s="117"/>
      <c r="S619" s="95"/>
      <c r="U619" s="95"/>
      <c r="Z619" s="95"/>
    </row>
    <row r="620" spans="4:26" x14ac:dyDescent="0.45">
      <c r="D620" s="23"/>
      <c r="E620" s="95"/>
      <c r="F620" s="95"/>
      <c r="K620" s="95"/>
      <c r="M620" s="95"/>
      <c r="N620" s="95"/>
      <c r="O620" s="117"/>
      <c r="P620" s="95"/>
      <c r="Q620" s="117"/>
      <c r="R620" s="117"/>
      <c r="S620" s="95"/>
      <c r="U620" s="95"/>
      <c r="Z620" s="95"/>
    </row>
    <row r="621" spans="4:26" x14ac:dyDescent="0.45">
      <c r="D621" s="23"/>
      <c r="E621" s="95"/>
      <c r="F621" s="95"/>
      <c r="K621" s="95"/>
      <c r="M621" s="95"/>
      <c r="N621" s="95"/>
      <c r="O621" s="117"/>
      <c r="P621" s="95"/>
      <c r="Q621" s="117"/>
      <c r="R621" s="117"/>
      <c r="S621" s="95"/>
      <c r="U621" s="95"/>
      <c r="Z621" s="95"/>
    </row>
    <row r="622" spans="4:26" x14ac:dyDescent="0.45">
      <c r="D622" s="23"/>
      <c r="E622" s="95"/>
      <c r="F622" s="95"/>
      <c r="K622" s="95"/>
      <c r="M622" s="95"/>
      <c r="N622" s="95"/>
      <c r="O622" s="117"/>
      <c r="P622" s="95"/>
      <c r="Q622" s="117"/>
      <c r="R622" s="117"/>
      <c r="S622" s="95"/>
      <c r="U622" s="95"/>
      <c r="Z622" s="95"/>
    </row>
    <row r="623" spans="4:26" x14ac:dyDescent="0.45">
      <c r="D623" s="23"/>
      <c r="E623" s="95"/>
      <c r="F623" s="95"/>
      <c r="K623" s="95"/>
      <c r="M623" s="95"/>
      <c r="N623" s="95"/>
      <c r="O623" s="117"/>
      <c r="P623" s="95"/>
      <c r="Q623" s="117"/>
      <c r="R623" s="117"/>
      <c r="S623" s="95"/>
      <c r="U623" s="95"/>
      <c r="Z623" s="95"/>
    </row>
    <row r="624" spans="4:26" x14ac:dyDescent="0.45">
      <c r="D624" s="23"/>
      <c r="E624" s="95"/>
      <c r="F624" s="95"/>
      <c r="K624" s="95"/>
      <c r="M624" s="95"/>
      <c r="N624" s="95"/>
      <c r="O624" s="117"/>
      <c r="P624" s="95"/>
      <c r="Q624" s="117"/>
      <c r="R624" s="117"/>
      <c r="S624" s="95"/>
      <c r="U624" s="95"/>
      <c r="Z624" s="95"/>
    </row>
    <row r="625" spans="4:26" x14ac:dyDescent="0.45">
      <c r="D625" s="23"/>
      <c r="E625" s="95"/>
      <c r="F625" s="95"/>
      <c r="K625" s="95"/>
      <c r="M625" s="95"/>
      <c r="N625" s="95"/>
      <c r="O625" s="117"/>
      <c r="P625" s="95"/>
      <c r="Q625" s="117"/>
      <c r="R625" s="117"/>
      <c r="S625" s="95"/>
      <c r="U625" s="95"/>
      <c r="Z625" s="95"/>
    </row>
    <row r="626" spans="4:26" x14ac:dyDescent="0.45">
      <c r="D626" s="23"/>
      <c r="E626" s="95"/>
      <c r="F626" s="95"/>
      <c r="K626" s="95"/>
      <c r="M626" s="95"/>
      <c r="N626" s="95"/>
      <c r="O626" s="117"/>
      <c r="P626" s="95"/>
      <c r="Q626" s="117"/>
      <c r="R626" s="117"/>
      <c r="S626" s="95"/>
      <c r="U626" s="95"/>
      <c r="Z626" s="95"/>
    </row>
    <row r="627" spans="4:26" x14ac:dyDescent="0.45">
      <c r="D627" s="23"/>
      <c r="E627" s="95"/>
      <c r="F627" s="95"/>
      <c r="K627" s="95"/>
      <c r="M627" s="95"/>
      <c r="N627" s="95"/>
      <c r="O627" s="117"/>
      <c r="P627" s="95"/>
      <c r="Q627" s="117"/>
      <c r="R627" s="117"/>
      <c r="S627" s="95"/>
      <c r="U627" s="95"/>
      <c r="Z627" s="95"/>
    </row>
    <row r="628" spans="4:26" x14ac:dyDescent="0.45">
      <c r="D628" s="23"/>
      <c r="E628" s="95"/>
      <c r="F628" s="95"/>
      <c r="K628" s="95"/>
      <c r="M628" s="95"/>
      <c r="N628" s="95"/>
      <c r="O628" s="117"/>
      <c r="P628" s="95"/>
      <c r="Q628" s="117"/>
      <c r="R628" s="117"/>
      <c r="S628" s="95"/>
      <c r="U628" s="95"/>
      <c r="Z628" s="95"/>
    </row>
    <row r="629" spans="4:26" x14ac:dyDescent="0.45">
      <c r="D629" s="23"/>
      <c r="E629" s="95"/>
      <c r="F629" s="95"/>
      <c r="K629" s="95"/>
      <c r="M629" s="95"/>
      <c r="N629" s="95"/>
      <c r="O629" s="117"/>
      <c r="P629" s="95"/>
      <c r="Q629" s="117"/>
      <c r="R629" s="117"/>
      <c r="S629" s="95"/>
      <c r="U629" s="95"/>
      <c r="Z629" s="95"/>
    </row>
    <row r="630" spans="4:26" x14ac:dyDescent="0.45">
      <c r="D630" s="23"/>
      <c r="E630" s="95"/>
      <c r="F630" s="95"/>
      <c r="K630" s="95"/>
      <c r="M630" s="95"/>
      <c r="N630" s="95"/>
      <c r="O630" s="117"/>
      <c r="P630" s="95"/>
      <c r="Q630" s="117"/>
      <c r="R630" s="117"/>
      <c r="S630" s="95"/>
      <c r="U630" s="95"/>
      <c r="Z630" s="95"/>
    </row>
    <row r="631" spans="4:26" x14ac:dyDescent="0.45">
      <c r="D631" s="23"/>
      <c r="E631" s="95"/>
      <c r="F631" s="95"/>
      <c r="K631" s="95"/>
      <c r="M631" s="95"/>
      <c r="N631" s="95"/>
      <c r="O631" s="117"/>
      <c r="P631" s="95"/>
      <c r="Q631" s="117"/>
      <c r="R631" s="117"/>
      <c r="S631" s="95"/>
      <c r="U631" s="95"/>
      <c r="Z631" s="95"/>
    </row>
    <row r="632" spans="4:26" x14ac:dyDescent="0.45">
      <c r="D632" s="23"/>
      <c r="E632" s="95"/>
      <c r="F632" s="95"/>
      <c r="K632" s="95"/>
      <c r="M632" s="95"/>
      <c r="N632" s="95"/>
      <c r="O632" s="117"/>
      <c r="P632" s="95"/>
      <c r="Q632" s="117"/>
      <c r="R632" s="117"/>
      <c r="S632" s="95"/>
      <c r="U632" s="95"/>
      <c r="Z632" s="95"/>
    </row>
    <row r="633" spans="4:26" x14ac:dyDescent="0.45">
      <c r="D633" s="23"/>
      <c r="E633" s="95"/>
      <c r="F633" s="95"/>
      <c r="K633" s="95"/>
      <c r="M633" s="95"/>
      <c r="N633" s="95"/>
      <c r="O633" s="117"/>
      <c r="P633" s="95"/>
      <c r="Q633" s="117"/>
      <c r="R633" s="117"/>
      <c r="S633" s="95"/>
      <c r="U633" s="95"/>
      <c r="Z633" s="95"/>
    </row>
    <row r="634" spans="4:26" x14ac:dyDescent="0.45">
      <c r="D634" s="23"/>
      <c r="E634" s="95"/>
      <c r="F634" s="95"/>
      <c r="K634" s="95"/>
      <c r="M634" s="95"/>
      <c r="N634" s="95"/>
      <c r="O634" s="117"/>
      <c r="P634" s="95"/>
      <c r="Q634" s="117"/>
      <c r="R634" s="117"/>
      <c r="S634" s="95"/>
      <c r="U634" s="95"/>
      <c r="Z634" s="95"/>
    </row>
    <row r="635" spans="4:26" x14ac:dyDescent="0.45">
      <c r="D635" s="23"/>
      <c r="E635" s="95"/>
      <c r="F635" s="95"/>
      <c r="K635" s="95"/>
      <c r="M635" s="95"/>
      <c r="N635" s="95"/>
      <c r="O635" s="117"/>
      <c r="P635" s="95"/>
      <c r="Q635" s="117"/>
      <c r="R635" s="117"/>
      <c r="S635" s="95"/>
      <c r="U635" s="95"/>
      <c r="Z635" s="95"/>
    </row>
    <row r="636" spans="4:26" x14ac:dyDescent="0.45">
      <c r="D636" s="23"/>
      <c r="E636" s="95"/>
      <c r="F636" s="95"/>
      <c r="K636" s="95"/>
      <c r="M636" s="95"/>
      <c r="N636" s="95"/>
      <c r="O636" s="117"/>
      <c r="P636" s="95"/>
      <c r="Q636" s="117"/>
      <c r="R636" s="117"/>
      <c r="S636" s="95"/>
      <c r="U636" s="95"/>
      <c r="Z636" s="95"/>
    </row>
    <row r="637" spans="4:26" x14ac:dyDescent="0.45">
      <c r="D637" s="23"/>
      <c r="E637" s="95"/>
      <c r="F637" s="95"/>
      <c r="K637" s="95"/>
      <c r="M637" s="95"/>
      <c r="N637" s="95"/>
      <c r="O637" s="117"/>
      <c r="P637" s="95"/>
      <c r="Q637" s="117"/>
      <c r="R637" s="117"/>
      <c r="S637" s="95"/>
      <c r="U637" s="95"/>
      <c r="Z637" s="95"/>
    </row>
    <row r="638" spans="4:26" x14ac:dyDescent="0.45">
      <c r="D638" s="23"/>
      <c r="E638" s="95"/>
      <c r="F638" s="95"/>
      <c r="K638" s="95"/>
      <c r="M638" s="95"/>
      <c r="N638" s="95"/>
      <c r="O638" s="117"/>
      <c r="P638" s="95"/>
      <c r="Q638" s="117"/>
      <c r="R638" s="117"/>
      <c r="S638" s="95"/>
      <c r="U638" s="95"/>
      <c r="Z638" s="95"/>
    </row>
    <row r="639" spans="4:26" x14ac:dyDescent="0.45">
      <c r="D639" s="23"/>
      <c r="E639" s="95"/>
      <c r="F639" s="95"/>
      <c r="K639" s="95"/>
      <c r="M639" s="95"/>
      <c r="N639" s="95"/>
      <c r="O639" s="117"/>
      <c r="P639" s="95"/>
      <c r="Q639" s="117"/>
      <c r="R639" s="117"/>
      <c r="S639" s="95"/>
      <c r="U639" s="95"/>
      <c r="Z639" s="95"/>
    </row>
    <row r="640" spans="4:26" x14ac:dyDescent="0.45">
      <c r="D640" s="23"/>
      <c r="E640" s="95"/>
      <c r="F640" s="95"/>
      <c r="K640" s="95"/>
      <c r="M640" s="95"/>
      <c r="N640" s="95"/>
      <c r="O640" s="117"/>
      <c r="P640" s="95"/>
      <c r="Q640" s="117"/>
      <c r="R640" s="117"/>
      <c r="S640" s="95"/>
      <c r="U640" s="95"/>
      <c r="Z640" s="95"/>
    </row>
    <row r="641" spans="4:26" x14ac:dyDescent="0.45">
      <c r="D641" s="23"/>
      <c r="E641" s="95"/>
      <c r="F641" s="95"/>
      <c r="K641" s="95"/>
      <c r="M641" s="95"/>
      <c r="N641" s="95"/>
      <c r="O641" s="117"/>
      <c r="P641" s="95"/>
      <c r="Q641" s="117"/>
      <c r="R641" s="117"/>
      <c r="S641" s="95"/>
      <c r="U641" s="95"/>
      <c r="Z641" s="95"/>
    </row>
    <row r="642" spans="4:26" x14ac:dyDescent="0.45">
      <c r="D642" s="23"/>
      <c r="E642" s="95"/>
      <c r="F642" s="95"/>
      <c r="K642" s="95"/>
      <c r="M642" s="95"/>
      <c r="N642" s="95"/>
      <c r="O642" s="117"/>
      <c r="P642" s="95"/>
      <c r="Q642" s="117"/>
      <c r="R642" s="117"/>
      <c r="S642" s="95"/>
      <c r="U642" s="95"/>
      <c r="Z642" s="95"/>
    </row>
    <row r="643" spans="4:26" x14ac:dyDescent="0.45">
      <c r="D643" s="23"/>
      <c r="E643" s="95"/>
      <c r="F643" s="95"/>
      <c r="K643" s="95"/>
      <c r="M643" s="95"/>
      <c r="N643" s="95"/>
      <c r="O643" s="117"/>
      <c r="P643" s="95"/>
      <c r="Q643" s="117"/>
      <c r="R643" s="117"/>
      <c r="S643" s="95"/>
      <c r="U643" s="95"/>
      <c r="Z643" s="95"/>
    </row>
    <row r="644" spans="4:26" x14ac:dyDescent="0.45">
      <c r="D644" s="23"/>
      <c r="E644" s="95"/>
      <c r="F644" s="95"/>
      <c r="K644" s="95"/>
      <c r="M644" s="95"/>
      <c r="N644" s="95"/>
      <c r="O644" s="117"/>
      <c r="P644" s="95"/>
      <c r="Q644" s="117"/>
      <c r="R644" s="117"/>
      <c r="S644" s="95"/>
      <c r="U644" s="95"/>
      <c r="Z644" s="95"/>
    </row>
    <row r="645" spans="4:26" x14ac:dyDescent="0.45">
      <c r="D645" s="23"/>
      <c r="E645" s="95"/>
      <c r="F645" s="95"/>
      <c r="K645" s="95"/>
      <c r="M645" s="95"/>
      <c r="N645" s="95"/>
      <c r="O645" s="117"/>
      <c r="P645" s="95"/>
      <c r="Q645" s="117"/>
      <c r="R645" s="117"/>
      <c r="S645" s="95"/>
      <c r="U645" s="95"/>
      <c r="Z645" s="95"/>
    </row>
    <row r="646" spans="4:26" x14ac:dyDescent="0.45">
      <c r="D646" s="23"/>
      <c r="E646" s="95"/>
      <c r="F646" s="95"/>
      <c r="K646" s="95"/>
      <c r="M646" s="95"/>
      <c r="N646" s="95"/>
      <c r="O646" s="117"/>
      <c r="P646" s="95"/>
      <c r="Q646" s="117"/>
      <c r="R646" s="117"/>
      <c r="S646" s="95"/>
      <c r="U646" s="95"/>
      <c r="Z646" s="95"/>
    </row>
    <row r="647" spans="4:26" x14ac:dyDescent="0.45">
      <c r="D647" s="23"/>
      <c r="E647" s="95"/>
      <c r="F647" s="95"/>
      <c r="K647" s="95"/>
      <c r="M647" s="95"/>
      <c r="N647" s="95"/>
      <c r="O647" s="117"/>
      <c r="P647" s="95"/>
      <c r="Q647" s="117"/>
      <c r="R647" s="117"/>
      <c r="S647" s="95"/>
      <c r="U647" s="95"/>
      <c r="Z647" s="95"/>
    </row>
    <row r="648" spans="4:26" x14ac:dyDescent="0.45">
      <c r="D648" s="23"/>
      <c r="E648" s="95"/>
      <c r="F648" s="95"/>
      <c r="K648" s="95"/>
      <c r="M648" s="95"/>
      <c r="N648" s="95"/>
      <c r="O648" s="117"/>
      <c r="P648" s="95"/>
      <c r="Q648" s="117"/>
      <c r="R648" s="117"/>
      <c r="S648" s="95"/>
      <c r="U648" s="95"/>
      <c r="Z648" s="95"/>
    </row>
    <row r="649" spans="4:26" x14ac:dyDescent="0.45">
      <c r="D649" s="23"/>
      <c r="E649" s="95"/>
      <c r="F649" s="95"/>
      <c r="K649" s="95"/>
      <c r="M649" s="95"/>
      <c r="N649" s="95"/>
      <c r="O649" s="117"/>
      <c r="P649" s="95"/>
      <c r="Q649" s="117"/>
      <c r="R649" s="117"/>
      <c r="S649" s="95"/>
      <c r="U649" s="95"/>
      <c r="Z649" s="95"/>
    </row>
    <row r="650" spans="4:26" x14ac:dyDescent="0.45">
      <c r="D650" s="23"/>
      <c r="E650" s="95"/>
      <c r="F650" s="95"/>
      <c r="K650" s="95"/>
      <c r="M650" s="95"/>
      <c r="N650" s="95"/>
      <c r="O650" s="117"/>
      <c r="P650" s="95"/>
      <c r="Q650" s="117"/>
      <c r="R650" s="117"/>
      <c r="S650" s="95"/>
      <c r="U650" s="95"/>
      <c r="Z650" s="95"/>
    </row>
    <row r="651" spans="4:26" x14ac:dyDescent="0.45">
      <c r="D651" s="23"/>
      <c r="E651" s="95"/>
      <c r="F651" s="95"/>
      <c r="K651" s="95"/>
      <c r="M651" s="95"/>
      <c r="N651" s="95"/>
      <c r="O651" s="117"/>
      <c r="P651" s="95"/>
      <c r="Q651" s="117"/>
      <c r="R651" s="117"/>
      <c r="S651" s="95"/>
      <c r="U651" s="95"/>
      <c r="Z651" s="95"/>
    </row>
    <row r="652" spans="4:26" x14ac:dyDescent="0.45">
      <c r="D652" s="23"/>
      <c r="E652" s="95"/>
      <c r="F652" s="95"/>
      <c r="K652" s="95"/>
      <c r="M652" s="95"/>
      <c r="N652" s="95"/>
      <c r="O652" s="117"/>
      <c r="P652" s="95"/>
      <c r="Q652" s="117"/>
      <c r="R652" s="117"/>
      <c r="S652" s="95"/>
      <c r="U652" s="95"/>
      <c r="Z652" s="95"/>
    </row>
    <row r="653" spans="4:26" x14ac:dyDescent="0.45">
      <c r="D653" s="23"/>
      <c r="E653" s="95"/>
      <c r="F653" s="95"/>
      <c r="K653" s="95"/>
      <c r="M653" s="95"/>
      <c r="N653" s="95"/>
      <c r="O653" s="117"/>
      <c r="P653" s="95"/>
      <c r="Q653" s="117"/>
      <c r="R653" s="117"/>
      <c r="S653" s="95"/>
      <c r="U653" s="95"/>
      <c r="Z653" s="95"/>
    </row>
    <row r="654" spans="4:26" x14ac:dyDescent="0.45">
      <c r="D654" s="23"/>
      <c r="E654" s="95"/>
      <c r="F654" s="95"/>
      <c r="K654" s="95"/>
      <c r="M654" s="95"/>
      <c r="N654" s="95"/>
      <c r="O654" s="117"/>
      <c r="P654" s="95"/>
      <c r="Q654" s="117"/>
      <c r="R654" s="117"/>
      <c r="S654" s="95"/>
      <c r="U654" s="95"/>
      <c r="Z654" s="95"/>
    </row>
    <row r="655" spans="4:26" x14ac:dyDescent="0.45">
      <c r="D655" s="23"/>
      <c r="E655" s="95"/>
      <c r="F655" s="95"/>
      <c r="K655" s="95"/>
      <c r="M655" s="95"/>
      <c r="N655" s="95"/>
      <c r="O655" s="117"/>
      <c r="P655" s="95"/>
      <c r="Q655" s="117"/>
      <c r="R655" s="117"/>
      <c r="S655" s="95"/>
      <c r="U655" s="95"/>
      <c r="Z655" s="95"/>
    </row>
    <row r="656" spans="4:26" x14ac:dyDescent="0.45">
      <c r="D656" s="23"/>
      <c r="E656" s="95"/>
      <c r="F656" s="95"/>
      <c r="K656" s="95"/>
      <c r="M656" s="95"/>
      <c r="N656" s="95"/>
      <c r="O656" s="117"/>
      <c r="P656" s="95"/>
      <c r="Q656" s="117"/>
      <c r="R656" s="117"/>
      <c r="S656" s="95"/>
      <c r="U656" s="95"/>
      <c r="Z656" s="95"/>
    </row>
    <row r="657" spans="4:26" x14ac:dyDescent="0.45">
      <c r="D657" s="23"/>
      <c r="E657" s="95"/>
      <c r="F657" s="95"/>
      <c r="K657" s="95"/>
      <c r="M657" s="95"/>
      <c r="N657" s="95"/>
      <c r="O657" s="117"/>
      <c r="P657" s="95"/>
      <c r="Q657" s="117"/>
      <c r="R657" s="117"/>
      <c r="S657" s="95"/>
      <c r="U657" s="95"/>
      <c r="Z657" s="95"/>
    </row>
    <row r="658" spans="4:26" x14ac:dyDescent="0.45">
      <c r="D658" s="23"/>
      <c r="E658" s="95"/>
      <c r="F658" s="95"/>
      <c r="K658" s="95"/>
      <c r="M658" s="95"/>
      <c r="N658" s="95"/>
      <c r="O658" s="117"/>
      <c r="P658" s="95"/>
      <c r="Q658" s="117"/>
      <c r="R658" s="117"/>
      <c r="S658" s="95"/>
      <c r="U658" s="95"/>
      <c r="Z658" s="95"/>
    </row>
    <row r="659" spans="4:26" x14ac:dyDescent="0.45">
      <c r="D659" s="23"/>
      <c r="E659" s="95"/>
      <c r="F659" s="95"/>
      <c r="K659" s="95"/>
      <c r="M659" s="95"/>
      <c r="N659" s="95"/>
      <c r="O659" s="117"/>
      <c r="P659" s="95"/>
      <c r="Q659" s="117"/>
      <c r="R659" s="117"/>
      <c r="S659" s="95"/>
      <c r="U659" s="95"/>
      <c r="Z659" s="95"/>
    </row>
    <row r="660" spans="4:26" x14ac:dyDescent="0.45">
      <c r="D660" s="23"/>
      <c r="E660" s="95"/>
      <c r="F660" s="95"/>
      <c r="K660" s="95"/>
      <c r="M660" s="95"/>
      <c r="N660" s="95"/>
      <c r="O660" s="117"/>
      <c r="P660" s="95"/>
      <c r="Q660" s="117"/>
      <c r="R660" s="117"/>
      <c r="S660" s="95"/>
      <c r="U660" s="95"/>
      <c r="Z660" s="95"/>
    </row>
    <row r="661" spans="4:26" x14ac:dyDescent="0.45">
      <c r="D661" s="23"/>
      <c r="E661" s="95"/>
      <c r="F661" s="95"/>
      <c r="K661" s="95"/>
      <c r="M661" s="95"/>
      <c r="N661" s="95"/>
      <c r="O661" s="117"/>
      <c r="P661" s="95"/>
      <c r="Q661" s="117"/>
      <c r="R661" s="117"/>
      <c r="S661" s="95"/>
      <c r="U661" s="95"/>
      <c r="Z661" s="95"/>
    </row>
    <row r="662" spans="4:26" x14ac:dyDescent="0.45">
      <c r="D662" s="23"/>
      <c r="E662" s="95"/>
      <c r="F662" s="95"/>
      <c r="K662" s="95"/>
      <c r="M662" s="95"/>
      <c r="N662" s="95"/>
      <c r="O662" s="117"/>
      <c r="P662" s="95"/>
      <c r="Q662" s="117"/>
      <c r="R662" s="117"/>
      <c r="S662" s="95"/>
      <c r="U662" s="95"/>
      <c r="Z662" s="95"/>
    </row>
    <row r="663" spans="4:26" x14ac:dyDescent="0.45">
      <c r="D663" s="23"/>
      <c r="E663" s="95"/>
      <c r="F663" s="95"/>
      <c r="K663" s="95"/>
      <c r="M663" s="95"/>
      <c r="N663" s="95"/>
      <c r="O663" s="117"/>
      <c r="P663" s="95"/>
      <c r="Q663" s="117"/>
      <c r="R663" s="117"/>
      <c r="S663" s="95"/>
      <c r="U663" s="95"/>
      <c r="Z663" s="95"/>
    </row>
    <row r="664" spans="4:26" x14ac:dyDescent="0.45">
      <c r="D664" s="23"/>
      <c r="E664" s="95"/>
      <c r="F664" s="95"/>
      <c r="K664" s="95"/>
      <c r="M664" s="95"/>
      <c r="N664" s="95"/>
      <c r="O664" s="117"/>
      <c r="P664" s="95"/>
      <c r="Q664" s="117"/>
      <c r="R664" s="117"/>
      <c r="S664" s="95"/>
      <c r="U664" s="95"/>
      <c r="Z664" s="95"/>
    </row>
    <row r="665" spans="4:26" x14ac:dyDescent="0.45">
      <c r="D665" s="23"/>
      <c r="E665" s="95"/>
      <c r="F665" s="95"/>
      <c r="K665" s="95"/>
      <c r="M665" s="95"/>
      <c r="N665" s="95"/>
      <c r="O665" s="117"/>
      <c r="P665" s="95"/>
      <c r="Q665" s="117"/>
      <c r="R665" s="117"/>
      <c r="S665" s="95"/>
      <c r="U665" s="95"/>
      <c r="Z665" s="95"/>
    </row>
    <row r="666" spans="4:26" x14ac:dyDescent="0.45">
      <c r="D666" s="23"/>
      <c r="E666" s="95"/>
      <c r="F666" s="95"/>
      <c r="K666" s="95"/>
      <c r="M666" s="95"/>
      <c r="N666" s="95"/>
      <c r="O666" s="117"/>
      <c r="P666" s="95"/>
      <c r="Q666" s="117"/>
      <c r="R666" s="117"/>
      <c r="S666" s="95"/>
      <c r="U666" s="95"/>
      <c r="Z666" s="95"/>
    </row>
    <row r="667" spans="4:26" x14ac:dyDescent="0.45">
      <c r="D667" s="23"/>
      <c r="E667" s="95"/>
      <c r="F667" s="95"/>
      <c r="K667" s="95"/>
      <c r="M667" s="95"/>
      <c r="N667" s="95"/>
      <c r="O667" s="117"/>
      <c r="P667" s="95"/>
      <c r="Q667" s="117"/>
      <c r="R667" s="117"/>
      <c r="S667" s="95"/>
      <c r="U667" s="95"/>
      <c r="Z667" s="95"/>
    </row>
    <row r="668" spans="4:26" x14ac:dyDescent="0.45">
      <c r="D668" s="23"/>
      <c r="E668" s="95"/>
      <c r="F668" s="95"/>
      <c r="K668" s="95"/>
      <c r="M668" s="95"/>
      <c r="N668" s="95"/>
      <c r="O668" s="117"/>
      <c r="P668" s="95"/>
      <c r="Q668" s="117"/>
      <c r="R668" s="117"/>
      <c r="S668" s="95"/>
      <c r="U668" s="95"/>
      <c r="Z668" s="95"/>
    </row>
    <row r="669" spans="4:26" x14ac:dyDescent="0.45">
      <c r="D669" s="23"/>
      <c r="E669" s="95"/>
      <c r="F669" s="95"/>
      <c r="K669" s="95"/>
      <c r="M669" s="95"/>
      <c r="N669" s="95"/>
      <c r="O669" s="117"/>
      <c r="P669" s="95"/>
      <c r="Q669" s="117"/>
      <c r="R669" s="117"/>
      <c r="S669" s="95"/>
      <c r="U669" s="95"/>
      <c r="Z669" s="95"/>
    </row>
    <row r="670" spans="4:26" x14ac:dyDescent="0.45">
      <c r="D670" s="23"/>
      <c r="E670" s="95"/>
      <c r="F670" s="95"/>
      <c r="K670" s="95"/>
      <c r="M670" s="95"/>
      <c r="N670" s="95"/>
      <c r="O670" s="117"/>
      <c r="P670" s="95"/>
      <c r="Q670" s="117"/>
      <c r="R670" s="117"/>
      <c r="S670" s="95"/>
      <c r="U670" s="95"/>
      <c r="Z670" s="95"/>
    </row>
    <row r="671" spans="4:26" x14ac:dyDescent="0.45">
      <c r="D671" s="23"/>
      <c r="E671" s="95"/>
      <c r="F671" s="95"/>
      <c r="K671" s="95"/>
      <c r="M671" s="95"/>
      <c r="N671" s="95"/>
      <c r="O671" s="117"/>
      <c r="P671" s="95"/>
      <c r="Q671" s="117"/>
      <c r="R671" s="117"/>
      <c r="S671" s="95"/>
      <c r="U671" s="95"/>
      <c r="Z671" s="95"/>
    </row>
    <row r="672" spans="4:26" x14ac:dyDescent="0.45">
      <c r="D672" s="23"/>
      <c r="E672" s="95"/>
      <c r="F672" s="95"/>
      <c r="K672" s="95"/>
      <c r="M672" s="95"/>
      <c r="N672" s="95"/>
      <c r="O672" s="117"/>
      <c r="P672" s="95"/>
      <c r="Q672" s="117"/>
      <c r="R672" s="117"/>
      <c r="S672" s="95"/>
      <c r="U672" s="95"/>
      <c r="Z672" s="95"/>
    </row>
    <row r="673" spans="4:26" x14ac:dyDescent="0.45">
      <c r="D673" s="23"/>
      <c r="E673" s="95"/>
      <c r="F673" s="95"/>
      <c r="K673" s="95"/>
      <c r="M673" s="95"/>
      <c r="N673" s="95"/>
      <c r="O673" s="117"/>
      <c r="P673" s="95"/>
      <c r="Q673" s="117"/>
      <c r="R673" s="117"/>
      <c r="S673" s="95"/>
      <c r="U673" s="95"/>
      <c r="Z673" s="95"/>
    </row>
    <row r="674" spans="4:26" x14ac:dyDescent="0.45">
      <c r="D674" s="23"/>
      <c r="E674" s="95"/>
      <c r="F674" s="95"/>
      <c r="K674" s="95"/>
      <c r="M674" s="95"/>
      <c r="N674" s="95"/>
      <c r="O674" s="117"/>
      <c r="P674" s="95"/>
      <c r="Q674" s="117"/>
      <c r="R674" s="117"/>
      <c r="S674" s="95"/>
      <c r="U674" s="95"/>
      <c r="Z674" s="95"/>
    </row>
    <row r="675" spans="4:26" x14ac:dyDescent="0.45">
      <c r="D675" s="23"/>
      <c r="E675" s="95"/>
      <c r="F675" s="95"/>
      <c r="K675" s="95"/>
      <c r="M675" s="95"/>
      <c r="N675" s="95"/>
      <c r="O675" s="117"/>
      <c r="P675" s="95"/>
      <c r="Q675" s="117"/>
      <c r="R675" s="117"/>
      <c r="S675" s="95"/>
      <c r="U675" s="95"/>
      <c r="Z675" s="95"/>
    </row>
    <row r="676" spans="4:26" x14ac:dyDescent="0.45">
      <c r="D676" s="23"/>
      <c r="E676" s="95"/>
      <c r="F676" s="95"/>
      <c r="K676" s="95"/>
      <c r="M676" s="95"/>
      <c r="N676" s="95"/>
      <c r="O676" s="117"/>
      <c r="P676" s="95"/>
      <c r="Q676" s="117"/>
      <c r="R676" s="117"/>
      <c r="S676" s="95"/>
      <c r="U676" s="95"/>
      <c r="Z676" s="95"/>
    </row>
    <row r="677" spans="4:26" x14ac:dyDescent="0.45">
      <c r="D677" s="23"/>
      <c r="E677" s="95"/>
      <c r="F677" s="95"/>
      <c r="K677" s="95"/>
      <c r="M677" s="95"/>
      <c r="N677" s="95"/>
      <c r="O677" s="117"/>
      <c r="P677" s="95"/>
      <c r="Q677" s="117"/>
      <c r="R677" s="117"/>
      <c r="S677" s="95"/>
      <c r="U677" s="95"/>
      <c r="Z677" s="95"/>
    </row>
    <row r="678" spans="4:26" x14ac:dyDescent="0.45">
      <c r="D678" s="23"/>
      <c r="E678" s="95"/>
      <c r="F678" s="95"/>
      <c r="K678" s="95"/>
      <c r="M678" s="95"/>
      <c r="N678" s="95"/>
      <c r="O678" s="117"/>
      <c r="P678" s="95"/>
      <c r="Q678" s="117"/>
      <c r="R678" s="117"/>
      <c r="S678" s="95"/>
      <c r="U678" s="95"/>
      <c r="Z678" s="95"/>
    </row>
    <row r="679" spans="4:26" x14ac:dyDescent="0.45">
      <c r="D679" s="23"/>
      <c r="E679" s="95"/>
      <c r="F679" s="95"/>
      <c r="K679" s="95"/>
      <c r="M679" s="95"/>
      <c r="N679" s="95"/>
      <c r="O679" s="117"/>
      <c r="P679" s="95"/>
      <c r="Q679" s="117"/>
      <c r="R679" s="117"/>
      <c r="S679" s="95"/>
      <c r="U679" s="95"/>
      <c r="Z679" s="95"/>
    </row>
    <row r="680" spans="4:26" x14ac:dyDescent="0.45">
      <c r="D680" s="23"/>
      <c r="E680" s="95"/>
      <c r="F680" s="95"/>
      <c r="K680" s="95"/>
      <c r="M680" s="95"/>
      <c r="N680" s="95"/>
      <c r="O680" s="117"/>
      <c r="P680" s="95"/>
      <c r="Q680" s="117"/>
      <c r="R680" s="117"/>
      <c r="S680" s="95"/>
      <c r="U680" s="95"/>
      <c r="Z680" s="95"/>
    </row>
    <row r="681" spans="4:26" x14ac:dyDescent="0.45">
      <c r="D681" s="23"/>
      <c r="E681" s="95"/>
      <c r="F681" s="95"/>
      <c r="K681" s="95"/>
      <c r="M681" s="95"/>
      <c r="N681" s="95"/>
      <c r="O681" s="117"/>
      <c r="P681" s="95"/>
      <c r="Q681" s="117"/>
      <c r="R681" s="117"/>
      <c r="S681" s="95"/>
      <c r="U681" s="95"/>
      <c r="Z681" s="95"/>
    </row>
    <row r="682" spans="4:26" x14ac:dyDescent="0.45">
      <c r="D682" s="23"/>
      <c r="E682" s="95"/>
      <c r="F682" s="95"/>
      <c r="K682" s="95"/>
      <c r="M682" s="95"/>
      <c r="N682" s="95"/>
      <c r="O682" s="117"/>
      <c r="P682" s="95"/>
      <c r="Q682" s="117"/>
      <c r="R682" s="117"/>
      <c r="S682" s="95"/>
      <c r="U682" s="95"/>
      <c r="Z682" s="95"/>
    </row>
    <row r="683" spans="4:26" x14ac:dyDescent="0.45">
      <c r="D683" s="23"/>
      <c r="E683" s="95"/>
      <c r="F683" s="95"/>
      <c r="K683" s="95"/>
      <c r="M683" s="95"/>
      <c r="N683" s="95"/>
      <c r="O683" s="117"/>
      <c r="P683" s="95"/>
      <c r="Q683" s="117"/>
      <c r="R683" s="117"/>
      <c r="S683" s="95"/>
      <c r="U683" s="95"/>
      <c r="Z683" s="95"/>
    </row>
    <row r="684" spans="4:26" x14ac:dyDescent="0.45">
      <c r="D684" s="23"/>
      <c r="E684" s="95"/>
      <c r="F684" s="95"/>
      <c r="K684" s="95"/>
      <c r="M684" s="95"/>
      <c r="N684" s="95"/>
      <c r="O684" s="117"/>
      <c r="P684" s="95"/>
      <c r="Q684" s="117"/>
      <c r="R684" s="117"/>
      <c r="S684" s="95"/>
      <c r="U684" s="95"/>
      <c r="Z684" s="95"/>
    </row>
    <row r="685" spans="4:26" x14ac:dyDescent="0.45">
      <c r="D685" s="23"/>
      <c r="E685" s="95"/>
      <c r="F685" s="95"/>
      <c r="K685" s="95"/>
      <c r="M685" s="95"/>
      <c r="N685" s="95"/>
      <c r="O685" s="117"/>
      <c r="P685" s="95"/>
      <c r="Q685" s="117"/>
      <c r="R685" s="117"/>
      <c r="S685" s="95"/>
      <c r="U685" s="95"/>
      <c r="Z685" s="95"/>
    </row>
    <row r="686" spans="4:26" x14ac:dyDescent="0.45">
      <c r="D686" s="23"/>
      <c r="E686" s="95"/>
      <c r="F686" s="95"/>
      <c r="K686" s="95"/>
      <c r="M686" s="95"/>
      <c r="N686" s="95"/>
      <c r="O686" s="117"/>
      <c r="P686" s="95"/>
      <c r="Q686" s="117"/>
      <c r="R686" s="117"/>
      <c r="S686" s="95"/>
      <c r="U686" s="95"/>
      <c r="Z686" s="95"/>
    </row>
    <row r="687" spans="4:26" x14ac:dyDescent="0.45">
      <c r="D687" s="23"/>
      <c r="E687" s="95"/>
      <c r="F687" s="95"/>
      <c r="K687" s="95"/>
      <c r="M687" s="95"/>
      <c r="N687" s="95"/>
      <c r="O687" s="117"/>
      <c r="P687" s="95"/>
      <c r="Q687" s="117"/>
      <c r="R687" s="117"/>
      <c r="S687" s="95"/>
      <c r="U687" s="95"/>
      <c r="Z687" s="95"/>
    </row>
    <row r="688" spans="4:26" x14ac:dyDescent="0.45">
      <c r="D688" s="23"/>
      <c r="E688" s="95"/>
      <c r="F688" s="95"/>
      <c r="K688" s="95"/>
      <c r="M688" s="95"/>
      <c r="N688" s="95"/>
      <c r="O688" s="117"/>
      <c r="P688" s="95"/>
      <c r="Q688" s="117"/>
      <c r="R688" s="117"/>
      <c r="S688" s="95"/>
      <c r="U688" s="95"/>
      <c r="Z688" s="95"/>
    </row>
    <row r="689" spans="4:26" x14ac:dyDescent="0.45">
      <c r="D689" s="23"/>
      <c r="E689" s="95"/>
      <c r="F689" s="95"/>
      <c r="K689" s="95"/>
      <c r="M689" s="95"/>
      <c r="N689" s="95"/>
      <c r="O689" s="117"/>
      <c r="P689" s="95"/>
      <c r="Q689" s="117"/>
      <c r="R689" s="117"/>
      <c r="S689" s="95"/>
      <c r="U689" s="95"/>
      <c r="Z689" s="95"/>
    </row>
    <row r="690" spans="4:26" x14ac:dyDescent="0.45">
      <c r="D690" s="23"/>
      <c r="E690" s="95"/>
      <c r="F690" s="95"/>
      <c r="K690" s="95"/>
      <c r="M690" s="95"/>
      <c r="N690" s="95"/>
      <c r="O690" s="117"/>
      <c r="P690" s="95"/>
      <c r="Q690" s="117"/>
      <c r="R690" s="117"/>
      <c r="S690" s="95"/>
      <c r="U690" s="95"/>
      <c r="Z690" s="95"/>
    </row>
    <row r="691" spans="4:26" x14ac:dyDescent="0.45">
      <c r="D691" s="23"/>
      <c r="E691" s="95"/>
      <c r="F691" s="95"/>
      <c r="K691" s="95"/>
      <c r="M691" s="95"/>
      <c r="N691" s="95"/>
      <c r="O691" s="117"/>
      <c r="P691" s="95"/>
      <c r="Q691" s="117"/>
      <c r="R691" s="117"/>
      <c r="S691" s="95"/>
      <c r="U691" s="95"/>
      <c r="Z691" s="95"/>
    </row>
    <row r="692" spans="4:26" x14ac:dyDescent="0.45">
      <c r="D692" s="23"/>
      <c r="E692" s="95"/>
      <c r="F692" s="95"/>
      <c r="K692" s="95"/>
      <c r="M692" s="95"/>
      <c r="N692" s="95"/>
      <c r="O692" s="117"/>
      <c r="P692" s="95"/>
      <c r="Q692" s="117"/>
      <c r="R692" s="117"/>
      <c r="S692" s="95"/>
      <c r="U692" s="95"/>
      <c r="Z692" s="95"/>
    </row>
    <row r="693" spans="4:26" x14ac:dyDescent="0.45">
      <c r="D693" s="23"/>
      <c r="E693" s="95"/>
      <c r="F693" s="95"/>
      <c r="K693" s="95"/>
      <c r="M693" s="95"/>
      <c r="N693" s="95"/>
      <c r="O693" s="117"/>
      <c r="P693" s="95"/>
      <c r="Q693" s="117"/>
      <c r="R693" s="117"/>
      <c r="S693" s="95"/>
      <c r="U693" s="95"/>
      <c r="Z693" s="95"/>
    </row>
    <row r="694" spans="4:26" x14ac:dyDescent="0.45">
      <c r="D694" s="23"/>
      <c r="E694" s="95"/>
      <c r="F694" s="95"/>
      <c r="K694" s="95"/>
      <c r="M694" s="95"/>
      <c r="N694" s="95"/>
      <c r="O694" s="117"/>
      <c r="P694" s="95"/>
      <c r="Q694" s="117"/>
      <c r="R694" s="117"/>
      <c r="S694" s="95"/>
      <c r="U694" s="95"/>
      <c r="Z694" s="95"/>
    </row>
    <row r="695" spans="4:26" x14ac:dyDescent="0.45">
      <c r="D695" s="23"/>
      <c r="E695" s="95"/>
      <c r="F695" s="95"/>
      <c r="K695" s="95"/>
      <c r="M695" s="95"/>
      <c r="N695" s="95"/>
      <c r="O695" s="117"/>
      <c r="P695" s="95"/>
      <c r="Q695" s="117"/>
      <c r="R695" s="117"/>
      <c r="S695" s="95"/>
      <c r="U695" s="95"/>
      <c r="Z695" s="95"/>
    </row>
    <row r="696" spans="4:26" x14ac:dyDescent="0.45">
      <c r="D696" s="23"/>
      <c r="E696" s="95"/>
      <c r="F696" s="95"/>
      <c r="K696" s="95"/>
      <c r="M696" s="95"/>
      <c r="N696" s="95"/>
      <c r="O696" s="117"/>
      <c r="P696" s="95"/>
      <c r="Q696" s="117"/>
      <c r="R696" s="117"/>
      <c r="S696" s="95"/>
      <c r="U696" s="95"/>
      <c r="Z696" s="95"/>
    </row>
    <row r="697" spans="4:26" x14ac:dyDescent="0.45">
      <c r="D697" s="23"/>
      <c r="E697" s="95"/>
      <c r="F697" s="95"/>
      <c r="K697" s="95"/>
      <c r="M697" s="95"/>
      <c r="N697" s="95"/>
      <c r="O697" s="117"/>
      <c r="P697" s="95"/>
      <c r="Q697" s="117"/>
      <c r="R697" s="117"/>
      <c r="S697" s="95"/>
      <c r="U697" s="95"/>
      <c r="Z697" s="95"/>
    </row>
    <row r="698" spans="4:26" x14ac:dyDescent="0.45">
      <c r="D698" s="23"/>
      <c r="E698" s="95"/>
      <c r="F698" s="95"/>
      <c r="K698" s="95"/>
      <c r="M698" s="95"/>
      <c r="N698" s="95"/>
      <c r="O698" s="117"/>
      <c r="P698" s="95"/>
      <c r="Q698" s="117"/>
      <c r="R698" s="117"/>
      <c r="S698" s="95"/>
      <c r="U698" s="95"/>
      <c r="Z698" s="95"/>
    </row>
    <row r="699" spans="4:26" x14ac:dyDescent="0.45">
      <c r="D699" s="23"/>
      <c r="E699" s="95"/>
      <c r="F699" s="95"/>
      <c r="K699" s="95"/>
      <c r="M699" s="95"/>
      <c r="N699" s="95"/>
      <c r="O699" s="117"/>
      <c r="P699" s="95"/>
      <c r="Q699" s="117"/>
      <c r="R699" s="117"/>
      <c r="S699" s="95"/>
      <c r="U699" s="95"/>
      <c r="Z699" s="95"/>
    </row>
    <row r="700" spans="4:26" x14ac:dyDescent="0.45">
      <c r="D700" s="23"/>
      <c r="E700" s="95"/>
      <c r="F700" s="95"/>
      <c r="K700" s="95"/>
      <c r="M700" s="95"/>
      <c r="N700" s="95"/>
      <c r="O700" s="117"/>
      <c r="P700" s="95"/>
      <c r="Q700" s="117"/>
      <c r="R700" s="117"/>
      <c r="S700" s="95"/>
      <c r="U700" s="95"/>
      <c r="Z700" s="95"/>
    </row>
    <row r="701" spans="4:26" x14ac:dyDescent="0.45">
      <c r="D701" s="23"/>
      <c r="E701" s="95"/>
      <c r="F701" s="95"/>
      <c r="K701" s="95"/>
      <c r="M701" s="95"/>
      <c r="N701" s="95"/>
      <c r="O701" s="117"/>
      <c r="P701" s="95"/>
      <c r="Q701" s="117"/>
      <c r="R701" s="117"/>
      <c r="S701" s="95"/>
      <c r="U701" s="95"/>
      <c r="Z701" s="95"/>
    </row>
    <row r="702" spans="4:26" x14ac:dyDescent="0.45">
      <c r="D702" s="23"/>
      <c r="E702" s="95"/>
      <c r="F702" s="95"/>
      <c r="K702" s="95"/>
      <c r="M702" s="95"/>
      <c r="N702" s="95"/>
      <c r="O702" s="117"/>
      <c r="P702" s="95"/>
      <c r="Q702" s="117"/>
      <c r="R702" s="117"/>
      <c r="S702" s="95"/>
      <c r="U702" s="95"/>
      <c r="Z702" s="95"/>
    </row>
    <row r="703" spans="4:26" x14ac:dyDescent="0.45">
      <c r="D703" s="23"/>
      <c r="E703" s="95"/>
      <c r="F703" s="95"/>
      <c r="K703" s="95"/>
      <c r="M703" s="95"/>
      <c r="N703" s="95"/>
      <c r="O703" s="117"/>
      <c r="P703" s="95"/>
      <c r="Q703" s="117"/>
      <c r="R703" s="117"/>
      <c r="S703" s="95"/>
      <c r="U703" s="95"/>
      <c r="Z703" s="95"/>
    </row>
    <row r="704" spans="4:26" x14ac:dyDescent="0.45">
      <c r="D704" s="23"/>
      <c r="E704" s="95"/>
      <c r="F704" s="95"/>
      <c r="K704" s="95"/>
      <c r="M704" s="95"/>
      <c r="N704" s="95"/>
      <c r="O704" s="117"/>
      <c r="P704" s="95"/>
      <c r="Q704" s="117"/>
      <c r="R704" s="117"/>
      <c r="S704" s="95"/>
      <c r="U704" s="95"/>
      <c r="Z704" s="95"/>
    </row>
    <row r="705" spans="4:26" x14ac:dyDescent="0.45">
      <c r="D705" s="23"/>
      <c r="E705" s="95"/>
      <c r="F705" s="95"/>
      <c r="K705" s="95"/>
      <c r="M705" s="95"/>
      <c r="N705" s="95"/>
      <c r="O705" s="117"/>
      <c r="P705" s="95"/>
      <c r="Q705" s="117"/>
      <c r="R705" s="117"/>
      <c r="S705" s="95"/>
      <c r="U705" s="95"/>
      <c r="Z705" s="95"/>
    </row>
    <row r="706" spans="4:26" x14ac:dyDescent="0.45">
      <c r="D706" s="23"/>
      <c r="E706" s="95"/>
      <c r="F706" s="95"/>
      <c r="K706" s="95"/>
      <c r="M706" s="95"/>
      <c r="N706" s="95"/>
      <c r="O706" s="117"/>
      <c r="P706" s="95"/>
      <c r="Q706" s="117"/>
      <c r="R706" s="117"/>
      <c r="S706" s="95"/>
      <c r="U706" s="95"/>
      <c r="Z706" s="95"/>
    </row>
    <row r="707" spans="4:26" x14ac:dyDescent="0.45">
      <c r="D707" s="23"/>
      <c r="E707" s="95"/>
      <c r="F707" s="95"/>
      <c r="K707" s="95"/>
      <c r="M707" s="95"/>
      <c r="N707" s="95"/>
      <c r="O707" s="117"/>
      <c r="P707" s="95"/>
      <c r="Q707" s="117"/>
      <c r="R707" s="117"/>
      <c r="S707" s="95"/>
      <c r="U707" s="95"/>
      <c r="Z707" s="95"/>
    </row>
    <row r="708" spans="4:26" x14ac:dyDescent="0.45">
      <c r="D708" s="23"/>
      <c r="E708" s="95"/>
      <c r="F708" s="95"/>
      <c r="K708" s="95"/>
      <c r="M708" s="95"/>
      <c r="N708" s="95"/>
      <c r="O708" s="117"/>
      <c r="P708" s="95"/>
      <c r="Q708" s="117"/>
      <c r="R708" s="117"/>
      <c r="S708" s="95"/>
      <c r="U708" s="95"/>
      <c r="Z708" s="95"/>
    </row>
    <row r="709" spans="4:26" x14ac:dyDescent="0.45">
      <c r="D709" s="23"/>
      <c r="E709" s="95"/>
      <c r="F709" s="95"/>
      <c r="K709" s="95"/>
      <c r="M709" s="95"/>
      <c r="N709" s="95"/>
      <c r="O709" s="117"/>
      <c r="P709" s="95"/>
      <c r="Q709" s="117"/>
      <c r="R709" s="117"/>
      <c r="S709" s="95"/>
      <c r="U709" s="95"/>
      <c r="Z709" s="95"/>
    </row>
    <row r="710" spans="4:26" x14ac:dyDescent="0.45">
      <c r="D710" s="23"/>
      <c r="E710" s="95"/>
      <c r="F710" s="95"/>
      <c r="K710" s="95"/>
      <c r="M710" s="95"/>
      <c r="N710" s="95"/>
      <c r="O710" s="117"/>
      <c r="P710" s="95"/>
      <c r="Q710" s="117"/>
      <c r="R710" s="117"/>
      <c r="S710" s="95"/>
      <c r="U710" s="95"/>
      <c r="Z710" s="95"/>
    </row>
    <row r="711" spans="4:26" x14ac:dyDescent="0.45">
      <c r="D711" s="23"/>
      <c r="E711" s="95"/>
      <c r="F711" s="95"/>
      <c r="K711" s="95"/>
      <c r="M711" s="95"/>
      <c r="N711" s="95"/>
      <c r="O711" s="117"/>
      <c r="P711" s="95"/>
      <c r="Q711" s="117"/>
      <c r="R711" s="117"/>
      <c r="S711" s="95"/>
      <c r="U711" s="95"/>
      <c r="Z711" s="95"/>
    </row>
    <row r="712" spans="4:26" x14ac:dyDescent="0.45">
      <c r="D712" s="23"/>
      <c r="E712" s="95"/>
      <c r="F712" s="95"/>
      <c r="K712" s="95"/>
      <c r="M712" s="95"/>
      <c r="N712" s="95"/>
      <c r="O712" s="117"/>
      <c r="P712" s="95"/>
      <c r="Q712" s="117"/>
      <c r="R712" s="117"/>
      <c r="S712" s="95"/>
      <c r="U712" s="95"/>
      <c r="Z712" s="95"/>
    </row>
    <row r="713" spans="4:26" x14ac:dyDescent="0.45">
      <c r="D713" s="23"/>
      <c r="E713" s="95"/>
      <c r="F713" s="95"/>
      <c r="K713" s="95"/>
      <c r="M713" s="95"/>
      <c r="N713" s="95"/>
      <c r="O713" s="117"/>
      <c r="P713" s="95"/>
      <c r="Q713" s="117"/>
      <c r="R713" s="117"/>
      <c r="S713" s="95"/>
      <c r="U713" s="95"/>
      <c r="Z713" s="95"/>
    </row>
    <row r="714" spans="4:26" x14ac:dyDescent="0.45">
      <c r="D714" s="23"/>
      <c r="E714" s="95"/>
      <c r="F714" s="95"/>
      <c r="K714" s="95"/>
      <c r="M714" s="95"/>
      <c r="N714" s="95"/>
      <c r="O714" s="117"/>
      <c r="P714" s="95"/>
      <c r="Q714" s="117"/>
      <c r="R714" s="117"/>
      <c r="S714" s="95"/>
      <c r="U714" s="95"/>
      <c r="Z714" s="95"/>
    </row>
    <row r="715" spans="4:26" x14ac:dyDescent="0.45">
      <c r="D715" s="23"/>
      <c r="E715" s="95"/>
      <c r="F715" s="95"/>
      <c r="K715" s="95"/>
      <c r="M715" s="95"/>
      <c r="N715" s="95"/>
      <c r="O715" s="117"/>
      <c r="P715" s="95"/>
      <c r="Q715" s="117"/>
      <c r="R715" s="117"/>
      <c r="S715" s="95"/>
      <c r="U715" s="95"/>
      <c r="Z715" s="95"/>
    </row>
    <row r="716" spans="4:26" x14ac:dyDescent="0.45">
      <c r="D716" s="23"/>
      <c r="E716" s="95"/>
      <c r="F716" s="95"/>
      <c r="K716" s="95"/>
      <c r="M716" s="95"/>
      <c r="N716" s="95"/>
      <c r="O716" s="117"/>
      <c r="P716" s="95"/>
      <c r="Q716" s="117"/>
      <c r="R716" s="117"/>
      <c r="S716" s="95"/>
      <c r="U716" s="95"/>
      <c r="Z716" s="95"/>
    </row>
    <row r="717" spans="4:26" x14ac:dyDescent="0.45">
      <c r="D717" s="23"/>
      <c r="E717" s="95"/>
      <c r="F717" s="95"/>
      <c r="K717" s="95"/>
      <c r="M717" s="95"/>
      <c r="N717" s="95"/>
      <c r="O717" s="117"/>
      <c r="P717" s="95"/>
      <c r="Q717" s="117"/>
      <c r="R717" s="117"/>
      <c r="S717" s="95"/>
      <c r="U717" s="95"/>
      <c r="Z717" s="95"/>
    </row>
    <row r="718" spans="4:26" x14ac:dyDescent="0.45">
      <c r="D718" s="23"/>
      <c r="E718" s="95"/>
      <c r="F718" s="95"/>
      <c r="K718" s="95"/>
      <c r="M718" s="95"/>
      <c r="N718" s="95"/>
      <c r="O718" s="117"/>
      <c r="P718" s="95"/>
      <c r="Q718" s="117"/>
      <c r="R718" s="117"/>
      <c r="S718" s="95"/>
      <c r="U718" s="95"/>
      <c r="Z718" s="95"/>
    </row>
    <row r="719" spans="4:26" x14ac:dyDescent="0.45">
      <c r="D719" s="23"/>
      <c r="E719" s="95"/>
      <c r="F719" s="95"/>
      <c r="K719" s="95"/>
      <c r="M719" s="95"/>
      <c r="N719" s="95"/>
      <c r="O719" s="117"/>
      <c r="P719" s="95"/>
      <c r="Q719" s="117"/>
      <c r="R719" s="117"/>
      <c r="S719" s="95"/>
      <c r="U719" s="95"/>
      <c r="Z719" s="95"/>
    </row>
    <row r="720" spans="4:26" x14ac:dyDescent="0.45">
      <c r="D720" s="23"/>
      <c r="E720" s="95"/>
      <c r="F720" s="95"/>
      <c r="K720" s="95"/>
      <c r="M720" s="95"/>
      <c r="N720" s="95"/>
      <c r="O720" s="117"/>
      <c r="P720" s="95"/>
      <c r="Q720" s="117"/>
      <c r="R720" s="117"/>
      <c r="S720" s="95"/>
      <c r="U720" s="95"/>
      <c r="Z720" s="95"/>
    </row>
    <row r="721" spans="4:26" x14ac:dyDescent="0.45">
      <c r="D721" s="23"/>
      <c r="E721" s="95"/>
      <c r="F721" s="95"/>
      <c r="K721" s="95"/>
      <c r="M721" s="95"/>
      <c r="N721" s="95"/>
      <c r="O721" s="117"/>
      <c r="P721" s="95"/>
      <c r="Q721" s="117"/>
      <c r="R721" s="117"/>
      <c r="S721" s="95"/>
      <c r="U721" s="95"/>
      <c r="Z721" s="95"/>
    </row>
    <row r="722" spans="4:26" x14ac:dyDescent="0.45">
      <c r="D722" s="23"/>
      <c r="E722" s="95"/>
      <c r="F722" s="95"/>
      <c r="K722" s="95"/>
      <c r="M722" s="95"/>
      <c r="N722" s="95"/>
      <c r="O722" s="117"/>
      <c r="P722" s="95"/>
      <c r="Q722" s="117"/>
      <c r="R722" s="117"/>
      <c r="S722" s="95"/>
      <c r="U722" s="95"/>
      <c r="Z722" s="95"/>
    </row>
    <row r="723" spans="4:26" x14ac:dyDescent="0.45">
      <c r="D723" s="23"/>
      <c r="E723" s="95"/>
      <c r="F723" s="95"/>
      <c r="K723" s="95"/>
      <c r="M723" s="95"/>
      <c r="N723" s="95"/>
      <c r="O723" s="117"/>
      <c r="P723" s="95"/>
      <c r="Q723" s="117"/>
      <c r="R723" s="117"/>
      <c r="S723" s="95"/>
      <c r="U723" s="95"/>
      <c r="Z723" s="95"/>
    </row>
    <row r="724" spans="4:26" x14ac:dyDescent="0.45">
      <c r="D724" s="23"/>
      <c r="E724" s="95"/>
      <c r="F724" s="95"/>
      <c r="K724" s="95"/>
      <c r="M724" s="95"/>
      <c r="N724" s="95"/>
      <c r="O724" s="117"/>
      <c r="P724" s="95"/>
      <c r="Q724" s="117"/>
      <c r="R724" s="117"/>
      <c r="S724" s="95"/>
      <c r="U724" s="95"/>
      <c r="Z724" s="95"/>
    </row>
    <row r="725" spans="4:26" x14ac:dyDescent="0.45">
      <c r="D725" s="23"/>
      <c r="E725" s="95"/>
      <c r="F725" s="95"/>
      <c r="K725" s="95"/>
      <c r="M725" s="95"/>
      <c r="N725" s="95"/>
      <c r="O725" s="117"/>
      <c r="P725" s="95"/>
      <c r="Q725" s="117"/>
      <c r="R725" s="117"/>
      <c r="S725" s="95"/>
      <c r="U725" s="95"/>
      <c r="Z725" s="95"/>
    </row>
    <row r="726" spans="4:26" x14ac:dyDescent="0.45">
      <c r="D726" s="23"/>
      <c r="E726" s="95"/>
      <c r="F726" s="95"/>
      <c r="K726" s="95"/>
      <c r="M726" s="95"/>
      <c r="N726" s="95"/>
      <c r="O726" s="117"/>
      <c r="P726" s="95"/>
      <c r="Q726" s="117"/>
      <c r="R726" s="117"/>
      <c r="S726" s="95"/>
      <c r="U726" s="95"/>
      <c r="Z726" s="95"/>
    </row>
    <row r="727" spans="4:26" x14ac:dyDescent="0.45">
      <c r="D727" s="23"/>
      <c r="E727" s="95"/>
      <c r="F727" s="95"/>
      <c r="K727" s="95"/>
      <c r="M727" s="95"/>
      <c r="N727" s="95"/>
      <c r="O727" s="117"/>
      <c r="P727" s="95"/>
      <c r="Q727" s="117"/>
      <c r="R727" s="117"/>
      <c r="S727" s="95"/>
      <c r="U727" s="95"/>
      <c r="Z727" s="95"/>
    </row>
    <row r="728" spans="4:26" x14ac:dyDescent="0.45">
      <c r="D728" s="23"/>
      <c r="E728" s="95"/>
      <c r="F728" s="95"/>
      <c r="K728" s="95"/>
      <c r="M728" s="95"/>
      <c r="N728" s="95"/>
      <c r="O728" s="117"/>
      <c r="P728" s="95"/>
      <c r="Q728" s="117"/>
      <c r="R728" s="117"/>
      <c r="S728" s="95"/>
      <c r="U728" s="95"/>
      <c r="Z728" s="95"/>
    </row>
    <row r="729" spans="4:26" x14ac:dyDescent="0.45">
      <c r="D729" s="23"/>
      <c r="E729" s="95"/>
      <c r="F729" s="95"/>
      <c r="K729" s="95"/>
      <c r="M729" s="95"/>
      <c r="N729" s="95"/>
      <c r="O729" s="117"/>
      <c r="P729" s="95"/>
      <c r="Q729" s="117"/>
      <c r="R729" s="117"/>
      <c r="S729" s="95"/>
      <c r="U729" s="95"/>
      <c r="Z729" s="95"/>
    </row>
    <row r="730" spans="4:26" x14ac:dyDescent="0.45">
      <c r="D730" s="23"/>
      <c r="E730" s="95"/>
      <c r="F730" s="95"/>
      <c r="K730" s="95"/>
      <c r="M730" s="95"/>
      <c r="N730" s="95"/>
      <c r="O730" s="117"/>
      <c r="P730" s="95"/>
      <c r="Q730" s="117"/>
      <c r="R730" s="117"/>
      <c r="S730" s="95"/>
      <c r="U730" s="95"/>
      <c r="Z730" s="95"/>
    </row>
    <row r="731" spans="4:26" x14ac:dyDescent="0.45">
      <c r="D731" s="23"/>
      <c r="E731" s="95"/>
      <c r="F731" s="95"/>
      <c r="K731" s="95"/>
      <c r="M731" s="95"/>
      <c r="N731" s="95"/>
      <c r="O731" s="117"/>
      <c r="P731" s="95"/>
      <c r="Q731" s="117"/>
      <c r="R731" s="117"/>
      <c r="S731" s="95"/>
      <c r="U731" s="95"/>
      <c r="Z731" s="95"/>
    </row>
    <row r="732" spans="4:26" x14ac:dyDescent="0.45">
      <c r="D732" s="23"/>
      <c r="E732" s="95"/>
      <c r="F732" s="95"/>
      <c r="K732" s="95"/>
      <c r="M732" s="95"/>
      <c r="N732" s="95"/>
      <c r="O732" s="117"/>
      <c r="P732" s="95"/>
      <c r="Q732" s="117"/>
      <c r="R732" s="117"/>
      <c r="S732" s="95"/>
      <c r="U732" s="95"/>
      <c r="Z732" s="95"/>
    </row>
    <row r="733" spans="4:26" x14ac:dyDescent="0.45">
      <c r="D733" s="23"/>
      <c r="E733" s="95"/>
      <c r="F733" s="95"/>
      <c r="K733" s="95"/>
      <c r="M733" s="95"/>
      <c r="N733" s="95"/>
      <c r="O733" s="117"/>
      <c r="P733" s="95"/>
      <c r="Q733" s="117"/>
      <c r="R733" s="117"/>
      <c r="S733" s="95"/>
      <c r="U733" s="95"/>
      <c r="Z733" s="95"/>
    </row>
    <row r="734" spans="4:26" x14ac:dyDescent="0.45">
      <c r="D734" s="23"/>
      <c r="E734" s="95"/>
      <c r="F734" s="95"/>
      <c r="K734" s="95"/>
      <c r="M734" s="95"/>
      <c r="N734" s="95"/>
      <c r="O734" s="117"/>
      <c r="P734" s="95"/>
      <c r="Q734" s="117"/>
      <c r="R734" s="117"/>
      <c r="S734" s="95"/>
      <c r="U734" s="95"/>
      <c r="Z734" s="95"/>
    </row>
    <row r="735" spans="4:26" x14ac:dyDescent="0.45">
      <c r="D735" s="23"/>
      <c r="E735" s="95"/>
      <c r="F735" s="95"/>
      <c r="K735" s="95"/>
      <c r="M735" s="95"/>
      <c r="N735" s="95"/>
      <c r="O735" s="117"/>
      <c r="P735" s="95"/>
      <c r="Q735" s="117"/>
      <c r="R735" s="117"/>
      <c r="S735" s="95"/>
      <c r="U735" s="95"/>
      <c r="Z735" s="95"/>
    </row>
    <row r="736" spans="4:26" x14ac:dyDescent="0.45">
      <c r="D736" s="23"/>
      <c r="E736" s="95"/>
      <c r="F736" s="95"/>
      <c r="K736" s="95"/>
      <c r="M736" s="95"/>
      <c r="N736" s="95"/>
      <c r="O736" s="117"/>
      <c r="P736" s="95"/>
      <c r="Q736" s="117"/>
      <c r="R736" s="117"/>
      <c r="S736" s="95"/>
      <c r="U736" s="95"/>
      <c r="Z736" s="95"/>
    </row>
    <row r="737" spans="4:26" x14ac:dyDescent="0.45">
      <c r="D737" s="23"/>
      <c r="E737" s="95"/>
      <c r="F737" s="95"/>
      <c r="K737" s="95"/>
      <c r="M737" s="95"/>
      <c r="N737" s="95"/>
      <c r="O737" s="117"/>
      <c r="P737" s="95"/>
      <c r="Q737" s="117"/>
      <c r="R737" s="117"/>
      <c r="S737" s="95"/>
      <c r="U737" s="95"/>
      <c r="Z737" s="95"/>
    </row>
    <row r="738" spans="4:26" x14ac:dyDescent="0.45">
      <c r="D738" s="23"/>
      <c r="E738" s="95"/>
      <c r="F738" s="95"/>
      <c r="K738" s="95"/>
      <c r="M738" s="95"/>
      <c r="N738" s="95"/>
      <c r="O738" s="117"/>
      <c r="P738" s="95"/>
      <c r="Q738" s="117"/>
      <c r="R738" s="117"/>
      <c r="S738" s="95"/>
      <c r="U738" s="95"/>
      <c r="Z738" s="95"/>
    </row>
    <row r="739" spans="4:26" x14ac:dyDescent="0.45">
      <c r="D739" s="23"/>
      <c r="E739" s="95"/>
      <c r="F739" s="95"/>
      <c r="K739" s="95"/>
      <c r="M739" s="95"/>
      <c r="N739" s="95"/>
      <c r="O739" s="117"/>
      <c r="P739" s="95"/>
      <c r="Q739" s="117"/>
      <c r="R739" s="117"/>
      <c r="S739" s="95"/>
      <c r="U739" s="95"/>
      <c r="Z739" s="95"/>
    </row>
    <row r="740" spans="4:26" x14ac:dyDescent="0.45">
      <c r="D740" s="23"/>
      <c r="E740" s="95"/>
      <c r="F740" s="95"/>
      <c r="K740" s="95"/>
      <c r="M740" s="95"/>
      <c r="N740" s="95"/>
      <c r="O740" s="117"/>
      <c r="P740" s="95"/>
      <c r="Q740" s="117"/>
      <c r="R740" s="117"/>
      <c r="S740" s="95"/>
      <c r="U740" s="95"/>
      <c r="Z740" s="95"/>
    </row>
    <row r="741" spans="4:26" x14ac:dyDescent="0.45">
      <c r="D741" s="23"/>
      <c r="E741" s="95"/>
      <c r="F741" s="95"/>
      <c r="K741" s="95"/>
      <c r="M741" s="95"/>
      <c r="N741" s="95"/>
      <c r="O741" s="117"/>
      <c r="P741" s="95"/>
      <c r="Q741" s="117"/>
      <c r="R741" s="117"/>
      <c r="S741" s="95"/>
      <c r="U741" s="95"/>
      <c r="Z741" s="95"/>
    </row>
    <row r="742" spans="4:26" x14ac:dyDescent="0.45">
      <c r="D742" s="23"/>
      <c r="E742" s="95"/>
      <c r="F742" s="95"/>
      <c r="K742" s="95"/>
      <c r="M742" s="95"/>
      <c r="N742" s="95"/>
      <c r="O742" s="117"/>
      <c r="P742" s="95"/>
      <c r="Q742" s="117"/>
      <c r="R742" s="117"/>
      <c r="S742" s="95"/>
      <c r="U742" s="95"/>
      <c r="Z742" s="95"/>
    </row>
    <row r="743" spans="4:26" x14ac:dyDescent="0.45">
      <c r="D743" s="23"/>
      <c r="E743" s="95"/>
      <c r="F743" s="95"/>
      <c r="K743" s="95"/>
      <c r="M743" s="95"/>
      <c r="N743" s="95"/>
      <c r="O743" s="117"/>
      <c r="P743" s="95"/>
      <c r="Q743" s="117"/>
      <c r="R743" s="117"/>
      <c r="S743" s="95"/>
      <c r="U743" s="95"/>
      <c r="Z743" s="95"/>
    </row>
    <row r="744" spans="4:26" x14ac:dyDescent="0.45">
      <c r="D744" s="23"/>
      <c r="E744" s="95"/>
      <c r="F744" s="95"/>
      <c r="K744" s="95"/>
      <c r="M744" s="95"/>
      <c r="N744" s="95"/>
      <c r="O744" s="117"/>
      <c r="P744" s="95"/>
      <c r="Q744" s="117"/>
      <c r="R744" s="117"/>
      <c r="S744" s="95"/>
      <c r="U744" s="95"/>
      <c r="Z744" s="95"/>
    </row>
    <row r="745" spans="4:26" x14ac:dyDescent="0.45">
      <c r="D745" s="23"/>
      <c r="E745" s="95"/>
      <c r="F745" s="95"/>
      <c r="K745" s="95"/>
      <c r="M745" s="95"/>
      <c r="N745" s="95"/>
      <c r="O745" s="117"/>
      <c r="P745" s="95"/>
      <c r="Q745" s="117"/>
      <c r="R745" s="117"/>
      <c r="S745" s="95"/>
      <c r="U745" s="95"/>
      <c r="Z745" s="95"/>
    </row>
    <row r="746" spans="4:26" x14ac:dyDescent="0.45">
      <c r="D746" s="23"/>
      <c r="E746" s="95"/>
      <c r="F746" s="95"/>
      <c r="K746" s="95"/>
      <c r="M746" s="95"/>
      <c r="N746" s="95"/>
      <c r="O746" s="117"/>
      <c r="P746" s="95"/>
      <c r="Q746" s="117"/>
      <c r="R746" s="117"/>
      <c r="S746" s="95"/>
      <c r="U746" s="95"/>
      <c r="Z746" s="95"/>
    </row>
    <row r="747" spans="4:26" x14ac:dyDescent="0.45">
      <c r="D747" s="23"/>
      <c r="E747" s="95"/>
      <c r="F747" s="95"/>
      <c r="K747" s="95"/>
      <c r="M747" s="95"/>
      <c r="N747" s="95"/>
      <c r="O747" s="117"/>
      <c r="P747" s="95"/>
      <c r="Q747" s="117"/>
      <c r="R747" s="117"/>
      <c r="S747" s="95"/>
      <c r="U747" s="95"/>
      <c r="Z747" s="95"/>
    </row>
    <row r="748" spans="4:26" x14ac:dyDescent="0.45">
      <c r="D748" s="23"/>
      <c r="E748" s="95"/>
      <c r="F748" s="95"/>
      <c r="K748" s="95"/>
      <c r="M748" s="95"/>
      <c r="N748" s="95"/>
      <c r="O748" s="117"/>
      <c r="P748" s="95"/>
      <c r="Q748" s="117"/>
      <c r="R748" s="117"/>
      <c r="S748" s="95"/>
      <c r="U748" s="95"/>
      <c r="Z748" s="95"/>
    </row>
    <row r="749" spans="4:26" x14ac:dyDescent="0.45">
      <c r="D749" s="23"/>
      <c r="E749" s="95"/>
      <c r="F749" s="95"/>
      <c r="K749" s="95"/>
      <c r="M749" s="95"/>
      <c r="N749" s="95"/>
      <c r="O749" s="117"/>
      <c r="P749" s="95"/>
      <c r="Q749" s="117"/>
      <c r="R749" s="117"/>
      <c r="S749" s="95"/>
      <c r="U749" s="95"/>
      <c r="Z749" s="95"/>
    </row>
    <row r="750" spans="4:26" x14ac:dyDescent="0.45">
      <c r="D750" s="23"/>
      <c r="E750" s="95"/>
      <c r="F750" s="95"/>
      <c r="K750" s="95"/>
      <c r="M750" s="95"/>
      <c r="N750" s="95"/>
      <c r="O750" s="117"/>
      <c r="P750" s="95"/>
      <c r="Q750" s="117"/>
      <c r="R750" s="117"/>
      <c r="S750" s="95"/>
      <c r="U750" s="95"/>
      <c r="Z750" s="95"/>
    </row>
    <row r="751" spans="4:26" x14ac:dyDescent="0.45">
      <c r="D751" s="23"/>
      <c r="E751" s="95"/>
      <c r="F751" s="95"/>
      <c r="K751" s="95"/>
      <c r="M751" s="95"/>
      <c r="N751" s="95"/>
      <c r="O751" s="117"/>
      <c r="P751" s="95"/>
      <c r="Q751" s="117"/>
      <c r="R751" s="117"/>
      <c r="S751" s="95"/>
      <c r="U751" s="95"/>
      <c r="Z751" s="95"/>
    </row>
    <row r="752" spans="4:26" x14ac:dyDescent="0.45">
      <c r="D752" s="23"/>
      <c r="E752" s="95"/>
      <c r="F752" s="95"/>
      <c r="K752" s="95"/>
      <c r="M752" s="95"/>
      <c r="N752" s="95"/>
      <c r="O752" s="117"/>
      <c r="P752" s="95"/>
      <c r="Q752" s="117"/>
      <c r="R752" s="117"/>
      <c r="S752" s="95"/>
      <c r="U752" s="95"/>
      <c r="Z752" s="95"/>
    </row>
    <row r="753" spans="4:26" x14ac:dyDescent="0.45">
      <c r="D753" s="23"/>
      <c r="E753" s="95"/>
      <c r="F753" s="95"/>
      <c r="K753" s="95"/>
      <c r="M753" s="95"/>
      <c r="N753" s="95"/>
      <c r="O753" s="117"/>
      <c r="P753" s="95"/>
      <c r="Q753" s="117"/>
      <c r="R753" s="117"/>
      <c r="S753" s="95"/>
      <c r="U753" s="95"/>
      <c r="Z753" s="95"/>
    </row>
    <row r="754" spans="4:26" x14ac:dyDescent="0.45">
      <c r="D754" s="23"/>
      <c r="E754" s="95"/>
      <c r="F754" s="95"/>
      <c r="K754" s="95"/>
      <c r="M754" s="95"/>
      <c r="N754" s="95"/>
      <c r="O754" s="117"/>
      <c r="P754" s="95"/>
      <c r="Q754" s="117"/>
      <c r="R754" s="117"/>
      <c r="S754" s="95"/>
      <c r="U754" s="95"/>
      <c r="Z754" s="95"/>
    </row>
    <row r="755" spans="4:26" x14ac:dyDescent="0.45">
      <c r="D755" s="23"/>
      <c r="E755" s="95"/>
      <c r="F755" s="95"/>
      <c r="K755" s="95"/>
      <c r="M755" s="95"/>
      <c r="N755" s="95"/>
      <c r="O755" s="117"/>
      <c r="P755" s="95"/>
      <c r="Q755" s="117"/>
      <c r="R755" s="117"/>
      <c r="S755" s="95"/>
      <c r="U755" s="95"/>
      <c r="Z755" s="95"/>
    </row>
    <row r="756" spans="4:26" x14ac:dyDescent="0.45">
      <c r="D756" s="23"/>
      <c r="E756" s="95"/>
      <c r="F756" s="95"/>
      <c r="K756" s="95"/>
      <c r="M756" s="95"/>
      <c r="N756" s="95"/>
      <c r="O756" s="117"/>
      <c r="P756" s="95"/>
      <c r="Q756" s="117"/>
      <c r="R756" s="117"/>
      <c r="S756" s="95"/>
      <c r="U756" s="95"/>
      <c r="Z756" s="95"/>
    </row>
    <row r="757" spans="4:26" x14ac:dyDescent="0.45">
      <c r="D757" s="23"/>
      <c r="E757" s="95"/>
      <c r="F757" s="95"/>
      <c r="K757" s="95"/>
      <c r="M757" s="95"/>
      <c r="N757" s="95"/>
      <c r="O757" s="117"/>
      <c r="P757" s="95"/>
      <c r="Q757" s="117"/>
      <c r="R757" s="117"/>
      <c r="S757" s="95"/>
      <c r="U757" s="95"/>
      <c r="Z757" s="95"/>
    </row>
    <row r="758" spans="4:26" x14ac:dyDescent="0.45">
      <c r="D758" s="23"/>
      <c r="E758" s="95"/>
      <c r="F758" s="95"/>
      <c r="K758" s="95"/>
      <c r="M758" s="95"/>
      <c r="N758" s="95"/>
      <c r="O758" s="117"/>
      <c r="P758" s="95"/>
      <c r="Q758" s="117"/>
      <c r="R758" s="117"/>
      <c r="S758" s="95"/>
      <c r="U758" s="95"/>
      <c r="Z758" s="95"/>
    </row>
    <row r="759" spans="4:26" x14ac:dyDescent="0.45">
      <c r="D759" s="23"/>
      <c r="E759" s="95"/>
      <c r="F759" s="95"/>
      <c r="K759" s="95"/>
      <c r="M759" s="95"/>
      <c r="N759" s="95"/>
      <c r="O759" s="117"/>
      <c r="P759" s="95"/>
      <c r="Q759" s="117"/>
      <c r="R759" s="117"/>
      <c r="S759" s="95"/>
      <c r="U759" s="95"/>
      <c r="Z759" s="95"/>
    </row>
    <row r="760" spans="4:26" x14ac:dyDescent="0.45">
      <c r="D760" s="23"/>
      <c r="E760" s="95"/>
      <c r="F760" s="95"/>
      <c r="K760" s="95"/>
      <c r="M760" s="95"/>
      <c r="N760" s="95"/>
      <c r="O760" s="117"/>
      <c r="P760" s="95"/>
      <c r="Q760" s="117"/>
      <c r="R760" s="117"/>
      <c r="S760" s="95"/>
      <c r="U760" s="95"/>
      <c r="Z760" s="95"/>
    </row>
    <row r="761" spans="4:26" x14ac:dyDescent="0.45">
      <c r="D761" s="23"/>
      <c r="E761" s="95"/>
      <c r="F761" s="95"/>
      <c r="K761" s="95"/>
      <c r="M761" s="95"/>
      <c r="N761" s="95"/>
      <c r="O761" s="117"/>
      <c r="P761" s="95"/>
      <c r="Q761" s="117"/>
      <c r="R761" s="117"/>
      <c r="S761" s="95"/>
      <c r="U761" s="95"/>
      <c r="Z761" s="95"/>
    </row>
    <row r="762" spans="4:26" x14ac:dyDescent="0.45">
      <c r="D762" s="23"/>
      <c r="E762" s="95"/>
      <c r="F762" s="95"/>
      <c r="K762" s="95"/>
      <c r="M762" s="95"/>
      <c r="N762" s="95"/>
      <c r="O762" s="117"/>
      <c r="P762" s="95"/>
      <c r="Q762" s="117"/>
      <c r="R762" s="117"/>
      <c r="S762" s="95"/>
      <c r="U762" s="95"/>
      <c r="Z762" s="95"/>
    </row>
    <row r="763" spans="4:26" x14ac:dyDescent="0.45">
      <c r="D763" s="23"/>
      <c r="E763" s="95"/>
      <c r="F763" s="95"/>
      <c r="K763" s="95"/>
      <c r="M763" s="95"/>
      <c r="N763" s="95"/>
      <c r="O763" s="117"/>
      <c r="P763" s="95"/>
      <c r="Q763" s="117"/>
      <c r="R763" s="117"/>
      <c r="S763" s="95"/>
      <c r="U763" s="95"/>
      <c r="Z763" s="95"/>
    </row>
    <row r="764" spans="4:26" x14ac:dyDescent="0.45">
      <c r="D764" s="23"/>
      <c r="E764" s="95"/>
      <c r="F764" s="95"/>
      <c r="K764" s="95"/>
      <c r="M764" s="95"/>
      <c r="N764" s="95"/>
      <c r="O764" s="117"/>
      <c r="P764" s="95"/>
      <c r="Q764" s="117"/>
      <c r="R764" s="117"/>
      <c r="S764" s="95"/>
      <c r="U764" s="95"/>
      <c r="Z764" s="95"/>
    </row>
    <row r="765" spans="4:26" x14ac:dyDescent="0.45">
      <c r="D765" s="23"/>
      <c r="E765" s="95"/>
      <c r="F765" s="95"/>
      <c r="K765" s="95"/>
      <c r="M765" s="95"/>
      <c r="N765" s="95"/>
      <c r="O765" s="117"/>
      <c r="P765" s="95"/>
      <c r="Q765" s="117"/>
      <c r="R765" s="117"/>
      <c r="S765" s="95"/>
      <c r="U765" s="95"/>
      <c r="Z765" s="95"/>
    </row>
    <row r="766" spans="4:26" x14ac:dyDescent="0.45">
      <c r="D766" s="23"/>
      <c r="E766" s="95"/>
      <c r="F766" s="95"/>
      <c r="K766" s="95"/>
      <c r="M766" s="95"/>
      <c r="N766" s="95"/>
      <c r="O766" s="117"/>
      <c r="P766" s="95"/>
      <c r="Q766" s="117"/>
      <c r="R766" s="117"/>
      <c r="S766" s="95"/>
      <c r="U766" s="95"/>
      <c r="Z766" s="95"/>
    </row>
    <row r="767" spans="4:26" x14ac:dyDescent="0.45">
      <c r="D767" s="23"/>
      <c r="E767" s="95"/>
      <c r="F767" s="95"/>
      <c r="K767" s="95"/>
      <c r="M767" s="95"/>
      <c r="N767" s="95"/>
      <c r="O767" s="117"/>
      <c r="P767" s="95"/>
      <c r="Q767" s="117"/>
      <c r="R767" s="117"/>
      <c r="S767" s="95"/>
      <c r="U767" s="95"/>
      <c r="Z767" s="95"/>
    </row>
    <row r="768" spans="4:26" x14ac:dyDescent="0.45">
      <c r="D768" s="23"/>
      <c r="E768" s="95"/>
      <c r="F768" s="95"/>
      <c r="K768" s="95"/>
      <c r="M768" s="95"/>
      <c r="N768" s="95"/>
      <c r="O768" s="117"/>
      <c r="P768" s="95"/>
      <c r="Q768" s="117"/>
      <c r="R768" s="117"/>
      <c r="S768" s="95"/>
      <c r="U768" s="95"/>
      <c r="Z768" s="95"/>
    </row>
    <row r="769" spans="4:26" x14ac:dyDescent="0.45">
      <c r="D769" s="23"/>
      <c r="E769" s="95"/>
      <c r="F769" s="95"/>
      <c r="K769" s="95"/>
      <c r="M769" s="95"/>
      <c r="N769" s="95"/>
      <c r="O769" s="117"/>
      <c r="P769" s="95"/>
      <c r="Q769" s="117"/>
      <c r="R769" s="117"/>
      <c r="S769" s="95"/>
      <c r="U769" s="95"/>
      <c r="Z769" s="95"/>
    </row>
    <row r="770" spans="4:26" x14ac:dyDescent="0.45">
      <c r="D770" s="23"/>
      <c r="E770" s="95"/>
      <c r="F770" s="95"/>
      <c r="K770" s="95"/>
      <c r="M770" s="95"/>
      <c r="N770" s="95"/>
      <c r="O770" s="117"/>
      <c r="P770" s="95"/>
      <c r="Q770" s="117"/>
      <c r="R770" s="117"/>
      <c r="S770" s="95"/>
      <c r="U770" s="95"/>
      <c r="Z770" s="95"/>
    </row>
    <row r="771" spans="4:26" x14ac:dyDescent="0.45">
      <c r="D771" s="23"/>
      <c r="E771" s="95"/>
      <c r="F771" s="95"/>
      <c r="K771" s="95"/>
      <c r="M771" s="95"/>
      <c r="N771" s="95"/>
      <c r="O771" s="117"/>
      <c r="P771" s="95"/>
      <c r="Q771" s="117"/>
      <c r="R771" s="117"/>
      <c r="S771" s="95"/>
      <c r="U771" s="95"/>
      <c r="Z771" s="95"/>
    </row>
    <row r="772" spans="4:26" x14ac:dyDescent="0.45">
      <c r="D772" s="23"/>
      <c r="E772" s="95"/>
      <c r="F772" s="95"/>
      <c r="K772" s="95"/>
      <c r="M772" s="95"/>
      <c r="N772" s="95"/>
      <c r="O772" s="117"/>
      <c r="P772" s="95"/>
      <c r="Q772" s="117"/>
      <c r="R772" s="117"/>
      <c r="S772" s="95"/>
      <c r="U772" s="95"/>
      <c r="Z772" s="95"/>
    </row>
    <row r="773" spans="4:26" x14ac:dyDescent="0.45">
      <c r="D773" s="23"/>
      <c r="E773" s="95"/>
      <c r="F773" s="95"/>
      <c r="K773" s="95"/>
      <c r="M773" s="95"/>
      <c r="N773" s="95"/>
      <c r="O773" s="117"/>
      <c r="P773" s="95"/>
      <c r="Q773" s="117"/>
      <c r="R773" s="117"/>
      <c r="S773" s="95"/>
      <c r="U773" s="95"/>
      <c r="Z773" s="95"/>
    </row>
    <row r="774" spans="4:26" x14ac:dyDescent="0.45">
      <c r="D774" s="23"/>
      <c r="E774" s="95"/>
      <c r="F774" s="95"/>
      <c r="K774" s="95"/>
      <c r="M774" s="95"/>
      <c r="N774" s="95"/>
      <c r="O774" s="117"/>
      <c r="P774" s="95"/>
      <c r="Q774" s="117"/>
      <c r="R774" s="117"/>
      <c r="S774" s="95"/>
      <c r="U774" s="95"/>
      <c r="Z774" s="95"/>
    </row>
    <row r="775" spans="4:26" x14ac:dyDescent="0.45">
      <c r="D775" s="23"/>
      <c r="E775" s="95"/>
      <c r="F775" s="95"/>
      <c r="K775" s="95"/>
      <c r="M775" s="95"/>
      <c r="N775" s="95"/>
      <c r="O775" s="117"/>
      <c r="P775" s="95"/>
      <c r="Q775" s="117"/>
      <c r="R775" s="117"/>
      <c r="S775" s="95"/>
      <c r="U775" s="95"/>
      <c r="Z775" s="95"/>
    </row>
    <row r="776" spans="4:26" x14ac:dyDescent="0.45">
      <c r="D776" s="23"/>
      <c r="E776" s="95"/>
      <c r="F776" s="95"/>
      <c r="K776" s="95"/>
      <c r="M776" s="95"/>
      <c r="N776" s="95"/>
      <c r="O776" s="117"/>
      <c r="P776" s="95"/>
      <c r="Q776" s="117"/>
      <c r="R776" s="117"/>
      <c r="S776" s="95"/>
      <c r="U776" s="95"/>
      <c r="Z776" s="95"/>
    </row>
    <row r="777" spans="4:26" x14ac:dyDescent="0.45">
      <c r="D777" s="23"/>
      <c r="E777" s="95"/>
      <c r="F777" s="95"/>
      <c r="K777" s="95"/>
      <c r="M777" s="95"/>
      <c r="N777" s="95"/>
      <c r="O777" s="117"/>
      <c r="P777" s="95"/>
      <c r="Q777" s="117"/>
      <c r="R777" s="117"/>
      <c r="S777" s="95"/>
      <c r="U777" s="95"/>
      <c r="Z777" s="95"/>
    </row>
    <row r="778" spans="4:26" x14ac:dyDescent="0.45">
      <c r="D778" s="23"/>
      <c r="E778" s="95"/>
      <c r="F778" s="95"/>
      <c r="K778" s="95"/>
      <c r="M778" s="95"/>
      <c r="N778" s="95"/>
      <c r="O778" s="117"/>
      <c r="P778" s="95"/>
      <c r="Q778" s="117"/>
      <c r="R778" s="117"/>
      <c r="S778" s="95"/>
      <c r="U778" s="95"/>
      <c r="Z778" s="95"/>
    </row>
    <row r="779" spans="4:26" x14ac:dyDescent="0.45">
      <c r="D779" s="23"/>
      <c r="E779" s="95"/>
      <c r="F779" s="95"/>
      <c r="K779" s="95"/>
      <c r="M779" s="95"/>
      <c r="N779" s="95"/>
      <c r="O779" s="117"/>
      <c r="P779" s="95"/>
      <c r="Q779" s="117"/>
      <c r="R779" s="117"/>
      <c r="S779" s="95"/>
      <c r="U779" s="95"/>
      <c r="Z779" s="95"/>
    </row>
    <row r="780" spans="4:26" x14ac:dyDescent="0.45">
      <c r="D780" s="23"/>
      <c r="E780" s="95"/>
      <c r="F780" s="95"/>
      <c r="K780" s="95"/>
      <c r="M780" s="95"/>
      <c r="N780" s="95"/>
      <c r="O780" s="117"/>
      <c r="P780" s="95"/>
      <c r="Q780" s="117"/>
      <c r="R780" s="117"/>
      <c r="S780" s="95"/>
      <c r="U780" s="95"/>
      <c r="Z780" s="95"/>
    </row>
    <row r="781" spans="4:26" x14ac:dyDescent="0.45">
      <c r="D781" s="23"/>
      <c r="E781" s="95"/>
      <c r="F781" s="95"/>
      <c r="K781" s="95"/>
      <c r="M781" s="95"/>
      <c r="N781" s="95"/>
      <c r="O781" s="117"/>
      <c r="P781" s="95"/>
      <c r="Q781" s="117"/>
      <c r="R781" s="117"/>
      <c r="S781" s="95"/>
      <c r="U781" s="95"/>
      <c r="Z781" s="95"/>
    </row>
    <row r="782" spans="4:26" x14ac:dyDescent="0.45">
      <c r="D782" s="23"/>
      <c r="E782" s="95"/>
      <c r="F782" s="95"/>
      <c r="K782" s="95"/>
      <c r="M782" s="95"/>
      <c r="N782" s="95"/>
      <c r="O782" s="117"/>
      <c r="P782" s="95"/>
      <c r="Q782" s="117"/>
      <c r="R782" s="117"/>
      <c r="S782" s="95"/>
      <c r="U782" s="95"/>
      <c r="Z782" s="95"/>
    </row>
    <row r="783" spans="4:26" x14ac:dyDescent="0.45">
      <c r="D783" s="23"/>
      <c r="E783" s="95"/>
      <c r="F783" s="95"/>
      <c r="K783" s="95"/>
      <c r="M783" s="95"/>
      <c r="N783" s="95"/>
      <c r="O783" s="117"/>
      <c r="P783" s="95"/>
      <c r="Q783" s="117"/>
      <c r="R783" s="117"/>
      <c r="S783" s="95"/>
      <c r="U783" s="95"/>
      <c r="Z783" s="95"/>
    </row>
    <row r="784" spans="4:26" x14ac:dyDescent="0.45">
      <c r="D784" s="23"/>
      <c r="E784" s="95"/>
      <c r="F784" s="95"/>
      <c r="K784" s="95"/>
      <c r="M784" s="95"/>
      <c r="N784" s="95"/>
      <c r="O784" s="117"/>
      <c r="P784" s="95"/>
      <c r="Q784" s="117"/>
      <c r="R784" s="117"/>
      <c r="S784" s="95"/>
      <c r="U784" s="95"/>
      <c r="Z784" s="95"/>
    </row>
    <row r="785" spans="4:26" x14ac:dyDescent="0.45">
      <c r="D785" s="23"/>
      <c r="E785" s="95"/>
      <c r="F785" s="95"/>
      <c r="K785" s="95"/>
      <c r="M785" s="95"/>
      <c r="N785" s="95"/>
      <c r="O785" s="117"/>
      <c r="P785" s="95"/>
      <c r="Q785" s="117"/>
      <c r="R785" s="117"/>
      <c r="S785" s="95"/>
      <c r="U785" s="95"/>
      <c r="Z785" s="95"/>
    </row>
    <row r="786" spans="4:26" x14ac:dyDescent="0.45">
      <c r="D786" s="23"/>
      <c r="E786" s="95"/>
      <c r="F786" s="95"/>
      <c r="K786" s="95"/>
      <c r="M786" s="95"/>
      <c r="N786" s="95"/>
      <c r="O786" s="117"/>
      <c r="P786" s="95"/>
      <c r="Q786" s="117"/>
      <c r="R786" s="117"/>
      <c r="S786" s="95"/>
      <c r="U786" s="95"/>
      <c r="Z786" s="95"/>
    </row>
    <row r="787" spans="4:26" x14ac:dyDescent="0.45">
      <c r="D787" s="23"/>
      <c r="E787" s="95"/>
      <c r="F787" s="95"/>
      <c r="K787" s="95"/>
      <c r="M787" s="95"/>
      <c r="N787" s="95"/>
      <c r="O787" s="117"/>
      <c r="P787" s="95"/>
      <c r="Q787" s="117"/>
      <c r="R787" s="117"/>
      <c r="S787" s="95"/>
      <c r="U787" s="95"/>
      <c r="Z787" s="95"/>
    </row>
    <row r="788" spans="4:26" x14ac:dyDescent="0.45">
      <c r="D788" s="23"/>
      <c r="E788" s="95"/>
      <c r="F788" s="95"/>
      <c r="K788" s="95"/>
      <c r="M788" s="95"/>
      <c r="N788" s="95"/>
      <c r="O788" s="117"/>
      <c r="P788" s="95"/>
      <c r="Q788" s="117"/>
      <c r="R788" s="117"/>
      <c r="S788" s="95"/>
      <c r="U788" s="95"/>
      <c r="Z788" s="95"/>
    </row>
    <row r="789" spans="4:26" x14ac:dyDescent="0.45">
      <c r="D789" s="23"/>
      <c r="E789" s="95"/>
      <c r="F789" s="95"/>
      <c r="K789" s="95"/>
      <c r="M789" s="95"/>
      <c r="N789" s="95"/>
      <c r="O789" s="117"/>
      <c r="P789" s="95"/>
      <c r="Q789" s="117"/>
      <c r="R789" s="117"/>
      <c r="S789" s="95"/>
      <c r="U789" s="95"/>
      <c r="Z789" s="95"/>
    </row>
    <row r="790" spans="4:26" x14ac:dyDescent="0.45">
      <c r="D790" s="23"/>
      <c r="E790" s="95"/>
      <c r="F790" s="95"/>
      <c r="K790" s="95"/>
      <c r="M790" s="95"/>
      <c r="N790" s="95"/>
      <c r="O790" s="117"/>
      <c r="P790" s="95"/>
      <c r="Q790" s="117"/>
      <c r="R790" s="117"/>
      <c r="S790" s="95"/>
      <c r="U790" s="95"/>
      <c r="Z790" s="95"/>
    </row>
    <row r="791" spans="4:26" x14ac:dyDescent="0.45">
      <c r="D791" s="23"/>
      <c r="E791" s="95"/>
      <c r="F791" s="95"/>
      <c r="K791" s="95"/>
      <c r="M791" s="95"/>
      <c r="N791" s="95"/>
      <c r="O791" s="117"/>
      <c r="P791" s="95"/>
      <c r="Q791" s="117"/>
      <c r="R791" s="117"/>
      <c r="S791" s="95"/>
      <c r="U791" s="95"/>
      <c r="Z791" s="95"/>
    </row>
    <row r="792" spans="4:26" x14ac:dyDescent="0.45">
      <c r="D792" s="23"/>
      <c r="E792" s="95"/>
      <c r="F792" s="95"/>
      <c r="K792" s="95"/>
      <c r="M792" s="95"/>
      <c r="N792" s="95"/>
      <c r="O792" s="117"/>
      <c r="P792" s="95"/>
      <c r="Q792" s="117"/>
      <c r="R792" s="117"/>
      <c r="S792" s="95"/>
      <c r="U792" s="95"/>
      <c r="Z792" s="95"/>
    </row>
    <row r="793" spans="4:26" x14ac:dyDescent="0.45">
      <c r="D793" s="23"/>
      <c r="E793" s="95"/>
      <c r="F793" s="95"/>
      <c r="K793" s="95"/>
      <c r="M793" s="95"/>
      <c r="N793" s="95"/>
      <c r="O793" s="117"/>
      <c r="P793" s="95"/>
      <c r="Q793" s="117"/>
      <c r="R793" s="117"/>
      <c r="S793" s="95"/>
      <c r="U793" s="95"/>
      <c r="Z793" s="95"/>
    </row>
    <row r="794" spans="4:26" x14ac:dyDescent="0.45">
      <c r="D794" s="23"/>
      <c r="E794" s="95"/>
      <c r="F794" s="95"/>
      <c r="K794" s="95"/>
      <c r="M794" s="95"/>
      <c r="N794" s="95"/>
      <c r="O794" s="117"/>
      <c r="P794" s="95"/>
      <c r="Q794" s="117"/>
      <c r="R794" s="117"/>
      <c r="S794" s="95"/>
      <c r="U794" s="95"/>
      <c r="Z794" s="95"/>
    </row>
    <row r="795" spans="4:26" x14ac:dyDescent="0.45">
      <c r="D795" s="23"/>
      <c r="E795" s="95"/>
      <c r="F795" s="95"/>
      <c r="K795" s="95"/>
      <c r="M795" s="95"/>
      <c r="N795" s="95"/>
      <c r="O795" s="117"/>
      <c r="P795" s="95"/>
      <c r="Q795" s="117"/>
      <c r="R795" s="117"/>
      <c r="S795" s="95"/>
      <c r="U795" s="95"/>
      <c r="Z795" s="95"/>
    </row>
    <row r="796" spans="4:26" x14ac:dyDescent="0.45">
      <c r="D796" s="23"/>
      <c r="E796" s="95"/>
      <c r="F796" s="95"/>
      <c r="K796" s="95"/>
      <c r="M796" s="95"/>
      <c r="N796" s="95"/>
      <c r="O796" s="117"/>
      <c r="P796" s="95"/>
      <c r="Q796" s="117"/>
      <c r="R796" s="117"/>
      <c r="S796" s="95"/>
      <c r="U796" s="95"/>
      <c r="Z796" s="95"/>
    </row>
    <row r="797" spans="4:26" x14ac:dyDescent="0.45">
      <c r="D797" s="23"/>
      <c r="E797" s="95"/>
      <c r="F797" s="95"/>
      <c r="K797" s="95"/>
      <c r="M797" s="95"/>
      <c r="N797" s="95"/>
      <c r="O797" s="117"/>
      <c r="P797" s="95"/>
      <c r="Q797" s="117"/>
      <c r="R797" s="117"/>
      <c r="S797" s="95"/>
      <c r="U797" s="95"/>
      <c r="Z797" s="95"/>
    </row>
    <row r="798" spans="4:26" x14ac:dyDescent="0.45">
      <c r="D798" s="23"/>
      <c r="E798" s="95"/>
      <c r="F798" s="95"/>
      <c r="K798" s="95"/>
      <c r="M798" s="95"/>
      <c r="N798" s="95"/>
      <c r="O798" s="117"/>
      <c r="P798" s="95"/>
      <c r="Q798" s="117"/>
      <c r="R798" s="117"/>
      <c r="S798" s="95"/>
      <c r="U798" s="95"/>
      <c r="Z798" s="95"/>
    </row>
    <row r="799" spans="4:26" x14ac:dyDescent="0.45">
      <c r="D799" s="23"/>
      <c r="E799" s="95"/>
      <c r="F799" s="95"/>
      <c r="K799" s="95"/>
      <c r="M799" s="95"/>
      <c r="N799" s="95"/>
      <c r="O799" s="117"/>
      <c r="P799" s="95"/>
      <c r="Q799" s="117"/>
      <c r="R799" s="117"/>
      <c r="S799" s="95"/>
      <c r="U799" s="95"/>
      <c r="Z799" s="95"/>
    </row>
    <row r="800" spans="4:26" x14ac:dyDescent="0.45">
      <c r="D800" s="23"/>
      <c r="E800" s="95"/>
      <c r="F800" s="95"/>
      <c r="K800" s="95"/>
      <c r="M800" s="95"/>
      <c r="N800" s="95"/>
      <c r="O800" s="117"/>
      <c r="P800" s="95"/>
      <c r="Q800" s="117"/>
      <c r="R800" s="117"/>
      <c r="S800" s="95"/>
      <c r="U800" s="95"/>
      <c r="Z800" s="95"/>
    </row>
    <row r="801" spans="4:26" x14ac:dyDescent="0.45">
      <c r="D801" s="23"/>
      <c r="E801" s="95"/>
      <c r="F801" s="95"/>
      <c r="K801" s="95"/>
      <c r="M801" s="95"/>
      <c r="N801" s="95"/>
      <c r="O801" s="117"/>
      <c r="P801" s="95"/>
      <c r="Q801" s="117"/>
      <c r="R801" s="117"/>
      <c r="S801" s="95"/>
      <c r="U801" s="95"/>
      <c r="Z801" s="95"/>
    </row>
    <row r="802" spans="4:26" x14ac:dyDescent="0.45">
      <c r="D802" s="23"/>
      <c r="E802" s="95"/>
      <c r="F802" s="95"/>
      <c r="K802" s="95"/>
      <c r="M802" s="95"/>
      <c r="N802" s="95"/>
      <c r="O802" s="117"/>
      <c r="P802" s="95"/>
      <c r="Q802" s="117"/>
      <c r="R802" s="117"/>
      <c r="S802" s="95"/>
      <c r="U802" s="95"/>
      <c r="Z802" s="95"/>
    </row>
    <row r="803" spans="4:26" x14ac:dyDescent="0.45">
      <c r="D803" s="23"/>
      <c r="E803" s="95"/>
      <c r="F803" s="95"/>
      <c r="K803" s="95"/>
      <c r="M803" s="95"/>
      <c r="N803" s="95"/>
      <c r="O803" s="117"/>
      <c r="P803" s="95"/>
      <c r="Q803" s="117"/>
      <c r="R803" s="117"/>
      <c r="S803" s="95"/>
      <c r="U803" s="95"/>
      <c r="Z803" s="95"/>
    </row>
    <row r="804" spans="4:26" x14ac:dyDescent="0.45">
      <c r="D804" s="23"/>
      <c r="E804" s="95"/>
      <c r="F804" s="95"/>
      <c r="K804" s="95"/>
      <c r="M804" s="95"/>
      <c r="N804" s="95"/>
      <c r="O804" s="117"/>
      <c r="P804" s="95"/>
      <c r="Q804" s="117"/>
      <c r="R804" s="117"/>
      <c r="S804" s="95"/>
      <c r="U804" s="95"/>
      <c r="Z804" s="95"/>
    </row>
    <row r="805" spans="4:26" x14ac:dyDescent="0.45">
      <c r="D805" s="23"/>
      <c r="E805" s="95"/>
      <c r="F805" s="95"/>
      <c r="K805" s="95"/>
      <c r="M805" s="95"/>
      <c r="N805" s="95"/>
      <c r="O805" s="117"/>
      <c r="P805" s="95"/>
      <c r="Q805" s="117"/>
      <c r="R805" s="117"/>
      <c r="S805" s="95"/>
      <c r="U805" s="95"/>
      <c r="Z805" s="95"/>
    </row>
    <row r="806" spans="4:26" x14ac:dyDescent="0.45">
      <c r="D806" s="23"/>
      <c r="E806" s="95"/>
      <c r="F806" s="95"/>
      <c r="K806" s="95"/>
      <c r="M806" s="95"/>
      <c r="N806" s="95"/>
      <c r="O806" s="117"/>
      <c r="P806" s="95"/>
      <c r="Q806" s="117"/>
      <c r="R806" s="117"/>
      <c r="S806" s="95"/>
      <c r="U806" s="95"/>
      <c r="Z806" s="95"/>
    </row>
    <row r="807" spans="4:26" x14ac:dyDescent="0.45">
      <c r="D807" s="23"/>
      <c r="E807" s="95"/>
      <c r="F807" s="95"/>
      <c r="K807" s="95"/>
      <c r="M807" s="95"/>
      <c r="N807" s="95"/>
      <c r="O807" s="117"/>
      <c r="P807" s="95"/>
      <c r="Q807" s="117"/>
      <c r="R807" s="117"/>
      <c r="S807" s="95"/>
      <c r="U807" s="95"/>
      <c r="Z807" s="95"/>
    </row>
    <row r="808" spans="4:26" x14ac:dyDescent="0.45">
      <c r="D808" s="23"/>
      <c r="E808" s="95"/>
      <c r="F808" s="95"/>
      <c r="K808" s="95"/>
      <c r="M808" s="95"/>
      <c r="N808" s="95"/>
      <c r="O808" s="117"/>
      <c r="P808" s="95"/>
      <c r="Q808" s="117"/>
      <c r="R808" s="117"/>
      <c r="S808" s="95"/>
      <c r="U808" s="95"/>
      <c r="Z808" s="95"/>
    </row>
    <row r="809" spans="4:26" x14ac:dyDescent="0.45">
      <c r="D809" s="23"/>
      <c r="E809" s="95"/>
      <c r="F809" s="95"/>
      <c r="K809" s="95"/>
      <c r="M809" s="95"/>
      <c r="N809" s="95"/>
      <c r="O809" s="117"/>
      <c r="P809" s="95"/>
      <c r="Q809" s="117"/>
      <c r="R809" s="117"/>
      <c r="S809" s="95"/>
      <c r="U809" s="95"/>
      <c r="Z809" s="95"/>
    </row>
    <row r="810" spans="4:26" x14ac:dyDescent="0.45">
      <c r="D810" s="23"/>
      <c r="E810" s="95"/>
      <c r="F810" s="95"/>
      <c r="K810" s="95"/>
      <c r="M810" s="95"/>
      <c r="N810" s="95"/>
      <c r="O810" s="117"/>
      <c r="P810" s="95"/>
      <c r="Q810" s="117"/>
      <c r="R810" s="117"/>
      <c r="S810" s="95"/>
      <c r="U810" s="95"/>
      <c r="Z810" s="95"/>
    </row>
    <row r="811" spans="4:26" x14ac:dyDescent="0.45">
      <c r="D811" s="23"/>
      <c r="E811" s="95"/>
      <c r="F811" s="95"/>
      <c r="K811" s="95"/>
      <c r="M811" s="95"/>
      <c r="N811" s="95"/>
      <c r="O811" s="117"/>
      <c r="P811" s="95"/>
      <c r="Q811" s="117"/>
      <c r="R811" s="117"/>
      <c r="S811" s="95"/>
      <c r="U811" s="95"/>
      <c r="Z811" s="95"/>
    </row>
    <row r="812" spans="4:26" x14ac:dyDescent="0.45">
      <c r="D812" s="23"/>
      <c r="E812" s="95"/>
      <c r="F812" s="95"/>
      <c r="K812" s="95"/>
      <c r="M812" s="95"/>
      <c r="N812" s="95"/>
      <c r="O812" s="117"/>
      <c r="P812" s="95"/>
      <c r="Q812" s="117"/>
      <c r="R812" s="117"/>
      <c r="S812" s="95"/>
      <c r="U812" s="95"/>
      <c r="Z812" s="95"/>
    </row>
    <row r="813" spans="4:26" x14ac:dyDescent="0.45">
      <c r="D813" s="23"/>
      <c r="E813" s="95"/>
      <c r="F813" s="95"/>
      <c r="K813" s="95"/>
      <c r="M813" s="95"/>
      <c r="N813" s="95"/>
      <c r="O813" s="117"/>
      <c r="P813" s="95"/>
      <c r="Q813" s="117"/>
      <c r="R813" s="117"/>
      <c r="S813" s="95"/>
      <c r="U813" s="95"/>
      <c r="Z813" s="95"/>
    </row>
    <row r="814" spans="4:26" x14ac:dyDescent="0.45">
      <c r="D814" s="23"/>
      <c r="E814" s="95"/>
      <c r="F814" s="95"/>
      <c r="K814" s="95"/>
      <c r="M814" s="95"/>
      <c r="N814" s="95"/>
      <c r="O814" s="117"/>
      <c r="P814" s="95"/>
      <c r="Q814" s="117"/>
      <c r="R814" s="117"/>
      <c r="S814" s="95"/>
      <c r="U814" s="95"/>
      <c r="Z814" s="95"/>
    </row>
    <row r="815" spans="4:26" x14ac:dyDescent="0.45">
      <c r="D815" s="23"/>
      <c r="E815" s="95"/>
      <c r="F815" s="95"/>
      <c r="K815" s="95"/>
      <c r="M815" s="95"/>
      <c r="N815" s="95"/>
      <c r="O815" s="117"/>
      <c r="P815" s="95"/>
      <c r="Q815" s="117"/>
      <c r="R815" s="117"/>
      <c r="S815" s="95"/>
      <c r="U815" s="95"/>
      <c r="Z815" s="95"/>
    </row>
    <row r="816" spans="4:26" x14ac:dyDescent="0.45">
      <c r="D816" s="23"/>
      <c r="E816" s="95"/>
      <c r="F816" s="95"/>
      <c r="K816" s="95"/>
      <c r="M816" s="95"/>
      <c r="N816" s="95"/>
      <c r="O816" s="117"/>
      <c r="P816" s="95"/>
      <c r="Q816" s="117"/>
      <c r="R816" s="117"/>
      <c r="S816" s="95"/>
      <c r="U816" s="95"/>
      <c r="Z816" s="95"/>
    </row>
    <row r="817" spans="4:26" x14ac:dyDescent="0.45">
      <c r="D817" s="23"/>
      <c r="E817" s="95"/>
      <c r="F817" s="95"/>
      <c r="K817" s="95"/>
      <c r="M817" s="95"/>
      <c r="N817" s="95"/>
      <c r="O817" s="117"/>
      <c r="P817" s="95"/>
      <c r="Q817" s="117"/>
      <c r="R817" s="117"/>
      <c r="S817" s="95"/>
      <c r="U817" s="95"/>
      <c r="Z817" s="95"/>
    </row>
    <row r="818" spans="4:26" x14ac:dyDescent="0.45">
      <c r="D818" s="23"/>
      <c r="E818" s="95"/>
      <c r="F818" s="95"/>
      <c r="K818" s="95"/>
      <c r="M818" s="95"/>
      <c r="N818" s="95"/>
      <c r="O818" s="117"/>
      <c r="P818" s="95"/>
      <c r="Q818" s="117"/>
      <c r="R818" s="117"/>
      <c r="S818" s="95"/>
      <c r="U818" s="95"/>
      <c r="Z818" s="95"/>
    </row>
    <row r="819" spans="4:26" x14ac:dyDescent="0.45">
      <c r="D819" s="23"/>
      <c r="E819" s="95"/>
      <c r="F819" s="95"/>
      <c r="K819" s="95"/>
      <c r="M819" s="95"/>
      <c r="N819" s="95"/>
      <c r="O819" s="117"/>
      <c r="P819" s="95"/>
      <c r="Q819" s="117"/>
      <c r="R819" s="117"/>
      <c r="S819" s="95"/>
      <c r="U819" s="95"/>
      <c r="Z819" s="95"/>
    </row>
    <row r="820" spans="4:26" x14ac:dyDescent="0.45">
      <c r="D820" s="23"/>
      <c r="E820" s="95"/>
      <c r="F820" s="95"/>
      <c r="K820" s="95"/>
      <c r="M820" s="95"/>
      <c r="N820" s="95"/>
      <c r="O820" s="117"/>
      <c r="P820" s="95"/>
      <c r="Q820" s="117"/>
      <c r="R820" s="117"/>
      <c r="S820" s="95"/>
      <c r="U820" s="95"/>
      <c r="Z820" s="95"/>
    </row>
    <row r="821" spans="4:26" x14ac:dyDescent="0.45">
      <c r="D821" s="23"/>
      <c r="E821" s="95"/>
      <c r="F821" s="95"/>
      <c r="K821" s="95"/>
      <c r="M821" s="95"/>
      <c r="N821" s="95"/>
      <c r="O821" s="117"/>
      <c r="P821" s="95"/>
      <c r="Q821" s="117"/>
      <c r="R821" s="117"/>
      <c r="S821" s="95"/>
      <c r="U821" s="95"/>
      <c r="Z821" s="95"/>
    </row>
    <row r="822" spans="4:26" x14ac:dyDescent="0.45">
      <c r="D822" s="23"/>
      <c r="E822" s="95"/>
      <c r="F822" s="95"/>
      <c r="K822" s="95"/>
      <c r="M822" s="95"/>
      <c r="N822" s="95"/>
      <c r="O822" s="117"/>
      <c r="P822" s="95"/>
      <c r="Q822" s="117"/>
      <c r="R822" s="117"/>
      <c r="S822" s="95"/>
      <c r="U822" s="95"/>
      <c r="Z822" s="95"/>
    </row>
    <row r="823" spans="4:26" x14ac:dyDescent="0.45">
      <c r="D823" s="23"/>
      <c r="E823" s="95"/>
      <c r="F823" s="95"/>
      <c r="K823" s="95"/>
      <c r="M823" s="95"/>
      <c r="N823" s="95"/>
      <c r="O823" s="117"/>
      <c r="P823" s="95"/>
      <c r="Q823" s="117"/>
      <c r="R823" s="117"/>
      <c r="S823" s="95"/>
      <c r="U823" s="95"/>
      <c r="Z823" s="95"/>
    </row>
    <row r="824" spans="4:26" x14ac:dyDescent="0.45">
      <c r="D824" s="23"/>
      <c r="E824" s="95"/>
      <c r="F824" s="95"/>
      <c r="K824" s="95"/>
      <c r="M824" s="95"/>
      <c r="N824" s="95"/>
      <c r="O824" s="117"/>
      <c r="P824" s="95"/>
      <c r="Q824" s="117"/>
      <c r="R824" s="117"/>
      <c r="S824" s="95"/>
      <c r="U824" s="95"/>
      <c r="Z824" s="95"/>
    </row>
    <row r="825" spans="4:26" x14ac:dyDescent="0.45">
      <c r="D825" s="23"/>
      <c r="E825" s="95"/>
      <c r="F825" s="95"/>
      <c r="K825" s="95"/>
      <c r="M825" s="95"/>
      <c r="N825" s="95"/>
      <c r="O825" s="117"/>
      <c r="P825" s="95"/>
      <c r="Q825" s="117"/>
      <c r="R825" s="117"/>
      <c r="S825" s="95"/>
      <c r="U825" s="95"/>
      <c r="Z825" s="95"/>
    </row>
    <row r="826" spans="4:26" x14ac:dyDescent="0.45">
      <c r="D826" s="23"/>
      <c r="E826" s="95"/>
      <c r="F826" s="95"/>
      <c r="K826" s="95"/>
      <c r="M826" s="95"/>
      <c r="N826" s="95"/>
      <c r="O826" s="117"/>
      <c r="P826" s="95"/>
      <c r="Q826" s="117"/>
      <c r="R826" s="117"/>
      <c r="S826" s="95"/>
      <c r="U826" s="95"/>
      <c r="Z826" s="95"/>
    </row>
    <row r="827" spans="4:26" x14ac:dyDescent="0.45">
      <c r="D827" s="23"/>
      <c r="E827" s="95"/>
      <c r="F827" s="95"/>
      <c r="K827" s="95"/>
      <c r="M827" s="95"/>
      <c r="N827" s="95"/>
      <c r="O827" s="117"/>
      <c r="P827" s="95"/>
      <c r="Q827" s="117"/>
      <c r="R827" s="117"/>
      <c r="S827" s="95"/>
      <c r="U827" s="95"/>
      <c r="Z827" s="95"/>
    </row>
    <row r="828" spans="4:26" x14ac:dyDescent="0.45">
      <c r="D828" s="23"/>
      <c r="E828" s="95"/>
      <c r="F828" s="95"/>
      <c r="K828" s="95"/>
      <c r="M828" s="95"/>
      <c r="N828" s="95"/>
      <c r="O828" s="117"/>
      <c r="P828" s="95"/>
      <c r="Q828" s="117"/>
      <c r="R828" s="117"/>
      <c r="S828" s="95"/>
      <c r="U828" s="95"/>
      <c r="Z828" s="95"/>
    </row>
    <row r="829" spans="4:26" x14ac:dyDescent="0.45">
      <c r="D829" s="23"/>
      <c r="E829" s="95"/>
      <c r="F829" s="95"/>
      <c r="K829" s="95"/>
      <c r="M829" s="95"/>
      <c r="N829" s="95"/>
      <c r="O829" s="117"/>
      <c r="P829" s="95"/>
      <c r="Q829" s="117"/>
      <c r="R829" s="117"/>
      <c r="S829" s="95"/>
      <c r="U829" s="95"/>
      <c r="Z829" s="95"/>
    </row>
    <row r="830" spans="4:26" x14ac:dyDescent="0.45">
      <c r="D830" s="23"/>
      <c r="E830" s="95"/>
      <c r="F830" s="95"/>
      <c r="K830" s="95"/>
      <c r="M830" s="95"/>
      <c r="N830" s="95"/>
      <c r="O830" s="117"/>
      <c r="P830" s="95"/>
      <c r="Q830" s="117"/>
      <c r="R830" s="117"/>
      <c r="S830" s="95"/>
      <c r="U830" s="95"/>
      <c r="Z830" s="95"/>
    </row>
    <row r="831" spans="4:26" x14ac:dyDescent="0.45">
      <c r="D831" s="23"/>
      <c r="E831" s="95"/>
      <c r="F831" s="95"/>
      <c r="K831" s="95"/>
      <c r="M831" s="95"/>
      <c r="N831" s="95"/>
      <c r="O831" s="117"/>
      <c r="P831" s="95"/>
      <c r="Q831" s="117"/>
      <c r="R831" s="117"/>
      <c r="S831" s="95"/>
      <c r="U831" s="95"/>
      <c r="Z831" s="95"/>
    </row>
    <row r="832" spans="4:26" x14ac:dyDescent="0.45">
      <c r="D832" s="23"/>
      <c r="E832" s="95"/>
      <c r="F832" s="95"/>
      <c r="K832" s="95"/>
      <c r="M832" s="95"/>
      <c r="N832" s="95"/>
      <c r="O832" s="117"/>
      <c r="P832" s="95"/>
      <c r="Q832" s="117"/>
      <c r="R832" s="117"/>
      <c r="S832" s="95"/>
      <c r="U832" s="95"/>
      <c r="Z832" s="95"/>
    </row>
    <row r="833" spans="4:26" x14ac:dyDescent="0.45">
      <c r="D833" s="23"/>
      <c r="E833" s="95"/>
      <c r="F833" s="95"/>
      <c r="K833" s="95"/>
      <c r="M833" s="95"/>
      <c r="N833" s="95"/>
      <c r="O833" s="117"/>
      <c r="P833" s="95"/>
      <c r="Q833" s="117"/>
      <c r="R833" s="117"/>
      <c r="S833" s="95"/>
      <c r="U833" s="95"/>
      <c r="Z833" s="95"/>
    </row>
    <row r="834" spans="4:26" x14ac:dyDescent="0.45">
      <c r="D834" s="23"/>
      <c r="E834" s="95"/>
      <c r="F834" s="95"/>
      <c r="K834" s="95"/>
      <c r="M834" s="95"/>
      <c r="N834" s="95"/>
      <c r="O834" s="117"/>
      <c r="P834" s="95"/>
      <c r="Q834" s="117"/>
      <c r="R834" s="117"/>
      <c r="S834" s="95"/>
      <c r="U834" s="95"/>
      <c r="Z834" s="95"/>
    </row>
    <row r="835" spans="4:26" x14ac:dyDescent="0.45">
      <c r="D835" s="23"/>
      <c r="E835" s="95"/>
      <c r="F835" s="95"/>
      <c r="K835" s="95"/>
      <c r="M835" s="95"/>
      <c r="N835" s="95"/>
      <c r="O835" s="117"/>
      <c r="P835" s="95"/>
      <c r="Q835" s="117"/>
      <c r="R835" s="117"/>
      <c r="S835" s="95"/>
      <c r="U835" s="95"/>
      <c r="Z835" s="95"/>
    </row>
    <row r="836" spans="4:26" x14ac:dyDescent="0.45">
      <c r="D836" s="23"/>
      <c r="E836" s="95"/>
      <c r="F836" s="95"/>
      <c r="K836" s="95"/>
      <c r="M836" s="95"/>
      <c r="N836" s="95"/>
      <c r="O836" s="117"/>
      <c r="P836" s="95"/>
      <c r="Q836" s="117"/>
      <c r="R836" s="117"/>
      <c r="S836" s="95"/>
      <c r="U836" s="95"/>
      <c r="Z836" s="95"/>
    </row>
    <row r="837" spans="4:26" x14ac:dyDescent="0.45">
      <c r="D837" s="23"/>
      <c r="E837" s="95"/>
      <c r="F837" s="95"/>
      <c r="K837" s="95"/>
      <c r="M837" s="95"/>
      <c r="N837" s="95"/>
      <c r="O837" s="117"/>
      <c r="P837" s="95"/>
      <c r="Q837" s="117"/>
      <c r="R837" s="117"/>
      <c r="S837" s="95"/>
      <c r="U837" s="95"/>
      <c r="Z837" s="95"/>
    </row>
    <row r="838" spans="4:26" x14ac:dyDescent="0.45">
      <c r="D838" s="23"/>
      <c r="E838" s="95"/>
      <c r="F838" s="95"/>
      <c r="K838" s="95"/>
      <c r="M838" s="95"/>
      <c r="N838" s="95"/>
      <c r="O838" s="117"/>
      <c r="P838" s="95"/>
      <c r="Q838" s="117"/>
      <c r="R838" s="117"/>
      <c r="S838" s="95"/>
      <c r="U838" s="95"/>
      <c r="Z838" s="95"/>
    </row>
    <row r="839" spans="4:26" x14ac:dyDescent="0.45">
      <c r="D839" s="23"/>
      <c r="E839" s="95"/>
      <c r="F839" s="95"/>
      <c r="K839" s="95"/>
      <c r="M839" s="95"/>
      <c r="N839" s="95"/>
      <c r="O839" s="117"/>
      <c r="P839" s="95"/>
      <c r="Q839" s="117"/>
      <c r="R839" s="117"/>
      <c r="S839" s="95"/>
      <c r="U839" s="95"/>
      <c r="Z839" s="95"/>
    </row>
    <row r="840" spans="4:26" x14ac:dyDescent="0.45">
      <c r="D840" s="23"/>
      <c r="E840" s="95"/>
      <c r="F840" s="95"/>
      <c r="K840" s="95"/>
      <c r="M840" s="95"/>
      <c r="N840" s="95"/>
      <c r="O840" s="117"/>
      <c r="P840" s="95"/>
      <c r="Q840" s="117"/>
      <c r="R840" s="117"/>
      <c r="S840" s="95"/>
      <c r="U840" s="95"/>
      <c r="Z840" s="95"/>
    </row>
    <row r="841" spans="4:26" x14ac:dyDescent="0.45">
      <c r="D841" s="23"/>
      <c r="E841" s="95"/>
      <c r="F841" s="95"/>
      <c r="K841" s="95"/>
      <c r="M841" s="95"/>
      <c r="N841" s="95"/>
      <c r="O841" s="117"/>
      <c r="P841" s="95"/>
      <c r="Q841" s="117"/>
      <c r="R841" s="117"/>
      <c r="S841" s="95"/>
      <c r="U841" s="95"/>
      <c r="Z841" s="95"/>
    </row>
    <row r="842" spans="4:26" x14ac:dyDescent="0.45">
      <c r="D842" s="23"/>
      <c r="E842" s="95"/>
      <c r="F842" s="95"/>
      <c r="K842" s="95"/>
      <c r="M842" s="95"/>
      <c r="N842" s="95"/>
      <c r="O842" s="117"/>
      <c r="P842" s="95"/>
      <c r="Q842" s="117"/>
      <c r="R842" s="117"/>
      <c r="S842" s="95"/>
      <c r="U842" s="95"/>
      <c r="Z842" s="95"/>
    </row>
    <row r="843" spans="4:26" x14ac:dyDescent="0.45">
      <c r="D843" s="23"/>
      <c r="E843" s="95"/>
      <c r="F843" s="95"/>
      <c r="K843" s="95"/>
      <c r="M843" s="95"/>
      <c r="N843" s="95"/>
      <c r="O843" s="117"/>
      <c r="P843" s="95"/>
      <c r="Q843" s="117"/>
      <c r="R843" s="117"/>
      <c r="S843" s="95"/>
      <c r="U843" s="95"/>
      <c r="Z843" s="95"/>
    </row>
    <row r="844" spans="4:26" x14ac:dyDescent="0.45">
      <c r="D844" s="23"/>
      <c r="E844" s="95"/>
      <c r="F844" s="95"/>
      <c r="K844" s="95"/>
      <c r="M844" s="95"/>
      <c r="N844" s="95"/>
      <c r="O844" s="117"/>
      <c r="P844" s="95"/>
      <c r="Q844" s="117"/>
      <c r="R844" s="117"/>
      <c r="S844" s="95"/>
      <c r="U844" s="95"/>
      <c r="Z844" s="95"/>
    </row>
    <row r="845" spans="4:26" x14ac:dyDescent="0.45">
      <c r="D845" s="23"/>
      <c r="E845" s="95"/>
      <c r="F845" s="95"/>
      <c r="K845" s="95"/>
      <c r="M845" s="95"/>
      <c r="N845" s="95"/>
      <c r="O845" s="117"/>
      <c r="P845" s="95"/>
      <c r="Q845" s="117"/>
      <c r="R845" s="117"/>
      <c r="S845" s="95"/>
      <c r="U845" s="95"/>
      <c r="Z845" s="95"/>
    </row>
    <row r="846" spans="4:26" x14ac:dyDescent="0.45">
      <c r="D846" s="23"/>
      <c r="E846" s="95"/>
      <c r="F846" s="95"/>
      <c r="K846" s="95"/>
      <c r="M846" s="95"/>
      <c r="N846" s="95"/>
      <c r="O846" s="117"/>
      <c r="P846" s="95"/>
      <c r="Q846" s="117"/>
      <c r="R846" s="117"/>
      <c r="S846" s="95"/>
      <c r="U846" s="95"/>
      <c r="Z846" s="95"/>
    </row>
    <row r="847" spans="4:26" x14ac:dyDescent="0.45">
      <c r="D847" s="23"/>
      <c r="E847" s="95"/>
      <c r="F847" s="95"/>
      <c r="K847" s="95"/>
      <c r="M847" s="95"/>
      <c r="N847" s="95"/>
      <c r="O847" s="117"/>
      <c r="P847" s="95"/>
      <c r="Q847" s="117"/>
      <c r="R847" s="117"/>
      <c r="S847" s="95"/>
      <c r="U847" s="95"/>
      <c r="Z847" s="95"/>
    </row>
    <row r="848" spans="4:26" x14ac:dyDescent="0.45">
      <c r="D848" s="23"/>
      <c r="E848" s="95"/>
      <c r="F848" s="95"/>
      <c r="K848" s="95"/>
      <c r="M848" s="95"/>
      <c r="N848" s="95"/>
      <c r="O848" s="117"/>
      <c r="P848" s="95"/>
      <c r="Q848" s="117"/>
      <c r="R848" s="117"/>
      <c r="S848" s="95"/>
      <c r="U848" s="95"/>
      <c r="Z848" s="95"/>
    </row>
    <row r="849" spans="4:26" x14ac:dyDescent="0.45">
      <c r="D849" s="23"/>
      <c r="E849" s="95"/>
      <c r="F849" s="95"/>
      <c r="K849" s="95"/>
      <c r="M849" s="95"/>
      <c r="N849" s="95"/>
      <c r="O849" s="117"/>
      <c r="P849" s="95"/>
      <c r="Q849" s="117"/>
      <c r="R849" s="117"/>
      <c r="S849" s="95"/>
      <c r="U849" s="95"/>
      <c r="Z849" s="95"/>
    </row>
    <row r="850" spans="4:26" x14ac:dyDescent="0.45">
      <c r="D850" s="23"/>
      <c r="E850" s="95"/>
      <c r="F850" s="95"/>
      <c r="K850" s="95"/>
      <c r="M850" s="95"/>
      <c r="N850" s="95"/>
      <c r="O850" s="117"/>
      <c r="P850" s="95"/>
      <c r="Q850" s="117"/>
      <c r="R850" s="117"/>
      <c r="S850" s="95"/>
      <c r="U850" s="95"/>
      <c r="Z850" s="95"/>
    </row>
    <row r="851" spans="4:26" x14ac:dyDescent="0.45">
      <c r="D851" s="23"/>
      <c r="E851" s="95"/>
      <c r="F851" s="95"/>
      <c r="K851" s="95"/>
      <c r="M851" s="95"/>
      <c r="N851" s="95"/>
      <c r="O851" s="117"/>
      <c r="P851" s="95"/>
      <c r="Q851" s="117"/>
      <c r="R851" s="117"/>
      <c r="S851" s="95"/>
      <c r="U851" s="95"/>
      <c r="Z851" s="95"/>
    </row>
    <row r="852" spans="4:26" x14ac:dyDescent="0.45">
      <c r="D852" s="23"/>
      <c r="E852" s="95"/>
      <c r="F852" s="95"/>
      <c r="K852" s="95"/>
      <c r="M852" s="95"/>
      <c r="N852" s="95"/>
      <c r="O852" s="117"/>
      <c r="P852" s="95"/>
      <c r="Q852" s="117"/>
      <c r="R852" s="117"/>
      <c r="S852" s="95"/>
      <c r="U852" s="95"/>
      <c r="Z852" s="95"/>
    </row>
    <row r="853" spans="4:26" x14ac:dyDescent="0.45">
      <c r="D853" s="23"/>
      <c r="E853" s="95"/>
      <c r="F853" s="95"/>
      <c r="K853" s="95"/>
      <c r="M853" s="95"/>
      <c r="N853" s="95"/>
      <c r="O853" s="117"/>
      <c r="P853" s="95"/>
      <c r="Q853" s="117"/>
      <c r="R853" s="117"/>
      <c r="S853" s="95"/>
      <c r="U853" s="95"/>
      <c r="Z853" s="95"/>
    </row>
    <row r="854" spans="4:26" x14ac:dyDescent="0.45">
      <c r="D854" s="23"/>
      <c r="E854" s="95"/>
      <c r="F854" s="95"/>
      <c r="K854" s="95"/>
      <c r="M854" s="95"/>
      <c r="N854" s="95"/>
      <c r="O854" s="117"/>
      <c r="P854" s="95"/>
      <c r="Q854" s="117"/>
      <c r="R854" s="117"/>
      <c r="S854" s="95"/>
      <c r="U854" s="95"/>
      <c r="Z854" s="95"/>
    </row>
    <row r="855" spans="4:26" x14ac:dyDescent="0.45">
      <c r="D855" s="23"/>
      <c r="E855" s="95"/>
      <c r="F855" s="95"/>
      <c r="K855" s="95"/>
      <c r="M855" s="95"/>
      <c r="N855" s="95"/>
      <c r="O855" s="117"/>
      <c r="P855" s="95"/>
      <c r="Q855" s="117"/>
      <c r="R855" s="117"/>
      <c r="S855" s="95"/>
      <c r="U855" s="95"/>
      <c r="Z855" s="95"/>
    </row>
    <row r="856" spans="4:26" x14ac:dyDescent="0.45">
      <c r="D856" s="23"/>
      <c r="E856" s="95"/>
      <c r="F856" s="95"/>
      <c r="K856" s="95"/>
      <c r="M856" s="95"/>
      <c r="N856" s="95"/>
      <c r="O856" s="117"/>
      <c r="P856" s="95"/>
      <c r="Q856" s="117"/>
      <c r="R856" s="117"/>
      <c r="S856" s="95"/>
      <c r="U856" s="95"/>
      <c r="Z856" s="95"/>
    </row>
    <row r="857" spans="4:26" x14ac:dyDescent="0.45">
      <c r="D857" s="23"/>
      <c r="E857" s="95"/>
      <c r="F857" s="95"/>
      <c r="K857" s="95"/>
      <c r="M857" s="95"/>
      <c r="N857" s="95"/>
      <c r="O857" s="117"/>
      <c r="P857" s="95"/>
      <c r="Q857" s="117"/>
      <c r="R857" s="117"/>
      <c r="S857" s="95"/>
      <c r="U857" s="95"/>
      <c r="Z857" s="95"/>
    </row>
    <row r="858" spans="4:26" x14ac:dyDescent="0.45">
      <c r="D858" s="23"/>
      <c r="E858" s="95"/>
      <c r="F858" s="95"/>
      <c r="K858" s="95"/>
      <c r="M858" s="95"/>
      <c r="N858" s="95"/>
      <c r="O858" s="117"/>
      <c r="P858" s="95"/>
      <c r="Q858" s="117"/>
      <c r="R858" s="117"/>
      <c r="S858" s="95"/>
      <c r="U858" s="95"/>
      <c r="Z858" s="95"/>
    </row>
    <row r="859" spans="4:26" x14ac:dyDescent="0.45">
      <c r="D859" s="23"/>
      <c r="E859" s="95"/>
      <c r="F859" s="95"/>
      <c r="K859" s="95"/>
      <c r="M859" s="95"/>
      <c r="N859" s="95"/>
      <c r="O859" s="117"/>
      <c r="P859" s="95"/>
      <c r="Q859" s="117"/>
      <c r="R859" s="117"/>
      <c r="S859" s="95"/>
      <c r="U859" s="95"/>
      <c r="Z859" s="95"/>
    </row>
    <row r="860" spans="4:26" x14ac:dyDescent="0.45">
      <c r="D860" s="23"/>
      <c r="E860" s="95"/>
      <c r="F860" s="95"/>
      <c r="K860" s="95"/>
      <c r="M860" s="95"/>
      <c r="N860" s="95"/>
      <c r="O860" s="117"/>
      <c r="P860" s="95"/>
      <c r="Q860" s="117"/>
      <c r="R860" s="117"/>
      <c r="S860" s="95"/>
      <c r="U860" s="95"/>
      <c r="Z860" s="95"/>
    </row>
    <row r="861" spans="4:26" x14ac:dyDescent="0.45">
      <c r="D861" s="23"/>
      <c r="E861" s="95"/>
      <c r="F861" s="95"/>
      <c r="K861" s="95"/>
      <c r="M861" s="95"/>
      <c r="N861" s="95"/>
      <c r="O861" s="117"/>
      <c r="P861" s="95"/>
      <c r="Q861" s="117"/>
      <c r="R861" s="117"/>
      <c r="S861" s="95"/>
      <c r="U861" s="95"/>
      <c r="Z861" s="95"/>
    </row>
    <row r="862" spans="4:26" x14ac:dyDescent="0.45">
      <c r="D862" s="23"/>
      <c r="E862" s="95"/>
      <c r="F862" s="95"/>
      <c r="K862" s="95"/>
      <c r="M862" s="95"/>
      <c r="N862" s="95"/>
      <c r="O862" s="117"/>
      <c r="P862" s="95"/>
      <c r="Q862" s="117"/>
      <c r="R862" s="117"/>
      <c r="S862" s="95"/>
      <c r="U862" s="95"/>
      <c r="Z862" s="95"/>
    </row>
    <row r="863" spans="4:26" x14ac:dyDescent="0.45">
      <c r="D863" s="23"/>
      <c r="E863" s="95"/>
      <c r="F863" s="95"/>
      <c r="K863" s="95"/>
      <c r="M863" s="95"/>
      <c r="N863" s="95"/>
      <c r="O863" s="117"/>
      <c r="P863" s="95"/>
      <c r="Q863" s="117"/>
      <c r="R863" s="117"/>
      <c r="S863" s="95"/>
      <c r="U863" s="95"/>
      <c r="Z863" s="95"/>
    </row>
    <row r="864" spans="4:26" x14ac:dyDescent="0.45">
      <c r="D864" s="23"/>
      <c r="E864" s="95"/>
      <c r="F864" s="95"/>
      <c r="K864" s="95"/>
      <c r="M864" s="95"/>
      <c r="N864" s="95"/>
      <c r="O864" s="117"/>
      <c r="P864" s="95"/>
      <c r="Q864" s="117"/>
      <c r="R864" s="117"/>
      <c r="S864" s="95"/>
      <c r="U864" s="95"/>
      <c r="Z864" s="95"/>
    </row>
    <row r="865" spans="4:26" x14ac:dyDescent="0.45">
      <c r="D865" s="23"/>
      <c r="E865" s="95"/>
      <c r="F865" s="95"/>
      <c r="K865" s="95"/>
      <c r="M865" s="95"/>
      <c r="N865" s="95"/>
      <c r="O865" s="117"/>
      <c r="P865" s="95"/>
      <c r="Q865" s="117"/>
      <c r="R865" s="117"/>
      <c r="S865" s="95"/>
      <c r="U865" s="95"/>
      <c r="Z865" s="95"/>
    </row>
    <row r="866" spans="4:26" x14ac:dyDescent="0.45">
      <c r="D866" s="23"/>
      <c r="E866" s="95"/>
      <c r="F866" s="95"/>
      <c r="K866" s="95"/>
      <c r="M866" s="95"/>
      <c r="N866" s="95"/>
      <c r="O866" s="117"/>
      <c r="P866" s="95"/>
      <c r="Q866" s="117"/>
      <c r="R866" s="117"/>
      <c r="S866" s="95"/>
      <c r="U866" s="95"/>
      <c r="Z866" s="95"/>
    </row>
    <row r="867" spans="4:26" x14ac:dyDescent="0.45">
      <c r="D867" s="23"/>
      <c r="E867" s="95"/>
      <c r="F867" s="95"/>
      <c r="K867" s="95"/>
      <c r="M867" s="95"/>
      <c r="N867" s="95"/>
      <c r="O867" s="117"/>
      <c r="P867" s="95"/>
      <c r="Q867" s="117"/>
      <c r="R867" s="117"/>
      <c r="S867" s="95"/>
      <c r="U867" s="95"/>
      <c r="Z867" s="95"/>
    </row>
    <row r="868" spans="4:26" x14ac:dyDescent="0.45">
      <c r="D868" s="23"/>
      <c r="E868" s="95"/>
      <c r="F868" s="95"/>
      <c r="K868" s="95"/>
      <c r="M868" s="95"/>
      <c r="N868" s="95"/>
      <c r="O868" s="117"/>
      <c r="P868" s="95"/>
      <c r="Q868" s="117"/>
      <c r="R868" s="117"/>
      <c r="S868" s="95"/>
      <c r="U868" s="95"/>
      <c r="Z868" s="95"/>
    </row>
    <row r="869" spans="4:26" x14ac:dyDescent="0.45">
      <c r="D869" s="23"/>
      <c r="E869" s="95"/>
      <c r="F869" s="95"/>
      <c r="K869" s="95"/>
      <c r="M869" s="95"/>
      <c r="N869" s="95"/>
      <c r="O869" s="117"/>
      <c r="P869" s="95"/>
      <c r="Q869" s="117"/>
      <c r="R869" s="117"/>
      <c r="S869" s="95"/>
      <c r="U869" s="95"/>
      <c r="Z869" s="95"/>
    </row>
    <row r="870" spans="4:26" x14ac:dyDescent="0.45">
      <c r="D870" s="23"/>
      <c r="E870" s="95"/>
      <c r="F870" s="95"/>
      <c r="K870" s="95"/>
      <c r="M870" s="95"/>
      <c r="N870" s="95"/>
      <c r="O870" s="117"/>
      <c r="P870" s="95"/>
      <c r="Q870" s="117"/>
      <c r="R870" s="117"/>
      <c r="S870" s="95"/>
      <c r="U870" s="95"/>
      <c r="Z870" s="95"/>
    </row>
    <row r="871" spans="4:26" x14ac:dyDescent="0.45">
      <c r="D871" s="23"/>
      <c r="E871" s="95"/>
      <c r="F871" s="95"/>
      <c r="K871" s="95"/>
      <c r="M871" s="95"/>
      <c r="N871" s="95"/>
      <c r="O871" s="117"/>
      <c r="P871" s="95"/>
      <c r="Q871" s="117"/>
      <c r="R871" s="117"/>
      <c r="S871" s="95"/>
      <c r="U871" s="95"/>
      <c r="Z871" s="95"/>
    </row>
    <row r="872" spans="4:26" x14ac:dyDescent="0.45">
      <c r="D872" s="23"/>
      <c r="E872" s="95"/>
      <c r="F872" s="95"/>
      <c r="K872" s="95"/>
      <c r="M872" s="95"/>
      <c r="N872" s="95"/>
      <c r="O872" s="117"/>
      <c r="P872" s="95"/>
      <c r="Q872" s="117"/>
      <c r="R872" s="117"/>
      <c r="S872" s="95"/>
      <c r="U872" s="95"/>
      <c r="Z872" s="95"/>
    </row>
    <row r="873" spans="4:26" x14ac:dyDescent="0.45">
      <c r="D873" s="23"/>
      <c r="E873" s="95"/>
      <c r="F873" s="95"/>
      <c r="K873" s="95"/>
      <c r="M873" s="95"/>
      <c r="N873" s="95"/>
      <c r="O873" s="117"/>
      <c r="P873" s="95"/>
      <c r="Q873" s="117"/>
      <c r="R873" s="117"/>
      <c r="S873" s="95"/>
      <c r="U873" s="95"/>
      <c r="Z873" s="95"/>
    </row>
    <row r="874" spans="4:26" x14ac:dyDescent="0.45">
      <c r="D874" s="23"/>
      <c r="E874" s="95"/>
      <c r="F874" s="95"/>
      <c r="K874" s="95"/>
      <c r="M874" s="95"/>
      <c r="N874" s="95"/>
      <c r="O874" s="117"/>
      <c r="P874" s="95"/>
      <c r="Q874" s="117"/>
      <c r="R874" s="117"/>
      <c r="S874" s="95"/>
      <c r="U874" s="95"/>
      <c r="Z874" s="95"/>
    </row>
    <row r="875" spans="4:26" x14ac:dyDescent="0.45">
      <c r="D875" s="23"/>
      <c r="E875" s="95"/>
      <c r="F875" s="95"/>
      <c r="K875" s="95"/>
      <c r="M875" s="95"/>
      <c r="N875" s="95"/>
      <c r="O875" s="117"/>
      <c r="P875" s="95"/>
      <c r="Q875" s="117"/>
      <c r="R875" s="117"/>
      <c r="S875" s="95"/>
      <c r="U875" s="95"/>
      <c r="Z875" s="95"/>
    </row>
    <row r="876" spans="4:26" x14ac:dyDescent="0.45">
      <c r="D876" s="23"/>
      <c r="E876" s="95"/>
      <c r="F876" s="95"/>
      <c r="K876" s="95"/>
      <c r="M876" s="95"/>
      <c r="N876" s="95"/>
      <c r="O876" s="117"/>
      <c r="P876" s="95"/>
      <c r="Q876" s="117"/>
      <c r="R876" s="117"/>
      <c r="S876" s="95"/>
      <c r="U876" s="95"/>
      <c r="Z876" s="95"/>
    </row>
    <row r="877" spans="4:26" x14ac:dyDescent="0.45">
      <c r="D877" s="23"/>
      <c r="E877" s="95"/>
      <c r="F877" s="95"/>
      <c r="K877" s="95"/>
      <c r="M877" s="95"/>
      <c r="N877" s="95"/>
      <c r="O877" s="117"/>
      <c r="P877" s="95"/>
      <c r="Q877" s="117"/>
      <c r="R877" s="117"/>
      <c r="S877" s="95"/>
      <c r="U877" s="95"/>
      <c r="Z877" s="95"/>
    </row>
    <row r="878" spans="4:26" x14ac:dyDescent="0.45">
      <c r="D878" s="23"/>
      <c r="E878" s="95"/>
      <c r="F878" s="95"/>
      <c r="K878" s="95"/>
      <c r="M878" s="95"/>
      <c r="N878" s="95"/>
      <c r="O878" s="117"/>
      <c r="P878" s="95"/>
      <c r="Q878" s="117"/>
      <c r="R878" s="117"/>
      <c r="S878" s="95"/>
      <c r="U878" s="95"/>
      <c r="Z878" s="95"/>
    </row>
    <row r="879" spans="4:26" x14ac:dyDescent="0.45">
      <c r="D879" s="23"/>
      <c r="E879" s="95"/>
      <c r="F879" s="95"/>
      <c r="K879" s="95"/>
      <c r="M879" s="95"/>
      <c r="N879" s="95"/>
      <c r="O879" s="117"/>
      <c r="P879" s="95"/>
      <c r="Q879" s="117"/>
      <c r="R879" s="117"/>
      <c r="S879" s="95"/>
      <c r="U879" s="95"/>
      <c r="Z879" s="95"/>
    </row>
    <row r="880" spans="4:26" x14ac:dyDescent="0.45">
      <c r="D880" s="23"/>
      <c r="E880" s="95"/>
      <c r="F880" s="95"/>
      <c r="K880" s="95"/>
      <c r="M880" s="95"/>
      <c r="N880" s="95"/>
      <c r="O880" s="117"/>
      <c r="P880" s="95"/>
      <c r="Q880" s="117"/>
      <c r="R880" s="117"/>
      <c r="S880" s="95"/>
      <c r="U880" s="95"/>
      <c r="Z880" s="95"/>
    </row>
    <row r="881" spans="4:26" x14ac:dyDescent="0.45">
      <c r="D881" s="23"/>
      <c r="E881" s="95"/>
      <c r="F881" s="95"/>
      <c r="K881" s="95"/>
      <c r="M881" s="95"/>
      <c r="N881" s="95"/>
      <c r="O881" s="117"/>
      <c r="P881" s="95"/>
      <c r="Q881" s="117"/>
      <c r="R881" s="117"/>
      <c r="S881" s="95"/>
      <c r="U881" s="95"/>
      <c r="Z881" s="95"/>
    </row>
    <row r="882" spans="4:26" x14ac:dyDescent="0.45">
      <c r="D882" s="23"/>
      <c r="E882" s="95"/>
      <c r="F882" s="95"/>
      <c r="K882" s="95"/>
      <c r="M882" s="95"/>
      <c r="N882" s="95"/>
      <c r="O882" s="117"/>
      <c r="P882" s="95"/>
      <c r="Q882" s="117"/>
      <c r="R882" s="117"/>
      <c r="S882" s="95"/>
      <c r="U882" s="95"/>
      <c r="Z882" s="95"/>
    </row>
    <row r="883" spans="4:26" x14ac:dyDescent="0.45">
      <c r="D883" s="23"/>
      <c r="E883" s="95"/>
      <c r="F883" s="95"/>
      <c r="K883" s="95"/>
      <c r="M883" s="95"/>
      <c r="N883" s="95"/>
      <c r="O883" s="117"/>
      <c r="P883" s="95"/>
      <c r="Q883" s="117"/>
      <c r="R883" s="117"/>
      <c r="S883" s="95"/>
      <c r="U883" s="95"/>
      <c r="Z883" s="95"/>
    </row>
    <row r="884" spans="4:26" x14ac:dyDescent="0.45">
      <c r="D884" s="23"/>
      <c r="E884" s="95"/>
      <c r="F884" s="95"/>
      <c r="K884" s="95"/>
      <c r="M884" s="95"/>
      <c r="N884" s="95"/>
      <c r="O884" s="117"/>
      <c r="P884" s="95"/>
      <c r="Q884" s="117"/>
      <c r="R884" s="117"/>
      <c r="S884" s="95"/>
      <c r="U884" s="95"/>
      <c r="Z884" s="95"/>
    </row>
    <row r="885" spans="4:26" x14ac:dyDescent="0.45">
      <c r="D885" s="23"/>
      <c r="E885" s="95"/>
      <c r="F885" s="95"/>
      <c r="K885" s="95"/>
      <c r="M885" s="95"/>
      <c r="N885" s="95"/>
      <c r="O885" s="117"/>
      <c r="P885" s="95"/>
      <c r="Q885" s="117"/>
      <c r="R885" s="117"/>
      <c r="S885" s="95"/>
      <c r="U885" s="95"/>
      <c r="Z885" s="95"/>
    </row>
    <row r="886" spans="4:26" x14ac:dyDescent="0.45">
      <c r="D886" s="23"/>
      <c r="E886" s="95"/>
      <c r="F886" s="95"/>
      <c r="K886" s="95"/>
      <c r="M886" s="95"/>
      <c r="N886" s="95"/>
      <c r="O886" s="117"/>
      <c r="P886" s="95"/>
      <c r="Q886" s="117"/>
      <c r="R886" s="117"/>
      <c r="S886" s="95"/>
      <c r="U886" s="95"/>
      <c r="Z886" s="95"/>
    </row>
    <row r="887" spans="4:26" x14ac:dyDescent="0.45">
      <c r="D887" s="23"/>
      <c r="E887" s="95"/>
      <c r="F887" s="95"/>
      <c r="K887" s="95"/>
      <c r="M887" s="95"/>
      <c r="N887" s="95"/>
      <c r="O887" s="117"/>
      <c r="P887" s="95"/>
      <c r="Q887" s="117"/>
      <c r="R887" s="117"/>
      <c r="S887" s="95"/>
      <c r="U887" s="95"/>
      <c r="Z887" s="95"/>
    </row>
    <row r="888" spans="4:26" x14ac:dyDescent="0.45">
      <c r="D888" s="23"/>
      <c r="E888" s="95"/>
      <c r="F888" s="95"/>
      <c r="K888" s="95"/>
      <c r="M888" s="95"/>
      <c r="N888" s="95"/>
      <c r="O888" s="117"/>
      <c r="P888" s="95"/>
      <c r="Q888" s="117"/>
      <c r="R888" s="117"/>
      <c r="S888" s="95"/>
      <c r="U888" s="95"/>
      <c r="Z888" s="95"/>
    </row>
    <row r="889" spans="4:26" x14ac:dyDescent="0.45">
      <c r="D889" s="23"/>
      <c r="E889" s="95"/>
      <c r="F889" s="95"/>
      <c r="K889" s="95"/>
      <c r="M889" s="95"/>
      <c r="N889" s="95"/>
      <c r="O889" s="117"/>
      <c r="P889" s="95"/>
      <c r="Q889" s="117"/>
      <c r="R889" s="117"/>
      <c r="S889" s="95"/>
      <c r="U889" s="95"/>
      <c r="Z889" s="95"/>
    </row>
    <row r="890" spans="4:26" x14ac:dyDescent="0.45">
      <c r="D890" s="23"/>
      <c r="E890" s="95"/>
      <c r="F890" s="95"/>
      <c r="K890" s="95"/>
      <c r="M890" s="95"/>
      <c r="N890" s="95"/>
      <c r="O890" s="117"/>
      <c r="P890" s="95"/>
      <c r="Q890" s="117"/>
      <c r="R890" s="117"/>
      <c r="S890" s="95"/>
      <c r="U890" s="95"/>
      <c r="Z890" s="95"/>
    </row>
    <row r="891" spans="4:26" x14ac:dyDescent="0.45">
      <c r="D891" s="23"/>
      <c r="E891" s="95"/>
      <c r="F891" s="95"/>
      <c r="K891" s="95"/>
      <c r="M891" s="95"/>
      <c r="N891" s="95"/>
      <c r="O891" s="117"/>
      <c r="P891" s="95"/>
      <c r="Q891" s="117"/>
      <c r="R891" s="117"/>
      <c r="S891" s="95"/>
      <c r="U891" s="95"/>
      <c r="Z891" s="95"/>
    </row>
    <row r="892" spans="4:26" x14ac:dyDescent="0.45">
      <c r="D892" s="23"/>
      <c r="E892" s="95"/>
      <c r="F892" s="95"/>
      <c r="K892" s="95"/>
      <c r="M892" s="95"/>
      <c r="N892" s="95"/>
      <c r="O892" s="117"/>
      <c r="P892" s="95"/>
      <c r="Q892" s="117"/>
      <c r="R892" s="117"/>
      <c r="S892" s="95"/>
      <c r="U892" s="95"/>
      <c r="Z892" s="95"/>
    </row>
    <row r="893" spans="4:26" x14ac:dyDescent="0.45">
      <c r="D893" s="23"/>
      <c r="E893" s="95"/>
      <c r="F893" s="95"/>
      <c r="K893" s="95"/>
      <c r="M893" s="95"/>
      <c r="N893" s="95"/>
      <c r="O893" s="117"/>
      <c r="P893" s="95"/>
      <c r="Q893" s="117"/>
      <c r="R893" s="117"/>
      <c r="S893" s="95"/>
      <c r="U893" s="95"/>
      <c r="Z893" s="95"/>
    </row>
    <row r="894" spans="4:26" x14ac:dyDescent="0.45">
      <c r="D894" s="23"/>
      <c r="E894" s="95"/>
      <c r="F894" s="95"/>
      <c r="K894" s="95"/>
      <c r="M894" s="95"/>
      <c r="N894" s="95"/>
      <c r="O894" s="117"/>
      <c r="P894" s="95"/>
      <c r="Q894" s="117"/>
      <c r="R894" s="117"/>
      <c r="S894" s="95"/>
      <c r="U894" s="95"/>
      <c r="Z894" s="95"/>
    </row>
    <row r="895" spans="4:26" x14ac:dyDescent="0.45">
      <c r="D895" s="23"/>
      <c r="E895" s="95"/>
      <c r="F895" s="95"/>
      <c r="K895" s="95"/>
      <c r="M895" s="95"/>
      <c r="N895" s="95"/>
      <c r="O895" s="117"/>
      <c r="P895" s="95"/>
      <c r="Q895" s="117"/>
      <c r="R895" s="117"/>
      <c r="S895" s="95"/>
      <c r="U895" s="95"/>
      <c r="Z895" s="95"/>
    </row>
    <row r="896" spans="4:26" x14ac:dyDescent="0.45">
      <c r="D896" s="23"/>
      <c r="E896" s="95"/>
      <c r="F896" s="95"/>
      <c r="K896" s="95"/>
      <c r="M896" s="95"/>
      <c r="N896" s="95"/>
      <c r="O896" s="117"/>
      <c r="P896" s="95"/>
      <c r="Q896" s="117"/>
      <c r="R896" s="117"/>
      <c r="S896" s="95"/>
      <c r="U896" s="95"/>
      <c r="Z896" s="95"/>
    </row>
    <row r="897" spans="4:26" x14ac:dyDescent="0.45">
      <c r="D897" s="23"/>
      <c r="E897" s="95"/>
      <c r="F897" s="95"/>
      <c r="K897" s="95"/>
      <c r="M897" s="95"/>
      <c r="N897" s="95"/>
      <c r="O897" s="117"/>
      <c r="P897" s="95"/>
      <c r="Q897" s="117"/>
      <c r="R897" s="117"/>
      <c r="S897" s="95"/>
      <c r="U897" s="95"/>
      <c r="Z897" s="95"/>
    </row>
    <row r="898" spans="4:26" x14ac:dyDescent="0.45">
      <c r="D898" s="23"/>
      <c r="E898" s="95"/>
      <c r="F898" s="95"/>
      <c r="K898" s="95"/>
      <c r="M898" s="95"/>
      <c r="N898" s="95"/>
      <c r="O898" s="117"/>
      <c r="P898" s="95"/>
      <c r="Q898" s="117"/>
      <c r="R898" s="117"/>
      <c r="S898" s="95"/>
      <c r="U898" s="95"/>
      <c r="Z898" s="95"/>
    </row>
    <row r="899" spans="4:26" x14ac:dyDescent="0.45">
      <c r="D899" s="23"/>
      <c r="E899" s="95"/>
      <c r="F899" s="95"/>
      <c r="K899" s="95"/>
      <c r="M899" s="95"/>
      <c r="N899" s="95"/>
      <c r="O899" s="117"/>
      <c r="P899" s="95"/>
      <c r="Q899" s="117"/>
      <c r="R899" s="117"/>
      <c r="S899" s="95"/>
      <c r="U899" s="95"/>
      <c r="Z899" s="95"/>
    </row>
    <row r="900" spans="4:26" x14ac:dyDescent="0.45">
      <c r="D900" s="23"/>
      <c r="E900" s="95"/>
      <c r="F900" s="95"/>
      <c r="K900" s="95"/>
      <c r="M900" s="95"/>
      <c r="N900" s="95"/>
      <c r="O900" s="117"/>
      <c r="P900" s="95"/>
      <c r="Q900" s="117"/>
      <c r="R900" s="117"/>
      <c r="S900" s="95"/>
      <c r="U900" s="95"/>
      <c r="Z900" s="95"/>
    </row>
    <row r="901" spans="4:26" x14ac:dyDescent="0.45">
      <c r="D901" s="23"/>
      <c r="E901" s="95"/>
      <c r="F901" s="95"/>
      <c r="K901" s="95"/>
      <c r="M901" s="95"/>
      <c r="N901" s="95"/>
      <c r="O901" s="117"/>
      <c r="P901" s="95"/>
      <c r="Q901" s="117"/>
      <c r="R901" s="117"/>
      <c r="S901" s="95"/>
      <c r="U901" s="95"/>
      <c r="Z901" s="95"/>
    </row>
    <row r="902" spans="4:26" x14ac:dyDescent="0.45">
      <c r="D902" s="23"/>
      <c r="E902" s="95"/>
      <c r="F902" s="95"/>
      <c r="K902" s="95"/>
      <c r="M902" s="95"/>
      <c r="N902" s="95"/>
      <c r="O902" s="117"/>
      <c r="P902" s="95"/>
      <c r="Q902" s="117"/>
      <c r="R902" s="117"/>
      <c r="S902" s="95"/>
      <c r="U902" s="95"/>
      <c r="Z902" s="95"/>
    </row>
    <row r="903" spans="4:26" x14ac:dyDescent="0.45">
      <c r="D903" s="23"/>
      <c r="E903" s="95"/>
      <c r="F903" s="95"/>
      <c r="K903" s="95"/>
      <c r="M903" s="95"/>
      <c r="N903" s="95"/>
      <c r="O903" s="117"/>
      <c r="P903" s="95"/>
      <c r="Q903" s="117"/>
      <c r="R903" s="117"/>
      <c r="S903" s="95"/>
      <c r="U903" s="95"/>
      <c r="Z903" s="95"/>
    </row>
    <row r="904" spans="4:26" x14ac:dyDescent="0.45">
      <c r="D904" s="23"/>
      <c r="E904" s="95"/>
      <c r="F904" s="95"/>
      <c r="K904" s="95"/>
      <c r="M904" s="95"/>
      <c r="N904" s="95"/>
      <c r="O904" s="117"/>
      <c r="P904" s="95"/>
      <c r="Q904" s="117"/>
      <c r="R904" s="117"/>
      <c r="S904" s="95"/>
      <c r="U904" s="95"/>
      <c r="Z904" s="95"/>
    </row>
    <row r="905" spans="4:26" x14ac:dyDescent="0.45">
      <c r="D905" s="23"/>
      <c r="E905" s="95"/>
      <c r="F905" s="95"/>
      <c r="K905" s="95"/>
      <c r="M905" s="95"/>
      <c r="N905" s="95"/>
      <c r="O905" s="117"/>
      <c r="P905" s="95"/>
      <c r="Q905" s="117"/>
      <c r="R905" s="117"/>
      <c r="S905" s="95"/>
      <c r="U905" s="95"/>
      <c r="Z905" s="95"/>
    </row>
    <row r="906" spans="4:26" x14ac:dyDescent="0.45">
      <c r="D906" s="23"/>
      <c r="E906" s="95"/>
      <c r="F906" s="95"/>
      <c r="K906" s="95"/>
      <c r="M906" s="95"/>
      <c r="N906" s="95"/>
      <c r="O906" s="117"/>
      <c r="P906" s="95"/>
      <c r="Q906" s="117"/>
      <c r="R906" s="117"/>
      <c r="S906" s="95"/>
      <c r="U906" s="95"/>
      <c r="Z906" s="95"/>
    </row>
    <row r="907" spans="4:26" x14ac:dyDescent="0.45">
      <c r="D907" s="23"/>
      <c r="E907" s="95"/>
      <c r="F907" s="95"/>
      <c r="K907" s="95"/>
      <c r="M907" s="95"/>
      <c r="N907" s="95"/>
      <c r="O907" s="117"/>
      <c r="P907" s="95"/>
      <c r="Q907" s="117"/>
      <c r="R907" s="117"/>
      <c r="S907" s="95"/>
      <c r="U907" s="95"/>
      <c r="Z907" s="95"/>
    </row>
    <row r="908" spans="4:26" x14ac:dyDescent="0.45">
      <c r="D908" s="23"/>
      <c r="E908" s="95"/>
      <c r="F908" s="95"/>
      <c r="K908" s="95"/>
      <c r="M908" s="95"/>
      <c r="N908" s="95"/>
      <c r="O908" s="117"/>
      <c r="P908" s="95"/>
      <c r="Q908" s="117"/>
      <c r="R908" s="117"/>
      <c r="S908" s="95"/>
      <c r="U908" s="95"/>
      <c r="Z908" s="95"/>
    </row>
    <row r="909" spans="4:26" x14ac:dyDescent="0.45">
      <c r="D909" s="23"/>
      <c r="E909" s="95"/>
      <c r="F909" s="95"/>
      <c r="K909" s="95"/>
      <c r="M909" s="95"/>
      <c r="N909" s="95"/>
      <c r="O909" s="117"/>
      <c r="P909" s="95"/>
      <c r="Q909" s="117"/>
      <c r="R909" s="117"/>
      <c r="S909" s="95"/>
      <c r="U909" s="95"/>
      <c r="Z909" s="95"/>
    </row>
    <row r="910" spans="4:26" x14ac:dyDescent="0.45">
      <c r="D910" s="23"/>
      <c r="E910" s="95"/>
      <c r="F910" s="95"/>
      <c r="K910" s="95"/>
      <c r="M910" s="95"/>
      <c r="N910" s="95"/>
      <c r="O910" s="117"/>
      <c r="P910" s="95"/>
      <c r="Q910" s="117"/>
      <c r="R910" s="117"/>
      <c r="S910" s="95"/>
      <c r="U910" s="95"/>
      <c r="Z910" s="95"/>
    </row>
    <row r="911" spans="4:26" x14ac:dyDescent="0.45">
      <c r="D911" s="23"/>
      <c r="E911" s="95"/>
      <c r="F911" s="95"/>
      <c r="K911" s="95"/>
      <c r="M911" s="95"/>
      <c r="N911" s="95"/>
      <c r="O911" s="117"/>
      <c r="P911" s="95"/>
      <c r="Q911" s="117"/>
      <c r="R911" s="117"/>
      <c r="S911" s="95"/>
      <c r="U911" s="95"/>
      <c r="Z911" s="95"/>
    </row>
    <row r="912" spans="4:26" x14ac:dyDescent="0.45">
      <c r="D912" s="23"/>
      <c r="E912" s="95"/>
      <c r="F912" s="95"/>
      <c r="K912" s="95"/>
      <c r="M912" s="95"/>
      <c r="N912" s="95"/>
      <c r="O912" s="117"/>
      <c r="P912" s="95"/>
      <c r="Q912" s="117"/>
      <c r="R912" s="117"/>
      <c r="S912" s="95"/>
      <c r="U912" s="95"/>
      <c r="Z912" s="95"/>
    </row>
    <row r="913" spans="4:26" x14ac:dyDescent="0.45">
      <c r="D913" s="23"/>
      <c r="E913" s="95"/>
      <c r="F913" s="95"/>
      <c r="K913" s="95"/>
      <c r="M913" s="95"/>
      <c r="N913" s="95"/>
      <c r="O913" s="117"/>
      <c r="P913" s="95"/>
      <c r="Q913" s="117"/>
      <c r="R913" s="117"/>
      <c r="S913" s="95"/>
      <c r="U913" s="95"/>
      <c r="Z913" s="95"/>
    </row>
    <row r="914" spans="4:26" x14ac:dyDescent="0.45">
      <c r="D914" s="23"/>
      <c r="E914" s="95"/>
      <c r="F914" s="95"/>
      <c r="K914" s="95"/>
      <c r="M914" s="95"/>
      <c r="N914" s="95"/>
      <c r="O914" s="117"/>
      <c r="P914" s="95"/>
      <c r="Q914" s="117"/>
      <c r="R914" s="117"/>
      <c r="S914" s="95"/>
      <c r="U914" s="95"/>
      <c r="Z914" s="95"/>
    </row>
    <row r="915" spans="4:26" x14ac:dyDescent="0.45">
      <c r="D915" s="23"/>
      <c r="E915" s="95"/>
      <c r="F915" s="95"/>
      <c r="K915" s="95"/>
      <c r="M915" s="95"/>
      <c r="N915" s="95"/>
      <c r="O915" s="117"/>
      <c r="P915" s="95"/>
      <c r="Q915" s="117"/>
      <c r="R915" s="117"/>
      <c r="S915" s="95"/>
      <c r="U915" s="95"/>
      <c r="Z915" s="95"/>
    </row>
    <row r="916" spans="4:26" x14ac:dyDescent="0.45">
      <c r="D916" s="23"/>
      <c r="E916" s="95"/>
      <c r="F916" s="95"/>
      <c r="K916" s="95"/>
      <c r="M916" s="95"/>
      <c r="N916" s="95"/>
      <c r="O916" s="117"/>
      <c r="P916" s="95"/>
      <c r="Q916" s="117"/>
      <c r="R916" s="117"/>
      <c r="S916" s="95"/>
      <c r="U916" s="95"/>
      <c r="Z916" s="95"/>
    </row>
    <row r="917" spans="4:26" x14ac:dyDescent="0.45">
      <c r="D917" s="23"/>
      <c r="E917" s="95"/>
      <c r="F917" s="95"/>
      <c r="K917" s="95"/>
      <c r="M917" s="95"/>
      <c r="N917" s="95"/>
      <c r="O917" s="117"/>
      <c r="P917" s="95"/>
      <c r="Q917" s="117"/>
      <c r="R917" s="117"/>
      <c r="S917" s="95"/>
      <c r="U917" s="95"/>
      <c r="Z917" s="95"/>
    </row>
    <row r="918" spans="4:26" x14ac:dyDescent="0.45">
      <c r="D918" s="23"/>
      <c r="E918" s="95"/>
      <c r="F918" s="95"/>
      <c r="K918" s="95"/>
      <c r="M918" s="95"/>
      <c r="N918" s="95"/>
      <c r="O918" s="117"/>
      <c r="P918" s="95"/>
      <c r="Q918" s="117"/>
      <c r="R918" s="117"/>
      <c r="S918" s="95"/>
      <c r="U918" s="95"/>
      <c r="Z918" s="95"/>
    </row>
    <row r="919" spans="4:26" x14ac:dyDescent="0.45">
      <c r="D919" s="23"/>
      <c r="E919" s="95"/>
      <c r="F919" s="95"/>
      <c r="K919" s="95"/>
      <c r="M919" s="95"/>
      <c r="N919" s="95"/>
      <c r="O919" s="117"/>
      <c r="P919" s="95"/>
      <c r="Q919" s="117"/>
      <c r="R919" s="117"/>
      <c r="S919" s="95"/>
      <c r="U919" s="95"/>
      <c r="Z919" s="95"/>
    </row>
    <row r="920" spans="4:26" x14ac:dyDescent="0.45">
      <c r="D920" s="23"/>
      <c r="E920" s="95"/>
      <c r="F920" s="95"/>
      <c r="K920" s="95"/>
      <c r="M920" s="95"/>
      <c r="N920" s="95"/>
      <c r="O920" s="117"/>
      <c r="P920" s="95"/>
      <c r="Q920" s="117"/>
      <c r="R920" s="117"/>
      <c r="S920" s="95"/>
      <c r="U920" s="95"/>
      <c r="Z920" s="95"/>
    </row>
    <row r="921" spans="4:26" x14ac:dyDescent="0.45">
      <c r="D921" s="23"/>
      <c r="E921" s="95"/>
      <c r="F921" s="95"/>
      <c r="K921" s="95"/>
      <c r="M921" s="95"/>
      <c r="N921" s="95"/>
      <c r="O921" s="117"/>
      <c r="P921" s="95"/>
      <c r="Q921" s="117"/>
      <c r="R921" s="117"/>
      <c r="S921" s="95"/>
      <c r="U921" s="95"/>
      <c r="Z921" s="95"/>
    </row>
    <row r="922" spans="4:26" x14ac:dyDescent="0.45">
      <c r="D922" s="23"/>
      <c r="E922" s="95"/>
      <c r="F922" s="95"/>
      <c r="K922" s="95"/>
      <c r="M922" s="95"/>
      <c r="N922" s="95"/>
      <c r="O922" s="117"/>
      <c r="P922" s="95"/>
      <c r="Q922" s="117"/>
      <c r="R922" s="117"/>
      <c r="S922" s="95"/>
      <c r="U922" s="95"/>
      <c r="Z922" s="95"/>
    </row>
    <row r="923" spans="4:26" x14ac:dyDescent="0.45">
      <c r="D923" s="23"/>
      <c r="E923" s="95"/>
      <c r="F923" s="95"/>
      <c r="K923" s="95"/>
      <c r="M923" s="95"/>
      <c r="N923" s="95"/>
      <c r="O923" s="117"/>
      <c r="P923" s="95"/>
      <c r="Q923" s="117"/>
      <c r="R923" s="117"/>
      <c r="S923" s="95"/>
      <c r="U923" s="95"/>
      <c r="Z923" s="95"/>
    </row>
    <row r="924" spans="4:26" x14ac:dyDescent="0.45">
      <c r="D924" s="23"/>
      <c r="E924" s="95"/>
      <c r="F924" s="95"/>
      <c r="K924" s="95"/>
      <c r="M924" s="95"/>
      <c r="N924" s="95"/>
      <c r="O924" s="117"/>
      <c r="P924" s="95"/>
      <c r="Q924" s="117"/>
      <c r="R924" s="117"/>
      <c r="S924" s="95"/>
      <c r="U924" s="95"/>
      <c r="Z924" s="95"/>
    </row>
    <row r="925" spans="4:26" x14ac:dyDescent="0.45">
      <c r="D925" s="23"/>
      <c r="E925" s="95"/>
      <c r="F925" s="95"/>
      <c r="K925" s="95"/>
      <c r="M925" s="95"/>
      <c r="N925" s="95"/>
      <c r="O925" s="117"/>
      <c r="P925" s="95"/>
      <c r="Q925" s="117"/>
      <c r="R925" s="117"/>
      <c r="S925" s="95"/>
      <c r="U925" s="95"/>
      <c r="Z925" s="95"/>
    </row>
    <row r="926" spans="4:26" x14ac:dyDescent="0.45">
      <c r="D926" s="23"/>
      <c r="E926" s="95"/>
      <c r="F926" s="95"/>
      <c r="K926" s="95"/>
      <c r="M926" s="95"/>
      <c r="N926" s="95"/>
      <c r="O926" s="117"/>
      <c r="P926" s="95"/>
      <c r="Q926" s="117"/>
      <c r="R926" s="117"/>
      <c r="S926" s="95"/>
      <c r="U926" s="95"/>
      <c r="Z926" s="95"/>
    </row>
    <row r="927" spans="4:26" x14ac:dyDescent="0.45">
      <c r="D927" s="23"/>
      <c r="E927" s="95"/>
      <c r="F927" s="95"/>
      <c r="K927" s="95"/>
      <c r="M927" s="95"/>
      <c r="N927" s="95"/>
      <c r="O927" s="117"/>
      <c r="P927" s="95"/>
      <c r="Q927" s="117"/>
      <c r="R927" s="117"/>
      <c r="S927" s="95"/>
      <c r="U927" s="95"/>
      <c r="Z927" s="95"/>
    </row>
    <row r="928" spans="4:26" x14ac:dyDescent="0.45">
      <c r="D928" s="23"/>
      <c r="E928" s="95"/>
      <c r="F928" s="95"/>
      <c r="K928" s="95"/>
      <c r="M928" s="95"/>
      <c r="N928" s="95"/>
      <c r="O928" s="117"/>
      <c r="P928" s="95"/>
      <c r="Q928" s="117"/>
      <c r="R928" s="117"/>
      <c r="S928" s="95"/>
      <c r="U928" s="95"/>
      <c r="Z928" s="95"/>
    </row>
    <row r="929" spans="4:26" x14ac:dyDescent="0.45">
      <c r="D929" s="23"/>
      <c r="E929" s="95"/>
      <c r="F929" s="95"/>
      <c r="K929" s="95"/>
      <c r="M929" s="95"/>
      <c r="N929" s="95"/>
      <c r="O929" s="117"/>
      <c r="P929" s="95"/>
      <c r="Q929" s="117"/>
      <c r="R929" s="117"/>
      <c r="S929" s="95"/>
      <c r="U929" s="95"/>
      <c r="Z929" s="95"/>
    </row>
    <row r="930" spans="4:26" x14ac:dyDescent="0.45">
      <c r="D930" s="23"/>
      <c r="E930" s="95"/>
      <c r="F930" s="95"/>
      <c r="K930" s="95"/>
      <c r="M930" s="95"/>
      <c r="N930" s="95"/>
      <c r="O930" s="117"/>
      <c r="P930" s="95"/>
      <c r="Q930" s="117"/>
      <c r="R930" s="117"/>
      <c r="S930" s="95"/>
      <c r="U930" s="95"/>
      <c r="Z930" s="95"/>
    </row>
    <row r="931" spans="4:26" x14ac:dyDescent="0.45">
      <c r="D931" s="23"/>
      <c r="E931" s="95"/>
      <c r="F931" s="95"/>
      <c r="K931" s="95"/>
      <c r="M931" s="95"/>
      <c r="N931" s="95"/>
      <c r="O931" s="117"/>
      <c r="P931" s="95"/>
      <c r="Q931" s="117"/>
      <c r="R931" s="117"/>
      <c r="S931" s="95"/>
      <c r="U931" s="95"/>
      <c r="Z931" s="95"/>
    </row>
    <row r="932" spans="4:26" x14ac:dyDescent="0.45">
      <c r="D932" s="23"/>
      <c r="E932" s="95"/>
      <c r="F932" s="95"/>
      <c r="K932" s="95"/>
      <c r="M932" s="95"/>
      <c r="N932" s="95"/>
      <c r="O932" s="117"/>
      <c r="P932" s="95"/>
      <c r="Q932" s="117"/>
      <c r="R932" s="117"/>
      <c r="S932" s="95"/>
      <c r="U932" s="95"/>
      <c r="Z932" s="95"/>
    </row>
    <row r="933" spans="4:26" x14ac:dyDescent="0.45">
      <c r="D933" s="23"/>
      <c r="E933" s="95"/>
      <c r="F933" s="95"/>
      <c r="K933" s="95"/>
      <c r="M933" s="95"/>
      <c r="N933" s="95"/>
      <c r="O933" s="117"/>
      <c r="P933" s="95"/>
      <c r="Q933" s="117"/>
      <c r="R933" s="117"/>
      <c r="S933" s="95"/>
      <c r="U933" s="95"/>
      <c r="Z933" s="95"/>
    </row>
    <row r="934" spans="4:26" x14ac:dyDescent="0.45">
      <c r="D934" s="23"/>
      <c r="E934" s="95"/>
      <c r="F934" s="95"/>
      <c r="K934" s="95"/>
      <c r="M934" s="95"/>
      <c r="N934" s="95"/>
      <c r="O934" s="117"/>
      <c r="P934" s="95"/>
      <c r="Q934" s="117"/>
      <c r="R934" s="117"/>
      <c r="S934" s="95"/>
      <c r="U934" s="95"/>
      <c r="Z934" s="95"/>
    </row>
    <row r="935" spans="4:26" x14ac:dyDescent="0.45">
      <c r="D935" s="23"/>
      <c r="E935" s="95"/>
      <c r="F935" s="95"/>
      <c r="K935" s="95"/>
      <c r="M935" s="95"/>
      <c r="N935" s="95"/>
      <c r="O935" s="117"/>
      <c r="P935" s="95"/>
      <c r="Q935" s="117"/>
      <c r="R935" s="117"/>
      <c r="S935" s="95"/>
      <c r="U935" s="95"/>
      <c r="Z935" s="95"/>
    </row>
    <row r="936" spans="4:26" x14ac:dyDescent="0.45">
      <c r="D936" s="23"/>
      <c r="E936" s="95"/>
      <c r="F936" s="95"/>
      <c r="K936" s="95"/>
      <c r="M936" s="95"/>
      <c r="N936" s="95"/>
      <c r="O936" s="117"/>
      <c r="P936" s="95"/>
      <c r="Q936" s="117"/>
      <c r="R936" s="117"/>
      <c r="S936" s="95"/>
      <c r="U936" s="95"/>
      <c r="Z936" s="95"/>
    </row>
    <row r="937" spans="4:26" x14ac:dyDescent="0.45">
      <c r="D937" s="23"/>
      <c r="E937" s="95"/>
      <c r="F937" s="95"/>
      <c r="K937" s="95"/>
      <c r="M937" s="95"/>
      <c r="N937" s="95"/>
      <c r="O937" s="117"/>
      <c r="P937" s="95"/>
      <c r="Q937" s="117"/>
      <c r="R937" s="117"/>
      <c r="S937" s="95"/>
      <c r="U937" s="95"/>
      <c r="Z937" s="95"/>
    </row>
    <row r="938" spans="4:26" x14ac:dyDescent="0.45">
      <c r="D938" s="23"/>
      <c r="E938" s="95"/>
      <c r="F938" s="95"/>
      <c r="K938" s="95"/>
      <c r="M938" s="95"/>
      <c r="N938" s="95"/>
      <c r="O938" s="117"/>
      <c r="P938" s="95"/>
      <c r="Q938" s="117"/>
      <c r="R938" s="117"/>
      <c r="S938" s="95"/>
      <c r="U938" s="95"/>
      <c r="Z938" s="95"/>
    </row>
    <row r="939" spans="4:26" x14ac:dyDescent="0.45">
      <c r="D939" s="23"/>
      <c r="E939" s="95"/>
      <c r="F939" s="95"/>
      <c r="K939" s="95"/>
      <c r="M939" s="95"/>
      <c r="N939" s="95"/>
      <c r="O939" s="117"/>
      <c r="P939" s="95"/>
      <c r="Q939" s="117"/>
      <c r="R939" s="117"/>
      <c r="S939" s="95"/>
      <c r="U939" s="95"/>
      <c r="Z939" s="95"/>
    </row>
    <row r="940" spans="4:26" x14ac:dyDescent="0.45">
      <c r="D940" s="23"/>
      <c r="E940" s="95"/>
      <c r="F940" s="95"/>
      <c r="K940" s="95"/>
      <c r="M940" s="95"/>
      <c r="N940" s="95"/>
      <c r="O940" s="117"/>
      <c r="P940" s="95"/>
      <c r="Q940" s="117"/>
      <c r="R940" s="117"/>
      <c r="S940" s="95"/>
      <c r="U940" s="95"/>
      <c r="Z940" s="95"/>
    </row>
    <row r="941" spans="4:26" x14ac:dyDescent="0.45">
      <c r="D941" s="23"/>
      <c r="E941" s="95"/>
      <c r="F941" s="95"/>
      <c r="K941" s="95"/>
      <c r="M941" s="95"/>
      <c r="N941" s="95"/>
      <c r="O941" s="117"/>
      <c r="P941" s="95"/>
      <c r="Q941" s="117"/>
      <c r="R941" s="117"/>
      <c r="S941" s="95"/>
      <c r="U941" s="95"/>
      <c r="Z941" s="95"/>
    </row>
    <row r="942" spans="4:26" x14ac:dyDescent="0.45">
      <c r="D942" s="23"/>
      <c r="E942" s="95"/>
      <c r="F942" s="95"/>
      <c r="K942" s="95"/>
      <c r="M942" s="95"/>
      <c r="N942" s="95"/>
      <c r="O942" s="117"/>
      <c r="P942" s="95"/>
      <c r="Q942" s="117"/>
      <c r="R942" s="117"/>
      <c r="S942" s="95"/>
      <c r="U942" s="95"/>
      <c r="Z942" s="95"/>
    </row>
    <row r="943" spans="4:26" x14ac:dyDescent="0.45">
      <c r="D943" s="23"/>
      <c r="E943" s="95"/>
      <c r="F943" s="95"/>
      <c r="K943" s="95"/>
      <c r="M943" s="95"/>
      <c r="N943" s="95"/>
      <c r="O943" s="117"/>
      <c r="P943" s="95"/>
      <c r="Q943" s="117"/>
      <c r="R943" s="117"/>
      <c r="S943" s="95"/>
      <c r="U943" s="95"/>
      <c r="Z943" s="95"/>
    </row>
    <row r="944" spans="4:26" x14ac:dyDescent="0.45">
      <c r="D944" s="23"/>
      <c r="E944" s="95"/>
      <c r="F944" s="95"/>
      <c r="K944" s="95"/>
      <c r="M944" s="95"/>
      <c r="N944" s="95"/>
      <c r="O944" s="117"/>
      <c r="P944" s="95"/>
      <c r="Q944" s="117"/>
      <c r="R944" s="117"/>
      <c r="S944" s="95"/>
      <c r="U944" s="95"/>
      <c r="Z944" s="95"/>
    </row>
    <row r="945" spans="4:26" x14ac:dyDescent="0.45">
      <c r="D945" s="23"/>
      <c r="E945" s="95"/>
      <c r="F945" s="95"/>
      <c r="K945" s="95"/>
      <c r="M945" s="95"/>
      <c r="N945" s="95"/>
      <c r="O945" s="117"/>
      <c r="P945" s="95"/>
      <c r="Q945" s="117"/>
      <c r="R945" s="117"/>
      <c r="S945" s="95"/>
      <c r="U945" s="95"/>
      <c r="Z945" s="95"/>
    </row>
    <row r="946" spans="4:26" x14ac:dyDescent="0.45">
      <c r="D946" s="23"/>
      <c r="E946" s="95"/>
      <c r="F946" s="95"/>
      <c r="K946" s="95"/>
      <c r="M946" s="95"/>
      <c r="N946" s="95"/>
      <c r="O946" s="117"/>
      <c r="P946" s="95"/>
      <c r="Q946" s="117"/>
      <c r="R946" s="117"/>
      <c r="S946" s="95"/>
      <c r="U946" s="95"/>
      <c r="Z946" s="95"/>
    </row>
    <row r="947" spans="4:26" x14ac:dyDescent="0.45">
      <c r="D947" s="23"/>
      <c r="E947" s="95"/>
      <c r="F947" s="95"/>
      <c r="K947" s="95"/>
      <c r="M947" s="95"/>
      <c r="N947" s="95"/>
      <c r="O947" s="117"/>
      <c r="P947" s="95"/>
      <c r="Q947" s="117"/>
      <c r="R947" s="117"/>
      <c r="S947" s="95"/>
      <c r="U947" s="95"/>
      <c r="Z947" s="95"/>
    </row>
    <row r="948" spans="4:26" x14ac:dyDescent="0.45">
      <c r="D948" s="23"/>
      <c r="E948" s="95"/>
      <c r="F948" s="95"/>
      <c r="K948" s="95"/>
      <c r="M948" s="95"/>
      <c r="N948" s="95"/>
      <c r="O948" s="117"/>
      <c r="P948" s="95"/>
      <c r="Q948" s="117"/>
      <c r="R948" s="117"/>
      <c r="S948" s="95"/>
      <c r="U948" s="95"/>
      <c r="Z948" s="95"/>
    </row>
    <row r="949" spans="4:26" x14ac:dyDescent="0.45">
      <c r="D949" s="23"/>
      <c r="E949" s="95"/>
      <c r="F949" s="95"/>
      <c r="K949" s="95"/>
      <c r="M949" s="95"/>
      <c r="N949" s="95"/>
      <c r="O949" s="117"/>
      <c r="P949" s="95"/>
      <c r="Q949" s="117"/>
      <c r="R949" s="117"/>
      <c r="S949" s="95"/>
      <c r="U949" s="95"/>
      <c r="Z949" s="95"/>
    </row>
    <row r="950" spans="4:26" x14ac:dyDescent="0.45">
      <c r="D950" s="23"/>
      <c r="E950" s="95"/>
      <c r="F950" s="95"/>
      <c r="K950" s="95"/>
      <c r="M950" s="95"/>
      <c r="N950" s="95"/>
      <c r="O950" s="117"/>
      <c r="P950" s="95"/>
      <c r="Q950" s="117"/>
      <c r="R950" s="117"/>
      <c r="S950" s="95"/>
      <c r="U950" s="95"/>
      <c r="Z950" s="95"/>
    </row>
    <row r="951" spans="4:26" x14ac:dyDescent="0.45">
      <c r="D951" s="23"/>
      <c r="E951" s="95"/>
      <c r="F951" s="95"/>
      <c r="K951" s="95"/>
      <c r="M951" s="95"/>
      <c r="N951" s="95"/>
      <c r="O951" s="117"/>
      <c r="P951" s="95"/>
      <c r="Q951" s="117"/>
      <c r="R951" s="117"/>
      <c r="S951" s="95"/>
      <c r="U951" s="95"/>
      <c r="Z951" s="95"/>
    </row>
    <row r="952" spans="4:26" x14ac:dyDescent="0.45">
      <c r="D952" s="23"/>
      <c r="E952" s="95"/>
      <c r="F952" s="95"/>
      <c r="K952" s="95"/>
      <c r="M952" s="95"/>
      <c r="N952" s="95"/>
      <c r="O952" s="117"/>
      <c r="P952" s="95"/>
      <c r="Q952" s="117"/>
      <c r="R952" s="117"/>
      <c r="S952" s="95"/>
      <c r="U952" s="95"/>
      <c r="Z952" s="95"/>
    </row>
    <row r="953" spans="4:26" x14ac:dyDescent="0.45">
      <c r="D953" s="23"/>
      <c r="E953" s="95"/>
      <c r="F953" s="95"/>
      <c r="K953" s="95"/>
      <c r="M953" s="95"/>
      <c r="N953" s="95"/>
      <c r="O953" s="117"/>
      <c r="P953" s="95"/>
      <c r="Q953" s="117"/>
      <c r="R953" s="117"/>
      <c r="S953" s="95"/>
      <c r="U953" s="95"/>
      <c r="Z953" s="95"/>
    </row>
    <row r="954" spans="4:26" x14ac:dyDescent="0.45">
      <c r="D954" s="23"/>
      <c r="E954" s="95"/>
      <c r="F954" s="95"/>
      <c r="K954" s="95"/>
      <c r="M954" s="95"/>
      <c r="N954" s="95"/>
      <c r="O954" s="117"/>
      <c r="P954" s="95"/>
      <c r="Q954" s="117"/>
      <c r="R954" s="117"/>
      <c r="S954" s="95"/>
      <c r="U954" s="95"/>
      <c r="Z954" s="95"/>
    </row>
    <row r="955" spans="4:26" x14ac:dyDescent="0.45">
      <c r="D955" s="23"/>
      <c r="E955" s="95"/>
      <c r="F955" s="95"/>
      <c r="K955" s="95"/>
      <c r="M955" s="95"/>
      <c r="N955" s="95"/>
      <c r="O955" s="117"/>
      <c r="P955" s="95"/>
      <c r="Q955" s="117"/>
      <c r="R955" s="117"/>
      <c r="S955" s="95"/>
      <c r="U955" s="95"/>
      <c r="Z955" s="95"/>
    </row>
    <row r="956" spans="4:26" x14ac:dyDescent="0.45">
      <c r="D956" s="23"/>
      <c r="E956" s="95"/>
      <c r="F956" s="95"/>
      <c r="K956" s="95"/>
      <c r="M956" s="95"/>
      <c r="N956" s="95"/>
      <c r="O956" s="117"/>
      <c r="P956" s="95"/>
      <c r="Q956" s="117"/>
      <c r="R956" s="117"/>
      <c r="S956" s="95"/>
      <c r="U956" s="95"/>
      <c r="Z956" s="95"/>
    </row>
    <row r="957" spans="4:26" x14ac:dyDescent="0.45">
      <c r="D957" s="23"/>
      <c r="E957" s="95"/>
      <c r="F957" s="95"/>
      <c r="K957" s="95"/>
      <c r="M957" s="95"/>
      <c r="N957" s="95"/>
      <c r="O957" s="117"/>
      <c r="P957" s="95"/>
      <c r="Q957" s="117"/>
      <c r="R957" s="117"/>
      <c r="S957" s="95"/>
      <c r="U957" s="95"/>
      <c r="Z957" s="95"/>
    </row>
    <row r="958" spans="4:26" x14ac:dyDescent="0.45">
      <c r="D958" s="23"/>
      <c r="E958" s="95"/>
      <c r="F958" s="95"/>
      <c r="K958" s="95"/>
      <c r="M958" s="95"/>
      <c r="N958" s="95"/>
      <c r="O958" s="117"/>
      <c r="P958" s="95"/>
      <c r="Q958" s="117"/>
      <c r="R958" s="117"/>
      <c r="S958" s="95"/>
      <c r="U958" s="95"/>
      <c r="Z958" s="95"/>
    </row>
    <row r="959" spans="4:26" x14ac:dyDescent="0.45">
      <c r="D959" s="23"/>
      <c r="E959" s="95"/>
      <c r="F959" s="95"/>
      <c r="K959" s="95"/>
      <c r="M959" s="95"/>
      <c r="N959" s="95"/>
      <c r="O959" s="117"/>
      <c r="P959" s="95"/>
      <c r="Q959" s="117"/>
      <c r="R959" s="117"/>
      <c r="S959" s="95"/>
      <c r="U959" s="95"/>
      <c r="Z959" s="95"/>
    </row>
    <row r="960" spans="4:26" x14ac:dyDescent="0.45">
      <c r="D960" s="23"/>
      <c r="E960" s="95"/>
      <c r="F960" s="95"/>
      <c r="K960" s="95"/>
      <c r="M960" s="95"/>
      <c r="N960" s="95"/>
      <c r="O960" s="117"/>
      <c r="P960" s="95"/>
      <c r="Q960" s="117"/>
      <c r="R960" s="117"/>
      <c r="S960" s="95"/>
      <c r="U960" s="95"/>
      <c r="Z960" s="95"/>
    </row>
    <row r="961" spans="4:26" x14ac:dyDescent="0.45">
      <c r="D961" s="23"/>
      <c r="E961" s="95"/>
      <c r="F961" s="95"/>
      <c r="K961" s="95"/>
      <c r="M961" s="95"/>
      <c r="N961" s="95"/>
      <c r="O961" s="117"/>
      <c r="P961" s="95"/>
      <c r="Q961" s="117"/>
      <c r="R961" s="117"/>
      <c r="S961" s="95"/>
      <c r="U961" s="95"/>
      <c r="Z961" s="95"/>
    </row>
    <row r="962" spans="4:26" x14ac:dyDescent="0.45">
      <c r="D962" s="23"/>
      <c r="E962" s="95"/>
      <c r="F962" s="95"/>
      <c r="K962" s="95"/>
      <c r="M962" s="95"/>
      <c r="N962" s="95"/>
      <c r="O962" s="117"/>
      <c r="P962" s="95"/>
      <c r="Q962" s="117"/>
      <c r="R962" s="117"/>
      <c r="S962" s="95"/>
      <c r="U962" s="95"/>
      <c r="Z962" s="95"/>
    </row>
    <row r="963" spans="4:26" x14ac:dyDescent="0.45">
      <c r="D963" s="23"/>
      <c r="E963" s="95"/>
      <c r="F963" s="95"/>
      <c r="K963" s="95"/>
      <c r="M963" s="95"/>
      <c r="N963" s="95"/>
      <c r="O963" s="117"/>
      <c r="P963" s="95"/>
      <c r="Q963" s="117"/>
      <c r="R963" s="117"/>
      <c r="S963" s="95"/>
      <c r="U963" s="95"/>
      <c r="Z963" s="95"/>
    </row>
    <row r="964" spans="4:26" x14ac:dyDescent="0.45">
      <c r="D964" s="23"/>
      <c r="E964" s="95"/>
      <c r="F964" s="95"/>
      <c r="K964" s="95"/>
      <c r="M964" s="95"/>
      <c r="N964" s="95"/>
      <c r="O964" s="117"/>
      <c r="P964" s="95"/>
      <c r="Q964" s="117"/>
      <c r="R964" s="117"/>
      <c r="S964" s="95"/>
      <c r="U964" s="95"/>
      <c r="Z964" s="95"/>
    </row>
    <row r="965" spans="4:26" x14ac:dyDescent="0.45">
      <c r="D965" s="23"/>
      <c r="E965" s="95"/>
      <c r="F965" s="95"/>
      <c r="K965" s="95"/>
      <c r="M965" s="95"/>
      <c r="N965" s="95"/>
      <c r="O965" s="117"/>
      <c r="P965" s="95"/>
      <c r="Q965" s="117"/>
      <c r="R965" s="117"/>
      <c r="S965" s="95"/>
      <c r="U965" s="95"/>
      <c r="Z965" s="95"/>
    </row>
    <row r="966" spans="4:26" x14ac:dyDescent="0.45">
      <c r="D966" s="23"/>
      <c r="E966" s="95"/>
      <c r="F966" s="95"/>
      <c r="K966" s="95"/>
      <c r="M966" s="95"/>
      <c r="N966" s="95"/>
      <c r="O966" s="117"/>
      <c r="P966" s="95"/>
      <c r="Q966" s="117"/>
      <c r="R966" s="117"/>
      <c r="S966" s="95"/>
      <c r="U966" s="95"/>
      <c r="Z966" s="95"/>
    </row>
    <row r="967" spans="4:26" x14ac:dyDescent="0.45">
      <c r="D967" s="23"/>
      <c r="E967" s="95"/>
      <c r="F967" s="95"/>
      <c r="K967" s="95"/>
      <c r="M967" s="95"/>
      <c r="N967" s="95"/>
      <c r="O967" s="117"/>
      <c r="P967" s="95"/>
      <c r="Q967" s="117"/>
      <c r="R967" s="117"/>
      <c r="S967" s="95"/>
      <c r="U967" s="95"/>
      <c r="Z967" s="95"/>
    </row>
    <row r="968" spans="4:26" x14ac:dyDescent="0.45">
      <c r="D968" s="23"/>
      <c r="E968" s="95"/>
      <c r="F968" s="95"/>
      <c r="K968" s="95"/>
      <c r="M968" s="95"/>
      <c r="N968" s="95"/>
      <c r="O968" s="117"/>
      <c r="P968" s="95"/>
      <c r="Q968" s="117"/>
      <c r="R968" s="117"/>
      <c r="S968" s="95"/>
      <c r="U968" s="95"/>
      <c r="Z968" s="95"/>
    </row>
    <row r="969" spans="4:26" x14ac:dyDescent="0.45">
      <c r="D969" s="23"/>
      <c r="E969" s="95"/>
      <c r="F969" s="95"/>
      <c r="K969" s="95"/>
      <c r="M969" s="95"/>
      <c r="N969" s="95"/>
      <c r="O969" s="117"/>
      <c r="P969" s="95"/>
      <c r="Q969" s="117"/>
      <c r="R969" s="117"/>
      <c r="S969" s="95"/>
      <c r="U969" s="95"/>
      <c r="Z969" s="95"/>
    </row>
    <row r="970" spans="4:26" x14ac:dyDescent="0.45">
      <c r="D970" s="23"/>
      <c r="E970" s="95"/>
      <c r="F970" s="95"/>
      <c r="K970" s="95"/>
      <c r="M970" s="95"/>
      <c r="N970" s="95"/>
      <c r="O970" s="117"/>
      <c r="P970" s="95"/>
      <c r="Q970" s="117"/>
      <c r="R970" s="117"/>
      <c r="S970" s="95"/>
      <c r="U970" s="95"/>
      <c r="Z970" s="95"/>
    </row>
    <row r="971" spans="4:26" x14ac:dyDescent="0.45">
      <c r="D971" s="23"/>
      <c r="E971" s="95"/>
      <c r="F971" s="95"/>
      <c r="K971" s="95"/>
      <c r="M971" s="95"/>
      <c r="N971" s="95"/>
      <c r="O971" s="117"/>
      <c r="P971" s="95"/>
      <c r="Q971" s="117"/>
      <c r="R971" s="117"/>
      <c r="S971" s="95"/>
      <c r="U971" s="95"/>
      <c r="Z971" s="95"/>
    </row>
    <row r="972" spans="4:26" x14ac:dyDescent="0.45">
      <c r="D972" s="23"/>
      <c r="E972" s="95"/>
      <c r="F972" s="95"/>
      <c r="K972" s="95"/>
      <c r="M972" s="95"/>
      <c r="N972" s="95"/>
      <c r="O972" s="117"/>
      <c r="P972" s="95"/>
      <c r="Q972" s="117"/>
      <c r="R972" s="117"/>
      <c r="S972" s="95"/>
      <c r="U972" s="95"/>
      <c r="Z972" s="95"/>
    </row>
    <row r="973" spans="4:26" x14ac:dyDescent="0.45">
      <c r="D973" s="23"/>
      <c r="E973" s="95"/>
      <c r="F973" s="95"/>
      <c r="K973" s="95"/>
      <c r="M973" s="95"/>
      <c r="N973" s="95"/>
      <c r="O973" s="117"/>
      <c r="P973" s="95"/>
      <c r="Q973" s="117"/>
      <c r="R973" s="117"/>
      <c r="S973" s="95"/>
      <c r="U973" s="95"/>
      <c r="Z973" s="95"/>
    </row>
    <row r="974" spans="4:26" x14ac:dyDescent="0.45">
      <c r="D974" s="23"/>
      <c r="E974" s="95"/>
      <c r="F974" s="95"/>
      <c r="K974" s="95"/>
      <c r="M974" s="95"/>
      <c r="N974" s="95"/>
      <c r="O974" s="117"/>
      <c r="P974" s="95"/>
      <c r="Q974" s="117"/>
      <c r="R974" s="117"/>
      <c r="S974" s="95"/>
      <c r="U974" s="95"/>
      <c r="Z974" s="95"/>
    </row>
    <row r="975" spans="4:26" x14ac:dyDescent="0.45">
      <c r="D975" s="23"/>
      <c r="E975" s="95"/>
      <c r="F975" s="95"/>
      <c r="K975" s="95"/>
      <c r="M975" s="95"/>
      <c r="N975" s="95"/>
      <c r="O975" s="117"/>
      <c r="P975" s="95"/>
      <c r="Q975" s="117"/>
      <c r="R975" s="117"/>
      <c r="S975" s="95"/>
      <c r="U975" s="95"/>
      <c r="Z975" s="95"/>
    </row>
    <row r="976" spans="4:26" x14ac:dyDescent="0.45">
      <c r="D976" s="23"/>
      <c r="E976" s="95"/>
      <c r="F976" s="95"/>
      <c r="K976" s="95"/>
      <c r="M976" s="95"/>
      <c r="N976" s="95"/>
      <c r="O976" s="117"/>
      <c r="P976" s="95"/>
      <c r="Q976" s="117"/>
      <c r="R976" s="117"/>
      <c r="S976" s="95"/>
      <c r="U976" s="95"/>
      <c r="Z976" s="95"/>
    </row>
    <row r="977" spans="4:26" x14ac:dyDescent="0.45">
      <c r="D977" s="23"/>
      <c r="E977" s="95"/>
      <c r="F977" s="95"/>
      <c r="K977" s="95"/>
      <c r="M977" s="95"/>
      <c r="N977" s="95"/>
      <c r="O977" s="117"/>
      <c r="P977" s="95"/>
      <c r="Q977" s="117"/>
      <c r="R977" s="117"/>
      <c r="S977" s="95"/>
      <c r="U977" s="95"/>
      <c r="Z977" s="95"/>
    </row>
    <row r="978" spans="4:26" x14ac:dyDescent="0.45">
      <c r="D978" s="23"/>
      <c r="E978" s="95"/>
      <c r="F978" s="95"/>
      <c r="K978" s="95"/>
      <c r="M978" s="95"/>
      <c r="N978" s="95"/>
      <c r="O978" s="117"/>
      <c r="P978" s="95"/>
      <c r="Q978" s="117"/>
      <c r="R978" s="117"/>
      <c r="S978" s="95"/>
      <c r="U978" s="95"/>
      <c r="Z978" s="95"/>
    </row>
    <row r="979" spans="4:26" x14ac:dyDescent="0.45">
      <c r="D979" s="23"/>
      <c r="E979" s="95"/>
      <c r="F979" s="95"/>
      <c r="K979" s="95"/>
      <c r="M979" s="95"/>
      <c r="N979" s="95"/>
      <c r="O979" s="117"/>
      <c r="P979" s="95"/>
      <c r="Q979" s="117"/>
      <c r="R979" s="117"/>
      <c r="S979" s="95"/>
      <c r="U979" s="95"/>
      <c r="Z979" s="95"/>
    </row>
    <row r="980" spans="4:26" x14ac:dyDescent="0.45">
      <c r="D980" s="23"/>
      <c r="E980" s="95"/>
      <c r="F980" s="95"/>
      <c r="K980" s="95"/>
      <c r="M980" s="95"/>
      <c r="N980" s="95"/>
      <c r="O980" s="117"/>
      <c r="P980" s="95"/>
      <c r="Q980" s="117"/>
      <c r="R980" s="117"/>
      <c r="S980" s="95"/>
      <c r="U980" s="95"/>
      <c r="Z980" s="95"/>
    </row>
    <row r="981" spans="4:26" x14ac:dyDescent="0.45">
      <c r="D981" s="23"/>
      <c r="E981" s="95"/>
      <c r="F981" s="95"/>
      <c r="K981" s="95"/>
      <c r="M981" s="95"/>
      <c r="N981" s="95"/>
      <c r="O981" s="117"/>
      <c r="P981" s="95"/>
      <c r="Q981" s="117"/>
      <c r="R981" s="117"/>
      <c r="S981" s="95"/>
      <c r="U981" s="95"/>
      <c r="Z981" s="95"/>
    </row>
    <row r="982" spans="4:26" x14ac:dyDescent="0.45">
      <c r="D982" s="23"/>
      <c r="E982" s="95"/>
      <c r="F982" s="95"/>
      <c r="K982" s="95"/>
      <c r="M982" s="95"/>
      <c r="N982" s="95"/>
      <c r="O982" s="117"/>
      <c r="P982" s="95"/>
      <c r="Q982" s="117"/>
      <c r="R982" s="117"/>
      <c r="S982" s="95"/>
      <c r="U982" s="95"/>
      <c r="Z982" s="95"/>
    </row>
    <row r="983" spans="4:26" x14ac:dyDescent="0.45">
      <c r="D983" s="23"/>
      <c r="E983" s="95"/>
      <c r="F983" s="95"/>
      <c r="K983" s="95"/>
      <c r="M983" s="95"/>
      <c r="N983" s="95"/>
      <c r="O983" s="117"/>
      <c r="P983" s="95"/>
      <c r="Q983" s="117"/>
      <c r="R983" s="117"/>
      <c r="S983" s="95"/>
      <c r="U983" s="95"/>
      <c r="Z983" s="95"/>
    </row>
    <row r="984" spans="4:26" x14ac:dyDescent="0.45">
      <c r="D984" s="23"/>
      <c r="E984" s="95"/>
      <c r="F984" s="95"/>
      <c r="K984" s="95"/>
      <c r="M984" s="95"/>
      <c r="N984" s="95"/>
      <c r="O984" s="117"/>
      <c r="P984" s="95"/>
      <c r="Q984" s="117"/>
      <c r="R984" s="117"/>
      <c r="S984" s="95"/>
      <c r="U984" s="95"/>
      <c r="Z984" s="95"/>
    </row>
    <row r="985" spans="4:26" x14ac:dyDescent="0.45">
      <c r="D985" s="23"/>
      <c r="E985" s="95"/>
      <c r="F985" s="95"/>
      <c r="K985" s="95"/>
      <c r="M985" s="95"/>
      <c r="N985" s="95"/>
      <c r="O985" s="117"/>
      <c r="P985" s="95"/>
      <c r="Q985" s="117"/>
      <c r="R985" s="117"/>
      <c r="S985" s="95"/>
      <c r="U985" s="95"/>
      <c r="Z985" s="95"/>
    </row>
    <row r="986" spans="4:26" x14ac:dyDescent="0.45">
      <c r="D986" s="23"/>
      <c r="E986" s="95"/>
      <c r="F986" s="95"/>
      <c r="K986" s="95"/>
      <c r="M986" s="95"/>
      <c r="N986" s="95"/>
      <c r="O986" s="117"/>
      <c r="P986" s="95"/>
      <c r="Q986" s="117"/>
      <c r="R986" s="117"/>
      <c r="S986" s="95"/>
      <c r="U986" s="95"/>
      <c r="Z986" s="95"/>
    </row>
    <row r="987" spans="4:26" x14ac:dyDescent="0.45">
      <c r="D987" s="23"/>
      <c r="E987" s="95"/>
      <c r="F987" s="95"/>
      <c r="K987" s="95"/>
      <c r="M987" s="95"/>
      <c r="N987" s="95"/>
      <c r="O987" s="117"/>
      <c r="P987" s="95"/>
      <c r="Q987" s="117"/>
      <c r="R987" s="117"/>
      <c r="S987" s="95"/>
      <c r="U987" s="95"/>
      <c r="Z987" s="95"/>
    </row>
    <row r="988" spans="4:26" x14ac:dyDescent="0.45">
      <c r="D988" s="23"/>
      <c r="E988" s="95"/>
      <c r="F988" s="95"/>
      <c r="K988" s="95"/>
      <c r="M988" s="95"/>
      <c r="N988" s="95"/>
      <c r="O988" s="117"/>
      <c r="P988" s="95"/>
      <c r="Q988" s="117"/>
      <c r="R988" s="117"/>
      <c r="S988" s="95"/>
      <c r="U988" s="95"/>
      <c r="Z988" s="95"/>
    </row>
    <row r="989" spans="4:26" x14ac:dyDescent="0.45">
      <c r="D989" s="23"/>
      <c r="E989" s="95"/>
      <c r="F989" s="95"/>
      <c r="K989" s="95"/>
      <c r="M989" s="95"/>
      <c r="N989" s="95"/>
      <c r="O989" s="117"/>
      <c r="P989" s="95"/>
      <c r="Q989" s="117"/>
      <c r="R989" s="117"/>
      <c r="S989" s="95"/>
      <c r="U989" s="95"/>
      <c r="Z989" s="95"/>
    </row>
    <row r="990" spans="4:26" x14ac:dyDescent="0.45">
      <c r="D990" s="23"/>
      <c r="E990" s="95"/>
      <c r="F990" s="95"/>
      <c r="K990" s="95"/>
      <c r="M990" s="95"/>
      <c r="N990" s="95"/>
      <c r="O990" s="117"/>
      <c r="P990" s="95"/>
      <c r="Q990" s="117"/>
      <c r="R990" s="117"/>
      <c r="S990" s="95"/>
      <c r="U990" s="95"/>
      <c r="Z990" s="95"/>
    </row>
    <row r="991" spans="4:26" x14ac:dyDescent="0.45">
      <c r="D991" s="23"/>
      <c r="E991" s="95"/>
      <c r="F991" s="95"/>
      <c r="K991" s="95"/>
      <c r="M991" s="95"/>
      <c r="N991" s="95"/>
      <c r="O991" s="117"/>
      <c r="P991" s="95"/>
      <c r="Q991" s="117"/>
      <c r="R991" s="117"/>
      <c r="S991" s="95"/>
      <c r="U991" s="95"/>
      <c r="Z991" s="95"/>
    </row>
    <row r="992" spans="4:26" x14ac:dyDescent="0.45">
      <c r="D992" s="23"/>
      <c r="E992" s="95"/>
      <c r="F992" s="95"/>
      <c r="K992" s="95"/>
      <c r="M992" s="95"/>
      <c r="N992" s="95"/>
      <c r="O992" s="117"/>
      <c r="P992" s="95"/>
      <c r="Q992" s="117"/>
      <c r="R992" s="117"/>
      <c r="S992" s="95"/>
      <c r="U992" s="95"/>
      <c r="Z992" s="95"/>
    </row>
    <row r="993" spans="4:26" x14ac:dyDescent="0.45">
      <c r="D993" s="23"/>
      <c r="E993" s="95"/>
      <c r="F993" s="95"/>
      <c r="K993" s="95"/>
      <c r="M993" s="95"/>
      <c r="N993" s="95"/>
      <c r="O993" s="117"/>
      <c r="P993" s="95"/>
      <c r="Q993" s="117"/>
      <c r="R993" s="117"/>
      <c r="S993" s="95"/>
      <c r="U993" s="95"/>
      <c r="Z993" s="95"/>
    </row>
    <row r="994" spans="4:26" x14ac:dyDescent="0.45">
      <c r="D994" s="23"/>
      <c r="E994" s="95"/>
      <c r="F994" s="95"/>
      <c r="K994" s="95"/>
      <c r="M994" s="95"/>
      <c r="N994" s="95"/>
      <c r="O994" s="117"/>
      <c r="P994" s="95"/>
      <c r="Q994" s="117"/>
      <c r="R994" s="117"/>
      <c r="S994" s="95"/>
      <c r="U994" s="95"/>
      <c r="Z994" s="95"/>
    </row>
    <row r="995" spans="4:26" x14ac:dyDescent="0.45">
      <c r="D995" s="23"/>
      <c r="E995" s="95"/>
      <c r="F995" s="95"/>
      <c r="K995" s="95"/>
      <c r="M995" s="95"/>
      <c r="N995" s="95"/>
      <c r="O995" s="117"/>
      <c r="P995" s="95"/>
      <c r="Q995" s="117"/>
      <c r="R995" s="117"/>
      <c r="S995" s="95"/>
      <c r="U995" s="95"/>
      <c r="Z995" s="95"/>
    </row>
    <row r="996" spans="4:26" x14ac:dyDescent="0.45">
      <c r="D996" s="23"/>
      <c r="E996" s="95"/>
      <c r="F996" s="95"/>
      <c r="K996" s="95"/>
      <c r="M996" s="95"/>
      <c r="N996" s="95"/>
      <c r="O996" s="117"/>
      <c r="P996" s="95"/>
      <c r="Q996" s="117"/>
      <c r="R996" s="117"/>
      <c r="S996" s="95"/>
      <c r="U996" s="95"/>
      <c r="Z996" s="95"/>
    </row>
    <row r="997" spans="4:26" x14ac:dyDescent="0.45">
      <c r="D997" s="23"/>
      <c r="E997" s="95"/>
      <c r="F997" s="95"/>
      <c r="K997" s="95"/>
      <c r="M997" s="95"/>
      <c r="N997" s="95"/>
      <c r="O997" s="117"/>
      <c r="P997" s="95"/>
      <c r="Q997" s="117"/>
      <c r="R997" s="117"/>
      <c r="S997" s="95"/>
      <c r="U997" s="95"/>
      <c r="Z997" s="95"/>
    </row>
    <row r="998" spans="4:26" x14ac:dyDescent="0.45">
      <c r="D998" s="23"/>
      <c r="E998" s="95"/>
      <c r="F998" s="95"/>
      <c r="K998" s="95"/>
      <c r="M998" s="95"/>
      <c r="N998" s="95"/>
      <c r="O998" s="117"/>
      <c r="P998" s="95"/>
      <c r="Q998" s="117"/>
      <c r="R998" s="117"/>
      <c r="S998" s="95"/>
      <c r="U998" s="95"/>
      <c r="Z998" s="95"/>
    </row>
    <row r="999" spans="4:26" x14ac:dyDescent="0.45">
      <c r="D999" s="23"/>
      <c r="E999" s="95"/>
      <c r="F999" s="95"/>
      <c r="K999" s="95"/>
      <c r="M999" s="95"/>
      <c r="N999" s="95"/>
      <c r="O999" s="117"/>
      <c r="P999" s="95"/>
      <c r="Q999" s="117"/>
      <c r="R999" s="117"/>
      <c r="S999" s="95"/>
      <c r="U999" s="95"/>
      <c r="Z999" s="95"/>
    </row>
    <row r="1000" spans="4:26" x14ac:dyDescent="0.45">
      <c r="D1000" s="23"/>
      <c r="E1000" s="95"/>
      <c r="F1000" s="95"/>
      <c r="K1000" s="95"/>
      <c r="M1000" s="95"/>
      <c r="N1000" s="95"/>
      <c r="O1000" s="117"/>
      <c r="P1000" s="95"/>
      <c r="Q1000" s="117"/>
      <c r="R1000" s="117"/>
      <c r="S1000" s="95"/>
      <c r="U1000" s="95"/>
      <c r="Z1000" s="95"/>
    </row>
    <row r="1001" spans="4:26" x14ac:dyDescent="0.45">
      <c r="D1001" s="23"/>
      <c r="E1001" s="95"/>
      <c r="F1001" s="95"/>
      <c r="K1001" s="95"/>
      <c r="M1001" s="95"/>
      <c r="N1001" s="95"/>
      <c r="O1001" s="117"/>
      <c r="P1001" s="95"/>
      <c r="Q1001" s="117"/>
      <c r="R1001" s="117"/>
      <c r="S1001" s="95"/>
      <c r="U1001" s="95"/>
      <c r="Z1001" s="95"/>
    </row>
    <row r="1002" spans="4:26" x14ac:dyDescent="0.45">
      <c r="D1002" s="23"/>
      <c r="E1002" s="95"/>
      <c r="F1002" s="95"/>
      <c r="K1002" s="95"/>
      <c r="M1002" s="95"/>
      <c r="N1002" s="95"/>
      <c r="O1002" s="117"/>
      <c r="P1002" s="95"/>
      <c r="Q1002" s="117"/>
      <c r="R1002" s="117"/>
      <c r="S1002" s="95"/>
      <c r="U1002" s="95"/>
      <c r="Z1002" s="95"/>
    </row>
    <row r="1003" spans="4:26" x14ac:dyDescent="0.45">
      <c r="D1003" s="23"/>
      <c r="E1003" s="95"/>
      <c r="F1003" s="95"/>
      <c r="K1003" s="95"/>
      <c r="M1003" s="95"/>
      <c r="N1003" s="95"/>
      <c r="O1003" s="117"/>
      <c r="P1003" s="95"/>
      <c r="Q1003" s="117"/>
      <c r="R1003" s="117"/>
      <c r="S1003" s="95"/>
      <c r="U1003" s="95"/>
      <c r="Z1003" s="95"/>
    </row>
    <row r="1004" spans="4:26" x14ac:dyDescent="0.45">
      <c r="D1004" s="23"/>
      <c r="E1004" s="95"/>
      <c r="F1004" s="95"/>
      <c r="K1004" s="95"/>
      <c r="M1004" s="95"/>
      <c r="N1004" s="95"/>
      <c r="O1004" s="117"/>
      <c r="P1004" s="95"/>
      <c r="Q1004" s="117"/>
      <c r="R1004" s="117"/>
      <c r="S1004" s="95"/>
      <c r="U1004" s="95"/>
      <c r="Z1004" s="95"/>
    </row>
    <row r="1005" spans="4:26" x14ac:dyDescent="0.45">
      <c r="D1005" s="23"/>
      <c r="E1005" s="95"/>
      <c r="F1005" s="95"/>
      <c r="K1005" s="95"/>
      <c r="M1005" s="95"/>
      <c r="N1005" s="95"/>
      <c r="O1005" s="117"/>
      <c r="P1005" s="95"/>
      <c r="Q1005" s="117"/>
      <c r="R1005" s="117"/>
      <c r="S1005" s="95"/>
      <c r="U1005" s="95"/>
      <c r="Z1005" s="95"/>
    </row>
    <row r="1006" spans="4:26" x14ac:dyDescent="0.45">
      <c r="D1006" s="23"/>
      <c r="E1006" s="95"/>
      <c r="F1006" s="95"/>
      <c r="K1006" s="95"/>
      <c r="M1006" s="95"/>
      <c r="N1006" s="95"/>
      <c r="O1006" s="117"/>
      <c r="P1006" s="95"/>
      <c r="Q1006" s="117"/>
      <c r="R1006" s="117"/>
      <c r="S1006" s="95"/>
      <c r="U1006" s="95"/>
      <c r="Z1006" s="95"/>
    </row>
    <row r="1007" spans="4:26" x14ac:dyDescent="0.45">
      <c r="D1007" s="23"/>
      <c r="E1007" s="95"/>
      <c r="F1007" s="95"/>
      <c r="K1007" s="95"/>
      <c r="M1007" s="95"/>
      <c r="N1007" s="95"/>
      <c r="O1007" s="117"/>
      <c r="P1007" s="95"/>
      <c r="Q1007" s="117"/>
      <c r="R1007" s="117"/>
      <c r="S1007" s="95"/>
      <c r="U1007" s="95"/>
      <c r="Z1007" s="95"/>
    </row>
    <row r="1008" spans="4:26" x14ac:dyDescent="0.45">
      <c r="D1008" s="23"/>
      <c r="E1008" s="95"/>
      <c r="F1008" s="95"/>
      <c r="K1008" s="95"/>
      <c r="M1008" s="95"/>
      <c r="N1008" s="95"/>
      <c r="O1008" s="117"/>
      <c r="P1008" s="95"/>
      <c r="Q1008" s="117"/>
      <c r="R1008" s="117"/>
      <c r="S1008" s="95"/>
      <c r="U1008" s="95"/>
      <c r="Z1008" s="95"/>
    </row>
    <row r="1009" spans="4:26" x14ac:dyDescent="0.45">
      <c r="D1009" s="23"/>
      <c r="E1009" s="95"/>
      <c r="F1009" s="95"/>
      <c r="K1009" s="95"/>
      <c r="M1009" s="95"/>
      <c r="N1009" s="95"/>
      <c r="O1009" s="117"/>
      <c r="P1009" s="95"/>
      <c r="Q1009" s="117"/>
      <c r="R1009" s="117"/>
      <c r="S1009" s="95"/>
      <c r="U1009" s="95"/>
      <c r="Z1009" s="95"/>
    </row>
    <row r="1010" spans="4:26" x14ac:dyDescent="0.45">
      <c r="D1010" s="23"/>
      <c r="E1010" s="95"/>
      <c r="F1010" s="95"/>
      <c r="K1010" s="95"/>
      <c r="M1010" s="95"/>
      <c r="N1010" s="95"/>
      <c r="O1010" s="117"/>
      <c r="P1010" s="95"/>
      <c r="Q1010" s="117"/>
      <c r="R1010" s="117"/>
      <c r="S1010" s="95"/>
      <c r="U1010" s="95"/>
      <c r="Z1010" s="95"/>
    </row>
    <row r="1011" spans="4:26" x14ac:dyDescent="0.45">
      <c r="D1011" s="23"/>
      <c r="E1011" s="95"/>
      <c r="F1011" s="95"/>
      <c r="K1011" s="95"/>
      <c r="M1011" s="95"/>
      <c r="N1011" s="95"/>
      <c r="O1011" s="117"/>
      <c r="P1011" s="95"/>
      <c r="Q1011" s="117"/>
      <c r="R1011" s="117"/>
      <c r="S1011" s="95"/>
      <c r="U1011" s="95"/>
      <c r="Z1011" s="95"/>
    </row>
    <row r="1012" spans="4:26" x14ac:dyDescent="0.45">
      <c r="D1012" s="23"/>
      <c r="E1012" s="95"/>
      <c r="F1012" s="95"/>
      <c r="K1012" s="95"/>
      <c r="M1012" s="95"/>
      <c r="N1012" s="95"/>
      <c r="O1012" s="117"/>
      <c r="P1012" s="95"/>
      <c r="Q1012" s="117"/>
      <c r="R1012" s="117"/>
      <c r="S1012" s="95"/>
      <c r="U1012" s="95"/>
      <c r="Z1012" s="95"/>
    </row>
    <row r="1013" spans="4:26" x14ac:dyDescent="0.45">
      <c r="D1013" s="23"/>
      <c r="E1013" s="95"/>
      <c r="F1013" s="95"/>
      <c r="K1013" s="95"/>
      <c r="M1013" s="95"/>
      <c r="N1013" s="95"/>
      <c r="O1013" s="117"/>
      <c r="P1013" s="95"/>
      <c r="Q1013" s="117"/>
      <c r="R1013" s="117"/>
      <c r="S1013" s="95"/>
      <c r="U1013" s="95"/>
      <c r="Z1013" s="95"/>
    </row>
    <row r="1014" spans="4:26" x14ac:dyDescent="0.45">
      <c r="D1014" s="23"/>
      <c r="E1014" s="95"/>
      <c r="F1014" s="95"/>
      <c r="K1014" s="95"/>
      <c r="M1014" s="95"/>
      <c r="N1014" s="95"/>
      <c r="O1014" s="117"/>
      <c r="P1014" s="95"/>
      <c r="Q1014" s="117"/>
      <c r="R1014" s="117"/>
      <c r="S1014" s="95"/>
      <c r="U1014" s="95"/>
      <c r="Z1014" s="95"/>
    </row>
    <row r="1015" spans="4:26" x14ac:dyDescent="0.45">
      <c r="D1015" s="23"/>
      <c r="E1015" s="95"/>
      <c r="F1015" s="95"/>
      <c r="K1015" s="95"/>
      <c r="M1015" s="95"/>
      <c r="N1015" s="95"/>
      <c r="O1015" s="117"/>
      <c r="P1015" s="95"/>
      <c r="Q1015" s="117"/>
      <c r="R1015" s="117"/>
      <c r="S1015" s="95"/>
      <c r="U1015" s="95"/>
      <c r="Z1015" s="95"/>
    </row>
    <row r="1016" spans="4:26" x14ac:dyDescent="0.45">
      <c r="D1016" s="23"/>
      <c r="E1016" s="95"/>
      <c r="F1016" s="95"/>
      <c r="K1016" s="95"/>
      <c r="M1016" s="95"/>
      <c r="N1016" s="95"/>
      <c r="O1016" s="117"/>
      <c r="P1016" s="95"/>
      <c r="Q1016" s="117"/>
      <c r="R1016" s="117"/>
      <c r="S1016" s="95"/>
      <c r="U1016" s="95"/>
      <c r="Z1016" s="95"/>
    </row>
    <row r="1017" spans="4:26" x14ac:dyDescent="0.45">
      <c r="D1017" s="23"/>
      <c r="E1017" s="95"/>
      <c r="F1017" s="95"/>
      <c r="K1017" s="95"/>
      <c r="M1017" s="95"/>
      <c r="N1017" s="95"/>
      <c r="O1017" s="117"/>
      <c r="P1017" s="95"/>
      <c r="Q1017" s="117"/>
      <c r="R1017" s="117"/>
      <c r="S1017" s="95"/>
      <c r="U1017" s="95"/>
      <c r="Z1017" s="95"/>
    </row>
    <row r="1018" spans="4:26" x14ac:dyDescent="0.45">
      <c r="D1018" s="23"/>
      <c r="E1018" s="95"/>
      <c r="F1018" s="95"/>
      <c r="K1018" s="95"/>
      <c r="M1018" s="95"/>
      <c r="N1018" s="95"/>
      <c r="O1018" s="117"/>
      <c r="P1018" s="95"/>
      <c r="Q1018" s="117"/>
      <c r="R1018" s="117"/>
      <c r="S1018" s="95"/>
      <c r="U1018" s="95"/>
      <c r="Z1018" s="95"/>
    </row>
    <row r="1019" spans="4:26" x14ac:dyDescent="0.45">
      <c r="D1019" s="23"/>
      <c r="E1019" s="95"/>
      <c r="F1019" s="95"/>
      <c r="K1019" s="95"/>
      <c r="M1019" s="95"/>
      <c r="N1019" s="95"/>
      <c r="O1019" s="117"/>
      <c r="P1019" s="95"/>
      <c r="Q1019" s="117"/>
      <c r="R1019" s="117"/>
      <c r="S1019" s="95"/>
      <c r="U1019" s="95"/>
      <c r="Z1019" s="95"/>
    </row>
    <row r="1020" spans="4:26" x14ac:dyDescent="0.45">
      <c r="D1020" s="23"/>
      <c r="E1020" s="95"/>
      <c r="F1020" s="95"/>
      <c r="K1020" s="95"/>
      <c r="M1020" s="95"/>
      <c r="N1020" s="95"/>
      <c r="O1020" s="117"/>
      <c r="P1020" s="95"/>
      <c r="Q1020" s="117"/>
      <c r="R1020" s="117"/>
      <c r="S1020" s="95"/>
      <c r="U1020" s="95"/>
      <c r="Z1020" s="95"/>
    </row>
    <row r="1021" spans="4:26" x14ac:dyDescent="0.45">
      <c r="D1021" s="23"/>
      <c r="E1021" s="95"/>
      <c r="F1021" s="95"/>
      <c r="K1021" s="95"/>
      <c r="M1021" s="95"/>
      <c r="N1021" s="95"/>
      <c r="O1021" s="117"/>
      <c r="P1021" s="95"/>
      <c r="Q1021" s="117"/>
      <c r="R1021" s="117"/>
      <c r="S1021" s="95"/>
      <c r="U1021" s="95"/>
      <c r="Z1021" s="95"/>
    </row>
    <row r="1022" spans="4:26" x14ac:dyDescent="0.45">
      <c r="D1022" s="23"/>
      <c r="E1022" s="95"/>
      <c r="F1022" s="95"/>
      <c r="K1022" s="95"/>
      <c r="M1022" s="95"/>
      <c r="N1022" s="95"/>
      <c r="O1022" s="117"/>
      <c r="P1022" s="95"/>
      <c r="Q1022" s="117"/>
      <c r="R1022" s="117"/>
      <c r="S1022" s="95"/>
      <c r="U1022" s="95"/>
      <c r="Z1022" s="95"/>
    </row>
    <row r="1023" spans="4:26" x14ac:dyDescent="0.45">
      <c r="D1023" s="23"/>
      <c r="E1023" s="95"/>
      <c r="F1023" s="95"/>
      <c r="K1023" s="95"/>
      <c r="M1023" s="95"/>
      <c r="N1023" s="95"/>
      <c r="O1023" s="117"/>
      <c r="P1023" s="95"/>
      <c r="Q1023" s="117"/>
      <c r="R1023" s="117"/>
      <c r="S1023" s="95"/>
      <c r="U1023" s="95"/>
      <c r="Z1023" s="95"/>
    </row>
    <row r="1024" spans="4:26" x14ac:dyDescent="0.45">
      <c r="D1024" s="23"/>
      <c r="E1024" s="95"/>
      <c r="F1024" s="95"/>
      <c r="K1024" s="95"/>
      <c r="M1024" s="95"/>
      <c r="N1024" s="95"/>
      <c r="O1024" s="117"/>
      <c r="P1024" s="95"/>
      <c r="Q1024" s="117"/>
      <c r="R1024" s="117"/>
      <c r="S1024" s="95"/>
      <c r="U1024" s="95"/>
      <c r="Z1024" s="95"/>
    </row>
    <row r="1025" spans="4:26" x14ac:dyDescent="0.45">
      <c r="D1025" s="23"/>
      <c r="E1025" s="95"/>
      <c r="F1025" s="95"/>
      <c r="K1025" s="95"/>
      <c r="M1025" s="95"/>
      <c r="N1025" s="95"/>
      <c r="O1025" s="117"/>
      <c r="P1025" s="95"/>
      <c r="Q1025" s="117"/>
      <c r="R1025" s="117"/>
      <c r="S1025" s="95"/>
      <c r="U1025" s="95"/>
      <c r="Z1025" s="95"/>
    </row>
    <row r="1026" spans="4:26" x14ac:dyDescent="0.45">
      <c r="D1026" s="23"/>
      <c r="E1026" s="95"/>
      <c r="F1026" s="95"/>
      <c r="K1026" s="95"/>
      <c r="M1026" s="95"/>
      <c r="N1026" s="95"/>
      <c r="O1026" s="117"/>
      <c r="P1026" s="95"/>
      <c r="Q1026" s="117"/>
      <c r="R1026" s="117"/>
      <c r="S1026" s="95"/>
      <c r="U1026" s="95"/>
      <c r="Z1026" s="95"/>
    </row>
    <row r="1027" spans="4:26" x14ac:dyDescent="0.45">
      <c r="D1027" s="23"/>
      <c r="E1027" s="95"/>
      <c r="F1027" s="95"/>
      <c r="K1027" s="95"/>
      <c r="M1027" s="95"/>
      <c r="N1027" s="95"/>
      <c r="O1027" s="117"/>
      <c r="P1027" s="95"/>
      <c r="Q1027" s="117"/>
      <c r="R1027" s="117"/>
      <c r="S1027" s="95"/>
      <c r="U1027" s="95"/>
      <c r="Z1027" s="95"/>
    </row>
    <row r="1028" spans="4:26" x14ac:dyDescent="0.45">
      <c r="D1028" s="23"/>
      <c r="E1028" s="95"/>
      <c r="F1028" s="95"/>
      <c r="K1028" s="95"/>
      <c r="M1028" s="95"/>
      <c r="N1028" s="95"/>
      <c r="O1028" s="117"/>
      <c r="P1028" s="95"/>
      <c r="Q1028" s="117"/>
      <c r="R1028" s="117"/>
      <c r="S1028" s="95"/>
      <c r="U1028" s="95"/>
      <c r="Z1028" s="95"/>
    </row>
    <row r="1029" spans="4:26" x14ac:dyDescent="0.45">
      <c r="D1029" s="23"/>
      <c r="E1029" s="95"/>
      <c r="F1029" s="95"/>
      <c r="K1029" s="95"/>
      <c r="M1029" s="95"/>
      <c r="N1029" s="95"/>
      <c r="O1029" s="117"/>
      <c r="P1029" s="95"/>
      <c r="Q1029" s="117"/>
      <c r="R1029" s="117"/>
      <c r="S1029" s="95"/>
      <c r="U1029" s="95"/>
      <c r="Z1029" s="95"/>
    </row>
    <row r="1030" spans="4:26" x14ac:dyDescent="0.45">
      <c r="D1030" s="23"/>
      <c r="E1030" s="95"/>
      <c r="F1030" s="95"/>
      <c r="K1030" s="95"/>
      <c r="M1030" s="95"/>
      <c r="N1030" s="95"/>
      <c r="O1030" s="117"/>
      <c r="P1030" s="95"/>
      <c r="Q1030" s="117"/>
      <c r="R1030" s="117"/>
      <c r="S1030" s="95"/>
      <c r="U1030" s="95"/>
      <c r="Z1030" s="95"/>
    </row>
    <row r="1031" spans="4:26" x14ac:dyDescent="0.45">
      <c r="D1031" s="23"/>
      <c r="E1031" s="95"/>
      <c r="F1031" s="95"/>
      <c r="K1031" s="95"/>
      <c r="M1031" s="95"/>
      <c r="N1031" s="95"/>
      <c r="O1031" s="117"/>
      <c r="P1031" s="95"/>
      <c r="Q1031" s="117"/>
      <c r="R1031" s="117"/>
      <c r="S1031" s="95"/>
      <c r="U1031" s="95"/>
      <c r="Z1031" s="95"/>
    </row>
    <row r="1032" spans="4:26" x14ac:dyDescent="0.45">
      <c r="D1032" s="23"/>
      <c r="E1032" s="95"/>
      <c r="F1032" s="95"/>
      <c r="K1032" s="95"/>
      <c r="M1032" s="95"/>
      <c r="N1032" s="95"/>
      <c r="O1032" s="117"/>
      <c r="P1032" s="95"/>
      <c r="Q1032" s="117"/>
      <c r="R1032" s="117"/>
      <c r="S1032" s="95"/>
      <c r="U1032" s="95"/>
      <c r="Z1032" s="95"/>
    </row>
    <row r="1033" spans="4:26" x14ac:dyDescent="0.45">
      <c r="D1033" s="23"/>
      <c r="E1033" s="95"/>
      <c r="F1033" s="95"/>
      <c r="K1033" s="95"/>
      <c r="M1033" s="95"/>
      <c r="N1033" s="95"/>
      <c r="O1033" s="117"/>
      <c r="P1033" s="95"/>
      <c r="Q1033" s="117"/>
      <c r="R1033" s="117"/>
      <c r="S1033" s="95"/>
      <c r="U1033" s="95"/>
      <c r="Z1033" s="95"/>
    </row>
    <row r="1034" spans="4:26" x14ac:dyDescent="0.45">
      <c r="D1034" s="23"/>
      <c r="E1034" s="95"/>
      <c r="F1034" s="95"/>
      <c r="K1034" s="95"/>
      <c r="M1034" s="95"/>
      <c r="N1034" s="95"/>
      <c r="O1034" s="117"/>
      <c r="P1034" s="95"/>
      <c r="Q1034" s="117"/>
      <c r="R1034" s="117"/>
      <c r="S1034" s="95"/>
      <c r="U1034" s="95"/>
      <c r="Z1034" s="95"/>
    </row>
    <row r="1035" spans="4:26" x14ac:dyDescent="0.45">
      <c r="D1035" s="23"/>
      <c r="E1035" s="95"/>
      <c r="F1035" s="95"/>
      <c r="K1035" s="95"/>
      <c r="M1035" s="95"/>
      <c r="N1035" s="95"/>
      <c r="O1035" s="117"/>
      <c r="P1035" s="95"/>
      <c r="Q1035" s="117"/>
      <c r="R1035" s="117"/>
      <c r="S1035" s="95"/>
      <c r="U1035" s="95"/>
      <c r="Z1035" s="95"/>
    </row>
    <row r="1036" spans="4:26" x14ac:dyDescent="0.45">
      <c r="D1036" s="23"/>
      <c r="E1036" s="95"/>
      <c r="F1036" s="95"/>
      <c r="K1036" s="95"/>
      <c r="M1036" s="95"/>
      <c r="N1036" s="95"/>
      <c r="O1036" s="117"/>
      <c r="P1036" s="95"/>
      <c r="Q1036" s="117"/>
      <c r="R1036" s="117"/>
      <c r="S1036" s="95"/>
      <c r="U1036" s="95"/>
      <c r="Z1036" s="95"/>
    </row>
    <row r="1037" spans="4:26" x14ac:dyDescent="0.45">
      <c r="D1037" s="23"/>
      <c r="E1037" s="95"/>
      <c r="F1037" s="95"/>
      <c r="K1037" s="95"/>
      <c r="M1037" s="95"/>
      <c r="N1037" s="95"/>
      <c r="O1037" s="117"/>
      <c r="P1037" s="95"/>
      <c r="Q1037" s="117"/>
      <c r="R1037" s="117"/>
      <c r="S1037" s="95"/>
      <c r="U1037" s="95"/>
      <c r="Z1037" s="95"/>
    </row>
    <row r="1038" spans="4:26" x14ac:dyDescent="0.45">
      <c r="D1038" s="23"/>
      <c r="E1038" s="95"/>
      <c r="F1038" s="95"/>
      <c r="K1038" s="95"/>
      <c r="M1038" s="95"/>
      <c r="N1038" s="95"/>
      <c r="O1038" s="117"/>
      <c r="P1038" s="95"/>
      <c r="Q1038" s="117"/>
      <c r="R1038" s="117"/>
      <c r="S1038" s="95"/>
      <c r="U1038" s="95"/>
      <c r="Z1038" s="95"/>
    </row>
    <row r="1039" spans="4:26" x14ac:dyDescent="0.45">
      <c r="D1039" s="23"/>
      <c r="E1039" s="95"/>
      <c r="F1039" s="95"/>
      <c r="K1039" s="95"/>
      <c r="M1039" s="95"/>
      <c r="N1039" s="95"/>
      <c r="O1039" s="117"/>
      <c r="P1039" s="95"/>
      <c r="Q1039" s="117"/>
      <c r="R1039" s="117"/>
      <c r="S1039" s="95"/>
      <c r="U1039" s="95"/>
      <c r="Z1039" s="95"/>
    </row>
    <row r="1040" spans="4:26" x14ac:dyDescent="0.45">
      <c r="D1040" s="23"/>
      <c r="E1040" s="95"/>
      <c r="F1040" s="95"/>
      <c r="K1040" s="95"/>
      <c r="M1040" s="95"/>
      <c r="N1040" s="95"/>
      <c r="O1040" s="117"/>
      <c r="P1040" s="95"/>
      <c r="Q1040" s="117"/>
      <c r="R1040" s="117"/>
      <c r="S1040" s="95"/>
      <c r="U1040" s="95"/>
      <c r="Z1040" s="95"/>
    </row>
    <row r="1041" spans="4:26" x14ac:dyDescent="0.45">
      <c r="D1041" s="23"/>
      <c r="E1041" s="95"/>
      <c r="F1041" s="95"/>
      <c r="K1041" s="95"/>
      <c r="M1041" s="95"/>
      <c r="N1041" s="95"/>
      <c r="O1041" s="117"/>
      <c r="P1041" s="95"/>
      <c r="Q1041" s="117"/>
      <c r="R1041" s="117"/>
      <c r="S1041" s="95"/>
      <c r="U1041" s="95"/>
      <c r="Z1041" s="95"/>
    </row>
    <row r="1042" spans="4:26" x14ac:dyDescent="0.45">
      <c r="D1042" s="23"/>
      <c r="E1042" s="95"/>
      <c r="F1042" s="95"/>
      <c r="K1042" s="95"/>
      <c r="M1042" s="95"/>
      <c r="N1042" s="95"/>
      <c r="O1042" s="117"/>
      <c r="P1042" s="95"/>
      <c r="Q1042" s="117"/>
      <c r="R1042" s="117"/>
      <c r="S1042" s="95"/>
      <c r="U1042" s="95"/>
      <c r="Z1042" s="95"/>
    </row>
    <row r="1043" spans="4:26" x14ac:dyDescent="0.45">
      <c r="D1043" s="23"/>
      <c r="E1043" s="95"/>
      <c r="F1043" s="95"/>
      <c r="K1043" s="95"/>
      <c r="M1043" s="95"/>
      <c r="N1043" s="95"/>
      <c r="O1043" s="117"/>
      <c r="P1043" s="95"/>
      <c r="Q1043" s="117"/>
      <c r="R1043" s="117"/>
      <c r="S1043" s="95"/>
      <c r="U1043" s="95"/>
      <c r="Z1043" s="95"/>
    </row>
    <row r="1044" spans="4:26" x14ac:dyDescent="0.45">
      <c r="D1044" s="23"/>
      <c r="E1044" s="95"/>
      <c r="F1044" s="95"/>
      <c r="K1044" s="95"/>
      <c r="M1044" s="95"/>
      <c r="N1044" s="95"/>
      <c r="O1044" s="117"/>
      <c r="P1044" s="95"/>
      <c r="Q1044" s="117"/>
      <c r="R1044" s="117"/>
      <c r="S1044" s="95"/>
      <c r="U1044" s="95"/>
      <c r="Z1044" s="95"/>
    </row>
    <row r="1045" spans="4:26" x14ac:dyDescent="0.45">
      <c r="D1045" s="23"/>
      <c r="E1045" s="95"/>
      <c r="F1045" s="95"/>
      <c r="K1045" s="95"/>
      <c r="M1045" s="95"/>
      <c r="N1045" s="95"/>
      <c r="O1045" s="117"/>
      <c r="P1045" s="95"/>
      <c r="Q1045" s="117"/>
      <c r="R1045" s="117"/>
      <c r="S1045" s="95"/>
      <c r="U1045" s="95"/>
      <c r="Z1045" s="95"/>
    </row>
    <row r="1046" spans="4:26" x14ac:dyDescent="0.45">
      <c r="D1046" s="23"/>
      <c r="E1046" s="95"/>
      <c r="F1046" s="95"/>
      <c r="K1046" s="95"/>
      <c r="M1046" s="95"/>
      <c r="N1046" s="95"/>
      <c r="O1046" s="117"/>
      <c r="P1046" s="95"/>
      <c r="Q1046" s="117"/>
      <c r="R1046" s="117"/>
      <c r="S1046" s="95"/>
      <c r="U1046" s="95"/>
      <c r="Z1046" s="95"/>
    </row>
    <row r="1047" spans="4:26" x14ac:dyDescent="0.45">
      <c r="D1047" s="23"/>
      <c r="E1047" s="95"/>
      <c r="F1047" s="95"/>
      <c r="K1047" s="95"/>
      <c r="M1047" s="95"/>
      <c r="N1047" s="95"/>
      <c r="O1047" s="117"/>
      <c r="P1047" s="95"/>
      <c r="Q1047" s="117"/>
      <c r="R1047" s="117"/>
      <c r="S1047" s="95"/>
      <c r="U1047" s="95"/>
      <c r="Z1047" s="95"/>
    </row>
    <row r="1048" spans="4:26" x14ac:dyDescent="0.45">
      <c r="D1048" s="23"/>
      <c r="E1048" s="95"/>
      <c r="F1048" s="95"/>
      <c r="K1048" s="95"/>
      <c r="M1048" s="95"/>
      <c r="N1048" s="95"/>
      <c r="O1048" s="117"/>
      <c r="P1048" s="95"/>
      <c r="Q1048" s="117"/>
      <c r="R1048" s="117"/>
      <c r="S1048" s="95"/>
      <c r="U1048" s="95"/>
      <c r="Z1048" s="95"/>
    </row>
    <row r="1049" spans="4:26" x14ac:dyDescent="0.45">
      <c r="D1049" s="23"/>
      <c r="E1049" s="95"/>
      <c r="F1049" s="95"/>
      <c r="K1049" s="95"/>
      <c r="M1049" s="95"/>
      <c r="N1049" s="95"/>
      <c r="O1049" s="117"/>
      <c r="P1049" s="95"/>
      <c r="Q1049" s="117"/>
      <c r="R1049" s="117"/>
      <c r="S1049" s="95"/>
      <c r="U1049" s="95"/>
      <c r="Z1049" s="95"/>
    </row>
    <row r="1050" spans="4:26" x14ac:dyDescent="0.45">
      <c r="D1050" s="23"/>
      <c r="E1050" s="95"/>
      <c r="F1050" s="95"/>
      <c r="K1050" s="95"/>
      <c r="M1050" s="95"/>
      <c r="N1050" s="95"/>
      <c r="O1050" s="117"/>
      <c r="P1050" s="95"/>
      <c r="Q1050" s="117"/>
      <c r="R1050" s="117"/>
      <c r="S1050" s="95"/>
      <c r="U1050" s="95"/>
      <c r="Z1050" s="95"/>
    </row>
    <row r="1051" spans="4:26" x14ac:dyDescent="0.45">
      <c r="D1051" s="23"/>
      <c r="E1051" s="95"/>
      <c r="F1051" s="95"/>
      <c r="K1051" s="95"/>
      <c r="M1051" s="95"/>
      <c r="N1051" s="95"/>
      <c r="O1051" s="117"/>
      <c r="P1051" s="95"/>
      <c r="Q1051" s="117"/>
      <c r="R1051" s="117"/>
      <c r="S1051" s="95"/>
      <c r="U1051" s="95"/>
      <c r="Z1051" s="95"/>
    </row>
    <row r="1052" spans="4:26" x14ac:dyDescent="0.45">
      <c r="D1052" s="23"/>
      <c r="E1052" s="95"/>
      <c r="F1052" s="95"/>
      <c r="K1052" s="95"/>
      <c r="M1052" s="95"/>
      <c r="N1052" s="95"/>
      <c r="O1052" s="117"/>
      <c r="P1052" s="95"/>
      <c r="Q1052" s="117"/>
      <c r="R1052" s="117"/>
      <c r="S1052" s="95"/>
      <c r="U1052" s="95"/>
      <c r="Z1052" s="95"/>
    </row>
    <row r="1053" spans="4:26" x14ac:dyDescent="0.45">
      <c r="D1053" s="23"/>
      <c r="E1053" s="95"/>
      <c r="F1053" s="95"/>
      <c r="K1053" s="95"/>
      <c r="M1053" s="95"/>
      <c r="N1053" s="95"/>
      <c r="O1053" s="117"/>
      <c r="P1053" s="95"/>
      <c r="Q1053" s="117"/>
      <c r="R1053" s="117"/>
      <c r="S1053" s="95"/>
      <c r="U1053" s="95"/>
      <c r="Z1053" s="95"/>
    </row>
    <row r="1054" spans="4:26" x14ac:dyDescent="0.45">
      <c r="D1054" s="23"/>
      <c r="E1054" s="95"/>
      <c r="F1054" s="95"/>
      <c r="K1054" s="95"/>
      <c r="M1054" s="95"/>
      <c r="N1054" s="95"/>
      <c r="O1054" s="117"/>
      <c r="P1054" s="95"/>
      <c r="Q1054" s="117"/>
      <c r="R1054" s="117"/>
      <c r="S1054" s="95"/>
      <c r="U1054" s="95"/>
      <c r="Z1054" s="95"/>
    </row>
    <row r="1055" spans="4:26" x14ac:dyDescent="0.45">
      <c r="D1055" s="23"/>
      <c r="E1055" s="95"/>
      <c r="F1055" s="95"/>
      <c r="K1055" s="95"/>
      <c r="M1055" s="95"/>
      <c r="N1055" s="95"/>
      <c r="O1055" s="117"/>
      <c r="P1055" s="95"/>
      <c r="Q1055" s="117"/>
      <c r="R1055" s="117"/>
      <c r="S1055" s="95"/>
      <c r="U1055" s="95"/>
      <c r="Z1055" s="95"/>
    </row>
    <row r="1056" spans="4:26" x14ac:dyDescent="0.45">
      <c r="D1056" s="23"/>
      <c r="E1056" s="95"/>
      <c r="F1056" s="95"/>
      <c r="K1056" s="95"/>
      <c r="M1056" s="95"/>
      <c r="N1056" s="95"/>
      <c r="O1056" s="117"/>
      <c r="P1056" s="95"/>
      <c r="Q1056" s="117"/>
      <c r="R1056" s="117"/>
      <c r="S1056" s="95"/>
      <c r="U1056" s="95"/>
      <c r="Z1056" s="95"/>
    </row>
    <row r="1057" spans="4:26" x14ac:dyDescent="0.45">
      <c r="D1057" s="23"/>
      <c r="E1057" s="95"/>
      <c r="F1057" s="95"/>
      <c r="K1057" s="95"/>
      <c r="M1057" s="95"/>
      <c r="N1057" s="95"/>
      <c r="O1057" s="117"/>
      <c r="P1057" s="95"/>
      <c r="Q1057" s="117"/>
      <c r="R1057" s="117"/>
      <c r="S1057" s="95"/>
      <c r="U1057" s="95"/>
      <c r="Z1057" s="95"/>
    </row>
    <row r="1058" spans="4:26" x14ac:dyDescent="0.45">
      <c r="D1058" s="23"/>
      <c r="E1058" s="95"/>
      <c r="F1058" s="95"/>
      <c r="K1058" s="95"/>
      <c r="M1058" s="95"/>
      <c r="N1058" s="95"/>
      <c r="O1058" s="117"/>
      <c r="P1058" s="95"/>
      <c r="Q1058" s="117"/>
      <c r="R1058" s="117"/>
      <c r="S1058" s="95"/>
      <c r="U1058" s="95"/>
      <c r="Z1058" s="95"/>
    </row>
    <row r="1059" spans="4:26" x14ac:dyDescent="0.45">
      <c r="D1059" s="23"/>
      <c r="E1059" s="95"/>
      <c r="F1059" s="95"/>
      <c r="K1059" s="95"/>
      <c r="M1059" s="95"/>
      <c r="N1059" s="95"/>
      <c r="O1059" s="117"/>
      <c r="P1059" s="95"/>
      <c r="Q1059" s="117"/>
      <c r="R1059" s="117"/>
      <c r="S1059" s="95"/>
      <c r="U1059" s="95"/>
      <c r="Z1059" s="95"/>
    </row>
    <row r="1060" spans="4:26" x14ac:dyDescent="0.45">
      <c r="D1060" s="23"/>
      <c r="E1060" s="95"/>
      <c r="F1060" s="95"/>
      <c r="K1060" s="95"/>
      <c r="M1060" s="95"/>
      <c r="N1060" s="95"/>
      <c r="O1060" s="117"/>
      <c r="P1060" s="95"/>
      <c r="Q1060" s="117"/>
      <c r="R1060" s="117"/>
      <c r="S1060" s="95"/>
      <c r="U1060" s="95"/>
      <c r="Z1060" s="95"/>
    </row>
    <row r="1061" spans="4:26" x14ac:dyDescent="0.45">
      <c r="D1061" s="23"/>
      <c r="E1061" s="95"/>
      <c r="F1061" s="95"/>
      <c r="K1061" s="95"/>
      <c r="M1061" s="95"/>
      <c r="N1061" s="95"/>
      <c r="O1061" s="117"/>
      <c r="P1061" s="95"/>
      <c r="Q1061" s="117"/>
      <c r="R1061" s="117"/>
      <c r="S1061" s="95"/>
      <c r="U1061" s="95"/>
      <c r="Z1061" s="95"/>
    </row>
    <row r="1062" spans="4:26" x14ac:dyDescent="0.45">
      <c r="D1062" s="23"/>
      <c r="E1062" s="95"/>
      <c r="F1062" s="95"/>
      <c r="K1062" s="95"/>
      <c r="M1062" s="95"/>
      <c r="N1062" s="95"/>
      <c r="O1062" s="117"/>
      <c r="P1062" s="95"/>
      <c r="Q1062" s="117"/>
      <c r="R1062" s="117"/>
      <c r="S1062" s="95"/>
      <c r="U1062" s="95"/>
      <c r="Z1062" s="95"/>
    </row>
    <row r="1063" spans="4:26" x14ac:dyDescent="0.45">
      <c r="D1063" s="23"/>
      <c r="E1063" s="95"/>
      <c r="F1063" s="95"/>
      <c r="K1063" s="95"/>
      <c r="M1063" s="95"/>
      <c r="N1063" s="95"/>
      <c r="O1063" s="117"/>
      <c r="P1063" s="95"/>
      <c r="Q1063" s="117"/>
      <c r="R1063" s="117"/>
      <c r="S1063" s="95"/>
      <c r="U1063" s="95"/>
      <c r="Z1063" s="95"/>
    </row>
    <row r="1064" spans="4:26" x14ac:dyDescent="0.45">
      <c r="D1064" s="23"/>
      <c r="E1064" s="95"/>
      <c r="F1064" s="95"/>
      <c r="K1064" s="95"/>
      <c r="M1064" s="95"/>
      <c r="N1064" s="95"/>
      <c r="O1064" s="117"/>
      <c r="P1064" s="95"/>
      <c r="Q1064" s="117"/>
      <c r="R1064" s="117"/>
      <c r="S1064" s="95"/>
      <c r="U1064" s="95"/>
      <c r="Z1064" s="95"/>
    </row>
    <row r="1065" spans="4:26" x14ac:dyDescent="0.45">
      <c r="D1065" s="23"/>
      <c r="E1065" s="95"/>
      <c r="F1065" s="95"/>
      <c r="K1065" s="95"/>
      <c r="M1065" s="95"/>
      <c r="N1065" s="95"/>
      <c r="O1065" s="117"/>
      <c r="P1065" s="95"/>
      <c r="Q1065" s="117"/>
      <c r="R1065" s="117"/>
      <c r="S1065" s="95"/>
      <c r="U1065" s="95"/>
      <c r="Z1065" s="95"/>
    </row>
    <row r="1066" spans="4:26" x14ac:dyDescent="0.45">
      <c r="D1066" s="23"/>
      <c r="E1066" s="95"/>
      <c r="F1066" s="95"/>
      <c r="K1066" s="95"/>
      <c r="M1066" s="95"/>
      <c r="N1066" s="95"/>
      <c r="O1066" s="117"/>
      <c r="P1066" s="95"/>
      <c r="Q1066" s="117"/>
      <c r="R1066" s="117"/>
      <c r="S1066" s="95"/>
      <c r="U1066" s="95"/>
      <c r="Z1066" s="95"/>
    </row>
    <row r="1067" spans="4:26" x14ac:dyDescent="0.45">
      <c r="D1067" s="23"/>
      <c r="E1067" s="95"/>
      <c r="F1067" s="95"/>
      <c r="K1067" s="95"/>
      <c r="M1067" s="95"/>
      <c r="N1067" s="95"/>
      <c r="O1067" s="117"/>
      <c r="P1067" s="95"/>
      <c r="Q1067" s="117"/>
      <c r="R1067" s="117"/>
      <c r="S1067" s="95"/>
      <c r="U1067" s="95"/>
      <c r="Z1067" s="95"/>
    </row>
    <row r="1068" spans="4:26" x14ac:dyDescent="0.45">
      <c r="D1068" s="23"/>
      <c r="E1068" s="95"/>
      <c r="F1068" s="95"/>
      <c r="K1068" s="95"/>
      <c r="M1068" s="95"/>
      <c r="N1068" s="95"/>
      <c r="O1068" s="117"/>
      <c r="P1068" s="95"/>
      <c r="Q1068" s="117"/>
      <c r="R1068" s="117"/>
      <c r="S1068" s="95"/>
      <c r="U1068" s="95"/>
      <c r="Z1068" s="95"/>
    </row>
    <row r="1069" spans="4:26" x14ac:dyDescent="0.45">
      <c r="D1069" s="23"/>
      <c r="E1069" s="95"/>
      <c r="F1069" s="95"/>
      <c r="K1069" s="95"/>
      <c r="M1069" s="95"/>
      <c r="N1069" s="95"/>
      <c r="O1069" s="117"/>
      <c r="P1069" s="95"/>
      <c r="Q1069" s="117"/>
      <c r="R1069" s="117"/>
      <c r="S1069" s="95"/>
      <c r="U1069" s="95"/>
      <c r="Z1069" s="95"/>
    </row>
    <row r="1070" spans="4:26" x14ac:dyDescent="0.45">
      <c r="D1070" s="23"/>
      <c r="E1070" s="95"/>
      <c r="F1070" s="95"/>
      <c r="K1070" s="95"/>
      <c r="M1070" s="95"/>
      <c r="N1070" s="95"/>
      <c r="O1070" s="117"/>
      <c r="P1070" s="95"/>
      <c r="Q1070" s="117"/>
      <c r="R1070" s="117"/>
      <c r="S1070" s="95"/>
      <c r="U1070" s="95"/>
      <c r="Z1070" s="95"/>
    </row>
    <row r="1071" spans="4:26" x14ac:dyDescent="0.45">
      <c r="D1071" s="23"/>
      <c r="E1071" s="95"/>
      <c r="F1071" s="95"/>
      <c r="K1071" s="95"/>
      <c r="M1071" s="95"/>
      <c r="N1071" s="95"/>
      <c r="O1071" s="117"/>
      <c r="P1071" s="95"/>
      <c r="Q1071" s="117"/>
      <c r="R1071" s="117"/>
      <c r="S1071" s="95"/>
      <c r="U1071" s="95"/>
      <c r="Z1071" s="95"/>
    </row>
    <row r="1072" spans="4:26" x14ac:dyDescent="0.45">
      <c r="D1072" s="23"/>
      <c r="E1072" s="95"/>
      <c r="F1072" s="95"/>
      <c r="K1072" s="95"/>
      <c r="M1072" s="95"/>
      <c r="N1072" s="95"/>
      <c r="O1072" s="117"/>
      <c r="P1072" s="95"/>
      <c r="Q1072" s="117"/>
      <c r="R1072" s="117"/>
      <c r="S1072" s="95"/>
      <c r="U1072" s="95"/>
      <c r="Z1072" s="95"/>
    </row>
    <row r="1073" spans="4:26" x14ac:dyDescent="0.45">
      <c r="D1073" s="23"/>
      <c r="E1073" s="95"/>
      <c r="F1073" s="95"/>
      <c r="K1073" s="95"/>
      <c r="M1073" s="95"/>
      <c r="N1073" s="95"/>
      <c r="O1073" s="117"/>
      <c r="P1073" s="95"/>
      <c r="Q1073" s="117"/>
      <c r="R1073" s="117"/>
      <c r="S1073" s="95"/>
      <c r="U1073" s="95"/>
      <c r="Z1073" s="95"/>
    </row>
    <row r="1074" spans="4:26" x14ac:dyDescent="0.45">
      <c r="D1074" s="23"/>
      <c r="E1074" s="95"/>
      <c r="F1074" s="95"/>
      <c r="K1074" s="95"/>
      <c r="M1074" s="95"/>
      <c r="N1074" s="95"/>
      <c r="O1074" s="117"/>
      <c r="P1074" s="95"/>
      <c r="Q1074" s="117"/>
      <c r="R1074" s="117"/>
      <c r="S1074" s="95"/>
      <c r="U1074" s="95"/>
      <c r="Z1074" s="95"/>
    </row>
    <row r="1075" spans="4:26" x14ac:dyDescent="0.45">
      <c r="D1075" s="23"/>
      <c r="E1075" s="95"/>
      <c r="F1075" s="95"/>
      <c r="K1075" s="95"/>
      <c r="M1075" s="95"/>
      <c r="N1075" s="95"/>
      <c r="O1075" s="117"/>
      <c r="P1075" s="95"/>
      <c r="Q1075" s="117"/>
      <c r="R1075" s="117"/>
      <c r="S1075" s="95"/>
      <c r="U1075" s="95"/>
      <c r="Z1075" s="95"/>
    </row>
    <row r="1076" spans="4:26" x14ac:dyDescent="0.45">
      <c r="D1076" s="23"/>
      <c r="E1076" s="95"/>
      <c r="F1076" s="95"/>
      <c r="K1076" s="95"/>
      <c r="M1076" s="95"/>
      <c r="N1076" s="95"/>
      <c r="O1076" s="117"/>
      <c r="P1076" s="95"/>
      <c r="Q1076" s="117"/>
      <c r="R1076" s="117"/>
      <c r="S1076" s="95"/>
      <c r="U1076" s="95"/>
      <c r="Z1076" s="95"/>
    </row>
    <row r="1077" spans="4:26" x14ac:dyDescent="0.45">
      <c r="D1077" s="23"/>
      <c r="E1077" s="95"/>
      <c r="F1077" s="95"/>
      <c r="K1077" s="95"/>
      <c r="M1077" s="95"/>
      <c r="N1077" s="95"/>
      <c r="O1077" s="117"/>
      <c r="P1077" s="95"/>
      <c r="Q1077" s="117"/>
      <c r="R1077" s="117"/>
      <c r="S1077" s="95"/>
      <c r="U1077" s="95"/>
      <c r="Z1077" s="95"/>
    </row>
    <row r="1078" spans="4:26" x14ac:dyDescent="0.45">
      <c r="D1078" s="23"/>
      <c r="E1078" s="95"/>
      <c r="F1078" s="95"/>
      <c r="K1078" s="95"/>
      <c r="M1078" s="95"/>
      <c r="N1078" s="95"/>
      <c r="O1078" s="117"/>
      <c r="P1078" s="95"/>
      <c r="Q1078" s="117"/>
      <c r="R1078" s="117"/>
      <c r="S1078" s="95"/>
      <c r="U1078" s="95"/>
      <c r="Z1078" s="95"/>
    </row>
    <row r="1079" spans="4:26" x14ac:dyDescent="0.45">
      <c r="D1079" s="23"/>
      <c r="E1079" s="95"/>
      <c r="F1079" s="95"/>
      <c r="K1079" s="95"/>
      <c r="M1079" s="95"/>
      <c r="N1079" s="95"/>
      <c r="O1079" s="117"/>
      <c r="P1079" s="95"/>
      <c r="Q1079" s="117"/>
      <c r="R1079" s="117"/>
      <c r="S1079" s="95"/>
      <c r="U1079" s="95"/>
      <c r="Z1079" s="95"/>
    </row>
    <row r="1080" spans="4:26" x14ac:dyDescent="0.45">
      <c r="D1080" s="23"/>
      <c r="E1080" s="95"/>
      <c r="F1080" s="95"/>
      <c r="K1080" s="95"/>
      <c r="M1080" s="95"/>
      <c r="N1080" s="95"/>
      <c r="O1080" s="117"/>
      <c r="P1080" s="95"/>
      <c r="Q1080" s="117"/>
      <c r="R1080" s="117"/>
      <c r="S1080" s="95"/>
      <c r="U1080" s="95"/>
      <c r="Z1080" s="95"/>
    </row>
    <row r="1081" spans="4:26" x14ac:dyDescent="0.45">
      <c r="D1081" s="23"/>
      <c r="E1081" s="95"/>
      <c r="F1081" s="95"/>
      <c r="K1081" s="95"/>
      <c r="M1081" s="95"/>
      <c r="N1081" s="95"/>
      <c r="O1081" s="117"/>
      <c r="P1081" s="95"/>
      <c r="Q1081" s="117"/>
      <c r="R1081" s="117"/>
      <c r="S1081" s="95"/>
      <c r="U1081" s="95"/>
      <c r="Z1081" s="95"/>
    </row>
    <row r="1082" spans="4:26" x14ac:dyDescent="0.45">
      <c r="D1082" s="23"/>
      <c r="E1082" s="95"/>
      <c r="F1082" s="95"/>
      <c r="K1082" s="95"/>
      <c r="M1082" s="95"/>
      <c r="N1082" s="95"/>
      <c r="O1082" s="117"/>
      <c r="P1082" s="95"/>
      <c r="Q1082" s="117"/>
      <c r="R1082" s="117"/>
      <c r="S1082" s="95"/>
      <c r="U1082" s="95"/>
      <c r="Z1082" s="95"/>
    </row>
    <row r="1083" spans="4:26" x14ac:dyDescent="0.45">
      <c r="D1083" s="23"/>
      <c r="E1083" s="95"/>
      <c r="F1083" s="95"/>
      <c r="K1083" s="95"/>
      <c r="M1083" s="95"/>
      <c r="N1083" s="95"/>
      <c r="O1083" s="117"/>
      <c r="P1083" s="95"/>
      <c r="Q1083" s="117"/>
      <c r="R1083" s="117"/>
      <c r="S1083" s="95"/>
      <c r="U1083" s="95"/>
      <c r="Z1083" s="95"/>
    </row>
    <row r="1084" spans="4:26" x14ac:dyDescent="0.45">
      <c r="D1084" s="23"/>
      <c r="E1084" s="95"/>
      <c r="F1084" s="95"/>
      <c r="K1084" s="95"/>
      <c r="M1084" s="95"/>
      <c r="N1084" s="95"/>
      <c r="O1084" s="117"/>
      <c r="P1084" s="95"/>
      <c r="Q1084" s="117"/>
      <c r="R1084" s="117"/>
      <c r="S1084" s="95"/>
      <c r="U1084" s="95"/>
      <c r="Z1084" s="95"/>
    </row>
    <row r="1085" spans="4:26" x14ac:dyDescent="0.45">
      <c r="D1085" s="23"/>
      <c r="E1085" s="95"/>
      <c r="F1085" s="95"/>
      <c r="K1085" s="95"/>
      <c r="M1085" s="95"/>
      <c r="N1085" s="95"/>
      <c r="O1085" s="117"/>
      <c r="P1085" s="95"/>
      <c r="Q1085" s="117"/>
      <c r="R1085" s="117"/>
      <c r="S1085" s="95"/>
      <c r="U1085" s="95"/>
      <c r="Z1085" s="95"/>
    </row>
    <row r="1086" spans="4:26" x14ac:dyDescent="0.45">
      <c r="D1086" s="23"/>
      <c r="E1086" s="95"/>
      <c r="F1086" s="95"/>
      <c r="K1086" s="95"/>
      <c r="M1086" s="95"/>
      <c r="N1086" s="95"/>
      <c r="O1086" s="117"/>
      <c r="P1086" s="95"/>
      <c r="Q1086" s="117"/>
      <c r="R1086" s="117"/>
      <c r="S1086" s="95"/>
      <c r="U1086" s="95"/>
      <c r="Z1086" s="95"/>
    </row>
    <row r="1087" spans="4:26" x14ac:dyDescent="0.45">
      <c r="D1087" s="23"/>
      <c r="E1087" s="95"/>
      <c r="F1087" s="95"/>
      <c r="K1087" s="95"/>
      <c r="M1087" s="95"/>
      <c r="N1087" s="95"/>
      <c r="O1087" s="117"/>
      <c r="P1087" s="95"/>
      <c r="Q1087" s="117"/>
      <c r="R1087" s="117"/>
      <c r="S1087" s="95"/>
      <c r="U1087" s="95"/>
      <c r="Z1087" s="95"/>
    </row>
    <row r="1088" spans="4:26" x14ac:dyDescent="0.45">
      <c r="D1088" s="23"/>
      <c r="E1088" s="95"/>
      <c r="F1088" s="95"/>
      <c r="K1088" s="95"/>
      <c r="M1088" s="95"/>
      <c r="N1088" s="95"/>
      <c r="O1088" s="117"/>
      <c r="P1088" s="95"/>
      <c r="Q1088" s="117"/>
      <c r="R1088" s="117"/>
      <c r="S1088" s="95"/>
      <c r="U1088" s="95"/>
      <c r="Z1088" s="95"/>
    </row>
    <row r="1089" spans="4:26" x14ac:dyDescent="0.45">
      <c r="D1089" s="23"/>
      <c r="E1089" s="95"/>
      <c r="F1089" s="95"/>
      <c r="K1089" s="95"/>
      <c r="M1089" s="95"/>
      <c r="N1089" s="95"/>
      <c r="O1089" s="117"/>
      <c r="P1089" s="95"/>
      <c r="Q1089" s="117"/>
      <c r="R1089" s="117"/>
      <c r="S1089" s="95"/>
      <c r="U1089" s="95"/>
      <c r="Z1089" s="95"/>
    </row>
    <row r="1090" spans="4:26" x14ac:dyDescent="0.45">
      <c r="D1090" s="23"/>
      <c r="E1090" s="95"/>
      <c r="F1090" s="95"/>
      <c r="K1090" s="95"/>
      <c r="M1090" s="95"/>
      <c r="N1090" s="95"/>
      <c r="O1090" s="117"/>
      <c r="P1090" s="95"/>
      <c r="Q1090" s="117"/>
      <c r="R1090" s="117"/>
      <c r="S1090" s="95"/>
      <c r="U1090" s="95"/>
      <c r="Z1090" s="95"/>
    </row>
    <row r="1091" spans="4:26" x14ac:dyDescent="0.45">
      <c r="D1091" s="23"/>
      <c r="E1091" s="95"/>
      <c r="F1091" s="95"/>
      <c r="K1091" s="95"/>
      <c r="M1091" s="95"/>
      <c r="N1091" s="95"/>
      <c r="O1091" s="117"/>
      <c r="P1091" s="95"/>
      <c r="Q1091" s="117"/>
      <c r="R1091" s="117"/>
      <c r="S1091" s="95"/>
      <c r="U1091" s="95"/>
      <c r="Z1091" s="95"/>
    </row>
    <row r="1092" spans="4:26" x14ac:dyDescent="0.45">
      <c r="D1092" s="23"/>
      <c r="E1092" s="95"/>
      <c r="F1092" s="95"/>
      <c r="K1092" s="95"/>
      <c r="M1092" s="95"/>
      <c r="N1092" s="95"/>
      <c r="O1092" s="117"/>
      <c r="P1092" s="95"/>
      <c r="Q1092" s="117"/>
      <c r="R1092" s="117"/>
      <c r="S1092" s="95"/>
      <c r="U1092" s="95"/>
      <c r="Z1092" s="95"/>
    </row>
    <row r="1093" spans="4:26" x14ac:dyDescent="0.45">
      <c r="D1093" s="23"/>
      <c r="E1093" s="95"/>
      <c r="F1093" s="95"/>
      <c r="K1093" s="95"/>
      <c r="M1093" s="95"/>
      <c r="N1093" s="95"/>
      <c r="O1093" s="117"/>
      <c r="P1093" s="95"/>
      <c r="Q1093" s="117"/>
      <c r="R1093" s="117"/>
      <c r="S1093" s="95"/>
      <c r="U1093" s="95"/>
      <c r="Z1093" s="95"/>
    </row>
    <row r="1094" spans="4:26" x14ac:dyDescent="0.45">
      <c r="D1094" s="23"/>
      <c r="E1094" s="95"/>
      <c r="F1094" s="95"/>
      <c r="K1094" s="95"/>
      <c r="M1094" s="95"/>
      <c r="N1094" s="95"/>
      <c r="O1094" s="117"/>
      <c r="P1094" s="95"/>
      <c r="Q1094" s="117"/>
      <c r="R1094" s="117"/>
      <c r="S1094" s="95"/>
      <c r="U1094" s="95"/>
      <c r="Z1094" s="95"/>
    </row>
    <row r="1095" spans="4:26" x14ac:dyDescent="0.45">
      <c r="D1095" s="23"/>
      <c r="E1095" s="95"/>
      <c r="F1095" s="95"/>
      <c r="K1095" s="95"/>
      <c r="M1095" s="95"/>
      <c r="N1095" s="95"/>
      <c r="O1095" s="117"/>
      <c r="P1095" s="95"/>
      <c r="Q1095" s="117"/>
      <c r="R1095" s="117"/>
      <c r="S1095" s="95"/>
      <c r="U1095" s="95"/>
      <c r="Z1095" s="95"/>
    </row>
    <row r="1096" spans="4:26" x14ac:dyDescent="0.45">
      <c r="D1096" s="23"/>
      <c r="E1096" s="95"/>
      <c r="F1096" s="95"/>
      <c r="K1096" s="95"/>
      <c r="M1096" s="95"/>
      <c r="N1096" s="95"/>
      <c r="O1096" s="117"/>
      <c r="P1096" s="95"/>
      <c r="Q1096" s="117"/>
      <c r="R1096" s="117"/>
      <c r="S1096" s="95"/>
      <c r="U1096" s="95"/>
      <c r="Z1096" s="95"/>
    </row>
    <row r="1097" spans="4:26" x14ac:dyDescent="0.45">
      <c r="D1097" s="23"/>
      <c r="E1097" s="95"/>
      <c r="F1097" s="95"/>
      <c r="K1097" s="95"/>
      <c r="M1097" s="95"/>
      <c r="N1097" s="95"/>
      <c r="O1097" s="117"/>
      <c r="P1097" s="95"/>
      <c r="Q1097" s="117"/>
      <c r="R1097" s="117"/>
      <c r="S1097" s="95"/>
      <c r="U1097" s="95"/>
      <c r="Z1097" s="95"/>
    </row>
    <row r="1098" spans="4:26" x14ac:dyDescent="0.45">
      <c r="D1098" s="23"/>
      <c r="E1098" s="95"/>
      <c r="F1098" s="95"/>
      <c r="K1098" s="95"/>
      <c r="M1098" s="95"/>
      <c r="N1098" s="95"/>
      <c r="O1098" s="117"/>
      <c r="P1098" s="95"/>
      <c r="Q1098" s="117"/>
      <c r="R1098" s="117"/>
      <c r="S1098" s="95"/>
      <c r="U1098" s="95"/>
      <c r="Z1098" s="95"/>
    </row>
    <row r="1099" spans="4:26" x14ac:dyDescent="0.45">
      <c r="D1099" s="23"/>
      <c r="E1099" s="95"/>
      <c r="F1099" s="95"/>
      <c r="K1099" s="95"/>
      <c r="M1099" s="95"/>
      <c r="N1099" s="95"/>
      <c r="O1099" s="117"/>
      <c r="P1099" s="95"/>
      <c r="Q1099" s="117"/>
      <c r="R1099" s="117"/>
      <c r="S1099" s="95"/>
      <c r="U1099" s="95"/>
      <c r="Z1099" s="95"/>
    </row>
    <row r="1100" spans="4:26" x14ac:dyDescent="0.45">
      <c r="D1100" s="23"/>
      <c r="E1100" s="95"/>
      <c r="F1100" s="95"/>
      <c r="K1100" s="95"/>
      <c r="M1100" s="95"/>
      <c r="N1100" s="95"/>
      <c r="O1100" s="117"/>
      <c r="P1100" s="95"/>
      <c r="Q1100" s="117"/>
      <c r="R1100" s="117"/>
      <c r="S1100" s="95"/>
      <c r="U1100" s="95"/>
      <c r="Z1100" s="95"/>
    </row>
    <row r="1101" spans="4:26" x14ac:dyDescent="0.45">
      <c r="D1101" s="23"/>
      <c r="E1101" s="95"/>
      <c r="F1101" s="95"/>
      <c r="K1101" s="95"/>
      <c r="M1101" s="95"/>
      <c r="N1101" s="95"/>
      <c r="O1101" s="117"/>
      <c r="P1101" s="95"/>
      <c r="Q1101" s="117"/>
      <c r="R1101" s="117"/>
      <c r="S1101" s="95"/>
      <c r="U1101" s="95"/>
      <c r="Z1101" s="95"/>
    </row>
    <row r="1102" spans="4:26" x14ac:dyDescent="0.45">
      <c r="D1102" s="23"/>
      <c r="E1102" s="95"/>
      <c r="F1102" s="95"/>
      <c r="K1102" s="95"/>
      <c r="M1102" s="95"/>
      <c r="N1102" s="95"/>
      <c r="O1102" s="117"/>
      <c r="P1102" s="95"/>
      <c r="Q1102" s="117"/>
      <c r="R1102" s="117"/>
      <c r="S1102" s="95"/>
      <c r="U1102" s="95"/>
      <c r="Z1102" s="95"/>
    </row>
    <row r="1103" spans="4:26" x14ac:dyDescent="0.45">
      <c r="D1103" s="23"/>
      <c r="E1103" s="95"/>
      <c r="F1103" s="95"/>
      <c r="K1103" s="95"/>
      <c r="M1103" s="95"/>
      <c r="N1103" s="95"/>
      <c r="O1103" s="117"/>
      <c r="P1103" s="95"/>
      <c r="Q1103" s="117"/>
      <c r="R1103" s="117"/>
      <c r="S1103" s="95"/>
      <c r="U1103" s="95"/>
      <c r="Z1103" s="95"/>
    </row>
    <row r="1104" spans="4:26" x14ac:dyDescent="0.45">
      <c r="D1104" s="23"/>
      <c r="E1104" s="95"/>
      <c r="F1104" s="95"/>
      <c r="K1104" s="95"/>
      <c r="M1104" s="95"/>
      <c r="N1104" s="95"/>
      <c r="O1104" s="117"/>
      <c r="P1104" s="95"/>
      <c r="Q1104" s="117"/>
      <c r="R1104" s="117"/>
      <c r="S1104" s="95"/>
      <c r="U1104" s="95"/>
      <c r="Z1104" s="95"/>
    </row>
    <row r="1105" spans="4:26" x14ac:dyDescent="0.45">
      <c r="D1105" s="23"/>
      <c r="E1105" s="95"/>
      <c r="F1105" s="95"/>
      <c r="K1105" s="95"/>
      <c r="M1105" s="95"/>
      <c r="N1105" s="95"/>
      <c r="O1105" s="117"/>
      <c r="P1105" s="95"/>
      <c r="Q1105" s="117"/>
      <c r="R1105" s="117"/>
      <c r="S1105" s="95"/>
      <c r="U1105" s="95"/>
      <c r="Z1105" s="95"/>
    </row>
    <row r="1106" spans="4:26" x14ac:dyDescent="0.45">
      <c r="D1106" s="23"/>
      <c r="E1106" s="95"/>
      <c r="F1106" s="95"/>
      <c r="K1106" s="95"/>
      <c r="M1106" s="95"/>
      <c r="N1106" s="95"/>
      <c r="O1106" s="117"/>
      <c r="P1106" s="95"/>
      <c r="Q1106" s="117"/>
      <c r="R1106" s="117"/>
      <c r="S1106" s="95"/>
      <c r="U1106" s="95"/>
      <c r="Z1106" s="95"/>
    </row>
    <row r="1107" spans="4:26" x14ac:dyDescent="0.45">
      <c r="D1107" s="23"/>
      <c r="E1107" s="95"/>
      <c r="F1107" s="95"/>
      <c r="K1107" s="95"/>
      <c r="M1107" s="95"/>
      <c r="N1107" s="95"/>
      <c r="O1107" s="117"/>
      <c r="P1107" s="95"/>
      <c r="Q1107" s="117"/>
      <c r="R1107" s="117"/>
      <c r="S1107" s="95"/>
      <c r="U1107" s="95"/>
      <c r="Z1107" s="95"/>
    </row>
    <row r="1108" spans="4:26" x14ac:dyDescent="0.45">
      <c r="D1108" s="23"/>
      <c r="E1108" s="95"/>
      <c r="F1108" s="95"/>
      <c r="K1108" s="95"/>
      <c r="M1108" s="95"/>
      <c r="N1108" s="95"/>
      <c r="O1108" s="117"/>
      <c r="P1108" s="95"/>
      <c r="Q1108" s="117"/>
      <c r="R1108" s="117"/>
      <c r="S1108" s="95"/>
      <c r="U1108" s="95"/>
      <c r="Z1108" s="95"/>
    </row>
    <row r="1109" spans="4:26" x14ac:dyDescent="0.45">
      <c r="D1109" s="23"/>
      <c r="E1109" s="95"/>
      <c r="F1109" s="95"/>
      <c r="K1109" s="95"/>
      <c r="M1109" s="95"/>
      <c r="N1109" s="95"/>
      <c r="O1109" s="117"/>
      <c r="P1109" s="95"/>
      <c r="Q1109" s="117"/>
      <c r="R1109" s="117"/>
      <c r="S1109" s="95"/>
      <c r="U1109" s="95"/>
      <c r="Z1109" s="95"/>
    </row>
    <row r="1110" spans="4:26" x14ac:dyDescent="0.45">
      <c r="D1110" s="23"/>
      <c r="E1110" s="95"/>
      <c r="F1110" s="95"/>
      <c r="K1110" s="95"/>
      <c r="M1110" s="95"/>
      <c r="N1110" s="95"/>
      <c r="O1110" s="117"/>
      <c r="P1110" s="95"/>
      <c r="Q1110" s="117"/>
      <c r="R1110" s="117"/>
      <c r="S1110" s="95"/>
      <c r="U1110" s="95"/>
      <c r="Z1110" s="95"/>
    </row>
    <row r="1111" spans="4:26" x14ac:dyDescent="0.45">
      <c r="D1111" s="23"/>
      <c r="E1111" s="95"/>
      <c r="F1111" s="95"/>
      <c r="K1111" s="95"/>
      <c r="M1111" s="95"/>
      <c r="N1111" s="95"/>
      <c r="O1111" s="117"/>
      <c r="P1111" s="95"/>
      <c r="Q1111" s="117"/>
      <c r="R1111" s="117"/>
      <c r="S1111" s="95"/>
      <c r="U1111" s="95"/>
      <c r="Z1111" s="95"/>
    </row>
    <row r="1112" spans="4:26" x14ac:dyDescent="0.45">
      <c r="D1112" s="23"/>
      <c r="E1112" s="95"/>
      <c r="F1112" s="95"/>
      <c r="K1112" s="95"/>
      <c r="M1112" s="95"/>
      <c r="N1112" s="95"/>
      <c r="O1112" s="117"/>
      <c r="P1112" s="95"/>
      <c r="Q1112" s="117"/>
      <c r="R1112" s="117"/>
      <c r="S1112" s="95"/>
      <c r="U1112" s="95"/>
      <c r="Z1112" s="95"/>
    </row>
    <row r="1113" spans="4:26" x14ac:dyDescent="0.45">
      <c r="D1113" s="23"/>
      <c r="E1113" s="95"/>
      <c r="F1113" s="95"/>
      <c r="K1113" s="95"/>
      <c r="M1113" s="95"/>
      <c r="N1113" s="95"/>
      <c r="O1113" s="117"/>
      <c r="P1113" s="95"/>
      <c r="Q1113" s="117"/>
      <c r="R1113" s="117"/>
      <c r="S1113" s="95"/>
      <c r="U1113" s="95"/>
      <c r="Z1113" s="95"/>
    </row>
    <row r="1114" spans="4:26" x14ac:dyDescent="0.45">
      <c r="D1114" s="23"/>
      <c r="E1114" s="95"/>
      <c r="F1114" s="95"/>
      <c r="K1114" s="95"/>
      <c r="M1114" s="95"/>
      <c r="N1114" s="95"/>
      <c r="O1114" s="117"/>
      <c r="P1114" s="95"/>
      <c r="Q1114" s="117"/>
      <c r="R1114" s="117"/>
      <c r="S1114" s="95"/>
      <c r="U1114" s="95"/>
      <c r="Z1114" s="95"/>
    </row>
    <row r="1115" spans="4:26" x14ac:dyDescent="0.45">
      <c r="D1115" s="23"/>
      <c r="E1115" s="95"/>
      <c r="F1115" s="95"/>
      <c r="K1115" s="95"/>
      <c r="M1115" s="95"/>
      <c r="N1115" s="95"/>
      <c r="O1115" s="117"/>
      <c r="P1115" s="95"/>
      <c r="Q1115" s="117"/>
      <c r="R1115" s="117"/>
      <c r="S1115" s="95"/>
      <c r="U1115" s="95"/>
      <c r="Z1115" s="95"/>
    </row>
    <row r="1116" spans="4:26" x14ac:dyDescent="0.45">
      <c r="D1116" s="23"/>
      <c r="E1116" s="95"/>
      <c r="F1116" s="95"/>
      <c r="K1116" s="95"/>
      <c r="M1116" s="95"/>
      <c r="N1116" s="95"/>
      <c r="O1116" s="117"/>
      <c r="P1116" s="95"/>
      <c r="Q1116" s="117"/>
      <c r="R1116" s="117"/>
      <c r="S1116" s="95"/>
      <c r="U1116" s="95"/>
      <c r="Z1116" s="95"/>
    </row>
    <row r="1117" spans="4:26" x14ac:dyDescent="0.45">
      <c r="D1117" s="23"/>
      <c r="E1117" s="95"/>
      <c r="F1117" s="95"/>
      <c r="K1117" s="95"/>
      <c r="M1117" s="95"/>
      <c r="N1117" s="95"/>
      <c r="O1117" s="117"/>
      <c r="P1117" s="95"/>
      <c r="Q1117" s="117"/>
      <c r="R1117" s="117"/>
      <c r="S1117" s="95"/>
      <c r="U1117" s="95"/>
      <c r="Z1117" s="95"/>
    </row>
    <row r="1118" spans="4:26" x14ac:dyDescent="0.45">
      <c r="D1118" s="23"/>
      <c r="E1118" s="95"/>
      <c r="F1118" s="95"/>
      <c r="K1118" s="95"/>
      <c r="M1118" s="95"/>
      <c r="N1118" s="95"/>
      <c r="O1118" s="117"/>
      <c r="P1118" s="95"/>
      <c r="Q1118" s="117"/>
      <c r="R1118" s="117"/>
      <c r="S1118" s="95"/>
      <c r="U1118" s="95"/>
      <c r="Z1118" s="95"/>
    </row>
    <row r="1119" spans="4:26" x14ac:dyDescent="0.45">
      <c r="D1119" s="23"/>
      <c r="E1119" s="95"/>
      <c r="F1119" s="95"/>
      <c r="K1119" s="95"/>
      <c r="M1119" s="95"/>
      <c r="N1119" s="95"/>
      <c r="O1119" s="117"/>
      <c r="P1119" s="95"/>
      <c r="Q1119" s="117"/>
      <c r="R1119" s="117"/>
      <c r="S1119" s="95"/>
      <c r="U1119" s="95"/>
      <c r="Z1119" s="95"/>
    </row>
    <row r="1120" spans="4:26" x14ac:dyDescent="0.45">
      <c r="D1120" s="23"/>
      <c r="E1120" s="95"/>
      <c r="F1120" s="95"/>
      <c r="K1120" s="95"/>
      <c r="M1120" s="95"/>
      <c r="N1120" s="95"/>
      <c r="O1120" s="117"/>
      <c r="P1120" s="95"/>
      <c r="Q1120" s="117"/>
      <c r="R1120" s="117"/>
      <c r="S1120" s="95"/>
      <c r="U1120" s="95"/>
      <c r="Z1120" s="95"/>
    </row>
    <row r="1121" spans="4:26" x14ac:dyDescent="0.45">
      <c r="D1121" s="23"/>
      <c r="E1121" s="95"/>
      <c r="F1121" s="95"/>
      <c r="K1121" s="95"/>
      <c r="M1121" s="95"/>
      <c r="N1121" s="95"/>
      <c r="O1121" s="117"/>
      <c r="P1121" s="95"/>
      <c r="Q1121" s="117"/>
      <c r="R1121" s="117"/>
      <c r="S1121" s="95"/>
      <c r="U1121" s="95"/>
      <c r="Z1121" s="95"/>
    </row>
    <row r="1122" spans="4:26" x14ac:dyDescent="0.45">
      <c r="D1122" s="23"/>
      <c r="E1122" s="95"/>
      <c r="F1122" s="95"/>
      <c r="K1122" s="95"/>
      <c r="M1122" s="95"/>
      <c r="N1122" s="95"/>
      <c r="O1122" s="117"/>
      <c r="P1122" s="95"/>
      <c r="Q1122" s="117"/>
      <c r="R1122" s="117"/>
      <c r="S1122" s="95"/>
      <c r="U1122" s="95"/>
      <c r="Z1122" s="95"/>
    </row>
    <row r="1123" spans="4:26" x14ac:dyDescent="0.45">
      <c r="D1123" s="23"/>
      <c r="E1123" s="95"/>
      <c r="F1123" s="95"/>
      <c r="K1123" s="95"/>
      <c r="M1123" s="95"/>
      <c r="N1123" s="95"/>
      <c r="O1123" s="117"/>
      <c r="P1123" s="95"/>
      <c r="Q1123" s="117"/>
      <c r="R1123" s="117"/>
      <c r="S1123" s="95"/>
      <c r="U1123" s="95"/>
      <c r="Z1123" s="95"/>
    </row>
    <row r="1124" spans="4:26" x14ac:dyDescent="0.45">
      <c r="D1124" s="23"/>
      <c r="E1124" s="95"/>
      <c r="F1124" s="95"/>
      <c r="K1124" s="95"/>
      <c r="M1124" s="95"/>
      <c r="N1124" s="95"/>
      <c r="O1124" s="117"/>
      <c r="P1124" s="95"/>
      <c r="Q1124" s="117"/>
      <c r="R1124" s="117"/>
      <c r="S1124" s="95"/>
      <c r="U1124" s="95"/>
      <c r="Z1124" s="95"/>
    </row>
    <row r="1125" spans="4:26" x14ac:dyDescent="0.45">
      <c r="D1125" s="23"/>
      <c r="E1125" s="95"/>
      <c r="F1125" s="95"/>
      <c r="K1125" s="95"/>
      <c r="M1125" s="95"/>
      <c r="N1125" s="95"/>
      <c r="O1125" s="117"/>
      <c r="P1125" s="95"/>
      <c r="Q1125" s="117"/>
      <c r="R1125" s="117"/>
      <c r="S1125" s="95"/>
      <c r="U1125" s="95"/>
      <c r="Z1125" s="95"/>
    </row>
    <row r="1126" spans="4:26" x14ac:dyDescent="0.45">
      <c r="D1126" s="23"/>
      <c r="E1126" s="95"/>
      <c r="F1126" s="95"/>
      <c r="K1126" s="95"/>
      <c r="M1126" s="95"/>
      <c r="N1126" s="95"/>
      <c r="O1126" s="117"/>
      <c r="P1126" s="95"/>
      <c r="Q1126" s="117"/>
      <c r="R1126" s="117"/>
      <c r="S1126" s="95"/>
      <c r="U1126" s="95"/>
      <c r="Z1126" s="95"/>
    </row>
    <row r="1127" spans="4:26" x14ac:dyDescent="0.45">
      <c r="D1127" s="23"/>
      <c r="E1127" s="95"/>
      <c r="F1127" s="95"/>
      <c r="K1127" s="95"/>
      <c r="M1127" s="95"/>
      <c r="N1127" s="95"/>
      <c r="O1127" s="117"/>
      <c r="P1127" s="95"/>
      <c r="Q1127" s="117"/>
      <c r="R1127" s="117"/>
      <c r="S1127" s="95"/>
      <c r="U1127" s="95"/>
      <c r="Z1127" s="95"/>
    </row>
    <row r="1128" spans="4:26" x14ac:dyDescent="0.45">
      <c r="D1128" s="23"/>
      <c r="E1128" s="95"/>
      <c r="F1128" s="95"/>
      <c r="K1128" s="95"/>
      <c r="M1128" s="95"/>
      <c r="N1128" s="95"/>
      <c r="O1128" s="117"/>
      <c r="P1128" s="95"/>
      <c r="Q1128" s="117"/>
      <c r="R1128" s="117"/>
      <c r="S1128" s="95"/>
      <c r="U1128" s="95"/>
      <c r="Z1128" s="95"/>
    </row>
    <row r="1129" spans="4:26" x14ac:dyDescent="0.45">
      <c r="D1129" s="23"/>
      <c r="E1129" s="95"/>
      <c r="F1129" s="95"/>
      <c r="K1129" s="95"/>
      <c r="M1129" s="95"/>
      <c r="N1129" s="95"/>
      <c r="O1129" s="117"/>
      <c r="P1129" s="95"/>
      <c r="Q1129" s="117"/>
      <c r="R1129" s="117"/>
      <c r="S1129" s="95"/>
      <c r="U1129" s="95"/>
      <c r="Z1129" s="95"/>
    </row>
    <row r="1130" spans="4:26" x14ac:dyDescent="0.45">
      <c r="D1130" s="23"/>
      <c r="E1130" s="95"/>
      <c r="F1130" s="95"/>
      <c r="K1130" s="95"/>
      <c r="M1130" s="95"/>
      <c r="N1130" s="95"/>
      <c r="O1130" s="117"/>
      <c r="P1130" s="95"/>
      <c r="Q1130" s="117"/>
      <c r="R1130" s="117"/>
      <c r="S1130" s="95"/>
      <c r="U1130" s="95"/>
      <c r="Z1130" s="95"/>
    </row>
    <row r="1131" spans="4:26" x14ac:dyDescent="0.45">
      <c r="D1131" s="23"/>
      <c r="E1131" s="95"/>
      <c r="F1131" s="95"/>
      <c r="K1131" s="95"/>
      <c r="M1131" s="95"/>
      <c r="N1131" s="95"/>
      <c r="O1131" s="117"/>
      <c r="P1131" s="95"/>
      <c r="Q1131" s="117"/>
      <c r="R1131" s="117"/>
      <c r="S1131" s="95"/>
      <c r="U1131" s="95"/>
      <c r="Z1131" s="95"/>
    </row>
    <row r="1132" spans="4:26" x14ac:dyDescent="0.45">
      <c r="D1132" s="23"/>
      <c r="E1132" s="95"/>
      <c r="F1132" s="95"/>
      <c r="K1132" s="95"/>
      <c r="M1132" s="95"/>
      <c r="N1132" s="95"/>
      <c r="O1132" s="117"/>
      <c r="P1132" s="95"/>
      <c r="Q1132" s="117"/>
      <c r="R1132" s="117"/>
      <c r="S1132" s="95"/>
      <c r="U1132" s="95"/>
      <c r="Z1132" s="95"/>
    </row>
    <row r="1133" spans="4:26" x14ac:dyDescent="0.45">
      <c r="D1133" s="23"/>
      <c r="E1133" s="95"/>
      <c r="F1133" s="95"/>
      <c r="K1133" s="95"/>
      <c r="M1133" s="95"/>
      <c r="N1133" s="95"/>
      <c r="O1133" s="117"/>
      <c r="P1133" s="95"/>
      <c r="Q1133" s="117"/>
      <c r="R1133" s="117"/>
      <c r="S1133" s="95"/>
      <c r="U1133" s="95"/>
      <c r="Z1133" s="95"/>
    </row>
    <row r="1134" spans="4:26" x14ac:dyDescent="0.45">
      <c r="D1134" s="23"/>
      <c r="E1134" s="95"/>
      <c r="F1134" s="95"/>
      <c r="K1134" s="95"/>
      <c r="M1134" s="95"/>
      <c r="N1134" s="95"/>
      <c r="O1134" s="117"/>
      <c r="P1134" s="95"/>
      <c r="Q1134" s="117"/>
      <c r="R1134" s="117"/>
      <c r="S1134" s="95"/>
      <c r="U1134" s="95"/>
      <c r="Z1134" s="95"/>
    </row>
    <row r="1135" spans="4:26" x14ac:dyDescent="0.45">
      <c r="D1135" s="23"/>
      <c r="E1135" s="95"/>
      <c r="F1135" s="95"/>
      <c r="K1135" s="95"/>
      <c r="M1135" s="95"/>
      <c r="N1135" s="95"/>
      <c r="O1135" s="117"/>
      <c r="P1135" s="95"/>
      <c r="Q1135" s="117"/>
      <c r="R1135" s="117"/>
      <c r="S1135" s="95"/>
      <c r="U1135" s="95"/>
      <c r="Z1135" s="95"/>
    </row>
    <row r="1136" spans="4:26" x14ac:dyDescent="0.45">
      <c r="D1136" s="23"/>
      <c r="E1136" s="95"/>
      <c r="F1136" s="95"/>
      <c r="K1136" s="95"/>
      <c r="M1136" s="95"/>
      <c r="N1136" s="95"/>
      <c r="O1136" s="117"/>
      <c r="P1136" s="95"/>
      <c r="Q1136" s="117"/>
      <c r="R1136" s="117"/>
      <c r="S1136" s="95"/>
      <c r="U1136" s="95"/>
      <c r="Z1136" s="95"/>
    </row>
    <row r="1137" spans="4:26" x14ac:dyDescent="0.45">
      <c r="D1137" s="23"/>
      <c r="E1137" s="95"/>
      <c r="F1137" s="95"/>
      <c r="K1137" s="95"/>
      <c r="M1137" s="95"/>
      <c r="N1137" s="95"/>
      <c r="O1137" s="117"/>
      <c r="P1137" s="95"/>
      <c r="Q1137" s="117"/>
      <c r="R1137" s="117"/>
      <c r="S1137" s="95"/>
      <c r="U1137" s="95"/>
      <c r="Z1137" s="95"/>
    </row>
    <row r="1138" spans="4:26" x14ac:dyDescent="0.45">
      <c r="D1138" s="23"/>
      <c r="E1138" s="95"/>
      <c r="F1138" s="95"/>
      <c r="K1138" s="95"/>
      <c r="M1138" s="95"/>
      <c r="N1138" s="95"/>
      <c r="O1138" s="117"/>
      <c r="P1138" s="95"/>
      <c r="Q1138" s="117"/>
      <c r="R1138" s="117"/>
      <c r="S1138" s="95"/>
      <c r="U1138" s="95"/>
      <c r="Z1138" s="95"/>
    </row>
    <row r="1139" spans="4:26" x14ac:dyDescent="0.45">
      <c r="D1139" s="23"/>
      <c r="E1139" s="95"/>
      <c r="F1139" s="95"/>
      <c r="K1139" s="95"/>
      <c r="M1139" s="95"/>
      <c r="N1139" s="95"/>
      <c r="O1139" s="117"/>
      <c r="P1139" s="95"/>
      <c r="Q1139" s="117"/>
      <c r="R1139" s="117"/>
      <c r="S1139" s="95"/>
      <c r="U1139" s="95"/>
      <c r="Z1139" s="95"/>
    </row>
    <row r="1140" spans="4:26" x14ac:dyDescent="0.45">
      <c r="D1140" s="23"/>
      <c r="E1140" s="95"/>
      <c r="F1140" s="95"/>
      <c r="K1140" s="95"/>
      <c r="M1140" s="95"/>
      <c r="N1140" s="95"/>
      <c r="O1140" s="117"/>
      <c r="P1140" s="95"/>
      <c r="Q1140" s="117"/>
      <c r="R1140" s="117"/>
      <c r="S1140" s="95"/>
      <c r="U1140" s="95"/>
      <c r="Z1140" s="95"/>
    </row>
    <row r="1141" spans="4:26" x14ac:dyDescent="0.45">
      <c r="D1141" s="23"/>
      <c r="E1141" s="95"/>
      <c r="F1141" s="95"/>
      <c r="K1141" s="95"/>
      <c r="M1141" s="95"/>
      <c r="N1141" s="95"/>
      <c r="O1141" s="117"/>
      <c r="P1141" s="95"/>
      <c r="Q1141" s="117"/>
      <c r="R1141" s="117"/>
      <c r="S1141" s="95"/>
      <c r="U1141" s="95"/>
      <c r="Z1141" s="95"/>
    </row>
    <row r="1142" spans="4:26" x14ac:dyDescent="0.45">
      <c r="D1142" s="23"/>
      <c r="E1142" s="95"/>
      <c r="F1142" s="95"/>
      <c r="K1142" s="95"/>
      <c r="M1142" s="95"/>
      <c r="N1142" s="95"/>
      <c r="O1142" s="117"/>
      <c r="P1142" s="95"/>
      <c r="Q1142" s="117"/>
      <c r="R1142" s="117"/>
      <c r="S1142" s="95"/>
      <c r="U1142" s="95"/>
      <c r="Z1142" s="95"/>
    </row>
    <row r="1143" spans="4:26" x14ac:dyDescent="0.45">
      <c r="D1143" s="23"/>
      <c r="E1143" s="95"/>
      <c r="F1143" s="95"/>
      <c r="K1143" s="95"/>
      <c r="M1143" s="95"/>
      <c r="N1143" s="95"/>
      <c r="O1143" s="117"/>
      <c r="P1143" s="95"/>
      <c r="Q1143" s="117"/>
      <c r="R1143" s="117"/>
      <c r="S1143" s="95"/>
      <c r="U1143" s="95"/>
      <c r="Z1143" s="95"/>
    </row>
    <row r="1144" spans="4:26" x14ac:dyDescent="0.45">
      <c r="D1144" s="23"/>
      <c r="E1144" s="95"/>
      <c r="F1144" s="95"/>
      <c r="K1144" s="95"/>
      <c r="M1144" s="95"/>
      <c r="N1144" s="95"/>
      <c r="O1144" s="117"/>
      <c r="P1144" s="95"/>
      <c r="Q1144" s="117"/>
      <c r="R1144" s="117"/>
      <c r="S1144" s="95"/>
      <c r="U1144" s="95"/>
      <c r="Z1144" s="95"/>
    </row>
    <row r="1145" spans="4:26" x14ac:dyDescent="0.45">
      <c r="D1145" s="23"/>
      <c r="E1145" s="95"/>
      <c r="F1145" s="95"/>
      <c r="K1145" s="95"/>
      <c r="M1145" s="95"/>
      <c r="N1145" s="95"/>
      <c r="O1145" s="117"/>
      <c r="P1145" s="95"/>
      <c r="Q1145" s="117"/>
      <c r="R1145" s="117"/>
      <c r="S1145" s="95"/>
      <c r="U1145" s="95"/>
      <c r="Z1145" s="95"/>
    </row>
    <row r="1146" spans="4:26" x14ac:dyDescent="0.45">
      <c r="D1146" s="23"/>
      <c r="E1146" s="95"/>
      <c r="F1146" s="95"/>
      <c r="K1146" s="95"/>
      <c r="M1146" s="95"/>
      <c r="N1146" s="95"/>
      <c r="O1146" s="117"/>
      <c r="P1146" s="95"/>
      <c r="Q1146" s="117"/>
      <c r="R1146" s="117"/>
      <c r="S1146" s="95"/>
      <c r="U1146" s="95"/>
      <c r="Z1146" s="95"/>
    </row>
    <row r="1147" spans="4:26" x14ac:dyDescent="0.45">
      <c r="D1147" s="23"/>
      <c r="E1147" s="95"/>
      <c r="F1147" s="95"/>
      <c r="K1147" s="95"/>
      <c r="M1147" s="95"/>
      <c r="N1147" s="95"/>
      <c r="O1147" s="117"/>
      <c r="P1147" s="95"/>
      <c r="Q1147" s="117"/>
      <c r="R1147" s="117"/>
      <c r="S1147" s="95"/>
      <c r="U1147" s="95"/>
      <c r="Z1147" s="95"/>
    </row>
    <row r="1148" spans="4:26" x14ac:dyDescent="0.45">
      <c r="D1148" s="23"/>
      <c r="E1148" s="95"/>
      <c r="F1148" s="95"/>
      <c r="K1148" s="95"/>
      <c r="M1148" s="95"/>
      <c r="N1148" s="95"/>
      <c r="O1148" s="117"/>
      <c r="P1148" s="95"/>
      <c r="Q1148" s="117"/>
      <c r="R1148" s="117"/>
      <c r="S1148" s="95"/>
      <c r="U1148" s="95"/>
      <c r="Z1148" s="95"/>
    </row>
    <row r="1149" spans="4:26" x14ac:dyDescent="0.45">
      <c r="D1149" s="23"/>
      <c r="E1149" s="95"/>
      <c r="F1149" s="95"/>
      <c r="K1149" s="95"/>
      <c r="M1149" s="95"/>
      <c r="N1149" s="95"/>
      <c r="O1149" s="117"/>
      <c r="P1149" s="95"/>
      <c r="Q1149" s="117"/>
      <c r="R1149" s="117"/>
      <c r="S1149" s="95"/>
      <c r="U1149" s="95"/>
      <c r="Z1149" s="95"/>
    </row>
    <row r="1150" spans="4:26" x14ac:dyDescent="0.45">
      <c r="D1150" s="23"/>
      <c r="E1150" s="95"/>
      <c r="F1150" s="95"/>
      <c r="K1150" s="95"/>
      <c r="M1150" s="95"/>
      <c r="N1150" s="95"/>
      <c r="O1150" s="117"/>
      <c r="P1150" s="95"/>
      <c r="Q1150" s="117"/>
      <c r="R1150" s="117"/>
      <c r="S1150" s="95"/>
      <c r="U1150" s="95"/>
      <c r="Z1150" s="95"/>
    </row>
    <row r="1151" spans="4:26" x14ac:dyDescent="0.45">
      <c r="D1151" s="23"/>
      <c r="E1151" s="95"/>
      <c r="F1151" s="95"/>
      <c r="K1151" s="95"/>
      <c r="M1151" s="95"/>
      <c r="N1151" s="95"/>
      <c r="O1151" s="117"/>
      <c r="P1151" s="95"/>
      <c r="Q1151" s="117"/>
      <c r="R1151" s="117"/>
      <c r="S1151" s="95"/>
      <c r="U1151" s="95"/>
      <c r="Z1151" s="95"/>
    </row>
    <row r="1152" spans="4:26" x14ac:dyDescent="0.45">
      <c r="D1152" s="23"/>
      <c r="E1152" s="95"/>
      <c r="F1152" s="95"/>
      <c r="K1152" s="95"/>
      <c r="M1152" s="95"/>
      <c r="N1152" s="95"/>
      <c r="O1152" s="117"/>
      <c r="P1152" s="95"/>
      <c r="Q1152" s="117"/>
      <c r="R1152" s="117"/>
      <c r="S1152" s="95"/>
      <c r="U1152" s="95"/>
      <c r="Z1152" s="95"/>
    </row>
    <row r="1153" spans="4:26" x14ac:dyDescent="0.45">
      <c r="D1153" s="23"/>
      <c r="E1153" s="95"/>
      <c r="F1153" s="95"/>
      <c r="K1153" s="95"/>
      <c r="M1153" s="95"/>
      <c r="N1153" s="95"/>
      <c r="O1153" s="117"/>
      <c r="P1153" s="95"/>
      <c r="Q1153" s="117"/>
      <c r="R1153" s="117"/>
      <c r="S1153" s="95"/>
      <c r="U1153" s="95"/>
      <c r="Z1153" s="95"/>
    </row>
    <row r="1154" spans="4:26" x14ac:dyDescent="0.45">
      <c r="D1154" s="23"/>
      <c r="E1154" s="95"/>
      <c r="F1154" s="95"/>
      <c r="K1154" s="95"/>
      <c r="M1154" s="95"/>
      <c r="N1154" s="95"/>
      <c r="O1154" s="117"/>
      <c r="P1154" s="95"/>
      <c r="Q1154" s="117"/>
      <c r="R1154" s="117"/>
      <c r="S1154" s="95"/>
      <c r="U1154" s="95"/>
      <c r="Z1154" s="95"/>
    </row>
    <row r="1155" spans="4:26" x14ac:dyDescent="0.45">
      <c r="D1155" s="23"/>
      <c r="E1155" s="95"/>
      <c r="F1155" s="95"/>
      <c r="K1155" s="95"/>
      <c r="M1155" s="95"/>
      <c r="N1155" s="95"/>
      <c r="O1155" s="117"/>
      <c r="P1155" s="95"/>
      <c r="Q1155" s="117"/>
      <c r="R1155" s="117"/>
      <c r="S1155" s="95"/>
      <c r="U1155" s="95"/>
      <c r="Z1155" s="95"/>
    </row>
    <row r="1156" spans="4:26" x14ac:dyDescent="0.45">
      <c r="D1156" s="23"/>
      <c r="E1156" s="95"/>
      <c r="F1156" s="95"/>
      <c r="K1156" s="95"/>
      <c r="M1156" s="95"/>
      <c r="N1156" s="95"/>
      <c r="O1156" s="117"/>
      <c r="P1156" s="95"/>
      <c r="Q1156" s="117"/>
      <c r="R1156" s="117"/>
      <c r="S1156" s="95"/>
      <c r="U1156" s="95"/>
      <c r="Z1156" s="95"/>
    </row>
    <row r="1157" spans="4:26" x14ac:dyDescent="0.45">
      <c r="D1157" s="23"/>
      <c r="E1157" s="95"/>
      <c r="F1157" s="95"/>
      <c r="K1157" s="95"/>
      <c r="M1157" s="95"/>
      <c r="N1157" s="95"/>
      <c r="O1157" s="117"/>
      <c r="P1157" s="95"/>
      <c r="Q1157" s="117"/>
      <c r="R1157" s="117"/>
      <c r="S1157" s="95"/>
      <c r="U1157" s="95"/>
      <c r="Z1157" s="95"/>
    </row>
    <row r="1158" spans="4:26" x14ac:dyDescent="0.45">
      <c r="D1158" s="23"/>
      <c r="E1158" s="95"/>
      <c r="F1158" s="95"/>
      <c r="K1158" s="95"/>
      <c r="M1158" s="95"/>
      <c r="N1158" s="95"/>
      <c r="O1158" s="117"/>
      <c r="P1158" s="95"/>
      <c r="Q1158" s="117"/>
      <c r="R1158" s="117"/>
      <c r="S1158" s="95"/>
      <c r="U1158" s="95"/>
      <c r="Z1158" s="95"/>
    </row>
    <row r="1159" spans="4:26" x14ac:dyDescent="0.45">
      <c r="D1159" s="23"/>
      <c r="E1159" s="95"/>
      <c r="F1159" s="95"/>
      <c r="K1159" s="95"/>
      <c r="M1159" s="95"/>
      <c r="N1159" s="95"/>
      <c r="O1159" s="117"/>
      <c r="P1159" s="95"/>
      <c r="Q1159" s="117"/>
      <c r="R1159" s="117"/>
      <c r="S1159" s="95"/>
      <c r="U1159" s="95"/>
      <c r="Z1159" s="95"/>
    </row>
    <row r="1160" spans="4:26" x14ac:dyDescent="0.45">
      <c r="D1160" s="23"/>
      <c r="E1160" s="95"/>
      <c r="F1160" s="95"/>
      <c r="K1160" s="95"/>
      <c r="M1160" s="95"/>
      <c r="N1160" s="95"/>
      <c r="O1160" s="117"/>
      <c r="P1160" s="95"/>
      <c r="Q1160" s="117"/>
      <c r="R1160" s="117"/>
      <c r="S1160" s="95"/>
      <c r="U1160" s="95"/>
      <c r="Z1160" s="95"/>
    </row>
    <row r="1161" spans="4:26" x14ac:dyDescent="0.45">
      <c r="D1161" s="23"/>
      <c r="E1161" s="95"/>
      <c r="F1161" s="95"/>
      <c r="K1161" s="95"/>
      <c r="M1161" s="95"/>
      <c r="N1161" s="95"/>
      <c r="O1161" s="117"/>
      <c r="P1161" s="95"/>
      <c r="Q1161" s="117"/>
      <c r="R1161" s="117"/>
      <c r="S1161" s="95"/>
      <c r="U1161" s="95"/>
      <c r="Z1161" s="95"/>
    </row>
    <row r="1162" spans="4:26" x14ac:dyDescent="0.45">
      <c r="D1162" s="23"/>
      <c r="E1162" s="95"/>
      <c r="F1162" s="95"/>
      <c r="K1162" s="95"/>
      <c r="M1162" s="95"/>
      <c r="N1162" s="95"/>
      <c r="O1162" s="117"/>
      <c r="P1162" s="95"/>
      <c r="Q1162" s="117"/>
      <c r="R1162" s="117"/>
      <c r="S1162" s="95"/>
      <c r="U1162" s="95"/>
      <c r="Z1162" s="95"/>
    </row>
    <row r="1163" spans="4:26" x14ac:dyDescent="0.45">
      <c r="D1163" s="23"/>
      <c r="E1163" s="95"/>
      <c r="F1163" s="95"/>
      <c r="K1163" s="95"/>
      <c r="M1163" s="95"/>
      <c r="N1163" s="95"/>
      <c r="O1163" s="117"/>
      <c r="P1163" s="95"/>
      <c r="Q1163" s="117"/>
      <c r="R1163" s="117"/>
      <c r="S1163" s="95"/>
      <c r="U1163" s="95"/>
      <c r="Z1163" s="95"/>
    </row>
    <row r="1164" spans="4:26" x14ac:dyDescent="0.45">
      <c r="D1164" s="23"/>
      <c r="E1164" s="95"/>
      <c r="F1164" s="95"/>
      <c r="K1164" s="95"/>
      <c r="M1164" s="95"/>
      <c r="N1164" s="95"/>
      <c r="O1164" s="117"/>
      <c r="P1164" s="95"/>
      <c r="Q1164" s="117"/>
      <c r="R1164" s="117"/>
      <c r="S1164" s="95"/>
      <c r="U1164" s="95"/>
      <c r="Z1164" s="95"/>
    </row>
    <row r="1165" spans="4:26" x14ac:dyDescent="0.45">
      <c r="D1165" s="23"/>
      <c r="E1165" s="95"/>
      <c r="F1165" s="95"/>
      <c r="K1165" s="95"/>
      <c r="M1165" s="95"/>
      <c r="N1165" s="95"/>
      <c r="O1165" s="117"/>
      <c r="P1165" s="95"/>
      <c r="Q1165" s="117"/>
      <c r="R1165" s="117"/>
      <c r="S1165" s="95"/>
      <c r="U1165" s="95"/>
      <c r="Z1165" s="95"/>
    </row>
    <row r="1166" spans="4:26" x14ac:dyDescent="0.45">
      <c r="D1166" s="23"/>
      <c r="E1166" s="95"/>
      <c r="F1166" s="95"/>
      <c r="K1166" s="95"/>
      <c r="M1166" s="95"/>
      <c r="N1166" s="95"/>
      <c r="O1166" s="117"/>
      <c r="P1166" s="95"/>
      <c r="Q1166" s="117"/>
      <c r="R1166" s="117"/>
      <c r="S1166" s="95"/>
      <c r="U1166" s="95"/>
      <c r="Z1166" s="95"/>
    </row>
    <row r="1167" spans="4:26" x14ac:dyDescent="0.45">
      <c r="D1167" s="23"/>
      <c r="E1167" s="95"/>
      <c r="F1167" s="95"/>
      <c r="K1167" s="95"/>
      <c r="M1167" s="95"/>
      <c r="N1167" s="95"/>
      <c r="O1167" s="117"/>
      <c r="P1167" s="95"/>
      <c r="Q1167" s="117"/>
      <c r="R1167" s="117"/>
      <c r="S1167" s="95"/>
      <c r="U1167" s="95"/>
      <c r="Z1167" s="95"/>
    </row>
    <row r="1168" spans="4:26" x14ac:dyDescent="0.45">
      <c r="D1168" s="23"/>
      <c r="E1168" s="95"/>
      <c r="F1168" s="95"/>
      <c r="K1168" s="95"/>
      <c r="M1168" s="95"/>
      <c r="N1168" s="95"/>
      <c r="O1168" s="117"/>
      <c r="P1168" s="95"/>
      <c r="Q1168" s="117"/>
      <c r="R1168" s="117"/>
      <c r="S1168" s="95"/>
      <c r="U1168" s="95"/>
      <c r="Z1168" s="95"/>
    </row>
    <row r="1169" spans="4:26" x14ac:dyDescent="0.45">
      <c r="D1169" s="23"/>
      <c r="E1169" s="95"/>
      <c r="F1169" s="95"/>
      <c r="K1169" s="95"/>
      <c r="M1169" s="95"/>
      <c r="N1169" s="95"/>
      <c r="O1169" s="117"/>
      <c r="P1169" s="95"/>
      <c r="Q1169" s="117"/>
      <c r="R1169" s="117"/>
      <c r="S1169" s="95"/>
      <c r="U1169" s="95"/>
      <c r="Z1169" s="95"/>
    </row>
    <row r="1170" spans="4:26" x14ac:dyDescent="0.45">
      <c r="D1170" s="23"/>
      <c r="E1170" s="95"/>
      <c r="F1170" s="95"/>
      <c r="K1170" s="95"/>
      <c r="M1170" s="95"/>
      <c r="N1170" s="95"/>
      <c r="O1170" s="117"/>
      <c r="P1170" s="95"/>
      <c r="Q1170" s="117"/>
      <c r="R1170" s="117"/>
      <c r="S1170" s="95"/>
      <c r="U1170" s="95"/>
      <c r="Z1170" s="95"/>
    </row>
    <row r="1171" spans="4:26" x14ac:dyDescent="0.45">
      <c r="D1171" s="23"/>
      <c r="E1171" s="95"/>
      <c r="F1171" s="95"/>
      <c r="K1171" s="95"/>
      <c r="M1171" s="95"/>
      <c r="N1171" s="95"/>
      <c r="O1171" s="117"/>
      <c r="P1171" s="95"/>
      <c r="Q1171" s="117"/>
      <c r="R1171" s="117"/>
      <c r="S1171" s="95"/>
      <c r="U1171" s="95"/>
      <c r="Z1171" s="95"/>
    </row>
    <row r="1172" spans="4:26" x14ac:dyDescent="0.45">
      <c r="D1172" s="23"/>
      <c r="E1172" s="95"/>
      <c r="F1172" s="95"/>
      <c r="K1172" s="95"/>
      <c r="M1172" s="95"/>
      <c r="N1172" s="95"/>
      <c r="O1172" s="117"/>
      <c r="P1172" s="95"/>
      <c r="Q1172" s="117"/>
      <c r="R1172" s="117"/>
      <c r="S1172" s="95"/>
      <c r="U1172" s="95"/>
      <c r="Z1172" s="95"/>
    </row>
    <row r="1173" spans="4:26" x14ac:dyDescent="0.45">
      <c r="D1173" s="23"/>
      <c r="E1173" s="95"/>
      <c r="F1173" s="95"/>
      <c r="K1173" s="95"/>
      <c r="M1173" s="95"/>
      <c r="N1173" s="95"/>
      <c r="O1173" s="117"/>
      <c r="P1173" s="95"/>
      <c r="Q1173" s="117"/>
      <c r="R1173" s="117"/>
      <c r="S1173" s="95"/>
      <c r="U1173" s="95"/>
      <c r="Z1173" s="95"/>
    </row>
    <row r="1174" spans="4:26" x14ac:dyDescent="0.45">
      <c r="D1174" s="23"/>
      <c r="E1174" s="95"/>
      <c r="F1174" s="95"/>
      <c r="K1174" s="95"/>
      <c r="M1174" s="95"/>
      <c r="N1174" s="95"/>
      <c r="O1174" s="117"/>
      <c r="P1174" s="95"/>
      <c r="Q1174" s="117"/>
      <c r="R1174" s="117"/>
      <c r="S1174" s="95"/>
      <c r="U1174" s="95"/>
      <c r="Z1174" s="95"/>
    </row>
    <row r="1175" spans="4:26" x14ac:dyDescent="0.45">
      <c r="D1175" s="23"/>
      <c r="E1175" s="95"/>
      <c r="F1175" s="95"/>
      <c r="K1175" s="95"/>
      <c r="M1175" s="95"/>
      <c r="N1175" s="95"/>
      <c r="O1175" s="117"/>
      <c r="P1175" s="95"/>
      <c r="Q1175" s="117"/>
      <c r="R1175" s="117"/>
      <c r="S1175" s="95"/>
      <c r="U1175" s="95"/>
      <c r="Z1175" s="95"/>
    </row>
    <row r="1176" spans="4:26" x14ac:dyDescent="0.45">
      <c r="D1176" s="23"/>
      <c r="E1176" s="95"/>
      <c r="F1176" s="95"/>
      <c r="K1176" s="95"/>
      <c r="M1176" s="95"/>
      <c r="N1176" s="95"/>
      <c r="O1176" s="117"/>
      <c r="P1176" s="95"/>
      <c r="Q1176" s="117"/>
      <c r="R1176" s="117"/>
      <c r="S1176" s="95"/>
      <c r="U1176" s="95"/>
      <c r="Z1176" s="95"/>
    </row>
    <row r="1177" spans="4:26" x14ac:dyDescent="0.45">
      <c r="D1177" s="23"/>
      <c r="E1177" s="95"/>
      <c r="F1177" s="95"/>
      <c r="K1177" s="95"/>
      <c r="M1177" s="95"/>
      <c r="N1177" s="95"/>
      <c r="O1177" s="117"/>
      <c r="P1177" s="95"/>
      <c r="Q1177" s="117"/>
      <c r="R1177" s="117"/>
      <c r="S1177" s="95"/>
      <c r="U1177" s="95"/>
      <c r="Z1177" s="95"/>
    </row>
    <row r="1178" spans="4:26" x14ac:dyDescent="0.45">
      <c r="D1178" s="23"/>
      <c r="E1178" s="95"/>
      <c r="F1178" s="95"/>
      <c r="K1178" s="95"/>
      <c r="M1178" s="95"/>
      <c r="N1178" s="95"/>
      <c r="O1178" s="117"/>
      <c r="P1178" s="95"/>
      <c r="Q1178" s="117"/>
      <c r="R1178" s="117"/>
      <c r="S1178" s="95"/>
      <c r="U1178" s="95"/>
      <c r="Z1178" s="95"/>
    </row>
    <row r="1179" spans="4:26" x14ac:dyDescent="0.45">
      <c r="D1179" s="23"/>
      <c r="E1179" s="95"/>
      <c r="F1179" s="95"/>
      <c r="K1179" s="95"/>
      <c r="M1179" s="95"/>
      <c r="N1179" s="95"/>
      <c r="O1179" s="117"/>
      <c r="P1179" s="95"/>
      <c r="Q1179" s="117"/>
      <c r="R1179" s="117"/>
      <c r="S1179" s="95"/>
      <c r="U1179" s="95"/>
      <c r="Z1179" s="95"/>
    </row>
    <row r="1180" spans="4:26" x14ac:dyDescent="0.45">
      <c r="D1180" s="23"/>
      <c r="E1180" s="95"/>
      <c r="F1180" s="95"/>
      <c r="K1180" s="95"/>
      <c r="M1180" s="95"/>
      <c r="N1180" s="95"/>
      <c r="O1180" s="117"/>
      <c r="P1180" s="95"/>
      <c r="Q1180" s="117"/>
      <c r="R1180" s="117"/>
      <c r="S1180" s="95"/>
      <c r="U1180" s="95"/>
      <c r="Z1180" s="95"/>
    </row>
    <row r="1181" spans="4:26" x14ac:dyDescent="0.45">
      <c r="D1181" s="23"/>
      <c r="E1181" s="95"/>
      <c r="F1181" s="95"/>
      <c r="K1181" s="95"/>
      <c r="M1181" s="95"/>
      <c r="N1181" s="95"/>
      <c r="O1181" s="117"/>
      <c r="P1181" s="95"/>
      <c r="Q1181" s="117"/>
      <c r="R1181" s="117"/>
      <c r="S1181" s="95"/>
      <c r="U1181" s="95"/>
      <c r="Z1181" s="95"/>
    </row>
    <row r="1182" spans="4:26" x14ac:dyDescent="0.45">
      <c r="D1182" s="23"/>
      <c r="E1182" s="95"/>
      <c r="F1182" s="95"/>
      <c r="K1182" s="95"/>
      <c r="M1182" s="95"/>
      <c r="N1182" s="95"/>
      <c r="O1182" s="117"/>
      <c r="P1182" s="95"/>
      <c r="Q1182" s="117"/>
      <c r="R1182" s="117"/>
      <c r="S1182" s="95"/>
      <c r="U1182" s="95"/>
      <c r="Z1182" s="95"/>
    </row>
    <row r="1183" spans="4:26" x14ac:dyDescent="0.45">
      <c r="D1183" s="23"/>
      <c r="E1183" s="95"/>
      <c r="F1183" s="95"/>
      <c r="K1183" s="95"/>
      <c r="M1183" s="95"/>
      <c r="N1183" s="95"/>
      <c r="O1183" s="117"/>
      <c r="P1183" s="95"/>
      <c r="Q1183" s="117"/>
      <c r="R1183" s="117"/>
      <c r="S1183" s="95"/>
      <c r="U1183" s="95"/>
      <c r="Z1183" s="95"/>
    </row>
    <row r="1184" spans="4:26" x14ac:dyDescent="0.45">
      <c r="D1184" s="23"/>
      <c r="E1184" s="95"/>
      <c r="F1184" s="95"/>
      <c r="K1184" s="95"/>
      <c r="M1184" s="95"/>
      <c r="N1184" s="95"/>
      <c r="O1184" s="117"/>
      <c r="P1184" s="95"/>
      <c r="Q1184" s="117"/>
      <c r="R1184" s="117"/>
      <c r="S1184" s="95"/>
      <c r="U1184" s="95"/>
      <c r="Z1184" s="95"/>
    </row>
    <row r="1185" spans="4:26" x14ac:dyDescent="0.45">
      <c r="D1185" s="23"/>
      <c r="E1185" s="95"/>
      <c r="F1185" s="95"/>
      <c r="K1185" s="95"/>
      <c r="M1185" s="95"/>
      <c r="N1185" s="95"/>
      <c r="O1185" s="117"/>
      <c r="P1185" s="95"/>
      <c r="Q1185" s="117"/>
      <c r="R1185" s="117"/>
      <c r="S1185" s="95"/>
      <c r="U1185" s="95"/>
      <c r="Z1185" s="95"/>
    </row>
    <row r="1186" spans="4:26" x14ac:dyDescent="0.45">
      <c r="D1186" s="23"/>
      <c r="E1186" s="95"/>
      <c r="F1186" s="95"/>
      <c r="K1186" s="95"/>
      <c r="M1186" s="95"/>
      <c r="N1186" s="95"/>
      <c r="O1186" s="117"/>
      <c r="P1186" s="95"/>
      <c r="Q1186" s="117"/>
      <c r="R1186" s="117"/>
      <c r="S1186" s="95"/>
      <c r="U1186" s="95"/>
      <c r="Z1186" s="95"/>
    </row>
    <row r="1187" spans="4:26" x14ac:dyDescent="0.45">
      <c r="D1187" s="23"/>
      <c r="E1187" s="95"/>
      <c r="F1187" s="95"/>
      <c r="K1187" s="95"/>
      <c r="M1187" s="95"/>
      <c r="N1187" s="95"/>
      <c r="O1187" s="117"/>
      <c r="P1187" s="95"/>
      <c r="Q1187" s="117"/>
      <c r="R1187" s="117"/>
      <c r="S1187" s="95"/>
      <c r="U1187" s="95"/>
      <c r="Z1187" s="95"/>
    </row>
    <row r="1188" spans="4:26" x14ac:dyDescent="0.45">
      <c r="D1188" s="23"/>
      <c r="E1188" s="95"/>
      <c r="F1188" s="95"/>
      <c r="K1188" s="95"/>
      <c r="M1188" s="95"/>
      <c r="N1188" s="95"/>
      <c r="O1188" s="117"/>
      <c r="P1188" s="95"/>
      <c r="Q1188" s="117"/>
      <c r="R1188" s="117"/>
      <c r="S1188" s="95"/>
      <c r="U1188" s="95"/>
      <c r="Z1188" s="95"/>
    </row>
    <row r="1189" spans="4:26" x14ac:dyDescent="0.45">
      <c r="D1189" s="23"/>
      <c r="E1189" s="95"/>
      <c r="F1189" s="95"/>
      <c r="K1189" s="95"/>
      <c r="M1189" s="95"/>
      <c r="N1189" s="95"/>
      <c r="O1189" s="117"/>
      <c r="P1189" s="95"/>
      <c r="Q1189" s="117"/>
      <c r="R1189" s="117"/>
      <c r="S1189" s="95"/>
      <c r="U1189" s="95"/>
      <c r="Z1189" s="95"/>
    </row>
    <row r="1190" spans="4:26" x14ac:dyDescent="0.45">
      <c r="D1190" s="23"/>
      <c r="E1190" s="95"/>
      <c r="F1190" s="95"/>
      <c r="K1190" s="95"/>
      <c r="M1190" s="95"/>
      <c r="N1190" s="95"/>
      <c r="O1190" s="117"/>
      <c r="P1190" s="95"/>
      <c r="Q1190" s="117"/>
      <c r="R1190" s="117"/>
      <c r="S1190" s="95"/>
      <c r="U1190" s="95"/>
      <c r="Z1190" s="95"/>
    </row>
    <row r="1191" spans="4:26" x14ac:dyDescent="0.45">
      <c r="D1191" s="23"/>
      <c r="E1191" s="95"/>
      <c r="F1191" s="95"/>
      <c r="K1191" s="95"/>
      <c r="M1191" s="95"/>
      <c r="N1191" s="95"/>
      <c r="O1191" s="117"/>
      <c r="P1191" s="95"/>
      <c r="Q1191" s="117"/>
      <c r="R1191" s="117"/>
      <c r="S1191" s="95"/>
      <c r="U1191" s="95"/>
      <c r="Z1191" s="95"/>
    </row>
    <row r="1192" spans="4:26" x14ac:dyDescent="0.45">
      <c r="D1192" s="23"/>
      <c r="E1192" s="95"/>
      <c r="F1192" s="95"/>
      <c r="K1192" s="95"/>
      <c r="M1192" s="95"/>
      <c r="N1192" s="95"/>
      <c r="O1192" s="117"/>
      <c r="P1192" s="95"/>
      <c r="Q1192" s="117"/>
      <c r="R1192" s="117"/>
      <c r="S1192" s="95"/>
      <c r="U1192" s="95"/>
      <c r="Z1192" s="95"/>
    </row>
    <row r="1193" spans="4:26" x14ac:dyDescent="0.45">
      <c r="D1193" s="23"/>
      <c r="E1193" s="95"/>
      <c r="F1193" s="95"/>
      <c r="K1193" s="95"/>
      <c r="M1193" s="95"/>
      <c r="N1193" s="95"/>
      <c r="O1193" s="117"/>
      <c r="P1193" s="95"/>
      <c r="Q1193" s="117"/>
      <c r="R1193" s="117"/>
      <c r="S1193" s="95"/>
      <c r="U1193" s="95"/>
      <c r="Z1193" s="95"/>
    </row>
    <row r="1194" spans="4:26" x14ac:dyDescent="0.45">
      <c r="D1194" s="23"/>
      <c r="E1194" s="95"/>
      <c r="F1194" s="95"/>
      <c r="K1194" s="95"/>
      <c r="M1194" s="95"/>
      <c r="N1194" s="95"/>
      <c r="O1194" s="117"/>
      <c r="P1194" s="95"/>
      <c r="Q1194" s="117"/>
      <c r="R1194" s="117"/>
      <c r="S1194" s="95"/>
      <c r="U1194" s="95"/>
      <c r="Z1194" s="95"/>
    </row>
    <row r="1195" spans="4:26" x14ac:dyDescent="0.45">
      <c r="D1195" s="23"/>
      <c r="E1195" s="95"/>
      <c r="F1195" s="95"/>
      <c r="K1195" s="95"/>
      <c r="M1195" s="95"/>
      <c r="N1195" s="95"/>
      <c r="O1195" s="117"/>
      <c r="P1195" s="95"/>
      <c r="Q1195" s="117"/>
      <c r="R1195" s="117"/>
      <c r="S1195" s="95"/>
      <c r="U1195" s="95"/>
      <c r="Z1195" s="95"/>
    </row>
    <row r="1196" spans="4:26" x14ac:dyDescent="0.45">
      <c r="D1196" s="23"/>
      <c r="E1196" s="95"/>
      <c r="F1196" s="95"/>
      <c r="K1196" s="95"/>
      <c r="M1196" s="95"/>
      <c r="N1196" s="95"/>
      <c r="O1196" s="117"/>
      <c r="P1196" s="95"/>
      <c r="Q1196" s="117"/>
      <c r="R1196" s="117"/>
      <c r="S1196" s="95"/>
      <c r="U1196" s="95"/>
      <c r="Z1196" s="95"/>
    </row>
    <row r="1197" spans="4:26" x14ac:dyDescent="0.45">
      <c r="D1197" s="23"/>
      <c r="E1197" s="95"/>
      <c r="F1197" s="95"/>
      <c r="K1197" s="95"/>
      <c r="M1197" s="95"/>
      <c r="N1197" s="95"/>
      <c r="O1197" s="117"/>
      <c r="P1197" s="95"/>
      <c r="Q1197" s="117"/>
      <c r="R1197" s="117"/>
      <c r="S1197" s="95"/>
      <c r="U1197" s="95"/>
      <c r="Z1197" s="95"/>
    </row>
    <row r="1198" spans="4:26" x14ac:dyDescent="0.45">
      <c r="D1198" s="23"/>
      <c r="E1198" s="95"/>
      <c r="F1198" s="95"/>
      <c r="K1198" s="95"/>
      <c r="M1198" s="95"/>
      <c r="N1198" s="95"/>
      <c r="O1198" s="117"/>
      <c r="P1198" s="95"/>
      <c r="Q1198" s="117"/>
      <c r="R1198" s="117"/>
      <c r="S1198" s="95"/>
      <c r="U1198" s="95"/>
      <c r="Z1198" s="95"/>
    </row>
    <row r="1199" spans="4:26" x14ac:dyDescent="0.45">
      <c r="D1199" s="23"/>
      <c r="E1199" s="95"/>
      <c r="F1199" s="95"/>
      <c r="K1199" s="95"/>
      <c r="M1199" s="95"/>
      <c r="N1199" s="95"/>
      <c r="O1199" s="117"/>
      <c r="P1199" s="95"/>
      <c r="Q1199" s="117"/>
      <c r="R1199" s="117"/>
      <c r="S1199" s="95"/>
      <c r="U1199" s="95"/>
      <c r="Z1199" s="95"/>
    </row>
    <row r="1200" spans="4:26" x14ac:dyDescent="0.45">
      <c r="D1200" s="23"/>
      <c r="E1200" s="95"/>
      <c r="F1200" s="95"/>
      <c r="K1200" s="95"/>
      <c r="M1200" s="95"/>
      <c r="N1200" s="95"/>
      <c r="O1200" s="117"/>
      <c r="P1200" s="95"/>
      <c r="Q1200" s="117"/>
      <c r="R1200" s="117"/>
      <c r="S1200" s="95"/>
      <c r="U1200" s="95"/>
      <c r="Z1200" s="95"/>
    </row>
    <row r="1201" spans="4:26" x14ac:dyDescent="0.45">
      <c r="D1201" s="23"/>
      <c r="E1201" s="95"/>
      <c r="F1201" s="95"/>
      <c r="K1201" s="95"/>
      <c r="M1201" s="95"/>
      <c r="N1201" s="95"/>
      <c r="O1201" s="117"/>
      <c r="P1201" s="95"/>
      <c r="Q1201" s="117"/>
      <c r="R1201" s="117"/>
      <c r="S1201" s="95"/>
      <c r="U1201" s="95"/>
      <c r="Z1201" s="95"/>
    </row>
    <row r="1202" spans="4:26" x14ac:dyDescent="0.45">
      <c r="D1202" s="23"/>
      <c r="E1202" s="95"/>
      <c r="F1202" s="95"/>
      <c r="K1202" s="95"/>
      <c r="M1202" s="95"/>
      <c r="N1202" s="95"/>
      <c r="O1202" s="117"/>
      <c r="P1202" s="95"/>
      <c r="Q1202" s="117"/>
      <c r="R1202" s="117"/>
      <c r="S1202" s="95"/>
      <c r="U1202" s="95"/>
      <c r="Z1202" s="95"/>
    </row>
    <row r="1203" spans="4:26" x14ac:dyDescent="0.45">
      <c r="D1203" s="23"/>
      <c r="E1203" s="95"/>
      <c r="F1203" s="95"/>
      <c r="K1203" s="95"/>
      <c r="M1203" s="95"/>
      <c r="N1203" s="95"/>
      <c r="O1203" s="117"/>
      <c r="P1203" s="95"/>
      <c r="Q1203" s="117"/>
      <c r="R1203" s="117"/>
      <c r="S1203" s="95"/>
      <c r="U1203" s="95"/>
      <c r="Z1203" s="95"/>
    </row>
    <row r="1204" spans="4:26" x14ac:dyDescent="0.45">
      <c r="D1204" s="23"/>
      <c r="E1204" s="95"/>
      <c r="F1204" s="95"/>
      <c r="K1204" s="95"/>
      <c r="M1204" s="95"/>
      <c r="N1204" s="95"/>
      <c r="O1204" s="117"/>
      <c r="P1204" s="95"/>
      <c r="Q1204" s="117"/>
      <c r="R1204" s="117"/>
      <c r="S1204" s="95"/>
      <c r="U1204" s="95"/>
      <c r="Z1204" s="95"/>
    </row>
    <row r="1205" spans="4:26" x14ac:dyDescent="0.45">
      <c r="D1205" s="23"/>
      <c r="E1205" s="95"/>
      <c r="F1205" s="95"/>
      <c r="K1205" s="95"/>
      <c r="M1205" s="95"/>
      <c r="N1205" s="95"/>
      <c r="O1205" s="117"/>
      <c r="P1205" s="95"/>
      <c r="Q1205" s="117"/>
      <c r="R1205" s="117"/>
      <c r="S1205" s="95"/>
      <c r="U1205" s="95"/>
      <c r="Z1205" s="95"/>
    </row>
    <row r="1206" spans="4:26" x14ac:dyDescent="0.45">
      <c r="D1206" s="23"/>
      <c r="E1206" s="95"/>
      <c r="F1206" s="95"/>
      <c r="K1206" s="95"/>
      <c r="M1206" s="95"/>
      <c r="N1206" s="95"/>
      <c r="O1206" s="117"/>
      <c r="P1206" s="95"/>
      <c r="Q1206" s="117"/>
      <c r="R1206" s="117"/>
      <c r="S1206" s="95"/>
      <c r="U1206" s="95"/>
      <c r="Z1206" s="95"/>
    </row>
    <row r="1207" spans="4:26" x14ac:dyDescent="0.45">
      <c r="D1207" s="23"/>
      <c r="E1207" s="95"/>
      <c r="F1207" s="95"/>
      <c r="K1207" s="95"/>
      <c r="M1207" s="95"/>
      <c r="N1207" s="95"/>
      <c r="O1207" s="117"/>
      <c r="P1207" s="95"/>
      <c r="Q1207" s="117"/>
      <c r="R1207" s="117"/>
      <c r="S1207" s="95"/>
      <c r="U1207" s="95"/>
      <c r="Z1207" s="95"/>
    </row>
    <row r="1208" spans="4:26" x14ac:dyDescent="0.45">
      <c r="D1208" s="23"/>
      <c r="E1208" s="95"/>
      <c r="F1208" s="95"/>
      <c r="K1208" s="95"/>
      <c r="M1208" s="95"/>
      <c r="N1208" s="95"/>
      <c r="O1208" s="117"/>
      <c r="P1208" s="95"/>
      <c r="Q1208" s="117"/>
      <c r="R1208" s="117"/>
      <c r="S1208" s="95"/>
      <c r="U1208" s="95"/>
      <c r="Z1208" s="95"/>
    </row>
    <row r="1209" spans="4:26" x14ac:dyDescent="0.45">
      <c r="D1209" s="23"/>
      <c r="E1209" s="95"/>
      <c r="F1209" s="95"/>
      <c r="K1209" s="95"/>
      <c r="M1209" s="95"/>
      <c r="N1209" s="95"/>
      <c r="O1209" s="117"/>
      <c r="P1209" s="95"/>
      <c r="Q1209" s="117"/>
      <c r="R1209" s="117"/>
      <c r="S1209" s="95"/>
      <c r="U1209" s="95"/>
      <c r="Z1209" s="95"/>
    </row>
    <row r="1210" spans="4:26" x14ac:dyDescent="0.45">
      <c r="D1210" s="23"/>
      <c r="E1210" s="95"/>
      <c r="F1210" s="95"/>
      <c r="K1210" s="95"/>
      <c r="M1210" s="95"/>
      <c r="N1210" s="95"/>
      <c r="O1210" s="117"/>
      <c r="P1210" s="95"/>
      <c r="Q1210" s="117"/>
      <c r="R1210" s="117"/>
      <c r="S1210" s="95"/>
      <c r="U1210" s="95"/>
      <c r="Z1210" s="95"/>
    </row>
    <row r="1211" spans="4:26" x14ac:dyDescent="0.45">
      <c r="D1211" s="23"/>
      <c r="E1211" s="95"/>
      <c r="F1211" s="95"/>
      <c r="K1211" s="95"/>
      <c r="M1211" s="95"/>
      <c r="N1211" s="95"/>
      <c r="O1211" s="117"/>
      <c r="P1211" s="95"/>
      <c r="Q1211" s="117"/>
      <c r="R1211" s="117"/>
      <c r="S1211" s="95"/>
      <c r="U1211" s="95"/>
      <c r="Z1211" s="95"/>
    </row>
    <row r="1212" spans="4:26" x14ac:dyDescent="0.45">
      <c r="D1212" s="23"/>
      <c r="E1212" s="95"/>
      <c r="F1212" s="95"/>
      <c r="K1212" s="95"/>
      <c r="M1212" s="95"/>
      <c r="N1212" s="95"/>
      <c r="O1212" s="117"/>
      <c r="P1212" s="95"/>
      <c r="Q1212" s="117"/>
      <c r="R1212" s="117"/>
      <c r="S1212" s="95"/>
      <c r="U1212" s="95"/>
      <c r="Z1212" s="95"/>
    </row>
    <row r="1213" spans="4:26" x14ac:dyDescent="0.45">
      <c r="D1213" s="23"/>
      <c r="E1213" s="95"/>
      <c r="F1213" s="95"/>
      <c r="K1213" s="95"/>
      <c r="M1213" s="95"/>
      <c r="N1213" s="95"/>
      <c r="O1213" s="117"/>
      <c r="P1213" s="95"/>
      <c r="Q1213" s="117"/>
      <c r="R1213" s="117"/>
      <c r="S1213" s="95"/>
      <c r="U1213" s="95"/>
      <c r="Z1213" s="95"/>
    </row>
    <row r="1214" spans="4:26" x14ac:dyDescent="0.45">
      <c r="D1214" s="23"/>
      <c r="E1214" s="95"/>
      <c r="F1214" s="95"/>
      <c r="K1214" s="95"/>
      <c r="M1214" s="95"/>
      <c r="N1214" s="95"/>
      <c r="O1214" s="117"/>
      <c r="P1214" s="95"/>
      <c r="Q1214" s="117"/>
      <c r="R1214" s="117"/>
      <c r="S1214" s="95"/>
      <c r="U1214" s="95"/>
      <c r="Z1214" s="95"/>
    </row>
    <row r="1215" spans="4:26" x14ac:dyDescent="0.45">
      <c r="D1215" s="23"/>
      <c r="E1215" s="95"/>
      <c r="F1215" s="95"/>
      <c r="K1215" s="95"/>
      <c r="M1215" s="95"/>
      <c r="N1215" s="95"/>
      <c r="O1215" s="117"/>
      <c r="P1215" s="95"/>
      <c r="Q1215" s="117"/>
      <c r="R1215" s="117"/>
      <c r="S1215" s="95"/>
      <c r="U1215" s="95"/>
      <c r="Z1215" s="95"/>
    </row>
    <row r="1216" spans="4:26" x14ac:dyDescent="0.45">
      <c r="D1216" s="23"/>
      <c r="E1216" s="95"/>
      <c r="F1216" s="95"/>
      <c r="K1216" s="95"/>
      <c r="M1216" s="95"/>
      <c r="N1216" s="95"/>
      <c r="O1216" s="117"/>
      <c r="P1216" s="95"/>
      <c r="Q1216" s="117"/>
      <c r="R1216" s="117"/>
      <c r="S1216" s="95"/>
      <c r="U1216" s="95"/>
      <c r="Z1216" s="95"/>
    </row>
    <row r="1217" spans="4:26" x14ac:dyDescent="0.45">
      <c r="D1217" s="23"/>
      <c r="E1217" s="95"/>
      <c r="F1217" s="95"/>
      <c r="K1217" s="95"/>
      <c r="M1217" s="95"/>
      <c r="N1217" s="95"/>
      <c r="O1217" s="117"/>
      <c r="P1217" s="95"/>
      <c r="Q1217" s="117"/>
      <c r="R1217" s="117"/>
      <c r="S1217" s="95"/>
      <c r="U1217" s="95"/>
      <c r="Z1217" s="95"/>
    </row>
    <row r="1218" spans="4:26" x14ac:dyDescent="0.45">
      <c r="D1218" s="23"/>
      <c r="E1218" s="95"/>
      <c r="F1218" s="95"/>
      <c r="K1218" s="95"/>
      <c r="M1218" s="95"/>
      <c r="N1218" s="95"/>
      <c r="O1218" s="117"/>
      <c r="P1218" s="95"/>
      <c r="Q1218" s="117"/>
      <c r="R1218" s="117"/>
      <c r="S1218" s="95"/>
      <c r="U1218" s="95"/>
      <c r="Z1218" s="95"/>
    </row>
    <row r="1219" spans="4:26" x14ac:dyDescent="0.45">
      <c r="D1219" s="23"/>
      <c r="E1219" s="95"/>
      <c r="F1219" s="95"/>
      <c r="K1219" s="95"/>
      <c r="M1219" s="95"/>
      <c r="N1219" s="95"/>
      <c r="O1219" s="117"/>
      <c r="P1219" s="95"/>
      <c r="Q1219" s="117"/>
      <c r="R1219" s="117"/>
      <c r="S1219" s="95"/>
      <c r="U1219" s="95"/>
      <c r="Z1219" s="95"/>
    </row>
    <row r="1220" spans="4:26" x14ac:dyDescent="0.45">
      <c r="D1220" s="23"/>
      <c r="E1220" s="95"/>
      <c r="F1220" s="95"/>
      <c r="K1220" s="95"/>
      <c r="M1220" s="95"/>
      <c r="N1220" s="95"/>
      <c r="O1220" s="117"/>
      <c r="P1220" s="95"/>
      <c r="Q1220" s="117"/>
      <c r="R1220" s="117"/>
      <c r="S1220" s="95"/>
      <c r="U1220" s="95"/>
      <c r="Z1220" s="95"/>
    </row>
    <row r="1221" spans="4:26" x14ac:dyDescent="0.45">
      <c r="D1221" s="23"/>
      <c r="E1221" s="95"/>
      <c r="F1221" s="95"/>
      <c r="K1221" s="95"/>
      <c r="M1221" s="95"/>
      <c r="N1221" s="95"/>
      <c r="O1221" s="117"/>
      <c r="P1221" s="95"/>
      <c r="Q1221" s="117"/>
      <c r="R1221" s="117"/>
      <c r="S1221" s="95"/>
      <c r="U1221" s="95"/>
      <c r="Z1221" s="95"/>
    </row>
    <row r="1222" spans="4:26" x14ac:dyDescent="0.45">
      <c r="D1222" s="23"/>
      <c r="E1222" s="95"/>
      <c r="F1222" s="95"/>
      <c r="K1222" s="95"/>
      <c r="M1222" s="95"/>
      <c r="N1222" s="95"/>
      <c r="O1222" s="117"/>
      <c r="P1222" s="95"/>
      <c r="Q1222" s="117"/>
      <c r="R1222" s="117"/>
      <c r="S1222" s="95"/>
      <c r="U1222" s="95"/>
      <c r="Z1222" s="95"/>
    </row>
    <row r="1223" spans="4:26" x14ac:dyDescent="0.45">
      <c r="D1223" s="23"/>
      <c r="E1223" s="95"/>
      <c r="F1223" s="95"/>
      <c r="K1223" s="95"/>
      <c r="M1223" s="95"/>
      <c r="N1223" s="95"/>
      <c r="O1223" s="117"/>
      <c r="P1223" s="95"/>
      <c r="Q1223" s="117"/>
      <c r="R1223" s="117"/>
      <c r="S1223" s="95"/>
      <c r="U1223" s="95"/>
      <c r="Z1223" s="95"/>
    </row>
    <row r="1224" spans="4:26" x14ac:dyDescent="0.45">
      <c r="D1224" s="23"/>
      <c r="E1224" s="95"/>
      <c r="F1224" s="95"/>
      <c r="K1224" s="95"/>
      <c r="M1224" s="95"/>
      <c r="N1224" s="95"/>
      <c r="O1224" s="117"/>
      <c r="P1224" s="95"/>
      <c r="Q1224" s="117"/>
      <c r="R1224" s="117"/>
      <c r="S1224" s="95"/>
      <c r="U1224" s="95"/>
      <c r="Z1224" s="95"/>
    </row>
    <row r="1225" spans="4:26" x14ac:dyDescent="0.45">
      <c r="D1225" s="23"/>
      <c r="E1225" s="95"/>
      <c r="F1225" s="95"/>
      <c r="K1225" s="95"/>
      <c r="M1225" s="95"/>
      <c r="N1225" s="95"/>
      <c r="O1225" s="117"/>
      <c r="P1225" s="95"/>
      <c r="Q1225" s="117"/>
      <c r="R1225" s="117"/>
      <c r="S1225" s="95"/>
      <c r="U1225" s="95"/>
      <c r="Z1225" s="95"/>
    </row>
    <row r="1226" spans="4:26" x14ac:dyDescent="0.45">
      <c r="D1226" s="23"/>
      <c r="E1226" s="95"/>
      <c r="F1226" s="95"/>
      <c r="K1226" s="95"/>
      <c r="M1226" s="95"/>
      <c r="N1226" s="95"/>
      <c r="O1226" s="117"/>
      <c r="P1226" s="95"/>
      <c r="Q1226" s="117"/>
      <c r="R1226" s="117"/>
      <c r="S1226" s="95"/>
      <c r="U1226" s="95"/>
      <c r="Z1226" s="95"/>
    </row>
    <row r="1227" spans="4:26" x14ac:dyDescent="0.45">
      <c r="D1227" s="23"/>
      <c r="E1227" s="95"/>
      <c r="F1227" s="95"/>
      <c r="K1227" s="95"/>
      <c r="M1227" s="95"/>
      <c r="N1227" s="95"/>
      <c r="O1227" s="117"/>
      <c r="P1227" s="95"/>
      <c r="Q1227" s="117"/>
      <c r="R1227" s="117"/>
      <c r="S1227" s="95"/>
      <c r="U1227" s="95"/>
      <c r="Z1227" s="95"/>
    </row>
    <row r="1228" spans="4:26" x14ac:dyDescent="0.45">
      <c r="D1228" s="23"/>
      <c r="E1228" s="95"/>
      <c r="F1228" s="95"/>
      <c r="K1228" s="95"/>
      <c r="M1228" s="95"/>
      <c r="N1228" s="95"/>
      <c r="O1228" s="117"/>
      <c r="P1228" s="95"/>
      <c r="Q1228" s="117"/>
      <c r="R1228" s="117"/>
      <c r="S1228" s="95"/>
      <c r="U1228" s="95"/>
      <c r="Z1228" s="95"/>
    </row>
    <row r="1229" spans="4:26" x14ac:dyDescent="0.45">
      <c r="D1229" s="23"/>
      <c r="E1229" s="95"/>
      <c r="F1229" s="95"/>
      <c r="K1229" s="95"/>
      <c r="M1229" s="95"/>
      <c r="N1229" s="95"/>
      <c r="O1229" s="117"/>
      <c r="P1229" s="95"/>
      <c r="Q1229" s="117"/>
      <c r="R1229" s="117"/>
      <c r="S1229" s="95"/>
      <c r="U1229" s="95"/>
      <c r="Z1229" s="95"/>
    </row>
    <row r="1230" spans="4:26" x14ac:dyDescent="0.45">
      <c r="D1230" s="23"/>
      <c r="E1230" s="95"/>
      <c r="F1230" s="95"/>
      <c r="K1230" s="95"/>
      <c r="M1230" s="95"/>
      <c r="N1230" s="95"/>
      <c r="O1230" s="117"/>
      <c r="P1230" s="95"/>
      <c r="Q1230" s="117"/>
      <c r="R1230" s="117"/>
      <c r="S1230" s="95"/>
      <c r="U1230" s="95"/>
      <c r="Z1230" s="95"/>
    </row>
    <row r="1231" spans="4:26" x14ac:dyDescent="0.45">
      <c r="D1231" s="23"/>
      <c r="E1231" s="95"/>
      <c r="F1231" s="95"/>
      <c r="K1231" s="95"/>
      <c r="M1231" s="95"/>
      <c r="N1231" s="95"/>
      <c r="O1231" s="117"/>
      <c r="P1231" s="95"/>
      <c r="Q1231" s="117"/>
      <c r="R1231" s="117"/>
      <c r="S1231" s="95"/>
      <c r="U1231" s="95"/>
      <c r="Z1231" s="95"/>
    </row>
    <row r="1232" spans="4:26" x14ac:dyDescent="0.45">
      <c r="D1232" s="23"/>
      <c r="E1232" s="95"/>
      <c r="F1232" s="95"/>
      <c r="K1232" s="95"/>
      <c r="M1232" s="95"/>
      <c r="N1232" s="95"/>
      <c r="O1232" s="117"/>
      <c r="P1232" s="95"/>
      <c r="Q1232" s="117"/>
      <c r="R1232" s="117"/>
      <c r="S1232" s="95"/>
      <c r="U1232" s="95"/>
      <c r="Z1232" s="95"/>
    </row>
    <row r="1233" spans="4:26" x14ac:dyDescent="0.45">
      <c r="D1233" s="23"/>
      <c r="E1233" s="95"/>
      <c r="F1233" s="95"/>
      <c r="K1233" s="95"/>
      <c r="M1233" s="95"/>
      <c r="N1233" s="95"/>
      <c r="O1233" s="117"/>
      <c r="P1233" s="95"/>
      <c r="Q1233" s="117"/>
      <c r="R1233" s="117"/>
      <c r="S1233" s="95"/>
      <c r="U1233" s="95"/>
      <c r="Z1233" s="95"/>
    </row>
    <row r="1234" spans="4:26" x14ac:dyDescent="0.45">
      <c r="D1234" s="23"/>
      <c r="E1234" s="95"/>
      <c r="F1234" s="95"/>
      <c r="K1234" s="95"/>
      <c r="M1234" s="95"/>
      <c r="N1234" s="95"/>
      <c r="O1234" s="117"/>
      <c r="P1234" s="95"/>
      <c r="Q1234" s="117"/>
      <c r="R1234" s="117"/>
      <c r="S1234" s="95"/>
      <c r="U1234" s="95"/>
      <c r="Z1234" s="95"/>
    </row>
    <row r="1235" spans="4:26" x14ac:dyDescent="0.45">
      <c r="D1235" s="23"/>
      <c r="E1235" s="95"/>
      <c r="F1235" s="95"/>
      <c r="K1235" s="95"/>
      <c r="M1235" s="95"/>
      <c r="N1235" s="95"/>
      <c r="O1235" s="117"/>
      <c r="P1235" s="95"/>
      <c r="Q1235" s="117"/>
      <c r="R1235" s="117"/>
      <c r="S1235" s="95"/>
      <c r="U1235" s="95"/>
      <c r="Z1235" s="95"/>
    </row>
    <row r="1236" spans="4:26" x14ac:dyDescent="0.45">
      <c r="D1236" s="23"/>
      <c r="E1236" s="95"/>
      <c r="F1236" s="95"/>
      <c r="K1236" s="95"/>
      <c r="M1236" s="95"/>
      <c r="N1236" s="95"/>
      <c r="O1236" s="117"/>
      <c r="P1236" s="95"/>
      <c r="Q1236" s="117"/>
      <c r="R1236" s="117"/>
      <c r="S1236" s="95"/>
      <c r="U1236" s="95"/>
      <c r="Z1236" s="95"/>
    </row>
    <row r="1237" spans="4:26" x14ac:dyDescent="0.45">
      <c r="D1237" s="23"/>
      <c r="E1237" s="95"/>
      <c r="F1237" s="95"/>
      <c r="K1237" s="95"/>
      <c r="M1237" s="95"/>
      <c r="N1237" s="95"/>
      <c r="O1237" s="117"/>
      <c r="P1237" s="95"/>
      <c r="Q1237" s="117"/>
      <c r="R1237" s="117"/>
      <c r="S1237" s="95"/>
      <c r="U1237" s="95"/>
      <c r="Z1237" s="95"/>
    </row>
    <row r="1238" spans="4:26" x14ac:dyDescent="0.45">
      <c r="D1238" s="23"/>
      <c r="E1238" s="95"/>
      <c r="F1238" s="95"/>
      <c r="K1238" s="95"/>
      <c r="M1238" s="95"/>
      <c r="N1238" s="95"/>
      <c r="O1238" s="117"/>
      <c r="P1238" s="95"/>
      <c r="Q1238" s="117"/>
      <c r="R1238" s="117"/>
      <c r="S1238" s="95"/>
      <c r="U1238" s="95"/>
      <c r="Z1238" s="95"/>
    </row>
    <row r="1239" spans="4:26" x14ac:dyDescent="0.45">
      <c r="D1239" s="23"/>
      <c r="E1239" s="95"/>
      <c r="F1239" s="95"/>
      <c r="K1239" s="95"/>
      <c r="M1239" s="95"/>
      <c r="N1239" s="95"/>
      <c r="O1239" s="117"/>
      <c r="P1239" s="95"/>
      <c r="Q1239" s="117"/>
      <c r="R1239" s="117"/>
      <c r="S1239" s="95"/>
      <c r="U1239" s="95"/>
      <c r="Z1239" s="95"/>
    </row>
    <row r="1240" spans="4:26" x14ac:dyDescent="0.45">
      <c r="D1240" s="23"/>
      <c r="E1240" s="95"/>
      <c r="F1240" s="95"/>
      <c r="K1240" s="95"/>
      <c r="M1240" s="95"/>
      <c r="N1240" s="95"/>
      <c r="O1240" s="117"/>
      <c r="P1240" s="95"/>
      <c r="Q1240" s="117"/>
      <c r="R1240" s="117"/>
      <c r="S1240" s="95"/>
      <c r="U1240" s="95"/>
      <c r="Z1240" s="95"/>
    </row>
    <row r="1241" spans="4:26" x14ac:dyDescent="0.45">
      <c r="D1241" s="23"/>
      <c r="E1241" s="95"/>
      <c r="F1241" s="95"/>
      <c r="K1241" s="95"/>
      <c r="M1241" s="95"/>
      <c r="N1241" s="95"/>
      <c r="O1241" s="117"/>
      <c r="P1241" s="95"/>
      <c r="Q1241" s="117"/>
      <c r="R1241" s="117"/>
      <c r="S1241" s="95"/>
      <c r="U1241" s="95"/>
      <c r="Z1241" s="95"/>
    </row>
    <row r="1242" spans="4:26" x14ac:dyDescent="0.45">
      <c r="D1242" s="23"/>
      <c r="E1242" s="95"/>
      <c r="F1242" s="95"/>
      <c r="K1242" s="95"/>
      <c r="M1242" s="95"/>
      <c r="N1242" s="95"/>
      <c r="O1242" s="117"/>
      <c r="P1242" s="95"/>
      <c r="Q1242" s="117"/>
      <c r="R1242" s="117"/>
      <c r="S1242" s="95"/>
      <c r="U1242" s="95"/>
      <c r="Z1242" s="95"/>
    </row>
    <row r="1243" spans="4:26" x14ac:dyDescent="0.45">
      <c r="D1243" s="23"/>
      <c r="E1243" s="95"/>
      <c r="F1243" s="95"/>
      <c r="K1243" s="95"/>
      <c r="M1243" s="95"/>
      <c r="N1243" s="95"/>
      <c r="O1243" s="117"/>
      <c r="P1243" s="95"/>
      <c r="Q1243" s="117"/>
      <c r="R1243" s="117"/>
      <c r="S1243" s="95"/>
      <c r="U1243" s="95"/>
      <c r="Z1243" s="95"/>
    </row>
    <row r="1244" spans="4:26" x14ac:dyDescent="0.45">
      <c r="D1244" s="23"/>
      <c r="E1244" s="95"/>
      <c r="F1244" s="95"/>
      <c r="K1244" s="95"/>
      <c r="M1244" s="95"/>
      <c r="N1244" s="95"/>
      <c r="O1244" s="117"/>
      <c r="P1244" s="95"/>
      <c r="Q1244" s="117"/>
      <c r="R1244" s="117"/>
      <c r="S1244" s="95"/>
      <c r="U1244" s="95"/>
      <c r="Z1244" s="95"/>
    </row>
    <row r="1245" spans="4:26" x14ac:dyDescent="0.45">
      <c r="D1245" s="23"/>
      <c r="E1245" s="95"/>
      <c r="F1245" s="95"/>
      <c r="K1245" s="95"/>
      <c r="M1245" s="95"/>
      <c r="N1245" s="95"/>
      <c r="O1245" s="117"/>
      <c r="P1245" s="95"/>
      <c r="Q1245" s="117"/>
      <c r="R1245" s="117"/>
      <c r="S1245" s="95"/>
      <c r="U1245" s="95"/>
      <c r="Z1245" s="95"/>
    </row>
    <row r="1246" spans="4:26" x14ac:dyDescent="0.45">
      <c r="D1246" s="23"/>
      <c r="E1246" s="95"/>
      <c r="F1246" s="95"/>
      <c r="K1246" s="95"/>
      <c r="M1246" s="95"/>
      <c r="N1246" s="95"/>
      <c r="O1246" s="117"/>
      <c r="P1246" s="95"/>
      <c r="Q1246" s="117"/>
      <c r="R1246" s="117"/>
      <c r="S1246" s="95"/>
      <c r="U1246" s="95"/>
      <c r="Z1246" s="95"/>
    </row>
    <row r="1247" spans="4:26" x14ac:dyDescent="0.45">
      <c r="D1247" s="23"/>
      <c r="E1247" s="95"/>
      <c r="F1247" s="95"/>
      <c r="K1247" s="95"/>
      <c r="M1247" s="95"/>
      <c r="N1247" s="95"/>
      <c r="O1247" s="117"/>
      <c r="P1247" s="95"/>
      <c r="Q1247" s="117"/>
      <c r="R1247" s="117"/>
      <c r="S1247" s="95"/>
      <c r="U1247" s="95"/>
      <c r="Z1247" s="95"/>
    </row>
    <row r="1248" spans="4:26" x14ac:dyDescent="0.45">
      <c r="D1248" s="23"/>
      <c r="E1248" s="95"/>
      <c r="F1248" s="95"/>
      <c r="K1248" s="95"/>
      <c r="M1248" s="95"/>
      <c r="N1248" s="95"/>
      <c r="O1248" s="117"/>
      <c r="P1248" s="95"/>
      <c r="Q1248" s="117"/>
      <c r="R1248" s="117"/>
      <c r="S1248" s="95"/>
      <c r="U1248" s="95"/>
      <c r="Z1248" s="95"/>
    </row>
    <row r="1249" spans="4:26" x14ac:dyDescent="0.45">
      <c r="D1249" s="23"/>
      <c r="E1249" s="95"/>
      <c r="F1249" s="95"/>
      <c r="K1249" s="95"/>
      <c r="M1249" s="95"/>
      <c r="N1249" s="95"/>
      <c r="O1249" s="117"/>
      <c r="P1249" s="95"/>
      <c r="Q1249" s="117"/>
      <c r="R1249" s="117"/>
      <c r="S1249" s="95"/>
      <c r="U1249" s="95"/>
      <c r="Z1249" s="95"/>
    </row>
    <row r="1250" spans="4:26" x14ac:dyDescent="0.45">
      <c r="D1250" s="23"/>
      <c r="E1250" s="95"/>
      <c r="F1250" s="95"/>
      <c r="K1250" s="95"/>
      <c r="M1250" s="95"/>
      <c r="N1250" s="95"/>
      <c r="O1250" s="117"/>
      <c r="P1250" s="95"/>
      <c r="Q1250" s="117"/>
      <c r="R1250" s="117"/>
      <c r="S1250" s="95"/>
      <c r="U1250" s="95"/>
      <c r="Z1250" s="95"/>
    </row>
    <row r="1251" spans="4:26" x14ac:dyDescent="0.45">
      <c r="D1251" s="23"/>
      <c r="E1251" s="95"/>
      <c r="F1251" s="95"/>
      <c r="K1251" s="95"/>
      <c r="M1251" s="95"/>
      <c r="N1251" s="95"/>
      <c r="O1251" s="117"/>
      <c r="P1251" s="95"/>
      <c r="Q1251" s="117"/>
      <c r="R1251" s="117"/>
      <c r="S1251" s="95"/>
      <c r="U1251" s="95"/>
      <c r="Z1251" s="95"/>
    </row>
    <row r="1252" spans="4:26" x14ac:dyDescent="0.45">
      <c r="D1252" s="23"/>
      <c r="E1252" s="95"/>
      <c r="F1252" s="95"/>
      <c r="K1252" s="95"/>
      <c r="M1252" s="95"/>
      <c r="N1252" s="95"/>
      <c r="O1252" s="117"/>
      <c r="P1252" s="95"/>
      <c r="Q1252" s="117"/>
      <c r="R1252" s="117"/>
      <c r="S1252" s="95"/>
      <c r="U1252" s="95"/>
      <c r="Z1252" s="95"/>
    </row>
    <row r="1253" spans="4:26" x14ac:dyDescent="0.45">
      <c r="D1253" s="23"/>
      <c r="E1253" s="95"/>
      <c r="F1253" s="95"/>
      <c r="K1253" s="95"/>
      <c r="M1253" s="95"/>
      <c r="N1253" s="95"/>
      <c r="O1253" s="117"/>
      <c r="P1253" s="95"/>
      <c r="Q1253" s="117"/>
      <c r="R1253" s="117"/>
      <c r="S1253" s="95"/>
      <c r="U1253" s="95"/>
      <c r="Z1253" s="95"/>
    </row>
    <row r="1254" spans="4:26" x14ac:dyDescent="0.45">
      <c r="D1254" s="23"/>
      <c r="E1254" s="95"/>
      <c r="F1254" s="95"/>
      <c r="K1254" s="95"/>
      <c r="M1254" s="95"/>
      <c r="N1254" s="95"/>
      <c r="O1254" s="117"/>
      <c r="P1254" s="95"/>
      <c r="Q1254" s="117"/>
      <c r="R1254" s="117"/>
      <c r="S1254" s="95"/>
      <c r="U1254" s="95"/>
      <c r="Z1254" s="95"/>
    </row>
    <row r="1255" spans="4:26" x14ac:dyDescent="0.45">
      <c r="D1255" s="23"/>
      <c r="E1255" s="95"/>
      <c r="F1255" s="95"/>
      <c r="K1255" s="95"/>
      <c r="M1255" s="95"/>
      <c r="N1255" s="95"/>
      <c r="O1255" s="117"/>
      <c r="P1255" s="95"/>
      <c r="Q1255" s="117"/>
      <c r="R1255" s="117"/>
      <c r="S1255" s="95"/>
      <c r="U1255" s="95"/>
      <c r="Z1255" s="95"/>
    </row>
    <row r="1256" spans="4:26" x14ac:dyDescent="0.45">
      <c r="D1256" s="23"/>
      <c r="E1256" s="95"/>
      <c r="F1256" s="95"/>
      <c r="K1256" s="95"/>
      <c r="M1256" s="95"/>
      <c r="N1256" s="95"/>
      <c r="O1256" s="117"/>
      <c r="P1256" s="95"/>
      <c r="Q1256" s="117"/>
      <c r="R1256" s="117"/>
      <c r="S1256" s="95"/>
      <c r="U1256" s="95"/>
      <c r="Z1256" s="95"/>
    </row>
    <row r="1257" spans="4:26" x14ac:dyDescent="0.45">
      <c r="D1257" s="23"/>
      <c r="E1257" s="95"/>
      <c r="F1257" s="95"/>
      <c r="K1257" s="95"/>
      <c r="M1257" s="95"/>
      <c r="N1257" s="95"/>
      <c r="O1257" s="117"/>
      <c r="P1257" s="95"/>
      <c r="Q1257" s="117"/>
      <c r="R1257" s="117"/>
      <c r="S1257" s="95"/>
      <c r="U1257" s="95"/>
      <c r="Z1257" s="95"/>
    </row>
    <row r="1258" spans="4:26" x14ac:dyDescent="0.45">
      <c r="D1258" s="23"/>
      <c r="E1258" s="95"/>
      <c r="F1258" s="95"/>
      <c r="K1258" s="95"/>
      <c r="M1258" s="95"/>
      <c r="N1258" s="95"/>
      <c r="O1258" s="117"/>
      <c r="P1258" s="95"/>
      <c r="Q1258" s="117"/>
      <c r="R1258" s="117"/>
      <c r="S1258" s="95"/>
      <c r="U1258" s="95"/>
      <c r="Z1258" s="95"/>
    </row>
    <row r="1259" spans="4:26" x14ac:dyDescent="0.45">
      <c r="D1259" s="23"/>
      <c r="E1259" s="95"/>
      <c r="F1259" s="95"/>
      <c r="K1259" s="95"/>
      <c r="M1259" s="95"/>
      <c r="N1259" s="95"/>
      <c r="O1259" s="117"/>
      <c r="P1259" s="95"/>
      <c r="Q1259" s="117"/>
      <c r="R1259" s="117"/>
      <c r="S1259" s="95"/>
      <c r="U1259" s="95"/>
      <c r="Z1259" s="95"/>
    </row>
    <row r="1260" spans="4:26" x14ac:dyDescent="0.45">
      <c r="D1260" s="23"/>
      <c r="E1260" s="95"/>
      <c r="F1260" s="95"/>
      <c r="K1260" s="95"/>
      <c r="M1260" s="95"/>
      <c r="N1260" s="95"/>
      <c r="O1260" s="117"/>
      <c r="P1260" s="95"/>
      <c r="Q1260" s="117"/>
      <c r="R1260" s="117"/>
      <c r="S1260" s="95"/>
      <c r="U1260" s="95"/>
      <c r="Z1260" s="95"/>
    </row>
    <row r="1261" spans="4:26" x14ac:dyDescent="0.45">
      <c r="D1261" s="23"/>
      <c r="E1261" s="95"/>
      <c r="F1261" s="95"/>
      <c r="K1261" s="95"/>
      <c r="M1261" s="95"/>
      <c r="N1261" s="95"/>
      <c r="O1261" s="117"/>
      <c r="P1261" s="95"/>
      <c r="Q1261" s="117"/>
      <c r="R1261" s="117"/>
      <c r="S1261" s="95"/>
      <c r="U1261" s="95"/>
      <c r="Z1261" s="95"/>
    </row>
    <row r="1262" spans="4:26" x14ac:dyDescent="0.45">
      <c r="D1262" s="23"/>
      <c r="E1262" s="95"/>
      <c r="F1262" s="95"/>
      <c r="K1262" s="95"/>
      <c r="M1262" s="95"/>
      <c r="N1262" s="95"/>
      <c r="O1262" s="117"/>
      <c r="P1262" s="95"/>
      <c r="Q1262" s="117"/>
      <c r="R1262" s="117"/>
      <c r="S1262" s="95"/>
      <c r="U1262" s="95"/>
      <c r="Z1262" s="95"/>
    </row>
    <row r="1263" spans="4:26" x14ac:dyDescent="0.45">
      <c r="D1263" s="23"/>
      <c r="E1263" s="95"/>
      <c r="F1263" s="95"/>
      <c r="K1263" s="95"/>
      <c r="M1263" s="95"/>
      <c r="N1263" s="95"/>
      <c r="O1263" s="117"/>
      <c r="P1263" s="95"/>
      <c r="Q1263" s="117"/>
      <c r="R1263" s="117"/>
      <c r="S1263" s="95"/>
      <c r="U1263" s="95"/>
      <c r="Z1263" s="95"/>
    </row>
    <row r="1264" spans="4:26" x14ac:dyDescent="0.45">
      <c r="D1264" s="23"/>
      <c r="E1264" s="95"/>
      <c r="F1264" s="95"/>
      <c r="K1264" s="95"/>
      <c r="M1264" s="95"/>
      <c r="N1264" s="95"/>
      <c r="O1264" s="117"/>
      <c r="P1264" s="95"/>
      <c r="Q1264" s="117"/>
      <c r="R1264" s="117"/>
      <c r="S1264" s="95"/>
      <c r="U1264" s="95"/>
      <c r="Z1264" s="95"/>
    </row>
    <row r="1265" spans="4:26" x14ac:dyDescent="0.45">
      <c r="D1265" s="23"/>
      <c r="E1265" s="95"/>
      <c r="F1265" s="95"/>
      <c r="K1265" s="95"/>
      <c r="M1265" s="95"/>
      <c r="N1265" s="95"/>
      <c r="O1265" s="117"/>
      <c r="P1265" s="95"/>
      <c r="Q1265" s="117"/>
      <c r="R1265" s="117"/>
      <c r="S1265" s="95"/>
      <c r="U1265" s="95"/>
      <c r="Z1265" s="95"/>
    </row>
    <row r="1266" spans="4:26" x14ac:dyDescent="0.45">
      <c r="D1266" s="23"/>
      <c r="E1266" s="95"/>
      <c r="F1266" s="95"/>
      <c r="K1266" s="95"/>
      <c r="M1266" s="95"/>
      <c r="N1266" s="95"/>
      <c r="O1266" s="117"/>
      <c r="P1266" s="95"/>
      <c r="Q1266" s="117"/>
      <c r="R1266" s="117"/>
      <c r="S1266" s="95"/>
      <c r="U1266" s="95"/>
      <c r="Z1266" s="95"/>
    </row>
    <row r="1267" spans="4:26" x14ac:dyDescent="0.45">
      <c r="D1267" s="23"/>
      <c r="E1267" s="95"/>
      <c r="F1267" s="95"/>
      <c r="K1267" s="95"/>
      <c r="M1267" s="95"/>
      <c r="N1267" s="95"/>
      <c r="O1267" s="117"/>
      <c r="P1267" s="95"/>
      <c r="Q1267" s="117"/>
      <c r="R1267" s="117"/>
      <c r="S1267" s="95"/>
      <c r="U1267" s="95"/>
      <c r="Z1267" s="95"/>
    </row>
    <row r="1268" spans="4:26" x14ac:dyDescent="0.45">
      <c r="D1268" s="23"/>
      <c r="E1268" s="95"/>
      <c r="F1268" s="95"/>
      <c r="K1268" s="95"/>
      <c r="M1268" s="95"/>
      <c r="N1268" s="95"/>
      <c r="O1268" s="117"/>
      <c r="P1268" s="95"/>
      <c r="Q1268" s="117"/>
      <c r="R1268" s="117"/>
      <c r="S1268" s="95"/>
      <c r="U1268" s="95"/>
      <c r="Z1268" s="95"/>
    </row>
    <row r="1269" spans="4:26" x14ac:dyDescent="0.45">
      <c r="D1269" s="23"/>
      <c r="E1269" s="95"/>
      <c r="F1269" s="95"/>
      <c r="K1269" s="95"/>
      <c r="M1269" s="95"/>
      <c r="N1269" s="95"/>
      <c r="O1269" s="117"/>
      <c r="P1269" s="95"/>
      <c r="Q1269" s="117"/>
      <c r="R1269" s="117"/>
      <c r="S1269" s="95"/>
      <c r="U1269" s="95"/>
      <c r="Z1269" s="95"/>
    </row>
    <row r="1270" spans="4:26" x14ac:dyDescent="0.45">
      <c r="D1270" s="23"/>
      <c r="E1270" s="95"/>
      <c r="F1270" s="95"/>
      <c r="K1270" s="95"/>
      <c r="M1270" s="95"/>
      <c r="N1270" s="95"/>
      <c r="O1270" s="117"/>
      <c r="P1270" s="95"/>
      <c r="Q1270" s="117"/>
      <c r="R1270" s="117"/>
      <c r="S1270" s="95"/>
      <c r="U1270" s="95"/>
      <c r="Z1270" s="95"/>
    </row>
    <row r="1271" spans="4:26" x14ac:dyDescent="0.45">
      <c r="D1271" s="23"/>
      <c r="E1271" s="95"/>
      <c r="F1271" s="95"/>
      <c r="K1271" s="95"/>
      <c r="M1271" s="95"/>
      <c r="N1271" s="95"/>
      <c r="O1271" s="117"/>
      <c r="P1271" s="95"/>
      <c r="Q1271" s="117"/>
      <c r="R1271" s="117"/>
      <c r="S1271" s="95"/>
      <c r="U1271" s="95"/>
      <c r="Z1271" s="95"/>
    </row>
    <row r="1272" spans="4:26" x14ac:dyDescent="0.45">
      <c r="D1272" s="23"/>
      <c r="E1272" s="95"/>
      <c r="F1272" s="95"/>
      <c r="K1272" s="95"/>
      <c r="M1272" s="95"/>
      <c r="N1272" s="95"/>
      <c r="O1272" s="117"/>
      <c r="P1272" s="95"/>
      <c r="Q1272" s="117"/>
      <c r="R1272" s="117"/>
      <c r="S1272" s="95"/>
      <c r="U1272" s="95"/>
      <c r="Z1272" s="95"/>
    </row>
    <row r="1273" spans="4:26" x14ac:dyDescent="0.45">
      <c r="D1273" s="23"/>
      <c r="E1273" s="95"/>
      <c r="F1273" s="95"/>
      <c r="K1273" s="95"/>
      <c r="M1273" s="95"/>
      <c r="N1273" s="95"/>
      <c r="O1273" s="117"/>
      <c r="P1273" s="95"/>
      <c r="Q1273" s="117"/>
      <c r="R1273" s="117"/>
      <c r="S1273" s="95"/>
      <c r="U1273" s="95"/>
      <c r="Z1273" s="95"/>
    </row>
    <row r="1274" spans="4:26" x14ac:dyDescent="0.45">
      <c r="D1274" s="23"/>
      <c r="E1274" s="95"/>
      <c r="F1274" s="95"/>
      <c r="K1274" s="95"/>
      <c r="M1274" s="95"/>
      <c r="N1274" s="95"/>
      <c r="O1274" s="117"/>
      <c r="P1274" s="95"/>
      <c r="Q1274" s="117"/>
      <c r="R1274" s="117"/>
      <c r="S1274" s="95"/>
      <c r="U1274" s="95"/>
      <c r="Z1274" s="95"/>
    </row>
    <row r="1275" spans="4:26" x14ac:dyDescent="0.45">
      <c r="D1275" s="23"/>
      <c r="E1275" s="95"/>
      <c r="F1275" s="95"/>
      <c r="K1275" s="95"/>
      <c r="M1275" s="95"/>
      <c r="N1275" s="95"/>
      <c r="O1275" s="117"/>
      <c r="P1275" s="95"/>
      <c r="Q1275" s="117"/>
      <c r="R1275" s="117"/>
      <c r="S1275" s="95"/>
      <c r="U1275" s="95"/>
      <c r="Z1275" s="95"/>
    </row>
    <row r="1276" spans="4:26" x14ac:dyDescent="0.45">
      <c r="D1276" s="23"/>
      <c r="E1276" s="95"/>
      <c r="F1276" s="95"/>
      <c r="K1276" s="95"/>
      <c r="M1276" s="95"/>
      <c r="N1276" s="95"/>
      <c r="O1276" s="117"/>
      <c r="P1276" s="95"/>
      <c r="Q1276" s="117"/>
      <c r="R1276" s="117"/>
      <c r="S1276" s="95"/>
      <c r="U1276" s="95"/>
      <c r="Z1276" s="95"/>
    </row>
    <row r="1277" spans="4:26" x14ac:dyDescent="0.45">
      <c r="D1277" s="23"/>
      <c r="E1277" s="95"/>
      <c r="F1277" s="95"/>
      <c r="K1277" s="95"/>
      <c r="M1277" s="95"/>
      <c r="N1277" s="95"/>
      <c r="O1277" s="117"/>
      <c r="P1277" s="95"/>
      <c r="Q1277" s="117"/>
      <c r="R1277" s="117"/>
      <c r="S1277" s="95"/>
      <c r="U1277" s="95"/>
      <c r="Z1277" s="95"/>
    </row>
    <row r="1278" spans="4:26" x14ac:dyDescent="0.45">
      <c r="D1278" s="23"/>
      <c r="E1278" s="95"/>
      <c r="F1278" s="95"/>
      <c r="K1278" s="95"/>
      <c r="M1278" s="95"/>
      <c r="N1278" s="95"/>
      <c r="O1278" s="117"/>
      <c r="P1278" s="95"/>
      <c r="Q1278" s="117"/>
      <c r="R1278" s="117"/>
      <c r="S1278" s="95"/>
      <c r="U1278" s="95"/>
      <c r="Z1278" s="95"/>
    </row>
    <row r="1279" spans="4:26" x14ac:dyDescent="0.45">
      <c r="D1279" s="23"/>
      <c r="E1279" s="95"/>
      <c r="F1279" s="95"/>
      <c r="K1279" s="95"/>
      <c r="M1279" s="95"/>
      <c r="N1279" s="95"/>
      <c r="O1279" s="117"/>
      <c r="P1279" s="95"/>
      <c r="Q1279" s="117"/>
      <c r="R1279" s="117"/>
      <c r="S1279" s="95"/>
      <c r="U1279" s="95"/>
      <c r="Z1279" s="95"/>
    </row>
    <row r="1280" spans="4:26" x14ac:dyDescent="0.45">
      <c r="D1280" s="23"/>
      <c r="E1280" s="95"/>
      <c r="F1280" s="95"/>
      <c r="K1280" s="95"/>
      <c r="M1280" s="95"/>
      <c r="N1280" s="95"/>
      <c r="O1280" s="117"/>
      <c r="P1280" s="95"/>
      <c r="Q1280" s="117"/>
      <c r="R1280" s="117"/>
      <c r="S1280" s="95"/>
      <c r="U1280" s="95"/>
      <c r="Z1280" s="95"/>
    </row>
    <row r="1281" spans="4:26" x14ac:dyDescent="0.45">
      <c r="D1281" s="23"/>
      <c r="E1281" s="95"/>
      <c r="F1281" s="95"/>
      <c r="K1281" s="95"/>
      <c r="M1281" s="95"/>
      <c r="N1281" s="95"/>
      <c r="O1281" s="117"/>
      <c r="P1281" s="95"/>
      <c r="Q1281" s="117"/>
      <c r="R1281" s="117"/>
      <c r="S1281" s="95"/>
      <c r="U1281" s="95"/>
      <c r="Z1281" s="95"/>
    </row>
    <row r="1282" spans="4:26" x14ac:dyDescent="0.45">
      <c r="D1282" s="23"/>
      <c r="E1282" s="95"/>
      <c r="F1282" s="95"/>
      <c r="K1282" s="95"/>
      <c r="M1282" s="95"/>
      <c r="N1282" s="95"/>
      <c r="O1282" s="117"/>
      <c r="P1282" s="95"/>
      <c r="Q1282" s="117"/>
      <c r="R1282" s="117"/>
      <c r="S1282" s="95"/>
      <c r="U1282" s="95"/>
      <c r="Z1282" s="95"/>
    </row>
    <row r="1283" spans="4:26" x14ac:dyDescent="0.45">
      <c r="D1283" s="23"/>
      <c r="E1283" s="95"/>
      <c r="F1283" s="95"/>
      <c r="K1283" s="95"/>
      <c r="M1283" s="95"/>
      <c r="N1283" s="95"/>
      <c r="O1283" s="117"/>
      <c r="P1283" s="95"/>
      <c r="Q1283" s="117"/>
      <c r="R1283" s="117"/>
      <c r="S1283" s="95"/>
      <c r="U1283" s="95"/>
      <c r="Z1283" s="95"/>
    </row>
    <row r="1284" spans="4:26" x14ac:dyDescent="0.45">
      <c r="D1284" s="23"/>
      <c r="E1284" s="95"/>
      <c r="F1284" s="95"/>
      <c r="K1284" s="95"/>
      <c r="M1284" s="95"/>
      <c r="N1284" s="95"/>
      <c r="O1284" s="117"/>
      <c r="P1284" s="95"/>
      <c r="Q1284" s="117"/>
      <c r="R1284" s="117"/>
      <c r="S1284" s="95"/>
      <c r="U1284" s="95"/>
      <c r="Z1284" s="95"/>
    </row>
    <row r="1285" spans="4:26" x14ac:dyDescent="0.45">
      <c r="D1285" s="23"/>
      <c r="E1285" s="95"/>
      <c r="F1285" s="95"/>
      <c r="K1285" s="95"/>
      <c r="M1285" s="95"/>
      <c r="N1285" s="95"/>
      <c r="O1285" s="117"/>
      <c r="P1285" s="95"/>
      <c r="Q1285" s="117"/>
      <c r="R1285" s="117"/>
      <c r="S1285" s="95"/>
      <c r="U1285" s="95"/>
      <c r="Z1285" s="95"/>
    </row>
    <row r="1286" spans="4:26" x14ac:dyDescent="0.45">
      <c r="D1286" s="23"/>
      <c r="E1286" s="95"/>
      <c r="F1286" s="95"/>
      <c r="K1286" s="95"/>
      <c r="M1286" s="95"/>
      <c r="N1286" s="95"/>
      <c r="O1286" s="117"/>
      <c r="P1286" s="95"/>
      <c r="Q1286" s="117"/>
      <c r="R1286" s="117"/>
      <c r="S1286" s="95"/>
      <c r="U1286" s="95"/>
      <c r="Z1286" s="95"/>
    </row>
    <row r="1287" spans="4:26" x14ac:dyDescent="0.45">
      <c r="D1287" s="23"/>
      <c r="E1287" s="95"/>
      <c r="F1287" s="95"/>
      <c r="K1287" s="95"/>
      <c r="M1287" s="95"/>
      <c r="N1287" s="95"/>
      <c r="O1287" s="117"/>
      <c r="P1287" s="95"/>
      <c r="Q1287" s="117"/>
      <c r="R1287" s="117"/>
      <c r="S1287" s="95"/>
      <c r="U1287" s="95"/>
      <c r="Z1287" s="95"/>
    </row>
    <row r="1288" spans="4:26" x14ac:dyDescent="0.45">
      <c r="D1288" s="23"/>
      <c r="E1288" s="95"/>
      <c r="F1288" s="95"/>
      <c r="K1288" s="95"/>
      <c r="M1288" s="95"/>
      <c r="N1288" s="95"/>
      <c r="O1288" s="117"/>
      <c r="P1288" s="95"/>
      <c r="Q1288" s="117"/>
      <c r="R1288" s="117"/>
      <c r="S1288" s="95"/>
      <c r="U1288" s="95"/>
      <c r="Z1288" s="95"/>
    </row>
    <row r="1289" spans="4:26" x14ac:dyDescent="0.45">
      <c r="D1289" s="23"/>
      <c r="E1289" s="95"/>
      <c r="F1289" s="95"/>
      <c r="K1289" s="95"/>
      <c r="M1289" s="95"/>
      <c r="N1289" s="95"/>
      <c r="O1289" s="117"/>
      <c r="P1289" s="95"/>
      <c r="Q1289" s="117"/>
      <c r="R1289" s="117"/>
      <c r="S1289" s="95"/>
      <c r="U1289" s="95"/>
      <c r="Z1289" s="95"/>
    </row>
    <row r="1290" spans="4:26" x14ac:dyDescent="0.45">
      <c r="D1290" s="23"/>
      <c r="E1290" s="95"/>
      <c r="F1290" s="95"/>
      <c r="K1290" s="95"/>
      <c r="M1290" s="95"/>
      <c r="N1290" s="95"/>
      <c r="O1290" s="117"/>
      <c r="P1290" s="95"/>
      <c r="Q1290" s="117"/>
      <c r="R1290" s="117"/>
      <c r="S1290" s="95"/>
      <c r="U1290" s="95"/>
      <c r="Z1290" s="95"/>
    </row>
    <row r="1291" spans="4:26" x14ac:dyDescent="0.45">
      <c r="D1291" s="23"/>
      <c r="E1291" s="95"/>
      <c r="F1291" s="95"/>
      <c r="K1291" s="95"/>
      <c r="M1291" s="95"/>
      <c r="N1291" s="95"/>
      <c r="O1291" s="117"/>
      <c r="P1291" s="95"/>
      <c r="Q1291" s="117"/>
      <c r="R1291" s="117"/>
      <c r="S1291" s="95"/>
      <c r="U1291" s="95"/>
      <c r="Z1291" s="95"/>
    </row>
    <row r="1292" spans="4:26" x14ac:dyDescent="0.45">
      <c r="D1292" s="23"/>
      <c r="E1292" s="95"/>
      <c r="F1292" s="95"/>
      <c r="K1292" s="95"/>
      <c r="M1292" s="95"/>
      <c r="N1292" s="95"/>
      <c r="O1292" s="117"/>
      <c r="P1292" s="95"/>
      <c r="Q1292" s="117"/>
      <c r="R1292" s="117"/>
      <c r="S1292" s="95"/>
      <c r="U1292" s="95"/>
      <c r="Z1292" s="95"/>
    </row>
    <row r="1293" spans="4:26" x14ac:dyDescent="0.45">
      <c r="D1293" s="23"/>
      <c r="E1293" s="95"/>
      <c r="F1293" s="95"/>
      <c r="K1293" s="95"/>
      <c r="M1293" s="95"/>
      <c r="N1293" s="95"/>
      <c r="O1293" s="117"/>
      <c r="P1293" s="95"/>
      <c r="Q1293" s="117"/>
      <c r="R1293" s="117"/>
      <c r="S1293" s="95"/>
      <c r="U1293" s="95"/>
      <c r="Z1293" s="95"/>
    </row>
    <row r="1294" spans="4:26" x14ac:dyDescent="0.45">
      <c r="D1294" s="23"/>
      <c r="E1294" s="95"/>
      <c r="F1294" s="95"/>
      <c r="K1294" s="95"/>
      <c r="M1294" s="95"/>
      <c r="N1294" s="95"/>
      <c r="O1294" s="117"/>
      <c r="P1294" s="95"/>
      <c r="Q1294" s="117"/>
      <c r="R1294" s="117"/>
      <c r="S1294" s="95"/>
      <c r="U1294" s="95"/>
      <c r="Z1294" s="95"/>
    </row>
    <row r="1295" spans="4:26" x14ac:dyDescent="0.45">
      <c r="D1295" s="23"/>
      <c r="E1295" s="95"/>
      <c r="F1295" s="95"/>
      <c r="K1295" s="95"/>
      <c r="M1295" s="95"/>
      <c r="N1295" s="95"/>
      <c r="O1295" s="117"/>
      <c r="P1295" s="95"/>
      <c r="Q1295" s="117"/>
      <c r="R1295" s="117"/>
      <c r="S1295" s="95"/>
      <c r="U1295" s="95"/>
      <c r="Z1295" s="95"/>
    </row>
    <row r="1296" spans="4:26" x14ac:dyDescent="0.45">
      <c r="D1296" s="23"/>
      <c r="E1296" s="95"/>
      <c r="F1296" s="95"/>
      <c r="K1296" s="95"/>
      <c r="M1296" s="95"/>
      <c r="N1296" s="95"/>
      <c r="O1296" s="117"/>
      <c r="P1296" s="95"/>
      <c r="Q1296" s="117"/>
      <c r="R1296" s="117"/>
      <c r="S1296" s="95"/>
      <c r="U1296" s="95"/>
      <c r="Z1296" s="95"/>
    </row>
    <row r="1297" spans="4:26" x14ac:dyDescent="0.45">
      <c r="D1297" s="23"/>
      <c r="E1297" s="95"/>
      <c r="F1297" s="95"/>
      <c r="K1297" s="95"/>
      <c r="M1297" s="95"/>
      <c r="N1297" s="95"/>
      <c r="O1297" s="117"/>
      <c r="P1297" s="95"/>
      <c r="Q1297" s="117"/>
      <c r="R1297" s="117"/>
      <c r="S1297" s="95"/>
      <c r="U1297" s="95"/>
      <c r="Z1297" s="95"/>
    </row>
    <row r="1298" spans="4:26" x14ac:dyDescent="0.45">
      <c r="D1298" s="23"/>
      <c r="E1298" s="95"/>
      <c r="F1298" s="95"/>
      <c r="K1298" s="95"/>
      <c r="M1298" s="95"/>
      <c r="N1298" s="95"/>
      <c r="O1298" s="117"/>
      <c r="P1298" s="95"/>
      <c r="Q1298" s="117"/>
      <c r="R1298" s="117"/>
      <c r="S1298" s="95"/>
      <c r="U1298" s="95"/>
      <c r="Z1298" s="95"/>
    </row>
    <row r="1299" spans="4:26" x14ac:dyDescent="0.45">
      <c r="D1299" s="23"/>
      <c r="E1299" s="95"/>
      <c r="F1299" s="95"/>
      <c r="K1299" s="95"/>
      <c r="M1299" s="95"/>
      <c r="N1299" s="95"/>
      <c r="O1299" s="117"/>
      <c r="P1299" s="95"/>
      <c r="Q1299" s="117"/>
      <c r="R1299" s="117"/>
      <c r="S1299" s="95"/>
      <c r="U1299" s="95"/>
      <c r="Z1299" s="95"/>
    </row>
    <row r="1300" spans="4:26" x14ac:dyDescent="0.45">
      <c r="D1300" s="23"/>
      <c r="E1300" s="95"/>
      <c r="F1300" s="95"/>
      <c r="K1300" s="95"/>
      <c r="M1300" s="95"/>
      <c r="N1300" s="95"/>
      <c r="O1300" s="117"/>
      <c r="P1300" s="95"/>
      <c r="Q1300" s="117"/>
      <c r="R1300" s="117"/>
      <c r="S1300" s="95"/>
      <c r="U1300" s="95"/>
      <c r="Z1300" s="95"/>
    </row>
    <row r="1301" spans="4:26" x14ac:dyDescent="0.45">
      <c r="D1301" s="23"/>
      <c r="E1301" s="95"/>
      <c r="F1301" s="95"/>
      <c r="K1301" s="95"/>
      <c r="M1301" s="95"/>
      <c r="N1301" s="95"/>
      <c r="O1301" s="117"/>
      <c r="P1301" s="95"/>
      <c r="Q1301" s="117"/>
      <c r="R1301" s="117"/>
      <c r="S1301" s="95"/>
      <c r="U1301" s="95"/>
      <c r="Z1301" s="95"/>
    </row>
    <row r="1302" spans="4:26" x14ac:dyDescent="0.45">
      <c r="D1302" s="23"/>
      <c r="E1302" s="95"/>
      <c r="F1302" s="95"/>
      <c r="K1302" s="95"/>
      <c r="M1302" s="95"/>
      <c r="N1302" s="95"/>
      <c r="O1302" s="117"/>
      <c r="P1302" s="95"/>
      <c r="Q1302" s="117"/>
      <c r="R1302" s="117"/>
      <c r="S1302" s="95"/>
      <c r="U1302" s="95"/>
      <c r="Z1302" s="95"/>
    </row>
    <row r="1303" spans="4:26" x14ac:dyDescent="0.45">
      <c r="D1303" s="23"/>
      <c r="E1303" s="95"/>
      <c r="F1303" s="95"/>
      <c r="K1303" s="95"/>
      <c r="M1303" s="95"/>
      <c r="N1303" s="95"/>
      <c r="O1303" s="117"/>
      <c r="P1303" s="95"/>
      <c r="Q1303" s="117"/>
      <c r="R1303" s="117"/>
      <c r="S1303" s="95"/>
      <c r="U1303" s="95"/>
      <c r="Z1303" s="95"/>
    </row>
    <row r="1304" spans="4:26" x14ac:dyDescent="0.45">
      <c r="D1304" s="23"/>
      <c r="E1304" s="95"/>
      <c r="F1304" s="95"/>
      <c r="K1304" s="95"/>
      <c r="M1304" s="95"/>
      <c r="N1304" s="95"/>
      <c r="O1304" s="117"/>
      <c r="P1304" s="95"/>
      <c r="Q1304" s="117"/>
      <c r="R1304" s="117"/>
      <c r="S1304" s="95"/>
      <c r="U1304" s="95"/>
      <c r="Z1304" s="95"/>
    </row>
    <row r="1305" spans="4:26" x14ac:dyDescent="0.45">
      <c r="D1305" s="23"/>
      <c r="E1305" s="95"/>
      <c r="F1305" s="95"/>
      <c r="K1305" s="95"/>
      <c r="M1305" s="95"/>
      <c r="N1305" s="95"/>
      <c r="O1305" s="117"/>
      <c r="P1305" s="95"/>
      <c r="Q1305" s="117"/>
      <c r="R1305" s="117"/>
      <c r="S1305" s="95"/>
      <c r="U1305" s="95"/>
      <c r="Z1305" s="95"/>
    </row>
    <row r="1306" spans="4:26" x14ac:dyDescent="0.45">
      <c r="D1306" s="23"/>
      <c r="E1306" s="95"/>
      <c r="F1306" s="95"/>
      <c r="K1306" s="95"/>
      <c r="M1306" s="95"/>
      <c r="N1306" s="95"/>
      <c r="O1306" s="117"/>
      <c r="P1306" s="95"/>
      <c r="Q1306" s="117"/>
      <c r="R1306" s="117"/>
      <c r="S1306" s="95"/>
      <c r="U1306" s="95"/>
      <c r="Z1306" s="95"/>
    </row>
    <row r="1307" spans="4:26" x14ac:dyDescent="0.45">
      <c r="D1307" s="23"/>
      <c r="E1307" s="95"/>
      <c r="F1307" s="95"/>
      <c r="K1307" s="95"/>
      <c r="M1307" s="95"/>
      <c r="N1307" s="95"/>
      <c r="O1307" s="117"/>
      <c r="P1307" s="95"/>
      <c r="Q1307" s="117"/>
      <c r="R1307" s="117"/>
      <c r="S1307" s="95"/>
      <c r="U1307" s="95"/>
      <c r="Z1307" s="95"/>
    </row>
    <row r="1308" spans="4:26" x14ac:dyDescent="0.45">
      <c r="D1308" s="23"/>
      <c r="E1308" s="95"/>
      <c r="F1308" s="95"/>
      <c r="K1308" s="95"/>
      <c r="M1308" s="95"/>
      <c r="N1308" s="95"/>
      <c r="O1308" s="117"/>
      <c r="P1308" s="95"/>
      <c r="Q1308" s="117"/>
      <c r="R1308" s="117"/>
      <c r="S1308" s="95"/>
      <c r="U1308" s="95"/>
      <c r="Z1308" s="95"/>
    </row>
    <row r="1309" spans="4:26" x14ac:dyDescent="0.45">
      <c r="D1309" s="23"/>
      <c r="E1309" s="95"/>
      <c r="F1309" s="95"/>
      <c r="K1309" s="95"/>
      <c r="M1309" s="95"/>
      <c r="N1309" s="95"/>
      <c r="O1309" s="117"/>
      <c r="P1309" s="95"/>
      <c r="Q1309" s="117"/>
      <c r="R1309" s="117"/>
      <c r="S1309" s="95"/>
      <c r="U1309" s="95"/>
      <c r="Z1309" s="95"/>
    </row>
    <row r="1310" spans="4:26" x14ac:dyDescent="0.45">
      <c r="D1310" s="23"/>
      <c r="E1310" s="95"/>
      <c r="F1310" s="95"/>
      <c r="K1310" s="95"/>
      <c r="M1310" s="95"/>
      <c r="N1310" s="95"/>
      <c r="O1310" s="117"/>
      <c r="P1310" s="95"/>
      <c r="Q1310" s="117"/>
      <c r="R1310" s="117"/>
      <c r="S1310" s="95"/>
      <c r="U1310" s="95"/>
      <c r="Z1310" s="95"/>
    </row>
    <row r="1311" spans="4:26" x14ac:dyDescent="0.45">
      <c r="D1311" s="23"/>
      <c r="E1311" s="95"/>
      <c r="F1311" s="95"/>
      <c r="K1311" s="95"/>
      <c r="M1311" s="95"/>
      <c r="N1311" s="95"/>
      <c r="O1311" s="117"/>
      <c r="P1311" s="95"/>
      <c r="Q1311" s="117"/>
      <c r="R1311" s="117"/>
      <c r="S1311" s="95"/>
      <c r="U1311" s="95"/>
      <c r="Z1311" s="95"/>
    </row>
    <row r="1312" spans="4:26" x14ac:dyDescent="0.45">
      <c r="D1312" s="23"/>
      <c r="E1312" s="95"/>
      <c r="F1312" s="95"/>
      <c r="K1312" s="95"/>
      <c r="M1312" s="95"/>
      <c r="N1312" s="95"/>
      <c r="O1312" s="117"/>
      <c r="P1312" s="95"/>
      <c r="Q1312" s="117"/>
      <c r="R1312" s="117"/>
      <c r="S1312" s="95"/>
      <c r="U1312" s="95"/>
      <c r="Z1312" s="95"/>
    </row>
    <row r="1313" spans="4:26" x14ac:dyDescent="0.45">
      <c r="D1313" s="23"/>
      <c r="E1313" s="95"/>
      <c r="F1313" s="95"/>
      <c r="K1313" s="95"/>
      <c r="M1313" s="95"/>
      <c r="N1313" s="95"/>
      <c r="O1313" s="117"/>
      <c r="P1313" s="95"/>
      <c r="Q1313" s="117"/>
      <c r="R1313" s="117"/>
      <c r="S1313" s="95"/>
      <c r="U1313" s="95"/>
      <c r="Z1313" s="95"/>
    </row>
    <row r="1314" spans="4:26" x14ac:dyDescent="0.45">
      <c r="D1314" s="23"/>
      <c r="E1314" s="95"/>
      <c r="F1314" s="95"/>
      <c r="K1314" s="95"/>
      <c r="M1314" s="95"/>
      <c r="N1314" s="95"/>
      <c r="O1314" s="117"/>
      <c r="P1314" s="95"/>
      <c r="Q1314" s="117"/>
      <c r="R1314" s="117"/>
      <c r="S1314" s="95"/>
      <c r="U1314" s="95"/>
      <c r="Z1314" s="95"/>
    </row>
    <row r="1315" spans="4:26" x14ac:dyDescent="0.45">
      <c r="D1315" s="23"/>
      <c r="E1315" s="95"/>
      <c r="F1315" s="95"/>
      <c r="K1315" s="95"/>
      <c r="M1315" s="95"/>
      <c r="N1315" s="95"/>
      <c r="O1315" s="117"/>
      <c r="P1315" s="95"/>
      <c r="Q1315" s="117"/>
      <c r="R1315" s="117"/>
      <c r="S1315" s="95"/>
      <c r="U1315" s="95"/>
      <c r="Z1315" s="95"/>
    </row>
    <row r="1316" spans="4:26" x14ac:dyDescent="0.45">
      <c r="D1316" s="23"/>
      <c r="E1316" s="95"/>
      <c r="F1316" s="95"/>
      <c r="K1316" s="95"/>
      <c r="M1316" s="95"/>
      <c r="N1316" s="95"/>
      <c r="O1316" s="117"/>
      <c r="P1316" s="95"/>
      <c r="Q1316" s="117"/>
      <c r="R1316" s="117"/>
      <c r="S1316" s="95"/>
      <c r="U1316" s="95"/>
      <c r="Z1316" s="95"/>
    </row>
    <row r="1317" spans="4:26" x14ac:dyDescent="0.45">
      <c r="D1317" s="23"/>
      <c r="E1317" s="95"/>
      <c r="F1317" s="95"/>
      <c r="K1317" s="95"/>
      <c r="M1317" s="95"/>
      <c r="N1317" s="95"/>
      <c r="O1317" s="117"/>
      <c r="P1317" s="95"/>
      <c r="Q1317" s="117"/>
      <c r="R1317" s="117"/>
      <c r="S1317" s="95"/>
      <c r="U1317" s="95"/>
      <c r="Z1317" s="95"/>
    </row>
    <row r="1318" spans="4:26" x14ac:dyDescent="0.45">
      <c r="D1318" s="23"/>
      <c r="E1318" s="95"/>
      <c r="F1318" s="95"/>
      <c r="K1318" s="95"/>
      <c r="M1318" s="95"/>
      <c r="N1318" s="95"/>
      <c r="O1318" s="117"/>
      <c r="P1318" s="95"/>
      <c r="Q1318" s="117"/>
      <c r="R1318" s="117"/>
      <c r="S1318" s="95"/>
      <c r="U1318" s="95"/>
      <c r="Z1318" s="95"/>
    </row>
    <row r="1319" spans="4:26" x14ac:dyDescent="0.45">
      <c r="D1319" s="23"/>
      <c r="E1319" s="95"/>
      <c r="F1319" s="95"/>
      <c r="K1319" s="95"/>
      <c r="M1319" s="95"/>
      <c r="N1319" s="95"/>
      <c r="O1319" s="117"/>
      <c r="P1319" s="95"/>
      <c r="Q1319" s="117"/>
      <c r="R1319" s="117"/>
      <c r="S1319" s="95"/>
      <c r="U1319" s="95"/>
      <c r="Z1319" s="95"/>
    </row>
    <row r="1320" spans="4:26" x14ac:dyDescent="0.45">
      <c r="D1320" s="23"/>
      <c r="E1320" s="95"/>
      <c r="F1320" s="95"/>
      <c r="K1320" s="95"/>
      <c r="M1320" s="95"/>
      <c r="N1320" s="95"/>
      <c r="O1320" s="117"/>
      <c r="P1320" s="95"/>
      <c r="Q1320" s="117"/>
      <c r="R1320" s="117"/>
      <c r="S1320" s="95"/>
      <c r="U1320" s="95"/>
      <c r="Z1320" s="95"/>
    </row>
    <row r="1321" spans="4:26" x14ac:dyDescent="0.45">
      <c r="D1321" s="23"/>
      <c r="E1321" s="95"/>
      <c r="F1321" s="95"/>
      <c r="K1321" s="95"/>
      <c r="M1321" s="95"/>
      <c r="N1321" s="95"/>
      <c r="O1321" s="117"/>
      <c r="P1321" s="95"/>
      <c r="Q1321" s="117"/>
      <c r="R1321" s="117"/>
      <c r="S1321" s="95"/>
      <c r="U1321" s="95"/>
      <c r="Z1321" s="95"/>
    </row>
    <row r="1322" spans="4:26" x14ac:dyDescent="0.45">
      <c r="D1322" s="23"/>
      <c r="E1322" s="95"/>
      <c r="F1322" s="95"/>
      <c r="K1322" s="95"/>
      <c r="M1322" s="95"/>
      <c r="N1322" s="95"/>
      <c r="O1322" s="117"/>
      <c r="P1322" s="95"/>
      <c r="Q1322" s="117"/>
      <c r="R1322" s="117"/>
      <c r="S1322" s="95"/>
      <c r="U1322" s="95"/>
      <c r="Z1322" s="95"/>
    </row>
    <row r="1323" spans="4:26" x14ac:dyDescent="0.45">
      <c r="D1323" s="23"/>
      <c r="E1323" s="95"/>
      <c r="F1323" s="95"/>
      <c r="K1323" s="95"/>
      <c r="M1323" s="95"/>
      <c r="N1323" s="95"/>
      <c r="O1323" s="117"/>
      <c r="P1323" s="95"/>
      <c r="Q1323" s="117"/>
      <c r="R1323" s="117"/>
      <c r="S1323" s="95"/>
      <c r="U1323" s="95"/>
      <c r="Z1323" s="95"/>
    </row>
    <row r="1324" spans="4:26" x14ac:dyDescent="0.45">
      <c r="D1324" s="23"/>
      <c r="E1324" s="95"/>
      <c r="F1324" s="95"/>
      <c r="K1324" s="95"/>
      <c r="M1324" s="95"/>
      <c r="N1324" s="95"/>
      <c r="O1324" s="117"/>
      <c r="P1324" s="95"/>
      <c r="Q1324" s="117"/>
      <c r="R1324" s="117"/>
      <c r="S1324" s="95"/>
      <c r="U1324" s="95"/>
      <c r="Z1324" s="95"/>
    </row>
    <row r="1325" spans="4:26" x14ac:dyDescent="0.45">
      <c r="D1325" s="23"/>
      <c r="E1325" s="95"/>
      <c r="F1325" s="95"/>
      <c r="K1325" s="95"/>
      <c r="M1325" s="95"/>
      <c r="N1325" s="95"/>
      <c r="O1325" s="117"/>
      <c r="P1325" s="95"/>
      <c r="Q1325" s="117"/>
      <c r="R1325" s="117"/>
      <c r="S1325" s="95"/>
      <c r="U1325" s="95"/>
      <c r="Z1325" s="95"/>
    </row>
    <row r="1326" spans="4:26" x14ac:dyDescent="0.45">
      <c r="D1326" s="23"/>
      <c r="E1326" s="95"/>
      <c r="F1326" s="95"/>
      <c r="K1326" s="95"/>
      <c r="M1326" s="95"/>
      <c r="N1326" s="95"/>
      <c r="O1326" s="117"/>
      <c r="P1326" s="95"/>
      <c r="Q1326" s="117"/>
      <c r="R1326" s="117"/>
      <c r="S1326" s="95"/>
      <c r="U1326" s="95"/>
      <c r="Z1326" s="95"/>
    </row>
    <row r="1327" spans="4:26" x14ac:dyDescent="0.45">
      <c r="D1327" s="23"/>
      <c r="E1327" s="95"/>
      <c r="F1327" s="95"/>
      <c r="K1327" s="95"/>
      <c r="M1327" s="95"/>
      <c r="N1327" s="95"/>
      <c r="O1327" s="117"/>
      <c r="P1327" s="95"/>
      <c r="Q1327" s="117"/>
      <c r="R1327" s="117"/>
      <c r="S1327" s="95"/>
      <c r="U1327" s="95"/>
      <c r="Z1327" s="95"/>
    </row>
    <row r="1328" spans="4:26" x14ac:dyDescent="0.45">
      <c r="D1328" s="23"/>
      <c r="E1328" s="95"/>
      <c r="F1328" s="95"/>
      <c r="K1328" s="95"/>
      <c r="M1328" s="95"/>
      <c r="N1328" s="95"/>
      <c r="O1328" s="117"/>
      <c r="P1328" s="95"/>
      <c r="Q1328" s="117"/>
      <c r="R1328" s="117"/>
      <c r="S1328" s="95"/>
      <c r="U1328" s="95"/>
      <c r="Z1328" s="95"/>
    </row>
    <row r="1329" spans="4:26" x14ac:dyDescent="0.45">
      <c r="D1329" s="23"/>
      <c r="E1329" s="95"/>
      <c r="F1329" s="95"/>
      <c r="K1329" s="95"/>
      <c r="M1329" s="95"/>
      <c r="N1329" s="95"/>
      <c r="O1329" s="117"/>
      <c r="P1329" s="95"/>
      <c r="Q1329" s="117"/>
      <c r="R1329" s="117"/>
      <c r="S1329" s="95"/>
      <c r="U1329" s="95"/>
      <c r="Z1329" s="95"/>
    </row>
    <row r="1330" spans="4:26" x14ac:dyDescent="0.45">
      <c r="D1330" s="23"/>
      <c r="E1330" s="95"/>
      <c r="F1330" s="95"/>
      <c r="K1330" s="95"/>
      <c r="M1330" s="95"/>
      <c r="N1330" s="95"/>
      <c r="O1330" s="117"/>
      <c r="P1330" s="95"/>
      <c r="Q1330" s="117"/>
      <c r="R1330" s="117"/>
      <c r="S1330" s="95"/>
      <c r="U1330" s="95"/>
      <c r="Z1330" s="95"/>
    </row>
    <row r="1331" spans="4:26" x14ac:dyDescent="0.45">
      <c r="D1331" s="23"/>
      <c r="E1331" s="95"/>
      <c r="F1331" s="95"/>
      <c r="K1331" s="95"/>
      <c r="M1331" s="95"/>
      <c r="N1331" s="95"/>
      <c r="O1331" s="117"/>
      <c r="P1331" s="95"/>
      <c r="Q1331" s="117"/>
      <c r="R1331" s="117"/>
      <c r="S1331" s="95"/>
      <c r="U1331" s="95"/>
      <c r="Z1331" s="95"/>
    </row>
    <row r="1332" spans="4:26" x14ac:dyDescent="0.45">
      <c r="D1332" s="23"/>
      <c r="E1332" s="95"/>
      <c r="F1332" s="95"/>
      <c r="K1332" s="95"/>
      <c r="M1332" s="95"/>
      <c r="N1332" s="95"/>
      <c r="O1332" s="117"/>
      <c r="P1332" s="95"/>
      <c r="Q1332" s="117"/>
      <c r="R1332" s="117"/>
      <c r="S1332" s="95"/>
      <c r="U1332" s="95"/>
      <c r="Z1332" s="95"/>
    </row>
    <row r="1333" spans="4:26" x14ac:dyDescent="0.45">
      <c r="D1333" s="23"/>
      <c r="E1333" s="95"/>
      <c r="F1333" s="95"/>
      <c r="K1333" s="95"/>
      <c r="M1333" s="95"/>
      <c r="N1333" s="95"/>
      <c r="O1333" s="117"/>
      <c r="P1333" s="95"/>
      <c r="Q1333" s="117"/>
      <c r="R1333" s="117"/>
      <c r="S1333" s="95"/>
      <c r="U1333" s="95"/>
      <c r="Z1333" s="95"/>
    </row>
    <row r="1334" spans="4:26" x14ac:dyDescent="0.45">
      <c r="D1334" s="23"/>
      <c r="E1334" s="95"/>
      <c r="F1334" s="95"/>
      <c r="K1334" s="95"/>
      <c r="M1334" s="95"/>
      <c r="N1334" s="95"/>
      <c r="O1334" s="117"/>
      <c r="P1334" s="95"/>
      <c r="Q1334" s="117"/>
      <c r="R1334" s="117"/>
      <c r="S1334" s="95"/>
      <c r="U1334" s="95"/>
      <c r="Z1334" s="95"/>
    </row>
    <row r="1335" spans="4:26" x14ac:dyDescent="0.45">
      <c r="D1335" s="23"/>
      <c r="E1335" s="95"/>
      <c r="F1335" s="95"/>
      <c r="K1335" s="95"/>
      <c r="M1335" s="95"/>
      <c r="N1335" s="95"/>
      <c r="O1335" s="117"/>
      <c r="P1335" s="95"/>
      <c r="Q1335" s="117"/>
      <c r="R1335" s="117"/>
      <c r="S1335" s="95"/>
      <c r="U1335" s="95"/>
      <c r="Z1335" s="95"/>
    </row>
    <row r="1336" spans="4:26" x14ac:dyDescent="0.45">
      <c r="D1336" s="23"/>
      <c r="E1336" s="95"/>
      <c r="F1336" s="95"/>
      <c r="K1336" s="95"/>
      <c r="M1336" s="95"/>
      <c r="N1336" s="95"/>
      <c r="O1336" s="117"/>
      <c r="P1336" s="95"/>
      <c r="Q1336" s="117"/>
      <c r="R1336" s="117"/>
      <c r="S1336" s="95"/>
      <c r="U1336" s="95"/>
      <c r="Z1336" s="95"/>
    </row>
    <row r="1337" spans="4:26" x14ac:dyDescent="0.45">
      <c r="D1337" s="23"/>
      <c r="E1337" s="95"/>
      <c r="F1337" s="95"/>
      <c r="K1337" s="95"/>
      <c r="M1337" s="95"/>
      <c r="N1337" s="95"/>
      <c r="O1337" s="117"/>
      <c r="P1337" s="95"/>
      <c r="Q1337" s="117"/>
      <c r="R1337" s="117"/>
      <c r="S1337" s="95"/>
      <c r="U1337" s="95"/>
      <c r="Z1337" s="95"/>
    </row>
    <row r="1338" spans="4:26" x14ac:dyDescent="0.45">
      <c r="D1338" s="23"/>
      <c r="E1338" s="95"/>
      <c r="F1338" s="95"/>
      <c r="K1338" s="95"/>
      <c r="M1338" s="95"/>
      <c r="N1338" s="95"/>
      <c r="O1338" s="117"/>
      <c r="P1338" s="95"/>
      <c r="Q1338" s="117"/>
      <c r="R1338" s="117"/>
      <c r="S1338" s="95"/>
      <c r="U1338" s="95"/>
      <c r="Z1338" s="95"/>
    </row>
    <row r="1339" spans="4:26" x14ac:dyDescent="0.45">
      <c r="D1339" s="23"/>
      <c r="E1339" s="95"/>
      <c r="F1339" s="95"/>
      <c r="K1339" s="95"/>
      <c r="M1339" s="95"/>
      <c r="N1339" s="95"/>
      <c r="O1339" s="117"/>
      <c r="P1339" s="95"/>
      <c r="Q1339" s="117"/>
      <c r="R1339" s="117"/>
      <c r="S1339" s="95"/>
      <c r="U1339" s="95"/>
      <c r="Z1339" s="95"/>
    </row>
    <row r="1340" spans="4:26" x14ac:dyDescent="0.45">
      <c r="D1340" s="23"/>
      <c r="E1340" s="95"/>
      <c r="F1340" s="95"/>
      <c r="K1340" s="95"/>
      <c r="M1340" s="95"/>
      <c r="N1340" s="95"/>
      <c r="O1340" s="117"/>
      <c r="P1340" s="95"/>
      <c r="Q1340" s="117"/>
      <c r="R1340" s="117"/>
      <c r="S1340" s="95"/>
      <c r="U1340" s="95"/>
      <c r="Z1340" s="95"/>
    </row>
    <row r="1341" spans="4:26" x14ac:dyDescent="0.45">
      <c r="D1341" s="23"/>
      <c r="E1341" s="95"/>
      <c r="F1341" s="95"/>
      <c r="K1341" s="95"/>
      <c r="M1341" s="95"/>
      <c r="N1341" s="95"/>
      <c r="O1341" s="117"/>
      <c r="P1341" s="95"/>
      <c r="Q1341" s="117"/>
      <c r="R1341" s="117"/>
      <c r="S1341" s="95"/>
      <c r="U1341" s="95"/>
      <c r="Z1341" s="95"/>
    </row>
    <row r="1342" spans="4:26" x14ac:dyDescent="0.45">
      <c r="D1342" s="23"/>
      <c r="E1342" s="95"/>
      <c r="F1342" s="95"/>
      <c r="K1342" s="95"/>
      <c r="M1342" s="95"/>
      <c r="N1342" s="95"/>
      <c r="O1342" s="117"/>
      <c r="P1342" s="95"/>
      <c r="Q1342" s="117"/>
      <c r="R1342" s="117"/>
      <c r="S1342" s="95"/>
      <c r="U1342" s="95"/>
      <c r="Z1342" s="95"/>
    </row>
    <row r="1343" spans="4:26" x14ac:dyDescent="0.45">
      <c r="D1343" s="23"/>
      <c r="E1343" s="95"/>
      <c r="F1343" s="95"/>
      <c r="K1343" s="95"/>
      <c r="M1343" s="95"/>
      <c r="N1343" s="95"/>
      <c r="O1343" s="117"/>
      <c r="P1343" s="95"/>
      <c r="Q1343" s="117"/>
      <c r="R1343" s="117"/>
      <c r="S1343" s="95"/>
      <c r="U1343" s="95"/>
      <c r="Z1343" s="95"/>
    </row>
    <row r="1344" spans="4:26" x14ac:dyDescent="0.45">
      <c r="D1344" s="23"/>
      <c r="E1344" s="95"/>
      <c r="F1344" s="95"/>
      <c r="K1344" s="95"/>
      <c r="M1344" s="95"/>
      <c r="N1344" s="95"/>
      <c r="O1344" s="117"/>
      <c r="P1344" s="95"/>
      <c r="Q1344" s="117"/>
      <c r="R1344" s="117"/>
      <c r="S1344" s="95"/>
      <c r="U1344" s="95"/>
      <c r="Z1344" s="95"/>
    </row>
    <row r="1345" spans="4:26" x14ac:dyDescent="0.45">
      <c r="D1345" s="23"/>
      <c r="E1345" s="95"/>
      <c r="F1345" s="95"/>
      <c r="K1345" s="95"/>
      <c r="M1345" s="95"/>
      <c r="N1345" s="95"/>
      <c r="O1345" s="117"/>
      <c r="P1345" s="95"/>
      <c r="Q1345" s="117"/>
      <c r="R1345" s="117"/>
      <c r="S1345" s="95"/>
      <c r="U1345" s="95"/>
      <c r="Z1345" s="95"/>
    </row>
    <row r="1346" spans="4:26" x14ac:dyDescent="0.45">
      <c r="D1346" s="23"/>
      <c r="E1346" s="95"/>
      <c r="F1346" s="95"/>
      <c r="K1346" s="95"/>
      <c r="M1346" s="95"/>
      <c r="N1346" s="95"/>
      <c r="O1346" s="117"/>
      <c r="P1346" s="95"/>
      <c r="Q1346" s="117"/>
      <c r="R1346" s="117"/>
      <c r="S1346" s="95"/>
      <c r="U1346" s="95"/>
      <c r="Z1346" s="95"/>
    </row>
    <row r="1347" spans="4:26" x14ac:dyDescent="0.45">
      <c r="D1347" s="23"/>
      <c r="E1347" s="95"/>
      <c r="F1347" s="95"/>
      <c r="K1347" s="95"/>
      <c r="M1347" s="95"/>
      <c r="N1347" s="95"/>
      <c r="O1347" s="117"/>
      <c r="P1347" s="95"/>
      <c r="Q1347" s="117"/>
      <c r="R1347" s="117"/>
      <c r="S1347" s="95"/>
      <c r="U1347" s="95"/>
      <c r="Z1347" s="95"/>
    </row>
    <row r="1348" spans="4:26" x14ac:dyDescent="0.45">
      <c r="D1348" s="23"/>
      <c r="E1348" s="95"/>
      <c r="F1348" s="95"/>
      <c r="K1348" s="95"/>
      <c r="M1348" s="95"/>
      <c r="N1348" s="95"/>
      <c r="O1348" s="117"/>
      <c r="P1348" s="95"/>
      <c r="Q1348" s="117"/>
      <c r="R1348" s="117"/>
      <c r="S1348" s="95"/>
      <c r="U1348" s="95"/>
      <c r="Z1348" s="95"/>
    </row>
    <row r="1349" spans="4:26" x14ac:dyDescent="0.45">
      <c r="D1349" s="23"/>
      <c r="E1349" s="95"/>
      <c r="F1349" s="95"/>
      <c r="K1349" s="95"/>
      <c r="M1349" s="95"/>
      <c r="N1349" s="95"/>
      <c r="O1349" s="117"/>
      <c r="P1349" s="95"/>
      <c r="Q1349" s="117"/>
      <c r="R1349" s="117"/>
      <c r="S1349" s="95"/>
      <c r="U1349" s="95"/>
      <c r="Z1349" s="95"/>
    </row>
    <row r="1350" spans="4:26" x14ac:dyDescent="0.45">
      <c r="D1350" s="23"/>
      <c r="E1350" s="95"/>
      <c r="F1350" s="95"/>
      <c r="K1350" s="95"/>
      <c r="M1350" s="95"/>
      <c r="N1350" s="95"/>
      <c r="O1350" s="117"/>
      <c r="P1350" s="95"/>
      <c r="Q1350" s="117"/>
      <c r="R1350" s="117"/>
      <c r="S1350" s="95"/>
      <c r="U1350" s="95"/>
      <c r="Z1350" s="95"/>
    </row>
    <row r="1351" spans="4:26" x14ac:dyDescent="0.45">
      <c r="D1351" s="23"/>
      <c r="E1351" s="95"/>
      <c r="F1351" s="95"/>
      <c r="K1351" s="95"/>
      <c r="M1351" s="95"/>
      <c r="N1351" s="95"/>
      <c r="O1351" s="117"/>
      <c r="P1351" s="95"/>
      <c r="Q1351" s="117"/>
      <c r="R1351" s="117"/>
      <c r="S1351" s="95"/>
      <c r="U1351" s="95"/>
      <c r="Z1351" s="95"/>
    </row>
    <row r="1352" spans="4:26" x14ac:dyDescent="0.45">
      <c r="D1352" s="23"/>
      <c r="E1352" s="95"/>
      <c r="F1352" s="95"/>
      <c r="K1352" s="95"/>
      <c r="M1352" s="95"/>
      <c r="N1352" s="95"/>
      <c r="O1352" s="117"/>
      <c r="P1352" s="95"/>
      <c r="Q1352" s="117"/>
      <c r="R1352" s="117"/>
      <c r="S1352" s="95"/>
      <c r="U1352" s="95"/>
      <c r="Z1352" s="95"/>
    </row>
    <row r="1353" spans="4:26" x14ac:dyDescent="0.45">
      <c r="D1353" s="23"/>
      <c r="E1353" s="95"/>
      <c r="F1353" s="95"/>
      <c r="K1353" s="95"/>
      <c r="M1353" s="95"/>
      <c r="N1353" s="95"/>
      <c r="O1353" s="117"/>
      <c r="P1353" s="95"/>
      <c r="Q1353" s="117"/>
      <c r="R1353" s="117"/>
      <c r="S1353" s="95"/>
      <c r="U1353" s="95"/>
      <c r="Z1353" s="95"/>
    </row>
    <row r="1354" spans="4:26" x14ac:dyDescent="0.45">
      <c r="D1354" s="23"/>
      <c r="E1354" s="95"/>
      <c r="F1354" s="95"/>
      <c r="K1354" s="95"/>
      <c r="M1354" s="95"/>
      <c r="N1354" s="95"/>
      <c r="O1354" s="117"/>
      <c r="P1354" s="95"/>
      <c r="Q1354" s="117"/>
      <c r="R1354" s="117"/>
      <c r="S1354" s="95"/>
      <c r="U1354" s="95"/>
      <c r="Z1354" s="95"/>
    </row>
    <row r="1355" spans="4:26" x14ac:dyDescent="0.45">
      <c r="D1355" s="23"/>
      <c r="E1355" s="95"/>
      <c r="F1355" s="95"/>
      <c r="K1355" s="95"/>
      <c r="M1355" s="95"/>
      <c r="N1355" s="95"/>
      <c r="O1355" s="117"/>
      <c r="P1355" s="95"/>
      <c r="Q1355" s="117"/>
      <c r="R1355" s="117"/>
      <c r="S1355" s="95"/>
      <c r="U1355" s="95"/>
      <c r="Z1355" s="95"/>
    </row>
    <row r="1356" spans="4:26" x14ac:dyDescent="0.45">
      <c r="D1356" s="23"/>
      <c r="E1356" s="95"/>
      <c r="F1356" s="95"/>
      <c r="K1356" s="95"/>
      <c r="M1356" s="95"/>
      <c r="N1356" s="95"/>
      <c r="O1356" s="117"/>
      <c r="P1356" s="95"/>
      <c r="Q1356" s="117"/>
      <c r="R1356" s="117"/>
      <c r="S1356" s="95"/>
      <c r="U1356" s="95"/>
      <c r="Z1356" s="95"/>
    </row>
    <row r="1357" spans="4:26" x14ac:dyDescent="0.45">
      <c r="D1357" s="23"/>
      <c r="E1357" s="95"/>
      <c r="F1357" s="95"/>
      <c r="K1357" s="95"/>
      <c r="M1357" s="95"/>
      <c r="N1357" s="95"/>
      <c r="O1357" s="117"/>
      <c r="P1357" s="95"/>
      <c r="Q1357" s="117"/>
      <c r="R1357" s="117"/>
      <c r="S1357" s="95"/>
      <c r="U1357" s="95"/>
      <c r="Z1357" s="95"/>
    </row>
    <row r="1358" spans="4:26" x14ac:dyDescent="0.45">
      <c r="D1358" s="23"/>
      <c r="E1358" s="95"/>
      <c r="F1358" s="95"/>
      <c r="K1358" s="95"/>
      <c r="M1358" s="95"/>
      <c r="N1358" s="95"/>
      <c r="O1358" s="117"/>
      <c r="P1358" s="95"/>
      <c r="Q1358" s="117"/>
      <c r="R1358" s="117"/>
      <c r="S1358" s="95"/>
      <c r="U1358" s="95"/>
      <c r="Z1358" s="95"/>
    </row>
    <row r="1359" spans="4:26" x14ac:dyDescent="0.45">
      <c r="D1359" s="23"/>
      <c r="E1359" s="95"/>
      <c r="F1359" s="95"/>
      <c r="K1359" s="95"/>
      <c r="M1359" s="95"/>
      <c r="N1359" s="95"/>
      <c r="O1359" s="117"/>
      <c r="P1359" s="95"/>
      <c r="Q1359" s="117"/>
      <c r="R1359" s="117"/>
      <c r="S1359" s="95"/>
      <c r="U1359" s="95"/>
      <c r="Z1359" s="95"/>
    </row>
    <row r="1360" spans="4:26" x14ac:dyDescent="0.45">
      <c r="D1360" s="23"/>
      <c r="E1360" s="95"/>
      <c r="F1360" s="95"/>
      <c r="K1360" s="95"/>
      <c r="M1360" s="95"/>
      <c r="N1360" s="95"/>
      <c r="O1360" s="117"/>
      <c r="P1360" s="95"/>
      <c r="Q1360" s="117"/>
      <c r="R1360" s="117"/>
      <c r="S1360" s="95"/>
      <c r="U1360" s="95"/>
      <c r="Z1360" s="95"/>
    </row>
    <row r="1361" spans="4:26" x14ac:dyDescent="0.45">
      <c r="D1361" s="23"/>
      <c r="E1361" s="95"/>
      <c r="F1361" s="95"/>
      <c r="K1361" s="95"/>
      <c r="M1361" s="95"/>
      <c r="N1361" s="95"/>
      <c r="O1361" s="117"/>
      <c r="P1361" s="95"/>
      <c r="Q1361" s="117"/>
      <c r="R1361" s="117"/>
      <c r="S1361" s="95"/>
      <c r="U1361" s="95"/>
      <c r="Z1361" s="95"/>
    </row>
    <row r="1362" spans="4:26" x14ac:dyDescent="0.45">
      <c r="D1362" s="23"/>
      <c r="E1362" s="95"/>
      <c r="F1362" s="95"/>
      <c r="K1362" s="95"/>
      <c r="M1362" s="95"/>
      <c r="N1362" s="95"/>
      <c r="O1362" s="117"/>
      <c r="P1362" s="95"/>
      <c r="Q1362" s="117"/>
      <c r="R1362" s="117"/>
      <c r="S1362" s="95"/>
      <c r="U1362" s="95"/>
      <c r="Z1362" s="95"/>
    </row>
    <row r="1363" spans="4:26" x14ac:dyDescent="0.45">
      <c r="D1363" s="23"/>
      <c r="E1363" s="95"/>
      <c r="F1363" s="95"/>
      <c r="K1363" s="95"/>
      <c r="M1363" s="95"/>
      <c r="N1363" s="95"/>
      <c r="O1363" s="117"/>
      <c r="P1363" s="95"/>
      <c r="Q1363" s="117"/>
      <c r="R1363" s="117"/>
      <c r="S1363" s="95"/>
      <c r="U1363" s="95"/>
      <c r="Z1363" s="95"/>
    </row>
    <row r="1364" spans="4:26" x14ac:dyDescent="0.45">
      <c r="D1364" s="23"/>
      <c r="E1364" s="95"/>
      <c r="F1364" s="95"/>
      <c r="K1364" s="95"/>
      <c r="M1364" s="95"/>
      <c r="N1364" s="95"/>
      <c r="O1364" s="117"/>
      <c r="P1364" s="95"/>
      <c r="Q1364" s="117"/>
      <c r="R1364" s="117"/>
      <c r="S1364" s="95"/>
      <c r="U1364" s="95"/>
      <c r="Z1364" s="95"/>
    </row>
    <row r="1365" spans="4:26" x14ac:dyDescent="0.45">
      <c r="D1365" s="23"/>
      <c r="E1365" s="95"/>
      <c r="F1365" s="95"/>
      <c r="K1365" s="95"/>
      <c r="M1365" s="95"/>
      <c r="N1365" s="95"/>
      <c r="O1365" s="117"/>
      <c r="P1365" s="95"/>
      <c r="Q1365" s="117"/>
      <c r="R1365" s="117"/>
      <c r="S1365" s="95"/>
      <c r="U1365" s="95"/>
      <c r="Z1365" s="95"/>
    </row>
    <row r="1366" spans="4:26" x14ac:dyDescent="0.45">
      <c r="D1366" s="23"/>
      <c r="E1366" s="95"/>
      <c r="F1366" s="95"/>
      <c r="K1366" s="95"/>
      <c r="M1366" s="95"/>
      <c r="N1366" s="95"/>
      <c r="O1366" s="117"/>
      <c r="P1366" s="95"/>
      <c r="Q1366" s="117"/>
      <c r="R1366" s="117"/>
      <c r="S1366" s="95"/>
      <c r="U1366" s="95"/>
      <c r="Z1366" s="95"/>
    </row>
    <row r="1367" spans="4:26" x14ac:dyDescent="0.45">
      <c r="D1367" s="23"/>
      <c r="E1367" s="95"/>
      <c r="F1367" s="95"/>
      <c r="K1367" s="95"/>
      <c r="M1367" s="95"/>
      <c r="N1367" s="95"/>
      <c r="O1367" s="117"/>
      <c r="P1367" s="95"/>
      <c r="Q1367" s="117"/>
      <c r="R1367" s="117"/>
      <c r="S1367" s="95"/>
      <c r="U1367" s="95"/>
      <c r="Z1367" s="95"/>
    </row>
    <row r="1368" spans="4:26" x14ac:dyDescent="0.45">
      <c r="D1368" s="23"/>
      <c r="E1368" s="95"/>
      <c r="F1368" s="95"/>
      <c r="K1368" s="95"/>
      <c r="M1368" s="95"/>
      <c r="N1368" s="95"/>
      <c r="O1368" s="117"/>
      <c r="P1368" s="95"/>
      <c r="Q1368" s="117"/>
      <c r="R1368" s="117"/>
      <c r="S1368" s="95"/>
      <c r="U1368" s="95"/>
      <c r="Z1368" s="95"/>
    </row>
    <row r="1369" spans="4:26" x14ac:dyDescent="0.45">
      <c r="D1369" s="23"/>
      <c r="E1369" s="95"/>
      <c r="F1369" s="95"/>
      <c r="K1369" s="95"/>
      <c r="M1369" s="95"/>
      <c r="N1369" s="95"/>
      <c r="O1369" s="117"/>
      <c r="P1369" s="95"/>
      <c r="Q1369" s="117"/>
      <c r="R1369" s="117"/>
      <c r="S1369" s="95"/>
      <c r="U1369" s="95"/>
      <c r="Z1369" s="95"/>
    </row>
    <row r="1370" spans="4:26" x14ac:dyDescent="0.45">
      <c r="D1370" s="23"/>
      <c r="E1370" s="95"/>
      <c r="F1370" s="95"/>
      <c r="K1370" s="95"/>
      <c r="M1370" s="95"/>
      <c r="N1370" s="95"/>
      <c r="O1370" s="117"/>
      <c r="P1370" s="95"/>
      <c r="Q1370" s="117"/>
      <c r="R1370" s="117"/>
      <c r="S1370" s="95"/>
      <c r="U1370" s="95"/>
      <c r="Z1370" s="95"/>
    </row>
    <row r="1371" spans="4:26" x14ac:dyDescent="0.45">
      <c r="D1371" s="23"/>
      <c r="E1371" s="95"/>
      <c r="F1371" s="95"/>
      <c r="K1371" s="95"/>
      <c r="M1371" s="95"/>
      <c r="N1371" s="95"/>
      <c r="O1371" s="117"/>
      <c r="P1371" s="95"/>
      <c r="Q1371" s="117"/>
      <c r="R1371" s="117"/>
      <c r="S1371" s="95"/>
      <c r="U1371" s="95"/>
      <c r="Z1371" s="95"/>
    </row>
    <row r="1372" spans="4:26" x14ac:dyDescent="0.45">
      <c r="D1372" s="23"/>
      <c r="E1372" s="95"/>
      <c r="F1372" s="95"/>
      <c r="K1372" s="95"/>
      <c r="M1372" s="95"/>
      <c r="N1372" s="95"/>
      <c r="O1372" s="117"/>
      <c r="P1372" s="95"/>
      <c r="Q1372" s="117"/>
      <c r="R1372" s="117"/>
      <c r="S1372" s="95"/>
      <c r="U1372" s="95"/>
      <c r="Z1372" s="95"/>
    </row>
    <row r="1373" spans="4:26" x14ac:dyDescent="0.45">
      <c r="D1373" s="23"/>
      <c r="E1373" s="95"/>
      <c r="F1373" s="95"/>
      <c r="K1373" s="95"/>
      <c r="M1373" s="95"/>
      <c r="N1373" s="95"/>
      <c r="O1373" s="117"/>
      <c r="P1373" s="95"/>
      <c r="Q1373" s="117"/>
      <c r="R1373" s="117"/>
      <c r="S1373" s="95"/>
      <c r="U1373" s="95"/>
      <c r="Z1373" s="95"/>
    </row>
    <row r="1374" spans="4:26" x14ac:dyDescent="0.45">
      <c r="D1374" s="23"/>
      <c r="E1374" s="95"/>
      <c r="F1374" s="95"/>
      <c r="K1374" s="95"/>
      <c r="M1374" s="95"/>
      <c r="N1374" s="95"/>
      <c r="O1374" s="117"/>
      <c r="P1374" s="95"/>
      <c r="Q1374" s="117"/>
      <c r="R1374" s="117"/>
      <c r="S1374" s="95"/>
      <c r="U1374" s="95"/>
      <c r="Z1374" s="95"/>
    </row>
    <row r="1375" spans="4:26" x14ac:dyDescent="0.45">
      <c r="D1375" s="23"/>
      <c r="E1375" s="95"/>
      <c r="F1375" s="95"/>
      <c r="K1375" s="95"/>
      <c r="M1375" s="95"/>
      <c r="N1375" s="95"/>
      <c r="O1375" s="117"/>
      <c r="P1375" s="95"/>
      <c r="Q1375" s="117"/>
      <c r="R1375" s="117"/>
      <c r="S1375" s="95"/>
      <c r="U1375" s="95"/>
      <c r="Z1375" s="95"/>
    </row>
    <row r="1376" spans="4:26" x14ac:dyDescent="0.45">
      <c r="D1376" s="23"/>
      <c r="E1376" s="95"/>
      <c r="F1376" s="95"/>
      <c r="K1376" s="95"/>
      <c r="M1376" s="95"/>
      <c r="N1376" s="95"/>
      <c r="O1376" s="117"/>
      <c r="P1376" s="95"/>
      <c r="Q1376" s="117"/>
      <c r="R1376" s="117"/>
      <c r="S1376" s="95"/>
      <c r="U1376" s="95"/>
      <c r="Z1376" s="95"/>
    </row>
    <row r="1377" spans="4:26" x14ac:dyDescent="0.45">
      <c r="D1377" s="23"/>
      <c r="E1377" s="95"/>
      <c r="F1377" s="95"/>
      <c r="K1377" s="95"/>
      <c r="M1377" s="95"/>
      <c r="N1377" s="95"/>
      <c r="O1377" s="117"/>
      <c r="P1377" s="95"/>
      <c r="Q1377" s="117"/>
      <c r="R1377" s="117"/>
      <c r="S1377" s="95"/>
      <c r="U1377" s="95"/>
      <c r="Z1377" s="95"/>
    </row>
    <row r="1378" spans="4:26" x14ac:dyDescent="0.45">
      <c r="D1378" s="23"/>
      <c r="E1378" s="95"/>
      <c r="F1378" s="95"/>
      <c r="K1378" s="95"/>
      <c r="M1378" s="95"/>
      <c r="N1378" s="95"/>
      <c r="O1378" s="117"/>
      <c r="P1378" s="95"/>
      <c r="Q1378" s="117"/>
      <c r="R1378" s="117"/>
      <c r="S1378" s="95"/>
      <c r="U1378" s="95"/>
      <c r="Z1378" s="95"/>
    </row>
    <row r="1379" spans="4:26" x14ac:dyDescent="0.45">
      <c r="D1379" s="23"/>
      <c r="E1379" s="95"/>
      <c r="F1379" s="95"/>
      <c r="K1379" s="95"/>
      <c r="M1379" s="95"/>
      <c r="N1379" s="95"/>
      <c r="O1379" s="117"/>
      <c r="P1379" s="95"/>
      <c r="Q1379" s="117"/>
      <c r="R1379" s="117"/>
      <c r="S1379" s="95"/>
      <c r="U1379" s="95"/>
      <c r="Z1379" s="95"/>
    </row>
    <row r="1380" spans="4:26" x14ac:dyDescent="0.45">
      <c r="D1380" s="23"/>
      <c r="E1380" s="95"/>
      <c r="F1380" s="95"/>
      <c r="K1380" s="95"/>
      <c r="M1380" s="95"/>
      <c r="N1380" s="95"/>
      <c r="O1380" s="117"/>
      <c r="P1380" s="95"/>
      <c r="Q1380" s="117"/>
      <c r="R1380" s="117"/>
      <c r="S1380" s="95"/>
      <c r="U1380" s="95"/>
      <c r="Z1380" s="95"/>
    </row>
    <row r="1381" spans="4:26" x14ac:dyDescent="0.45">
      <c r="D1381" s="23"/>
      <c r="E1381" s="95"/>
      <c r="F1381" s="95"/>
      <c r="K1381" s="95"/>
      <c r="M1381" s="95"/>
      <c r="N1381" s="95"/>
      <c r="O1381" s="117"/>
      <c r="P1381" s="95"/>
      <c r="Q1381" s="117"/>
      <c r="R1381" s="117"/>
      <c r="S1381" s="95"/>
      <c r="U1381" s="95"/>
      <c r="Z1381" s="95"/>
    </row>
    <row r="1382" spans="4:26" x14ac:dyDescent="0.45">
      <c r="D1382" s="23"/>
      <c r="E1382" s="95"/>
      <c r="F1382" s="95"/>
      <c r="K1382" s="95"/>
      <c r="M1382" s="95"/>
      <c r="N1382" s="95"/>
      <c r="O1382" s="117"/>
      <c r="P1382" s="95"/>
      <c r="Q1382" s="117"/>
      <c r="R1382" s="117"/>
      <c r="S1382" s="95"/>
      <c r="U1382" s="95"/>
      <c r="Z1382" s="95"/>
    </row>
    <row r="1383" spans="4:26" x14ac:dyDescent="0.45">
      <c r="D1383" s="23"/>
      <c r="E1383" s="95"/>
      <c r="F1383" s="95"/>
      <c r="K1383" s="95"/>
      <c r="M1383" s="95"/>
      <c r="N1383" s="95"/>
      <c r="O1383" s="117"/>
      <c r="P1383" s="95"/>
      <c r="Q1383" s="117"/>
      <c r="R1383" s="117"/>
      <c r="S1383" s="95"/>
      <c r="U1383" s="95"/>
      <c r="Z1383" s="95"/>
    </row>
    <row r="1384" spans="4:26" x14ac:dyDescent="0.45">
      <c r="D1384" s="23"/>
      <c r="E1384" s="95"/>
      <c r="F1384" s="95"/>
      <c r="K1384" s="95"/>
      <c r="M1384" s="95"/>
      <c r="N1384" s="95"/>
      <c r="O1384" s="117"/>
      <c r="P1384" s="95"/>
      <c r="Q1384" s="117"/>
      <c r="R1384" s="117"/>
      <c r="S1384" s="95"/>
      <c r="U1384" s="95"/>
      <c r="Z1384" s="95"/>
    </row>
    <row r="1385" spans="4:26" x14ac:dyDescent="0.45">
      <c r="D1385" s="23"/>
      <c r="E1385" s="95"/>
      <c r="F1385" s="95"/>
      <c r="K1385" s="95"/>
      <c r="M1385" s="95"/>
      <c r="N1385" s="95"/>
      <c r="O1385" s="117"/>
      <c r="P1385" s="95"/>
      <c r="Q1385" s="117"/>
      <c r="R1385" s="117"/>
      <c r="S1385" s="95"/>
      <c r="U1385" s="95"/>
      <c r="Z1385" s="95"/>
    </row>
    <row r="1386" spans="4:26" x14ac:dyDescent="0.45">
      <c r="D1386" s="23"/>
      <c r="E1386" s="95"/>
      <c r="F1386" s="95"/>
      <c r="K1386" s="95"/>
      <c r="M1386" s="95"/>
      <c r="N1386" s="95"/>
      <c r="O1386" s="117"/>
      <c r="P1386" s="95"/>
      <c r="Q1386" s="117"/>
      <c r="R1386" s="117"/>
      <c r="S1386" s="95"/>
      <c r="U1386" s="95"/>
      <c r="Z1386" s="95"/>
    </row>
    <row r="1387" spans="4:26" x14ac:dyDescent="0.45">
      <c r="D1387" s="23"/>
      <c r="E1387" s="95"/>
      <c r="F1387" s="95"/>
      <c r="K1387" s="95"/>
      <c r="M1387" s="95"/>
      <c r="N1387" s="95"/>
      <c r="O1387" s="117"/>
      <c r="P1387" s="95"/>
      <c r="Q1387" s="117"/>
      <c r="R1387" s="117"/>
      <c r="S1387" s="95"/>
      <c r="U1387" s="95"/>
      <c r="Z1387" s="95"/>
    </row>
    <row r="1388" spans="4:26" x14ac:dyDescent="0.45">
      <c r="D1388" s="23"/>
      <c r="E1388" s="95"/>
      <c r="F1388" s="95"/>
      <c r="K1388" s="95"/>
      <c r="M1388" s="95"/>
      <c r="N1388" s="95"/>
      <c r="O1388" s="117"/>
      <c r="P1388" s="95"/>
      <c r="Q1388" s="117"/>
      <c r="R1388" s="117"/>
      <c r="S1388" s="95"/>
      <c r="U1388" s="95"/>
      <c r="Z1388" s="95"/>
    </row>
    <row r="1389" spans="4:26" x14ac:dyDescent="0.45">
      <c r="D1389" s="23"/>
      <c r="E1389" s="95"/>
      <c r="F1389" s="95"/>
      <c r="K1389" s="95"/>
      <c r="M1389" s="95"/>
      <c r="N1389" s="95"/>
      <c r="O1389" s="117"/>
      <c r="P1389" s="95"/>
      <c r="Q1389" s="117"/>
      <c r="R1389" s="117"/>
      <c r="S1389" s="95"/>
      <c r="U1389" s="95"/>
      <c r="Z1389" s="95"/>
    </row>
    <row r="1390" spans="4:26" x14ac:dyDescent="0.45">
      <c r="D1390" s="23"/>
      <c r="E1390" s="95"/>
      <c r="F1390" s="95"/>
      <c r="K1390" s="95"/>
      <c r="M1390" s="95"/>
      <c r="N1390" s="95"/>
      <c r="O1390" s="117"/>
      <c r="P1390" s="95"/>
      <c r="Q1390" s="117"/>
      <c r="R1390" s="117"/>
      <c r="S1390" s="95"/>
      <c r="U1390" s="95"/>
      <c r="Z1390" s="95"/>
    </row>
    <row r="1391" spans="4:26" x14ac:dyDescent="0.45">
      <c r="D1391" s="23"/>
      <c r="E1391" s="95"/>
      <c r="F1391" s="95"/>
      <c r="K1391" s="95"/>
      <c r="M1391" s="95"/>
      <c r="N1391" s="95"/>
      <c r="O1391" s="117"/>
      <c r="P1391" s="95"/>
      <c r="Q1391" s="117"/>
      <c r="R1391" s="117"/>
      <c r="S1391" s="95"/>
      <c r="U1391" s="95"/>
      <c r="Z1391" s="95"/>
    </row>
    <row r="1392" spans="4:26" x14ac:dyDescent="0.45">
      <c r="D1392" s="23"/>
      <c r="E1392" s="95"/>
      <c r="F1392" s="95"/>
      <c r="K1392" s="95"/>
      <c r="M1392" s="95"/>
      <c r="N1392" s="95"/>
      <c r="O1392" s="117"/>
      <c r="P1392" s="95"/>
      <c r="Q1392" s="117"/>
      <c r="R1392" s="117"/>
      <c r="S1392" s="95"/>
      <c r="U1392" s="95"/>
      <c r="Z1392" s="95"/>
    </row>
    <row r="1393" spans="4:26" x14ac:dyDescent="0.45">
      <c r="D1393" s="23"/>
      <c r="E1393" s="95"/>
      <c r="F1393" s="95"/>
      <c r="K1393" s="95"/>
      <c r="M1393" s="95"/>
      <c r="N1393" s="95"/>
      <c r="O1393" s="117"/>
      <c r="P1393" s="95"/>
      <c r="Q1393" s="117"/>
      <c r="R1393" s="117"/>
      <c r="S1393" s="95"/>
      <c r="U1393" s="95"/>
      <c r="Z1393" s="95"/>
    </row>
    <row r="1394" spans="4:26" x14ac:dyDescent="0.45">
      <c r="D1394" s="23"/>
      <c r="E1394" s="95"/>
      <c r="F1394" s="95"/>
      <c r="K1394" s="95"/>
      <c r="M1394" s="95"/>
      <c r="N1394" s="95"/>
      <c r="O1394" s="117"/>
      <c r="P1394" s="95"/>
      <c r="Q1394" s="117"/>
      <c r="R1394" s="117"/>
      <c r="S1394" s="95"/>
      <c r="U1394" s="95"/>
      <c r="Z1394" s="95"/>
    </row>
    <row r="1395" spans="4:26" x14ac:dyDescent="0.45">
      <c r="D1395" s="23"/>
      <c r="E1395" s="95"/>
      <c r="F1395" s="95"/>
      <c r="K1395" s="95"/>
      <c r="M1395" s="95"/>
      <c r="N1395" s="95"/>
      <c r="O1395" s="117"/>
      <c r="P1395" s="95"/>
      <c r="Q1395" s="117"/>
      <c r="R1395" s="117"/>
      <c r="S1395" s="95"/>
      <c r="U1395" s="95"/>
      <c r="Z1395" s="95"/>
    </row>
    <row r="1396" spans="4:26" x14ac:dyDescent="0.45">
      <c r="D1396" s="23"/>
      <c r="E1396" s="95"/>
      <c r="F1396" s="95"/>
      <c r="K1396" s="95"/>
      <c r="M1396" s="95"/>
      <c r="N1396" s="95"/>
      <c r="O1396" s="117"/>
      <c r="P1396" s="95"/>
      <c r="Q1396" s="117"/>
      <c r="R1396" s="117"/>
      <c r="S1396" s="95"/>
      <c r="U1396" s="95"/>
      <c r="Z1396" s="95"/>
    </row>
    <row r="1397" spans="4:26" x14ac:dyDescent="0.45">
      <c r="D1397" s="23"/>
      <c r="E1397" s="95"/>
      <c r="F1397" s="95"/>
      <c r="K1397" s="95"/>
      <c r="M1397" s="95"/>
      <c r="N1397" s="95"/>
      <c r="O1397" s="117"/>
      <c r="P1397" s="95"/>
      <c r="Q1397" s="117"/>
      <c r="R1397" s="117"/>
      <c r="S1397" s="95"/>
      <c r="U1397" s="95"/>
      <c r="Z1397" s="95"/>
    </row>
    <row r="1398" spans="4:26" x14ac:dyDescent="0.45">
      <c r="D1398" s="23"/>
      <c r="E1398" s="95"/>
      <c r="F1398" s="95"/>
      <c r="K1398" s="95"/>
      <c r="M1398" s="95"/>
      <c r="N1398" s="95"/>
      <c r="O1398" s="117"/>
      <c r="P1398" s="95"/>
      <c r="Q1398" s="117"/>
      <c r="R1398" s="117"/>
      <c r="S1398" s="95"/>
      <c r="U1398" s="95"/>
      <c r="Z1398" s="95"/>
    </row>
    <row r="1399" spans="4:26" x14ac:dyDescent="0.45">
      <c r="D1399" s="23"/>
      <c r="E1399" s="95"/>
      <c r="F1399" s="95"/>
      <c r="K1399" s="95"/>
      <c r="M1399" s="95"/>
      <c r="N1399" s="95"/>
      <c r="O1399" s="117"/>
      <c r="P1399" s="95"/>
      <c r="Q1399" s="117"/>
      <c r="R1399" s="117"/>
      <c r="S1399" s="95"/>
      <c r="U1399" s="95"/>
      <c r="Z1399" s="95"/>
    </row>
    <row r="1400" spans="4:26" x14ac:dyDescent="0.45">
      <c r="D1400" s="23"/>
      <c r="E1400" s="95"/>
      <c r="F1400" s="95"/>
      <c r="K1400" s="95"/>
      <c r="M1400" s="95"/>
      <c r="N1400" s="95"/>
      <c r="O1400" s="117"/>
      <c r="P1400" s="95"/>
      <c r="Q1400" s="117"/>
      <c r="R1400" s="117"/>
      <c r="S1400" s="95"/>
      <c r="U1400" s="95"/>
      <c r="Z1400" s="95"/>
    </row>
    <row r="1401" spans="4:26" x14ac:dyDescent="0.45">
      <c r="D1401" s="23"/>
      <c r="E1401" s="95"/>
      <c r="F1401" s="95"/>
      <c r="K1401" s="95"/>
      <c r="M1401" s="95"/>
      <c r="N1401" s="95"/>
      <c r="O1401" s="117"/>
      <c r="P1401" s="95"/>
      <c r="Q1401" s="117"/>
      <c r="R1401" s="117"/>
      <c r="S1401" s="95"/>
      <c r="U1401" s="95"/>
      <c r="Z1401" s="95"/>
    </row>
    <row r="1402" spans="4:26" x14ac:dyDescent="0.45">
      <c r="D1402" s="23"/>
      <c r="E1402" s="95"/>
      <c r="F1402" s="95"/>
      <c r="K1402" s="95"/>
      <c r="M1402" s="95"/>
      <c r="N1402" s="95"/>
      <c r="O1402" s="117"/>
      <c r="P1402" s="95"/>
      <c r="Q1402" s="117"/>
      <c r="R1402" s="117"/>
      <c r="S1402" s="95"/>
      <c r="U1402" s="95"/>
      <c r="Z1402" s="95"/>
    </row>
    <row r="1403" spans="4:26" x14ac:dyDescent="0.45">
      <c r="D1403" s="23"/>
      <c r="E1403" s="95"/>
      <c r="F1403" s="95"/>
      <c r="K1403" s="95"/>
      <c r="M1403" s="95"/>
      <c r="N1403" s="95"/>
      <c r="O1403" s="117"/>
      <c r="P1403" s="95"/>
      <c r="Q1403" s="117"/>
      <c r="R1403" s="117"/>
      <c r="S1403" s="95"/>
      <c r="U1403" s="95"/>
      <c r="Z1403" s="95"/>
    </row>
    <row r="1404" spans="4:26" x14ac:dyDescent="0.45">
      <c r="D1404" s="23"/>
      <c r="E1404" s="95"/>
      <c r="F1404" s="95"/>
      <c r="K1404" s="95"/>
      <c r="M1404" s="95"/>
      <c r="N1404" s="95"/>
      <c r="O1404" s="117"/>
      <c r="P1404" s="95"/>
      <c r="Q1404" s="117"/>
      <c r="R1404" s="117"/>
      <c r="S1404" s="95"/>
      <c r="U1404" s="95"/>
      <c r="Z1404" s="95"/>
    </row>
    <row r="1405" spans="4:26" x14ac:dyDescent="0.45">
      <c r="D1405" s="23"/>
      <c r="E1405" s="95"/>
      <c r="F1405" s="95"/>
      <c r="K1405" s="95"/>
      <c r="M1405" s="95"/>
      <c r="N1405" s="95"/>
      <c r="O1405" s="117"/>
      <c r="P1405" s="95"/>
      <c r="Q1405" s="117"/>
      <c r="R1405" s="117"/>
      <c r="S1405" s="95"/>
      <c r="U1405" s="95"/>
      <c r="Z1405" s="95"/>
    </row>
    <row r="1406" spans="4:26" x14ac:dyDescent="0.45">
      <c r="D1406" s="23"/>
      <c r="E1406" s="95"/>
      <c r="F1406" s="95"/>
      <c r="K1406" s="95"/>
      <c r="M1406" s="95"/>
      <c r="N1406" s="95"/>
      <c r="O1406" s="117"/>
      <c r="P1406" s="95"/>
      <c r="Q1406" s="117"/>
      <c r="R1406" s="117"/>
      <c r="S1406" s="95"/>
      <c r="U1406" s="95"/>
      <c r="Z1406" s="95"/>
    </row>
    <row r="1407" spans="4:26" x14ac:dyDescent="0.45">
      <c r="D1407" s="23"/>
      <c r="E1407" s="95"/>
      <c r="F1407" s="95"/>
      <c r="K1407" s="95"/>
      <c r="M1407" s="95"/>
      <c r="N1407" s="95"/>
      <c r="O1407" s="117"/>
      <c r="P1407" s="95"/>
      <c r="Q1407" s="117"/>
      <c r="R1407" s="117"/>
      <c r="S1407" s="95"/>
      <c r="U1407" s="95"/>
      <c r="Z1407" s="95"/>
    </row>
    <row r="1408" spans="4:26" x14ac:dyDescent="0.45">
      <c r="D1408" s="23"/>
      <c r="E1408" s="95"/>
      <c r="F1408" s="95"/>
      <c r="K1408" s="95"/>
      <c r="M1408" s="95"/>
      <c r="N1408" s="95"/>
      <c r="O1408" s="117"/>
      <c r="P1408" s="95"/>
      <c r="Q1408" s="117"/>
      <c r="R1408" s="117"/>
      <c r="S1408" s="95"/>
      <c r="U1408" s="95"/>
      <c r="Z1408" s="95"/>
    </row>
    <row r="1409" spans="4:26" x14ac:dyDescent="0.45">
      <c r="D1409" s="23"/>
      <c r="E1409" s="95"/>
      <c r="F1409" s="95"/>
      <c r="K1409" s="95"/>
      <c r="M1409" s="95"/>
      <c r="N1409" s="95"/>
      <c r="O1409" s="117"/>
      <c r="P1409" s="95"/>
      <c r="Q1409" s="117"/>
      <c r="R1409" s="117"/>
      <c r="S1409" s="95"/>
      <c r="U1409" s="95"/>
      <c r="Z1409" s="95"/>
    </row>
    <row r="1410" spans="4:26" x14ac:dyDescent="0.45">
      <c r="D1410" s="23"/>
      <c r="E1410" s="95"/>
      <c r="F1410" s="95"/>
      <c r="K1410" s="95"/>
      <c r="M1410" s="95"/>
      <c r="N1410" s="95"/>
      <c r="O1410" s="117"/>
      <c r="P1410" s="95"/>
      <c r="Q1410" s="117"/>
      <c r="R1410" s="117"/>
      <c r="S1410" s="95"/>
      <c r="U1410" s="95"/>
      <c r="Z1410" s="95"/>
    </row>
    <row r="1411" spans="4:26" x14ac:dyDescent="0.45">
      <c r="D1411" s="23"/>
      <c r="E1411" s="95"/>
      <c r="F1411" s="95"/>
      <c r="K1411" s="95"/>
      <c r="M1411" s="95"/>
      <c r="N1411" s="95"/>
      <c r="O1411" s="117"/>
      <c r="P1411" s="95"/>
      <c r="Q1411" s="117"/>
      <c r="R1411" s="117"/>
      <c r="S1411" s="95"/>
      <c r="U1411" s="95"/>
      <c r="Z1411" s="95"/>
    </row>
    <row r="1412" spans="4:26" x14ac:dyDescent="0.45">
      <c r="D1412" s="23"/>
      <c r="E1412" s="95"/>
      <c r="F1412" s="95"/>
      <c r="K1412" s="95"/>
      <c r="M1412" s="95"/>
      <c r="N1412" s="95"/>
      <c r="O1412" s="117"/>
      <c r="P1412" s="95"/>
      <c r="Q1412" s="117"/>
      <c r="R1412" s="117"/>
      <c r="S1412" s="95"/>
      <c r="U1412" s="95"/>
      <c r="Z1412" s="95"/>
    </row>
    <row r="1413" spans="4:26" x14ac:dyDescent="0.45">
      <c r="D1413" s="23"/>
      <c r="E1413" s="95"/>
      <c r="F1413" s="95"/>
      <c r="K1413" s="95"/>
      <c r="M1413" s="95"/>
      <c r="N1413" s="95"/>
      <c r="O1413" s="117"/>
      <c r="P1413" s="95"/>
      <c r="Q1413" s="117"/>
      <c r="R1413" s="117"/>
      <c r="S1413" s="95"/>
      <c r="U1413" s="95"/>
      <c r="Z1413" s="95"/>
    </row>
    <row r="1414" spans="4:26" x14ac:dyDescent="0.45">
      <c r="D1414" s="23"/>
      <c r="E1414" s="95"/>
      <c r="F1414" s="95"/>
      <c r="K1414" s="95"/>
      <c r="M1414" s="95"/>
      <c r="N1414" s="95"/>
      <c r="O1414" s="117"/>
      <c r="P1414" s="95"/>
      <c r="Q1414" s="117"/>
      <c r="R1414" s="117"/>
      <c r="S1414" s="95"/>
      <c r="U1414" s="95"/>
      <c r="Z1414" s="95"/>
    </row>
    <row r="1415" spans="4:26" x14ac:dyDescent="0.45">
      <c r="D1415" s="23"/>
      <c r="E1415" s="95"/>
      <c r="F1415" s="95"/>
      <c r="K1415" s="95"/>
      <c r="M1415" s="95"/>
      <c r="N1415" s="95"/>
      <c r="O1415" s="117"/>
      <c r="P1415" s="95"/>
      <c r="Q1415" s="117"/>
      <c r="R1415" s="117"/>
      <c r="S1415" s="95"/>
      <c r="U1415" s="95"/>
      <c r="Z1415" s="95"/>
    </row>
    <row r="1416" spans="4:26" x14ac:dyDescent="0.45">
      <c r="D1416" s="23"/>
      <c r="E1416" s="95"/>
      <c r="F1416" s="95"/>
      <c r="K1416" s="95"/>
      <c r="M1416" s="95"/>
      <c r="N1416" s="95"/>
      <c r="O1416" s="117"/>
      <c r="P1416" s="95"/>
      <c r="Q1416" s="117"/>
      <c r="R1416" s="117"/>
      <c r="S1416" s="95"/>
      <c r="U1416" s="95"/>
      <c r="Z1416" s="95"/>
    </row>
    <row r="1417" spans="4:26" x14ac:dyDescent="0.45">
      <c r="D1417" s="23"/>
      <c r="E1417" s="95"/>
      <c r="F1417" s="95"/>
      <c r="K1417" s="95"/>
      <c r="M1417" s="95"/>
      <c r="N1417" s="95"/>
      <c r="O1417" s="117"/>
      <c r="P1417" s="95"/>
      <c r="Q1417" s="117"/>
      <c r="R1417" s="117"/>
      <c r="S1417" s="95"/>
      <c r="U1417" s="95"/>
      <c r="Z1417" s="95"/>
    </row>
    <row r="1418" spans="4:26" x14ac:dyDescent="0.45">
      <c r="D1418" s="23"/>
      <c r="E1418" s="95"/>
      <c r="F1418" s="95"/>
      <c r="K1418" s="95"/>
      <c r="M1418" s="95"/>
      <c r="N1418" s="95"/>
      <c r="O1418" s="117"/>
      <c r="P1418" s="95"/>
      <c r="Q1418" s="117"/>
      <c r="R1418" s="117"/>
      <c r="S1418" s="95"/>
      <c r="U1418" s="95"/>
      <c r="Z1418" s="95"/>
    </row>
    <row r="1419" spans="4:26" x14ac:dyDescent="0.45">
      <c r="D1419" s="23"/>
      <c r="E1419" s="95"/>
      <c r="F1419" s="95"/>
      <c r="K1419" s="95"/>
      <c r="M1419" s="95"/>
      <c r="N1419" s="95"/>
      <c r="O1419" s="117"/>
      <c r="P1419" s="95"/>
      <c r="Q1419" s="117"/>
      <c r="R1419" s="117"/>
      <c r="S1419" s="95"/>
      <c r="U1419" s="95"/>
      <c r="Z1419" s="95"/>
    </row>
    <row r="1420" spans="4:26" x14ac:dyDescent="0.45">
      <c r="D1420" s="23"/>
      <c r="E1420" s="95"/>
      <c r="F1420" s="95"/>
      <c r="K1420" s="95"/>
      <c r="M1420" s="95"/>
      <c r="N1420" s="95"/>
      <c r="O1420" s="117"/>
      <c r="P1420" s="95"/>
      <c r="Q1420" s="117"/>
      <c r="R1420" s="117"/>
      <c r="S1420" s="95"/>
      <c r="U1420" s="95"/>
      <c r="Z1420" s="95"/>
    </row>
    <row r="1421" spans="4:26" x14ac:dyDescent="0.45">
      <c r="D1421" s="23"/>
      <c r="E1421" s="95"/>
      <c r="F1421" s="95"/>
      <c r="K1421" s="95"/>
      <c r="M1421" s="95"/>
      <c r="N1421" s="95"/>
      <c r="O1421" s="117"/>
      <c r="P1421" s="95"/>
      <c r="Q1421" s="117"/>
      <c r="R1421" s="117"/>
      <c r="S1421" s="95"/>
      <c r="U1421" s="95"/>
      <c r="Z1421" s="95"/>
    </row>
    <row r="1422" spans="4:26" x14ac:dyDescent="0.45">
      <c r="D1422" s="23"/>
      <c r="E1422" s="95"/>
      <c r="F1422" s="95"/>
      <c r="K1422" s="95"/>
      <c r="M1422" s="95"/>
      <c r="N1422" s="95"/>
      <c r="O1422" s="117"/>
      <c r="P1422" s="95"/>
      <c r="Q1422" s="117"/>
      <c r="R1422" s="117"/>
      <c r="S1422" s="95"/>
      <c r="U1422" s="95"/>
      <c r="Z1422" s="95"/>
    </row>
    <row r="1423" spans="4:26" x14ac:dyDescent="0.45">
      <c r="D1423" s="23"/>
      <c r="E1423" s="95"/>
      <c r="F1423" s="95"/>
      <c r="K1423" s="95"/>
      <c r="M1423" s="95"/>
      <c r="N1423" s="95"/>
      <c r="O1423" s="117"/>
      <c r="P1423" s="95"/>
      <c r="Q1423" s="117"/>
      <c r="R1423" s="117"/>
      <c r="S1423" s="95"/>
      <c r="U1423" s="95"/>
      <c r="Z1423" s="95"/>
    </row>
    <row r="1424" spans="4:26" x14ac:dyDescent="0.45">
      <c r="D1424" s="23"/>
      <c r="E1424" s="95"/>
      <c r="F1424" s="95"/>
      <c r="K1424" s="95"/>
      <c r="M1424" s="95"/>
      <c r="N1424" s="95"/>
      <c r="O1424" s="117"/>
      <c r="P1424" s="95"/>
      <c r="Q1424" s="117"/>
      <c r="R1424" s="117"/>
      <c r="S1424" s="95"/>
      <c r="U1424" s="95"/>
      <c r="Z1424" s="95"/>
    </row>
    <row r="1425" spans="4:26" x14ac:dyDescent="0.45">
      <c r="D1425" s="23"/>
      <c r="E1425" s="95"/>
      <c r="F1425" s="95"/>
      <c r="K1425" s="95"/>
      <c r="M1425" s="95"/>
      <c r="N1425" s="95"/>
      <c r="O1425" s="117"/>
      <c r="P1425" s="95"/>
      <c r="Q1425" s="117"/>
      <c r="R1425" s="117"/>
      <c r="S1425" s="95"/>
      <c r="U1425" s="95"/>
      <c r="Z1425" s="95"/>
    </row>
    <row r="1426" spans="4:26" x14ac:dyDescent="0.45">
      <c r="D1426" s="23"/>
      <c r="E1426" s="95"/>
      <c r="F1426" s="95"/>
      <c r="K1426" s="95"/>
      <c r="M1426" s="95"/>
      <c r="N1426" s="95"/>
      <c r="O1426" s="117"/>
      <c r="P1426" s="95"/>
      <c r="Q1426" s="117"/>
      <c r="R1426" s="117"/>
      <c r="S1426" s="95"/>
      <c r="U1426" s="95"/>
      <c r="Z1426" s="95"/>
    </row>
    <row r="1427" spans="4:26" x14ac:dyDescent="0.45">
      <c r="D1427" s="23"/>
      <c r="E1427" s="95"/>
      <c r="F1427" s="95"/>
      <c r="K1427" s="95"/>
      <c r="M1427" s="95"/>
      <c r="N1427" s="95"/>
      <c r="O1427" s="117"/>
      <c r="P1427" s="95"/>
      <c r="Q1427" s="117"/>
      <c r="R1427" s="117"/>
      <c r="S1427" s="95"/>
      <c r="U1427" s="95"/>
      <c r="Z1427" s="95"/>
    </row>
    <row r="1428" spans="4:26" x14ac:dyDescent="0.45">
      <c r="D1428" s="23"/>
      <c r="E1428" s="95"/>
      <c r="F1428" s="95"/>
      <c r="K1428" s="95"/>
      <c r="M1428" s="95"/>
      <c r="N1428" s="95"/>
      <c r="O1428" s="117"/>
      <c r="P1428" s="95"/>
      <c r="Q1428" s="117"/>
      <c r="R1428" s="117"/>
      <c r="S1428" s="95"/>
      <c r="U1428" s="95"/>
      <c r="Z1428" s="95"/>
    </row>
    <row r="1429" spans="4:26" x14ac:dyDescent="0.45">
      <c r="D1429" s="23"/>
      <c r="E1429" s="95"/>
      <c r="F1429" s="95"/>
      <c r="K1429" s="95"/>
      <c r="M1429" s="95"/>
      <c r="N1429" s="95"/>
      <c r="O1429" s="117"/>
      <c r="P1429" s="95"/>
      <c r="Q1429" s="117"/>
      <c r="R1429" s="117"/>
      <c r="S1429" s="95"/>
      <c r="U1429" s="95"/>
      <c r="Z1429" s="95"/>
    </row>
    <row r="1430" spans="4:26" x14ac:dyDescent="0.45">
      <c r="D1430" s="23"/>
      <c r="E1430" s="95"/>
      <c r="F1430" s="95"/>
      <c r="K1430" s="95"/>
      <c r="M1430" s="95"/>
      <c r="N1430" s="95"/>
      <c r="O1430" s="117"/>
      <c r="P1430" s="95"/>
      <c r="Q1430" s="117"/>
      <c r="R1430" s="117"/>
      <c r="S1430" s="95"/>
      <c r="U1430" s="95"/>
      <c r="Z1430" s="95"/>
    </row>
    <row r="1431" spans="4:26" x14ac:dyDescent="0.45">
      <c r="D1431" s="23"/>
      <c r="E1431" s="95"/>
      <c r="F1431" s="95"/>
      <c r="K1431" s="95"/>
      <c r="M1431" s="95"/>
      <c r="N1431" s="95"/>
      <c r="O1431" s="117"/>
      <c r="P1431" s="95"/>
      <c r="Q1431" s="117"/>
      <c r="R1431" s="117"/>
      <c r="S1431" s="95"/>
      <c r="U1431" s="95"/>
      <c r="Z1431" s="95"/>
    </row>
    <row r="1432" spans="4:26" x14ac:dyDescent="0.45">
      <c r="D1432" s="23"/>
      <c r="E1432" s="95"/>
      <c r="F1432" s="95"/>
      <c r="K1432" s="95"/>
      <c r="M1432" s="95"/>
      <c r="N1432" s="95"/>
      <c r="O1432" s="117"/>
      <c r="P1432" s="95"/>
      <c r="Q1432" s="117"/>
      <c r="R1432" s="117"/>
      <c r="S1432" s="95"/>
      <c r="U1432" s="95"/>
      <c r="Z1432" s="95"/>
    </row>
    <row r="1433" spans="4:26" x14ac:dyDescent="0.45">
      <c r="D1433" s="23"/>
      <c r="E1433" s="95"/>
      <c r="F1433" s="95"/>
      <c r="K1433" s="95"/>
      <c r="M1433" s="95"/>
      <c r="N1433" s="95"/>
      <c r="O1433" s="117"/>
      <c r="P1433" s="95"/>
      <c r="Q1433" s="117"/>
      <c r="R1433" s="117"/>
      <c r="S1433" s="95"/>
      <c r="U1433" s="95"/>
      <c r="Z1433" s="95"/>
    </row>
    <row r="1434" spans="4:26" x14ac:dyDescent="0.45">
      <c r="D1434" s="23"/>
      <c r="E1434" s="95"/>
      <c r="F1434" s="95"/>
      <c r="K1434" s="95"/>
      <c r="M1434" s="95"/>
      <c r="N1434" s="95"/>
      <c r="O1434" s="117"/>
      <c r="P1434" s="95"/>
      <c r="Q1434" s="117"/>
      <c r="R1434" s="117"/>
      <c r="S1434" s="95"/>
      <c r="U1434" s="95"/>
      <c r="Z1434" s="95"/>
    </row>
    <row r="1435" spans="4:26" x14ac:dyDescent="0.45">
      <c r="D1435" s="23"/>
      <c r="E1435" s="95"/>
      <c r="F1435" s="95"/>
      <c r="K1435" s="95"/>
      <c r="M1435" s="95"/>
      <c r="N1435" s="95"/>
      <c r="O1435" s="117"/>
      <c r="P1435" s="95"/>
      <c r="Q1435" s="117"/>
      <c r="R1435" s="117"/>
      <c r="S1435" s="95"/>
      <c r="U1435" s="95"/>
      <c r="Z1435" s="95"/>
    </row>
    <row r="1436" spans="4:26" x14ac:dyDescent="0.45">
      <c r="D1436" s="23"/>
      <c r="E1436" s="95"/>
      <c r="F1436" s="95"/>
      <c r="K1436" s="95"/>
      <c r="M1436" s="95"/>
      <c r="N1436" s="95"/>
      <c r="O1436" s="117"/>
      <c r="P1436" s="95"/>
      <c r="Q1436" s="117"/>
      <c r="R1436" s="117"/>
      <c r="S1436" s="95"/>
      <c r="U1436" s="95"/>
      <c r="Z1436" s="95"/>
    </row>
    <row r="1437" spans="4:26" x14ac:dyDescent="0.45">
      <c r="D1437" s="23"/>
      <c r="E1437" s="95"/>
      <c r="F1437" s="95"/>
      <c r="K1437" s="95"/>
      <c r="M1437" s="95"/>
      <c r="N1437" s="95"/>
      <c r="O1437" s="117"/>
      <c r="P1437" s="95"/>
      <c r="Q1437" s="117"/>
      <c r="R1437" s="117"/>
      <c r="S1437" s="95"/>
      <c r="U1437" s="95"/>
      <c r="Z1437" s="95"/>
    </row>
    <row r="1438" spans="4:26" x14ac:dyDescent="0.45">
      <c r="D1438" s="23"/>
      <c r="E1438" s="95"/>
      <c r="F1438" s="95"/>
      <c r="K1438" s="95"/>
      <c r="M1438" s="95"/>
      <c r="N1438" s="95"/>
      <c r="O1438" s="117"/>
      <c r="P1438" s="95"/>
      <c r="Q1438" s="117"/>
      <c r="R1438" s="117"/>
      <c r="S1438" s="95"/>
      <c r="U1438" s="95"/>
      <c r="Z1438" s="95"/>
    </row>
    <row r="1439" spans="4:26" x14ac:dyDescent="0.45">
      <c r="D1439" s="23"/>
      <c r="E1439" s="95"/>
      <c r="F1439" s="95"/>
      <c r="K1439" s="95"/>
      <c r="M1439" s="95"/>
      <c r="N1439" s="95"/>
      <c r="O1439" s="117"/>
      <c r="P1439" s="95"/>
      <c r="Q1439" s="117"/>
      <c r="R1439" s="117"/>
      <c r="S1439" s="95"/>
      <c r="U1439" s="95"/>
      <c r="Z1439" s="95"/>
    </row>
    <row r="1440" spans="4:26" x14ac:dyDescent="0.45">
      <c r="D1440" s="23"/>
      <c r="E1440" s="95"/>
      <c r="F1440" s="95"/>
      <c r="K1440" s="95"/>
      <c r="M1440" s="95"/>
      <c r="N1440" s="95"/>
      <c r="O1440" s="117"/>
      <c r="P1440" s="95"/>
      <c r="Q1440" s="117"/>
      <c r="R1440" s="117"/>
      <c r="S1440" s="95"/>
      <c r="U1440" s="95"/>
      <c r="Z1440" s="95"/>
    </row>
    <row r="1441" spans="4:26" x14ac:dyDescent="0.45">
      <c r="D1441" s="23"/>
      <c r="E1441" s="95"/>
      <c r="F1441" s="95"/>
      <c r="K1441" s="95"/>
      <c r="M1441" s="95"/>
      <c r="N1441" s="95"/>
      <c r="O1441" s="117"/>
      <c r="P1441" s="95"/>
      <c r="Q1441" s="117"/>
      <c r="R1441" s="117"/>
      <c r="S1441" s="95"/>
      <c r="U1441" s="95"/>
      <c r="Z1441" s="95"/>
    </row>
    <row r="1442" spans="4:26" x14ac:dyDescent="0.45">
      <c r="D1442" s="23"/>
      <c r="E1442" s="95"/>
      <c r="F1442" s="95"/>
      <c r="K1442" s="95"/>
      <c r="M1442" s="95"/>
      <c r="N1442" s="95"/>
      <c r="O1442" s="117"/>
      <c r="P1442" s="95"/>
      <c r="Q1442" s="117"/>
      <c r="R1442" s="117"/>
      <c r="S1442" s="95"/>
      <c r="U1442" s="95"/>
      <c r="Z1442" s="95"/>
    </row>
    <row r="1443" spans="4:26" x14ac:dyDescent="0.45">
      <c r="D1443" s="23"/>
      <c r="E1443" s="95"/>
      <c r="F1443" s="95"/>
      <c r="K1443" s="95"/>
      <c r="M1443" s="95"/>
      <c r="N1443" s="95"/>
      <c r="O1443" s="117"/>
      <c r="P1443" s="95"/>
      <c r="Q1443" s="117"/>
      <c r="R1443" s="117"/>
      <c r="S1443" s="95"/>
      <c r="U1443" s="95"/>
      <c r="Z1443" s="95"/>
    </row>
    <row r="1444" spans="4:26" x14ac:dyDescent="0.45">
      <c r="D1444" s="23"/>
      <c r="E1444" s="95"/>
      <c r="F1444" s="95"/>
      <c r="K1444" s="95"/>
      <c r="M1444" s="95"/>
      <c r="N1444" s="95"/>
      <c r="O1444" s="117"/>
      <c r="P1444" s="95"/>
      <c r="Q1444" s="117"/>
      <c r="R1444" s="117"/>
      <c r="S1444" s="95"/>
      <c r="U1444" s="95"/>
      <c r="Z1444" s="95"/>
    </row>
    <row r="1445" spans="4:26" x14ac:dyDescent="0.45">
      <c r="D1445" s="23"/>
      <c r="E1445" s="95"/>
      <c r="F1445" s="95"/>
      <c r="K1445" s="95"/>
      <c r="M1445" s="95"/>
      <c r="N1445" s="95"/>
      <c r="O1445" s="117"/>
      <c r="P1445" s="95"/>
      <c r="Q1445" s="117"/>
      <c r="R1445" s="117"/>
      <c r="S1445" s="95"/>
      <c r="U1445" s="95"/>
      <c r="Z1445" s="95"/>
    </row>
    <row r="1446" spans="4:26" x14ac:dyDescent="0.45">
      <c r="D1446" s="23"/>
      <c r="E1446" s="95"/>
      <c r="F1446" s="95"/>
      <c r="K1446" s="95"/>
      <c r="M1446" s="95"/>
      <c r="N1446" s="95"/>
      <c r="O1446" s="117"/>
      <c r="P1446" s="95"/>
      <c r="Q1446" s="117"/>
      <c r="R1446" s="117"/>
      <c r="S1446" s="95"/>
      <c r="U1446" s="95"/>
      <c r="Z1446" s="95"/>
    </row>
    <row r="1447" spans="4:26" x14ac:dyDescent="0.45">
      <c r="D1447" s="23"/>
      <c r="E1447" s="95"/>
      <c r="F1447" s="95"/>
      <c r="K1447" s="95"/>
      <c r="M1447" s="95"/>
      <c r="N1447" s="95"/>
      <c r="O1447" s="117"/>
      <c r="P1447" s="95"/>
      <c r="Q1447" s="117"/>
      <c r="R1447" s="117"/>
      <c r="S1447" s="95"/>
      <c r="U1447" s="95"/>
      <c r="Z1447" s="95"/>
    </row>
    <row r="1448" spans="4:26" x14ac:dyDescent="0.45">
      <c r="D1448" s="23"/>
      <c r="E1448" s="95"/>
      <c r="F1448" s="95"/>
      <c r="K1448" s="95"/>
      <c r="M1448" s="95"/>
      <c r="N1448" s="95"/>
      <c r="O1448" s="117"/>
      <c r="P1448" s="95"/>
      <c r="Q1448" s="117"/>
      <c r="R1448" s="117"/>
      <c r="S1448" s="95"/>
      <c r="U1448" s="95"/>
      <c r="Z1448" s="95"/>
    </row>
    <row r="1449" spans="4:26" x14ac:dyDescent="0.45">
      <c r="D1449" s="23"/>
      <c r="E1449" s="95"/>
      <c r="F1449" s="95"/>
      <c r="K1449" s="95"/>
      <c r="M1449" s="95"/>
      <c r="N1449" s="95"/>
      <c r="O1449" s="117"/>
      <c r="P1449" s="95"/>
      <c r="Q1449" s="117"/>
      <c r="R1449" s="117"/>
      <c r="S1449" s="95"/>
      <c r="U1449" s="95"/>
      <c r="Z1449" s="95"/>
    </row>
    <row r="1450" spans="4:26" x14ac:dyDescent="0.45">
      <c r="D1450" s="23"/>
      <c r="E1450" s="95"/>
      <c r="F1450" s="95"/>
      <c r="K1450" s="95"/>
      <c r="M1450" s="95"/>
      <c r="N1450" s="95"/>
      <c r="O1450" s="117"/>
      <c r="P1450" s="95"/>
      <c r="Q1450" s="117"/>
      <c r="R1450" s="117"/>
      <c r="S1450" s="95"/>
      <c r="U1450" s="95"/>
      <c r="Z1450" s="95"/>
    </row>
    <row r="1451" spans="4:26" x14ac:dyDescent="0.45">
      <c r="D1451" s="23"/>
      <c r="E1451" s="95"/>
      <c r="F1451" s="95"/>
      <c r="K1451" s="95"/>
      <c r="M1451" s="95"/>
      <c r="N1451" s="95"/>
      <c r="O1451" s="117"/>
      <c r="P1451" s="95"/>
      <c r="Q1451" s="117"/>
      <c r="R1451" s="117"/>
      <c r="S1451" s="95"/>
      <c r="U1451" s="95"/>
      <c r="Z1451" s="95"/>
    </row>
    <row r="1452" spans="4:26" x14ac:dyDescent="0.45">
      <c r="D1452" s="23"/>
      <c r="E1452" s="95"/>
      <c r="F1452" s="95"/>
      <c r="K1452" s="95"/>
      <c r="M1452" s="95"/>
      <c r="N1452" s="95"/>
      <c r="O1452" s="117"/>
      <c r="P1452" s="95"/>
      <c r="Q1452" s="117"/>
      <c r="R1452" s="117"/>
      <c r="S1452" s="95"/>
      <c r="U1452" s="95"/>
      <c r="Z1452" s="95"/>
    </row>
    <row r="1453" spans="4:26" x14ac:dyDescent="0.45">
      <c r="D1453" s="23"/>
      <c r="E1453" s="95"/>
      <c r="F1453" s="95"/>
      <c r="K1453" s="95"/>
      <c r="M1453" s="95"/>
      <c r="N1453" s="95"/>
      <c r="O1453" s="117"/>
      <c r="P1453" s="95"/>
      <c r="Q1453" s="117"/>
      <c r="R1453" s="117"/>
      <c r="S1453" s="95"/>
      <c r="U1453" s="95"/>
      <c r="Z1453" s="95"/>
    </row>
    <row r="1454" spans="4:26" x14ac:dyDescent="0.45">
      <c r="D1454" s="23"/>
      <c r="E1454" s="95"/>
      <c r="F1454" s="95"/>
      <c r="K1454" s="95"/>
      <c r="M1454" s="95"/>
      <c r="N1454" s="95"/>
      <c r="O1454" s="117"/>
      <c r="P1454" s="95"/>
      <c r="Q1454" s="117"/>
      <c r="R1454" s="117"/>
      <c r="S1454" s="95"/>
      <c r="U1454" s="95"/>
      <c r="Z1454" s="95"/>
    </row>
    <row r="1455" spans="4:26" x14ac:dyDescent="0.45">
      <c r="D1455" s="23"/>
      <c r="E1455" s="95"/>
      <c r="F1455" s="95"/>
      <c r="K1455" s="95"/>
      <c r="M1455" s="95"/>
      <c r="N1455" s="95"/>
      <c r="O1455" s="117"/>
      <c r="P1455" s="95"/>
      <c r="Q1455" s="117"/>
      <c r="R1455" s="117"/>
      <c r="S1455" s="95"/>
      <c r="U1455" s="95"/>
      <c r="Z1455" s="95"/>
    </row>
    <row r="1456" spans="4:26" x14ac:dyDescent="0.45">
      <c r="D1456" s="23"/>
      <c r="E1456" s="95"/>
      <c r="F1456" s="95"/>
      <c r="K1456" s="95"/>
      <c r="M1456" s="95"/>
      <c r="N1456" s="95"/>
      <c r="O1456" s="117"/>
      <c r="P1456" s="95"/>
      <c r="Q1456" s="117"/>
      <c r="R1456" s="117"/>
      <c r="S1456" s="95"/>
      <c r="U1456" s="95"/>
      <c r="Z1456" s="95"/>
    </row>
    <row r="1457" spans="4:26" x14ac:dyDescent="0.45">
      <c r="D1457" s="23"/>
      <c r="E1457" s="95"/>
      <c r="F1457" s="95"/>
      <c r="K1457" s="95"/>
      <c r="M1457" s="95"/>
      <c r="N1457" s="95"/>
      <c r="O1457" s="117"/>
      <c r="P1457" s="95"/>
      <c r="Q1457" s="117"/>
      <c r="R1457" s="117"/>
      <c r="S1457" s="95"/>
      <c r="U1457" s="95"/>
      <c r="Z1457" s="95"/>
    </row>
    <row r="1458" spans="4:26" x14ac:dyDescent="0.45">
      <c r="D1458" s="23"/>
      <c r="E1458" s="95"/>
      <c r="F1458" s="95"/>
      <c r="K1458" s="95"/>
      <c r="M1458" s="95"/>
      <c r="N1458" s="95"/>
      <c r="O1458" s="117"/>
      <c r="P1458" s="95"/>
      <c r="Q1458" s="117"/>
      <c r="R1458" s="117"/>
      <c r="S1458" s="95"/>
      <c r="U1458" s="95"/>
      <c r="Z1458" s="95"/>
    </row>
    <row r="1459" spans="4:26" x14ac:dyDescent="0.45">
      <c r="D1459" s="23"/>
      <c r="E1459" s="95"/>
      <c r="F1459" s="95"/>
      <c r="K1459" s="95"/>
      <c r="M1459" s="95"/>
      <c r="N1459" s="95"/>
      <c r="O1459" s="117"/>
      <c r="P1459" s="95"/>
      <c r="Q1459" s="117"/>
      <c r="R1459" s="117"/>
      <c r="S1459" s="95"/>
      <c r="U1459" s="95"/>
      <c r="Z1459" s="95"/>
    </row>
    <row r="1460" spans="4:26" x14ac:dyDescent="0.45">
      <c r="D1460" s="23"/>
      <c r="E1460" s="95"/>
      <c r="F1460" s="95"/>
      <c r="K1460" s="95"/>
      <c r="M1460" s="95"/>
      <c r="N1460" s="95"/>
      <c r="O1460" s="117"/>
      <c r="P1460" s="95"/>
      <c r="Q1460" s="117"/>
      <c r="R1460" s="117"/>
      <c r="S1460" s="95"/>
      <c r="U1460" s="95"/>
      <c r="Z1460" s="95"/>
    </row>
    <row r="1461" spans="4:26" x14ac:dyDescent="0.45">
      <c r="D1461" s="23"/>
      <c r="E1461" s="95"/>
      <c r="F1461" s="95"/>
      <c r="K1461" s="95"/>
      <c r="M1461" s="95"/>
      <c r="N1461" s="95"/>
      <c r="O1461" s="117"/>
      <c r="P1461" s="95"/>
      <c r="Q1461" s="117"/>
      <c r="R1461" s="117"/>
      <c r="S1461" s="95"/>
      <c r="U1461" s="95"/>
      <c r="Z1461" s="95"/>
    </row>
    <row r="1462" spans="4:26" x14ac:dyDescent="0.45">
      <c r="D1462" s="23"/>
      <c r="E1462" s="95"/>
      <c r="F1462" s="95"/>
      <c r="K1462" s="95"/>
      <c r="M1462" s="95"/>
      <c r="N1462" s="95"/>
      <c r="O1462" s="117"/>
      <c r="P1462" s="95"/>
      <c r="Q1462" s="117"/>
      <c r="R1462" s="117"/>
      <c r="S1462" s="95"/>
      <c r="U1462" s="95"/>
      <c r="Z1462" s="95"/>
    </row>
    <row r="1463" spans="4:26" x14ac:dyDescent="0.45">
      <c r="D1463" s="23"/>
      <c r="E1463" s="95"/>
      <c r="F1463" s="95"/>
      <c r="K1463" s="95"/>
      <c r="M1463" s="95"/>
      <c r="N1463" s="95"/>
      <c r="O1463" s="117"/>
      <c r="P1463" s="95"/>
      <c r="Q1463" s="117"/>
      <c r="R1463" s="117"/>
      <c r="S1463" s="95"/>
      <c r="U1463" s="95"/>
      <c r="Z1463" s="95"/>
    </row>
    <row r="1464" spans="4:26" x14ac:dyDescent="0.45">
      <c r="D1464" s="23"/>
      <c r="E1464" s="95"/>
      <c r="F1464" s="95"/>
      <c r="K1464" s="95"/>
      <c r="M1464" s="95"/>
      <c r="N1464" s="95"/>
      <c r="O1464" s="117"/>
      <c r="P1464" s="95"/>
      <c r="Q1464" s="117"/>
      <c r="R1464" s="117"/>
      <c r="S1464" s="95"/>
      <c r="U1464" s="95"/>
      <c r="Z1464" s="95"/>
    </row>
    <row r="1465" spans="4:26" x14ac:dyDescent="0.45">
      <c r="D1465" s="23"/>
      <c r="E1465" s="95"/>
      <c r="F1465" s="95"/>
      <c r="K1465" s="95"/>
      <c r="M1465" s="95"/>
      <c r="N1465" s="95"/>
      <c r="O1465" s="117"/>
      <c r="P1465" s="95"/>
      <c r="Q1465" s="117"/>
      <c r="R1465" s="117"/>
      <c r="S1465" s="95"/>
      <c r="U1465" s="95"/>
      <c r="Z1465" s="95"/>
    </row>
    <row r="1466" spans="4:26" x14ac:dyDescent="0.45">
      <c r="D1466" s="23"/>
      <c r="E1466" s="95"/>
      <c r="F1466" s="95"/>
      <c r="K1466" s="95"/>
      <c r="M1466" s="95"/>
      <c r="N1466" s="95"/>
      <c r="O1466" s="117"/>
      <c r="P1466" s="95"/>
      <c r="Q1466" s="117"/>
      <c r="R1466" s="117"/>
      <c r="S1466" s="95"/>
      <c r="U1466" s="95"/>
      <c r="Z1466" s="95"/>
    </row>
    <row r="1467" spans="4:26" x14ac:dyDescent="0.45">
      <c r="D1467" s="23"/>
      <c r="E1467" s="95"/>
      <c r="F1467" s="95"/>
      <c r="K1467" s="95"/>
      <c r="M1467" s="95"/>
      <c r="N1467" s="95"/>
      <c r="O1467" s="117"/>
      <c r="P1467" s="95"/>
      <c r="Q1467" s="117"/>
      <c r="R1467" s="117"/>
      <c r="S1467" s="95"/>
      <c r="U1467" s="95"/>
      <c r="Z1467" s="95"/>
    </row>
    <row r="1468" spans="4:26" x14ac:dyDescent="0.45">
      <c r="D1468" s="23"/>
      <c r="E1468" s="95"/>
      <c r="F1468" s="95"/>
      <c r="K1468" s="95"/>
      <c r="M1468" s="95"/>
      <c r="N1468" s="95"/>
      <c r="O1468" s="117"/>
      <c r="P1468" s="95"/>
      <c r="Q1468" s="117"/>
      <c r="R1468" s="117"/>
      <c r="S1468" s="95"/>
      <c r="U1468" s="95"/>
      <c r="Z1468" s="95"/>
    </row>
    <row r="1469" spans="4:26" x14ac:dyDescent="0.45">
      <c r="D1469" s="23"/>
      <c r="E1469" s="95"/>
      <c r="F1469" s="95"/>
      <c r="K1469" s="95"/>
      <c r="M1469" s="95"/>
      <c r="N1469" s="95"/>
      <c r="O1469" s="117"/>
      <c r="P1469" s="95"/>
      <c r="Q1469" s="117"/>
      <c r="R1469" s="117"/>
      <c r="S1469" s="95"/>
      <c r="U1469" s="95"/>
      <c r="Z1469" s="95"/>
    </row>
    <row r="1470" spans="4:26" x14ac:dyDescent="0.45">
      <c r="D1470" s="23"/>
      <c r="E1470" s="95"/>
      <c r="F1470" s="95"/>
      <c r="K1470" s="95"/>
      <c r="M1470" s="95"/>
      <c r="N1470" s="95"/>
      <c r="O1470" s="117"/>
      <c r="P1470" s="95"/>
      <c r="Q1470" s="117"/>
      <c r="R1470" s="117"/>
      <c r="S1470" s="95"/>
      <c r="U1470" s="95"/>
      <c r="Z1470" s="95"/>
    </row>
    <row r="1471" spans="4:26" x14ac:dyDescent="0.45">
      <c r="D1471" s="23"/>
      <c r="E1471" s="95"/>
      <c r="F1471" s="95"/>
      <c r="K1471" s="95"/>
      <c r="M1471" s="95"/>
      <c r="N1471" s="95"/>
      <c r="O1471" s="117"/>
      <c r="P1471" s="95"/>
      <c r="Q1471" s="117"/>
      <c r="R1471" s="117"/>
      <c r="S1471" s="95"/>
      <c r="U1471" s="95"/>
      <c r="Z1471" s="95"/>
    </row>
    <row r="1472" spans="4:26" x14ac:dyDescent="0.45">
      <c r="D1472" s="23"/>
      <c r="E1472" s="95"/>
      <c r="F1472" s="95"/>
      <c r="K1472" s="95"/>
      <c r="M1472" s="95"/>
      <c r="N1472" s="95"/>
      <c r="O1472" s="117"/>
      <c r="P1472" s="95"/>
      <c r="Q1472" s="117"/>
      <c r="R1472" s="117"/>
      <c r="S1472" s="95"/>
      <c r="U1472" s="95"/>
      <c r="Z1472" s="95"/>
    </row>
    <row r="1473" spans="4:26" x14ac:dyDescent="0.45">
      <c r="D1473" s="23"/>
      <c r="E1473" s="95"/>
      <c r="F1473" s="95"/>
      <c r="K1473" s="95"/>
      <c r="M1473" s="95"/>
      <c r="N1473" s="95"/>
      <c r="O1473" s="117"/>
      <c r="P1473" s="95"/>
      <c r="Q1473" s="117"/>
      <c r="R1473" s="117"/>
      <c r="S1473" s="95"/>
      <c r="U1473" s="95"/>
      <c r="Z1473" s="95"/>
    </row>
    <row r="1474" spans="4:26" x14ac:dyDescent="0.45">
      <c r="D1474" s="23"/>
      <c r="E1474" s="95"/>
      <c r="F1474" s="95"/>
      <c r="K1474" s="95"/>
      <c r="M1474" s="95"/>
      <c r="N1474" s="95"/>
      <c r="O1474" s="117"/>
      <c r="P1474" s="95"/>
      <c r="Q1474" s="117"/>
      <c r="R1474" s="117"/>
      <c r="S1474" s="95"/>
      <c r="U1474" s="95"/>
      <c r="Z1474" s="95"/>
    </row>
    <row r="1475" spans="4:26" x14ac:dyDescent="0.45">
      <c r="D1475" s="23"/>
      <c r="E1475" s="95"/>
      <c r="F1475" s="95"/>
      <c r="K1475" s="95"/>
      <c r="M1475" s="95"/>
      <c r="N1475" s="95"/>
      <c r="O1475" s="117"/>
      <c r="P1475" s="95"/>
      <c r="Q1475" s="117"/>
      <c r="R1475" s="117"/>
      <c r="S1475" s="95"/>
      <c r="U1475" s="95"/>
      <c r="Z1475" s="95"/>
    </row>
    <row r="1476" spans="4:26" x14ac:dyDescent="0.45">
      <c r="D1476" s="23"/>
      <c r="E1476" s="95"/>
      <c r="F1476" s="95"/>
      <c r="K1476" s="95"/>
      <c r="M1476" s="95"/>
      <c r="N1476" s="95"/>
      <c r="O1476" s="117"/>
      <c r="P1476" s="95"/>
      <c r="Q1476" s="117"/>
      <c r="R1476" s="117"/>
      <c r="S1476" s="95"/>
      <c r="U1476" s="95"/>
      <c r="Z1476" s="95"/>
    </row>
    <row r="1477" spans="4:26" x14ac:dyDescent="0.45">
      <c r="D1477" s="23"/>
      <c r="E1477" s="95"/>
      <c r="F1477" s="95"/>
      <c r="K1477" s="95"/>
      <c r="M1477" s="95"/>
      <c r="N1477" s="95"/>
      <c r="O1477" s="117"/>
      <c r="P1477" s="95"/>
      <c r="Q1477" s="117"/>
      <c r="R1477" s="117"/>
      <c r="S1477" s="95"/>
      <c r="U1477" s="95"/>
      <c r="Z1477" s="95"/>
    </row>
    <row r="1478" spans="4:26" x14ac:dyDescent="0.45">
      <c r="D1478" s="23"/>
      <c r="E1478" s="95"/>
      <c r="F1478" s="95"/>
      <c r="K1478" s="95"/>
      <c r="M1478" s="95"/>
      <c r="N1478" s="95"/>
      <c r="O1478" s="117"/>
      <c r="P1478" s="95"/>
      <c r="Q1478" s="117"/>
      <c r="R1478" s="117"/>
      <c r="S1478" s="95"/>
      <c r="U1478" s="95"/>
      <c r="Z1478" s="95"/>
    </row>
    <row r="1479" spans="4:26" x14ac:dyDescent="0.45">
      <c r="D1479" s="23"/>
      <c r="E1479" s="95"/>
      <c r="F1479" s="95"/>
      <c r="K1479" s="95"/>
      <c r="M1479" s="95"/>
      <c r="N1479" s="95"/>
      <c r="O1479" s="117"/>
      <c r="P1479" s="95"/>
      <c r="Q1479" s="117"/>
      <c r="R1479" s="117"/>
      <c r="S1479" s="95"/>
      <c r="U1479" s="95"/>
      <c r="Z1479" s="95"/>
    </row>
    <row r="1480" spans="4:26" x14ac:dyDescent="0.45">
      <c r="D1480" s="23"/>
      <c r="E1480" s="95"/>
      <c r="F1480" s="95"/>
      <c r="K1480" s="95"/>
      <c r="M1480" s="95"/>
      <c r="N1480" s="95"/>
      <c r="O1480" s="117"/>
      <c r="P1480" s="95"/>
      <c r="Q1480" s="117"/>
      <c r="R1480" s="117"/>
      <c r="S1480" s="95"/>
      <c r="U1480" s="95"/>
      <c r="Z1480" s="95"/>
    </row>
    <row r="1481" spans="4:26" x14ac:dyDescent="0.45">
      <c r="D1481" s="23"/>
      <c r="E1481" s="95"/>
      <c r="F1481" s="95"/>
      <c r="K1481" s="95"/>
      <c r="M1481" s="95"/>
      <c r="N1481" s="95"/>
      <c r="O1481" s="117"/>
      <c r="P1481" s="95"/>
      <c r="Q1481" s="117"/>
      <c r="R1481" s="117"/>
      <c r="S1481" s="95"/>
      <c r="U1481" s="95"/>
      <c r="Z1481" s="95"/>
    </row>
    <row r="1482" spans="4:26" x14ac:dyDescent="0.45">
      <c r="D1482" s="23"/>
      <c r="E1482" s="95"/>
      <c r="F1482" s="95"/>
      <c r="K1482" s="95"/>
      <c r="M1482" s="95"/>
      <c r="N1482" s="95"/>
      <c r="O1482" s="117"/>
      <c r="P1482" s="95"/>
      <c r="Q1482" s="117"/>
      <c r="R1482" s="117"/>
      <c r="S1482" s="95"/>
      <c r="U1482" s="95"/>
      <c r="Z1482" s="95"/>
    </row>
    <row r="1483" spans="4:26" x14ac:dyDescent="0.45">
      <c r="D1483" s="23"/>
      <c r="E1483" s="95"/>
      <c r="F1483" s="95"/>
      <c r="K1483" s="95"/>
      <c r="M1483" s="95"/>
      <c r="N1483" s="95"/>
      <c r="O1483" s="117"/>
      <c r="P1483" s="95"/>
      <c r="Q1483" s="117"/>
      <c r="R1483" s="117"/>
      <c r="S1483" s="95"/>
      <c r="U1483" s="95"/>
      <c r="Z1483" s="95"/>
    </row>
    <row r="1484" spans="4:26" x14ac:dyDescent="0.45">
      <c r="D1484" s="23"/>
      <c r="E1484" s="95"/>
      <c r="F1484" s="95"/>
      <c r="K1484" s="95"/>
      <c r="M1484" s="95"/>
      <c r="N1484" s="95"/>
      <c r="O1484" s="117"/>
      <c r="P1484" s="95"/>
      <c r="Q1484" s="117"/>
      <c r="R1484" s="117"/>
      <c r="S1484" s="95"/>
      <c r="U1484" s="95"/>
      <c r="Z1484" s="95"/>
    </row>
    <row r="1485" spans="4:26" x14ac:dyDescent="0.45">
      <c r="D1485" s="23"/>
      <c r="E1485" s="95"/>
      <c r="F1485" s="95"/>
      <c r="K1485" s="95"/>
      <c r="M1485" s="95"/>
      <c r="N1485" s="95"/>
      <c r="O1485" s="117"/>
      <c r="P1485" s="95"/>
      <c r="Q1485" s="117"/>
      <c r="R1485" s="117"/>
      <c r="S1485" s="95"/>
      <c r="U1485" s="95"/>
      <c r="Z1485" s="95"/>
    </row>
    <row r="1486" spans="4:26" x14ac:dyDescent="0.45">
      <c r="D1486" s="23"/>
      <c r="E1486" s="95"/>
      <c r="F1486" s="95"/>
      <c r="K1486" s="95"/>
      <c r="M1486" s="95"/>
      <c r="N1486" s="95"/>
      <c r="O1486" s="117"/>
      <c r="P1486" s="95"/>
      <c r="Q1486" s="117"/>
      <c r="R1486" s="117"/>
      <c r="S1486" s="95"/>
      <c r="U1486" s="95"/>
      <c r="Z1486" s="95"/>
    </row>
    <row r="1487" spans="4:26" x14ac:dyDescent="0.45">
      <c r="D1487" s="23"/>
      <c r="E1487" s="95"/>
      <c r="F1487" s="95"/>
      <c r="K1487" s="95"/>
      <c r="M1487" s="95"/>
      <c r="N1487" s="95"/>
      <c r="O1487" s="117"/>
      <c r="P1487" s="95"/>
      <c r="Q1487" s="117"/>
      <c r="R1487" s="117"/>
      <c r="S1487" s="95"/>
      <c r="U1487" s="95"/>
      <c r="Z1487" s="95"/>
    </row>
    <row r="1488" spans="4:26" x14ac:dyDescent="0.45">
      <c r="D1488" s="23"/>
      <c r="E1488" s="95"/>
      <c r="F1488" s="95"/>
      <c r="K1488" s="95"/>
      <c r="M1488" s="95"/>
      <c r="N1488" s="95"/>
      <c r="O1488" s="117"/>
      <c r="P1488" s="95"/>
      <c r="Q1488" s="117"/>
      <c r="R1488" s="117"/>
      <c r="S1488" s="95"/>
      <c r="U1488" s="95"/>
      <c r="Z1488" s="95"/>
    </row>
    <row r="1489" spans="4:26" x14ac:dyDescent="0.45">
      <c r="D1489" s="23"/>
      <c r="E1489" s="95"/>
      <c r="F1489" s="95"/>
      <c r="K1489" s="95"/>
      <c r="M1489" s="95"/>
      <c r="N1489" s="95"/>
      <c r="O1489" s="117"/>
      <c r="P1489" s="95"/>
      <c r="Q1489" s="117"/>
      <c r="R1489" s="117"/>
      <c r="S1489" s="95"/>
      <c r="U1489" s="95"/>
      <c r="Z1489" s="95"/>
    </row>
    <row r="1490" spans="4:26" x14ac:dyDescent="0.45">
      <c r="D1490" s="23"/>
      <c r="E1490" s="95"/>
      <c r="F1490" s="95"/>
      <c r="K1490" s="95"/>
      <c r="M1490" s="95"/>
      <c r="N1490" s="95"/>
      <c r="O1490" s="117"/>
      <c r="P1490" s="95"/>
      <c r="Q1490" s="117"/>
      <c r="R1490" s="117"/>
      <c r="S1490" s="95"/>
      <c r="U1490" s="95"/>
      <c r="Z1490" s="95"/>
    </row>
    <row r="1491" spans="4:26" x14ac:dyDescent="0.45">
      <c r="D1491" s="23"/>
      <c r="E1491" s="95"/>
      <c r="F1491" s="95"/>
      <c r="K1491" s="95"/>
      <c r="M1491" s="95"/>
      <c r="N1491" s="95"/>
      <c r="O1491" s="117"/>
      <c r="P1491" s="95"/>
      <c r="Q1491" s="117"/>
      <c r="R1491" s="117"/>
      <c r="S1491" s="95"/>
      <c r="U1491" s="95"/>
      <c r="Z1491" s="95"/>
    </row>
    <row r="1492" spans="4:26" x14ac:dyDescent="0.45">
      <c r="D1492" s="23"/>
      <c r="E1492" s="95"/>
      <c r="F1492" s="95"/>
      <c r="K1492" s="95"/>
      <c r="M1492" s="95"/>
      <c r="N1492" s="95"/>
      <c r="O1492" s="117"/>
      <c r="P1492" s="95"/>
      <c r="Q1492" s="117"/>
      <c r="R1492" s="117"/>
      <c r="S1492" s="95"/>
      <c r="U1492" s="95"/>
      <c r="Z1492" s="95"/>
    </row>
    <row r="1493" spans="4:26" x14ac:dyDescent="0.45">
      <c r="D1493" s="23"/>
      <c r="E1493" s="95"/>
      <c r="F1493" s="95"/>
      <c r="K1493" s="95"/>
      <c r="M1493" s="95"/>
      <c r="N1493" s="95"/>
      <c r="O1493" s="117"/>
      <c r="P1493" s="95"/>
      <c r="Q1493" s="117"/>
      <c r="R1493" s="117"/>
      <c r="S1493" s="95"/>
      <c r="U1493" s="95"/>
      <c r="Z1493" s="95"/>
    </row>
    <row r="1494" spans="4:26" x14ac:dyDescent="0.45">
      <c r="D1494" s="23"/>
      <c r="E1494" s="95"/>
      <c r="F1494" s="95"/>
      <c r="K1494" s="95"/>
      <c r="M1494" s="95"/>
      <c r="N1494" s="95"/>
      <c r="O1494" s="117"/>
      <c r="P1494" s="95"/>
      <c r="Q1494" s="117"/>
      <c r="R1494" s="117"/>
      <c r="S1494" s="95"/>
      <c r="U1494" s="95"/>
      <c r="Z1494" s="95"/>
    </row>
    <row r="1495" spans="4:26" x14ac:dyDescent="0.45">
      <c r="D1495" s="23"/>
      <c r="E1495" s="95"/>
      <c r="F1495" s="95"/>
      <c r="K1495" s="95"/>
      <c r="M1495" s="95"/>
      <c r="N1495" s="95"/>
      <c r="O1495" s="117"/>
      <c r="P1495" s="95"/>
      <c r="Q1495" s="117"/>
      <c r="R1495" s="117"/>
      <c r="S1495" s="95"/>
      <c r="U1495" s="95"/>
      <c r="Z1495" s="95"/>
    </row>
    <row r="1496" spans="4:26" x14ac:dyDescent="0.45">
      <c r="D1496" s="23"/>
      <c r="E1496" s="95"/>
      <c r="F1496" s="95"/>
      <c r="K1496" s="95"/>
      <c r="M1496" s="95"/>
      <c r="N1496" s="95"/>
      <c r="O1496" s="117"/>
      <c r="P1496" s="95"/>
      <c r="Q1496" s="117"/>
      <c r="R1496" s="117"/>
      <c r="S1496" s="95"/>
      <c r="U1496" s="95"/>
      <c r="Z1496" s="95"/>
    </row>
    <row r="1497" spans="4:26" x14ac:dyDescent="0.45">
      <c r="D1497" s="23"/>
      <c r="E1497" s="95"/>
      <c r="F1497" s="95"/>
      <c r="K1497" s="95"/>
      <c r="M1497" s="95"/>
      <c r="N1497" s="95"/>
      <c r="O1497" s="117"/>
      <c r="P1497" s="95"/>
      <c r="Q1497" s="117"/>
      <c r="R1497" s="117"/>
      <c r="S1497" s="95"/>
      <c r="U1497" s="95"/>
      <c r="Z1497" s="95"/>
    </row>
    <row r="1498" spans="4:26" x14ac:dyDescent="0.45">
      <c r="D1498" s="23"/>
      <c r="E1498" s="95"/>
      <c r="F1498" s="95"/>
      <c r="K1498" s="95"/>
      <c r="M1498" s="95"/>
      <c r="N1498" s="95"/>
      <c r="O1498" s="117"/>
      <c r="P1498" s="95"/>
      <c r="Q1498" s="117"/>
      <c r="R1498" s="117"/>
      <c r="S1498" s="95"/>
      <c r="U1498" s="95"/>
      <c r="Z1498" s="95"/>
    </row>
    <row r="1499" spans="4:26" x14ac:dyDescent="0.45">
      <c r="D1499" s="23"/>
      <c r="E1499" s="95"/>
      <c r="F1499" s="95"/>
      <c r="K1499" s="95"/>
      <c r="M1499" s="95"/>
      <c r="N1499" s="95"/>
      <c r="O1499" s="117"/>
      <c r="P1499" s="95"/>
      <c r="Q1499" s="117"/>
      <c r="R1499" s="117"/>
      <c r="S1499" s="95"/>
      <c r="U1499" s="95"/>
      <c r="Z1499" s="95"/>
    </row>
    <row r="1500" spans="4:26" x14ac:dyDescent="0.45">
      <c r="D1500" s="23"/>
      <c r="E1500" s="95"/>
      <c r="F1500" s="95"/>
      <c r="K1500" s="95"/>
      <c r="M1500" s="95"/>
      <c r="N1500" s="95"/>
      <c r="O1500" s="117"/>
      <c r="P1500" s="95"/>
      <c r="Q1500" s="117"/>
      <c r="R1500" s="117"/>
      <c r="S1500" s="95"/>
      <c r="U1500" s="95"/>
      <c r="Z1500" s="95"/>
    </row>
    <row r="1501" spans="4:26" x14ac:dyDescent="0.45">
      <c r="D1501" s="23"/>
      <c r="E1501" s="95"/>
      <c r="F1501" s="95"/>
      <c r="K1501" s="95"/>
      <c r="M1501" s="95"/>
      <c r="N1501" s="95"/>
      <c r="O1501" s="117"/>
      <c r="P1501" s="95"/>
      <c r="Q1501" s="117"/>
      <c r="R1501" s="117"/>
      <c r="S1501" s="95"/>
      <c r="U1501" s="95"/>
      <c r="Z1501" s="95"/>
    </row>
    <row r="1502" spans="4:26" x14ac:dyDescent="0.45">
      <c r="D1502" s="23"/>
      <c r="E1502" s="95"/>
      <c r="F1502" s="95"/>
      <c r="K1502" s="95"/>
      <c r="M1502" s="95"/>
      <c r="N1502" s="95"/>
      <c r="O1502" s="117"/>
      <c r="P1502" s="95"/>
      <c r="Q1502" s="117"/>
      <c r="R1502" s="117"/>
      <c r="S1502" s="95"/>
      <c r="U1502" s="95"/>
      <c r="Z1502" s="95"/>
    </row>
    <row r="1503" spans="4:26" x14ac:dyDescent="0.45">
      <c r="D1503" s="23"/>
      <c r="E1503" s="95"/>
      <c r="F1503" s="95"/>
      <c r="K1503" s="95"/>
      <c r="M1503" s="95"/>
      <c r="N1503" s="95"/>
      <c r="O1503" s="117"/>
      <c r="P1503" s="95"/>
      <c r="Q1503" s="117"/>
      <c r="R1503" s="117"/>
      <c r="S1503" s="95"/>
      <c r="U1503" s="95"/>
      <c r="Z1503" s="95"/>
    </row>
    <row r="1504" spans="4:26" x14ac:dyDescent="0.45">
      <c r="D1504" s="23"/>
      <c r="E1504" s="95"/>
      <c r="F1504" s="95"/>
      <c r="K1504" s="95"/>
      <c r="M1504" s="95"/>
      <c r="N1504" s="95"/>
      <c r="O1504" s="117"/>
      <c r="P1504" s="95"/>
      <c r="Q1504" s="117"/>
      <c r="R1504" s="117"/>
      <c r="S1504" s="95"/>
      <c r="U1504" s="95"/>
      <c r="Z1504" s="95"/>
    </row>
    <row r="1505" spans="4:26" x14ac:dyDescent="0.45">
      <c r="D1505" s="23"/>
      <c r="E1505" s="95"/>
      <c r="F1505" s="95"/>
      <c r="K1505" s="95"/>
      <c r="M1505" s="95"/>
      <c r="N1505" s="95"/>
      <c r="O1505" s="117"/>
      <c r="P1505" s="95"/>
      <c r="Q1505" s="117"/>
      <c r="R1505" s="117"/>
      <c r="S1505" s="95"/>
      <c r="U1505" s="95"/>
      <c r="Z1505" s="95"/>
    </row>
    <row r="1506" spans="4:26" x14ac:dyDescent="0.45">
      <c r="D1506" s="23"/>
      <c r="E1506" s="95"/>
      <c r="F1506" s="95"/>
      <c r="K1506" s="95"/>
      <c r="M1506" s="95"/>
      <c r="N1506" s="95"/>
      <c r="O1506" s="117"/>
      <c r="P1506" s="95"/>
      <c r="Q1506" s="117"/>
      <c r="R1506" s="117"/>
      <c r="S1506" s="95"/>
      <c r="U1506" s="95"/>
      <c r="Z1506" s="95"/>
    </row>
    <row r="1507" spans="4:26" x14ac:dyDescent="0.45">
      <c r="D1507" s="23"/>
      <c r="E1507" s="95"/>
      <c r="F1507" s="95"/>
      <c r="K1507" s="95"/>
      <c r="M1507" s="95"/>
      <c r="N1507" s="95"/>
      <c r="O1507" s="117"/>
      <c r="P1507" s="95"/>
      <c r="Q1507" s="117"/>
      <c r="R1507" s="117"/>
      <c r="S1507" s="95"/>
      <c r="U1507" s="95"/>
      <c r="Z1507" s="95"/>
    </row>
    <row r="1508" spans="4:26" x14ac:dyDescent="0.45">
      <c r="D1508" s="23"/>
      <c r="E1508" s="95"/>
      <c r="F1508" s="95"/>
      <c r="K1508" s="95"/>
      <c r="M1508" s="95"/>
      <c r="N1508" s="95"/>
      <c r="O1508" s="117"/>
      <c r="P1508" s="95"/>
      <c r="Q1508" s="117"/>
      <c r="R1508" s="117"/>
      <c r="S1508" s="95"/>
      <c r="U1508" s="95"/>
      <c r="Z1508" s="95"/>
    </row>
    <row r="1509" spans="4:26" x14ac:dyDescent="0.45">
      <c r="D1509" s="23"/>
      <c r="E1509" s="95"/>
      <c r="F1509" s="95"/>
      <c r="K1509" s="95"/>
      <c r="M1509" s="95"/>
      <c r="N1509" s="95"/>
      <c r="O1509" s="117"/>
      <c r="P1509" s="95"/>
      <c r="Q1509" s="117"/>
      <c r="R1509" s="117"/>
      <c r="S1509" s="95"/>
      <c r="U1509" s="95"/>
      <c r="Z1509" s="95"/>
    </row>
    <row r="1510" spans="4:26" x14ac:dyDescent="0.45">
      <c r="D1510" s="23"/>
      <c r="E1510" s="95"/>
      <c r="F1510" s="95"/>
      <c r="K1510" s="95"/>
      <c r="M1510" s="95"/>
      <c r="N1510" s="95"/>
      <c r="O1510" s="117"/>
      <c r="P1510" s="95"/>
      <c r="Q1510" s="117"/>
      <c r="R1510" s="117"/>
      <c r="S1510" s="95"/>
      <c r="U1510" s="95"/>
      <c r="Z1510" s="95"/>
    </row>
    <row r="1511" spans="4:26" x14ac:dyDescent="0.45">
      <c r="D1511" s="23"/>
      <c r="E1511" s="95"/>
      <c r="F1511" s="95"/>
      <c r="K1511" s="95"/>
      <c r="M1511" s="95"/>
      <c r="N1511" s="95"/>
      <c r="O1511" s="117"/>
      <c r="P1511" s="95"/>
      <c r="Q1511" s="117"/>
      <c r="R1511" s="117"/>
      <c r="S1511" s="95"/>
      <c r="U1511" s="95"/>
      <c r="Z1511" s="95"/>
    </row>
    <row r="1512" spans="4:26" x14ac:dyDescent="0.45">
      <c r="D1512" s="23"/>
      <c r="E1512" s="95"/>
      <c r="F1512" s="95"/>
      <c r="K1512" s="95"/>
      <c r="M1512" s="95"/>
      <c r="N1512" s="95"/>
      <c r="O1512" s="117"/>
      <c r="P1512" s="95"/>
      <c r="Q1512" s="117"/>
      <c r="R1512" s="117"/>
      <c r="S1512" s="95"/>
      <c r="U1512" s="95"/>
      <c r="Z1512" s="95"/>
    </row>
    <row r="1513" spans="4:26" x14ac:dyDescent="0.45">
      <c r="D1513" s="23"/>
      <c r="E1513" s="95"/>
      <c r="F1513" s="95"/>
      <c r="K1513" s="95"/>
      <c r="M1513" s="95"/>
      <c r="N1513" s="95"/>
      <c r="O1513" s="117"/>
      <c r="P1513" s="95"/>
      <c r="Q1513" s="117"/>
      <c r="R1513" s="117"/>
      <c r="S1513" s="95"/>
      <c r="U1513" s="95"/>
      <c r="Z1513" s="95"/>
    </row>
    <row r="1514" spans="4:26" x14ac:dyDescent="0.45">
      <c r="D1514" s="23"/>
      <c r="E1514" s="95"/>
      <c r="F1514" s="95"/>
      <c r="K1514" s="95"/>
      <c r="M1514" s="95"/>
      <c r="N1514" s="95"/>
      <c r="O1514" s="117"/>
      <c r="P1514" s="95"/>
      <c r="Q1514" s="117"/>
      <c r="R1514" s="117"/>
      <c r="S1514" s="95"/>
      <c r="U1514" s="95"/>
      <c r="Z1514" s="95"/>
    </row>
    <row r="1515" spans="4:26" x14ac:dyDescent="0.45">
      <c r="D1515" s="23"/>
      <c r="E1515" s="95"/>
      <c r="F1515" s="95"/>
      <c r="K1515" s="95"/>
      <c r="M1515" s="95"/>
      <c r="N1515" s="95"/>
      <c r="O1515" s="117"/>
      <c r="P1515" s="95"/>
      <c r="Q1515" s="117"/>
      <c r="R1515" s="117"/>
      <c r="S1515" s="95"/>
      <c r="U1515" s="95"/>
      <c r="Z1515" s="95"/>
    </row>
    <row r="1516" spans="4:26" x14ac:dyDescent="0.45">
      <c r="D1516" s="23"/>
      <c r="E1516" s="95"/>
      <c r="F1516" s="95"/>
      <c r="K1516" s="95"/>
      <c r="M1516" s="95"/>
      <c r="N1516" s="95"/>
      <c r="O1516" s="117"/>
      <c r="P1516" s="95"/>
      <c r="Q1516" s="117"/>
      <c r="R1516" s="117"/>
      <c r="S1516" s="95"/>
      <c r="U1516" s="95"/>
      <c r="Z1516" s="95"/>
    </row>
    <row r="1517" spans="4:26" x14ac:dyDescent="0.45">
      <c r="D1517" s="23"/>
      <c r="E1517" s="95"/>
      <c r="F1517" s="95"/>
      <c r="K1517" s="95"/>
      <c r="M1517" s="95"/>
      <c r="N1517" s="95"/>
      <c r="O1517" s="117"/>
      <c r="P1517" s="95"/>
      <c r="Q1517" s="117"/>
      <c r="R1517" s="117"/>
      <c r="S1517" s="95"/>
      <c r="U1517" s="95"/>
      <c r="Z1517" s="95"/>
    </row>
    <row r="1518" spans="4:26" x14ac:dyDescent="0.45">
      <c r="D1518" s="23"/>
      <c r="E1518" s="95"/>
      <c r="F1518" s="95"/>
      <c r="K1518" s="95"/>
      <c r="M1518" s="95"/>
      <c r="N1518" s="95"/>
      <c r="O1518" s="117"/>
      <c r="P1518" s="95"/>
      <c r="Q1518" s="117"/>
      <c r="R1518" s="117"/>
      <c r="S1518" s="95"/>
      <c r="U1518" s="95"/>
      <c r="Z1518" s="95"/>
    </row>
    <row r="1519" spans="4:26" x14ac:dyDescent="0.45">
      <c r="D1519" s="23"/>
      <c r="E1519" s="95"/>
      <c r="F1519" s="95"/>
      <c r="K1519" s="95"/>
      <c r="M1519" s="95"/>
      <c r="N1519" s="95"/>
      <c r="O1519" s="117"/>
      <c r="P1519" s="95"/>
      <c r="Q1519" s="117"/>
      <c r="R1519" s="117"/>
      <c r="S1519" s="95"/>
      <c r="U1519" s="95"/>
      <c r="Z1519" s="95"/>
    </row>
    <row r="1520" spans="4:26" x14ac:dyDescent="0.45">
      <c r="D1520" s="23"/>
      <c r="E1520" s="95"/>
      <c r="F1520" s="95"/>
      <c r="K1520" s="95"/>
      <c r="M1520" s="95"/>
      <c r="N1520" s="95"/>
      <c r="O1520" s="117"/>
      <c r="P1520" s="95"/>
      <c r="Q1520" s="117"/>
      <c r="R1520" s="117"/>
      <c r="S1520" s="95"/>
      <c r="U1520" s="95"/>
      <c r="Z1520" s="95"/>
    </row>
    <row r="1521" spans="4:26" x14ac:dyDescent="0.45">
      <c r="D1521" s="23"/>
      <c r="E1521" s="95"/>
      <c r="F1521" s="95"/>
      <c r="K1521" s="95"/>
      <c r="M1521" s="95"/>
      <c r="N1521" s="95"/>
      <c r="O1521" s="117"/>
      <c r="P1521" s="95"/>
      <c r="Q1521" s="117"/>
      <c r="R1521" s="117"/>
      <c r="S1521" s="95"/>
      <c r="U1521" s="95"/>
      <c r="Z1521" s="95"/>
    </row>
    <row r="1522" spans="4:26" x14ac:dyDescent="0.45">
      <c r="D1522" s="23"/>
      <c r="E1522" s="95"/>
      <c r="F1522" s="95"/>
      <c r="K1522" s="95"/>
      <c r="M1522" s="95"/>
      <c r="N1522" s="95"/>
      <c r="O1522" s="117"/>
      <c r="P1522" s="95"/>
      <c r="Q1522" s="117"/>
      <c r="R1522" s="117"/>
      <c r="S1522" s="95"/>
      <c r="U1522" s="95"/>
      <c r="Z1522" s="95"/>
    </row>
    <row r="1523" spans="4:26" x14ac:dyDescent="0.45">
      <c r="D1523" s="23"/>
      <c r="E1523" s="95"/>
      <c r="F1523" s="95"/>
      <c r="K1523" s="95"/>
      <c r="M1523" s="95"/>
      <c r="N1523" s="95"/>
      <c r="O1523" s="117"/>
      <c r="P1523" s="95"/>
      <c r="Q1523" s="117"/>
      <c r="R1523" s="117"/>
      <c r="S1523" s="95"/>
      <c r="U1523" s="95"/>
      <c r="Z1523" s="95"/>
    </row>
    <row r="1524" spans="4:26" x14ac:dyDescent="0.45">
      <c r="D1524" s="23"/>
      <c r="E1524" s="95"/>
      <c r="F1524" s="95"/>
      <c r="K1524" s="95"/>
      <c r="M1524" s="95"/>
      <c r="N1524" s="95"/>
      <c r="O1524" s="117"/>
      <c r="P1524" s="95"/>
      <c r="Q1524" s="117"/>
      <c r="R1524" s="117"/>
      <c r="S1524" s="95"/>
      <c r="U1524" s="95"/>
      <c r="Z1524" s="95"/>
    </row>
    <row r="1525" spans="4:26" x14ac:dyDescent="0.45">
      <c r="D1525" s="23"/>
      <c r="E1525" s="95"/>
      <c r="F1525" s="95"/>
      <c r="K1525" s="95"/>
      <c r="M1525" s="95"/>
      <c r="N1525" s="95"/>
      <c r="O1525" s="117"/>
      <c r="P1525" s="95"/>
      <c r="Q1525" s="117"/>
      <c r="R1525" s="117"/>
      <c r="S1525" s="95"/>
      <c r="U1525" s="95"/>
      <c r="Z1525" s="95"/>
    </row>
    <row r="1526" spans="4:26" x14ac:dyDescent="0.45">
      <c r="D1526" s="23"/>
      <c r="E1526" s="95"/>
      <c r="F1526" s="95"/>
      <c r="K1526" s="95"/>
      <c r="M1526" s="95"/>
      <c r="N1526" s="95"/>
      <c r="O1526" s="117"/>
      <c r="P1526" s="95"/>
      <c r="Q1526" s="117"/>
      <c r="R1526" s="117"/>
      <c r="S1526" s="95"/>
      <c r="U1526" s="95"/>
      <c r="Z1526" s="95"/>
    </row>
    <row r="1527" spans="4:26" x14ac:dyDescent="0.45">
      <c r="D1527" s="23"/>
      <c r="E1527" s="95"/>
      <c r="F1527" s="95"/>
      <c r="K1527" s="95"/>
      <c r="M1527" s="95"/>
      <c r="N1527" s="95"/>
      <c r="O1527" s="117"/>
      <c r="P1527" s="95"/>
      <c r="Q1527" s="117"/>
      <c r="R1527" s="117"/>
      <c r="S1527" s="95"/>
      <c r="U1527" s="95"/>
      <c r="Z1527" s="95"/>
    </row>
    <row r="1528" spans="4:26" x14ac:dyDescent="0.45">
      <c r="D1528" s="23"/>
      <c r="E1528" s="95"/>
      <c r="F1528" s="95"/>
      <c r="K1528" s="95"/>
      <c r="M1528" s="95"/>
      <c r="N1528" s="95"/>
      <c r="O1528" s="117"/>
      <c r="P1528" s="95"/>
      <c r="Q1528" s="117"/>
      <c r="R1528" s="117"/>
      <c r="S1528" s="95"/>
      <c r="U1528" s="95"/>
      <c r="Z1528" s="95"/>
    </row>
    <row r="1529" spans="4:26" x14ac:dyDescent="0.45">
      <c r="D1529" s="23"/>
      <c r="E1529" s="95"/>
      <c r="F1529" s="95"/>
      <c r="K1529" s="95"/>
      <c r="M1529" s="95"/>
      <c r="N1529" s="95"/>
      <c r="O1529" s="117"/>
      <c r="P1529" s="95"/>
      <c r="Q1529" s="117"/>
      <c r="R1529" s="117"/>
      <c r="S1529" s="95"/>
      <c r="U1529" s="95"/>
      <c r="Z1529" s="95"/>
    </row>
    <row r="1530" spans="4:26" x14ac:dyDescent="0.45">
      <c r="D1530" s="23"/>
      <c r="E1530" s="95"/>
      <c r="F1530" s="95"/>
      <c r="K1530" s="95"/>
      <c r="M1530" s="95"/>
      <c r="N1530" s="95"/>
      <c r="O1530" s="117"/>
      <c r="P1530" s="95"/>
      <c r="Q1530" s="117"/>
      <c r="R1530" s="117"/>
      <c r="S1530" s="95"/>
      <c r="U1530" s="95"/>
      <c r="Z1530" s="95"/>
    </row>
    <row r="1531" spans="4:26" x14ac:dyDescent="0.45">
      <c r="D1531" s="23"/>
      <c r="E1531" s="95"/>
      <c r="F1531" s="95"/>
      <c r="K1531" s="95"/>
      <c r="M1531" s="95"/>
      <c r="N1531" s="95"/>
      <c r="O1531" s="117"/>
      <c r="P1531" s="95"/>
      <c r="Q1531" s="117"/>
      <c r="R1531" s="117"/>
      <c r="S1531" s="95"/>
      <c r="U1531" s="95"/>
      <c r="Z1531" s="95"/>
    </row>
    <row r="1532" spans="4:26" x14ac:dyDescent="0.45">
      <c r="D1532" s="23"/>
      <c r="E1532" s="95"/>
      <c r="F1532" s="95"/>
      <c r="K1532" s="95"/>
      <c r="M1532" s="95"/>
      <c r="N1532" s="95"/>
      <c r="O1532" s="117"/>
      <c r="P1532" s="95"/>
      <c r="Q1532" s="117"/>
      <c r="R1532" s="117"/>
      <c r="S1532" s="95"/>
      <c r="U1532" s="95"/>
      <c r="Z1532" s="95"/>
    </row>
    <row r="1533" spans="4:26" x14ac:dyDescent="0.45">
      <c r="D1533" s="23"/>
      <c r="E1533" s="95"/>
      <c r="F1533" s="95"/>
      <c r="K1533" s="95"/>
      <c r="M1533" s="95"/>
      <c r="N1533" s="95"/>
      <c r="O1533" s="117"/>
      <c r="P1533" s="95"/>
      <c r="Q1533" s="117"/>
      <c r="R1533" s="117"/>
      <c r="S1533" s="95"/>
      <c r="U1533" s="95"/>
      <c r="Z1533" s="95"/>
    </row>
    <row r="1534" spans="4:26" x14ac:dyDescent="0.45">
      <c r="D1534" s="23"/>
      <c r="E1534" s="95"/>
      <c r="F1534" s="95"/>
      <c r="K1534" s="95"/>
      <c r="M1534" s="95"/>
      <c r="N1534" s="95"/>
      <c r="O1534" s="117"/>
      <c r="P1534" s="95"/>
      <c r="Q1534" s="117"/>
      <c r="R1534" s="117"/>
      <c r="S1534" s="95"/>
      <c r="U1534" s="95"/>
      <c r="Z1534" s="95"/>
    </row>
    <row r="1535" spans="4:26" x14ac:dyDescent="0.45">
      <c r="D1535" s="23"/>
      <c r="E1535" s="95"/>
      <c r="F1535" s="95"/>
      <c r="K1535" s="95"/>
      <c r="M1535" s="95"/>
      <c r="N1535" s="95"/>
      <c r="O1535" s="117"/>
      <c r="P1535" s="95"/>
      <c r="Q1535" s="117"/>
      <c r="R1535" s="117"/>
      <c r="S1535" s="95"/>
      <c r="U1535" s="95"/>
      <c r="Z1535" s="95"/>
    </row>
    <row r="1536" spans="4:26" x14ac:dyDescent="0.45">
      <c r="D1536" s="23"/>
      <c r="E1536" s="95"/>
      <c r="F1536" s="95"/>
      <c r="K1536" s="95"/>
      <c r="M1536" s="95"/>
      <c r="N1536" s="95"/>
      <c r="O1536" s="117"/>
      <c r="P1536" s="95"/>
      <c r="Q1536" s="117"/>
      <c r="R1536" s="117"/>
      <c r="S1536" s="95"/>
      <c r="U1536" s="95"/>
      <c r="Z1536" s="95"/>
    </row>
    <row r="1537" spans="4:26" x14ac:dyDescent="0.45">
      <c r="D1537" s="23"/>
      <c r="E1537" s="95"/>
      <c r="F1537" s="95"/>
      <c r="K1537" s="95"/>
      <c r="M1537" s="95"/>
      <c r="N1537" s="95"/>
      <c r="O1537" s="117"/>
      <c r="P1537" s="95"/>
      <c r="Q1537" s="117"/>
      <c r="R1537" s="117"/>
      <c r="S1537" s="95"/>
      <c r="U1537" s="95"/>
      <c r="Z1537" s="95"/>
    </row>
    <row r="1538" spans="4:26" x14ac:dyDescent="0.45">
      <c r="D1538" s="23"/>
      <c r="E1538" s="95"/>
      <c r="F1538" s="95"/>
      <c r="K1538" s="95"/>
      <c r="M1538" s="95"/>
      <c r="N1538" s="95"/>
      <c r="O1538" s="117"/>
      <c r="P1538" s="95"/>
      <c r="Q1538" s="117"/>
      <c r="R1538" s="117"/>
      <c r="S1538" s="95"/>
      <c r="U1538" s="95"/>
      <c r="Z1538" s="95"/>
    </row>
    <row r="1539" spans="4:26" x14ac:dyDescent="0.45">
      <c r="D1539" s="23"/>
      <c r="E1539" s="95"/>
      <c r="F1539" s="95"/>
      <c r="K1539" s="95"/>
      <c r="M1539" s="95"/>
      <c r="N1539" s="95"/>
      <c r="O1539" s="117"/>
      <c r="P1539" s="95"/>
      <c r="Q1539" s="117"/>
      <c r="R1539" s="117"/>
      <c r="S1539" s="95"/>
      <c r="U1539" s="95"/>
      <c r="Z1539" s="95"/>
    </row>
    <row r="1540" spans="4:26" x14ac:dyDescent="0.45">
      <c r="D1540" s="23"/>
      <c r="E1540" s="95"/>
      <c r="F1540" s="95"/>
      <c r="K1540" s="95"/>
      <c r="M1540" s="95"/>
      <c r="N1540" s="95"/>
      <c r="O1540" s="117"/>
      <c r="P1540" s="95"/>
      <c r="Q1540" s="117"/>
      <c r="R1540" s="117"/>
      <c r="S1540" s="95"/>
      <c r="U1540" s="95"/>
      <c r="Z1540" s="95"/>
    </row>
    <row r="1541" spans="4:26" x14ac:dyDescent="0.45">
      <c r="D1541" s="23"/>
      <c r="E1541" s="95"/>
      <c r="F1541" s="95"/>
      <c r="K1541" s="95"/>
      <c r="M1541" s="95"/>
      <c r="N1541" s="95"/>
      <c r="O1541" s="117"/>
      <c r="P1541" s="95"/>
      <c r="Q1541" s="117"/>
      <c r="R1541" s="117"/>
      <c r="S1541" s="95"/>
      <c r="U1541" s="95"/>
      <c r="Z1541" s="95"/>
    </row>
    <row r="1542" spans="4:26" x14ac:dyDescent="0.45">
      <c r="D1542" s="23"/>
      <c r="E1542" s="95"/>
      <c r="F1542" s="95"/>
      <c r="K1542" s="95"/>
      <c r="M1542" s="95"/>
      <c r="N1542" s="95"/>
      <c r="O1542" s="117"/>
      <c r="P1542" s="95"/>
      <c r="Q1542" s="117"/>
      <c r="R1542" s="117"/>
      <c r="S1542" s="95"/>
      <c r="U1542" s="95"/>
      <c r="Z1542" s="95"/>
    </row>
    <row r="1543" spans="4:26" x14ac:dyDescent="0.45">
      <c r="D1543" s="23"/>
      <c r="E1543" s="95"/>
      <c r="F1543" s="95"/>
      <c r="K1543" s="95"/>
      <c r="M1543" s="95"/>
      <c r="N1543" s="95"/>
      <c r="O1543" s="117"/>
      <c r="P1543" s="95"/>
      <c r="Q1543" s="117"/>
      <c r="R1543" s="117"/>
      <c r="S1543" s="95"/>
      <c r="U1543" s="95"/>
      <c r="Z1543" s="95"/>
    </row>
    <row r="1544" spans="4:26" x14ac:dyDescent="0.45">
      <c r="D1544" s="23"/>
      <c r="E1544" s="95"/>
      <c r="F1544" s="95"/>
      <c r="K1544" s="95"/>
      <c r="M1544" s="95"/>
      <c r="N1544" s="95"/>
      <c r="O1544" s="117"/>
      <c r="P1544" s="95"/>
      <c r="Q1544" s="117"/>
      <c r="R1544" s="117"/>
      <c r="S1544" s="95"/>
      <c r="U1544" s="95"/>
      <c r="Z1544" s="95"/>
    </row>
    <row r="1545" spans="4:26" x14ac:dyDescent="0.45">
      <c r="D1545" s="23"/>
      <c r="E1545" s="95"/>
      <c r="F1545" s="95"/>
      <c r="K1545" s="95"/>
      <c r="M1545" s="95"/>
      <c r="N1545" s="95"/>
      <c r="O1545" s="117"/>
      <c r="P1545" s="95"/>
      <c r="Q1545" s="117"/>
      <c r="R1545" s="117"/>
      <c r="S1545" s="95"/>
      <c r="U1545" s="95"/>
      <c r="Z1545" s="95"/>
    </row>
    <row r="1546" spans="4:26" x14ac:dyDescent="0.45">
      <c r="D1546" s="23"/>
      <c r="E1546" s="95"/>
      <c r="F1546" s="95"/>
      <c r="K1546" s="95"/>
      <c r="M1546" s="95"/>
      <c r="N1546" s="95"/>
      <c r="O1546" s="117"/>
      <c r="P1546" s="95"/>
      <c r="Q1546" s="117"/>
      <c r="R1546" s="117"/>
      <c r="S1546" s="95"/>
      <c r="U1546" s="95"/>
      <c r="Z1546" s="95"/>
    </row>
    <row r="1547" spans="4:26" x14ac:dyDescent="0.45">
      <c r="D1547" s="23"/>
      <c r="E1547" s="95"/>
      <c r="F1547" s="95"/>
      <c r="K1547" s="95"/>
      <c r="M1547" s="95"/>
      <c r="N1547" s="95"/>
      <c r="O1547" s="117"/>
      <c r="P1547" s="95"/>
      <c r="Q1547" s="117"/>
      <c r="R1547" s="117"/>
      <c r="S1547" s="95"/>
      <c r="U1547" s="95"/>
      <c r="Z1547" s="95"/>
    </row>
    <row r="1548" spans="4:26" x14ac:dyDescent="0.45">
      <c r="D1548" s="23"/>
      <c r="E1548" s="95"/>
      <c r="F1548" s="95"/>
      <c r="K1548" s="95"/>
      <c r="M1548" s="95"/>
      <c r="N1548" s="95"/>
      <c r="O1548" s="117"/>
      <c r="P1548" s="95"/>
      <c r="Q1548" s="117"/>
      <c r="R1548" s="117"/>
      <c r="S1548" s="95"/>
      <c r="U1548" s="95"/>
      <c r="Z1548" s="95"/>
    </row>
    <row r="1549" spans="4:26" x14ac:dyDescent="0.45">
      <c r="D1549" s="23"/>
      <c r="E1549" s="95"/>
      <c r="F1549" s="95"/>
      <c r="K1549" s="95"/>
      <c r="M1549" s="95"/>
      <c r="N1549" s="95"/>
      <c r="O1549" s="117"/>
      <c r="P1549" s="95"/>
      <c r="Q1549" s="117"/>
      <c r="R1549" s="117"/>
      <c r="S1549" s="95"/>
      <c r="U1549" s="95"/>
      <c r="Z1549" s="95"/>
    </row>
    <row r="1550" spans="4:26" x14ac:dyDescent="0.45">
      <c r="D1550" s="23"/>
      <c r="E1550" s="95"/>
      <c r="F1550" s="95"/>
      <c r="K1550" s="95"/>
      <c r="M1550" s="95"/>
      <c r="N1550" s="95"/>
      <c r="O1550" s="117"/>
      <c r="P1550" s="95"/>
      <c r="Q1550" s="117"/>
      <c r="R1550" s="117"/>
      <c r="S1550" s="95"/>
      <c r="U1550" s="95"/>
      <c r="Z1550" s="95"/>
    </row>
    <row r="1551" spans="4:26" x14ac:dyDescent="0.45">
      <c r="D1551" s="23"/>
      <c r="E1551" s="95"/>
      <c r="F1551" s="95"/>
      <c r="K1551" s="95"/>
      <c r="M1551" s="95"/>
      <c r="N1551" s="95"/>
      <c r="O1551" s="117"/>
      <c r="P1551" s="95"/>
      <c r="Q1551" s="117"/>
      <c r="R1551" s="117"/>
      <c r="S1551" s="95"/>
      <c r="U1551" s="95"/>
      <c r="Z1551" s="95"/>
    </row>
    <row r="1552" spans="4:26" x14ac:dyDescent="0.45">
      <c r="D1552" s="23"/>
      <c r="E1552" s="95"/>
      <c r="F1552" s="95"/>
      <c r="K1552" s="95"/>
      <c r="M1552" s="95"/>
      <c r="N1552" s="95"/>
      <c r="O1552" s="117"/>
      <c r="P1552" s="95"/>
      <c r="Q1552" s="117"/>
      <c r="R1552" s="117"/>
      <c r="S1552" s="95"/>
      <c r="U1552" s="95"/>
      <c r="Z1552" s="95"/>
    </row>
    <row r="1553" spans="4:26" x14ac:dyDescent="0.45">
      <c r="D1553" s="23"/>
      <c r="E1553" s="95"/>
      <c r="F1553" s="95"/>
      <c r="K1553" s="95"/>
      <c r="M1553" s="95"/>
      <c r="N1553" s="95"/>
      <c r="O1553" s="117"/>
      <c r="P1553" s="95"/>
      <c r="Q1553" s="117"/>
      <c r="R1553" s="117"/>
      <c r="S1553" s="95"/>
      <c r="U1553" s="95"/>
      <c r="Z1553" s="95"/>
    </row>
    <row r="1554" spans="4:26" x14ac:dyDescent="0.45">
      <c r="D1554" s="23"/>
      <c r="E1554" s="95"/>
      <c r="F1554" s="95"/>
      <c r="K1554" s="95"/>
      <c r="M1554" s="95"/>
      <c r="N1554" s="95"/>
      <c r="O1554" s="117"/>
      <c r="P1554" s="95"/>
      <c r="Q1554" s="117"/>
      <c r="R1554" s="117"/>
      <c r="S1554" s="95"/>
      <c r="U1554" s="95"/>
      <c r="Z1554" s="95"/>
    </row>
    <row r="1555" spans="4:26" x14ac:dyDescent="0.45">
      <c r="D1555" s="23"/>
      <c r="E1555" s="95"/>
      <c r="F1555" s="95"/>
      <c r="K1555" s="95"/>
      <c r="M1555" s="95"/>
      <c r="N1555" s="95"/>
      <c r="O1555" s="117"/>
      <c r="P1555" s="95"/>
      <c r="Q1555" s="117"/>
      <c r="R1555" s="117"/>
      <c r="S1555" s="95"/>
      <c r="U1555" s="95"/>
      <c r="Z1555" s="95"/>
    </row>
    <row r="1556" spans="4:26" x14ac:dyDescent="0.45">
      <c r="D1556" s="23"/>
      <c r="E1556" s="95"/>
      <c r="F1556" s="95"/>
      <c r="K1556" s="95"/>
      <c r="M1556" s="95"/>
      <c r="N1556" s="95"/>
      <c r="O1556" s="117"/>
      <c r="P1556" s="95"/>
      <c r="Q1556" s="117"/>
      <c r="R1556" s="117"/>
      <c r="S1556" s="95"/>
      <c r="U1556" s="95"/>
      <c r="Z1556" s="95"/>
    </row>
    <row r="1557" spans="4:26" x14ac:dyDescent="0.45">
      <c r="D1557" s="23"/>
      <c r="E1557" s="95"/>
      <c r="F1557" s="95"/>
      <c r="K1557" s="95"/>
      <c r="M1557" s="95"/>
      <c r="N1557" s="95"/>
      <c r="O1557" s="117"/>
      <c r="P1557" s="95"/>
      <c r="Q1557" s="117"/>
      <c r="R1557" s="117"/>
      <c r="S1557" s="95"/>
      <c r="U1557" s="95"/>
      <c r="Z1557" s="95"/>
    </row>
    <row r="1558" spans="4:26" x14ac:dyDescent="0.45">
      <c r="D1558" s="23"/>
      <c r="E1558" s="95"/>
      <c r="F1558" s="95"/>
      <c r="K1558" s="95"/>
      <c r="M1558" s="95"/>
      <c r="N1558" s="95"/>
      <c r="O1558" s="117"/>
      <c r="P1558" s="95"/>
      <c r="Q1558" s="117"/>
      <c r="R1558" s="117"/>
      <c r="S1558" s="95"/>
      <c r="U1558" s="95"/>
      <c r="Z1558" s="95"/>
    </row>
    <row r="1559" spans="4:26" x14ac:dyDescent="0.45">
      <c r="D1559" s="23"/>
      <c r="E1559" s="95"/>
      <c r="F1559" s="95"/>
      <c r="K1559" s="95"/>
      <c r="M1559" s="95"/>
      <c r="N1559" s="95"/>
      <c r="O1559" s="117"/>
      <c r="P1559" s="95"/>
      <c r="Q1559" s="117"/>
      <c r="R1559" s="117"/>
      <c r="S1559" s="95"/>
      <c r="U1559" s="95"/>
      <c r="Z1559" s="95"/>
    </row>
    <row r="1560" spans="4:26" x14ac:dyDescent="0.45">
      <c r="D1560" s="23"/>
      <c r="E1560" s="95"/>
      <c r="F1560" s="95"/>
      <c r="K1560" s="95"/>
      <c r="M1560" s="95"/>
      <c r="N1560" s="95"/>
      <c r="O1560" s="117"/>
      <c r="P1560" s="95"/>
      <c r="Q1560" s="117"/>
      <c r="R1560" s="117"/>
      <c r="S1560" s="95"/>
      <c r="U1560" s="95"/>
      <c r="Z1560" s="95"/>
    </row>
    <row r="1561" spans="4:26" x14ac:dyDescent="0.45">
      <c r="D1561" s="23"/>
      <c r="E1561" s="95"/>
      <c r="F1561" s="95"/>
      <c r="K1561" s="95"/>
      <c r="M1561" s="95"/>
      <c r="N1561" s="95"/>
      <c r="O1561" s="117"/>
      <c r="P1561" s="95"/>
      <c r="Q1561" s="117"/>
      <c r="R1561" s="117"/>
      <c r="S1561" s="95"/>
      <c r="U1561" s="95"/>
      <c r="Z1561" s="95"/>
    </row>
    <row r="1562" spans="4:26" x14ac:dyDescent="0.45">
      <c r="D1562" s="23"/>
      <c r="E1562" s="95"/>
      <c r="F1562" s="95"/>
      <c r="K1562" s="95"/>
      <c r="M1562" s="95"/>
      <c r="N1562" s="95"/>
      <c r="O1562" s="117"/>
      <c r="P1562" s="95"/>
      <c r="Q1562" s="117"/>
      <c r="R1562" s="117"/>
      <c r="S1562" s="95"/>
      <c r="U1562" s="95"/>
      <c r="Z1562" s="95"/>
    </row>
    <row r="1563" spans="4:26" x14ac:dyDescent="0.45">
      <c r="D1563" s="23"/>
      <c r="E1563" s="95"/>
      <c r="F1563" s="95"/>
      <c r="K1563" s="95"/>
      <c r="M1563" s="95"/>
      <c r="N1563" s="95"/>
      <c r="O1563" s="117"/>
      <c r="P1563" s="95"/>
      <c r="Q1563" s="117"/>
      <c r="R1563" s="117"/>
      <c r="S1563" s="95"/>
      <c r="U1563" s="95"/>
      <c r="Z1563" s="95"/>
    </row>
    <row r="1564" spans="4:26" x14ac:dyDescent="0.45">
      <c r="D1564" s="23"/>
      <c r="E1564" s="95"/>
      <c r="F1564" s="95"/>
      <c r="K1564" s="95"/>
      <c r="M1564" s="95"/>
      <c r="N1564" s="95"/>
      <c r="O1564" s="117"/>
      <c r="P1564" s="95"/>
      <c r="Q1564" s="117"/>
      <c r="R1564" s="117"/>
      <c r="S1564" s="95"/>
      <c r="U1564" s="95"/>
      <c r="Z1564" s="95"/>
    </row>
    <row r="1565" spans="4:26" x14ac:dyDescent="0.45">
      <c r="D1565" s="23"/>
      <c r="E1565" s="95"/>
      <c r="F1565" s="95"/>
      <c r="K1565" s="95"/>
      <c r="M1565" s="95"/>
      <c r="N1565" s="95"/>
      <c r="O1565" s="117"/>
      <c r="P1565" s="95"/>
      <c r="Q1565" s="117"/>
      <c r="R1565" s="117"/>
      <c r="S1565" s="95"/>
      <c r="U1565" s="95"/>
      <c r="Z1565" s="95"/>
    </row>
    <row r="1566" spans="4:26" x14ac:dyDescent="0.45">
      <c r="D1566" s="23"/>
      <c r="E1566" s="95"/>
      <c r="F1566" s="95"/>
      <c r="K1566" s="95"/>
      <c r="M1566" s="95"/>
      <c r="N1566" s="95"/>
      <c r="O1566" s="117"/>
      <c r="P1566" s="95"/>
      <c r="Q1566" s="117"/>
      <c r="R1566" s="117"/>
      <c r="S1566" s="95"/>
      <c r="U1566" s="95"/>
      <c r="Z1566" s="95"/>
    </row>
    <row r="1567" spans="4:26" x14ac:dyDescent="0.45">
      <c r="D1567" s="23"/>
      <c r="E1567" s="95"/>
      <c r="F1567" s="95"/>
      <c r="K1567" s="95"/>
      <c r="M1567" s="95"/>
      <c r="N1567" s="95"/>
      <c r="O1567" s="117"/>
      <c r="P1567" s="95"/>
      <c r="Q1567" s="117"/>
      <c r="R1567" s="117"/>
      <c r="S1567" s="95"/>
      <c r="U1567" s="95"/>
      <c r="Z1567" s="95"/>
    </row>
    <row r="1568" spans="4:26" x14ac:dyDescent="0.45">
      <c r="D1568" s="23"/>
      <c r="E1568" s="95"/>
      <c r="F1568" s="95"/>
      <c r="K1568" s="95"/>
      <c r="M1568" s="95"/>
      <c r="N1568" s="95"/>
      <c r="O1568" s="117"/>
      <c r="P1568" s="95"/>
      <c r="Q1568" s="117"/>
      <c r="R1568" s="117"/>
      <c r="S1568" s="95"/>
      <c r="U1568" s="95"/>
      <c r="Z1568" s="95"/>
    </row>
    <row r="1569" spans="4:26" x14ac:dyDescent="0.45">
      <c r="D1569" s="23"/>
      <c r="E1569" s="95"/>
      <c r="F1569" s="95"/>
      <c r="K1569" s="95"/>
      <c r="M1569" s="95"/>
      <c r="N1569" s="95"/>
      <c r="O1569" s="117"/>
      <c r="P1569" s="95"/>
      <c r="Q1569" s="117"/>
      <c r="R1569" s="117"/>
      <c r="S1569" s="95"/>
      <c r="U1569" s="95"/>
      <c r="Z1569" s="95"/>
    </row>
    <row r="1570" spans="4:26" x14ac:dyDescent="0.45">
      <c r="D1570" s="23"/>
      <c r="E1570" s="95"/>
      <c r="F1570" s="95"/>
      <c r="K1570" s="95"/>
      <c r="M1570" s="95"/>
      <c r="N1570" s="95"/>
      <c r="O1570" s="117"/>
      <c r="P1570" s="95"/>
      <c r="Q1570" s="117"/>
      <c r="R1570" s="117"/>
      <c r="S1570" s="95"/>
      <c r="U1570" s="95"/>
      <c r="Z1570" s="95"/>
    </row>
    <row r="1571" spans="4:26" x14ac:dyDescent="0.45">
      <c r="D1571" s="23"/>
      <c r="E1571" s="95"/>
      <c r="F1571" s="95"/>
      <c r="K1571" s="95"/>
      <c r="M1571" s="95"/>
      <c r="N1571" s="95"/>
      <c r="O1571" s="117"/>
      <c r="P1571" s="95"/>
      <c r="Q1571" s="117"/>
      <c r="R1571" s="117"/>
      <c r="S1571" s="95"/>
      <c r="U1571" s="95"/>
      <c r="Z1571" s="95"/>
    </row>
    <row r="1572" spans="4:26" x14ac:dyDescent="0.45">
      <c r="D1572" s="23"/>
      <c r="E1572" s="95"/>
      <c r="F1572" s="95"/>
      <c r="K1572" s="95"/>
      <c r="M1572" s="95"/>
      <c r="N1572" s="95"/>
      <c r="O1572" s="117"/>
      <c r="P1572" s="95"/>
      <c r="Q1572" s="117"/>
      <c r="R1572" s="117"/>
      <c r="S1572" s="95"/>
      <c r="U1572" s="95"/>
      <c r="Z1572" s="95"/>
    </row>
    <row r="1573" spans="4:26" x14ac:dyDescent="0.45">
      <c r="D1573" s="23"/>
      <c r="E1573" s="95"/>
      <c r="F1573" s="95"/>
      <c r="K1573" s="95"/>
      <c r="M1573" s="95"/>
      <c r="N1573" s="95"/>
      <c r="O1573" s="117"/>
      <c r="P1573" s="95"/>
      <c r="Q1573" s="117"/>
      <c r="R1573" s="117"/>
      <c r="S1573" s="95"/>
      <c r="U1573" s="95"/>
      <c r="Z1573" s="95"/>
    </row>
    <row r="1574" spans="4:26" x14ac:dyDescent="0.45">
      <c r="D1574" s="23"/>
      <c r="E1574" s="95"/>
      <c r="F1574" s="95"/>
      <c r="K1574" s="95"/>
      <c r="M1574" s="95"/>
      <c r="N1574" s="95"/>
      <c r="O1574" s="117"/>
      <c r="P1574" s="95"/>
      <c r="Q1574" s="117"/>
      <c r="R1574" s="117"/>
      <c r="S1574" s="95"/>
      <c r="U1574" s="95"/>
      <c r="Z1574" s="95"/>
    </row>
    <row r="1575" spans="4:26" x14ac:dyDescent="0.45">
      <c r="D1575" s="23"/>
      <c r="E1575" s="95"/>
      <c r="F1575" s="95"/>
      <c r="K1575" s="95"/>
      <c r="M1575" s="95"/>
      <c r="N1575" s="95"/>
      <c r="O1575" s="117"/>
      <c r="P1575" s="95"/>
      <c r="Q1575" s="117"/>
      <c r="R1575" s="117"/>
      <c r="S1575" s="95"/>
      <c r="U1575" s="95"/>
      <c r="Z1575" s="95"/>
    </row>
    <row r="1576" spans="4:26" x14ac:dyDescent="0.45">
      <c r="D1576" s="23"/>
      <c r="E1576" s="95"/>
      <c r="F1576" s="95"/>
      <c r="K1576" s="95"/>
      <c r="M1576" s="95"/>
      <c r="N1576" s="95"/>
      <c r="O1576" s="117"/>
      <c r="P1576" s="95"/>
      <c r="Q1576" s="117"/>
      <c r="R1576" s="117"/>
      <c r="S1576" s="95"/>
      <c r="U1576" s="95"/>
      <c r="Z1576" s="95"/>
    </row>
    <row r="1577" spans="4:26" x14ac:dyDescent="0.45">
      <c r="D1577" s="23"/>
      <c r="E1577" s="95"/>
      <c r="F1577" s="95"/>
      <c r="K1577" s="95"/>
      <c r="M1577" s="95"/>
      <c r="N1577" s="95"/>
      <c r="O1577" s="117"/>
      <c r="P1577" s="95"/>
      <c r="Q1577" s="117"/>
      <c r="R1577" s="117"/>
      <c r="S1577" s="95"/>
      <c r="U1577" s="95"/>
      <c r="Z1577" s="95"/>
    </row>
    <row r="1578" spans="4:26" x14ac:dyDescent="0.45">
      <c r="D1578" s="23"/>
      <c r="E1578" s="95"/>
      <c r="F1578" s="95"/>
      <c r="K1578" s="95"/>
      <c r="M1578" s="95"/>
      <c r="N1578" s="95"/>
      <c r="O1578" s="117"/>
      <c r="P1578" s="95"/>
      <c r="Q1578" s="117"/>
      <c r="R1578" s="117"/>
      <c r="S1578" s="95"/>
      <c r="U1578" s="95"/>
      <c r="Z1578" s="95"/>
    </row>
    <row r="1579" spans="4:26" x14ac:dyDescent="0.45">
      <c r="D1579" s="23"/>
      <c r="E1579" s="95"/>
      <c r="F1579" s="95"/>
      <c r="K1579" s="95"/>
      <c r="M1579" s="95"/>
      <c r="N1579" s="95"/>
      <c r="O1579" s="117"/>
      <c r="P1579" s="95"/>
      <c r="Q1579" s="117"/>
      <c r="R1579" s="117"/>
      <c r="S1579" s="95"/>
      <c r="U1579" s="95"/>
      <c r="Z1579" s="95"/>
    </row>
    <row r="1580" spans="4:26" x14ac:dyDescent="0.45">
      <c r="D1580" s="23"/>
      <c r="E1580" s="95"/>
      <c r="F1580" s="95"/>
      <c r="K1580" s="95"/>
      <c r="M1580" s="95"/>
      <c r="N1580" s="95"/>
      <c r="O1580" s="117"/>
      <c r="P1580" s="95"/>
      <c r="Q1580" s="117"/>
      <c r="R1580" s="117"/>
      <c r="S1580" s="95"/>
      <c r="U1580" s="95"/>
      <c r="Z1580" s="95"/>
    </row>
    <row r="1581" spans="4:26" x14ac:dyDescent="0.45">
      <c r="D1581" s="23"/>
      <c r="E1581" s="95"/>
      <c r="F1581" s="95"/>
      <c r="K1581" s="95"/>
      <c r="M1581" s="95"/>
      <c r="N1581" s="95"/>
      <c r="O1581" s="117"/>
      <c r="P1581" s="95"/>
      <c r="Q1581" s="117"/>
      <c r="R1581" s="117"/>
      <c r="S1581" s="95"/>
      <c r="U1581" s="95"/>
      <c r="Z1581" s="95"/>
    </row>
    <row r="1582" spans="4:26" x14ac:dyDescent="0.45">
      <c r="D1582" s="23"/>
      <c r="E1582" s="95"/>
      <c r="F1582" s="95"/>
      <c r="K1582" s="95"/>
      <c r="M1582" s="95"/>
      <c r="N1582" s="95"/>
      <c r="O1582" s="117"/>
      <c r="P1582" s="95"/>
      <c r="Q1582" s="117"/>
      <c r="R1582" s="117"/>
      <c r="S1582" s="95"/>
      <c r="U1582" s="95"/>
      <c r="Z1582" s="95"/>
    </row>
    <row r="1583" spans="4:26" x14ac:dyDescent="0.45">
      <c r="D1583" s="23"/>
      <c r="E1583" s="95"/>
      <c r="F1583" s="95"/>
      <c r="K1583" s="95"/>
      <c r="M1583" s="95"/>
      <c r="N1583" s="95"/>
      <c r="O1583" s="117"/>
      <c r="P1583" s="95"/>
      <c r="Q1583" s="117"/>
      <c r="R1583" s="117"/>
      <c r="S1583" s="95"/>
      <c r="U1583" s="95"/>
      <c r="Z1583" s="95"/>
    </row>
    <row r="1584" spans="4:26" x14ac:dyDescent="0.45">
      <c r="D1584" s="23"/>
      <c r="E1584" s="95"/>
      <c r="F1584" s="95"/>
      <c r="K1584" s="95"/>
      <c r="M1584" s="95"/>
      <c r="N1584" s="95"/>
      <c r="O1584" s="117"/>
      <c r="P1584" s="95"/>
      <c r="Q1584" s="117"/>
      <c r="R1584" s="117"/>
      <c r="S1584" s="95"/>
      <c r="U1584" s="95"/>
      <c r="Z1584" s="95"/>
    </row>
    <row r="1585" spans="4:26" x14ac:dyDescent="0.45">
      <c r="D1585" s="23"/>
      <c r="E1585" s="95"/>
      <c r="F1585" s="95"/>
      <c r="K1585" s="95"/>
      <c r="M1585" s="95"/>
      <c r="N1585" s="95"/>
      <c r="O1585" s="117"/>
      <c r="P1585" s="95"/>
      <c r="Q1585" s="117"/>
      <c r="R1585" s="117"/>
      <c r="S1585" s="95"/>
      <c r="U1585" s="95"/>
      <c r="Z1585" s="95"/>
    </row>
    <row r="1586" spans="4:26" x14ac:dyDescent="0.45">
      <c r="D1586" s="23"/>
      <c r="E1586" s="95"/>
      <c r="F1586" s="95"/>
      <c r="K1586" s="95"/>
      <c r="M1586" s="95"/>
      <c r="N1586" s="95"/>
      <c r="O1586" s="117"/>
      <c r="P1586" s="95"/>
      <c r="Q1586" s="117"/>
      <c r="R1586" s="117"/>
      <c r="S1586" s="95"/>
      <c r="U1586" s="95"/>
      <c r="Z1586" s="95"/>
    </row>
    <row r="1587" spans="4:26" x14ac:dyDescent="0.45">
      <c r="D1587" s="23"/>
      <c r="E1587" s="95"/>
      <c r="F1587" s="95"/>
      <c r="K1587" s="95"/>
      <c r="M1587" s="95"/>
      <c r="N1587" s="95"/>
      <c r="O1587" s="117"/>
      <c r="P1587" s="95"/>
      <c r="Q1587" s="117"/>
      <c r="R1587" s="117"/>
      <c r="S1587" s="95"/>
      <c r="U1587" s="95"/>
      <c r="Z1587" s="95"/>
    </row>
    <row r="1588" spans="4:26" x14ac:dyDescent="0.45">
      <c r="D1588" s="23"/>
      <c r="E1588" s="95"/>
      <c r="F1588" s="95"/>
      <c r="K1588" s="95"/>
      <c r="M1588" s="95"/>
      <c r="N1588" s="95"/>
      <c r="O1588" s="117"/>
      <c r="P1588" s="95"/>
      <c r="Q1588" s="117"/>
      <c r="R1588" s="117"/>
      <c r="S1588" s="95"/>
      <c r="U1588" s="95"/>
      <c r="Z1588" s="95"/>
    </row>
    <row r="1589" spans="4:26" x14ac:dyDescent="0.45">
      <c r="D1589" s="23"/>
      <c r="E1589" s="95"/>
      <c r="F1589" s="95"/>
      <c r="K1589" s="95"/>
      <c r="M1589" s="95"/>
      <c r="N1589" s="95"/>
      <c r="O1589" s="117"/>
      <c r="P1589" s="95"/>
      <c r="Q1589" s="117"/>
      <c r="R1589" s="117"/>
      <c r="S1589" s="95"/>
      <c r="U1589" s="95"/>
      <c r="Z1589" s="95"/>
    </row>
    <row r="1590" spans="4:26" x14ac:dyDescent="0.45">
      <c r="D1590" s="23"/>
      <c r="E1590" s="95"/>
      <c r="F1590" s="95"/>
      <c r="K1590" s="95"/>
      <c r="M1590" s="95"/>
      <c r="N1590" s="95"/>
      <c r="O1590" s="117"/>
      <c r="P1590" s="95"/>
      <c r="Q1590" s="117"/>
      <c r="R1590" s="117"/>
      <c r="S1590" s="95"/>
      <c r="U1590" s="95"/>
      <c r="Z1590" s="95"/>
    </row>
    <row r="1591" spans="4:26" x14ac:dyDescent="0.45">
      <c r="D1591" s="23"/>
      <c r="E1591" s="95"/>
      <c r="F1591" s="95"/>
      <c r="K1591" s="95"/>
      <c r="M1591" s="95"/>
      <c r="N1591" s="95"/>
      <c r="O1591" s="117"/>
      <c r="P1591" s="95"/>
      <c r="Q1591" s="117"/>
      <c r="R1591" s="117"/>
      <c r="S1591" s="95"/>
      <c r="U1591" s="95"/>
      <c r="Z1591" s="95"/>
    </row>
    <row r="1592" spans="4:26" x14ac:dyDescent="0.45">
      <c r="D1592" s="23"/>
      <c r="E1592" s="95"/>
      <c r="F1592" s="95"/>
      <c r="K1592" s="95"/>
      <c r="M1592" s="95"/>
      <c r="N1592" s="95"/>
      <c r="O1592" s="117"/>
      <c r="P1592" s="95"/>
      <c r="Q1592" s="117"/>
      <c r="R1592" s="117"/>
      <c r="S1592" s="95"/>
      <c r="U1592" s="95"/>
      <c r="Z1592" s="95"/>
    </row>
    <row r="1593" spans="4:26" x14ac:dyDescent="0.45">
      <c r="D1593" s="23"/>
      <c r="E1593" s="95"/>
      <c r="F1593" s="95"/>
      <c r="K1593" s="95"/>
      <c r="M1593" s="95"/>
      <c r="N1593" s="95"/>
      <c r="O1593" s="117"/>
      <c r="P1593" s="95"/>
      <c r="Q1593" s="117"/>
      <c r="R1593" s="117"/>
      <c r="S1593" s="95"/>
      <c r="U1593" s="95"/>
      <c r="Z1593" s="95"/>
    </row>
    <row r="1594" spans="4:26" x14ac:dyDescent="0.45">
      <c r="D1594" s="23"/>
      <c r="E1594" s="95"/>
      <c r="F1594" s="95"/>
      <c r="K1594" s="95"/>
      <c r="M1594" s="95"/>
      <c r="N1594" s="95"/>
      <c r="O1594" s="117"/>
      <c r="P1594" s="95"/>
      <c r="Q1594" s="117"/>
      <c r="R1594" s="117"/>
      <c r="S1594" s="95"/>
      <c r="U1594" s="95"/>
      <c r="Z1594" s="95"/>
    </row>
    <row r="1595" spans="4:26" x14ac:dyDescent="0.45">
      <c r="D1595" s="23"/>
      <c r="E1595" s="95"/>
      <c r="F1595" s="95"/>
      <c r="K1595" s="95"/>
      <c r="M1595" s="95"/>
      <c r="N1595" s="95"/>
      <c r="O1595" s="117"/>
      <c r="P1595" s="95"/>
      <c r="Q1595" s="117"/>
      <c r="R1595" s="117"/>
      <c r="S1595" s="95"/>
      <c r="U1595" s="95"/>
      <c r="Z1595" s="95"/>
    </row>
    <row r="1596" spans="4:26" x14ac:dyDescent="0.45">
      <c r="D1596" s="23"/>
      <c r="E1596" s="95"/>
      <c r="F1596" s="95"/>
      <c r="K1596" s="95"/>
      <c r="M1596" s="95"/>
      <c r="N1596" s="95"/>
      <c r="O1596" s="117"/>
      <c r="P1596" s="95"/>
      <c r="Q1596" s="117"/>
      <c r="R1596" s="117"/>
      <c r="S1596" s="95"/>
      <c r="U1596" s="95"/>
      <c r="Z1596" s="95"/>
    </row>
    <row r="1597" spans="4:26" x14ac:dyDescent="0.45">
      <c r="D1597" s="23"/>
      <c r="E1597" s="95"/>
      <c r="F1597" s="95"/>
      <c r="K1597" s="95"/>
      <c r="M1597" s="95"/>
      <c r="N1597" s="95"/>
      <c r="O1597" s="117"/>
      <c r="P1597" s="95"/>
      <c r="Q1597" s="117"/>
      <c r="R1597" s="117"/>
      <c r="S1597" s="95"/>
      <c r="U1597" s="95"/>
      <c r="Z1597" s="95"/>
    </row>
    <row r="1598" spans="4:26" x14ac:dyDescent="0.45">
      <c r="D1598" s="23"/>
      <c r="E1598" s="95"/>
      <c r="F1598" s="95"/>
      <c r="K1598" s="95"/>
      <c r="M1598" s="95"/>
      <c r="N1598" s="95"/>
      <c r="O1598" s="117"/>
      <c r="P1598" s="95"/>
      <c r="Q1598" s="117"/>
      <c r="R1598" s="117"/>
      <c r="S1598" s="95"/>
      <c r="U1598" s="95"/>
      <c r="Z1598" s="95"/>
    </row>
    <row r="1599" spans="4:26" x14ac:dyDescent="0.45">
      <c r="D1599" s="23"/>
      <c r="E1599" s="95"/>
      <c r="F1599" s="95"/>
      <c r="K1599" s="95"/>
      <c r="M1599" s="95"/>
      <c r="N1599" s="95"/>
      <c r="O1599" s="117"/>
      <c r="P1599" s="95"/>
      <c r="Q1599" s="117"/>
      <c r="R1599" s="117"/>
      <c r="S1599" s="95"/>
      <c r="U1599" s="95"/>
      <c r="Z1599" s="95"/>
    </row>
    <row r="1600" spans="4:26" x14ac:dyDescent="0.45">
      <c r="D1600" s="23"/>
      <c r="E1600" s="95"/>
      <c r="F1600" s="95"/>
      <c r="K1600" s="95"/>
      <c r="M1600" s="95"/>
      <c r="N1600" s="95"/>
      <c r="O1600" s="117"/>
      <c r="P1600" s="95"/>
      <c r="Q1600" s="117"/>
      <c r="R1600" s="117"/>
      <c r="S1600" s="95"/>
      <c r="U1600" s="95"/>
      <c r="Z1600" s="95"/>
    </row>
    <row r="1601" spans="4:26" x14ac:dyDescent="0.45">
      <c r="D1601" s="23"/>
      <c r="E1601" s="95"/>
      <c r="F1601" s="95"/>
      <c r="K1601" s="95"/>
      <c r="M1601" s="95"/>
      <c r="N1601" s="95"/>
      <c r="O1601" s="117"/>
      <c r="P1601" s="95"/>
      <c r="Q1601" s="117"/>
      <c r="R1601" s="117"/>
      <c r="S1601" s="95"/>
      <c r="U1601" s="95"/>
      <c r="Z1601" s="95"/>
    </row>
    <row r="1602" spans="4:26" x14ac:dyDescent="0.45">
      <c r="D1602" s="23"/>
      <c r="E1602" s="95"/>
      <c r="F1602" s="95"/>
      <c r="K1602" s="95"/>
      <c r="M1602" s="95"/>
      <c r="N1602" s="95"/>
      <c r="O1602" s="117"/>
      <c r="P1602" s="95"/>
      <c r="Q1602" s="117"/>
      <c r="R1602" s="117"/>
      <c r="S1602" s="95"/>
      <c r="U1602" s="95"/>
      <c r="Z1602" s="95"/>
    </row>
    <row r="1603" spans="4:26" x14ac:dyDescent="0.45">
      <c r="D1603" s="23"/>
      <c r="E1603" s="95"/>
      <c r="F1603" s="95"/>
      <c r="K1603" s="95"/>
      <c r="M1603" s="95"/>
      <c r="N1603" s="95"/>
      <c r="O1603" s="117"/>
      <c r="P1603" s="95"/>
      <c r="Q1603" s="117"/>
      <c r="R1603" s="117"/>
      <c r="S1603" s="95"/>
      <c r="U1603" s="95"/>
      <c r="Z1603" s="95"/>
    </row>
    <row r="1604" spans="4:26" x14ac:dyDescent="0.45">
      <c r="D1604" s="23"/>
      <c r="E1604" s="95"/>
      <c r="F1604" s="95"/>
      <c r="K1604" s="95"/>
      <c r="M1604" s="95"/>
      <c r="N1604" s="95"/>
      <c r="O1604" s="117"/>
      <c r="P1604" s="95"/>
      <c r="Q1604" s="117"/>
      <c r="R1604" s="117"/>
      <c r="S1604" s="95"/>
      <c r="U1604" s="95"/>
      <c r="Z1604" s="95"/>
    </row>
    <row r="1605" spans="4:26" x14ac:dyDescent="0.45">
      <c r="D1605" s="23"/>
      <c r="E1605" s="95"/>
      <c r="F1605" s="95"/>
      <c r="K1605" s="95"/>
      <c r="M1605" s="95"/>
      <c r="N1605" s="95"/>
      <c r="O1605" s="117"/>
      <c r="P1605" s="95"/>
      <c r="Q1605" s="117"/>
      <c r="R1605" s="117"/>
      <c r="S1605" s="95"/>
      <c r="U1605" s="95"/>
      <c r="Z1605" s="95"/>
    </row>
    <row r="1606" spans="4:26" x14ac:dyDescent="0.45">
      <c r="D1606" s="23"/>
      <c r="E1606" s="95"/>
      <c r="F1606" s="95"/>
      <c r="K1606" s="95"/>
      <c r="M1606" s="95"/>
      <c r="N1606" s="95"/>
      <c r="O1606" s="117"/>
      <c r="P1606" s="95"/>
      <c r="Q1606" s="117"/>
      <c r="R1606" s="117"/>
      <c r="S1606" s="95"/>
      <c r="U1606" s="95"/>
      <c r="Z1606" s="95"/>
    </row>
    <row r="1607" spans="4:26" x14ac:dyDescent="0.45">
      <c r="D1607" s="23"/>
      <c r="E1607" s="95"/>
      <c r="F1607" s="95"/>
      <c r="K1607" s="95"/>
      <c r="M1607" s="95"/>
      <c r="N1607" s="95"/>
      <c r="O1607" s="117"/>
      <c r="P1607" s="95"/>
      <c r="Q1607" s="117"/>
      <c r="R1607" s="117"/>
      <c r="S1607" s="95"/>
      <c r="U1607" s="95"/>
      <c r="Z1607" s="95"/>
    </row>
    <row r="1608" spans="4:26" x14ac:dyDescent="0.45">
      <c r="D1608" s="23"/>
      <c r="E1608" s="95"/>
      <c r="F1608" s="95"/>
      <c r="K1608" s="95"/>
      <c r="M1608" s="95"/>
      <c r="N1608" s="95"/>
      <c r="O1608" s="117"/>
      <c r="P1608" s="95"/>
      <c r="Q1608" s="117"/>
      <c r="R1608" s="117"/>
      <c r="S1608" s="95"/>
      <c r="U1608" s="95"/>
      <c r="Z1608" s="95"/>
    </row>
    <row r="1609" spans="4:26" x14ac:dyDescent="0.45">
      <c r="D1609" s="23"/>
      <c r="E1609" s="95"/>
      <c r="F1609" s="95"/>
      <c r="K1609" s="95"/>
      <c r="M1609" s="95"/>
      <c r="N1609" s="95"/>
      <c r="O1609" s="117"/>
      <c r="P1609" s="95"/>
      <c r="Q1609" s="117"/>
      <c r="R1609" s="117"/>
      <c r="S1609" s="95"/>
      <c r="U1609" s="95"/>
      <c r="Z1609" s="95"/>
    </row>
    <row r="1610" spans="4:26" x14ac:dyDescent="0.45">
      <c r="D1610" s="23"/>
      <c r="E1610" s="95"/>
      <c r="F1610" s="95"/>
      <c r="K1610" s="95"/>
      <c r="M1610" s="95"/>
      <c r="N1610" s="95"/>
      <c r="O1610" s="117"/>
      <c r="P1610" s="95"/>
      <c r="Q1610" s="117"/>
      <c r="R1610" s="117"/>
      <c r="S1610" s="95"/>
      <c r="U1610" s="95"/>
      <c r="Z1610" s="95"/>
    </row>
    <row r="1611" spans="4:26" x14ac:dyDescent="0.45">
      <c r="D1611" s="23"/>
      <c r="E1611" s="95"/>
      <c r="F1611" s="95"/>
      <c r="K1611" s="95"/>
      <c r="M1611" s="95"/>
      <c r="N1611" s="95"/>
      <c r="O1611" s="117"/>
      <c r="P1611" s="95"/>
      <c r="Q1611" s="117"/>
      <c r="R1611" s="117"/>
      <c r="S1611" s="95"/>
      <c r="U1611" s="95"/>
      <c r="Z1611" s="95"/>
    </row>
    <row r="1612" spans="4:26" x14ac:dyDescent="0.45">
      <c r="D1612" s="23"/>
      <c r="E1612" s="95"/>
      <c r="F1612" s="95"/>
      <c r="K1612" s="95"/>
      <c r="M1612" s="95"/>
      <c r="N1612" s="95"/>
      <c r="O1612" s="117"/>
      <c r="P1612" s="95"/>
      <c r="Q1612" s="117"/>
      <c r="R1612" s="117"/>
      <c r="S1612" s="95"/>
      <c r="U1612" s="95"/>
      <c r="Z1612" s="95"/>
    </row>
    <row r="1613" spans="4:26" x14ac:dyDescent="0.45">
      <c r="D1613" s="23"/>
      <c r="E1613" s="95"/>
      <c r="F1613" s="95"/>
      <c r="K1613" s="95"/>
      <c r="M1613" s="95"/>
      <c r="N1613" s="95"/>
      <c r="O1613" s="117"/>
      <c r="P1613" s="95"/>
      <c r="Q1613" s="117"/>
      <c r="R1613" s="117"/>
      <c r="S1613" s="95"/>
      <c r="U1613" s="95"/>
      <c r="Z1613" s="95"/>
    </row>
    <row r="1614" spans="4:26" x14ac:dyDescent="0.45">
      <c r="D1614" s="23"/>
      <c r="E1614" s="95"/>
      <c r="F1614" s="95"/>
      <c r="K1614" s="95"/>
      <c r="M1614" s="95"/>
      <c r="N1614" s="95"/>
      <c r="O1614" s="117"/>
      <c r="P1614" s="95"/>
      <c r="Q1614" s="117"/>
      <c r="R1614" s="117"/>
      <c r="S1614" s="95"/>
      <c r="U1614" s="95"/>
      <c r="Z1614" s="95"/>
    </row>
    <row r="1615" spans="4:26" x14ac:dyDescent="0.45">
      <c r="D1615" s="23"/>
      <c r="E1615" s="95"/>
      <c r="F1615" s="95"/>
      <c r="K1615" s="95"/>
      <c r="M1615" s="95"/>
      <c r="N1615" s="95"/>
      <c r="O1615" s="117"/>
      <c r="P1615" s="95"/>
      <c r="Q1615" s="117"/>
      <c r="R1615" s="117"/>
      <c r="S1615" s="95"/>
      <c r="U1615" s="95"/>
      <c r="Z1615" s="95"/>
    </row>
    <row r="1616" spans="4:26" x14ac:dyDescent="0.45">
      <c r="D1616" s="23"/>
      <c r="E1616" s="95"/>
      <c r="F1616" s="95"/>
      <c r="K1616" s="95"/>
      <c r="M1616" s="95"/>
      <c r="N1616" s="95"/>
      <c r="O1616" s="117"/>
      <c r="P1616" s="95"/>
      <c r="Q1616" s="117"/>
      <c r="R1616" s="117"/>
      <c r="S1616" s="95"/>
      <c r="U1616" s="95"/>
      <c r="Z1616" s="95"/>
    </row>
    <row r="1617" spans="4:26" x14ac:dyDescent="0.45">
      <c r="D1617" s="23"/>
      <c r="E1617" s="95"/>
      <c r="F1617" s="95"/>
      <c r="K1617" s="95"/>
      <c r="M1617" s="95"/>
      <c r="N1617" s="95"/>
      <c r="O1617" s="117"/>
      <c r="P1617" s="95"/>
      <c r="Q1617" s="117"/>
      <c r="R1617" s="117"/>
      <c r="S1617" s="95"/>
      <c r="U1617" s="95"/>
      <c r="Z1617" s="95"/>
    </row>
    <row r="1618" spans="4:26" x14ac:dyDescent="0.45">
      <c r="D1618" s="23"/>
      <c r="E1618" s="95"/>
      <c r="F1618" s="95"/>
      <c r="K1618" s="95"/>
      <c r="M1618" s="95"/>
      <c r="N1618" s="95"/>
      <c r="O1618" s="117"/>
      <c r="P1618" s="95"/>
      <c r="Q1618" s="117"/>
      <c r="R1618" s="117"/>
      <c r="S1618" s="95"/>
      <c r="U1618" s="95"/>
      <c r="Z1618" s="95"/>
    </row>
    <row r="1619" spans="4:26" x14ac:dyDescent="0.45">
      <c r="D1619" s="23"/>
      <c r="E1619" s="95"/>
      <c r="F1619" s="95"/>
      <c r="K1619" s="95"/>
      <c r="M1619" s="95"/>
      <c r="N1619" s="95"/>
      <c r="O1619" s="117"/>
      <c r="P1619" s="95"/>
      <c r="Q1619" s="117"/>
      <c r="R1619" s="117"/>
      <c r="S1619" s="95"/>
      <c r="U1619" s="95"/>
      <c r="Z1619" s="95"/>
    </row>
    <row r="1620" spans="4:26" x14ac:dyDescent="0.45">
      <c r="D1620" s="23"/>
      <c r="E1620" s="95"/>
      <c r="F1620" s="95"/>
      <c r="K1620" s="95"/>
      <c r="M1620" s="95"/>
      <c r="N1620" s="95"/>
      <c r="O1620" s="117"/>
      <c r="P1620" s="95"/>
      <c r="Q1620" s="117"/>
      <c r="R1620" s="117"/>
      <c r="S1620" s="95"/>
      <c r="U1620" s="95"/>
      <c r="Z1620" s="95"/>
    </row>
    <row r="1621" spans="4:26" x14ac:dyDescent="0.45">
      <c r="D1621" s="23"/>
      <c r="E1621" s="95"/>
      <c r="F1621" s="95"/>
      <c r="K1621" s="95"/>
      <c r="M1621" s="95"/>
      <c r="N1621" s="95"/>
      <c r="O1621" s="117"/>
      <c r="P1621" s="95"/>
      <c r="Q1621" s="117"/>
      <c r="R1621" s="117"/>
      <c r="S1621" s="95"/>
      <c r="U1621" s="95"/>
      <c r="Z1621" s="95"/>
    </row>
    <row r="1622" spans="4:26" x14ac:dyDescent="0.45">
      <c r="D1622" s="23"/>
      <c r="E1622" s="95"/>
      <c r="F1622" s="95"/>
      <c r="K1622" s="95"/>
      <c r="M1622" s="95"/>
      <c r="N1622" s="95"/>
      <c r="O1622" s="117"/>
      <c r="P1622" s="95"/>
      <c r="Q1622" s="117"/>
      <c r="R1622" s="117"/>
      <c r="S1622" s="95"/>
      <c r="U1622" s="95"/>
      <c r="Z1622" s="95"/>
    </row>
    <row r="1623" spans="4:26" x14ac:dyDescent="0.45">
      <c r="D1623" s="23"/>
      <c r="E1623" s="95"/>
      <c r="F1623" s="95"/>
      <c r="K1623" s="95"/>
      <c r="M1623" s="95"/>
      <c r="N1623" s="95"/>
      <c r="O1623" s="117"/>
      <c r="P1623" s="95"/>
      <c r="Q1623" s="117"/>
      <c r="R1623" s="117"/>
      <c r="S1623" s="95"/>
      <c r="U1623" s="95"/>
      <c r="Z1623" s="95"/>
    </row>
    <row r="1624" spans="4:26" x14ac:dyDescent="0.45">
      <c r="D1624" s="23"/>
      <c r="E1624" s="95"/>
      <c r="F1624" s="95"/>
      <c r="K1624" s="95"/>
      <c r="M1624" s="95"/>
      <c r="N1624" s="95"/>
      <c r="O1624" s="117"/>
      <c r="P1624" s="95"/>
      <c r="Q1624" s="117"/>
      <c r="R1624" s="117"/>
      <c r="S1624" s="95"/>
      <c r="U1624" s="95"/>
      <c r="Z1624" s="95"/>
    </row>
    <row r="1625" spans="4:26" x14ac:dyDescent="0.45">
      <c r="D1625" s="23"/>
      <c r="E1625" s="95"/>
      <c r="F1625" s="95"/>
      <c r="K1625" s="95"/>
      <c r="M1625" s="95"/>
      <c r="N1625" s="95"/>
      <c r="O1625" s="117"/>
      <c r="P1625" s="95"/>
      <c r="Q1625" s="117"/>
      <c r="R1625" s="117"/>
      <c r="S1625" s="95"/>
      <c r="U1625" s="95"/>
      <c r="Z1625" s="95"/>
    </row>
    <row r="1626" spans="4:26" x14ac:dyDescent="0.45">
      <c r="D1626" s="23"/>
      <c r="E1626" s="95"/>
      <c r="F1626" s="95"/>
      <c r="K1626" s="95"/>
      <c r="M1626" s="95"/>
      <c r="N1626" s="95"/>
      <c r="O1626" s="117"/>
      <c r="P1626" s="95"/>
      <c r="Q1626" s="117"/>
      <c r="R1626" s="117"/>
      <c r="S1626" s="95"/>
      <c r="U1626" s="95"/>
      <c r="Z1626" s="95"/>
    </row>
    <row r="1627" spans="4:26" x14ac:dyDescent="0.45">
      <c r="D1627" s="23"/>
      <c r="E1627" s="95"/>
      <c r="F1627" s="95"/>
      <c r="K1627" s="95"/>
      <c r="M1627" s="95"/>
      <c r="N1627" s="95"/>
      <c r="O1627" s="117"/>
      <c r="P1627" s="95"/>
      <c r="Q1627" s="117"/>
      <c r="R1627" s="117"/>
      <c r="S1627" s="95"/>
      <c r="U1627" s="95"/>
      <c r="Z1627" s="95"/>
    </row>
    <row r="1628" spans="4:26" x14ac:dyDescent="0.45">
      <c r="D1628" s="23"/>
      <c r="E1628" s="95"/>
      <c r="F1628" s="95"/>
      <c r="K1628" s="95"/>
      <c r="M1628" s="95"/>
      <c r="N1628" s="95"/>
      <c r="O1628" s="117"/>
      <c r="P1628" s="95"/>
      <c r="Q1628" s="117"/>
      <c r="R1628" s="117"/>
      <c r="S1628" s="95"/>
      <c r="U1628" s="95"/>
      <c r="Z1628" s="95"/>
    </row>
    <row r="1629" spans="4:26" x14ac:dyDescent="0.45">
      <c r="D1629" s="23"/>
      <c r="E1629" s="95"/>
      <c r="F1629" s="95"/>
      <c r="K1629" s="95"/>
      <c r="M1629" s="95"/>
      <c r="N1629" s="95"/>
      <c r="O1629" s="117"/>
      <c r="P1629" s="95"/>
      <c r="Q1629" s="117"/>
      <c r="R1629" s="117"/>
      <c r="S1629" s="95"/>
      <c r="U1629" s="95"/>
      <c r="Z1629" s="95"/>
    </row>
    <row r="1630" spans="4:26" x14ac:dyDescent="0.45">
      <c r="D1630" s="23"/>
      <c r="E1630" s="95"/>
      <c r="F1630" s="95"/>
      <c r="K1630" s="95"/>
      <c r="M1630" s="95"/>
      <c r="N1630" s="95"/>
      <c r="O1630" s="117"/>
      <c r="P1630" s="95"/>
      <c r="Q1630" s="117"/>
      <c r="R1630" s="117"/>
      <c r="S1630" s="95"/>
      <c r="U1630" s="95"/>
      <c r="Z1630" s="95"/>
    </row>
    <row r="1631" spans="4:26" x14ac:dyDescent="0.45">
      <c r="D1631" s="23"/>
      <c r="E1631" s="95"/>
      <c r="F1631" s="95"/>
      <c r="K1631" s="95"/>
      <c r="M1631" s="95"/>
      <c r="N1631" s="95"/>
      <c r="O1631" s="117"/>
      <c r="P1631" s="95"/>
      <c r="Q1631" s="117"/>
      <c r="R1631" s="117"/>
      <c r="S1631" s="95"/>
      <c r="U1631" s="95"/>
      <c r="Z1631" s="95"/>
    </row>
    <row r="1632" spans="4:26" x14ac:dyDescent="0.45">
      <c r="D1632" s="23"/>
      <c r="E1632" s="95"/>
      <c r="F1632" s="95"/>
      <c r="K1632" s="95"/>
      <c r="M1632" s="95"/>
      <c r="N1632" s="95"/>
      <c r="O1632" s="117"/>
      <c r="P1632" s="95"/>
      <c r="Q1632" s="117"/>
      <c r="R1632" s="117"/>
      <c r="S1632" s="95"/>
      <c r="U1632" s="95"/>
      <c r="Z1632" s="95"/>
    </row>
    <row r="1633" spans="4:26" x14ac:dyDescent="0.45">
      <c r="D1633" s="23"/>
      <c r="E1633" s="95"/>
      <c r="F1633" s="95"/>
      <c r="K1633" s="95"/>
      <c r="M1633" s="95"/>
      <c r="N1633" s="95"/>
      <c r="O1633" s="117"/>
      <c r="P1633" s="95"/>
      <c r="Q1633" s="117"/>
      <c r="R1633" s="117"/>
      <c r="S1633" s="95"/>
      <c r="U1633" s="95"/>
      <c r="Z1633" s="95"/>
    </row>
    <row r="1634" spans="4:26" x14ac:dyDescent="0.45">
      <c r="D1634" s="23"/>
      <c r="E1634" s="95"/>
      <c r="F1634" s="95"/>
      <c r="K1634" s="95"/>
      <c r="M1634" s="95"/>
      <c r="N1634" s="95"/>
      <c r="O1634" s="117"/>
      <c r="P1634" s="95"/>
      <c r="Q1634" s="117"/>
      <c r="R1634" s="117"/>
      <c r="S1634" s="95"/>
      <c r="U1634" s="95"/>
      <c r="Z1634" s="95"/>
    </row>
    <row r="1635" spans="4:26" x14ac:dyDescent="0.45">
      <c r="D1635" s="23"/>
      <c r="E1635" s="95"/>
      <c r="F1635" s="95"/>
      <c r="K1635" s="95"/>
      <c r="M1635" s="95"/>
      <c r="N1635" s="95"/>
      <c r="O1635" s="117"/>
      <c r="P1635" s="95"/>
      <c r="Q1635" s="117"/>
      <c r="R1635" s="117"/>
      <c r="S1635" s="95"/>
      <c r="U1635" s="95"/>
      <c r="Z1635" s="95"/>
    </row>
    <row r="1636" spans="4:26" x14ac:dyDescent="0.45">
      <c r="D1636" s="23"/>
      <c r="E1636" s="95"/>
      <c r="F1636" s="95"/>
      <c r="K1636" s="95"/>
      <c r="M1636" s="95"/>
      <c r="N1636" s="95"/>
      <c r="O1636" s="117"/>
      <c r="P1636" s="95"/>
      <c r="Q1636" s="117"/>
      <c r="R1636" s="117"/>
      <c r="S1636" s="95"/>
      <c r="U1636" s="95"/>
      <c r="Z1636" s="95"/>
    </row>
    <row r="1637" spans="4:26" x14ac:dyDescent="0.45">
      <c r="D1637" s="23"/>
      <c r="E1637" s="95"/>
      <c r="F1637" s="95"/>
      <c r="K1637" s="95"/>
      <c r="M1637" s="95"/>
      <c r="N1637" s="95"/>
      <c r="O1637" s="117"/>
      <c r="P1637" s="95"/>
      <c r="Q1637" s="117"/>
      <c r="R1637" s="117"/>
      <c r="S1637" s="95"/>
      <c r="U1637" s="95"/>
      <c r="Z1637" s="95"/>
    </row>
    <row r="1638" spans="4:26" x14ac:dyDescent="0.45">
      <c r="D1638" s="23"/>
      <c r="E1638" s="95"/>
      <c r="F1638" s="95"/>
      <c r="K1638" s="95"/>
      <c r="M1638" s="95"/>
      <c r="N1638" s="95"/>
      <c r="O1638" s="117"/>
      <c r="P1638" s="95"/>
      <c r="Q1638" s="117"/>
      <c r="R1638" s="117"/>
      <c r="S1638" s="95"/>
      <c r="U1638" s="95"/>
      <c r="Z1638" s="95"/>
    </row>
    <row r="1639" spans="4:26" x14ac:dyDescent="0.45">
      <c r="D1639" s="23"/>
      <c r="E1639" s="95"/>
      <c r="F1639" s="95"/>
      <c r="K1639" s="95"/>
      <c r="M1639" s="95"/>
      <c r="N1639" s="95"/>
      <c r="O1639" s="117"/>
      <c r="P1639" s="95"/>
      <c r="Q1639" s="117"/>
      <c r="R1639" s="117"/>
      <c r="S1639" s="95"/>
      <c r="U1639" s="95"/>
      <c r="Z1639" s="95"/>
    </row>
    <row r="1640" spans="4:26" x14ac:dyDescent="0.45">
      <c r="D1640" s="23"/>
      <c r="E1640" s="95"/>
      <c r="F1640" s="95"/>
      <c r="K1640" s="95"/>
      <c r="M1640" s="95"/>
      <c r="N1640" s="95"/>
      <c r="O1640" s="117"/>
      <c r="P1640" s="95"/>
      <c r="Q1640" s="117"/>
      <c r="R1640" s="117"/>
      <c r="S1640" s="95"/>
      <c r="U1640" s="95"/>
      <c r="Z1640" s="95"/>
    </row>
    <row r="1641" spans="4:26" x14ac:dyDescent="0.45">
      <c r="D1641" s="23"/>
      <c r="E1641" s="95"/>
      <c r="F1641" s="95"/>
      <c r="K1641" s="95"/>
      <c r="M1641" s="95"/>
      <c r="N1641" s="95"/>
      <c r="O1641" s="117"/>
      <c r="P1641" s="95"/>
      <c r="Q1641" s="117"/>
      <c r="R1641" s="117"/>
      <c r="S1641" s="95"/>
      <c r="U1641" s="95"/>
      <c r="Z1641" s="95"/>
    </row>
    <row r="1642" spans="4:26" x14ac:dyDescent="0.45">
      <c r="D1642" s="23"/>
      <c r="E1642" s="95"/>
      <c r="F1642" s="95"/>
      <c r="K1642" s="95"/>
      <c r="M1642" s="95"/>
      <c r="N1642" s="95"/>
      <c r="O1642" s="117"/>
      <c r="P1642" s="95"/>
      <c r="Q1642" s="117"/>
      <c r="R1642" s="117"/>
      <c r="S1642" s="95"/>
      <c r="U1642" s="95"/>
      <c r="Z1642" s="95"/>
    </row>
    <row r="1643" spans="4:26" x14ac:dyDescent="0.45">
      <c r="D1643" s="23"/>
      <c r="E1643" s="95"/>
      <c r="F1643" s="95"/>
      <c r="K1643" s="95"/>
      <c r="M1643" s="95"/>
      <c r="N1643" s="95"/>
      <c r="O1643" s="117"/>
      <c r="P1643" s="95"/>
      <c r="Q1643" s="117"/>
      <c r="R1643" s="117"/>
      <c r="S1643" s="95"/>
      <c r="U1643" s="95"/>
      <c r="Z1643" s="95"/>
    </row>
    <row r="1644" spans="4:26" x14ac:dyDescent="0.45">
      <c r="D1644" s="23"/>
      <c r="E1644" s="95"/>
      <c r="F1644" s="95"/>
      <c r="K1644" s="95"/>
      <c r="M1644" s="95"/>
      <c r="N1644" s="95"/>
      <c r="O1644" s="117"/>
      <c r="P1644" s="95"/>
      <c r="Q1644" s="117"/>
      <c r="R1644" s="117"/>
      <c r="S1644" s="95"/>
      <c r="U1644" s="95"/>
      <c r="Z1644" s="95"/>
    </row>
    <row r="1645" spans="4:26" x14ac:dyDescent="0.45">
      <c r="D1645" s="23"/>
      <c r="E1645" s="95"/>
      <c r="F1645" s="95"/>
      <c r="K1645" s="95"/>
      <c r="M1645" s="95"/>
      <c r="N1645" s="95"/>
      <c r="O1645" s="117"/>
      <c r="P1645" s="95"/>
      <c r="Q1645" s="117"/>
      <c r="R1645" s="117"/>
      <c r="S1645" s="95"/>
      <c r="U1645" s="95"/>
      <c r="Z1645" s="95"/>
    </row>
    <row r="1646" spans="4:26" x14ac:dyDescent="0.45">
      <c r="D1646" s="23"/>
      <c r="E1646" s="95"/>
      <c r="F1646" s="95"/>
      <c r="K1646" s="95"/>
      <c r="M1646" s="95"/>
      <c r="N1646" s="95"/>
      <c r="O1646" s="117"/>
      <c r="P1646" s="95"/>
      <c r="Q1646" s="117"/>
      <c r="R1646" s="117"/>
      <c r="S1646" s="95"/>
      <c r="U1646" s="95"/>
      <c r="Z1646" s="95"/>
    </row>
    <row r="1647" spans="4:26" x14ac:dyDescent="0.45">
      <c r="D1647" s="23"/>
      <c r="E1647" s="95"/>
      <c r="F1647" s="95"/>
      <c r="K1647" s="95"/>
      <c r="M1647" s="95"/>
      <c r="N1647" s="95"/>
      <c r="O1647" s="117"/>
      <c r="P1647" s="95"/>
      <c r="Q1647" s="117"/>
      <c r="R1647" s="117"/>
      <c r="S1647" s="95"/>
      <c r="U1647" s="95"/>
      <c r="Z1647" s="95"/>
    </row>
    <row r="1648" spans="4:26" x14ac:dyDescent="0.45">
      <c r="D1648" s="23"/>
      <c r="E1648" s="95"/>
      <c r="F1648" s="95"/>
      <c r="K1648" s="95"/>
      <c r="M1648" s="95"/>
      <c r="N1648" s="95"/>
      <c r="O1648" s="117"/>
      <c r="P1648" s="95"/>
      <c r="Q1648" s="117"/>
      <c r="R1648" s="117"/>
      <c r="S1648" s="95"/>
      <c r="U1648" s="95"/>
      <c r="Z1648" s="95"/>
    </row>
    <row r="1649" spans="4:26" x14ac:dyDescent="0.45">
      <c r="D1649" s="23"/>
      <c r="E1649" s="95"/>
      <c r="F1649" s="95"/>
      <c r="K1649" s="95"/>
      <c r="M1649" s="95"/>
      <c r="N1649" s="95"/>
      <c r="O1649" s="117"/>
      <c r="P1649" s="95"/>
      <c r="Q1649" s="117"/>
      <c r="R1649" s="117"/>
      <c r="S1649" s="95"/>
      <c r="U1649" s="95"/>
      <c r="Z1649" s="95"/>
    </row>
    <row r="1650" spans="4:26" x14ac:dyDescent="0.45">
      <c r="D1650" s="23"/>
      <c r="E1650" s="95"/>
      <c r="F1650" s="95"/>
      <c r="K1650" s="95"/>
      <c r="M1650" s="95"/>
      <c r="N1650" s="95"/>
      <c r="O1650" s="117"/>
      <c r="P1650" s="95"/>
      <c r="Q1650" s="117"/>
      <c r="R1650" s="117"/>
      <c r="S1650" s="95"/>
      <c r="U1650" s="95"/>
      <c r="Z1650" s="95"/>
    </row>
    <row r="1651" spans="4:26" x14ac:dyDescent="0.45">
      <c r="D1651" s="23"/>
      <c r="E1651" s="95"/>
      <c r="F1651" s="95"/>
      <c r="K1651" s="95"/>
      <c r="M1651" s="95"/>
      <c r="N1651" s="95"/>
      <c r="O1651" s="117"/>
      <c r="P1651" s="95"/>
      <c r="Q1651" s="117"/>
      <c r="R1651" s="117"/>
      <c r="S1651" s="95"/>
      <c r="U1651" s="95"/>
      <c r="Z1651" s="95"/>
    </row>
    <row r="1652" spans="4:26" x14ac:dyDescent="0.45">
      <c r="D1652" s="23"/>
      <c r="E1652" s="95"/>
      <c r="F1652" s="95"/>
      <c r="K1652" s="95"/>
      <c r="M1652" s="95"/>
      <c r="N1652" s="95"/>
      <c r="O1652" s="117"/>
      <c r="P1652" s="95"/>
      <c r="Q1652" s="117"/>
      <c r="R1652" s="117"/>
      <c r="S1652" s="95"/>
      <c r="U1652" s="95"/>
      <c r="Z1652" s="95"/>
    </row>
    <row r="1653" spans="4:26" x14ac:dyDescent="0.45">
      <c r="D1653" s="23"/>
      <c r="E1653" s="95"/>
      <c r="F1653" s="95"/>
      <c r="K1653" s="95"/>
      <c r="M1653" s="95"/>
      <c r="N1653" s="95"/>
      <c r="O1653" s="117"/>
      <c r="P1653" s="95"/>
      <c r="Q1653" s="117"/>
      <c r="R1653" s="117"/>
      <c r="S1653" s="95"/>
      <c r="U1653" s="95"/>
      <c r="Z1653" s="95"/>
    </row>
    <row r="1654" spans="4:26" x14ac:dyDescent="0.45">
      <c r="D1654" s="23"/>
      <c r="E1654" s="95"/>
      <c r="F1654" s="95"/>
      <c r="K1654" s="95"/>
      <c r="M1654" s="95"/>
      <c r="N1654" s="95"/>
      <c r="O1654" s="117"/>
      <c r="P1654" s="95"/>
      <c r="Q1654" s="117"/>
      <c r="R1654" s="117"/>
      <c r="S1654" s="95"/>
      <c r="U1654" s="95"/>
      <c r="Z1654" s="95"/>
    </row>
    <row r="1655" spans="4:26" x14ac:dyDescent="0.45">
      <c r="D1655" s="23"/>
      <c r="E1655" s="95"/>
      <c r="F1655" s="95"/>
      <c r="K1655" s="95"/>
      <c r="M1655" s="95"/>
      <c r="N1655" s="95"/>
      <c r="O1655" s="117"/>
      <c r="P1655" s="95"/>
      <c r="Q1655" s="117"/>
      <c r="R1655" s="117"/>
      <c r="S1655" s="95"/>
      <c r="U1655" s="95"/>
      <c r="Z1655" s="95"/>
    </row>
    <row r="1656" spans="4:26" x14ac:dyDescent="0.45">
      <c r="D1656" s="23"/>
      <c r="E1656" s="95"/>
      <c r="F1656" s="95"/>
      <c r="K1656" s="95"/>
      <c r="M1656" s="95"/>
      <c r="N1656" s="95"/>
      <c r="O1656" s="117"/>
      <c r="P1656" s="95"/>
      <c r="Q1656" s="117"/>
      <c r="R1656" s="117"/>
      <c r="S1656" s="95"/>
      <c r="U1656" s="95"/>
      <c r="Z1656" s="95"/>
    </row>
    <row r="1657" spans="4:26" x14ac:dyDescent="0.45">
      <c r="D1657" s="23"/>
      <c r="E1657" s="95"/>
      <c r="F1657" s="95"/>
      <c r="K1657" s="95"/>
      <c r="M1657" s="95"/>
      <c r="N1657" s="95"/>
      <c r="O1657" s="117"/>
      <c r="P1657" s="95"/>
      <c r="Q1657" s="117"/>
      <c r="R1657" s="117"/>
      <c r="S1657" s="95"/>
      <c r="U1657" s="95"/>
      <c r="Z1657" s="95"/>
    </row>
    <row r="1658" spans="4:26" x14ac:dyDescent="0.45">
      <c r="D1658" s="23"/>
      <c r="E1658" s="95"/>
      <c r="F1658" s="95"/>
      <c r="K1658" s="95"/>
      <c r="M1658" s="95"/>
      <c r="N1658" s="95"/>
      <c r="O1658" s="117"/>
      <c r="P1658" s="95"/>
      <c r="Q1658" s="117"/>
      <c r="R1658" s="117"/>
      <c r="S1658" s="95"/>
      <c r="U1658" s="95"/>
      <c r="Z1658" s="95"/>
    </row>
    <row r="1659" spans="4:26" x14ac:dyDescent="0.45">
      <c r="D1659" s="23"/>
      <c r="E1659" s="95"/>
      <c r="F1659" s="95"/>
      <c r="K1659" s="95"/>
      <c r="M1659" s="95"/>
      <c r="N1659" s="95"/>
      <c r="O1659" s="117"/>
      <c r="P1659" s="95"/>
      <c r="Q1659" s="117"/>
      <c r="R1659" s="117"/>
      <c r="S1659" s="95"/>
      <c r="U1659" s="95"/>
      <c r="Z1659" s="95"/>
    </row>
    <row r="1660" spans="4:26" x14ac:dyDescent="0.45">
      <c r="D1660" s="23"/>
      <c r="E1660" s="95"/>
      <c r="F1660" s="95"/>
      <c r="K1660" s="95"/>
      <c r="M1660" s="95"/>
      <c r="N1660" s="95"/>
      <c r="O1660" s="117"/>
      <c r="P1660" s="95"/>
      <c r="Q1660" s="117"/>
      <c r="R1660" s="117"/>
      <c r="S1660" s="95"/>
      <c r="U1660" s="95"/>
      <c r="Z1660" s="95"/>
    </row>
    <row r="1661" spans="4:26" x14ac:dyDescent="0.45">
      <c r="D1661" s="23"/>
      <c r="E1661" s="95"/>
      <c r="F1661" s="95"/>
      <c r="K1661" s="95"/>
      <c r="M1661" s="95"/>
      <c r="N1661" s="95"/>
      <c r="O1661" s="117"/>
      <c r="P1661" s="95"/>
      <c r="Q1661" s="117"/>
      <c r="R1661" s="117"/>
      <c r="S1661" s="95"/>
      <c r="U1661" s="95"/>
      <c r="Z1661" s="95"/>
    </row>
    <row r="1662" spans="4:26" x14ac:dyDescent="0.45">
      <c r="D1662" s="23"/>
      <c r="E1662" s="95"/>
      <c r="F1662" s="95"/>
      <c r="K1662" s="95"/>
      <c r="M1662" s="95"/>
      <c r="N1662" s="95"/>
      <c r="O1662" s="117"/>
      <c r="P1662" s="95"/>
      <c r="Q1662" s="117"/>
      <c r="R1662" s="117"/>
      <c r="S1662" s="95"/>
      <c r="U1662" s="95"/>
      <c r="Z1662" s="95"/>
    </row>
    <row r="1663" spans="4:26" x14ac:dyDescent="0.45">
      <c r="D1663" s="23"/>
      <c r="E1663" s="95"/>
      <c r="F1663" s="95"/>
      <c r="K1663" s="95"/>
      <c r="M1663" s="95"/>
      <c r="N1663" s="95"/>
      <c r="O1663" s="117"/>
      <c r="P1663" s="95"/>
      <c r="Q1663" s="117"/>
      <c r="R1663" s="117"/>
      <c r="S1663" s="95"/>
      <c r="U1663" s="95"/>
      <c r="Z1663" s="95"/>
    </row>
    <row r="1664" spans="4:26" x14ac:dyDescent="0.45">
      <c r="D1664" s="23"/>
      <c r="E1664" s="95"/>
      <c r="F1664" s="95"/>
      <c r="K1664" s="95"/>
      <c r="M1664" s="95"/>
      <c r="N1664" s="95"/>
      <c r="O1664" s="117"/>
      <c r="P1664" s="95"/>
      <c r="Q1664" s="117"/>
      <c r="R1664" s="117"/>
      <c r="S1664" s="95"/>
      <c r="U1664" s="95"/>
      <c r="Z1664" s="95"/>
    </row>
    <row r="1665" spans="4:26" x14ac:dyDescent="0.45">
      <c r="D1665" s="23"/>
      <c r="E1665" s="95"/>
      <c r="F1665" s="95"/>
      <c r="K1665" s="95"/>
      <c r="M1665" s="95"/>
      <c r="N1665" s="95"/>
      <c r="O1665" s="117"/>
      <c r="P1665" s="95"/>
      <c r="Q1665" s="117"/>
      <c r="R1665" s="117"/>
      <c r="S1665" s="95"/>
      <c r="U1665" s="95"/>
      <c r="Z1665" s="95"/>
    </row>
    <row r="1666" spans="4:26" x14ac:dyDescent="0.45">
      <c r="D1666" s="23"/>
      <c r="E1666" s="95"/>
      <c r="F1666" s="95"/>
      <c r="K1666" s="95"/>
      <c r="M1666" s="95"/>
      <c r="N1666" s="95"/>
      <c r="O1666" s="117"/>
      <c r="P1666" s="95"/>
      <c r="Q1666" s="117"/>
      <c r="R1666" s="117"/>
      <c r="S1666" s="95"/>
      <c r="U1666" s="95"/>
      <c r="Z1666" s="95"/>
    </row>
    <row r="1667" spans="4:26" x14ac:dyDescent="0.45">
      <c r="D1667" s="23"/>
      <c r="E1667" s="95"/>
      <c r="F1667" s="95"/>
      <c r="K1667" s="95"/>
      <c r="M1667" s="95"/>
      <c r="N1667" s="95"/>
      <c r="O1667" s="117"/>
      <c r="P1667" s="95"/>
      <c r="Q1667" s="117"/>
      <c r="R1667" s="117"/>
      <c r="S1667" s="95"/>
      <c r="U1667" s="95"/>
      <c r="Z1667" s="95"/>
    </row>
    <row r="1668" spans="4:26" x14ac:dyDescent="0.45">
      <c r="D1668" s="23"/>
      <c r="E1668" s="95"/>
      <c r="F1668" s="95"/>
      <c r="K1668" s="95"/>
      <c r="M1668" s="95"/>
      <c r="N1668" s="95"/>
      <c r="O1668" s="117"/>
      <c r="P1668" s="95"/>
      <c r="Q1668" s="117"/>
      <c r="R1668" s="117"/>
      <c r="S1668" s="95"/>
      <c r="U1668" s="95"/>
      <c r="Z1668" s="95"/>
    </row>
    <row r="1669" spans="4:26" x14ac:dyDescent="0.45">
      <c r="D1669" s="23"/>
      <c r="E1669" s="95"/>
      <c r="F1669" s="95"/>
      <c r="K1669" s="95"/>
      <c r="M1669" s="95"/>
      <c r="N1669" s="95"/>
      <c r="O1669" s="117"/>
      <c r="P1669" s="95"/>
      <c r="Q1669" s="117"/>
      <c r="R1669" s="117"/>
      <c r="S1669" s="95"/>
      <c r="U1669" s="95"/>
      <c r="Z1669" s="95"/>
    </row>
    <row r="1670" spans="4:26" x14ac:dyDescent="0.45">
      <c r="D1670" s="23"/>
      <c r="E1670" s="95"/>
      <c r="F1670" s="95"/>
      <c r="K1670" s="95"/>
      <c r="M1670" s="95"/>
      <c r="N1670" s="95"/>
      <c r="O1670" s="117"/>
      <c r="P1670" s="95"/>
      <c r="Q1670" s="117"/>
      <c r="R1670" s="117"/>
      <c r="S1670" s="95"/>
      <c r="U1670" s="95"/>
      <c r="Z1670" s="95"/>
    </row>
    <row r="1671" spans="4:26" x14ac:dyDescent="0.45">
      <c r="D1671" s="23"/>
      <c r="E1671" s="95"/>
      <c r="F1671" s="95"/>
      <c r="K1671" s="95"/>
      <c r="M1671" s="95"/>
      <c r="N1671" s="95"/>
      <c r="O1671" s="117"/>
      <c r="P1671" s="95"/>
      <c r="Q1671" s="117"/>
      <c r="R1671" s="117"/>
      <c r="S1671" s="95"/>
      <c r="U1671" s="95"/>
      <c r="Z1671" s="95"/>
    </row>
    <row r="1672" spans="4:26" x14ac:dyDescent="0.45">
      <c r="D1672" s="23"/>
      <c r="E1672" s="95"/>
      <c r="F1672" s="95"/>
      <c r="K1672" s="95"/>
      <c r="M1672" s="95"/>
      <c r="N1672" s="95"/>
      <c r="O1672" s="117"/>
      <c r="P1672" s="95"/>
      <c r="Q1672" s="117"/>
      <c r="R1672" s="117"/>
      <c r="S1672" s="95"/>
      <c r="U1672" s="95"/>
      <c r="Z1672" s="95"/>
    </row>
    <row r="1673" spans="4:26" x14ac:dyDescent="0.45">
      <c r="D1673" s="23"/>
      <c r="E1673" s="95"/>
      <c r="F1673" s="95"/>
      <c r="K1673" s="95"/>
      <c r="M1673" s="95"/>
      <c r="N1673" s="95"/>
      <c r="O1673" s="117"/>
      <c r="P1673" s="95"/>
      <c r="Q1673" s="117"/>
      <c r="R1673" s="117"/>
      <c r="S1673" s="95"/>
      <c r="U1673" s="95"/>
      <c r="Z1673" s="95"/>
    </row>
    <row r="1674" spans="4:26" x14ac:dyDescent="0.45">
      <c r="D1674" s="23"/>
      <c r="E1674" s="95"/>
      <c r="F1674" s="95"/>
      <c r="K1674" s="95"/>
      <c r="M1674" s="95"/>
      <c r="N1674" s="95"/>
      <c r="O1674" s="117"/>
      <c r="P1674" s="95"/>
      <c r="Q1674" s="117"/>
      <c r="R1674" s="117"/>
      <c r="S1674" s="95"/>
      <c r="U1674" s="95"/>
      <c r="Z1674" s="95"/>
    </row>
    <row r="1675" spans="4:26" x14ac:dyDescent="0.45">
      <c r="D1675" s="23"/>
      <c r="E1675" s="95"/>
      <c r="F1675" s="95"/>
      <c r="K1675" s="95"/>
      <c r="M1675" s="95"/>
      <c r="N1675" s="95"/>
      <c r="O1675" s="117"/>
      <c r="P1675" s="95"/>
      <c r="Q1675" s="117"/>
      <c r="R1675" s="117"/>
      <c r="S1675" s="95"/>
      <c r="U1675" s="95"/>
      <c r="Z1675" s="95"/>
    </row>
    <row r="1676" spans="4:26" x14ac:dyDescent="0.45">
      <c r="D1676" s="23"/>
      <c r="E1676" s="95"/>
      <c r="F1676" s="95"/>
      <c r="K1676" s="95"/>
      <c r="M1676" s="95"/>
      <c r="N1676" s="95"/>
      <c r="O1676" s="117"/>
      <c r="P1676" s="95"/>
      <c r="Q1676" s="117"/>
      <c r="R1676" s="117"/>
      <c r="S1676" s="95"/>
      <c r="U1676" s="95"/>
      <c r="Z1676" s="95"/>
    </row>
    <row r="1677" spans="4:26" x14ac:dyDescent="0.45">
      <c r="D1677" s="23"/>
      <c r="E1677" s="95"/>
      <c r="F1677" s="95"/>
      <c r="K1677" s="95"/>
      <c r="M1677" s="95"/>
      <c r="N1677" s="95"/>
      <c r="O1677" s="117"/>
      <c r="P1677" s="95"/>
      <c r="Q1677" s="117"/>
      <c r="R1677" s="117"/>
      <c r="S1677" s="95"/>
      <c r="U1677" s="95"/>
      <c r="Z1677" s="95"/>
    </row>
    <row r="1678" spans="4:26" x14ac:dyDescent="0.45">
      <c r="D1678" s="23"/>
      <c r="E1678" s="95"/>
      <c r="F1678" s="95"/>
      <c r="K1678" s="95"/>
      <c r="M1678" s="95"/>
      <c r="N1678" s="95"/>
      <c r="O1678" s="117"/>
      <c r="P1678" s="95"/>
      <c r="Q1678" s="117"/>
      <c r="R1678" s="117"/>
      <c r="S1678" s="95"/>
      <c r="U1678" s="95"/>
      <c r="Z1678" s="95"/>
    </row>
    <row r="1679" spans="4:26" x14ac:dyDescent="0.45">
      <c r="D1679" s="23"/>
      <c r="E1679" s="95"/>
      <c r="F1679" s="95"/>
      <c r="K1679" s="95"/>
      <c r="M1679" s="95"/>
      <c r="N1679" s="95"/>
      <c r="O1679" s="117"/>
      <c r="P1679" s="95"/>
      <c r="Q1679" s="117"/>
      <c r="R1679" s="117"/>
      <c r="S1679" s="95"/>
      <c r="U1679" s="95"/>
      <c r="Z1679" s="95"/>
    </row>
    <row r="1680" spans="4:26" x14ac:dyDescent="0.45">
      <c r="D1680" s="23"/>
      <c r="E1680" s="95"/>
      <c r="F1680" s="95"/>
      <c r="K1680" s="95"/>
      <c r="M1680" s="95"/>
      <c r="N1680" s="95"/>
      <c r="O1680" s="117"/>
      <c r="P1680" s="95"/>
      <c r="Q1680" s="117"/>
      <c r="R1680" s="117"/>
      <c r="S1680" s="95"/>
      <c r="U1680" s="95"/>
      <c r="Z1680" s="95"/>
    </row>
    <row r="1681" spans="4:26" x14ac:dyDescent="0.45">
      <c r="D1681" s="23"/>
      <c r="E1681" s="95"/>
      <c r="F1681" s="95"/>
      <c r="K1681" s="95"/>
      <c r="M1681" s="95"/>
      <c r="N1681" s="95"/>
      <c r="O1681" s="117"/>
      <c r="P1681" s="95"/>
      <c r="Q1681" s="117"/>
      <c r="R1681" s="117"/>
      <c r="S1681" s="95"/>
      <c r="U1681" s="95"/>
      <c r="Z1681" s="95"/>
    </row>
    <row r="1682" spans="4:26" x14ac:dyDescent="0.45">
      <c r="D1682" s="23"/>
      <c r="E1682" s="95"/>
      <c r="F1682" s="95"/>
      <c r="K1682" s="95"/>
      <c r="M1682" s="95"/>
      <c r="N1682" s="95"/>
      <c r="O1682" s="117"/>
      <c r="P1682" s="95"/>
      <c r="Q1682" s="117"/>
      <c r="R1682" s="117"/>
      <c r="S1682" s="95"/>
      <c r="U1682" s="95"/>
      <c r="Z1682" s="95"/>
    </row>
    <row r="1683" spans="4:26" x14ac:dyDescent="0.45">
      <c r="D1683" s="23"/>
      <c r="E1683" s="95"/>
      <c r="F1683" s="95"/>
      <c r="K1683" s="95"/>
      <c r="M1683" s="95"/>
      <c r="N1683" s="95"/>
      <c r="O1683" s="117"/>
      <c r="P1683" s="95"/>
      <c r="Q1683" s="117"/>
      <c r="R1683" s="117"/>
      <c r="S1683" s="95"/>
      <c r="U1683" s="95"/>
      <c r="Z1683" s="95"/>
    </row>
    <row r="1684" spans="4:26" x14ac:dyDescent="0.45">
      <c r="D1684" s="23"/>
      <c r="E1684" s="95"/>
      <c r="F1684" s="95"/>
      <c r="K1684" s="95"/>
      <c r="M1684" s="95"/>
      <c r="N1684" s="95"/>
      <c r="O1684" s="117"/>
      <c r="P1684" s="95"/>
      <c r="Q1684" s="117"/>
      <c r="R1684" s="117"/>
      <c r="S1684" s="95"/>
      <c r="U1684" s="95"/>
      <c r="Z1684" s="95"/>
    </row>
    <row r="1685" spans="4:26" x14ac:dyDescent="0.45">
      <c r="D1685" s="23"/>
      <c r="E1685" s="95"/>
      <c r="F1685" s="95"/>
      <c r="K1685" s="95"/>
      <c r="M1685" s="95"/>
      <c r="N1685" s="95"/>
      <c r="O1685" s="117"/>
      <c r="P1685" s="95"/>
      <c r="Q1685" s="117"/>
      <c r="R1685" s="117"/>
      <c r="S1685" s="95"/>
      <c r="U1685" s="95"/>
      <c r="Z1685" s="95"/>
    </row>
    <row r="1686" spans="4:26" x14ac:dyDescent="0.45">
      <c r="D1686" s="23"/>
      <c r="E1686" s="95"/>
      <c r="F1686" s="95"/>
      <c r="K1686" s="95"/>
      <c r="M1686" s="95"/>
      <c r="N1686" s="95"/>
      <c r="O1686" s="117"/>
      <c r="P1686" s="95"/>
      <c r="Q1686" s="117"/>
      <c r="R1686" s="117"/>
      <c r="S1686" s="95"/>
      <c r="U1686" s="95"/>
      <c r="Z1686" s="95"/>
    </row>
    <row r="1687" spans="4:26" x14ac:dyDescent="0.45">
      <c r="D1687" s="23"/>
      <c r="E1687" s="95"/>
      <c r="F1687" s="95"/>
      <c r="K1687" s="95"/>
      <c r="M1687" s="95"/>
      <c r="N1687" s="95"/>
      <c r="O1687" s="117"/>
      <c r="P1687" s="95"/>
      <c r="Q1687" s="117"/>
      <c r="R1687" s="117"/>
      <c r="S1687" s="95"/>
      <c r="U1687" s="95"/>
      <c r="Z1687" s="95"/>
    </row>
    <row r="1688" spans="4:26" x14ac:dyDescent="0.45">
      <c r="D1688" s="23"/>
      <c r="E1688" s="95"/>
      <c r="F1688" s="95"/>
      <c r="K1688" s="95"/>
      <c r="M1688" s="95"/>
      <c r="N1688" s="95"/>
      <c r="O1688" s="117"/>
      <c r="P1688" s="95"/>
      <c r="Q1688" s="117"/>
      <c r="R1688" s="117"/>
      <c r="S1688" s="95"/>
      <c r="U1688" s="95"/>
      <c r="Z1688" s="95"/>
    </row>
    <row r="1689" spans="4:26" x14ac:dyDescent="0.45">
      <c r="D1689" s="23"/>
      <c r="E1689" s="95"/>
      <c r="F1689" s="95"/>
      <c r="K1689" s="95"/>
      <c r="M1689" s="95"/>
      <c r="N1689" s="95"/>
      <c r="O1689" s="117"/>
      <c r="P1689" s="95"/>
      <c r="Q1689" s="117"/>
      <c r="R1689" s="117"/>
      <c r="S1689" s="95"/>
      <c r="U1689" s="95"/>
      <c r="Z1689" s="95"/>
    </row>
    <row r="1690" spans="4:26" x14ac:dyDescent="0.45">
      <c r="D1690" s="23"/>
      <c r="E1690" s="95"/>
      <c r="F1690" s="95"/>
      <c r="K1690" s="95"/>
      <c r="M1690" s="95"/>
      <c r="N1690" s="95"/>
      <c r="O1690" s="117"/>
      <c r="P1690" s="95"/>
      <c r="Q1690" s="117"/>
      <c r="R1690" s="117"/>
      <c r="S1690" s="95"/>
      <c r="U1690" s="95"/>
      <c r="Z1690" s="95"/>
    </row>
    <row r="1691" spans="4:26" x14ac:dyDescent="0.45">
      <c r="D1691" s="23"/>
      <c r="E1691" s="95"/>
      <c r="F1691" s="95"/>
      <c r="K1691" s="95"/>
      <c r="M1691" s="95"/>
      <c r="N1691" s="95"/>
      <c r="O1691" s="117"/>
      <c r="P1691" s="95"/>
      <c r="Q1691" s="117"/>
      <c r="R1691" s="117"/>
      <c r="S1691" s="95"/>
      <c r="U1691" s="95"/>
      <c r="Z1691" s="95"/>
    </row>
    <row r="1692" spans="4:26" x14ac:dyDescent="0.45">
      <c r="D1692" s="23"/>
      <c r="E1692" s="95"/>
      <c r="F1692" s="95"/>
      <c r="K1692" s="95"/>
      <c r="M1692" s="95"/>
      <c r="N1692" s="95"/>
      <c r="O1692" s="117"/>
      <c r="P1692" s="95"/>
      <c r="Q1692" s="117"/>
      <c r="R1692" s="117"/>
      <c r="S1692" s="95"/>
      <c r="U1692" s="95"/>
      <c r="Z1692" s="95"/>
    </row>
    <row r="1693" spans="4:26" x14ac:dyDescent="0.45">
      <c r="D1693" s="23"/>
      <c r="E1693" s="95"/>
      <c r="F1693" s="95"/>
      <c r="K1693" s="95"/>
      <c r="M1693" s="95"/>
      <c r="N1693" s="95"/>
      <c r="O1693" s="117"/>
      <c r="P1693" s="95"/>
      <c r="Q1693" s="117"/>
      <c r="R1693" s="117"/>
      <c r="S1693" s="95"/>
      <c r="U1693" s="95"/>
      <c r="Z1693" s="95"/>
    </row>
    <row r="1694" spans="4:26" x14ac:dyDescent="0.45">
      <c r="D1694" s="23"/>
      <c r="E1694" s="95"/>
      <c r="F1694" s="95"/>
      <c r="K1694" s="95"/>
      <c r="M1694" s="95"/>
      <c r="N1694" s="95"/>
      <c r="O1694" s="117"/>
      <c r="P1694" s="95"/>
      <c r="Q1694" s="117"/>
      <c r="R1694" s="117"/>
      <c r="S1694" s="95"/>
      <c r="U1694" s="95"/>
      <c r="Z1694" s="95"/>
    </row>
    <row r="1695" spans="4:26" x14ac:dyDescent="0.45">
      <c r="D1695" s="23"/>
      <c r="E1695" s="95"/>
      <c r="F1695" s="95"/>
      <c r="K1695" s="95"/>
      <c r="M1695" s="95"/>
      <c r="N1695" s="95"/>
      <c r="O1695" s="117"/>
      <c r="P1695" s="95"/>
      <c r="Q1695" s="117"/>
      <c r="R1695" s="117"/>
      <c r="S1695" s="95"/>
      <c r="U1695" s="95"/>
      <c r="Z1695" s="95"/>
    </row>
    <row r="1696" spans="4:26" x14ac:dyDescent="0.45">
      <c r="D1696" s="23"/>
      <c r="E1696" s="95"/>
      <c r="F1696" s="95"/>
      <c r="K1696" s="95"/>
      <c r="M1696" s="95"/>
      <c r="N1696" s="95"/>
      <c r="O1696" s="117"/>
      <c r="P1696" s="95"/>
      <c r="Q1696" s="117"/>
      <c r="R1696" s="117"/>
      <c r="S1696" s="95"/>
      <c r="U1696" s="95"/>
      <c r="Z1696" s="95"/>
    </row>
    <row r="1697" spans="4:26" x14ac:dyDescent="0.45">
      <c r="D1697" s="23"/>
      <c r="E1697" s="95"/>
      <c r="F1697" s="95"/>
      <c r="K1697" s="95"/>
      <c r="M1697" s="95"/>
      <c r="N1697" s="95"/>
      <c r="O1697" s="117"/>
      <c r="P1697" s="95"/>
      <c r="Q1697" s="117"/>
      <c r="R1697" s="117"/>
      <c r="S1697" s="95"/>
      <c r="U1697" s="95"/>
      <c r="Z1697" s="95"/>
    </row>
    <row r="1698" spans="4:26" x14ac:dyDescent="0.45">
      <c r="D1698" s="23"/>
      <c r="E1698" s="95"/>
      <c r="F1698" s="95"/>
      <c r="K1698" s="95"/>
      <c r="M1698" s="95"/>
      <c r="N1698" s="95"/>
      <c r="O1698" s="117"/>
      <c r="P1698" s="95"/>
      <c r="Q1698" s="117"/>
      <c r="R1698" s="117"/>
      <c r="S1698" s="95"/>
      <c r="U1698" s="95"/>
      <c r="Z1698" s="95"/>
    </row>
    <row r="1699" spans="4:26" x14ac:dyDescent="0.45">
      <c r="D1699" s="23"/>
      <c r="E1699" s="95"/>
      <c r="F1699" s="95"/>
      <c r="K1699" s="95"/>
      <c r="M1699" s="95"/>
      <c r="N1699" s="95"/>
      <c r="O1699" s="117"/>
      <c r="P1699" s="95"/>
      <c r="Q1699" s="117"/>
      <c r="R1699" s="117"/>
      <c r="S1699" s="95"/>
      <c r="U1699" s="95"/>
      <c r="Z1699" s="95"/>
    </row>
    <row r="1700" spans="4:26" x14ac:dyDescent="0.45">
      <c r="D1700" s="23"/>
      <c r="E1700" s="95"/>
      <c r="F1700" s="95"/>
      <c r="K1700" s="95"/>
      <c r="M1700" s="95"/>
      <c r="N1700" s="95"/>
      <c r="O1700" s="117"/>
      <c r="P1700" s="95"/>
      <c r="Q1700" s="117"/>
      <c r="R1700" s="117"/>
      <c r="S1700" s="95"/>
      <c r="U1700" s="95"/>
      <c r="Z1700" s="95"/>
    </row>
    <row r="1701" spans="4:26" x14ac:dyDescent="0.45">
      <c r="D1701" s="23"/>
      <c r="E1701" s="95"/>
      <c r="F1701" s="95"/>
      <c r="K1701" s="95"/>
      <c r="M1701" s="95"/>
      <c r="N1701" s="95"/>
      <c r="O1701" s="117"/>
      <c r="P1701" s="95"/>
      <c r="Q1701" s="117"/>
      <c r="R1701" s="117"/>
      <c r="S1701" s="95"/>
      <c r="U1701" s="95"/>
      <c r="Z1701" s="95"/>
    </row>
    <row r="1702" spans="4:26" x14ac:dyDescent="0.45">
      <c r="D1702" s="23"/>
      <c r="E1702" s="95"/>
      <c r="F1702" s="95"/>
      <c r="K1702" s="95"/>
      <c r="M1702" s="95"/>
      <c r="N1702" s="95"/>
      <c r="O1702" s="117"/>
      <c r="P1702" s="95"/>
      <c r="Q1702" s="117"/>
      <c r="R1702" s="117"/>
      <c r="S1702" s="95"/>
      <c r="U1702" s="95"/>
      <c r="Z1702" s="95"/>
    </row>
    <row r="1703" spans="4:26" x14ac:dyDescent="0.45">
      <c r="D1703" s="23"/>
      <c r="E1703" s="95"/>
      <c r="F1703" s="95"/>
      <c r="K1703" s="95"/>
      <c r="M1703" s="95"/>
      <c r="N1703" s="95"/>
      <c r="O1703" s="117"/>
      <c r="P1703" s="95"/>
      <c r="Q1703" s="117"/>
      <c r="R1703" s="117"/>
      <c r="S1703" s="95"/>
      <c r="U1703" s="95"/>
      <c r="Z1703" s="95"/>
    </row>
    <row r="1704" spans="4:26" x14ac:dyDescent="0.45">
      <c r="D1704" s="23"/>
      <c r="E1704" s="95"/>
      <c r="F1704" s="95"/>
      <c r="K1704" s="95"/>
      <c r="M1704" s="95"/>
      <c r="N1704" s="95"/>
      <c r="O1704" s="117"/>
      <c r="P1704" s="95"/>
      <c r="Q1704" s="117"/>
      <c r="R1704" s="117"/>
      <c r="S1704" s="95"/>
      <c r="U1704" s="95"/>
      <c r="Z1704" s="95"/>
    </row>
    <row r="1705" spans="4:26" x14ac:dyDescent="0.45">
      <c r="D1705" s="23"/>
      <c r="E1705" s="95"/>
      <c r="F1705" s="95"/>
      <c r="K1705" s="95"/>
      <c r="M1705" s="95"/>
      <c r="N1705" s="95"/>
      <c r="O1705" s="117"/>
      <c r="P1705" s="95"/>
      <c r="Q1705" s="117"/>
      <c r="R1705" s="117"/>
      <c r="S1705" s="95"/>
      <c r="U1705" s="95"/>
      <c r="Z1705" s="95"/>
    </row>
    <row r="1706" spans="4:26" x14ac:dyDescent="0.45">
      <c r="D1706" s="23"/>
      <c r="E1706" s="95"/>
      <c r="F1706" s="95"/>
      <c r="K1706" s="95"/>
      <c r="M1706" s="95"/>
      <c r="N1706" s="95"/>
      <c r="O1706" s="117"/>
      <c r="P1706" s="95"/>
      <c r="Q1706" s="117"/>
      <c r="R1706" s="117"/>
      <c r="S1706" s="95"/>
      <c r="U1706" s="95"/>
      <c r="Z1706" s="95"/>
    </row>
    <row r="1707" spans="4:26" x14ac:dyDescent="0.45">
      <c r="D1707" s="23"/>
      <c r="E1707" s="95"/>
      <c r="F1707" s="95"/>
      <c r="K1707" s="95"/>
      <c r="M1707" s="95"/>
      <c r="N1707" s="95"/>
      <c r="O1707" s="117"/>
      <c r="P1707" s="95"/>
      <c r="Q1707" s="117"/>
      <c r="R1707" s="117"/>
      <c r="S1707" s="95"/>
      <c r="U1707" s="95"/>
      <c r="Z1707" s="95"/>
    </row>
    <row r="1708" spans="4:26" x14ac:dyDescent="0.45">
      <c r="D1708" s="23"/>
      <c r="E1708" s="95"/>
      <c r="F1708" s="95"/>
      <c r="K1708" s="95"/>
      <c r="M1708" s="95"/>
      <c r="N1708" s="95"/>
      <c r="O1708" s="117"/>
      <c r="P1708" s="95"/>
      <c r="Q1708" s="117"/>
      <c r="R1708" s="117"/>
      <c r="S1708" s="95"/>
      <c r="U1708" s="95"/>
      <c r="Z1708" s="95"/>
    </row>
    <row r="1709" spans="4:26" x14ac:dyDescent="0.45">
      <c r="D1709" s="23"/>
      <c r="E1709" s="95"/>
      <c r="F1709" s="95"/>
      <c r="K1709" s="95"/>
      <c r="M1709" s="95"/>
      <c r="N1709" s="95"/>
      <c r="O1709" s="117"/>
      <c r="P1709" s="95"/>
      <c r="Q1709" s="117"/>
      <c r="R1709" s="117"/>
      <c r="S1709" s="95"/>
      <c r="U1709" s="95"/>
      <c r="Z1709" s="95"/>
    </row>
    <row r="1710" spans="4:26" x14ac:dyDescent="0.45">
      <c r="D1710" s="23"/>
      <c r="E1710" s="95"/>
      <c r="F1710" s="95"/>
      <c r="K1710" s="95"/>
      <c r="M1710" s="95"/>
      <c r="N1710" s="95"/>
      <c r="O1710" s="117"/>
      <c r="P1710" s="95"/>
      <c r="Q1710" s="117"/>
      <c r="R1710" s="117"/>
      <c r="S1710" s="95"/>
      <c r="U1710" s="95"/>
      <c r="Z1710" s="95"/>
    </row>
    <row r="1711" spans="4:26" x14ac:dyDescent="0.45">
      <c r="D1711" s="23"/>
      <c r="E1711" s="95"/>
      <c r="F1711" s="95"/>
      <c r="K1711" s="95"/>
      <c r="M1711" s="95"/>
      <c r="N1711" s="95"/>
      <c r="O1711" s="117"/>
      <c r="P1711" s="95"/>
      <c r="Q1711" s="117"/>
      <c r="R1711" s="117"/>
      <c r="S1711" s="95"/>
      <c r="U1711" s="95"/>
      <c r="Z1711" s="95"/>
    </row>
    <row r="1712" spans="4:26" x14ac:dyDescent="0.45">
      <c r="D1712" s="23"/>
      <c r="E1712" s="95"/>
      <c r="F1712" s="95"/>
      <c r="K1712" s="95"/>
      <c r="M1712" s="95"/>
      <c r="N1712" s="95"/>
      <c r="O1712" s="117"/>
      <c r="P1712" s="95"/>
      <c r="Q1712" s="117"/>
      <c r="R1712" s="117"/>
      <c r="S1712" s="95"/>
      <c r="U1712" s="95"/>
      <c r="Z1712" s="95"/>
    </row>
    <row r="1713" spans="4:26" x14ac:dyDescent="0.45">
      <c r="D1713" s="23"/>
      <c r="E1713" s="95"/>
      <c r="F1713" s="95"/>
      <c r="K1713" s="95"/>
      <c r="M1713" s="95"/>
      <c r="N1713" s="95"/>
      <c r="O1713" s="117"/>
      <c r="P1713" s="95"/>
      <c r="Q1713" s="117"/>
      <c r="R1713" s="117"/>
      <c r="S1713" s="95"/>
      <c r="U1713" s="95"/>
      <c r="Z1713" s="95"/>
    </row>
    <row r="1714" spans="4:26" x14ac:dyDescent="0.45">
      <c r="D1714" s="23"/>
      <c r="E1714" s="95"/>
      <c r="F1714" s="95"/>
      <c r="K1714" s="95"/>
      <c r="M1714" s="95"/>
      <c r="N1714" s="95"/>
      <c r="O1714" s="117"/>
      <c r="P1714" s="95"/>
      <c r="Q1714" s="117"/>
      <c r="R1714" s="117"/>
      <c r="S1714" s="95"/>
      <c r="U1714" s="95"/>
      <c r="Z1714" s="95"/>
    </row>
    <row r="1715" spans="4:26" x14ac:dyDescent="0.45">
      <c r="D1715" s="23"/>
      <c r="E1715" s="95"/>
      <c r="F1715" s="95"/>
      <c r="K1715" s="95"/>
      <c r="M1715" s="95"/>
      <c r="N1715" s="95"/>
      <c r="O1715" s="117"/>
      <c r="P1715" s="95"/>
      <c r="Q1715" s="117"/>
      <c r="R1715" s="117"/>
      <c r="S1715" s="95"/>
      <c r="U1715" s="95"/>
      <c r="Z1715" s="95"/>
    </row>
    <row r="1716" spans="4:26" x14ac:dyDescent="0.45">
      <c r="D1716" s="23"/>
      <c r="E1716" s="95"/>
      <c r="F1716" s="95"/>
      <c r="K1716" s="95"/>
      <c r="M1716" s="95"/>
      <c r="N1716" s="95"/>
      <c r="O1716" s="117"/>
      <c r="P1716" s="95"/>
      <c r="Q1716" s="117"/>
      <c r="R1716" s="117"/>
      <c r="S1716" s="95"/>
      <c r="U1716" s="95"/>
      <c r="Z1716" s="95"/>
    </row>
    <row r="1717" spans="4:26" x14ac:dyDescent="0.45">
      <c r="D1717" s="23"/>
      <c r="E1717" s="95"/>
      <c r="F1717" s="95"/>
      <c r="K1717" s="95"/>
      <c r="M1717" s="95"/>
      <c r="N1717" s="95"/>
      <c r="O1717" s="117"/>
      <c r="P1717" s="95"/>
      <c r="Q1717" s="117"/>
      <c r="R1717" s="117"/>
      <c r="S1717" s="95"/>
      <c r="U1717" s="95"/>
      <c r="Z1717" s="95"/>
    </row>
    <row r="1718" spans="4:26" x14ac:dyDescent="0.45">
      <c r="D1718" s="23"/>
      <c r="E1718" s="95"/>
      <c r="F1718" s="95"/>
      <c r="K1718" s="95"/>
      <c r="M1718" s="95"/>
      <c r="N1718" s="95"/>
      <c r="O1718" s="117"/>
      <c r="P1718" s="95"/>
      <c r="Q1718" s="117"/>
      <c r="R1718" s="117"/>
      <c r="S1718" s="95"/>
      <c r="U1718" s="95"/>
      <c r="Z1718" s="95"/>
    </row>
    <row r="1719" spans="4:26" x14ac:dyDescent="0.45">
      <c r="D1719" s="23"/>
      <c r="E1719" s="95"/>
      <c r="F1719" s="95"/>
      <c r="K1719" s="95"/>
      <c r="M1719" s="95"/>
      <c r="N1719" s="95"/>
      <c r="O1719" s="117"/>
      <c r="P1719" s="95"/>
      <c r="Q1719" s="117"/>
      <c r="R1719" s="117"/>
      <c r="S1719" s="95"/>
      <c r="U1719" s="95"/>
      <c r="Z1719" s="95"/>
    </row>
    <row r="1720" spans="4:26" x14ac:dyDescent="0.45">
      <c r="D1720" s="23"/>
      <c r="E1720" s="95"/>
      <c r="F1720" s="95"/>
      <c r="K1720" s="95"/>
      <c r="M1720" s="95"/>
      <c r="N1720" s="95"/>
      <c r="O1720" s="117"/>
      <c r="P1720" s="95"/>
      <c r="Q1720" s="117"/>
      <c r="R1720" s="117"/>
      <c r="S1720" s="95"/>
      <c r="U1720" s="95"/>
      <c r="Z1720" s="95"/>
    </row>
    <row r="1721" spans="4:26" x14ac:dyDescent="0.45">
      <c r="D1721" s="23"/>
      <c r="E1721" s="95"/>
      <c r="F1721" s="95"/>
      <c r="K1721" s="95"/>
      <c r="M1721" s="95"/>
      <c r="N1721" s="95"/>
      <c r="O1721" s="117"/>
      <c r="P1721" s="95"/>
      <c r="Q1721" s="117"/>
      <c r="R1721" s="117"/>
      <c r="S1721" s="95"/>
      <c r="U1721" s="95"/>
      <c r="Z1721" s="95"/>
    </row>
    <row r="1722" spans="4:26" x14ac:dyDescent="0.45">
      <c r="D1722" s="23"/>
      <c r="E1722" s="95"/>
      <c r="F1722" s="95"/>
      <c r="K1722" s="95"/>
      <c r="M1722" s="95"/>
      <c r="N1722" s="95"/>
      <c r="O1722" s="117"/>
      <c r="P1722" s="95"/>
      <c r="Q1722" s="117"/>
      <c r="R1722" s="117"/>
      <c r="S1722" s="95"/>
      <c r="U1722" s="95"/>
      <c r="Z1722" s="95"/>
    </row>
    <row r="1723" spans="4:26" x14ac:dyDescent="0.45">
      <c r="D1723" s="23"/>
      <c r="E1723" s="95"/>
      <c r="F1723" s="95"/>
      <c r="K1723" s="95"/>
      <c r="M1723" s="95"/>
      <c r="N1723" s="95"/>
      <c r="O1723" s="117"/>
      <c r="P1723" s="95"/>
      <c r="Q1723" s="117"/>
      <c r="R1723" s="117"/>
      <c r="S1723" s="95"/>
      <c r="U1723" s="95"/>
      <c r="Z1723" s="95"/>
    </row>
    <row r="1724" spans="4:26" x14ac:dyDescent="0.45">
      <c r="D1724" s="23"/>
      <c r="E1724" s="95"/>
      <c r="F1724" s="95"/>
      <c r="K1724" s="95"/>
      <c r="M1724" s="95"/>
      <c r="N1724" s="95"/>
      <c r="O1724" s="117"/>
      <c r="P1724" s="95"/>
      <c r="Q1724" s="117"/>
      <c r="R1724" s="117"/>
      <c r="S1724" s="95"/>
      <c r="U1724" s="95"/>
      <c r="Z1724" s="95"/>
    </row>
    <row r="1725" spans="4:26" x14ac:dyDescent="0.45">
      <c r="D1725" s="23"/>
      <c r="E1725" s="95"/>
      <c r="F1725" s="95"/>
      <c r="K1725" s="95"/>
      <c r="M1725" s="95"/>
      <c r="N1725" s="95"/>
      <c r="O1725" s="117"/>
      <c r="P1725" s="95"/>
      <c r="Q1725" s="117"/>
      <c r="R1725" s="117"/>
      <c r="S1725" s="95"/>
      <c r="U1725" s="95"/>
      <c r="Z1725" s="95"/>
    </row>
    <row r="1726" spans="4:26" x14ac:dyDescent="0.45">
      <c r="D1726" s="23"/>
      <c r="E1726" s="95"/>
      <c r="F1726" s="95"/>
      <c r="K1726" s="95"/>
      <c r="M1726" s="95"/>
      <c r="N1726" s="95"/>
      <c r="O1726" s="117"/>
      <c r="P1726" s="95"/>
      <c r="Q1726" s="117"/>
      <c r="R1726" s="117"/>
      <c r="S1726" s="95"/>
      <c r="U1726" s="95"/>
      <c r="Z1726" s="95"/>
    </row>
    <row r="1727" spans="4:26" x14ac:dyDescent="0.45">
      <c r="D1727" s="23"/>
      <c r="E1727" s="95"/>
      <c r="F1727" s="95"/>
      <c r="K1727" s="95"/>
      <c r="M1727" s="95"/>
      <c r="N1727" s="95"/>
      <c r="O1727" s="117"/>
      <c r="P1727" s="95"/>
      <c r="Q1727" s="117"/>
      <c r="R1727" s="117"/>
      <c r="S1727" s="95"/>
      <c r="U1727" s="95"/>
      <c r="Z1727" s="95"/>
    </row>
    <row r="1728" spans="4:26" x14ac:dyDescent="0.45">
      <c r="D1728" s="23"/>
      <c r="E1728" s="95"/>
      <c r="F1728" s="95"/>
      <c r="K1728" s="95"/>
      <c r="M1728" s="95"/>
      <c r="N1728" s="95"/>
      <c r="O1728" s="117"/>
      <c r="P1728" s="95"/>
      <c r="Q1728" s="117"/>
      <c r="R1728" s="117"/>
      <c r="S1728" s="95"/>
      <c r="U1728" s="95"/>
      <c r="Z1728" s="95"/>
    </row>
    <row r="1729" spans="4:26" x14ac:dyDescent="0.45">
      <c r="D1729" s="23"/>
      <c r="E1729" s="95"/>
      <c r="F1729" s="95"/>
      <c r="K1729" s="95"/>
      <c r="M1729" s="95"/>
      <c r="N1729" s="95"/>
      <c r="O1729" s="117"/>
      <c r="P1729" s="95"/>
      <c r="Q1729" s="117"/>
      <c r="R1729" s="117"/>
      <c r="S1729" s="95"/>
      <c r="U1729" s="95"/>
      <c r="Z1729" s="95"/>
    </row>
    <row r="1730" spans="4:26" x14ac:dyDescent="0.45">
      <c r="D1730" s="23"/>
      <c r="E1730" s="95"/>
      <c r="F1730" s="95"/>
      <c r="K1730" s="95"/>
      <c r="M1730" s="95"/>
      <c r="N1730" s="95"/>
      <c r="O1730" s="117"/>
      <c r="P1730" s="95"/>
      <c r="Q1730" s="117"/>
      <c r="R1730" s="117"/>
      <c r="S1730" s="95"/>
      <c r="U1730" s="95"/>
      <c r="Z1730" s="95"/>
    </row>
    <row r="1731" spans="4:26" x14ac:dyDescent="0.45">
      <c r="D1731" s="23"/>
      <c r="E1731" s="95"/>
      <c r="F1731" s="95"/>
      <c r="K1731" s="95"/>
      <c r="M1731" s="95"/>
      <c r="N1731" s="95"/>
      <c r="O1731" s="117"/>
      <c r="P1731" s="95"/>
      <c r="Q1731" s="117"/>
      <c r="R1731" s="117"/>
      <c r="S1731" s="95"/>
      <c r="U1731" s="95"/>
      <c r="Z1731" s="95"/>
    </row>
    <row r="1732" spans="4:26" x14ac:dyDescent="0.45">
      <c r="D1732" s="23"/>
      <c r="E1732" s="95"/>
      <c r="F1732" s="95"/>
      <c r="K1732" s="95"/>
      <c r="M1732" s="95"/>
      <c r="N1732" s="95"/>
      <c r="O1732" s="117"/>
      <c r="P1732" s="95"/>
      <c r="Q1732" s="117"/>
      <c r="R1732" s="117"/>
      <c r="S1732" s="95"/>
      <c r="U1732" s="95"/>
      <c r="Z1732" s="95"/>
    </row>
    <row r="1733" spans="4:26" x14ac:dyDescent="0.45">
      <c r="D1733" s="23"/>
      <c r="E1733" s="95"/>
      <c r="F1733" s="95"/>
      <c r="K1733" s="95"/>
      <c r="M1733" s="95"/>
      <c r="N1733" s="95"/>
      <c r="O1733" s="117"/>
      <c r="P1733" s="95"/>
      <c r="Q1733" s="117"/>
      <c r="R1733" s="117"/>
      <c r="S1733" s="95"/>
      <c r="U1733" s="95"/>
      <c r="Z1733" s="95"/>
    </row>
    <row r="1734" spans="4:26" x14ac:dyDescent="0.45">
      <c r="D1734" s="23"/>
      <c r="E1734" s="95"/>
      <c r="F1734" s="95"/>
      <c r="K1734" s="95"/>
      <c r="M1734" s="95"/>
      <c r="N1734" s="95"/>
      <c r="O1734" s="117"/>
      <c r="P1734" s="95"/>
      <c r="Q1734" s="117"/>
      <c r="R1734" s="117"/>
      <c r="S1734" s="95"/>
      <c r="U1734" s="95"/>
      <c r="Z1734" s="95"/>
    </row>
    <row r="1735" spans="4:26" x14ac:dyDescent="0.45">
      <c r="D1735" s="23"/>
      <c r="E1735" s="95"/>
      <c r="F1735" s="95"/>
      <c r="K1735" s="95"/>
      <c r="M1735" s="95"/>
      <c r="N1735" s="95"/>
      <c r="O1735" s="117"/>
      <c r="P1735" s="95"/>
      <c r="Q1735" s="117"/>
      <c r="R1735" s="117"/>
      <c r="S1735" s="95"/>
      <c r="U1735" s="95"/>
      <c r="Z1735" s="95"/>
    </row>
    <row r="1736" spans="4:26" x14ac:dyDescent="0.45">
      <c r="D1736" s="23"/>
      <c r="E1736" s="95"/>
      <c r="F1736" s="95"/>
      <c r="K1736" s="95"/>
      <c r="M1736" s="95"/>
      <c r="N1736" s="95"/>
      <c r="O1736" s="117"/>
      <c r="P1736" s="95"/>
      <c r="Q1736" s="117"/>
      <c r="R1736" s="117"/>
      <c r="S1736" s="95"/>
      <c r="U1736" s="95"/>
      <c r="Z1736" s="95"/>
    </row>
    <row r="1737" spans="4:26" x14ac:dyDescent="0.45">
      <c r="D1737" s="23"/>
      <c r="E1737" s="95"/>
      <c r="F1737" s="95"/>
      <c r="K1737" s="95"/>
      <c r="M1737" s="95"/>
      <c r="N1737" s="95"/>
      <c r="O1737" s="117"/>
      <c r="P1737" s="95"/>
      <c r="Q1737" s="117"/>
      <c r="R1737" s="117"/>
      <c r="S1737" s="95"/>
      <c r="U1737" s="95"/>
      <c r="Z1737" s="95"/>
    </row>
    <row r="1738" spans="4:26" x14ac:dyDescent="0.45">
      <c r="D1738" s="23"/>
      <c r="E1738" s="95"/>
      <c r="F1738" s="95"/>
      <c r="K1738" s="95"/>
      <c r="M1738" s="95"/>
      <c r="N1738" s="95"/>
      <c r="O1738" s="117"/>
      <c r="P1738" s="95"/>
      <c r="Q1738" s="117"/>
      <c r="R1738" s="117"/>
      <c r="S1738" s="95"/>
      <c r="U1738" s="95"/>
      <c r="Z1738" s="95"/>
    </row>
    <row r="1739" spans="4:26" x14ac:dyDescent="0.45">
      <c r="D1739" s="23"/>
      <c r="E1739" s="95"/>
      <c r="F1739" s="95"/>
      <c r="K1739" s="95"/>
      <c r="M1739" s="95"/>
      <c r="N1739" s="95"/>
      <c r="O1739" s="117"/>
      <c r="P1739" s="95"/>
      <c r="Q1739" s="117"/>
      <c r="R1739" s="117"/>
      <c r="S1739" s="95"/>
      <c r="U1739" s="95"/>
      <c r="Z1739" s="95"/>
    </row>
    <row r="1740" spans="4:26" x14ac:dyDescent="0.45">
      <c r="D1740" s="23"/>
      <c r="E1740" s="95"/>
      <c r="F1740" s="95"/>
      <c r="K1740" s="95"/>
      <c r="M1740" s="95"/>
      <c r="N1740" s="95"/>
      <c r="O1740" s="117"/>
      <c r="P1740" s="95"/>
      <c r="Q1740" s="117"/>
      <c r="R1740" s="117"/>
      <c r="S1740" s="95"/>
      <c r="U1740" s="95"/>
      <c r="Z1740" s="95"/>
    </row>
    <row r="1741" spans="4:26" x14ac:dyDescent="0.45">
      <c r="D1741" s="23"/>
      <c r="E1741" s="95"/>
      <c r="F1741" s="95"/>
      <c r="K1741" s="95"/>
      <c r="M1741" s="95"/>
      <c r="N1741" s="95"/>
      <c r="O1741" s="117"/>
      <c r="P1741" s="95"/>
      <c r="Q1741" s="117"/>
      <c r="R1741" s="117"/>
      <c r="S1741" s="95"/>
      <c r="U1741" s="95"/>
      <c r="Z1741" s="95"/>
    </row>
    <row r="1742" spans="4:26" x14ac:dyDescent="0.45">
      <c r="D1742" s="23"/>
      <c r="E1742" s="95"/>
      <c r="F1742" s="95"/>
      <c r="K1742" s="95"/>
      <c r="M1742" s="95"/>
      <c r="N1742" s="95"/>
      <c r="O1742" s="117"/>
      <c r="P1742" s="95"/>
      <c r="Q1742" s="117"/>
      <c r="R1742" s="117"/>
      <c r="S1742" s="95"/>
      <c r="U1742" s="95"/>
      <c r="Z1742" s="95"/>
    </row>
    <row r="1743" spans="4:26" x14ac:dyDescent="0.45">
      <c r="D1743" s="23"/>
      <c r="E1743" s="95"/>
      <c r="F1743" s="95"/>
      <c r="K1743" s="95"/>
      <c r="M1743" s="95"/>
      <c r="N1743" s="95"/>
      <c r="O1743" s="117"/>
      <c r="P1743" s="95"/>
      <c r="Q1743" s="117"/>
      <c r="R1743" s="117"/>
      <c r="S1743" s="95"/>
      <c r="U1743" s="95"/>
      <c r="Z1743" s="95"/>
    </row>
    <row r="1744" spans="4:26" x14ac:dyDescent="0.45">
      <c r="D1744" s="23"/>
      <c r="E1744" s="95"/>
      <c r="F1744" s="95"/>
      <c r="K1744" s="95"/>
      <c r="M1744" s="95"/>
      <c r="N1744" s="95"/>
      <c r="O1744" s="117"/>
      <c r="P1744" s="95"/>
      <c r="Q1744" s="117"/>
      <c r="R1744" s="117"/>
      <c r="S1744" s="95"/>
      <c r="U1744" s="95"/>
      <c r="Z1744" s="95"/>
    </row>
    <row r="1745" spans="4:26" x14ac:dyDescent="0.45">
      <c r="D1745" s="23"/>
      <c r="E1745" s="95"/>
      <c r="F1745" s="95"/>
      <c r="K1745" s="95"/>
      <c r="M1745" s="95"/>
      <c r="N1745" s="95"/>
      <c r="O1745" s="117"/>
      <c r="P1745" s="95"/>
      <c r="Q1745" s="117"/>
      <c r="R1745" s="117"/>
      <c r="S1745" s="95"/>
      <c r="U1745" s="95"/>
      <c r="Z1745" s="95"/>
    </row>
    <row r="1746" spans="4:26" x14ac:dyDescent="0.45">
      <c r="D1746" s="23"/>
      <c r="E1746" s="95"/>
      <c r="F1746" s="95"/>
      <c r="K1746" s="95"/>
      <c r="M1746" s="95"/>
      <c r="N1746" s="95"/>
      <c r="O1746" s="117"/>
      <c r="P1746" s="95"/>
      <c r="Q1746" s="117"/>
      <c r="R1746" s="117"/>
      <c r="S1746" s="95"/>
      <c r="U1746" s="95"/>
      <c r="Z1746" s="95"/>
    </row>
    <row r="1747" spans="4:26" x14ac:dyDescent="0.45">
      <c r="D1747" s="23"/>
      <c r="E1747" s="95"/>
      <c r="F1747" s="95"/>
      <c r="K1747" s="95"/>
      <c r="M1747" s="95"/>
      <c r="N1747" s="95"/>
      <c r="O1747" s="117"/>
      <c r="P1747" s="95"/>
      <c r="Q1747" s="117"/>
      <c r="R1747" s="117"/>
      <c r="S1747" s="95"/>
      <c r="U1747" s="95"/>
      <c r="Z1747" s="95"/>
    </row>
    <row r="1748" spans="4:26" x14ac:dyDescent="0.45">
      <c r="D1748" s="23"/>
      <c r="E1748" s="95"/>
      <c r="F1748" s="95"/>
      <c r="K1748" s="95"/>
      <c r="M1748" s="95"/>
      <c r="N1748" s="95"/>
      <c r="O1748" s="117"/>
      <c r="P1748" s="95"/>
      <c r="Q1748" s="117"/>
      <c r="R1748" s="117"/>
      <c r="S1748" s="95"/>
      <c r="U1748" s="95"/>
      <c r="Z1748" s="95"/>
    </row>
    <row r="1749" spans="4:26" x14ac:dyDescent="0.45">
      <c r="D1749" s="23"/>
      <c r="E1749" s="95"/>
      <c r="F1749" s="95"/>
      <c r="K1749" s="95"/>
      <c r="M1749" s="95"/>
      <c r="N1749" s="95"/>
      <c r="O1749" s="117"/>
      <c r="P1749" s="95"/>
      <c r="Q1749" s="117"/>
      <c r="R1749" s="117"/>
      <c r="S1749" s="95"/>
      <c r="U1749" s="95"/>
      <c r="Z1749" s="95"/>
    </row>
    <row r="1750" spans="4:26" x14ac:dyDescent="0.45">
      <c r="D1750" s="23"/>
      <c r="E1750" s="95"/>
      <c r="F1750" s="95"/>
      <c r="K1750" s="95"/>
      <c r="M1750" s="95"/>
      <c r="N1750" s="95"/>
      <c r="O1750" s="117"/>
      <c r="P1750" s="95"/>
      <c r="Q1750" s="117"/>
      <c r="R1750" s="117"/>
      <c r="S1750" s="95"/>
      <c r="U1750" s="95"/>
      <c r="Z1750" s="95"/>
    </row>
    <row r="1751" spans="4:26" x14ac:dyDescent="0.45">
      <c r="D1751" s="23"/>
      <c r="E1751" s="95"/>
      <c r="F1751" s="95"/>
      <c r="K1751" s="95"/>
      <c r="M1751" s="95"/>
      <c r="N1751" s="95"/>
      <c r="O1751" s="117"/>
      <c r="P1751" s="95"/>
      <c r="Q1751" s="117"/>
      <c r="R1751" s="117"/>
      <c r="S1751" s="95"/>
      <c r="U1751" s="95"/>
      <c r="Z1751" s="95"/>
    </row>
    <row r="1752" spans="4:26" x14ac:dyDescent="0.45">
      <c r="D1752" s="23"/>
      <c r="E1752" s="95"/>
      <c r="F1752" s="95"/>
      <c r="K1752" s="95"/>
      <c r="M1752" s="95"/>
      <c r="N1752" s="95"/>
      <c r="O1752" s="117"/>
      <c r="P1752" s="95"/>
      <c r="Q1752" s="117"/>
      <c r="R1752" s="117"/>
      <c r="S1752" s="95"/>
      <c r="U1752" s="95"/>
      <c r="Z1752" s="95"/>
    </row>
    <row r="1753" spans="4:26" x14ac:dyDescent="0.45">
      <c r="D1753" s="23"/>
      <c r="E1753" s="95"/>
      <c r="F1753" s="95"/>
      <c r="K1753" s="95"/>
      <c r="M1753" s="95"/>
      <c r="N1753" s="95"/>
      <c r="O1753" s="117"/>
      <c r="P1753" s="95"/>
      <c r="Q1753" s="117"/>
      <c r="R1753" s="117"/>
      <c r="S1753" s="95"/>
      <c r="U1753" s="95"/>
      <c r="Z1753" s="95"/>
    </row>
    <row r="1754" spans="4:26" x14ac:dyDescent="0.45">
      <c r="D1754" s="23"/>
      <c r="E1754" s="95"/>
      <c r="F1754" s="95"/>
      <c r="K1754" s="95"/>
      <c r="M1754" s="95"/>
      <c r="N1754" s="95"/>
      <c r="O1754" s="117"/>
      <c r="P1754" s="95"/>
      <c r="Q1754" s="117"/>
      <c r="R1754" s="117"/>
      <c r="S1754" s="95"/>
      <c r="U1754" s="95"/>
      <c r="Z1754" s="95"/>
    </row>
    <row r="1755" spans="4:26" x14ac:dyDescent="0.45">
      <c r="D1755" s="23"/>
      <c r="E1755" s="95"/>
      <c r="F1755" s="95"/>
      <c r="K1755" s="95"/>
      <c r="M1755" s="95"/>
      <c r="N1755" s="95"/>
      <c r="O1755" s="117"/>
      <c r="P1755" s="95"/>
      <c r="Q1755" s="117"/>
      <c r="R1755" s="117"/>
      <c r="S1755" s="95"/>
      <c r="U1755" s="95"/>
      <c r="Z1755" s="95"/>
    </row>
    <row r="1756" spans="4:26" x14ac:dyDescent="0.45">
      <c r="D1756" s="23"/>
      <c r="E1756" s="95"/>
      <c r="F1756" s="95"/>
      <c r="K1756" s="95"/>
      <c r="M1756" s="95"/>
      <c r="N1756" s="95"/>
      <c r="O1756" s="117"/>
      <c r="P1756" s="95"/>
      <c r="Q1756" s="117"/>
      <c r="R1756" s="117"/>
      <c r="S1756" s="95"/>
      <c r="U1756" s="95"/>
      <c r="Z1756" s="95"/>
    </row>
    <row r="1757" spans="4:26" x14ac:dyDescent="0.45">
      <c r="D1757" s="23"/>
      <c r="E1757" s="95"/>
      <c r="F1757" s="95"/>
      <c r="K1757" s="95"/>
      <c r="M1757" s="95"/>
      <c r="N1757" s="95"/>
      <c r="O1757" s="117"/>
      <c r="P1757" s="95"/>
      <c r="Q1757" s="117"/>
      <c r="R1757" s="117"/>
      <c r="S1757" s="95"/>
      <c r="U1757" s="95"/>
      <c r="Z1757" s="95"/>
    </row>
    <row r="1758" spans="4:26" x14ac:dyDescent="0.45">
      <c r="D1758" s="23"/>
      <c r="E1758" s="95"/>
      <c r="F1758" s="95"/>
      <c r="K1758" s="95"/>
      <c r="M1758" s="95"/>
      <c r="N1758" s="95"/>
      <c r="O1758" s="117"/>
      <c r="P1758" s="95"/>
      <c r="Q1758" s="117"/>
      <c r="R1758" s="117"/>
      <c r="S1758" s="95"/>
      <c r="U1758" s="95"/>
      <c r="Z1758" s="95"/>
    </row>
    <row r="1759" spans="4:26" x14ac:dyDescent="0.45">
      <c r="D1759" s="23"/>
      <c r="E1759" s="95"/>
      <c r="F1759" s="95"/>
      <c r="K1759" s="95"/>
      <c r="M1759" s="95"/>
      <c r="N1759" s="95"/>
      <c r="O1759" s="117"/>
      <c r="P1759" s="95"/>
      <c r="Q1759" s="117"/>
      <c r="R1759" s="117"/>
      <c r="S1759" s="95"/>
      <c r="U1759" s="95"/>
      <c r="Z1759" s="95"/>
    </row>
    <row r="1760" spans="4:26" x14ac:dyDescent="0.45">
      <c r="D1760" s="23"/>
      <c r="E1760" s="95"/>
      <c r="F1760" s="95"/>
      <c r="K1760" s="95"/>
      <c r="M1760" s="95"/>
      <c r="N1760" s="95"/>
      <c r="O1760" s="117"/>
      <c r="P1760" s="95"/>
      <c r="Q1760" s="117"/>
      <c r="R1760" s="117"/>
      <c r="S1760" s="95"/>
      <c r="U1760" s="95"/>
      <c r="Z1760" s="95"/>
    </row>
    <row r="1761" spans="4:26" x14ac:dyDescent="0.45">
      <c r="D1761" s="23"/>
      <c r="E1761" s="95"/>
      <c r="F1761" s="95"/>
      <c r="K1761" s="95"/>
      <c r="M1761" s="95"/>
      <c r="N1761" s="95"/>
      <c r="O1761" s="117"/>
      <c r="P1761" s="95"/>
      <c r="Q1761" s="117"/>
      <c r="R1761" s="117"/>
      <c r="S1761" s="95"/>
      <c r="U1761" s="95"/>
      <c r="Z1761" s="95"/>
    </row>
    <row r="1762" spans="4:26" x14ac:dyDescent="0.45">
      <c r="D1762" s="23"/>
      <c r="E1762" s="95"/>
      <c r="F1762" s="95"/>
      <c r="K1762" s="95"/>
      <c r="M1762" s="95"/>
      <c r="N1762" s="95"/>
      <c r="O1762" s="117"/>
      <c r="P1762" s="95"/>
      <c r="Q1762" s="117"/>
      <c r="R1762" s="117"/>
      <c r="S1762" s="95"/>
      <c r="U1762" s="95"/>
      <c r="Z1762" s="95"/>
    </row>
    <row r="1763" spans="4:26" x14ac:dyDescent="0.45">
      <c r="D1763" s="23"/>
      <c r="E1763" s="95"/>
      <c r="F1763" s="95"/>
      <c r="K1763" s="95"/>
      <c r="M1763" s="95"/>
      <c r="N1763" s="95"/>
      <c r="O1763" s="117"/>
      <c r="P1763" s="95"/>
      <c r="Q1763" s="117"/>
      <c r="R1763" s="117"/>
      <c r="S1763" s="95"/>
      <c r="U1763" s="95"/>
      <c r="Z1763" s="95"/>
    </row>
    <row r="1764" spans="4:26" x14ac:dyDescent="0.45">
      <c r="D1764" s="23"/>
      <c r="E1764" s="95"/>
      <c r="F1764" s="95"/>
      <c r="K1764" s="95"/>
      <c r="M1764" s="95"/>
      <c r="N1764" s="95"/>
      <c r="O1764" s="117"/>
      <c r="P1764" s="95"/>
      <c r="Q1764" s="117"/>
      <c r="R1764" s="117"/>
      <c r="S1764" s="95"/>
      <c r="U1764" s="95"/>
      <c r="Z1764" s="95"/>
    </row>
    <row r="1765" spans="4:26" x14ac:dyDescent="0.45">
      <c r="D1765" s="23"/>
      <c r="E1765" s="95"/>
      <c r="F1765" s="95"/>
      <c r="K1765" s="95"/>
      <c r="M1765" s="95"/>
      <c r="N1765" s="95"/>
      <c r="O1765" s="117"/>
      <c r="P1765" s="95"/>
      <c r="Q1765" s="117"/>
      <c r="R1765" s="117"/>
      <c r="S1765" s="95"/>
      <c r="U1765" s="95"/>
      <c r="Z1765" s="95"/>
    </row>
    <row r="1766" spans="4:26" x14ac:dyDescent="0.45">
      <c r="D1766" s="23"/>
      <c r="E1766" s="95"/>
      <c r="F1766" s="95"/>
      <c r="K1766" s="95"/>
      <c r="M1766" s="95"/>
      <c r="N1766" s="95"/>
      <c r="O1766" s="117"/>
      <c r="P1766" s="95"/>
      <c r="Q1766" s="117"/>
      <c r="R1766" s="117"/>
      <c r="S1766" s="95"/>
      <c r="U1766" s="95"/>
      <c r="Z1766" s="95"/>
    </row>
    <row r="1767" spans="4:26" x14ac:dyDescent="0.45">
      <c r="D1767" s="23"/>
      <c r="E1767" s="95"/>
      <c r="F1767" s="95"/>
      <c r="K1767" s="95"/>
      <c r="M1767" s="95"/>
      <c r="N1767" s="95"/>
      <c r="O1767" s="117"/>
      <c r="P1767" s="95"/>
      <c r="Q1767" s="117"/>
      <c r="R1767" s="117"/>
      <c r="S1767" s="95"/>
      <c r="U1767" s="95"/>
      <c r="Z1767" s="95"/>
    </row>
    <row r="1768" spans="4:26" x14ac:dyDescent="0.45">
      <c r="D1768" s="23"/>
      <c r="E1768" s="95"/>
      <c r="F1768" s="95"/>
      <c r="K1768" s="95"/>
      <c r="M1768" s="95"/>
      <c r="N1768" s="95"/>
      <c r="O1768" s="117"/>
      <c r="P1768" s="95"/>
      <c r="Q1768" s="117"/>
      <c r="R1768" s="117"/>
      <c r="S1768" s="95"/>
      <c r="U1768" s="95"/>
      <c r="Z1768" s="95"/>
    </row>
    <row r="1769" spans="4:26" x14ac:dyDescent="0.45">
      <c r="D1769" s="23"/>
      <c r="E1769" s="95"/>
      <c r="F1769" s="95"/>
      <c r="K1769" s="95"/>
      <c r="M1769" s="95"/>
      <c r="N1769" s="95"/>
      <c r="O1769" s="117"/>
      <c r="P1769" s="95"/>
      <c r="Q1769" s="117"/>
      <c r="R1769" s="117"/>
      <c r="S1769" s="95"/>
      <c r="U1769" s="95"/>
      <c r="Z1769" s="95"/>
    </row>
    <row r="1770" spans="4:26" x14ac:dyDescent="0.45">
      <c r="D1770" s="23"/>
      <c r="E1770" s="95"/>
      <c r="F1770" s="95"/>
      <c r="K1770" s="95"/>
      <c r="M1770" s="95"/>
      <c r="N1770" s="95"/>
      <c r="O1770" s="117"/>
      <c r="P1770" s="95"/>
      <c r="Q1770" s="117"/>
      <c r="R1770" s="117"/>
      <c r="S1770" s="95"/>
      <c r="U1770" s="95"/>
      <c r="Z1770" s="95"/>
    </row>
    <row r="1771" spans="4:26" x14ac:dyDescent="0.45">
      <c r="D1771" s="23"/>
      <c r="E1771" s="95"/>
      <c r="F1771" s="95"/>
      <c r="K1771" s="95"/>
      <c r="M1771" s="95"/>
      <c r="N1771" s="95"/>
      <c r="O1771" s="117"/>
      <c r="P1771" s="95"/>
      <c r="Q1771" s="117"/>
      <c r="R1771" s="117"/>
      <c r="S1771" s="95"/>
      <c r="U1771" s="95"/>
      <c r="Z1771" s="95"/>
    </row>
    <row r="1772" spans="4:26" x14ac:dyDescent="0.45">
      <c r="D1772" s="23"/>
      <c r="E1772" s="95"/>
      <c r="F1772" s="95"/>
      <c r="K1772" s="95"/>
      <c r="M1772" s="95"/>
      <c r="N1772" s="95"/>
      <c r="O1772" s="117"/>
      <c r="P1772" s="95"/>
      <c r="Q1772" s="117"/>
      <c r="R1772" s="117"/>
      <c r="S1772" s="95"/>
      <c r="U1772" s="95"/>
      <c r="Z1772" s="95"/>
    </row>
    <row r="1773" spans="4:26" x14ac:dyDescent="0.45">
      <c r="D1773" s="23"/>
      <c r="E1773" s="95"/>
      <c r="F1773" s="95"/>
      <c r="K1773" s="95"/>
      <c r="M1773" s="95"/>
      <c r="N1773" s="95"/>
      <c r="O1773" s="117"/>
      <c r="P1773" s="95"/>
      <c r="Q1773" s="117"/>
      <c r="R1773" s="117"/>
      <c r="S1773" s="95"/>
      <c r="U1773" s="95"/>
      <c r="Z1773" s="95"/>
    </row>
    <row r="1774" spans="4:26" x14ac:dyDescent="0.45">
      <c r="D1774" s="23"/>
      <c r="E1774" s="95"/>
      <c r="F1774" s="95"/>
      <c r="K1774" s="95"/>
      <c r="M1774" s="95"/>
      <c r="N1774" s="95"/>
      <c r="O1774" s="117"/>
      <c r="P1774" s="95"/>
      <c r="Q1774" s="117"/>
      <c r="R1774" s="117"/>
      <c r="S1774" s="95"/>
      <c r="U1774" s="95"/>
      <c r="Z1774" s="95"/>
    </row>
    <row r="1775" spans="4:26" x14ac:dyDescent="0.45">
      <c r="D1775" s="23"/>
      <c r="E1775" s="95"/>
      <c r="F1775" s="95"/>
      <c r="K1775" s="95"/>
      <c r="M1775" s="95"/>
      <c r="N1775" s="95"/>
      <c r="O1775" s="117"/>
      <c r="P1775" s="95"/>
      <c r="Q1775" s="117"/>
      <c r="R1775" s="117"/>
      <c r="S1775" s="95"/>
      <c r="U1775" s="95"/>
      <c r="Z1775" s="95"/>
    </row>
    <row r="1776" spans="4:26" x14ac:dyDescent="0.45">
      <c r="D1776" s="23"/>
      <c r="E1776" s="95"/>
      <c r="F1776" s="95"/>
      <c r="K1776" s="95"/>
      <c r="M1776" s="95"/>
      <c r="N1776" s="95"/>
      <c r="O1776" s="117"/>
      <c r="P1776" s="95"/>
      <c r="Q1776" s="117"/>
      <c r="R1776" s="117"/>
      <c r="S1776" s="95"/>
      <c r="U1776" s="95"/>
      <c r="Z1776" s="95"/>
    </row>
    <row r="1777" spans="4:26" x14ac:dyDescent="0.45">
      <c r="D1777" s="23"/>
      <c r="E1777" s="95"/>
      <c r="F1777" s="95"/>
      <c r="K1777" s="95"/>
      <c r="M1777" s="95"/>
      <c r="N1777" s="95"/>
      <c r="O1777" s="117"/>
      <c r="P1777" s="95"/>
      <c r="Q1777" s="117"/>
      <c r="R1777" s="117"/>
      <c r="S1777" s="95"/>
      <c r="U1777" s="95"/>
      <c r="Z1777" s="95"/>
    </row>
    <row r="1778" spans="4:26" x14ac:dyDescent="0.45">
      <c r="D1778" s="23"/>
      <c r="E1778" s="95"/>
      <c r="F1778" s="95"/>
      <c r="K1778" s="95"/>
      <c r="M1778" s="95"/>
      <c r="N1778" s="95"/>
      <c r="O1778" s="117"/>
      <c r="P1778" s="95"/>
      <c r="Q1778" s="117"/>
      <c r="R1778" s="117"/>
      <c r="S1778" s="95"/>
      <c r="U1778" s="95"/>
      <c r="Z1778" s="95"/>
    </row>
    <row r="1779" spans="4:26" x14ac:dyDescent="0.45">
      <c r="D1779" s="23"/>
      <c r="E1779" s="95"/>
      <c r="F1779" s="95"/>
      <c r="K1779" s="95"/>
      <c r="M1779" s="95"/>
      <c r="N1779" s="95"/>
      <c r="O1779" s="117"/>
      <c r="P1779" s="95"/>
      <c r="Q1779" s="117"/>
      <c r="R1779" s="117"/>
      <c r="S1779" s="95"/>
      <c r="U1779" s="95"/>
      <c r="Z1779" s="95"/>
    </row>
    <row r="1780" spans="4:26" x14ac:dyDescent="0.45">
      <c r="D1780" s="23"/>
      <c r="E1780" s="95"/>
      <c r="F1780" s="95"/>
      <c r="K1780" s="95"/>
      <c r="M1780" s="95"/>
      <c r="N1780" s="95"/>
      <c r="O1780" s="117"/>
      <c r="P1780" s="95"/>
      <c r="Q1780" s="117"/>
      <c r="R1780" s="117"/>
      <c r="S1780" s="95"/>
      <c r="U1780" s="95"/>
      <c r="Z1780" s="95"/>
    </row>
    <row r="1781" spans="4:26" x14ac:dyDescent="0.45">
      <c r="D1781" s="23"/>
      <c r="E1781" s="95"/>
      <c r="F1781" s="95"/>
      <c r="K1781" s="95"/>
      <c r="M1781" s="95"/>
      <c r="N1781" s="95"/>
      <c r="O1781" s="117"/>
      <c r="P1781" s="95"/>
      <c r="Q1781" s="117"/>
      <c r="R1781" s="117"/>
      <c r="S1781" s="95"/>
      <c r="U1781" s="95"/>
      <c r="Z1781" s="95"/>
    </row>
    <row r="1782" spans="4:26" x14ac:dyDescent="0.45">
      <c r="D1782" s="23"/>
      <c r="E1782" s="95"/>
      <c r="F1782" s="95"/>
      <c r="K1782" s="95"/>
      <c r="M1782" s="95"/>
      <c r="N1782" s="95"/>
      <c r="O1782" s="117"/>
      <c r="P1782" s="95"/>
      <c r="Q1782" s="117"/>
      <c r="R1782" s="117"/>
      <c r="S1782" s="95"/>
      <c r="U1782" s="95"/>
      <c r="Z1782" s="95"/>
    </row>
    <row r="1783" spans="4:26" x14ac:dyDescent="0.45">
      <c r="D1783" s="23"/>
      <c r="E1783" s="95"/>
      <c r="F1783" s="95"/>
      <c r="K1783" s="95"/>
      <c r="M1783" s="95"/>
      <c r="N1783" s="95"/>
      <c r="O1783" s="117"/>
      <c r="P1783" s="95"/>
      <c r="Q1783" s="117"/>
      <c r="R1783" s="117"/>
      <c r="S1783" s="95"/>
      <c r="U1783" s="95"/>
      <c r="Z1783" s="95"/>
    </row>
    <row r="1784" spans="4:26" x14ac:dyDescent="0.45">
      <c r="D1784" s="23"/>
      <c r="E1784" s="95"/>
      <c r="F1784" s="95"/>
      <c r="K1784" s="95"/>
      <c r="M1784" s="95"/>
      <c r="N1784" s="95"/>
      <c r="O1784" s="117"/>
      <c r="P1784" s="95"/>
      <c r="Q1784" s="117"/>
      <c r="R1784" s="117"/>
      <c r="S1784" s="95"/>
      <c r="U1784" s="95"/>
      <c r="Z1784" s="95"/>
    </row>
    <row r="1785" spans="4:26" x14ac:dyDescent="0.45">
      <c r="D1785" s="23"/>
      <c r="E1785" s="95"/>
      <c r="F1785" s="95"/>
      <c r="K1785" s="95"/>
      <c r="M1785" s="95"/>
      <c r="N1785" s="95"/>
      <c r="O1785" s="117"/>
      <c r="P1785" s="95"/>
      <c r="Q1785" s="117"/>
      <c r="R1785" s="117"/>
      <c r="S1785" s="95"/>
      <c r="U1785" s="95"/>
      <c r="Z1785" s="95"/>
    </row>
    <row r="1786" spans="4:26" x14ac:dyDescent="0.45">
      <c r="D1786" s="23"/>
      <c r="E1786" s="95"/>
      <c r="F1786" s="95"/>
      <c r="K1786" s="95"/>
      <c r="M1786" s="95"/>
      <c r="N1786" s="95"/>
      <c r="O1786" s="117"/>
      <c r="P1786" s="95"/>
      <c r="Q1786" s="117"/>
      <c r="R1786" s="117"/>
      <c r="S1786" s="95"/>
      <c r="U1786" s="95"/>
      <c r="Z1786" s="95"/>
    </row>
    <row r="1787" spans="4:26" x14ac:dyDescent="0.45">
      <c r="D1787" s="23"/>
      <c r="E1787" s="95"/>
      <c r="F1787" s="95"/>
      <c r="K1787" s="95"/>
      <c r="M1787" s="95"/>
      <c r="N1787" s="95"/>
      <c r="O1787" s="117"/>
      <c r="P1787" s="95"/>
      <c r="Q1787" s="117"/>
      <c r="R1787" s="117"/>
      <c r="S1787" s="95"/>
      <c r="U1787" s="95"/>
      <c r="Z1787" s="95"/>
    </row>
    <row r="1788" spans="4:26" x14ac:dyDescent="0.45">
      <c r="D1788" s="23"/>
      <c r="E1788" s="95"/>
      <c r="F1788" s="95"/>
      <c r="K1788" s="95"/>
      <c r="M1788" s="95"/>
      <c r="N1788" s="95"/>
      <c r="O1788" s="117"/>
      <c r="P1788" s="95"/>
      <c r="Q1788" s="117"/>
      <c r="R1788" s="117"/>
      <c r="S1788" s="95"/>
      <c r="U1788" s="95"/>
      <c r="Z1788" s="95"/>
    </row>
    <row r="1789" spans="4:26" x14ac:dyDescent="0.45">
      <c r="D1789" s="23"/>
      <c r="E1789" s="95"/>
      <c r="F1789" s="95"/>
      <c r="K1789" s="95"/>
      <c r="M1789" s="95"/>
      <c r="N1789" s="95"/>
      <c r="O1789" s="117"/>
      <c r="P1789" s="95"/>
      <c r="Q1789" s="117"/>
      <c r="R1789" s="117"/>
      <c r="S1789" s="95"/>
      <c r="U1789" s="95"/>
      <c r="Z1789" s="95"/>
    </row>
    <row r="1790" spans="4:26" x14ac:dyDescent="0.45">
      <c r="D1790" s="23"/>
      <c r="E1790" s="95"/>
      <c r="F1790" s="95"/>
      <c r="K1790" s="95"/>
      <c r="M1790" s="95"/>
      <c r="N1790" s="95"/>
      <c r="O1790" s="117"/>
      <c r="P1790" s="95"/>
      <c r="Q1790" s="117"/>
      <c r="R1790" s="117"/>
      <c r="S1790" s="95"/>
      <c r="U1790" s="95"/>
      <c r="Z1790" s="95"/>
    </row>
    <row r="1791" spans="4:26" x14ac:dyDescent="0.45">
      <c r="D1791" s="23"/>
      <c r="E1791" s="95"/>
      <c r="F1791" s="95"/>
      <c r="K1791" s="95"/>
      <c r="M1791" s="95"/>
      <c r="N1791" s="95"/>
      <c r="O1791" s="117"/>
      <c r="P1791" s="95"/>
      <c r="Q1791" s="117"/>
      <c r="R1791" s="117"/>
      <c r="S1791" s="95"/>
      <c r="U1791" s="95"/>
      <c r="Z1791" s="95"/>
    </row>
    <row r="1792" spans="4:26" x14ac:dyDescent="0.45">
      <c r="D1792" s="23"/>
      <c r="E1792" s="95"/>
      <c r="F1792" s="95"/>
      <c r="K1792" s="95"/>
      <c r="M1792" s="95"/>
      <c r="N1792" s="95"/>
      <c r="O1792" s="117"/>
      <c r="P1792" s="95"/>
      <c r="Q1792" s="117"/>
      <c r="R1792" s="117"/>
      <c r="S1792" s="95"/>
      <c r="U1792" s="95"/>
      <c r="Z1792" s="95"/>
    </row>
    <row r="1793" spans="4:26" x14ac:dyDescent="0.45">
      <c r="D1793" s="23"/>
      <c r="E1793" s="95"/>
      <c r="F1793" s="95"/>
      <c r="K1793" s="95"/>
      <c r="M1793" s="95"/>
      <c r="N1793" s="95"/>
      <c r="O1793" s="117"/>
      <c r="P1793" s="95"/>
      <c r="Q1793" s="117"/>
      <c r="R1793" s="117"/>
      <c r="S1793" s="95"/>
      <c r="U1793" s="95"/>
      <c r="Z1793" s="95"/>
    </row>
    <row r="1794" spans="4:26" x14ac:dyDescent="0.45">
      <c r="D1794" s="23"/>
      <c r="E1794" s="95"/>
      <c r="F1794" s="95"/>
      <c r="K1794" s="95"/>
      <c r="M1794" s="95"/>
      <c r="N1794" s="95"/>
      <c r="O1794" s="117"/>
      <c r="P1794" s="95"/>
      <c r="Q1794" s="117"/>
      <c r="R1794" s="117"/>
      <c r="S1794" s="95"/>
      <c r="U1794" s="95"/>
      <c r="Z1794" s="95"/>
    </row>
    <row r="1795" spans="4:26" x14ac:dyDescent="0.45">
      <c r="D1795" s="23"/>
      <c r="E1795" s="95"/>
      <c r="F1795" s="95"/>
      <c r="K1795" s="95"/>
      <c r="M1795" s="95"/>
      <c r="N1795" s="95"/>
      <c r="O1795" s="117"/>
      <c r="P1795" s="95"/>
      <c r="Q1795" s="117"/>
      <c r="R1795" s="117"/>
      <c r="S1795" s="95"/>
      <c r="U1795" s="95"/>
      <c r="Z1795" s="95"/>
    </row>
    <row r="1796" spans="4:26" x14ac:dyDescent="0.45">
      <c r="D1796" s="23"/>
      <c r="E1796" s="95"/>
      <c r="F1796" s="95"/>
      <c r="K1796" s="95"/>
      <c r="M1796" s="95"/>
      <c r="N1796" s="95"/>
      <c r="O1796" s="117"/>
      <c r="P1796" s="95"/>
      <c r="Q1796" s="117"/>
      <c r="R1796" s="117"/>
      <c r="S1796" s="95"/>
      <c r="U1796" s="95"/>
      <c r="Z1796" s="95"/>
    </row>
    <row r="1797" spans="4:26" x14ac:dyDescent="0.45">
      <c r="D1797" s="23"/>
      <c r="E1797" s="95"/>
      <c r="F1797" s="95"/>
      <c r="K1797" s="95"/>
      <c r="M1797" s="95"/>
      <c r="N1797" s="95"/>
      <c r="O1797" s="117"/>
      <c r="P1797" s="95"/>
      <c r="Q1797" s="117"/>
      <c r="R1797" s="117"/>
      <c r="S1797" s="95"/>
      <c r="U1797" s="95"/>
      <c r="Z1797" s="95"/>
    </row>
    <row r="1798" spans="4:26" x14ac:dyDescent="0.45">
      <c r="D1798" s="23"/>
      <c r="E1798" s="95"/>
      <c r="F1798" s="95"/>
      <c r="K1798" s="95"/>
      <c r="M1798" s="95"/>
      <c r="N1798" s="95"/>
      <c r="O1798" s="117"/>
      <c r="P1798" s="95"/>
      <c r="Q1798" s="117"/>
      <c r="R1798" s="117"/>
      <c r="S1798" s="95"/>
      <c r="U1798" s="95"/>
      <c r="Z1798" s="95"/>
    </row>
    <row r="1799" spans="4:26" x14ac:dyDescent="0.45">
      <c r="D1799" s="23"/>
      <c r="E1799" s="95"/>
      <c r="F1799" s="95"/>
      <c r="K1799" s="95"/>
      <c r="M1799" s="95"/>
      <c r="N1799" s="95"/>
      <c r="O1799" s="117"/>
      <c r="P1799" s="95"/>
      <c r="Q1799" s="117"/>
      <c r="R1799" s="117"/>
      <c r="S1799" s="95"/>
      <c r="U1799" s="95"/>
      <c r="Z1799" s="95"/>
    </row>
    <row r="1800" spans="4:26" x14ac:dyDescent="0.45">
      <c r="D1800" s="23"/>
      <c r="E1800" s="95"/>
      <c r="F1800" s="95"/>
      <c r="K1800" s="95"/>
      <c r="M1800" s="95"/>
      <c r="N1800" s="95"/>
      <c r="O1800" s="117"/>
      <c r="P1800" s="95"/>
      <c r="Q1800" s="117"/>
      <c r="R1800" s="117"/>
      <c r="S1800" s="95"/>
      <c r="U1800" s="95"/>
      <c r="Z1800" s="95"/>
    </row>
    <row r="1801" spans="4:26" x14ac:dyDescent="0.45">
      <c r="D1801" s="23"/>
      <c r="E1801" s="95"/>
      <c r="F1801" s="95"/>
      <c r="K1801" s="95"/>
      <c r="M1801" s="95"/>
      <c r="N1801" s="95"/>
      <c r="O1801" s="117"/>
      <c r="P1801" s="95"/>
      <c r="Q1801" s="117"/>
      <c r="R1801" s="117"/>
      <c r="S1801" s="95"/>
      <c r="U1801" s="95"/>
      <c r="Z1801" s="95"/>
    </row>
    <row r="1802" spans="4:26" x14ac:dyDescent="0.45">
      <c r="D1802" s="23"/>
      <c r="E1802" s="95"/>
      <c r="F1802" s="95"/>
      <c r="K1802" s="95"/>
      <c r="M1802" s="95"/>
      <c r="N1802" s="95"/>
      <c r="O1802" s="117"/>
      <c r="P1802" s="95"/>
      <c r="Q1802" s="117"/>
      <c r="R1802" s="117"/>
      <c r="S1802" s="95"/>
      <c r="U1802" s="95"/>
      <c r="Z1802" s="95"/>
    </row>
    <row r="1803" spans="4:26" x14ac:dyDescent="0.45">
      <c r="D1803" s="23"/>
      <c r="E1803" s="95"/>
      <c r="F1803" s="95"/>
      <c r="K1803" s="95"/>
      <c r="M1803" s="95"/>
      <c r="N1803" s="95"/>
      <c r="O1803" s="117"/>
      <c r="P1803" s="95"/>
      <c r="Q1803" s="117"/>
      <c r="R1803" s="117"/>
      <c r="S1803" s="95"/>
      <c r="U1803" s="95"/>
      <c r="Z1803" s="95"/>
    </row>
    <row r="1804" spans="4:26" x14ac:dyDescent="0.45">
      <c r="D1804" s="23"/>
      <c r="E1804" s="95"/>
      <c r="F1804" s="95"/>
      <c r="K1804" s="95"/>
      <c r="M1804" s="95"/>
      <c r="N1804" s="95"/>
      <c r="O1804" s="117"/>
      <c r="P1804" s="95"/>
      <c r="Q1804" s="117"/>
      <c r="R1804" s="117"/>
      <c r="S1804" s="95"/>
      <c r="U1804" s="95"/>
      <c r="Z1804" s="95"/>
    </row>
    <row r="1805" spans="4:26" x14ac:dyDescent="0.45">
      <c r="D1805" s="23"/>
      <c r="E1805" s="95"/>
      <c r="F1805" s="95"/>
      <c r="K1805" s="95"/>
      <c r="M1805" s="95"/>
      <c r="N1805" s="95"/>
      <c r="O1805" s="117"/>
      <c r="P1805" s="95"/>
      <c r="Q1805" s="117"/>
      <c r="R1805" s="117"/>
      <c r="S1805" s="95"/>
      <c r="U1805" s="95"/>
      <c r="Z1805" s="95"/>
    </row>
    <row r="1806" spans="4:26" x14ac:dyDescent="0.45">
      <c r="D1806" s="23"/>
      <c r="E1806" s="95"/>
      <c r="F1806" s="95"/>
      <c r="K1806" s="95"/>
      <c r="M1806" s="95"/>
      <c r="N1806" s="95"/>
      <c r="O1806" s="117"/>
      <c r="P1806" s="95"/>
      <c r="Q1806" s="117"/>
      <c r="R1806" s="117"/>
      <c r="S1806" s="95"/>
      <c r="U1806" s="95"/>
      <c r="Z1806" s="95"/>
    </row>
    <row r="1807" spans="4:26" x14ac:dyDescent="0.45">
      <c r="D1807" s="23"/>
      <c r="E1807" s="95"/>
      <c r="F1807" s="95"/>
      <c r="K1807" s="95"/>
      <c r="M1807" s="95"/>
      <c r="N1807" s="95"/>
      <c r="O1807" s="117"/>
      <c r="P1807" s="95"/>
      <c r="Q1807" s="117"/>
      <c r="R1807" s="117"/>
      <c r="S1807" s="95"/>
      <c r="U1807" s="95"/>
      <c r="Z1807" s="95"/>
    </row>
    <row r="1808" spans="4:26" x14ac:dyDescent="0.45">
      <c r="D1808" s="23"/>
      <c r="E1808" s="95"/>
      <c r="F1808" s="95"/>
      <c r="K1808" s="95"/>
      <c r="M1808" s="95"/>
      <c r="N1808" s="95"/>
      <c r="O1808" s="117"/>
      <c r="P1808" s="95"/>
      <c r="Q1808" s="117"/>
      <c r="R1808" s="117"/>
      <c r="S1808" s="95"/>
      <c r="U1808" s="95"/>
      <c r="Z1808" s="95"/>
    </row>
    <row r="1809" spans="4:26" x14ac:dyDescent="0.45">
      <c r="D1809" s="23"/>
      <c r="E1809" s="95"/>
      <c r="F1809" s="95"/>
      <c r="K1809" s="95"/>
      <c r="M1809" s="95"/>
      <c r="N1809" s="95"/>
      <c r="O1809" s="117"/>
      <c r="P1809" s="95"/>
      <c r="Q1809" s="117"/>
      <c r="R1809" s="117"/>
      <c r="S1809" s="95"/>
      <c r="U1809" s="95"/>
      <c r="Z1809" s="95"/>
    </row>
    <row r="1810" spans="4:26" x14ac:dyDescent="0.45">
      <c r="D1810" s="23"/>
      <c r="E1810" s="95"/>
      <c r="F1810" s="95"/>
      <c r="K1810" s="95"/>
      <c r="M1810" s="95"/>
      <c r="N1810" s="95"/>
      <c r="O1810" s="117"/>
      <c r="P1810" s="95"/>
      <c r="Q1810" s="117"/>
      <c r="R1810" s="117"/>
      <c r="S1810" s="95"/>
      <c r="U1810" s="95"/>
      <c r="Z1810" s="95"/>
    </row>
    <row r="1811" spans="4:26" x14ac:dyDescent="0.45">
      <c r="D1811" s="23"/>
      <c r="E1811" s="95"/>
      <c r="F1811" s="95"/>
      <c r="K1811" s="95"/>
      <c r="M1811" s="95"/>
      <c r="N1811" s="95"/>
      <c r="O1811" s="117"/>
      <c r="P1811" s="95"/>
      <c r="Q1811" s="117"/>
      <c r="R1811" s="117"/>
      <c r="S1811" s="95"/>
      <c r="U1811" s="95"/>
      <c r="Z1811" s="95"/>
    </row>
    <row r="1812" spans="4:26" x14ac:dyDescent="0.45">
      <c r="D1812" s="23"/>
      <c r="E1812" s="95"/>
      <c r="F1812" s="95"/>
      <c r="K1812" s="95"/>
      <c r="M1812" s="95"/>
      <c r="N1812" s="95"/>
      <c r="O1812" s="117"/>
      <c r="P1812" s="95"/>
      <c r="Q1812" s="117"/>
      <c r="R1812" s="117"/>
      <c r="S1812" s="95"/>
      <c r="U1812" s="95"/>
      <c r="Z1812" s="95"/>
    </row>
    <row r="1813" spans="4:26" x14ac:dyDescent="0.45">
      <c r="D1813" s="23"/>
      <c r="E1813" s="95"/>
      <c r="F1813" s="95"/>
      <c r="K1813" s="95"/>
      <c r="M1813" s="95"/>
      <c r="N1813" s="95"/>
      <c r="O1813" s="117"/>
      <c r="P1813" s="95"/>
      <c r="Q1813" s="117"/>
      <c r="R1813" s="117"/>
      <c r="S1813" s="95"/>
      <c r="U1813" s="95"/>
      <c r="Z1813" s="95"/>
    </row>
    <row r="1814" spans="4:26" x14ac:dyDescent="0.45">
      <c r="D1814" s="23"/>
      <c r="E1814" s="95"/>
      <c r="F1814" s="95"/>
      <c r="K1814" s="95"/>
      <c r="M1814" s="95"/>
      <c r="N1814" s="95"/>
      <c r="O1814" s="117"/>
      <c r="P1814" s="95"/>
      <c r="Q1814" s="117"/>
      <c r="R1814" s="117"/>
      <c r="S1814" s="95"/>
      <c r="U1814" s="95"/>
      <c r="Z1814" s="95"/>
    </row>
    <row r="1815" spans="4:26" x14ac:dyDescent="0.45">
      <c r="D1815" s="23"/>
      <c r="E1815" s="95"/>
      <c r="F1815" s="95"/>
      <c r="K1815" s="95"/>
      <c r="M1815" s="95"/>
      <c r="N1815" s="95"/>
      <c r="O1815" s="117"/>
      <c r="P1815" s="95"/>
      <c r="Q1815" s="117"/>
      <c r="R1815" s="117"/>
      <c r="S1815" s="95"/>
      <c r="U1815" s="95"/>
      <c r="Z1815" s="95"/>
    </row>
    <row r="1816" spans="4:26" x14ac:dyDescent="0.45">
      <c r="D1816" s="23"/>
      <c r="E1816" s="95"/>
      <c r="F1816" s="95"/>
      <c r="K1816" s="95"/>
      <c r="M1816" s="95"/>
      <c r="N1816" s="95"/>
      <c r="O1816" s="117"/>
      <c r="P1816" s="95"/>
      <c r="Q1816" s="117"/>
      <c r="R1816" s="117"/>
      <c r="S1816" s="95"/>
      <c r="U1816" s="95"/>
      <c r="Z1816" s="95"/>
    </row>
    <row r="1817" spans="4:26" x14ac:dyDescent="0.45">
      <c r="D1817" s="23"/>
      <c r="E1817" s="95"/>
      <c r="F1817" s="95"/>
      <c r="K1817" s="95"/>
      <c r="M1817" s="95"/>
      <c r="N1817" s="95"/>
      <c r="O1817" s="117"/>
      <c r="P1817" s="95"/>
      <c r="Q1817" s="117"/>
      <c r="R1817" s="117"/>
      <c r="S1817" s="95"/>
      <c r="U1817" s="95"/>
      <c r="Z1817" s="95"/>
    </row>
    <row r="1818" spans="4:26" x14ac:dyDescent="0.45">
      <c r="D1818" s="23"/>
      <c r="E1818" s="95"/>
      <c r="F1818" s="95"/>
      <c r="K1818" s="95"/>
      <c r="M1818" s="95"/>
      <c r="N1818" s="95"/>
      <c r="O1818" s="117"/>
      <c r="P1818" s="95"/>
      <c r="Q1818" s="117"/>
      <c r="R1818" s="117"/>
      <c r="S1818" s="95"/>
      <c r="U1818" s="95"/>
      <c r="Z1818" s="95"/>
    </row>
    <row r="1819" spans="4:26" x14ac:dyDescent="0.45">
      <c r="D1819" s="23"/>
      <c r="E1819" s="95"/>
      <c r="F1819" s="95"/>
      <c r="K1819" s="95"/>
      <c r="M1819" s="95"/>
      <c r="N1819" s="95"/>
      <c r="O1819" s="117"/>
      <c r="P1819" s="95"/>
      <c r="Q1819" s="117"/>
      <c r="R1819" s="117"/>
      <c r="S1819" s="95"/>
      <c r="U1819" s="95"/>
      <c r="Z1819" s="95"/>
    </row>
    <row r="1820" spans="4:26" x14ac:dyDescent="0.45">
      <c r="D1820" s="23"/>
      <c r="E1820" s="95"/>
      <c r="F1820" s="95"/>
      <c r="K1820" s="95"/>
      <c r="M1820" s="95"/>
      <c r="N1820" s="95"/>
      <c r="O1820" s="117"/>
      <c r="P1820" s="95"/>
      <c r="Q1820" s="117"/>
      <c r="R1820" s="117"/>
      <c r="S1820" s="95"/>
      <c r="U1820" s="95"/>
      <c r="Z1820" s="95"/>
    </row>
    <row r="1821" spans="4:26" x14ac:dyDescent="0.45">
      <c r="D1821" s="23"/>
      <c r="E1821" s="95"/>
      <c r="F1821" s="95"/>
      <c r="K1821" s="95"/>
      <c r="M1821" s="95"/>
      <c r="N1821" s="95"/>
      <c r="O1821" s="117"/>
      <c r="P1821" s="95"/>
      <c r="Q1821" s="117"/>
      <c r="R1821" s="117"/>
      <c r="S1821" s="95"/>
      <c r="U1821" s="95"/>
      <c r="Z1821" s="95"/>
    </row>
    <row r="1822" spans="4:26" x14ac:dyDescent="0.45">
      <c r="D1822" s="23"/>
      <c r="E1822" s="95"/>
      <c r="F1822" s="95"/>
      <c r="K1822" s="95"/>
      <c r="M1822" s="95"/>
      <c r="N1822" s="95"/>
      <c r="O1822" s="117"/>
      <c r="P1822" s="95"/>
      <c r="Q1822" s="117"/>
      <c r="R1822" s="117"/>
      <c r="S1822" s="95"/>
      <c r="U1822" s="95"/>
      <c r="Z1822" s="95"/>
    </row>
    <row r="1823" spans="4:26" x14ac:dyDescent="0.45">
      <c r="D1823" s="23"/>
      <c r="E1823" s="95"/>
      <c r="F1823" s="95"/>
      <c r="K1823" s="95"/>
      <c r="M1823" s="95"/>
      <c r="N1823" s="95"/>
      <c r="O1823" s="117"/>
      <c r="P1823" s="95"/>
      <c r="Q1823" s="117"/>
      <c r="R1823" s="117"/>
      <c r="S1823" s="95"/>
      <c r="U1823" s="95"/>
      <c r="Z1823" s="95"/>
    </row>
    <row r="1824" spans="4:26" x14ac:dyDescent="0.45">
      <c r="D1824" s="23"/>
      <c r="E1824" s="95"/>
      <c r="F1824" s="95"/>
      <c r="K1824" s="95"/>
      <c r="M1824" s="95"/>
      <c r="N1824" s="95"/>
      <c r="O1824" s="117"/>
      <c r="P1824" s="95"/>
      <c r="Q1824" s="117"/>
      <c r="R1824" s="117"/>
      <c r="S1824" s="95"/>
      <c r="U1824" s="95"/>
      <c r="Z1824" s="95"/>
    </row>
    <row r="1825" spans="4:26" x14ac:dyDescent="0.45">
      <c r="D1825" s="23"/>
      <c r="E1825" s="95"/>
      <c r="F1825" s="95"/>
      <c r="K1825" s="95"/>
      <c r="M1825" s="95"/>
      <c r="N1825" s="95"/>
      <c r="O1825" s="117"/>
      <c r="P1825" s="95"/>
      <c r="Q1825" s="117"/>
      <c r="R1825" s="117"/>
      <c r="S1825" s="95"/>
      <c r="U1825" s="95"/>
      <c r="Z1825" s="95"/>
    </row>
    <row r="1826" spans="4:26" x14ac:dyDescent="0.45">
      <c r="D1826" s="23"/>
      <c r="E1826" s="95"/>
      <c r="F1826" s="95"/>
      <c r="K1826" s="95"/>
      <c r="M1826" s="95"/>
      <c r="N1826" s="95"/>
      <c r="O1826" s="117"/>
      <c r="P1826" s="95"/>
      <c r="Q1826" s="117"/>
      <c r="R1826" s="117"/>
      <c r="S1826" s="95"/>
      <c r="U1826" s="95"/>
      <c r="Z1826" s="95"/>
    </row>
    <row r="1827" spans="4:26" x14ac:dyDescent="0.45">
      <c r="D1827" s="23"/>
      <c r="E1827" s="95"/>
      <c r="F1827" s="95"/>
      <c r="K1827" s="95"/>
      <c r="M1827" s="95"/>
      <c r="N1827" s="95"/>
      <c r="O1827" s="117"/>
      <c r="P1827" s="95"/>
      <c r="Q1827" s="117"/>
      <c r="R1827" s="117"/>
      <c r="S1827" s="95"/>
      <c r="U1827" s="95"/>
      <c r="Z1827" s="95"/>
    </row>
    <row r="1828" spans="4:26" x14ac:dyDescent="0.45">
      <c r="D1828" s="23"/>
      <c r="E1828" s="95"/>
      <c r="F1828" s="95"/>
      <c r="K1828" s="95"/>
      <c r="M1828" s="95"/>
      <c r="N1828" s="95"/>
      <c r="O1828" s="117"/>
      <c r="P1828" s="95"/>
      <c r="Q1828" s="117"/>
      <c r="R1828" s="117"/>
      <c r="S1828" s="95"/>
      <c r="U1828" s="95"/>
      <c r="Z1828" s="95"/>
    </row>
    <row r="1829" spans="4:26" x14ac:dyDescent="0.45">
      <c r="D1829" s="23"/>
      <c r="E1829" s="95"/>
      <c r="F1829" s="95"/>
      <c r="K1829" s="95"/>
      <c r="M1829" s="95"/>
      <c r="N1829" s="95"/>
      <c r="O1829" s="117"/>
      <c r="P1829" s="95"/>
      <c r="Q1829" s="117"/>
      <c r="R1829" s="117"/>
      <c r="S1829" s="95"/>
      <c r="U1829" s="95"/>
      <c r="Z1829" s="95"/>
    </row>
    <row r="1830" spans="4:26" x14ac:dyDescent="0.45">
      <c r="D1830" s="23"/>
      <c r="E1830" s="95"/>
      <c r="F1830" s="95"/>
      <c r="K1830" s="95"/>
      <c r="M1830" s="95"/>
      <c r="N1830" s="95"/>
      <c r="O1830" s="117"/>
      <c r="P1830" s="95"/>
      <c r="Q1830" s="117"/>
      <c r="R1830" s="117"/>
      <c r="S1830" s="95"/>
      <c r="U1830" s="95"/>
      <c r="Z1830" s="95"/>
    </row>
    <row r="1831" spans="4:26" x14ac:dyDescent="0.45">
      <c r="D1831" s="23"/>
      <c r="E1831" s="95"/>
      <c r="F1831" s="95"/>
      <c r="K1831" s="95"/>
      <c r="M1831" s="95"/>
      <c r="N1831" s="95"/>
      <c r="O1831" s="117"/>
      <c r="P1831" s="95"/>
      <c r="Q1831" s="117"/>
      <c r="R1831" s="117"/>
      <c r="S1831" s="95"/>
      <c r="U1831" s="95"/>
      <c r="Z1831" s="95"/>
    </row>
    <row r="1832" spans="4:26" x14ac:dyDescent="0.45">
      <c r="D1832" s="23"/>
      <c r="E1832" s="95"/>
      <c r="F1832" s="95"/>
      <c r="K1832" s="95"/>
      <c r="M1832" s="95"/>
      <c r="N1832" s="95"/>
      <c r="O1832" s="117"/>
      <c r="P1832" s="95"/>
      <c r="Q1832" s="117"/>
      <c r="R1832" s="117"/>
      <c r="S1832" s="95"/>
      <c r="U1832" s="95"/>
      <c r="Z1832" s="95"/>
    </row>
    <row r="1833" spans="4:26" x14ac:dyDescent="0.45">
      <c r="D1833" s="23"/>
      <c r="E1833" s="95"/>
      <c r="F1833" s="95"/>
      <c r="K1833" s="95"/>
      <c r="M1833" s="95"/>
      <c r="N1833" s="95"/>
      <c r="O1833" s="117"/>
      <c r="P1833" s="95"/>
      <c r="Q1833" s="117"/>
      <c r="R1833" s="117"/>
      <c r="S1833" s="95"/>
      <c r="U1833" s="95"/>
      <c r="Z1833" s="95"/>
    </row>
    <row r="1834" spans="4:26" x14ac:dyDescent="0.45">
      <c r="D1834" s="23"/>
      <c r="E1834" s="95"/>
      <c r="F1834" s="95"/>
      <c r="K1834" s="95"/>
      <c r="M1834" s="95"/>
      <c r="N1834" s="95"/>
      <c r="O1834" s="117"/>
      <c r="P1834" s="95"/>
      <c r="Q1834" s="117"/>
      <c r="R1834" s="117"/>
      <c r="S1834" s="95"/>
      <c r="U1834" s="95"/>
      <c r="Z1834" s="95"/>
    </row>
    <row r="1835" spans="4:26" x14ac:dyDescent="0.45">
      <c r="D1835" s="23"/>
      <c r="E1835" s="95"/>
      <c r="F1835" s="95"/>
      <c r="K1835" s="95"/>
      <c r="M1835" s="95"/>
      <c r="N1835" s="95"/>
      <c r="O1835" s="117"/>
      <c r="P1835" s="95"/>
      <c r="Q1835" s="117"/>
      <c r="R1835" s="117"/>
      <c r="S1835" s="95"/>
      <c r="U1835" s="95"/>
      <c r="Z1835" s="95"/>
    </row>
    <row r="1836" spans="4:26" x14ac:dyDescent="0.45">
      <c r="D1836" s="23"/>
      <c r="E1836" s="95"/>
      <c r="F1836" s="95"/>
      <c r="K1836" s="95"/>
      <c r="M1836" s="95"/>
      <c r="N1836" s="95"/>
      <c r="O1836" s="117"/>
      <c r="P1836" s="95"/>
      <c r="Q1836" s="117"/>
      <c r="R1836" s="117"/>
      <c r="S1836" s="95"/>
      <c r="U1836" s="95"/>
      <c r="Z1836" s="95"/>
    </row>
    <row r="1837" spans="4:26" x14ac:dyDescent="0.45">
      <c r="D1837" s="23"/>
      <c r="E1837" s="95"/>
      <c r="F1837" s="95"/>
      <c r="K1837" s="95"/>
      <c r="M1837" s="95"/>
      <c r="N1837" s="95"/>
      <c r="O1837" s="117"/>
      <c r="P1837" s="95"/>
      <c r="Q1837" s="117"/>
      <c r="R1837" s="117"/>
      <c r="S1837" s="95"/>
      <c r="U1837" s="95"/>
      <c r="Z1837" s="95"/>
    </row>
    <row r="1838" spans="4:26" x14ac:dyDescent="0.45">
      <c r="D1838" s="23"/>
      <c r="E1838" s="95"/>
      <c r="F1838" s="95"/>
      <c r="K1838" s="95"/>
      <c r="M1838" s="95"/>
      <c r="N1838" s="95"/>
      <c r="O1838" s="117"/>
      <c r="P1838" s="95"/>
      <c r="Q1838" s="117"/>
      <c r="R1838" s="117"/>
      <c r="S1838" s="95"/>
      <c r="U1838" s="95"/>
      <c r="Z1838" s="95"/>
    </row>
    <row r="1839" spans="4:26" x14ac:dyDescent="0.45">
      <c r="D1839" s="23"/>
      <c r="E1839" s="95"/>
      <c r="F1839" s="95"/>
      <c r="K1839" s="95"/>
      <c r="M1839" s="95"/>
      <c r="N1839" s="95"/>
      <c r="O1839" s="117"/>
      <c r="P1839" s="95"/>
      <c r="Q1839" s="117"/>
      <c r="R1839" s="117"/>
      <c r="S1839" s="95"/>
      <c r="U1839" s="95"/>
      <c r="Z1839" s="95"/>
    </row>
    <row r="1840" spans="4:26" x14ac:dyDescent="0.45">
      <c r="D1840" s="23"/>
      <c r="E1840" s="95"/>
      <c r="F1840" s="95"/>
      <c r="K1840" s="95"/>
      <c r="M1840" s="95"/>
      <c r="N1840" s="95"/>
      <c r="O1840" s="117"/>
      <c r="P1840" s="95"/>
      <c r="Q1840" s="117"/>
      <c r="R1840" s="117"/>
      <c r="S1840" s="95"/>
      <c r="U1840" s="95"/>
      <c r="Z1840" s="95"/>
    </row>
    <row r="1841" spans="4:26" x14ac:dyDescent="0.45">
      <c r="D1841" s="23"/>
      <c r="E1841" s="95"/>
      <c r="F1841" s="95"/>
      <c r="K1841" s="95"/>
      <c r="M1841" s="95"/>
      <c r="N1841" s="95"/>
      <c r="O1841" s="117"/>
      <c r="P1841" s="95"/>
      <c r="Q1841" s="117"/>
      <c r="R1841" s="117"/>
      <c r="S1841" s="95"/>
      <c r="U1841" s="95"/>
      <c r="Z1841" s="95"/>
    </row>
    <row r="1842" spans="4:26" x14ac:dyDescent="0.45">
      <c r="D1842" s="23"/>
      <c r="E1842" s="95"/>
      <c r="F1842" s="95"/>
      <c r="K1842" s="95"/>
      <c r="M1842" s="95"/>
      <c r="N1842" s="95"/>
      <c r="O1842" s="117"/>
      <c r="P1842" s="95"/>
      <c r="Q1842" s="117"/>
      <c r="R1842" s="117"/>
      <c r="S1842" s="95"/>
      <c r="U1842" s="95"/>
      <c r="Z1842" s="95"/>
    </row>
    <row r="1843" spans="4:26" x14ac:dyDescent="0.45">
      <c r="D1843" s="23"/>
      <c r="E1843" s="95"/>
      <c r="F1843" s="95"/>
      <c r="K1843" s="95"/>
      <c r="M1843" s="95"/>
      <c r="N1843" s="95"/>
      <c r="O1843" s="117"/>
      <c r="P1843" s="95"/>
      <c r="Q1843" s="117"/>
      <c r="R1843" s="117"/>
      <c r="S1843" s="95"/>
      <c r="U1843" s="95"/>
      <c r="Z1843" s="95"/>
    </row>
    <row r="1844" spans="4:26" x14ac:dyDescent="0.45">
      <c r="D1844" s="23"/>
      <c r="E1844" s="95"/>
      <c r="F1844" s="95"/>
      <c r="K1844" s="95"/>
      <c r="M1844" s="95"/>
      <c r="N1844" s="95"/>
      <c r="O1844" s="117"/>
      <c r="P1844" s="95"/>
      <c r="Q1844" s="117"/>
      <c r="R1844" s="117"/>
      <c r="S1844" s="95"/>
      <c r="U1844" s="95"/>
      <c r="Z1844" s="95"/>
    </row>
    <row r="1845" spans="4:26" x14ac:dyDescent="0.45">
      <c r="D1845" s="23"/>
      <c r="E1845" s="95"/>
      <c r="F1845" s="95"/>
      <c r="K1845" s="95"/>
      <c r="M1845" s="95"/>
      <c r="N1845" s="95"/>
      <c r="O1845" s="117"/>
      <c r="P1845" s="95"/>
      <c r="Q1845" s="117"/>
      <c r="R1845" s="117"/>
      <c r="S1845" s="95"/>
      <c r="U1845" s="95"/>
      <c r="Z1845" s="95"/>
    </row>
    <row r="1846" spans="4:26" x14ac:dyDescent="0.45">
      <c r="D1846" s="23"/>
      <c r="E1846" s="95"/>
      <c r="F1846" s="95"/>
      <c r="K1846" s="95"/>
      <c r="M1846" s="95"/>
      <c r="N1846" s="95"/>
      <c r="O1846" s="117"/>
      <c r="P1846" s="95"/>
      <c r="Q1846" s="117"/>
      <c r="R1846" s="117"/>
      <c r="S1846" s="95"/>
      <c r="U1846" s="95"/>
      <c r="Z1846" s="95"/>
    </row>
    <row r="1847" spans="4:26" x14ac:dyDescent="0.45">
      <c r="D1847" s="23"/>
      <c r="E1847" s="95"/>
      <c r="F1847" s="95"/>
      <c r="K1847" s="95"/>
      <c r="M1847" s="95"/>
      <c r="N1847" s="95"/>
      <c r="O1847" s="117"/>
      <c r="P1847" s="95"/>
      <c r="Q1847" s="117"/>
      <c r="R1847" s="117"/>
      <c r="S1847" s="95"/>
      <c r="U1847" s="95"/>
      <c r="Z1847" s="95"/>
    </row>
    <row r="1848" spans="4:26" x14ac:dyDescent="0.45">
      <c r="D1848" s="23"/>
      <c r="E1848" s="95"/>
      <c r="F1848" s="95"/>
      <c r="K1848" s="95"/>
      <c r="M1848" s="95"/>
      <c r="N1848" s="95"/>
      <c r="O1848" s="117"/>
      <c r="P1848" s="95"/>
      <c r="Q1848" s="117"/>
      <c r="R1848" s="117"/>
      <c r="S1848" s="95"/>
      <c r="U1848" s="95"/>
      <c r="Z1848" s="95"/>
    </row>
    <row r="1849" spans="4:26" x14ac:dyDescent="0.45">
      <c r="D1849" s="23"/>
      <c r="E1849" s="95"/>
      <c r="F1849" s="95"/>
      <c r="K1849" s="95"/>
      <c r="M1849" s="95"/>
      <c r="N1849" s="95"/>
      <c r="O1849" s="117"/>
      <c r="P1849" s="95"/>
      <c r="Q1849" s="117"/>
      <c r="R1849" s="117"/>
      <c r="S1849" s="95"/>
      <c r="U1849" s="95"/>
      <c r="Z1849" s="95"/>
    </row>
    <row r="1850" spans="4:26" x14ac:dyDescent="0.45">
      <c r="D1850" s="23"/>
      <c r="E1850" s="95"/>
      <c r="F1850" s="95"/>
      <c r="K1850" s="95"/>
      <c r="M1850" s="95"/>
      <c r="N1850" s="95"/>
      <c r="O1850" s="117"/>
      <c r="P1850" s="95"/>
      <c r="Q1850" s="117"/>
      <c r="R1850" s="117"/>
      <c r="S1850" s="95"/>
      <c r="U1850" s="95"/>
      <c r="Z1850" s="95"/>
    </row>
    <row r="1851" spans="4:26" x14ac:dyDescent="0.45">
      <c r="D1851" s="23"/>
      <c r="E1851" s="95"/>
      <c r="F1851" s="95"/>
      <c r="K1851" s="95"/>
      <c r="M1851" s="95"/>
      <c r="N1851" s="95"/>
      <c r="O1851" s="117"/>
      <c r="P1851" s="95"/>
      <c r="Q1851" s="117"/>
      <c r="R1851" s="117"/>
      <c r="S1851" s="95"/>
      <c r="U1851" s="95"/>
      <c r="Z1851" s="95"/>
    </row>
    <row r="1852" spans="4:26" x14ac:dyDescent="0.45">
      <c r="D1852" s="23"/>
      <c r="E1852" s="95"/>
      <c r="F1852" s="95"/>
      <c r="K1852" s="95"/>
      <c r="M1852" s="95"/>
      <c r="N1852" s="95"/>
      <c r="O1852" s="117"/>
      <c r="P1852" s="95"/>
      <c r="Q1852" s="117"/>
      <c r="R1852" s="117"/>
      <c r="S1852" s="95"/>
      <c r="U1852" s="95"/>
      <c r="Z1852" s="95"/>
    </row>
    <row r="1853" spans="4:26" x14ac:dyDescent="0.45">
      <c r="D1853" s="23"/>
      <c r="E1853" s="95"/>
      <c r="F1853" s="95"/>
      <c r="K1853" s="95"/>
      <c r="M1853" s="95"/>
      <c r="N1853" s="95"/>
      <c r="O1853" s="117"/>
      <c r="P1853" s="95"/>
      <c r="Q1853" s="117"/>
      <c r="R1853" s="117"/>
      <c r="S1853" s="95"/>
      <c r="U1853" s="95"/>
      <c r="Z1853" s="95"/>
    </row>
    <row r="1854" spans="4:26" x14ac:dyDescent="0.45">
      <c r="D1854" s="23"/>
      <c r="E1854" s="95"/>
      <c r="F1854" s="95"/>
      <c r="K1854" s="95"/>
      <c r="M1854" s="95"/>
      <c r="N1854" s="95"/>
      <c r="O1854" s="117"/>
      <c r="P1854" s="95"/>
      <c r="Q1854" s="117"/>
      <c r="R1854" s="117"/>
      <c r="S1854" s="95"/>
      <c r="U1854" s="95"/>
      <c r="Z1854" s="95"/>
    </row>
    <row r="1855" spans="4:26" x14ac:dyDescent="0.45">
      <c r="D1855" s="23"/>
      <c r="E1855" s="95"/>
      <c r="F1855" s="95"/>
      <c r="K1855" s="95"/>
      <c r="M1855" s="95"/>
      <c r="N1855" s="95"/>
      <c r="O1855" s="117"/>
      <c r="P1855" s="95"/>
      <c r="Q1855" s="117"/>
      <c r="R1855" s="117"/>
      <c r="S1855" s="95"/>
      <c r="U1855" s="95"/>
      <c r="Z1855" s="95"/>
    </row>
    <row r="1856" spans="4:26" x14ac:dyDescent="0.45">
      <c r="D1856" s="23"/>
      <c r="E1856" s="95"/>
      <c r="F1856" s="95"/>
      <c r="K1856" s="95"/>
      <c r="M1856" s="95"/>
      <c r="N1856" s="95"/>
      <c r="O1856" s="117"/>
      <c r="P1856" s="95"/>
      <c r="Q1856" s="117"/>
      <c r="R1856" s="117"/>
      <c r="S1856" s="95"/>
      <c r="U1856" s="95"/>
      <c r="Z1856" s="95"/>
    </row>
    <row r="1857" spans="4:26" x14ac:dyDescent="0.45">
      <c r="D1857" s="23"/>
      <c r="E1857" s="95"/>
      <c r="F1857" s="95"/>
      <c r="K1857" s="95"/>
      <c r="M1857" s="95"/>
      <c r="N1857" s="95"/>
      <c r="O1857" s="117"/>
      <c r="P1857" s="95"/>
      <c r="Q1857" s="117"/>
      <c r="R1857" s="117"/>
      <c r="S1857" s="95"/>
      <c r="U1857" s="95"/>
      <c r="Z1857" s="95"/>
    </row>
    <row r="1858" spans="4:26" x14ac:dyDescent="0.45">
      <c r="D1858" s="23"/>
      <c r="E1858" s="95"/>
      <c r="F1858" s="95"/>
      <c r="K1858" s="95"/>
      <c r="M1858" s="95"/>
      <c r="N1858" s="95"/>
      <c r="O1858" s="117"/>
      <c r="P1858" s="95"/>
      <c r="Q1858" s="117"/>
      <c r="R1858" s="117"/>
      <c r="S1858" s="95"/>
      <c r="U1858" s="95"/>
      <c r="Z1858" s="95"/>
    </row>
    <row r="1859" spans="4:26" x14ac:dyDescent="0.45">
      <c r="D1859" s="23"/>
      <c r="E1859" s="95"/>
      <c r="F1859" s="95"/>
      <c r="K1859" s="95"/>
      <c r="M1859" s="95"/>
      <c r="N1859" s="95"/>
      <c r="O1859" s="117"/>
      <c r="P1859" s="95"/>
      <c r="Q1859" s="117"/>
      <c r="R1859" s="117"/>
      <c r="S1859" s="95"/>
      <c r="U1859" s="95"/>
      <c r="Z1859" s="95"/>
    </row>
    <row r="1860" spans="4:26" x14ac:dyDescent="0.45">
      <c r="D1860" s="23"/>
      <c r="E1860" s="95"/>
      <c r="F1860" s="95"/>
      <c r="K1860" s="95"/>
      <c r="M1860" s="95"/>
      <c r="N1860" s="95"/>
      <c r="O1860" s="117"/>
      <c r="P1860" s="95"/>
      <c r="Q1860" s="117"/>
      <c r="R1860" s="117"/>
      <c r="S1860" s="95"/>
      <c r="U1860" s="95"/>
      <c r="Z1860" s="95"/>
    </row>
    <row r="1861" spans="4:26" x14ac:dyDescent="0.45">
      <c r="D1861" s="23"/>
      <c r="E1861" s="95"/>
      <c r="F1861" s="95"/>
      <c r="K1861" s="95"/>
      <c r="M1861" s="95"/>
      <c r="N1861" s="95"/>
      <c r="O1861" s="117"/>
      <c r="P1861" s="95"/>
      <c r="Q1861" s="117"/>
      <c r="R1861" s="117"/>
      <c r="S1861" s="95"/>
      <c r="U1861" s="95"/>
      <c r="Z1861" s="95"/>
    </row>
    <row r="1862" spans="4:26" x14ac:dyDescent="0.45">
      <c r="D1862" s="23"/>
      <c r="E1862" s="95"/>
      <c r="F1862" s="95"/>
      <c r="K1862" s="95"/>
      <c r="M1862" s="95"/>
      <c r="N1862" s="95"/>
      <c r="O1862" s="117"/>
      <c r="P1862" s="95"/>
      <c r="Q1862" s="117"/>
      <c r="R1862" s="117"/>
      <c r="S1862" s="95"/>
      <c r="U1862" s="95"/>
      <c r="Z1862" s="95"/>
    </row>
    <row r="1863" spans="4:26" x14ac:dyDescent="0.45">
      <c r="D1863" s="23"/>
      <c r="E1863" s="95"/>
      <c r="F1863" s="95"/>
      <c r="K1863" s="95"/>
      <c r="M1863" s="95"/>
      <c r="N1863" s="95"/>
      <c r="O1863" s="117"/>
      <c r="P1863" s="95"/>
      <c r="Q1863" s="117"/>
      <c r="R1863" s="117"/>
      <c r="S1863" s="95"/>
      <c r="U1863" s="95"/>
      <c r="Z1863" s="95"/>
    </row>
    <row r="1864" spans="4:26" x14ac:dyDescent="0.45">
      <c r="D1864" s="23"/>
      <c r="E1864" s="95"/>
      <c r="F1864" s="95"/>
      <c r="K1864" s="95"/>
      <c r="M1864" s="95"/>
      <c r="N1864" s="95"/>
      <c r="O1864" s="117"/>
      <c r="P1864" s="95"/>
      <c r="Q1864" s="117"/>
      <c r="R1864" s="117"/>
      <c r="S1864" s="95"/>
      <c r="U1864" s="95"/>
      <c r="Z1864" s="95"/>
    </row>
    <row r="1865" spans="4:26" x14ac:dyDescent="0.45">
      <c r="D1865" s="23"/>
      <c r="E1865" s="95"/>
      <c r="F1865" s="95"/>
      <c r="K1865" s="95"/>
      <c r="M1865" s="95"/>
      <c r="N1865" s="95"/>
      <c r="O1865" s="117"/>
      <c r="P1865" s="95"/>
      <c r="Q1865" s="117"/>
      <c r="R1865" s="117"/>
      <c r="S1865" s="95"/>
      <c r="U1865" s="95"/>
      <c r="Z1865" s="95"/>
    </row>
    <row r="1866" spans="4:26" x14ac:dyDescent="0.45">
      <c r="D1866" s="23"/>
      <c r="E1866" s="95"/>
      <c r="F1866" s="95"/>
      <c r="K1866" s="95"/>
      <c r="M1866" s="95"/>
      <c r="N1866" s="95"/>
      <c r="O1866" s="117"/>
      <c r="P1866" s="95"/>
      <c r="Q1866" s="117"/>
      <c r="R1866" s="117"/>
      <c r="S1866" s="95"/>
      <c r="U1866" s="95"/>
      <c r="Z1866" s="95"/>
    </row>
    <row r="1867" spans="4:26" x14ac:dyDescent="0.45">
      <c r="D1867" s="23"/>
      <c r="E1867" s="95"/>
      <c r="F1867" s="95"/>
      <c r="K1867" s="95"/>
      <c r="M1867" s="95"/>
      <c r="N1867" s="95"/>
      <c r="O1867" s="117"/>
      <c r="P1867" s="95"/>
      <c r="Q1867" s="117"/>
      <c r="R1867" s="117"/>
      <c r="S1867" s="95"/>
      <c r="U1867" s="95"/>
      <c r="Z1867" s="95"/>
    </row>
    <row r="1868" spans="4:26" x14ac:dyDescent="0.45">
      <c r="D1868" s="23"/>
      <c r="E1868" s="95"/>
      <c r="F1868" s="95"/>
      <c r="K1868" s="95"/>
      <c r="M1868" s="95"/>
      <c r="N1868" s="95"/>
      <c r="O1868" s="117"/>
      <c r="P1868" s="95"/>
      <c r="Q1868" s="117"/>
      <c r="R1868" s="117"/>
      <c r="S1868" s="95"/>
      <c r="U1868" s="95"/>
      <c r="Z1868" s="95"/>
    </row>
    <row r="1869" spans="4:26" x14ac:dyDescent="0.45">
      <c r="D1869" s="23"/>
      <c r="E1869" s="95"/>
      <c r="F1869" s="95"/>
      <c r="K1869" s="95"/>
      <c r="M1869" s="95"/>
      <c r="N1869" s="95"/>
      <c r="O1869" s="117"/>
      <c r="P1869" s="95"/>
      <c r="Q1869" s="117"/>
      <c r="R1869" s="117"/>
      <c r="S1869" s="95"/>
      <c r="U1869" s="95"/>
      <c r="Z1869" s="95"/>
    </row>
    <row r="1870" spans="4:26" x14ac:dyDescent="0.45">
      <c r="D1870" s="23"/>
      <c r="E1870" s="95"/>
      <c r="F1870" s="95"/>
      <c r="K1870" s="95"/>
      <c r="M1870" s="95"/>
      <c r="N1870" s="95"/>
      <c r="O1870" s="117"/>
      <c r="P1870" s="95"/>
      <c r="Q1870" s="117"/>
      <c r="R1870" s="117"/>
      <c r="S1870" s="95"/>
      <c r="U1870" s="95"/>
      <c r="Z1870" s="95"/>
    </row>
    <row r="1871" spans="4:26" x14ac:dyDescent="0.45">
      <c r="D1871" s="23"/>
      <c r="E1871" s="95"/>
      <c r="F1871" s="95"/>
      <c r="K1871" s="95"/>
      <c r="M1871" s="95"/>
      <c r="N1871" s="95"/>
      <c r="O1871" s="117"/>
      <c r="P1871" s="95"/>
      <c r="Q1871" s="117"/>
      <c r="R1871" s="117"/>
      <c r="S1871" s="95"/>
      <c r="U1871" s="95"/>
      <c r="Z1871" s="95"/>
    </row>
    <row r="1872" spans="4:26" x14ac:dyDescent="0.45">
      <c r="D1872" s="23"/>
      <c r="E1872" s="95"/>
      <c r="F1872" s="95"/>
      <c r="K1872" s="95"/>
      <c r="M1872" s="95"/>
      <c r="N1872" s="95"/>
      <c r="O1872" s="117"/>
      <c r="P1872" s="95"/>
      <c r="Q1872" s="117"/>
      <c r="R1872" s="117"/>
      <c r="S1872" s="95"/>
      <c r="U1872" s="95"/>
      <c r="Z1872" s="95"/>
    </row>
    <row r="1873" spans="4:26" x14ac:dyDescent="0.45">
      <c r="D1873" s="23"/>
      <c r="E1873" s="95"/>
      <c r="F1873" s="95"/>
      <c r="K1873" s="95"/>
      <c r="M1873" s="95"/>
      <c r="N1873" s="95"/>
      <c r="O1873" s="117"/>
      <c r="P1873" s="95"/>
      <c r="Q1873" s="117"/>
      <c r="R1873" s="117"/>
      <c r="S1873" s="95"/>
      <c r="U1873" s="95"/>
      <c r="Z1873" s="95"/>
    </row>
    <row r="1874" spans="4:26" x14ac:dyDescent="0.45">
      <c r="D1874" s="23"/>
      <c r="E1874" s="95"/>
      <c r="F1874" s="95"/>
      <c r="K1874" s="95"/>
      <c r="M1874" s="95"/>
      <c r="N1874" s="95"/>
      <c r="O1874" s="117"/>
      <c r="P1874" s="95"/>
      <c r="Q1874" s="117"/>
      <c r="R1874" s="117"/>
      <c r="S1874" s="95"/>
      <c r="U1874" s="95"/>
      <c r="Z1874" s="95"/>
    </row>
    <row r="1875" spans="4:26" x14ac:dyDescent="0.45">
      <c r="D1875" s="23"/>
      <c r="E1875" s="95"/>
      <c r="F1875" s="95"/>
      <c r="K1875" s="95"/>
      <c r="M1875" s="95"/>
      <c r="N1875" s="95"/>
      <c r="O1875" s="117"/>
      <c r="P1875" s="95"/>
      <c r="Q1875" s="117"/>
      <c r="R1875" s="117"/>
      <c r="S1875" s="95"/>
      <c r="U1875" s="95"/>
      <c r="Z1875" s="95"/>
    </row>
    <row r="1876" spans="4:26" x14ac:dyDescent="0.45">
      <c r="D1876" s="23"/>
      <c r="E1876" s="95"/>
      <c r="F1876" s="95"/>
      <c r="K1876" s="95"/>
      <c r="M1876" s="95"/>
      <c r="N1876" s="95"/>
      <c r="O1876" s="117"/>
      <c r="P1876" s="95"/>
      <c r="Q1876" s="117"/>
      <c r="R1876" s="117"/>
      <c r="S1876" s="95"/>
      <c r="U1876" s="95"/>
      <c r="Z1876" s="95"/>
    </row>
    <row r="1877" spans="4:26" x14ac:dyDescent="0.45">
      <c r="D1877" s="23"/>
      <c r="E1877" s="95"/>
      <c r="F1877" s="95"/>
      <c r="K1877" s="95"/>
      <c r="M1877" s="95"/>
      <c r="N1877" s="95"/>
      <c r="O1877" s="117"/>
      <c r="P1877" s="95"/>
      <c r="Q1877" s="117"/>
      <c r="R1877" s="117"/>
      <c r="S1877" s="95"/>
      <c r="U1877" s="95"/>
      <c r="Z1877" s="95"/>
    </row>
    <row r="1878" spans="4:26" x14ac:dyDescent="0.45">
      <c r="D1878" s="23"/>
      <c r="E1878" s="95"/>
      <c r="F1878" s="95"/>
      <c r="K1878" s="95"/>
      <c r="M1878" s="95"/>
      <c r="N1878" s="95"/>
      <c r="O1878" s="117"/>
      <c r="P1878" s="95"/>
      <c r="Q1878" s="117"/>
      <c r="R1878" s="117"/>
      <c r="S1878" s="95"/>
      <c r="U1878" s="95"/>
      <c r="Z1878" s="95"/>
    </row>
    <row r="1879" spans="4:26" x14ac:dyDescent="0.45">
      <c r="D1879" s="23"/>
      <c r="E1879" s="95"/>
      <c r="F1879" s="95"/>
      <c r="K1879" s="95"/>
      <c r="M1879" s="95"/>
      <c r="N1879" s="95"/>
      <c r="O1879" s="117"/>
      <c r="P1879" s="95"/>
      <c r="Q1879" s="117"/>
      <c r="R1879" s="117"/>
      <c r="S1879" s="95"/>
      <c r="U1879" s="95"/>
      <c r="Z1879" s="95"/>
    </row>
    <row r="1880" spans="4:26" x14ac:dyDescent="0.45">
      <c r="D1880" s="23"/>
      <c r="E1880" s="95"/>
      <c r="F1880" s="95"/>
      <c r="K1880" s="95"/>
      <c r="M1880" s="95"/>
      <c r="N1880" s="95"/>
      <c r="O1880" s="117"/>
      <c r="P1880" s="95"/>
      <c r="Q1880" s="117"/>
      <c r="R1880" s="117"/>
      <c r="S1880" s="95"/>
      <c r="U1880" s="95"/>
      <c r="Z1880" s="95"/>
    </row>
    <row r="1881" spans="4:26" x14ac:dyDescent="0.45">
      <c r="D1881" s="23"/>
      <c r="E1881" s="95"/>
      <c r="F1881" s="95"/>
      <c r="K1881" s="95"/>
      <c r="M1881" s="95"/>
      <c r="N1881" s="95"/>
      <c r="O1881" s="117"/>
      <c r="P1881" s="95"/>
      <c r="Q1881" s="117"/>
      <c r="R1881" s="117"/>
      <c r="S1881" s="95"/>
      <c r="U1881" s="95"/>
      <c r="Z1881" s="95"/>
    </row>
    <row r="1882" spans="4:26" x14ac:dyDescent="0.45">
      <c r="D1882" s="23"/>
      <c r="E1882" s="95"/>
      <c r="F1882" s="95"/>
      <c r="K1882" s="95"/>
      <c r="M1882" s="95"/>
      <c r="N1882" s="95"/>
      <c r="O1882" s="117"/>
      <c r="P1882" s="95"/>
      <c r="Q1882" s="117"/>
      <c r="R1882" s="117"/>
      <c r="S1882" s="95"/>
      <c r="U1882" s="95"/>
      <c r="Z1882" s="95"/>
    </row>
    <row r="1883" spans="4:26" x14ac:dyDescent="0.45">
      <c r="D1883" s="23"/>
      <c r="E1883" s="95"/>
      <c r="F1883" s="95"/>
      <c r="K1883" s="95"/>
      <c r="M1883" s="95"/>
      <c r="N1883" s="95"/>
      <c r="O1883" s="117"/>
      <c r="P1883" s="95"/>
      <c r="Q1883" s="117"/>
      <c r="R1883" s="117"/>
      <c r="S1883" s="95"/>
      <c r="U1883" s="95"/>
      <c r="Z1883" s="95"/>
    </row>
    <row r="1884" spans="4:26" x14ac:dyDescent="0.45">
      <c r="D1884" s="23"/>
      <c r="E1884" s="95"/>
      <c r="F1884" s="95"/>
      <c r="K1884" s="95"/>
      <c r="M1884" s="95"/>
      <c r="N1884" s="95"/>
      <c r="O1884" s="117"/>
      <c r="P1884" s="95"/>
      <c r="Q1884" s="117"/>
      <c r="R1884" s="117"/>
      <c r="S1884" s="95"/>
      <c r="U1884" s="95"/>
      <c r="Z1884" s="95"/>
    </row>
    <row r="1885" spans="4:26" x14ac:dyDescent="0.45">
      <c r="D1885" s="23"/>
      <c r="E1885" s="95"/>
      <c r="F1885" s="95"/>
      <c r="K1885" s="95"/>
      <c r="M1885" s="95"/>
      <c r="N1885" s="95"/>
      <c r="O1885" s="117"/>
      <c r="P1885" s="95"/>
      <c r="Q1885" s="117"/>
      <c r="R1885" s="117"/>
      <c r="S1885" s="95"/>
      <c r="U1885" s="95"/>
      <c r="Z1885" s="95"/>
    </row>
    <row r="1886" spans="4:26" x14ac:dyDescent="0.45">
      <c r="D1886" s="23"/>
      <c r="E1886" s="95"/>
      <c r="F1886" s="95"/>
      <c r="K1886" s="95"/>
      <c r="M1886" s="95"/>
      <c r="N1886" s="95"/>
      <c r="O1886" s="117"/>
      <c r="P1886" s="95"/>
      <c r="Q1886" s="117"/>
      <c r="R1886" s="117"/>
      <c r="S1886" s="95"/>
      <c r="U1886" s="95"/>
      <c r="Z1886" s="95"/>
    </row>
    <row r="1887" spans="4:26" x14ac:dyDescent="0.45">
      <c r="D1887" s="23"/>
      <c r="E1887" s="95"/>
      <c r="F1887" s="95"/>
      <c r="K1887" s="95"/>
      <c r="M1887" s="95"/>
      <c r="N1887" s="95"/>
      <c r="O1887" s="117"/>
      <c r="P1887" s="95"/>
      <c r="Q1887" s="117"/>
      <c r="R1887" s="117"/>
      <c r="S1887" s="95"/>
      <c r="U1887" s="95"/>
      <c r="Z1887" s="95"/>
    </row>
    <row r="1888" spans="4:26" x14ac:dyDescent="0.45">
      <c r="D1888" s="23"/>
      <c r="E1888" s="95"/>
      <c r="F1888" s="95"/>
      <c r="K1888" s="95"/>
      <c r="M1888" s="95"/>
      <c r="N1888" s="95"/>
      <c r="O1888" s="117"/>
      <c r="P1888" s="95"/>
      <c r="Q1888" s="117"/>
      <c r="R1888" s="117"/>
      <c r="S1888" s="95"/>
      <c r="U1888" s="95"/>
      <c r="Z1888" s="95"/>
    </row>
    <row r="1889" spans="4:26" x14ac:dyDescent="0.45">
      <c r="D1889" s="23"/>
      <c r="E1889" s="95"/>
      <c r="F1889" s="95"/>
      <c r="K1889" s="95"/>
      <c r="M1889" s="95"/>
      <c r="N1889" s="95"/>
      <c r="O1889" s="117"/>
      <c r="P1889" s="95"/>
      <c r="Q1889" s="117"/>
      <c r="R1889" s="117"/>
      <c r="S1889" s="95"/>
      <c r="U1889" s="95"/>
      <c r="Z1889" s="95"/>
    </row>
    <row r="1890" spans="4:26" x14ac:dyDescent="0.45">
      <c r="D1890" s="23"/>
      <c r="E1890" s="95"/>
      <c r="F1890" s="95"/>
      <c r="K1890" s="95"/>
      <c r="M1890" s="95"/>
      <c r="N1890" s="95"/>
      <c r="O1890" s="117"/>
      <c r="P1890" s="95"/>
      <c r="Q1890" s="117"/>
      <c r="R1890" s="117"/>
      <c r="S1890" s="95"/>
      <c r="U1890" s="95"/>
      <c r="Z1890" s="95"/>
    </row>
    <row r="1891" spans="4:26" x14ac:dyDescent="0.45">
      <c r="D1891" s="23"/>
      <c r="E1891" s="95"/>
      <c r="F1891" s="95"/>
      <c r="K1891" s="95"/>
      <c r="M1891" s="95"/>
      <c r="N1891" s="95"/>
      <c r="O1891" s="117"/>
      <c r="P1891" s="95"/>
      <c r="Q1891" s="117"/>
      <c r="R1891" s="117"/>
      <c r="S1891" s="95"/>
      <c r="U1891" s="95"/>
      <c r="Z1891" s="95"/>
    </row>
    <row r="1892" spans="4:26" x14ac:dyDescent="0.45">
      <c r="D1892" s="23"/>
      <c r="E1892" s="95"/>
      <c r="F1892" s="95"/>
      <c r="K1892" s="95"/>
      <c r="M1892" s="95"/>
      <c r="N1892" s="95"/>
      <c r="O1892" s="117"/>
      <c r="P1892" s="95"/>
      <c r="Q1892" s="117"/>
      <c r="R1892" s="117"/>
      <c r="S1892" s="95"/>
      <c r="U1892" s="95"/>
      <c r="Z1892" s="95"/>
    </row>
    <row r="1893" spans="4:26" x14ac:dyDescent="0.45">
      <c r="D1893" s="23"/>
      <c r="E1893" s="95"/>
      <c r="F1893" s="95"/>
      <c r="K1893" s="95"/>
      <c r="M1893" s="95"/>
      <c r="N1893" s="95"/>
      <c r="O1893" s="117"/>
      <c r="P1893" s="95"/>
      <c r="Q1893" s="117"/>
      <c r="R1893" s="117"/>
      <c r="S1893" s="95"/>
      <c r="U1893" s="95"/>
      <c r="Z1893" s="95"/>
    </row>
    <row r="1894" spans="4:26" x14ac:dyDescent="0.45">
      <c r="D1894" s="23"/>
      <c r="E1894" s="95"/>
      <c r="F1894" s="95"/>
      <c r="K1894" s="95"/>
      <c r="M1894" s="95"/>
      <c r="N1894" s="95"/>
      <c r="O1894" s="117"/>
      <c r="P1894" s="95"/>
      <c r="Q1894" s="117"/>
      <c r="R1894" s="117"/>
      <c r="S1894" s="95"/>
      <c r="U1894" s="95"/>
      <c r="Z1894" s="95"/>
    </row>
    <row r="1895" spans="4:26" x14ac:dyDescent="0.45">
      <c r="D1895" s="23"/>
      <c r="E1895" s="95"/>
      <c r="F1895" s="95"/>
      <c r="K1895" s="95"/>
      <c r="M1895" s="95"/>
      <c r="N1895" s="95"/>
      <c r="O1895" s="117"/>
      <c r="P1895" s="95"/>
      <c r="Q1895" s="117"/>
      <c r="R1895" s="117"/>
      <c r="S1895" s="95"/>
      <c r="U1895" s="95"/>
      <c r="Z1895" s="95"/>
    </row>
    <row r="1896" spans="4:26" x14ac:dyDescent="0.45">
      <c r="D1896" s="23"/>
      <c r="E1896" s="95"/>
      <c r="F1896" s="95"/>
      <c r="K1896" s="95"/>
      <c r="M1896" s="95"/>
      <c r="N1896" s="95"/>
      <c r="O1896" s="117"/>
      <c r="P1896" s="95"/>
      <c r="Q1896" s="117"/>
      <c r="R1896" s="117"/>
      <c r="S1896" s="95"/>
      <c r="U1896" s="95"/>
      <c r="Z1896" s="95"/>
    </row>
    <row r="1897" spans="4:26" x14ac:dyDescent="0.45">
      <c r="D1897" s="23"/>
      <c r="E1897" s="95"/>
      <c r="F1897" s="95"/>
      <c r="K1897" s="95"/>
      <c r="M1897" s="95"/>
      <c r="N1897" s="95"/>
      <c r="O1897" s="117"/>
      <c r="P1897" s="95"/>
      <c r="Q1897" s="117"/>
      <c r="R1897" s="117"/>
      <c r="S1897" s="95"/>
      <c r="U1897" s="95"/>
      <c r="Z1897" s="95"/>
    </row>
    <row r="1898" spans="4:26" x14ac:dyDescent="0.45">
      <c r="D1898" s="23"/>
      <c r="E1898" s="95"/>
      <c r="F1898" s="95"/>
      <c r="K1898" s="95"/>
      <c r="M1898" s="95"/>
      <c r="N1898" s="95"/>
      <c r="O1898" s="117"/>
      <c r="P1898" s="95"/>
      <c r="Q1898" s="117"/>
      <c r="R1898" s="117"/>
      <c r="S1898" s="95"/>
      <c r="U1898" s="95"/>
      <c r="Z1898" s="95"/>
    </row>
    <row r="1899" spans="4:26" x14ac:dyDescent="0.45">
      <c r="D1899" s="23"/>
      <c r="E1899" s="95"/>
      <c r="F1899" s="95"/>
      <c r="K1899" s="95"/>
      <c r="M1899" s="95"/>
      <c r="N1899" s="95"/>
      <c r="O1899" s="117"/>
      <c r="P1899" s="95"/>
      <c r="Q1899" s="117"/>
      <c r="R1899" s="117"/>
      <c r="S1899" s="95"/>
      <c r="U1899" s="95"/>
      <c r="Z1899" s="95"/>
    </row>
    <row r="1900" spans="4:26" x14ac:dyDescent="0.45">
      <c r="D1900" s="23"/>
      <c r="E1900" s="95"/>
      <c r="F1900" s="95"/>
      <c r="K1900" s="95"/>
      <c r="M1900" s="95"/>
      <c r="N1900" s="95"/>
      <c r="O1900" s="117"/>
      <c r="P1900" s="95"/>
      <c r="Q1900" s="117"/>
      <c r="R1900" s="117"/>
      <c r="S1900" s="95"/>
      <c r="U1900" s="95"/>
      <c r="Z1900" s="95"/>
    </row>
    <row r="1901" spans="4:26" x14ac:dyDescent="0.45">
      <c r="D1901" s="23"/>
      <c r="E1901" s="95"/>
      <c r="F1901" s="95"/>
      <c r="K1901" s="95"/>
      <c r="M1901" s="95"/>
      <c r="N1901" s="95"/>
      <c r="O1901" s="117"/>
      <c r="P1901" s="95"/>
      <c r="Q1901" s="117"/>
      <c r="R1901" s="117"/>
      <c r="S1901" s="95"/>
      <c r="U1901" s="95"/>
      <c r="Z1901" s="95"/>
    </row>
    <row r="1902" spans="4:26" x14ac:dyDescent="0.45">
      <c r="D1902" s="23"/>
      <c r="E1902" s="95"/>
      <c r="F1902" s="95"/>
      <c r="K1902" s="95"/>
      <c r="M1902" s="95"/>
      <c r="N1902" s="95"/>
      <c r="O1902" s="117"/>
      <c r="P1902" s="95"/>
      <c r="Q1902" s="117"/>
      <c r="R1902" s="117"/>
      <c r="S1902" s="95"/>
      <c r="U1902" s="95"/>
      <c r="Z1902" s="95"/>
    </row>
    <row r="1903" spans="4:26" x14ac:dyDescent="0.45">
      <c r="D1903" s="23"/>
      <c r="E1903" s="95"/>
      <c r="F1903" s="95"/>
      <c r="K1903" s="95"/>
      <c r="M1903" s="95"/>
      <c r="N1903" s="95"/>
      <c r="O1903" s="117"/>
      <c r="P1903" s="95"/>
      <c r="Q1903" s="117"/>
      <c r="R1903" s="117"/>
      <c r="S1903" s="95"/>
      <c r="U1903" s="95"/>
      <c r="Z1903" s="95"/>
    </row>
    <row r="1904" spans="4:26" x14ac:dyDescent="0.45">
      <c r="D1904" s="23"/>
      <c r="E1904" s="95"/>
      <c r="F1904" s="95"/>
      <c r="K1904" s="95"/>
      <c r="M1904" s="95"/>
      <c r="N1904" s="95"/>
      <c r="O1904" s="117"/>
      <c r="P1904" s="95"/>
      <c r="Q1904" s="117"/>
      <c r="R1904" s="117"/>
      <c r="S1904" s="95"/>
      <c r="U1904" s="95"/>
      <c r="Z1904" s="95"/>
    </row>
    <row r="1905" spans="4:26" x14ac:dyDescent="0.45">
      <c r="D1905" s="23"/>
      <c r="E1905" s="95"/>
      <c r="F1905" s="95"/>
      <c r="K1905" s="95"/>
      <c r="M1905" s="95"/>
      <c r="N1905" s="95"/>
      <c r="O1905" s="117"/>
      <c r="P1905" s="95"/>
      <c r="Q1905" s="117"/>
      <c r="R1905" s="117"/>
      <c r="S1905" s="95"/>
      <c r="U1905" s="95"/>
      <c r="Z1905" s="95"/>
    </row>
    <row r="1906" spans="4:26" x14ac:dyDescent="0.45">
      <c r="D1906" s="23"/>
      <c r="E1906" s="95"/>
      <c r="F1906" s="95"/>
      <c r="K1906" s="95"/>
      <c r="M1906" s="95"/>
      <c r="N1906" s="95"/>
      <c r="O1906" s="117"/>
      <c r="P1906" s="95"/>
      <c r="Q1906" s="117"/>
      <c r="R1906" s="117"/>
      <c r="S1906" s="95"/>
      <c r="U1906" s="95"/>
      <c r="Z1906" s="95"/>
    </row>
    <row r="1907" spans="4:26" x14ac:dyDescent="0.45">
      <c r="D1907" s="23"/>
      <c r="E1907" s="95"/>
      <c r="F1907" s="95"/>
      <c r="K1907" s="95"/>
      <c r="M1907" s="95"/>
      <c r="N1907" s="95"/>
      <c r="O1907" s="117"/>
      <c r="P1907" s="95"/>
      <c r="Q1907" s="117"/>
      <c r="R1907" s="117"/>
      <c r="S1907" s="95"/>
      <c r="U1907" s="95"/>
      <c r="Z1907" s="95"/>
    </row>
    <row r="1908" spans="4:26" x14ac:dyDescent="0.45">
      <c r="D1908" s="23"/>
      <c r="E1908" s="95"/>
      <c r="F1908" s="95"/>
      <c r="K1908" s="95"/>
      <c r="M1908" s="95"/>
      <c r="N1908" s="95"/>
      <c r="O1908" s="117"/>
      <c r="P1908" s="95"/>
      <c r="Q1908" s="117"/>
      <c r="R1908" s="117"/>
      <c r="S1908" s="95"/>
      <c r="U1908" s="95"/>
      <c r="Z1908" s="95"/>
    </row>
    <row r="1909" spans="4:26" x14ac:dyDescent="0.45">
      <c r="D1909" s="23"/>
      <c r="E1909" s="95"/>
      <c r="F1909" s="95"/>
      <c r="K1909" s="95"/>
      <c r="M1909" s="95"/>
      <c r="N1909" s="95"/>
      <c r="O1909" s="117"/>
      <c r="P1909" s="95"/>
      <c r="Q1909" s="117"/>
      <c r="R1909" s="117"/>
      <c r="S1909" s="95"/>
      <c r="U1909" s="95"/>
      <c r="Z1909" s="95"/>
    </row>
    <row r="1910" spans="4:26" x14ac:dyDescent="0.45">
      <c r="D1910" s="23"/>
      <c r="E1910" s="95"/>
      <c r="F1910" s="95"/>
      <c r="K1910" s="95"/>
      <c r="M1910" s="95"/>
      <c r="N1910" s="95"/>
      <c r="O1910" s="117"/>
      <c r="P1910" s="95"/>
      <c r="Q1910" s="117"/>
      <c r="R1910" s="117"/>
      <c r="S1910" s="95"/>
      <c r="U1910" s="95"/>
      <c r="Z1910" s="95"/>
    </row>
    <row r="1911" spans="4:26" x14ac:dyDescent="0.45">
      <c r="D1911" s="23"/>
      <c r="E1911" s="95"/>
      <c r="F1911" s="95"/>
      <c r="K1911" s="95"/>
      <c r="M1911" s="95"/>
      <c r="N1911" s="95"/>
      <c r="O1911" s="117"/>
      <c r="P1911" s="95"/>
      <c r="Q1911" s="117"/>
      <c r="R1911" s="117"/>
      <c r="S1911" s="95"/>
      <c r="U1911" s="95"/>
      <c r="Z1911" s="95"/>
    </row>
    <row r="1912" spans="4:26" x14ac:dyDescent="0.45">
      <c r="D1912" s="23"/>
      <c r="E1912" s="95"/>
      <c r="F1912" s="95"/>
      <c r="K1912" s="95"/>
      <c r="M1912" s="95"/>
      <c r="N1912" s="95"/>
      <c r="O1912" s="117"/>
      <c r="P1912" s="95"/>
      <c r="Q1912" s="117"/>
      <c r="R1912" s="117"/>
      <c r="S1912" s="95"/>
      <c r="U1912" s="95"/>
      <c r="Z1912" s="95"/>
    </row>
    <row r="1913" spans="4:26" x14ac:dyDescent="0.45">
      <c r="D1913" s="23"/>
      <c r="E1913" s="95"/>
      <c r="F1913" s="95"/>
      <c r="K1913" s="95"/>
      <c r="M1913" s="95"/>
      <c r="N1913" s="95"/>
      <c r="O1913" s="117"/>
      <c r="P1913" s="95"/>
      <c r="Q1913" s="117"/>
      <c r="R1913" s="117"/>
      <c r="S1913" s="95"/>
      <c r="U1913" s="95"/>
      <c r="Z1913" s="95"/>
    </row>
    <row r="1914" spans="4:26" x14ac:dyDescent="0.45">
      <c r="D1914" s="23"/>
      <c r="E1914" s="95"/>
      <c r="F1914" s="95"/>
      <c r="K1914" s="95"/>
      <c r="M1914" s="95"/>
      <c r="N1914" s="95"/>
      <c r="O1914" s="117"/>
      <c r="P1914" s="95"/>
      <c r="Q1914" s="117"/>
      <c r="R1914" s="117"/>
      <c r="S1914" s="95"/>
      <c r="U1914" s="95"/>
      <c r="Z1914" s="95"/>
    </row>
    <row r="1915" spans="4:26" x14ac:dyDescent="0.45">
      <c r="D1915" s="23"/>
      <c r="E1915" s="95"/>
      <c r="F1915" s="95"/>
      <c r="K1915" s="95"/>
      <c r="M1915" s="95"/>
      <c r="N1915" s="95"/>
      <c r="O1915" s="117"/>
      <c r="P1915" s="95"/>
      <c r="Q1915" s="117"/>
      <c r="R1915" s="117"/>
      <c r="S1915" s="95"/>
      <c r="U1915" s="95"/>
      <c r="Z1915" s="95"/>
    </row>
    <row r="1916" spans="4:26" x14ac:dyDescent="0.45">
      <c r="D1916" s="23"/>
      <c r="E1916" s="95"/>
      <c r="F1916" s="95"/>
      <c r="K1916" s="95"/>
      <c r="M1916" s="95"/>
      <c r="N1916" s="95"/>
      <c r="O1916" s="117"/>
      <c r="P1916" s="95"/>
      <c r="Q1916" s="117"/>
      <c r="R1916" s="117"/>
      <c r="S1916" s="95"/>
      <c r="U1916" s="95"/>
      <c r="Z1916" s="95"/>
    </row>
    <row r="1917" spans="4:26" x14ac:dyDescent="0.45">
      <c r="D1917" s="23"/>
      <c r="E1917" s="95"/>
      <c r="F1917" s="95"/>
      <c r="K1917" s="95"/>
      <c r="M1917" s="95"/>
      <c r="N1917" s="95"/>
      <c r="O1917" s="117"/>
      <c r="P1917" s="95"/>
      <c r="Q1917" s="117"/>
      <c r="R1917" s="117"/>
      <c r="S1917" s="95"/>
      <c r="U1917" s="95"/>
      <c r="Z1917" s="95"/>
    </row>
    <row r="1918" spans="4:26" x14ac:dyDescent="0.45">
      <c r="D1918" s="23"/>
      <c r="E1918" s="95"/>
      <c r="F1918" s="95"/>
      <c r="K1918" s="95"/>
      <c r="M1918" s="95"/>
      <c r="N1918" s="95"/>
      <c r="O1918" s="117"/>
      <c r="P1918" s="95"/>
      <c r="Q1918" s="117"/>
      <c r="R1918" s="117"/>
      <c r="S1918" s="95"/>
      <c r="U1918" s="95"/>
      <c r="Z1918" s="95"/>
    </row>
    <row r="1919" spans="4:26" x14ac:dyDescent="0.45">
      <c r="D1919" s="23"/>
      <c r="E1919" s="95"/>
      <c r="F1919" s="95"/>
      <c r="K1919" s="95"/>
      <c r="M1919" s="95"/>
      <c r="N1919" s="95"/>
      <c r="O1919" s="117"/>
      <c r="P1919" s="95"/>
      <c r="Q1919" s="117"/>
      <c r="R1919" s="117"/>
      <c r="S1919" s="95"/>
      <c r="U1919" s="95"/>
      <c r="Z1919" s="95"/>
    </row>
    <row r="1920" spans="4:26" x14ac:dyDescent="0.45">
      <c r="D1920" s="23"/>
      <c r="E1920" s="95"/>
      <c r="F1920" s="95"/>
      <c r="K1920" s="95"/>
      <c r="M1920" s="95"/>
      <c r="N1920" s="95"/>
      <c r="O1920" s="117"/>
      <c r="P1920" s="95"/>
      <c r="Q1920" s="117"/>
      <c r="R1920" s="117"/>
      <c r="S1920" s="95"/>
      <c r="U1920" s="95"/>
      <c r="Z1920" s="95"/>
    </row>
    <row r="1921" spans="4:26" x14ac:dyDescent="0.45">
      <c r="D1921" s="23"/>
      <c r="E1921" s="95"/>
      <c r="F1921" s="95"/>
      <c r="K1921" s="95"/>
      <c r="M1921" s="95"/>
      <c r="N1921" s="95"/>
      <c r="O1921" s="117"/>
      <c r="P1921" s="95"/>
      <c r="Q1921" s="117"/>
      <c r="R1921" s="117"/>
      <c r="S1921" s="95"/>
      <c r="U1921" s="95"/>
      <c r="Z1921" s="95"/>
    </row>
    <row r="1922" spans="4:26" x14ac:dyDescent="0.45">
      <c r="D1922" s="23"/>
      <c r="E1922" s="95"/>
      <c r="F1922" s="95"/>
      <c r="K1922" s="95"/>
      <c r="M1922" s="95"/>
      <c r="N1922" s="95"/>
      <c r="O1922" s="117"/>
      <c r="P1922" s="95"/>
      <c r="Q1922" s="117"/>
      <c r="R1922" s="117"/>
      <c r="S1922" s="95"/>
      <c r="U1922" s="95"/>
      <c r="Z1922" s="95"/>
    </row>
    <row r="1923" spans="4:26" x14ac:dyDescent="0.45">
      <c r="D1923" s="23"/>
      <c r="E1923" s="95"/>
      <c r="F1923" s="95"/>
      <c r="K1923" s="95"/>
      <c r="M1923" s="95"/>
      <c r="N1923" s="95"/>
      <c r="O1923" s="117"/>
      <c r="P1923" s="95"/>
      <c r="Q1923" s="117"/>
      <c r="R1923" s="117"/>
      <c r="S1923" s="95"/>
      <c r="U1923" s="95"/>
      <c r="Z1923" s="95"/>
    </row>
    <row r="1924" spans="4:26" x14ac:dyDescent="0.45">
      <c r="D1924" s="23"/>
      <c r="E1924" s="95"/>
      <c r="F1924" s="95"/>
      <c r="K1924" s="95"/>
      <c r="M1924" s="95"/>
      <c r="N1924" s="95"/>
      <c r="O1924" s="117"/>
      <c r="P1924" s="95"/>
      <c r="Q1924" s="117"/>
      <c r="R1924" s="117"/>
      <c r="S1924" s="95"/>
      <c r="U1924" s="95"/>
      <c r="Z1924" s="95"/>
    </row>
    <row r="1925" spans="4:26" x14ac:dyDescent="0.45">
      <c r="D1925" s="23"/>
      <c r="E1925" s="95"/>
      <c r="F1925" s="95"/>
      <c r="K1925" s="95"/>
      <c r="M1925" s="95"/>
      <c r="N1925" s="95"/>
      <c r="O1925" s="117"/>
      <c r="P1925" s="95"/>
      <c r="Q1925" s="117"/>
      <c r="R1925" s="117"/>
      <c r="S1925" s="95"/>
      <c r="U1925" s="95"/>
      <c r="Z1925" s="95"/>
    </row>
    <row r="1926" spans="4:26" x14ac:dyDescent="0.45">
      <c r="D1926" s="23"/>
      <c r="E1926" s="95"/>
      <c r="F1926" s="95"/>
      <c r="K1926" s="95"/>
      <c r="M1926" s="95"/>
      <c r="N1926" s="95"/>
      <c r="O1926" s="117"/>
      <c r="P1926" s="95"/>
      <c r="Q1926" s="117"/>
      <c r="R1926" s="117"/>
      <c r="S1926" s="95"/>
      <c r="U1926" s="95"/>
      <c r="Z1926" s="95"/>
    </row>
    <row r="1927" spans="4:26" x14ac:dyDescent="0.45">
      <c r="D1927" s="23"/>
      <c r="E1927" s="95"/>
      <c r="F1927" s="95"/>
      <c r="K1927" s="95"/>
      <c r="M1927" s="95"/>
      <c r="N1927" s="95"/>
      <c r="O1927" s="117"/>
      <c r="P1927" s="95"/>
      <c r="Q1927" s="117"/>
      <c r="R1927" s="117"/>
      <c r="S1927" s="95"/>
      <c r="U1927" s="95"/>
      <c r="Z1927" s="95"/>
    </row>
    <row r="1928" spans="4:26" x14ac:dyDescent="0.45">
      <c r="D1928" s="23"/>
      <c r="E1928" s="95"/>
      <c r="F1928" s="95"/>
      <c r="K1928" s="95"/>
      <c r="M1928" s="95"/>
      <c r="N1928" s="95"/>
      <c r="O1928" s="117"/>
      <c r="P1928" s="95"/>
      <c r="Q1928" s="117"/>
      <c r="R1928" s="117"/>
      <c r="S1928" s="95"/>
      <c r="U1928" s="95"/>
      <c r="Z1928" s="95"/>
    </row>
    <row r="1929" spans="4:26" x14ac:dyDescent="0.45">
      <c r="D1929" s="23"/>
      <c r="E1929" s="95"/>
      <c r="F1929" s="95"/>
      <c r="K1929" s="95"/>
      <c r="M1929" s="95"/>
      <c r="N1929" s="95"/>
      <c r="O1929" s="117"/>
      <c r="P1929" s="95"/>
      <c r="Q1929" s="117"/>
      <c r="R1929" s="117"/>
      <c r="S1929" s="95"/>
      <c r="U1929" s="95"/>
      <c r="Z1929" s="95"/>
    </row>
    <row r="1930" spans="4:26" x14ac:dyDescent="0.45">
      <c r="D1930" s="23"/>
      <c r="E1930" s="95"/>
      <c r="F1930" s="95"/>
      <c r="K1930" s="95"/>
      <c r="M1930" s="95"/>
      <c r="N1930" s="95"/>
      <c r="O1930" s="117"/>
      <c r="P1930" s="95"/>
      <c r="Q1930" s="117"/>
      <c r="R1930" s="117"/>
      <c r="S1930" s="95"/>
      <c r="U1930" s="95"/>
      <c r="Z1930" s="95"/>
    </row>
    <row r="1931" spans="4:26" x14ac:dyDescent="0.45">
      <c r="D1931" s="23"/>
      <c r="E1931" s="95"/>
      <c r="F1931" s="95"/>
      <c r="K1931" s="95"/>
      <c r="M1931" s="95"/>
      <c r="N1931" s="95"/>
      <c r="O1931" s="117"/>
      <c r="P1931" s="95"/>
      <c r="Q1931" s="117"/>
      <c r="R1931" s="117"/>
      <c r="S1931" s="95"/>
      <c r="U1931" s="95"/>
      <c r="Z1931" s="95"/>
    </row>
    <row r="1932" spans="4:26" x14ac:dyDescent="0.45">
      <c r="D1932" s="23"/>
      <c r="E1932" s="95"/>
      <c r="F1932" s="95"/>
      <c r="K1932" s="95"/>
      <c r="M1932" s="95"/>
      <c r="N1932" s="95"/>
      <c r="O1932" s="117"/>
      <c r="P1932" s="95"/>
      <c r="Q1932" s="117"/>
      <c r="R1932" s="117"/>
      <c r="S1932" s="95"/>
      <c r="U1932" s="95"/>
      <c r="Z1932" s="95"/>
    </row>
    <row r="1933" spans="4:26" x14ac:dyDescent="0.45">
      <c r="D1933" s="23"/>
      <c r="E1933" s="95"/>
      <c r="F1933" s="95"/>
      <c r="K1933" s="95"/>
      <c r="M1933" s="95"/>
      <c r="N1933" s="95"/>
      <c r="O1933" s="117"/>
      <c r="P1933" s="95"/>
      <c r="Q1933" s="117"/>
      <c r="R1933" s="117"/>
      <c r="S1933" s="95"/>
      <c r="U1933" s="95"/>
      <c r="Z1933" s="95"/>
    </row>
    <row r="1934" spans="4:26" x14ac:dyDescent="0.45">
      <c r="D1934" s="23"/>
      <c r="E1934" s="95"/>
      <c r="F1934" s="95"/>
      <c r="K1934" s="95"/>
      <c r="M1934" s="95"/>
      <c r="N1934" s="95"/>
      <c r="O1934" s="117"/>
      <c r="P1934" s="95"/>
      <c r="Q1934" s="117"/>
      <c r="R1934" s="117"/>
      <c r="S1934" s="95"/>
      <c r="U1934" s="95"/>
      <c r="Z1934" s="95"/>
    </row>
    <row r="1935" spans="4:26" x14ac:dyDescent="0.45">
      <c r="D1935" s="23"/>
      <c r="E1935" s="95"/>
      <c r="F1935" s="95"/>
      <c r="K1935" s="95"/>
      <c r="M1935" s="95"/>
      <c r="N1935" s="95"/>
      <c r="O1935" s="117"/>
      <c r="P1935" s="95"/>
      <c r="Q1935" s="117"/>
      <c r="R1935" s="117"/>
      <c r="S1935" s="95"/>
      <c r="U1935" s="95"/>
      <c r="Z1935" s="95"/>
    </row>
    <row r="1936" spans="4:26" x14ac:dyDescent="0.45">
      <c r="D1936" s="23"/>
      <c r="E1936" s="95"/>
      <c r="F1936" s="95"/>
      <c r="K1936" s="95"/>
      <c r="M1936" s="95"/>
      <c r="N1936" s="95"/>
      <c r="O1936" s="117"/>
      <c r="P1936" s="95"/>
      <c r="Q1936" s="117"/>
      <c r="R1936" s="117"/>
      <c r="S1936" s="95"/>
      <c r="U1936" s="95"/>
      <c r="Z1936" s="95"/>
    </row>
    <row r="1937" spans="4:26" x14ac:dyDescent="0.45">
      <c r="D1937" s="23"/>
      <c r="E1937" s="95"/>
      <c r="F1937" s="95"/>
      <c r="K1937" s="95"/>
      <c r="M1937" s="95"/>
      <c r="N1937" s="95"/>
      <c r="O1937" s="117"/>
      <c r="P1937" s="95"/>
      <c r="Q1937" s="117"/>
      <c r="R1937" s="117"/>
      <c r="S1937" s="95"/>
      <c r="U1937" s="95"/>
      <c r="Z1937" s="95"/>
    </row>
    <row r="1938" spans="4:26" x14ac:dyDescent="0.45">
      <c r="D1938" s="23"/>
      <c r="E1938" s="95"/>
      <c r="F1938" s="95"/>
      <c r="K1938" s="95"/>
      <c r="M1938" s="95"/>
      <c r="N1938" s="95"/>
      <c r="O1938" s="117"/>
      <c r="P1938" s="95"/>
      <c r="Q1938" s="117"/>
      <c r="R1938" s="117"/>
      <c r="S1938" s="95"/>
      <c r="U1938" s="95"/>
      <c r="Z1938" s="95"/>
    </row>
    <row r="1939" spans="4:26" x14ac:dyDescent="0.45">
      <c r="D1939" s="23"/>
      <c r="E1939" s="95"/>
      <c r="F1939" s="95"/>
      <c r="K1939" s="95"/>
      <c r="M1939" s="95"/>
      <c r="N1939" s="95"/>
      <c r="O1939" s="117"/>
      <c r="P1939" s="95"/>
      <c r="Q1939" s="117"/>
      <c r="R1939" s="117"/>
      <c r="S1939" s="95"/>
      <c r="U1939" s="95"/>
      <c r="Z1939" s="95"/>
    </row>
    <row r="1940" spans="4:26" x14ac:dyDescent="0.45">
      <c r="D1940" s="23"/>
      <c r="E1940" s="95"/>
      <c r="F1940" s="95"/>
      <c r="K1940" s="95"/>
      <c r="M1940" s="95"/>
      <c r="N1940" s="95"/>
      <c r="O1940" s="117"/>
      <c r="P1940" s="95"/>
      <c r="Q1940" s="117"/>
      <c r="R1940" s="117"/>
      <c r="S1940" s="95"/>
      <c r="U1940" s="95"/>
      <c r="Z1940" s="95"/>
    </row>
    <row r="1941" spans="4:26" x14ac:dyDescent="0.45">
      <c r="D1941" s="23"/>
      <c r="E1941" s="95"/>
      <c r="F1941" s="95"/>
      <c r="K1941" s="95"/>
      <c r="M1941" s="95"/>
      <c r="N1941" s="95"/>
      <c r="O1941" s="117"/>
      <c r="P1941" s="95"/>
      <c r="Q1941" s="117"/>
      <c r="R1941" s="117"/>
      <c r="S1941" s="95"/>
      <c r="U1941" s="95"/>
      <c r="Z1941" s="95"/>
    </row>
    <row r="1942" spans="4:26" x14ac:dyDescent="0.45">
      <c r="D1942" s="23"/>
      <c r="E1942" s="95"/>
      <c r="F1942" s="95"/>
      <c r="K1942" s="95"/>
      <c r="M1942" s="95"/>
      <c r="N1942" s="95"/>
      <c r="O1942" s="117"/>
      <c r="P1942" s="95"/>
      <c r="Q1942" s="117"/>
      <c r="R1942" s="117"/>
      <c r="S1942" s="95"/>
      <c r="U1942" s="95"/>
      <c r="Z1942" s="95"/>
    </row>
    <row r="1943" spans="4:26" x14ac:dyDescent="0.45">
      <c r="D1943" s="23"/>
      <c r="E1943" s="95"/>
      <c r="F1943" s="95"/>
      <c r="K1943" s="95"/>
      <c r="M1943" s="95"/>
      <c r="N1943" s="95"/>
      <c r="O1943" s="117"/>
      <c r="P1943" s="95"/>
      <c r="Q1943" s="117"/>
      <c r="R1943" s="117"/>
      <c r="S1943" s="95"/>
      <c r="U1943" s="95"/>
      <c r="Z1943" s="95"/>
    </row>
    <row r="1944" spans="4:26" x14ac:dyDescent="0.45">
      <c r="D1944" s="23"/>
      <c r="E1944" s="95"/>
      <c r="F1944" s="95"/>
      <c r="K1944" s="95"/>
      <c r="M1944" s="95"/>
      <c r="N1944" s="95"/>
      <c r="O1944" s="117"/>
      <c r="P1944" s="95"/>
      <c r="Q1944" s="117"/>
      <c r="R1944" s="117"/>
      <c r="S1944" s="95"/>
      <c r="U1944" s="95"/>
      <c r="Z1944" s="95"/>
    </row>
    <row r="1945" spans="4:26" x14ac:dyDescent="0.45">
      <c r="D1945" s="23"/>
      <c r="E1945" s="95"/>
      <c r="F1945" s="95"/>
      <c r="K1945" s="95"/>
      <c r="M1945" s="95"/>
      <c r="N1945" s="95"/>
      <c r="O1945" s="117"/>
      <c r="P1945" s="95"/>
      <c r="Q1945" s="117"/>
      <c r="R1945" s="117"/>
      <c r="S1945" s="95"/>
      <c r="U1945" s="95"/>
      <c r="Z1945" s="95"/>
    </row>
    <row r="1946" spans="4:26" x14ac:dyDescent="0.45">
      <c r="D1946" s="23"/>
      <c r="E1946" s="95"/>
      <c r="F1946" s="95"/>
      <c r="K1946" s="95"/>
      <c r="M1946" s="95"/>
      <c r="N1946" s="95"/>
      <c r="O1946" s="117"/>
      <c r="P1946" s="95"/>
      <c r="Q1946" s="117"/>
      <c r="R1946" s="117"/>
      <c r="S1946" s="95"/>
      <c r="U1946" s="95"/>
      <c r="Z1946" s="95"/>
    </row>
    <row r="1947" spans="4:26" x14ac:dyDescent="0.45">
      <c r="D1947" s="23"/>
      <c r="E1947" s="95"/>
      <c r="F1947" s="95"/>
      <c r="K1947" s="95"/>
      <c r="M1947" s="95"/>
      <c r="N1947" s="95"/>
      <c r="O1947" s="117"/>
      <c r="P1947" s="95"/>
      <c r="Q1947" s="117"/>
      <c r="R1947" s="117"/>
      <c r="S1947" s="95"/>
      <c r="U1947" s="95"/>
      <c r="Z1947" s="95"/>
    </row>
    <row r="1948" spans="4:26" x14ac:dyDescent="0.45">
      <c r="D1948" s="23"/>
      <c r="E1948" s="95"/>
      <c r="F1948" s="95"/>
      <c r="K1948" s="95"/>
      <c r="M1948" s="95"/>
      <c r="N1948" s="95"/>
      <c r="O1948" s="117"/>
      <c r="P1948" s="95"/>
      <c r="Q1948" s="117"/>
      <c r="R1948" s="117"/>
      <c r="S1948" s="95"/>
      <c r="U1948" s="95"/>
      <c r="Z1948" s="95"/>
    </row>
    <row r="1949" spans="4:26" x14ac:dyDescent="0.45">
      <c r="D1949" s="23"/>
      <c r="E1949" s="95"/>
      <c r="F1949" s="95"/>
      <c r="K1949" s="95"/>
      <c r="M1949" s="95"/>
      <c r="N1949" s="95"/>
      <c r="O1949" s="117"/>
      <c r="P1949" s="95"/>
      <c r="Q1949" s="117"/>
      <c r="R1949" s="117"/>
      <c r="S1949" s="95"/>
      <c r="U1949" s="95"/>
      <c r="Z1949" s="95"/>
    </row>
    <row r="1950" spans="4:26" x14ac:dyDescent="0.45">
      <c r="D1950" s="23"/>
      <c r="E1950" s="95"/>
      <c r="F1950" s="95"/>
      <c r="K1950" s="95"/>
      <c r="M1950" s="95"/>
      <c r="N1950" s="95"/>
      <c r="O1950" s="117"/>
      <c r="P1950" s="95"/>
      <c r="Q1950" s="117"/>
      <c r="R1950" s="117"/>
      <c r="S1950" s="95"/>
      <c r="U1950" s="95"/>
      <c r="Z1950" s="95"/>
    </row>
    <row r="1951" spans="4:26" x14ac:dyDescent="0.45">
      <c r="D1951" s="23"/>
      <c r="E1951" s="95"/>
      <c r="F1951" s="95"/>
      <c r="K1951" s="95"/>
      <c r="M1951" s="95"/>
      <c r="N1951" s="95"/>
      <c r="O1951" s="117"/>
      <c r="P1951" s="95"/>
      <c r="Q1951" s="117"/>
      <c r="R1951" s="117"/>
      <c r="S1951" s="95"/>
      <c r="U1951" s="95"/>
      <c r="Z1951" s="95"/>
    </row>
    <row r="1952" spans="4:26" x14ac:dyDescent="0.45">
      <c r="D1952" s="23"/>
      <c r="E1952" s="95"/>
      <c r="F1952" s="95"/>
      <c r="K1952" s="95"/>
      <c r="M1952" s="95"/>
      <c r="N1952" s="95"/>
      <c r="O1952" s="117"/>
      <c r="P1952" s="95"/>
      <c r="Q1952" s="117"/>
      <c r="R1952" s="117"/>
      <c r="S1952" s="95"/>
      <c r="U1952" s="95"/>
      <c r="Z1952" s="95"/>
    </row>
    <row r="1953" spans="4:26" x14ac:dyDescent="0.45">
      <c r="D1953" s="23"/>
      <c r="E1953" s="95"/>
      <c r="F1953" s="95"/>
      <c r="K1953" s="95"/>
      <c r="M1953" s="95"/>
      <c r="N1953" s="95"/>
      <c r="O1953" s="117"/>
      <c r="P1953" s="95"/>
      <c r="Q1953" s="117"/>
      <c r="R1953" s="117"/>
      <c r="S1953" s="95"/>
      <c r="U1953" s="95"/>
      <c r="Z1953" s="95"/>
    </row>
    <row r="1954" spans="4:26" x14ac:dyDescent="0.45">
      <c r="D1954" s="23"/>
      <c r="E1954" s="95"/>
      <c r="F1954" s="95"/>
      <c r="K1954" s="95"/>
      <c r="M1954" s="95"/>
      <c r="N1954" s="95"/>
      <c r="O1954" s="117"/>
      <c r="P1954" s="95"/>
      <c r="Q1954" s="117"/>
      <c r="R1954" s="117"/>
      <c r="S1954" s="95"/>
      <c r="U1954" s="95"/>
      <c r="Z1954" s="95"/>
    </row>
    <row r="1955" spans="4:26" x14ac:dyDescent="0.45">
      <c r="D1955" s="23"/>
      <c r="E1955" s="95"/>
      <c r="F1955" s="95"/>
      <c r="K1955" s="95"/>
      <c r="M1955" s="95"/>
      <c r="N1955" s="95"/>
      <c r="O1955" s="117"/>
      <c r="P1955" s="95"/>
      <c r="Q1955" s="117"/>
      <c r="R1955" s="117"/>
      <c r="S1955" s="95"/>
      <c r="U1955" s="95"/>
      <c r="Z1955" s="95"/>
    </row>
    <row r="1956" spans="4:26" x14ac:dyDescent="0.45">
      <c r="D1956" s="23"/>
      <c r="E1956" s="95"/>
      <c r="F1956" s="95"/>
      <c r="K1956" s="95"/>
      <c r="M1956" s="95"/>
      <c r="N1956" s="95"/>
      <c r="O1956" s="117"/>
      <c r="P1956" s="95"/>
      <c r="Q1956" s="117"/>
      <c r="R1956" s="117"/>
      <c r="S1956" s="95"/>
      <c r="U1956" s="95"/>
      <c r="Z1956" s="95"/>
    </row>
    <row r="1957" spans="4:26" x14ac:dyDescent="0.45">
      <c r="D1957" s="23"/>
      <c r="E1957" s="95"/>
      <c r="F1957" s="95"/>
      <c r="K1957" s="95"/>
      <c r="M1957" s="95"/>
      <c r="N1957" s="95"/>
      <c r="O1957" s="117"/>
      <c r="P1957" s="95"/>
      <c r="Q1957" s="117"/>
      <c r="R1957" s="117"/>
      <c r="S1957" s="95"/>
      <c r="U1957" s="95"/>
      <c r="Z1957" s="95"/>
    </row>
    <row r="1958" spans="4:26" x14ac:dyDescent="0.45">
      <c r="D1958" s="23"/>
      <c r="E1958" s="95"/>
      <c r="F1958" s="95"/>
      <c r="K1958" s="95"/>
      <c r="M1958" s="95"/>
      <c r="N1958" s="95"/>
      <c r="O1958" s="117"/>
      <c r="P1958" s="95"/>
      <c r="Q1958" s="117"/>
      <c r="R1958" s="117"/>
      <c r="S1958" s="95"/>
      <c r="U1958" s="95"/>
      <c r="Z1958" s="95"/>
    </row>
    <row r="1959" spans="4:26" x14ac:dyDescent="0.45">
      <c r="D1959" s="23"/>
      <c r="E1959" s="95"/>
      <c r="F1959" s="95"/>
      <c r="K1959" s="95"/>
      <c r="M1959" s="95"/>
      <c r="N1959" s="95"/>
      <c r="O1959" s="117"/>
      <c r="P1959" s="95"/>
      <c r="Q1959" s="117"/>
      <c r="R1959" s="117"/>
      <c r="S1959" s="95"/>
      <c r="U1959" s="95"/>
      <c r="Z1959" s="95"/>
    </row>
    <row r="1960" spans="4:26" x14ac:dyDescent="0.45">
      <c r="D1960" s="23"/>
      <c r="E1960" s="95"/>
      <c r="F1960" s="95"/>
      <c r="K1960" s="95"/>
      <c r="M1960" s="95"/>
      <c r="N1960" s="95"/>
      <c r="O1960" s="117"/>
      <c r="P1960" s="95"/>
      <c r="Q1960" s="117"/>
      <c r="R1960" s="117"/>
      <c r="S1960" s="95"/>
      <c r="U1960" s="95"/>
      <c r="Z1960" s="95"/>
    </row>
    <row r="1961" spans="4:26" x14ac:dyDescent="0.45">
      <c r="D1961" s="23"/>
      <c r="E1961" s="95"/>
      <c r="F1961" s="95"/>
      <c r="K1961" s="95"/>
      <c r="M1961" s="95"/>
      <c r="N1961" s="95"/>
      <c r="O1961" s="117"/>
      <c r="P1961" s="95"/>
      <c r="Q1961" s="117"/>
      <c r="R1961" s="117"/>
      <c r="S1961" s="95"/>
      <c r="U1961" s="95"/>
      <c r="Z1961" s="95"/>
    </row>
    <row r="1962" spans="4:26" x14ac:dyDescent="0.45">
      <c r="D1962" s="23"/>
      <c r="E1962" s="95"/>
      <c r="F1962" s="95"/>
      <c r="K1962" s="95"/>
      <c r="M1962" s="95"/>
      <c r="N1962" s="95"/>
      <c r="O1962" s="117"/>
      <c r="P1962" s="95"/>
      <c r="Q1962" s="117"/>
      <c r="R1962" s="117"/>
      <c r="S1962" s="95"/>
      <c r="U1962" s="95"/>
      <c r="Z1962" s="95"/>
    </row>
    <row r="1963" spans="4:26" x14ac:dyDescent="0.45">
      <c r="D1963" s="23"/>
      <c r="E1963" s="95"/>
      <c r="F1963" s="95"/>
      <c r="K1963" s="95"/>
      <c r="M1963" s="95"/>
      <c r="N1963" s="95"/>
      <c r="O1963" s="117"/>
      <c r="P1963" s="95"/>
      <c r="Q1963" s="117"/>
      <c r="R1963" s="117"/>
      <c r="S1963" s="95"/>
      <c r="U1963" s="95"/>
      <c r="Z1963" s="95"/>
    </row>
    <row r="1964" spans="4:26" x14ac:dyDescent="0.45">
      <c r="D1964" s="23"/>
      <c r="E1964" s="95"/>
      <c r="F1964" s="95"/>
      <c r="K1964" s="95"/>
      <c r="M1964" s="95"/>
      <c r="N1964" s="95"/>
      <c r="O1964" s="117"/>
      <c r="P1964" s="95"/>
      <c r="Q1964" s="117"/>
      <c r="R1964" s="117"/>
      <c r="S1964" s="95"/>
      <c r="U1964" s="95"/>
      <c r="Z1964" s="95"/>
    </row>
    <row r="1965" spans="4:26" x14ac:dyDescent="0.45">
      <c r="D1965" s="23"/>
      <c r="E1965" s="95"/>
      <c r="F1965" s="95"/>
      <c r="K1965" s="95"/>
      <c r="M1965" s="95"/>
      <c r="N1965" s="95"/>
      <c r="O1965" s="117"/>
      <c r="P1965" s="95"/>
      <c r="Q1965" s="117"/>
      <c r="R1965" s="117"/>
      <c r="S1965" s="95"/>
      <c r="U1965" s="95"/>
      <c r="Z1965" s="95"/>
    </row>
    <row r="1966" spans="4:26" x14ac:dyDescent="0.45">
      <c r="D1966" s="23"/>
      <c r="E1966" s="95"/>
      <c r="F1966" s="95"/>
      <c r="K1966" s="95"/>
      <c r="M1966" s="95"/>
      <c r="N1966" s="95"/>
      <c r="O1966" s="117"/>
      <c r="P1966" s="95"/>
      <c r="Q1966" s="117"/>
      <c r="R1966" s="117"/>
      <c r="S1966" s="95"/>
      <c r="U1966" s="95"/>
      <c r="Z1966" s="95"/>
    </row>
    <row r="1967" spans="4:26" x14ac:dyDescent="0.45">
      <c r="D1967" s="23"/>
      <c r="E1967" s="95"/>
      <c r="F1967" s="95"/>
      <c r="K1967" s="95"/>
      <c r="M1967" s="95"/>
      <c r="N1967" s="95"/>
      <c r="O1967" s="117"/>
      <c r="P1967" s="95"/>
      <c r="Q1967" s="117"/>
      <c r="R1967" s="117"/>
      <c r="S1967" s="95"/>
      <c r="U1967" s="95"/>
      <c r="Z1967" s="95"/>
    </row>
    <row r="1968" spans="4:26" x14ac:dyDescent="0.45">
      <c r="D1968" s="23"/>
      <c r="E1968" s="95"/>
      <c r="F1968" s="95"/>
      <c r="K1968" s="95"/>
      <c r="M1968" s="95"/>
      <c r="N1968" s="95"/>
      <c r="O1968" s="117"/>
      <c r="P1968" s="95"/>
      <c r="Q1968" s="117"/>
      <c r="R1968" s="117"/>
      <c r="S1968" s="95"/>
      <c r="U1968" s="95"/>
      <c r="Z1968" s="95"/>
    </row>
    <row r="1969" spans="4:26" x14ac:dyDescent="0.45">
      <c r="D1969" s="23"/>
      <c r="E1969" s="95"/>
      <c r="F1969" s="95"/>
      <c r="K1969" s="95"/>
      <c r="M1969" s="95"/>
      <c r="N1969" s="95"/>
      <c r="O1969" s="117"/>
      <c r="P1969" s="95"/>
      <c r="Q1969" s="117"/>
      <c r="R1969" s="117"/>
      <c r="S1969" s="95"/>
      <c r="U1969" s="95"/>
      <c r="Z1969" s="95"/>
    </row>
    <row r="1970" spans="4:26" x14ac:dyDescent="0.45">
      <c r="D1970" s="23"/>
      <c r="E1970" s="95"/>
      <c r="F1970" s="95"/>
      <c r="K1970" s="95"/>
      <c r="M1970" s="95"/>
      <c r="N1970" s="95"/>
      <c r="O1970" s="117"/>
      <c r="P1970" s="95"/>
      <c r="Q1970" s="117"/>
      <c r="R1970" s="117"/>
      <c r="S1970" s="95"/>
      <c r="U1970" s="95"/>
      <c r="Z1970" s="95"/>
    </row>
    <row r="1971" spans="4:26" x14ac:dyDescent="0.45">
      <c r="D1971" s="23"/>
      <c r="E1971" s="95"/>
      <c r="F1971" s="95"/>
      <c r="K1971" s="95"/>
      <c r="M1971" s="95"/>
      <c r="N1971" s="95"/>
      <c r="O1971" s="117"/>
      <c r="P1971" s="95"/>
      <c r="Q1971" s="117"/>
      <c r="R1971" s="117"/>
      <c r="S1971" s="95"/>
      <c r="U1971" s="95"/>
      <c r="Z1971" s="95"/>
    </row>
    <row r="1972" spans="4:26" x14ac:dyDescent="0.45">
      <c r="D1972" s="23"/>
      <c r="E1972" s="95"/>
      <c r="F1972" s="95"/>
      <c r="K1972" s="95"/>
      <c r="M1972" s="95"/>
      <c r="N1972" s="95"/>
      <c r="O1972" s="117"/>
      <c r="P1972" s="95"/>
      <c r="Q1972" s="117"/>
      <c r="R1972" s="117"/>
      <c r="S1972" s="95"/>
      <c r="U1972" s="95"/>
      <c r="Z1972" s="95"/>
    </row>
    <row r="1973" spans="4:26" x14ac:dyDescent="0.45">
      <c r="D1973" s="23"/>
      <c r="E1973" s="95"/>
      <c r="F1973" s="95"/>
      <c r="K1973" s="95"/>
      <c r="M1973" s="95"/>
      <c r="N1973" s="95"/>
      <c r="O1973" s="117"/>
      <c r="P1973" s="95"/>
      <c r="Q1973" s="117"/>
      <c r="R1973" s="117"/>
      <c r="S1973" s="95"/>
      <c r="U1973" s="95"/>
      <c r="Z1973" s="95"/>
    </row>
    <row r="1974" spans="4:26" x14ac:dyDescent="0.45">
      <c r="D1974" s="23"/>
      <c r="E1974" s="95"/>
      <c r="F1974" s="95"/>
      <c r="K1974" s="95"/>
      <c r="M1974" s="95"/>
      <c r="N1974" s="95"/>
      <c r="O1974" s="117"/>
      <c r="P1974" s="95"/>
      <c r="Q1974" s="117"/>
      <c r="R1974" s="117"/>
      <c r="S1974" s="95"/>
      <c r="U1974" s="95"/>
      <c r="Z1974" s="95"/>
    </row>
    <row r="1975" spans="4:26" x14ac:dyDescent="0.45">
      <c r="D1975" s="23"/>
      <c r="E1975" s="95"/>
      <c r="F1975" s="95"/>
      <c r="K1975" s="95"/>
      <c r="M1975" s="95"/>
      <c r="N1975" s="95"/>
      <c r="O1975" s="117"/>
      <c r="P1975" s="95"/>
      <c r="Q1975" s="117"/>
      <c r="R1975" s="117"/>
      <c r="S1975" s="95"/>
      <c r="U1975" s="95"/>
      <c r="Z1975" s="95"/>
    </row>
    <row r="1976" spans="4:26" x14ac:dyDescent="0.45">
      <c r="D1976" s="23"/>
      <c r="E1976" s="95"/>
      <c r="F1976" s="95"/>
      <c r="K1976" s="95"/>
      <c r="M1976" s="95"/>
      <c r="N1976" s="95"/>
      <c r="O1976" s="117"/>
      <c r="P1976" s="95"/>
      <c r="Q1976" s="117"/>
      <c r="R1976" s="117"/>
      <c r="S1976" s="95"/>
      <c r="U1976" s="95"/>
      <c r="Z1976" s="95"/>
    </row>
    <row r="1977" spans="4:26" x14ac:dyDescent="0.45">
      <c r="D1977" s="23"/>
      <c r="E1977" s="95"/>
      <c r="F1977" s="95"/>
      <c r="K1977" s="95"/>
      <c r="M1977" s="95"/>
      <c r="N1977" s="95"/>
      <c r="O1977" s="117"/>
      <c r="P1977" s="95"/>
      <c r="Q1977" s="117"/>
      <c r="R1977" s="117"/>
      <c r="S1977" s="95"/>
      <c r="U1977" s="95"/>
      <c r="Z1977" s="95"/>
    </row>
    <row r="1978" spans="4:26" x14ac:dyDescent="0.45">
      <c r="D1978" s="23"/>
      <c r="E1978" s="95"/>
      <c r="F1978" s="95"/>
      <c r="K1978" s="95"/>
      <c r="M1978" s="95"/>
      <c r="N1978" s="95"/>
      <c r="O1978" s="117"/>
      <c r="P1978" s="95"/>
      <c r="Q1978" s="117"/>
      <c r="R1978" s="117"/>
      <c r="S1978" s="95"/>
      <c r="U1978" s="95"/>
      <c r="Z1978" s="95"/>
    </row>
    <row r="1979" spans="4:26" x14ac:dyDescent="0.45">
      <c r="D1979" s="23"/>
      <c r="E1979" s="95"/>
      <c r="F1979" s="95"/>
      <c r="K1979" s="95"/>
      <c r="M1979" s="95"/>
      <c r="N1979" s="95"/>
      <c r="O1979" s="117"/>
      <c r="P1979" s="95"/>
      <c r="Q1979" s="117"/>
      <c r="R1979" s="117"/>
      <c r="S1979" s="95"/>
      <c r="U1979" s="95"/>
      <c r="Z1979" s="95"/>
    </row>
    <row r="1980" spans="4:26" x14ac:dyDescent="0.45">
      <c r="D1980" s="23"/>
      <c r="E1980" s="95"/>
      <c r="F1980" s="95"/>
      <c r="K1980" s="95"/>
      <c r="M1980" s="95"/>
      <c r="N1980" s="95"/>
      <c r="O1980" s="117"/>
      <c r="P1980" s="95"/>
      <c r="Q1980" s="117"/>
      <c r="R1980" s="117"/>
      <c r="S1980" s="95"/>
      <c r="U1980" s="95"/>
      <c r="Z1980" s="95"/>
    </row>
    <row r="1981" spans="4:26" x14ac:dyDescent="0.45">
      <c r="D1981" s="23"/>
      <c r="E1981" s="95"/>
      <c r="F1981" s="95"/>
      <c r="K1981" s="95"/>
      <c r="M1981" s="95"/>
      <c r="N1981" s="95"/>
      <c r="O1981" s="117"/>
      <c r="P1981" s="95"/>
      <c r="Q1981" s="117"/>
      <c r="R1981" s="117"/>
      <c r="S1981" s="95"/>
      <c r="U1981" s="95"/>
      <c r="Z1981" s="95"/>
    </row>
    <row r="1982" spans="4:26" x14ac:dyDescent="0.45">
      <c r="D1982" s="23"/>
      <c r="E1982" s="95"/>
      <c r="F1982" s="95"/>
      <c r="K1982" s="95"/>
      <c r="M1982" s="95"/>
      <c r="N1982" s="95"/>
      <c r="O1982" s="117"/>
      <c r="P1982" s="95"/>
      <c r="Q1982" s="117"/>
      <c r="R1982" s="117"/>
      <c r="S1982" s="95"/>
      <c r="U1982" s="95"/>
      <c r="Z1982" s="95"/>
    </row>
    <row r="1983" spans="4:26" x14ac:dyDescent="0.45">
      <c r="D1983" s="23"/>
      <c r="E1983" s="95"/>
      <c r="F1983" s="95"/>
      <c r="K1983" s="95"/>
      <c r="M1983" s="95"/>
      <c r="N1983" s="95"/>
      <c r="O1983" s="117"/>
      <c r="P1983" s="95"/>
      <c r="Q1983" s="117"/>
      <c r="R1983" s="117"/>
      <c r="S1983" s="95"/>
      <c r="U1983" s="95"/>
      <c r="Z1983" s="95"/>
    </row>
    <row r="1984" spans="4:26" x14ac:dyDescent="0.45">
      <c r="D1984" s="23"/>
      <c r="E1984" s="95"/>
      <c r="F1984" s="95"/>
      <c r="K1984" s="95"/>
      <c r="M1984" s="95"/>
      <c r="N1984" s="95"/>
      <c r="O1984" s="117"/>
      <c r="P1984" s="95"/>
      <c r="Q1984" s="117"/>
      <c r="R1984" s="117"/>
      <c r="S1984" s="95"/>
      <c r="U1984" s="95"/>
      <c r="Z1984" s="95"/>
    </row>
    <row r="1985" spans="4:26" x14ac:dyDescent="0.45">
      <c r="D1985" s="23"/>
      <c r="E1985" s="95"/>
      <c r="F1985" s="95"/>
      <c r="K1985" s="95"/>
      <c r="M1985" s="95"/>
      <c r="N1985" s="95"/>
      <c r="O1985" s="117"/>
      <c r="P1985" s="95"/>
      <c r="Q1985" s="117"/>
      <c r="R1985" s="117"/>
      <c r="S1985" s="95"/>
      <c r="U1985" s="95"/>
      <c r="Z1985" s="95"/>
    </row>
    <row r="1986" spans="4:26" x14ac:dyDescent="0.45">
      <c r="D1986" s="23"/>
      <c r="E1986" s="95"/>
      <c r="F1986" s="95"/>
      <c r="K1986" s="95"/>
      <c r="M1986" s="95"/>
      <c r="N1986" s="95"/>
      <c r="O1986" s="117"/>
      <c r="P1986" s="95"/>
      <c r="Q1986" s="117"/>
      <c r="R1986" s="117"/>
      <c r="S1986" s="95"/>
      <c r="U1986" s="95"/>
      <c r="Z1986" s="95"/>
    </row>
    <row r="1987" spans="4:26" x14ac:dyDescent="0.45">
      <c r="D1987" s="23"/>
      <c r="E1987" s="95"/>
      <c r="F1987" s="95"/>
      <c r="K1987" s="95"/>
      <c r="M1987" s="95"/>
      <c r="N1987" s="95"/>
      <c r="O1987" s="117"/>
      <c r="P1987" s="95"/>
      <c r="Q1987" s="117"/>
      <c r="R1987" s="117"/>
      <c r="S1987" s="95"/>
      <c r="U1987" s="95"/>
      <c r="Z1987" s="95"/>
    </row>
    <row r="1988" spans="4:26" x14ac:dyDescent="0.45">
      <c r="D1988" s="23"/>
      <c r="E1988" s="95"/>
      <c r="F1988" s="95"/>
      <c r="K1988" s="95"/>
      <c r="M1988" s="95"/>
      <c r="N1988" s="95"/>
      <c r="O1988" s="117"/>
      <c r="P1988" s="95"/>
      <c r="Q1988" s="117"/>
      <c r="R1988" s="117"/>
      <c r="S1988" s="95"/>
      <c r="U1988" s="95"/>
      <c r="Z1988" s="95"/>
    </row>
    <row r="1989" spans="4:26" x14ac:dyDescent="0.45">
      <c r="D1989" s="23"/>
      <c r="E1989" s="95"/>
      <c r="F1989" s="95"/>
      <c r="K1989" s="95"/>
      <c r="M1989" s="95"/>
      <c r="N1989" s="95"/>
      <c r="O1989" s="117"/>
      <c r="P1989" s="95"/>
      <c r="Q1989" s="117"/>
      <c r="R1989" s="117"/>
      <c r="S1989" s="95"/>
      <c r="U1989" s="95"/>
      <c r="Z1989" s="95"/>
    </row>
    <row r="1990" spans="4:26" x14ac:dyDescent="0.45">
      <c r="D1990" s="23"/>
      <c r="E1990" s="95"/>
      <c r="F1990" s="95"/>
      <c r="K1990" s="95"/>
      <c r="M1990" s="95"/>
      <c r="N1990" s="95"/>
      <c r="O1990" s="117"/>
      <c r="P1990" s="95"/>
      <c r="Q1990" s="117"/>
      <c r="R1990" s="117"/>
      <c r="S1990" s="95"/>
      <c r="U1990" s="95"/>
      <c r="Z1990" s="95"/>
    </row>
    <row r="1991" spans="4:26" x14ac:dyDescent="0.45">
      <c r="D1991" s="23"/>
      <c r="E1991" s="95"/>
      <c r="F1991" s="95"/>
      <c r="K1991" s="95"/>
      <c r="M1991" s="95"/>
      <c r="N1991" s="95"/>
      <c r="O1991" s="117"/>
      <c r="P1991" s="95"/>
      <c r="Q1991" s="117"/>
      <c r="R1991" s="117"/>
      <c r="S1991" s="95"/>
      <c r="U1991" s="95"/>
      <c r="Z1991" s="95"/>
    </row>
    <row r="1992" spans="4:26" x14ac:dyDescent="0.45">
      <c r="D1992" s="23"/>
      <c r="E1992" s="95"/>
      <c r="F1992" s="95"/>
      <c r="K1992" s="95"/>
      <c r="M1992" s="95"/>
      <c r="N1992" s="95"/>
      <c r="O1992" s="117"/>
      <c r="P1992" s="95"/>
      <c r="Q1992" s="117"/>
      <c r="R1992" s="117"/>
      <c r="S1992" s="95"/>
      <c r="U1992" s="95"/>
      <c r="Z1992" s="95"/>
    </row>
    <row r="1993" spans="4:26" x14ac:dyDescent="0.45">
      <c r="D1993" s="23"/>
      <c r="E1993" s="95"/>
      <c r="F1993" s="95"/>
      <c r="K1993" s="95"/>
      <c r="M1993" s="95"/>
      <c r="N1993" s="95"/>
      <c r="O1993" s="117"/>
      <c r="P1993" s="95"/>
      <c r="Q1993" s="117"/>
      <c r="R1993" s="117"/>
      <c r="S1993" s="95"/>
      <c r="U1993" s="95"/>
      <c r="Z1993" s="95"/>
    </row>
    <row r="1994" spans="4:26" x14ac:dyDescent="0.45">
      <c r="D1994" s="23"/>
      <c r="E1994" s="95"/>
      <c r="F1994" s="95"/>
      <c r="K1994" s="95"/>
      <c r="M1994" s="95"/>
      <c r="N1994" s="95"/>
      <c r="O1994" s="117"/>
      <c r="P1994" s="95"/>
      <c r="Q1994" s="117"/>
      <c r="R1994" s="117"/>
      <c r="S1994" s="95"/>
      <c r="U1994" s="95"/>
      <c r="Z1994" s="95"/>
    </row>
    <row r="1995" spans="4:26" x14ac:dyDescent="0.45">
      <c r="D1995" s="23"/>
      <c r="E1995" s="95"/>
      <c r="F1995" s="95"/>
      <c r="K1995" s="95"/>
      <c r="M1995" s="95"/>
      <c r="N1995" s="95"/>
      <c r="O1995" s="117"/>
      <c r="P1995" s="95"/>
      <c r="Q1995" s="117"/>
      <c r="R1995" s="117"/>
      <c r="S1995" s="95"/>
      <c r="U1995" s="95"/>
      <c r="Z1995" s="95"/>
    </row>
    <row r="1996" spans="4:26" x14ac:dyDescent="0.45">
      <c r="D1996" s="23"/>
      <c r="E1996" s="95"/>
      <c r="F1996" s="95"/>
      <c r="K1996" s="95"/>
      <c r="M1996" s="95"/>
      <c r="N1996" s="95"/>
      <c r="O1996" s="117"/>
      <c r="P1996" s="95"/>
      <c r="Q1996" s="117"/>
      <c r="R1996" s="117"/>
      <c r="S1996" s="95"/>
      <c r="U1996" s="95"/>
      <c r="Z1996" s="95"/>
    </row>
    <row r="1997" spans="4:26" x14ac:dyDescent="0.45">
      <c r="D1997" s="23"/>
      <c r="E1997" s="95"/>
      <c r="F1997" s="95"/>
      <c r="K1997" s="95"/>
      <c r="M1997" s="95"/>
      <c r="N1997" s="95"/>
      <c r="O1997" s="117"/>
      <c r="P1997" s="95"/>
      <c r="Q1997" s="117"/>
      <c r="R1997" s="117"/>
      <c r="S1997" s="95"/>
      <c r="U1997" s="95"/>
      <c r="Z1997" s="95"/>
    </row>
    <row r="1998" spans="4:26" x14ac:dyDescent="0.45">
      <c r="D1998" s="23"/>
      <c r="E1998" s="95"/>
      <c r="F1998" s="95"/>
      <c r="K1998" s="95"/>
      <c r="M1998" s="95"/>
      <c r="N1998" s="95"/>
      <c r="O1998" s="117"/>
      <c r="P1998" s="95"/>
      <c r="Q1998" s="117"/>
      <c r="R1998" s="117"/>
      <c r="S1998" s="95"/>
      <c r="U1998" s="95"/>
      <c r="Z1998" s="95"/>
    </row>
    <row r="1999" spans="4:26" x14ac:dyDescent="0.45">
      <c r="D1999" s="23"/>
      <c r="E1999" s="95"/>
      <c r="F1999" s="95"/>
      <c r="K1999" s="95"/>
      <c r="M1999" s="95"/>
      <c r="N1999" s="95"/>
      <c r="O1999" s="117"/>
      <c r="P1999" s="95"/>
      <c r="Q1999" s="117"/>
      <c r="R1999" s="117"/>
      <c r="S1999" s="95"/>
      <c r="U1999" s="95"/>
      <c r="Z1999" s="95"/>
    </row>
    <row r="2000" spans="4:26" x14ac:dyDescent="0.45">
      <c r="D2000" s="23"/>
      <c r="E2000" s="95"/>
      <c r="F2000" s="95"/>
      <c r="K2000" s="95"/>
      <c r="M2000" s="95"/>
      <c r="N2000" s="95"/>
      <c r="O2000" s="117"/>
      <c r="P2000" s="95"/>
      <c r="Q2000" s="117"/>
      <c r="R2000" s="117"/>
      <c r="S2000" s="95"/>
      <c r="U2000" s="95"/>
      <c r="Z2000" s="95"/>
    </row>
    <row r="2001" spans="4:26" x14ac:dyDescent="0.45">
      <c r="D2001" s="23"/>
      <c r="E2001" s="95"/>
      <c r="F2001" s="95"/>
      <c r="K2001" s="95"/>
      <c r="M2001" s="95"/>
      <c r="N2001" s="95"/>
      <c r="O2001" s="117"/>
      <c r="P2001" s="95"/>
      <c r="Q2001" s="117"/>
      <c r="R2001" s="117"/>
      <c r="S2001" s="95"/>
      <c r="U2001" s="95"/>
      <c r="Z2001" s="95"/>
    </row>
    <row r="2002" spans="4:26" x14ac:dyDescent="0.45">
      <c r="D2002" s="23"/>
      <c r="E2002" s="95"/>
      <c r="F2002" s="95"/>
      <c r="K2002" s="95"/>
      <c r="M2002" s="95"/>
      <c r="N2002" s="95"/>
      <c r="O2002" s="117"/>
      <c r="P2002" s="95"/>
      <c r="Q2002" s="117"/>
      <c r="R2002" s="117"/>
      <c r="S2002" s="95"/>
      <c r="U2002" s="95"/>
      <c r="Z2002" s="95"/>
    </row>
    <row r="2003" spans="4:26" x14ac:dyDescent="0.45">
      <c r="D2003" s="23"/>
      <c r="E2003" s="95"/>
      <c r="F2003" s="95"/>
      <c r="K2003" s="95"/>
      <c r="M2003" s="95"/>
      <c r="N2003" s="95"/>
      <c r="O2003" s="117"/>
      <c r="P2003" s="95"/>
      <c r="Q2003" s="117"/>
      <c r="R2003" s="117"/>
      <c r="S2003" s="95"/>
      <c r="U2003" s="95"/>
      <c r="Z2003" s="95"/>
    </row>
    <row r="2004" spans="4:26" x14ac:dyDescent="0.45">
      <c r="D2004" s="23"/>
      <c r="E2004" s="95"/>
      <c r="F2004" s="95"/>
      <c r="K2004" s="95"/>
      <c r="M2004" s="95"/>
      <c r="N2004" s="95"/>
      <c r="O2004" s="117"/>
      <c r="P2004" s="95"/>
      <c r="Q2004" s="117"/>
      <c r="R2004" s="117"/>
      <c r="S2004" s="95"/>
      <c r="U2004" s="95"/>
      <c r="Z2004" s="95"/>
    </row>
    <row r="2005" spans="4:26" x14ac:dyDescent="0.45">
      <c r="D2005" s="23"/>
      <c r="E2005" s="95"/>
      <c r="F2005" s="95"/>
      <c r="K2005" s="95"/>
      <c r="M2005" s="95"/>
      <c r="N2005" s="95"/>
      <c r="O2005" s="117"/>
      <c r="P2005" s="95"/>
      <c r="Q2005" s="117"/>
      <c r="R2005" s="117"/>
      <c r="S2005" s="95"/>
      <c r="U2005" s="95"/>
      <c r="Z2005" s="95"/>
    </row>
    <row r="2006" spans="4:26" x14ac:dyDescent="0.45">
      <c r="D2006" s="23"/>
      <c r="E2006" s="95"/>
      <c r="F2006" s="95"/>
      <c r="K2006" s="95"/>
      <c r="M2006" s="95"/>
      <c r="N2006" s="95"/>
      <c r="O2006" s="117"/>
      <c r="P2006" s="95"/>
      <c r="Q2006" s="117"/>
      <c r="R2006" s="117"/>
      <c r="S2006" s="95"/>
      <c r="U2006" s="95"/>
      <c r="Z2006" s="95"/>
    </row>
    <row r="2007" spans="4:26" x14ac:dyDescent="0.45">
      <c r="D2007" s="23"/>
      <c r="E2007" s="95"/>
      <c r="F2007" s="95"/>
      <c r="K2007" s="95"/>
      <c r="M2007" s="95"/>
      <c r="N2007" s="95"/>
      <c r="O2007" s="117"/>
      <c r="P2007" s="95"/>
      <c r="Q2007" s="117"/>
      <c r="R2007" s="117"/>
      <c r="S2007" s="95"/>
      <c r="U2007" s="95"/>
      <c r="Z2007" s="95"/>
    </row>
    <row r="2008" spans="4:26" x14ac:dyDescent="0.45">
      <c r="D2008" s="23"/>
      <c r="E2008" s="95"/>
      <c r="F2008" s="95"/>
      <c r="K2008" s="95"/>
      <c r="M2008" s="95"/>
      <c r="N2008" s="95"/>
      <c r="O2008" s="117"/>
      <c r="P2008" s="95"/>
      <c r="Q2008" s="117"/>
      <c r="R2008" s="117"/>
      <c r="S2008" s="95"/>
      <c r="U2008" s="95"/>
      <c r="Z2008" s="95"/>
    </row>
    <row r="2009" spans="4:26" x14ac:dyDescent="0.45">
      <c r="D2009" s="23"/>
      <c r="E2009" s="95"/>
      <c r="F2009" s="95"/>
      <c r="K2009" s="95"/>
      <c r="M2009" s="95"/>
      <c r="N2009" s="95"/>
      <c r="O2009" s="117"/>
      <c r="P2009" s="95"/>
      <c r="Q2009" s="117"/>
      <c r="R2009" s="117"/>
      <c r="S2009" s="95"/>
      <c r="U2009" s="95"/>
      <c r="Z2009" s="95"/>
    </row>
    <row r="2010" spans="4:26" x14ac:dyDescent="0.45">
      <c r="D2010" s="23"/>
      <c r="E2010" s="95"/>
      <c r="F2010" s="95"/>
      <c r="K2010" s="95"/>
      <c r="M2010" s="95"/>
      <c r="N2010" s="95"/>
      <c r="O2010" s="117"/>
      <c r="P2010" s="95"/>
      <c r="Q2010" s="117"/>
      <c r="R2010" s="117"/>
      <c r="S2010" s="95"/>
      <c r="U2010" s="95"/>
      <c r="Z2010" s="95"/>
    </row>
    <row r="2011" spans="4:26" x14ac:dyDescent="0.45">
      <c r="D2011" s="23"/>
      <c r="E2011" s="95"/>
      <c r="F2011" s="95"/>
      <c r="K2011" s="95"/>
      <c r="M2011" s="95"/>
      <c r="N2011" s="95"/>
      <c r="O2011" s="117"/>
      <c r="P2011" s="95"/>
      <c r="Q2011" s="117"/>
      <c r="R2011" s="117"/>
      <c r="S2011" s="95"/>
      <c r="U2011" s="95"/>
      <c r="Z2011" s="95"/>
    </row>
    <row r="2012" spans="4:26" x14ac:dyDescent="0.45">
      <c r="D2012" s="23"/>
      <c r="E2012" s="95"/>
      <c r="F2012" s="95"/>
      <c r="K2012" s="95"/>
      <c r="M2012" s="95"/>
      <c r="N2012" s="95"/>
      <c r="O2012" s="117"/>
      <c r="P2012" s="95"/>
      <c r="Q2012" s="117"/>
      <c r="R2012" s="117"/>
      <c r="S2012" s="95"/>
      <c r="U2012" s="95"/>
      <c r="Z2012" s="95"/>
    </row>
    <row r="2013" spans="4:26" x14ac:dyDescent="0.45">
      <c r="D2013" s="23"/>
      <c r="E2013" s="95"/>
      <c r="F2013" s="95"/>
      <c r="K2013" s="95"/>
      <c r="M2013" s="95"/>
      <c r="N2013" s="95"/>
      <c r="O2013" s="117"/>
      <c r="P2013" s="95"/>
      <c r="Q2013" s="117"/>
      <c r="R2013" s="117"/>
      <c r="S2013" s="95"/>
      <c r="U2013" s="95"/>
      <c r="Z2013" s="95"/>
    </row>
    <row r="2014" spans="4:26" x14ac:dyDescent="0.45">
      <c r="D2014" s="23"/>
      <c r="E2014" s="95"/>
      <c r="F2014" s="95"/>
      <c r="K2014" s="95"/>
      <c r="M2014" s="95"/>
      <c r="N2014" s="95"/>
      <c r="O2014" s="117"/>
      <c r="P2014" s="95"/>
      <c r="Q2014" s="117"/>
      <c r="R2014" s="117"/>
      <c r="S2014" s="95"/>
      <c r="U2014" s="95"/>
      <c r="Z2014" s="95"/>
    </row>
    <row r="2015" spans="4:26" x14ac:dyDescent="0.45">
      <c r="D2015" s="23"/>
      <c r="E2015" s="95"/>
      <c r="F2015" s="95"/>
      <c r="K2015" s="95"/>
      <c r="M2015" s="95"/>
      <c r="N2015" s="95"/>
      <c r="O2015" s="117"/>
      <c r="P2015" s="95"/>
      <c r="Q2015" s="117"/>
      <c r="R2015" s="117"/>
      <c r="S2015" s="95"/>
      <c r="U2015" s="95"/>
      <c r="Z2015" s="95"/>
    </row>
    <row r="2016" spans="4:26" x14ac:dyDescent="0.45">
      <c r="D2016" s="23"/>
      <c r="E2016" s="95"/>
      <c r="F2016" s="95"/>
      <c r="K2016" s="95"/>
      <c r="M2016" s="95"/>
      <c r="N2016" s="95"/>
      <c r="O2016" s="117"/>
      <c r="P2016" s="95"/>
      <c r="Q2016" s="117"/>
      <c r="R2016" s="117"/>
      <c r="S2016" s="95"/>
      <c r="U2016" s="95"/>
      <c r="Z2016" s="95"/>
    </row>
    <row r="2017" spans="4:26" x14ac:dyDescent="0.45">
      <c r="D2017" s="23"/>
      <c r="E2017" s="95"/>
      <c r="F2017" s="95"/>
      <c r="K2017" s="95"/>
      <c r="M2017" s="95"/>
      <c r="N2017" s="95"/>
      <c r="O2017" s="117"/>
      <c r="P2017" s="95"/>
      <c r="Q2017" s="117"/>
      <c r="R2017" s="117"/>
      <c r="S2017" s="95"/>
      <c r="U2017" s="95"/>
      <c r="Z2017" s="95"/>
    </row>
    <row r="2018" spans="4:26" x14ac:dyDescent="0.45">
      <c r="D2018" s="23"/>
      <c r="E2018" s="95"/>
      <c r="F2018" s="95"/>
      <c r="K2018" s="95"/>
      <c r="M2018" s="95"/>
      <c r="N2018" s="95"/>
      <c r="O2018" s="117"/>
      <c r="P2018" s="95"/>
      <c r="Q2018" s="117"/>
      <c r="R2018" s="117"/>
      <c r="S2018" s="95"/>
      <c r="U2018" s="95"/>
      <c r="Z2018" s="95"/>
    </row>
    <row r="2019" spans="4:26" x14ac:dyDescent="0.45">
      <c r="D2019" s="23"/>
      <c r="E2019" s="95"/>
      <c r="F2019" s="95"/>
      <c r="K2019" s="95"/>
      <c r="M2019" s="95"/>
      <c r="N2019" s="95"/>
      <c r="O2019" s="117"/>
      <c r="P2019" s="95"/>
      <c r="Q2019" s="117"/>
      <c r="R2019" s="117"/>
      <c r="S2019" s="95"/>
      <c r="U2019" s="95"/>
      <c r="Z2019" s="95"/>
    </row>
    <row r="2020" spans="4:26" x14ac:dyDescent="0.45">
      <c r="D2020" s="23"/>
      <c r="E2020" s="95"/>
      <c r="F2020" s="95"/>
      <c r="K2020" s="95"/>
      <c r="M2020" s="95"/>
      <c r="N2020" s="95"/>
      <c r="O2020" s="117"/>
      <c r="P2020" s="95"/>
      <c r="Q2020" s="117"/>
      <c r="R2020" s="117"/>
      <c r="S2020" s="95"/>
      <c r="U2020" s="95"/>
      <c r="Z2020" s="95"/>
    </row>
    <row r="2021" spans="4:26" x14ac:dyDescent="0.45">
      <c r="D2021" s="23"/>
      <c r="E2021" s="95"/>
      <c r="F2021" s="95"/>
      <c r="K2021" s="95"/>
      <c r="M2021" s="95"/>
      <c r="N2021" s="95"/>
      <c r="O2021" s="117"/>
      <c r="P2021" s="95"/>
      <c r="Q2021" s="117"/>
      <c r="R2021" s="117"/>
      <c r="S2021" s="95"/>
      <c r="U2021" s="95"/>
      <c r="Z2021" s="95"/>
    </row>
    <row r="2022" spans="4:26" x14ac:dyDescent="0.45">
      <c r="D2022" s="23"/>
      <c r="E2022" s="95"/>
      <c r="F2022" s="95"/>
      <c r="K2022" s="95"/>
      <c r="M2022" s="95"/>
      <c r="N2022" s="95"/>
      <c r="O2022" s="117"/>
      <c r="P2022" s="95"/>
      <c r="Q2022" s="117"/>
      <c r="R2022" s="117"/>
      <c r="S2022" s="95"/>
      <c r="U2022" s="95"/>
      <c r="Z2022" s="95"/>
    </row>
    <row r="2023" spans="4:26" x14ac:dyDescent="0.45">
      <c r="D2023" s="23"/>
      <c r="E2023" s="95"/>
      <c r="F2023" s="95"/>
      <c r="K2023" s="95"/>
      <c r="M2023" s="95"/>
      <c r="N2023" s="95"/>
      <c r="O2023" s="117"/>
      <c r="P2023" s="95"/>
      <c r="Q2023" s="117"/>
      <c r="R2023" s="117"/>
      <c r="S2023" s="95"/>
      <c r="U2023" s="95"/>
      <c r="Z2023" s="95"/>
    </row>
    <row r="2024" spans="4:26" x14ac:dyDescent="0.45">
      <c r="D2024" s="23"/>
      <c r="E2024" s="95"/>
      <c r="F2024" s="95"/>
      <c r="K2024" s="95"/>
      <c r="M2024" s="95"/>
      <c r="N2024" s="95"/>
      <c r="O2024" s="117"/>
      <c r="P2024" s="95"/>
      <c r="Q2024" s="117"/>
      <c r="R2024" s="117"/>
      <c r="S2024" s="95"/>
      <c r="U2024" s="95"/>
      <c r="Z2024" s="95"/>
    </row>
    <row r="2025" spans="4:26" x14ac:dyDescent="0.45">
      <c r="D2025" s="23"/>
      <c r="E2025" s="95"/>
      <c r="F2025" s="95"/>
      <c r="K2025" s="95"/>
      <c r="M2025" s="95"/>
      <c r="N2025" s="95"/>
      <c r="O2025" s="117"/>
      <c r="P2025" s="95"/>
      <c r="Q2025" s="117"/>
      <c r="R2025" s="117"/>
      <c r="S2025" s="95"/>
      <c r="U2025" s="95"/>
      <c r="Z2025" s="95"/>
    </row>
    <row r="2026" spans="4:26" x14ac:dyDescent="0.45">
      <c r="D2026" s="23"/>
      <c r="E2026" s="95"/>
      <c r="F2026" s="95"/>
      <c r="K2026" s="95"/>
      <c r="M2026" s="95"/>
      <c r="N2026" s="95"/>
      <c r="O2026" s="117"/>
      <c r="P2026" s="95"/>
      <c r="Q2026" s="117"/>
      <c r="R2026" s="117"/>
      <c r="S2026" s="95"/>
      <c r="U2026" s="95"/>
      <c r="Z2026" s="95"/>
    </row>
    <row r="2027" spans="4:26" x14ac:dyDescent="0.45">
      <c r="D2027" s="23"/>
      <c r="E2027" s="95"/>
      <c r="F2027" s="95"/>
      <c r="K2027" s="95"/>
      <c r="M2027" s="95"/>
      <c r="N2027" s="95"/>
      <c r="O2027" s="117"/>
      <c r="P2027" s="95"/>
      <c r="Q2027" s="117"/>
      <c r="R2027" s="117"/>
      <c r="S2027" s="95"/>
      <c r="U2027" s="95"/>
      <c r="Z2027" s="95"/>
    </row>
    <row r="2028" spans="4:26" x14ac:dyDescent="0.45">
      <c r="D2028" s="23"/>
      <c r="E2028" s="95"/>
      <c r="F2028" s="95"/>
      <c r="K2028" s="95"/>
      <c r="M2028" s="95"/>
      <c r="N2028" s="95"/>
      <c r="O2028" s="117"/>
      <c r="P2028" s="95"/>
      <c r="Q2028" s="117"/>
      <c r="R2028" s="117"/>
      <c r="S2028" s="95"/>
      <c r="U2028" s="95"/>
      <c r="Z2028" s="95"/>
    </row>
    <row r="2029" spans="4:26" x14ac:dyDescent="0.45">
      <c r="D2029" s="23"/>
      <c r="E2029" s="95"/>
      <c r="F2029" s="95"/>
      <c r="K2029" s="95"/>
      <c r="M2029" s="95"/>
      <c r="N2029" s="95"/>
      <c r="O2029" s="117"/>
      <c r="P2029" s="95"/>
      <c r="Q2029" s="117"/>
      <c r="R2029" s="117"/>
      <c r="S2029" s="95"/>
      <c r="U2029" s="95"/>
      <c r="Z2029" s="95"/>
    </row>
    <row r="2030" spans="4:26" x14ac:dyDescent="0.45">
      <c r="D2030" s="23"/>
      <c r="E2030" s="95"/>
      <c r="F2030" s="95"/>
      <c r="K2030" s="95"/>
      <c r="M2030" s="95"/>
      <c r="N2030" s="95"/>
      <c r="O2030" s="117"/>
      <c r="P2030" s="95"/>
      <c r="Q2030" s="117"/>
      <c r="R2030" s="117"/>
      <c r="S2030" s="95"/>
      <c r="U2030" s="95"/>
      <c r="Z2030" s="95"/>
    </row>
    <row r="2031" spans="4:26" x14ac:dyDescent="0.45">
      <c r="D2031" s="23"/>
      <c r="E2031" s="95"/>
      <c r="F2031" s="95"/>
      <c r="K2031" s="95"/>
      <c r="M2031" s="95"/>
      <c r="N2031" s="95"/>
      <c r="O2031" s="117"/>
      <c r="P2031" s="95"/>
      <c r="Q2031" s="117"/>
      <c r="R2031" s="117"/>
      <c r="S2031" s="95"/>
      <c r="U2031" s="95"/>
      <c r="Z2031" s="95"/>
    </row>
    <row r="2032" spans="4:26" x14ac:dyDescent="0.45">
      <c r="D2032" s="23"/>
      <c r="E2032" s="95"/>
      <c r="F2032" s="95"/>
      <c r="K2032" s="95"/>
      <c r="M2032" s="95"/>
      <c r="N2032" s="95"/>
      <c r="O2032" s="117"/>
      <c r="P2032" s="95"/>
      <c r="Q2032" s="117"/>
      <c r="R2032" s="117"/>
      <c r="S2032" s="95"/>
      <c r="U2032" s="95"/>
      <c r="Z2032" s="95"/>
    </row>
    <row r="2033" spans="4:26" x14ac:dyDescent="0.45">
      <c r="D2033" s="23"/>
      <c r="E2033" s="95"/>
      <c r="F2033" s="95"/>
      <c r="K2033" s="95"/>
      <c r="M2033" s="95"/>
      <c r="N2033" s="95"/>
      <c r="O2033" s="117"/>
      <c r="P2033" s="95"/>
      <c r="Q2033" s="117"/>
      <c r="R2033" s="117"/>
      <c r="S2033" s="95"/>
      <c r="U2033" s="95"/>
      <c r="Z2033" s="95"/>
    </row>
    <row r="2034" spans="4:26" x14ac:dyDescent="0.45">
      <c r="D2034" s="23"/>
      <c r="E2034" s="95"/>
      <c r="F2034" s="95"/>
      <c r="K2034" s="95"/>
      <c r="M2034" s="95"/>
      <c r="N2034" s="95"/>
      <c r="O2034" s="117"/>
      <c r="P2034" s="95"/>
      <c r="Q2034" s="117"/>
      <c r="R2034" s="117"/>
      <c r="S2034" s="95"/>
      <c r="U2034" s="95"/>
      <c r="Z2034" s="95"/>
    </row>
    <row r="2035" spans="4:26" x14ac:dyDescent="0.45">
      <c r="D2035" s="23"/>
      <c r="E2035" s="95"/>
      <c r="F2035" s="95"/>
      <c r="K2035" s="95"/>
      <c r="M2035" s="95"/>
      <c r="N2035" s="95"/>
      <c r="O2035" s="117"/>
      <c r="P2035" s="95"/>
      <c r="Q2035" s="117"/>
      <c r="R2035" s="117"/>
      <c r="S2035" s="95"/>
      <c r="U2035" s="95"/>
      <c r="Z2035" s="95"/>
    </row>
    <row r="2036" spans="4:26" x14ac:dyDescent="0.45">
      <c r="D2036" s="23"/>
      <c r="E2036" s="95"/>
      <c r="F2036" s="95"/>
      <c r="K2036" s="95"/>
      <c r="M2036" s="95"/>
      <c r="N2036" s="95"/>
      <c r="O2036" s="117"/>
      <c r="P2036" s="95"/>
      <c r="Q2036" s="117"/>
      <c r="R2036" s="117"/>
      <c r="S2036" s="95"/>
      <c r="U2036" s="95"/>
      <c r="Z2036" s="95"/>
    </row>
    <row r="2037" spans="4:26" x14ac:dyDescent="0.45">
      <c r="D2037" s="23"/>
      <c r="E2037" s="95"/>
      <c r="F2037" s="95"/>
      <c r="K2037" s="95"/>
      <c r="M2037" s="95"/>
      <c r="N2037" s="95"/>
      <c r="O2037" s="117"/>
      <c r="P2037" s="95"/>
      <c r="Q2037" s="117"/>
      <c r="R2037" s="117"/>
      <c r="S2037" s="95"/>
      <c r="U2037" s="95"/>
      <c r="Z2037" s="95"/>
    </row>
    <row r="2038" spans="4:26" x14ac:dyDescent="0.45">
      <c r="D2038" s="23"/>
      <c r="E2038" s="95"/>
      <c r="F2038" s="95"/>
      <c r="K2038" s="95"/>
      <c r="M2038" s="95"/>
      <c r="N2038" s="95"/>
      <c r="O2038" s="117"/>
      <c r="P2038" s="95"/>
      <c r="Q2038" s="117"/>
      <c r="R2038" s="117"/>
      <c r="S2038" s="95"/>
      <c r="U2038" s="95"/>
      <c r="Z2038" s="95"/>
    </row>
    <row r="2039" spans="4:26" x14ac:dyDescent="0.45">
      <c r="D2039" s="23"/>
      <c r="E2039" s="95"/>
      <c r="F2039" s="95"/>
      <c r="K2039" s="95"/>
      <c r="M2039" s="95"/>
      <c r="N2039" s="95"/>
      <c r="O2039" s="117"/>
      <c r="P2039" s="95"/>
      <c r="Q2039" s="117"/>
      <c r="R2039" s="117"/>
      <c r="S2039" s="95"/>
      <c r="U2039" s="95"/>
      <c r="Z2039" s="95"/>
    </row>
    <row r="2040" spans="4:26" x14ac:dyDescent="0.45">
      <c r="D2040" s="23"/>
      <c r="E2040" s="95"/>
      <c r="F2040" s="95"/>
      <c r="K2040" s="95"/>
      <c r="M2040" s="95"/>
      <c r="N2040" s="95"/>
      <c r="O2040" s="117"/>
      <c r="P2040" s="95"/>
      <c r="Q2040" s="117"/>
      <c r="R2040" s="117"/>
      <c r="S2040" s="95"/>
      <c r="U2040" s="95"/>
      <c r="Z2040" s="95"/>
    </row>
    <row r="2041" spans="4:26" x14ac:dyDescent="0.45">
      <c r="D2041" s="23"/>
      <c r="E2041" s="95"/>
      <c r="F2041" s="95"/>
      <c r="K2041" s="95"/>
      <c r="M2041" s="95"/>
      <c r="N2041" s="95"/>
      <c r="O2041" s="117"/>
      <c r="P2041" s="95"/>
      <c r="Q2041" s="117"/>
      <c r="R2041" s="117"/>
      <c r="S2041" s="95"/>
      <c r="U2041" s="95"/>
      <c r="Z2041" s="95"/>
    </row>
    <row r="2042" spans="4:26" x14ac:dyDescent="0.45">
      <c r="D2042" s="23"/>
      <c r="E2042" s="95"/>
      <c r="F2042" s="95"/>
      <c r="K2042" s="95"/>
      <c r="M2042" s="95"/>
      <c r="N2042" s="95"/>
      <c r="O2042" s="117"/>
      <c r="P2042" s="95"/>
      <c r="Q2042" s="117"/>
      <c r="R2042" s="117"/>
      <c r="S2042" s="95"/>
      <c r="U2042" s="95"/>
      <c r="Z2042" s="95"/>
    </row>
    <row r="2043" spans="4:26" x14ac:dyDescent="0.45">
      <c r="D2043" s="23"/>
      <c r="E2043" s="95"/>
      <c r="F2043" s="95"/>
      <c r="K2043" s="95"/>
      <c r="M2043" s="95"/>
      <c r="N2043" s="95"/>
      <c r="O2043" s="117"/>
      <c r="P2043" s="95"/>
      <c r="Q2043" s="117"/>
      <c r="R2043" s="117"/>
      <c r="S2043" s="95"/>
      <c r="U2043" s="95"/>
      <c r="Z2043" s="95"/>
    </row>
    <row r="2044" spans="4:26" x14ac:dyDescent="0.45">
      <c r="D2044" s="23"/>
      <c r="E2044" s="95"/>
      <c r="F2044" s="95"/>
      <c r="K2044" s="95"/>
      <c r="M2044" s="95"/>
      <c r="N2044" s="95"/>
      <c r="O2044" s="117"/>
      <c r="P2044" s="95"/>
      <c r="Q2044" s="117"/>
      <c r="R2044" s="117"/>
      <c r="S2044" s="95"/>
      <c r="U2044" s="95"/>
      <c r="Z2044" s="95"/>
    </row>
    <row r="2045" spans="4:26" x14ac:dyDescent="0.45">
      <c r="D2045" s="23"/>
      <c r="E2045" s="95"/>
      <c r="F2045" s="95"/>
      <c r="K2045" s="95"/>
      <c r="M2045" s="95"/>
      <c r="N2045" s="95"/>
      <c r="O2045" s="117"/>
      <c r="P2045" s="95"/>
      <c r="Q2045" s="117"/>
      <c r="R2045" s="117"/>
      <c r="S2045" s="95"/>
      <c r="U2045" s="95"/>
      <c r="Z2045" s="95"/>
    </row>
    <row r="2046" spans="4:26" x14ac:dyDescent="0.45">
      <c r="D2046" s="23"/>
      <c r="E2046" s="95"/>
      <c r="F2046" s="95"/>
      <c r="K2046" s="95"/>
      <c r="M2046" s="95"/>
      <c r="N2046" s="95"/>
      <c r="O2046" s="117"/>
      <c r="P2046" s="95"/>
      <c r="Q2046" s="117"/>
      <c r="R2046" s="117"/>
      <c r="S2046" s="95"/>
      <c r="U2046" s="95"/>
      <c r="Z2046" s="95"/>
    </row>
    <row r="2047" spans="4:26" x14ac:dyDescent="0.45">
      <c r="D2047" s="23"/>
      <c r="E2047" s="95"/>
      <c r="F2047" s="95"/>
      <c r="K2047" s="95"/>
      <c r="M2047" s="95"/>
      <c r="N2047" s="95"/>
      <c r="O2047" s="117"/>
      <c r="P2047" s="95"/>
      <c r="Q2047" s="117"/>
      <c r="R2047" s="117"/>
      <c r="S2047" s="95"/>
      <c r="U2047" s="95"/>
      <c r="Z2047" s="95"/>
    </row>
    <row r="2048" spans="4:26" x14ac:dyDescent="0.45">
      <c r="D2048" s="23"/>
      <c r="E2048" s="95"/>
      <c r="F2048" s="95"/>
      <c r="K2048" s="95"/>
      <c r="M2048" s="95"/>
      <c r="N2048" s="95"/>
      <c r="O2048" s="117"/>
      <c r="P2048" s="95"/>
      <c r="Q2048" s="117"/>
      <c r="R2048" s="117"/>
      <c r="S2048" s="95"/>
      <c r="U2048" s="95"/>
      <c r="Z2048" s="95"/>
    </row>
    <row r="2049" spans="4:26" x14ac:dyDescent="0.45">
      <c r="D2049" s="23"/>
      <c r="E2049" s="95"/>
      <c r="F2049" s="95"/>
      <c r="K2049" s="95"/>
      <c r="M2049" s="95"/>
      <c r="N2049" s="95"/>
      <c r="O2049" s="117"/>
      <c r="P2049" s="95"/>
      <c r="Q2049" s="117"/>
      <c r="R2049" s="117"/>
      <c r="S2049" s="95"/>
      <c r="U2049" s="95"/>
      <c r="Z2049" s="95"/>
    </row>
    <row r="2050" spans="4:26" x14ac:dyDescent="0.45">
      <c r="D2050" s="23"/>
      <c r="E2050" s="95"/>
      <c r="F2050" s="95"/>
      <c r="K2050" s="95"/>
      <c r="M2050" s="95"/>
      <c r="N2050" s="95"/>
      <c r="O2050" s="117"/>
      <c r="P2050" s="95"/>
      <c r="Q2050" s="117"/>
      <c r="R2050" s="117"/>
      <c r="S2050" s="95"/>
      <c r="U2050" s="95"/>
      <c r="Z2050" s="95"/>
    </row>
    <row r="2051" spans="4:26" x14ac:dyDescent="0.45">
      <c r="D2051" s="23"/>
      <c r="E2051" s="95"/>
      <c r="F2051" s="95"/>
      <c r="K2051" s="95"/>
      <c r="M2051" s="95"/>
      <c r="N2051" s="95"/>
      <c r="O2051" s="117"/>
      <c r="P2051" s="95"/>
      <c r="Q2051" s="117"/>
      <c r="R2051" s="117"/>
      <c r="S2051" s="95"/>
      <c r="U2051" s="95"/>
      <c r="Z2051" s="95"/>
    </row>
    <row r="2052" spans="4:26" x14ac:dyDescent="0.45">
      <c r="D2052" s="23"/>
      <c r="E2052" s="95"/>
      <c r="F2052" s="95"/>
      <c r="K2052" s="95"/>
      <c r="M2052" s="95"/>
      <c r="N2052" s="95"/>
      <c r="O2052" s="117"/>
      <c r="P2052" s="95"/>
      <c r="Q2052" s="117"/>
      <c r="R2052" s="117"/>
      <c r="S2052" s="95"/>
      <c r="U2052" s="95"/>
      <c r="Z2052" s="95"/>
    </row>
    <row r="2053" spans="4:26" x14ac:dyDescent="0.45">
      <c r="D2053" s="23"/>
      <c r="E2053" s="95"/>
      <c r="F2053" s="95"/>
      <c r="K2053" s="95"/>
      <c r="M2053" s="95"/>
      <c r="N2053" s="95"/>
      <c r="O2053" s="117"/>
      <c r="P2053" s="95"/>
      <c r="Q2053" s="117"/>
      <c r="R2053" s="117"/>
      <c r="S2053" s="95"/>
      <c r="U2053" s="95"/>
      <c r="Z2053" s="95"/>
    </row>
    <row r="2054" spans="4:26" x14ac:dyDescent="0.45">
      <c r="D2054" s="23"/>
      <c r="E2054" s="95"/>
      <c r="F2054" s="95"/>
      <c r="K2054" s="95"/>
      <c r="M2054" s="95"/>
      <c r="N2054" s="95"/>
      <c r="O2054" s="117"/>
      <c r="P2054" s="95"/>
      <c r="Q2054" s="117"/>
      <c r="R2054" s="117"/>
      <c r="S2054" s="95"/>
      <c r="U2054" s="95"/>
      <c r="Z2054" s="95"/>
    </row>
    <row r="2055" spans="4:26" x14ac:dyDescent="0.45">
      <c r="D2055" s="23"/>
      <c r="E2055" s="95"/>
      <c r="F2055" s="95"/>
      <c r="K2055" s="95"/>
      <c r="M2055" s="95"/>
      <c r="N2055" s="95"/>
      <c r="O2055" s="117"/>
      <c r="P2055" s="95"/>
      <c r="Q2055" s="117"/>
      <c r="R2055" s="117"/>
      <c r="S2055" s="95"/>
      <c r="U2055" s="95"/>
      <c r="Z2055" s="95"/>
    </row>
    <row r="2056" spans="4:26" x14ac:dyDescent="0.45">
      <c r="D2056" s="23"/>
      <c r="E2056" s="95"/>
      <c r="F2056" s="95"/>
      <c r="K2056" s="95"/>
      <c r="M2056" s="95"/>
      <c r="N2056" s="95"/>
      <c r="O2056" s="117"/>
      <c r="P2056" s="95"/>
      <c r="Q2056" s="117"/>
      <c r="R2056" s="117"/>
      <c r="S2056" s="95"/>
      <c r="U2056" s="95"/>
      <c r="Z2056" s="95"/>
    </row>
    <row r="2057" spans="4:26" x14ac:dyDescent="0.45">
      <c r="D2057" s="23"/>
      <c r="E2057" s="95"/>
      <c r="F2057" s="95"/>
      <c r="K2057" s="95"/>
      <c r="M2057" s="95"/>
      <c r="N2057" s="95"/>
      <c r="O2057" s="117"/>
      <c r="P2057" s="95"/>
      <c r="Q2057" s="117"/>
      <c r="R2057" s="117"/>
      <c r="S2057" s="95"/>
      <c r="U2057" s="95"/>
      <c r="Z2057" s="95"/>
    </row>
    <row r="2058" spans="4:26" x14ac:dyDescent="0.45">
      <c r="D2058" s="23"/>
      <c r="E2058" s="95"/>
      <c r="F2058" s="95"/>
      <c r="K2058" s="95"/>
      <c r="M2058" s="95"/>
      <c r="N2058" s="95"/>
      <c r="O2058" s="117"/>
      <c r="P2058" s="95"/>
      <c r="Q2058" s="117"/>
      <c r="R2058" s="117"/>
      <c r="S2058" s="95"/>
      <c r="U2058" s="95"/>
      <c r="Z2058" s="95"/>
    </row>
    <row r="2059" spans="4:26" x14ac:dyDescent="0.45">
      <c r="D2059" s="23"/>
      <c r="E2059" s="95"/>
      <c r="F2059" s="95"/>
      <c r="K2059" s="95"/>
      <c r="M2059" s="95"/>
      <c r="N2059" s="95"/>
      <c r="O2059" s="117"/>
      <c r="P2059" s="95"/>
      <c r="Q2059" s="117"/>
      <c r="R2059" s="117"/>
      <c r="S2059" s="95"/>
      <c r="U2059" s="95"/>
      <c r="Z2059" s="95"/>
    </row>
    <row r="2060" spans="4:26" x14ac:dyDescent="0.45">
      <c r="D2060" s="23"/>
      <c r="E2060" s="95"/>
      <c r="F2060" s="95"/>
      <c r="K2060" s="95"/>
      <c r="M2060" s="95"/>
      <c r="N2060" s="95"/>
      <c r="O2060" s="117"/>
      <c r="P2060" s="95"/>
      <c r="Q2060" s="117"/>
      <c r="R2060" s="117"/>
      <c r="S2060" s="95"/>
      <c r="U2060" s="95"/>
      <c r="Z2060" s="95"/>
    </row>
    <row r="2061" spans="4:26" x14ac:dyDescent="0.45">
      <c r="D2061" s="23"/>
      <c r="E2061" s="95"/>
      <c r="F2061" s="95"/>
      <c r="K2061" s="95"/>
      <c r="M2061" s="95"/>
      <c r="N2061" s="95"/>
      <c r="O2061" s="117"/>
      <c r="P2061" s="95"/>
      <c r="Q2061" s="117"/>
      <c r="R2061" s="117"/>
      <c r="S2061" s="95"/>
      <c r="U2061" s="95"/>
      <c r="Z2061" s="95"/>
    </row>
    <row r="2062" spans="4:26" x14ac:dyDescent="0.45">
      <c r="D2062" s="23"/>
      <c r="E2062" s="95"/>
      <c r="F2062" s="95"/>
      <c r="K2062" s="95"/>
      <c r="M2062" s="95"/>
      <c r="N2062" s="95"/>
      <c r="O2062" s="117"/>
      <c r="P2062" s="95"/>
      <c r="Q2062" s="117"/>
      <c r="R2062" s="117"/>
      <c r="S2062" s="95"/>
      <c r="U2062" s="95"/>
      <c r="Z2062" s="95"/>
    </row>
    <row r="2063" spans="4:26" x14ac:dyDescent="0.45">
      <c r="D2063" s="23"/>
      <c r="E2063" s="95"/>
      <c r="F2063" s="95"/>
      <c r="K2063" s="95"/>
      <c r="M2063" s="95"/>
      <c r="N2063" s="95"/>
      <c r="O2063" s="117"/>
      <c r="P2063" s="95"/>
      <c r="Q2063" s="117"/>
      <c r="R2063" s="117"/>
      <c r="S2063" s="95"/>
      <c r="U2063" s="95"/>
      <c r="Z2063" s="95"/>
    </row>
    <row r="2064" spans="4:26" x14ac:dyDescent="0.45">
      <c r="D2064" s="23"/>
      <c r="E2064" s="95"/>
      <c r="F2064" s="95"/>
      <c r="K2064" s="95"/>
      <c r="M2064" s="95"/>
      <c r="N2064" s="95"/>
      <c r="O2064" s="117"/>
      <c r="P2064" s="95"/>
      <c r="Q2064" s="117"/>
      <c r="R2064" s="117"/>
      <c r="S2064" s="95"/>
      <c r="U2064" s="95"/>
      <c r="Z2064" s="95"/>
    </row>
    <row r="2065" spans="4:26" x14ac:dyDescent="0.45">
      <c r="D2065" s="23"/>
      <c r="E2065" s="95"/>
      <c r="F2065" s="95"/>
      <c r="K2065" s="95"/>
      <c r="M2065" s="95"/>
      <c r="N2065" s="95"/>
      <c r="O2065" s="117"/>
      <c r="P2065" s="95"/>
      <c r="Q2065" s="117"/>
      <c r="R2065" s="117"/>
      <c r="S2065" s="95"/>
      <c r="U2065" s="95"/>
      <c r="Z2065" s="95"/>
    </row>
    <row r="2066" spans="4:26" x14ac:dyDescent="0.45">
      <c r="D2066" s="23"/>
      <c r="E2066" s="95"/>
      <c r="F2066" s="95"/>
      <c r="K2066" s="95"/>
      <c r="M2066" s="95"/>
      <c r="N2066" s="95"/>
      <c r="O2066" s="117"/>
      <c r="P2066" s="95"/>
      <c r="Q2066" s="117"/>
      <c r="R2066" s="117"/>
      <c r="S2066" s="95"/>
      <c r="U2066" s="95"/>
      <c r="Z2066" s="95"/>
    </row>
    <row r="2067" spans="4:26" x14ac:dyDescent="0.45">
      <c r="D2067" s="23"/>
      <c r="E2067" s="95"/>
      <c r="F2067" s="95"/>
      <c r="K2067" s="95"/>
      <c r="M2067" s="95"/>
      <c r="N2067" s="95"/>
      <c r="O2067" s="117"/>
      <c r="P2067" s="95"/>
      <c r="Q2067" s="117"/>
      <c r="R2067" s="117"/>
      <c r="S2067" s="95"/>
      <c r="U2067" s="95"/>
      <c r="Z2067" s="95"/>
    </row>
    <row r="2068" spans="4:26" x14ac:dyDescent="0.45">
      <c r="D2068" s="23"/>
      <c r="E2068" s="95"/>
      <c r="F2068" s="95"/>
      <c r="K2068" s="95"/>
      <c r="M2068" s="95"/>
      <c r="N2068" s="95"/>
      <c r="O2068" s="117"/>
      <c r="P2068" s="95"/>
      <c r="Q2068" s="117"/>
      <c r="R2068" s="117"/>
      <c r="S2068" s="95"/>
      <c r="U2068" s="95"/>
      <c r="Z2068" s="95"/>
    </row>
    <row r="2069" spans="4:26" x14ac:dyDescent="0.45">
      <c r="D2069" s="23"/>
      <c r="E2069" s="95"/>
      <c r="F2069" s="95"/>
      <c r="K2069" s="95"/>
      <c r="M2069" s="95"/>
      <c r="N2069" s="95"/>
      <c r="O2069" s="117"/>
      <c r="P2069" s="95"/>
      <c r="Q2069" s="117"/>
      <c r="R2069" s="117"/>
      <c r="S2069" s="95"/>
      <c r="U2069" s="95"/>
      <c r="Z2069" s="95"/>
    </row>
    <row r="2070" spans="4:26" x14ac:dyDescent="0.45">
      <c r="D2070" s="23"/>
      <c r="E2070" s="95"/>
      <c r="F2070" s="95"/>
      <c r="K2070" s="95"/>
      <c r="M2070" s="95"/>
      <c r="N2070" s="95"/>
      <c r="O2070" s="117"/>
      <c r="P2070" s="95"/>
      <c r="Q2070" s="117"/>
      <c r="R2070" s="117"/>
      <c r="S2070" s="95"/>
      <c r="U2070" s="95"/>
      <c r="Z2070" s="95"/>
    </row>
    <row r="2071" spans="4:26" x14ac:dyDescent="0.45">
      <c r="D2071" s="23"/>
      <c r="E2071" s="95"/>
      <c r="F2071" s="95"/>
      <c r="K2071" s="95"/>
      <c r="M2071" s="95"/>
      <c r="N2071" s="95"/>
      <c r="O2071" s="117"/>
      <c r="P2071" s="95"/>
      <c r="Q2071" s="117"/>
      <c r="R2071" s="117"/>
      <c r="S2071" s="95"/>
      <c r="U2071" s="95"/>
      <c r="Z2071" s="95"/>
    </row>
    <row r="2072" spans="4:26" x14ac:dyDescent="0.45">
      <c r="D2072" s="23"/>
      <c r="E2072" s="95"/>
      <c r="F2072" s="95"/>
      <c r="K2072" s="95"/>
      <c r="M2072" s="95"/>
      <c r="N2072" s="95"/>
      <c r="O2072" s="117"/>
      <c r="P2072" s="95"/>
      <c r="Q2072" s="117"/>
      <c r="R2072" s="117"/>
      <c r="S2072" s="95"/>
      <c r="U2072" s="95"/>
      <c r="Z2072" s="95"/>
    </row>
    <row r="2073" spans="4:26" x14ac:dyDescent="0.45">
      <c r="D2073" s="23"/>
      <c r="E2073" s="95"/>
      <c r="F2073" s="95"/>
      <c r="K2073" s="95"/>
      <c r="M2073" s="95"/>
      <c r="N2073" s="95"/>
      <c r="O2073" s="117"/>
      <c r="P2073" s="95"/>
      <c r="Q2073" s="117"/>
      <c r="R2073" s="117"/>
      <c r="S2073" s="95"/>
      <c r="U2073" s="95"/>
      <c r="Z2073" s="95"/>
    </row>
    <row r="2074" spans="4:26" x14ac:dyDescent="0.45">
      <c r="D2074" s="23"/>
      <c r="E2074" s="95"/>
      <c r="F2074" s="95"/>
      <c r="K2074" s="95"/>
      <c r="M2074" s="95"/>
      <c r="N2074" s="95"/>
      <c r="O2074" s="117"/>
      <c r="P2074" s="95"/>
      <c r="Q2074" s="117"/>
      <c r="R2074" s="117"/>
      <c r="S2074" s="95"/>
      <c r="U2074" s="95"/>
      <c r="Z2074" s="95"/>
    </row>
    <row r="2075" spans="4:26" x14ac:dyDescent="0.45">
      <c r="D2075" s="23"/>
      <c r="E2075" s="95"/>
      <c r="F2075" s="95"/>
      <c r="K2075" s="95"/>
      <c r="M2075" s="95"/>
      <c r="N2075" s="95"/>
      <c r="O2075" s="117"/>
      <c r="P2075" s="95"/>
      <c r="Q2075" s="117"/>
      <c r="R2075" s="117"/>
      <c r="S2075" s="95"/>
      <c r="U2075" s="95"/>
      <c r="Z2075" s="95"/>
    </row>
    <row r="2076" spans="4:26" x14ac:dyDescent="0.45">
      <c r="D2076" s="23"/>
      <c r="E2076" s="95"/>
      <c r="F2076" s="95"/>
      <c r="K2076" s="95"/>
      <c r="M2076" s="95"/>
      <c r="N2076" s="95"/>
      <c r="O2076" s="117"/>
      <c r="P2076" s="95"/>
      <c r="Q2076" s="117"/>
      <c r="R2076" s="117"/>
      <c r="S2076" s="95"/>
      <c r="U2076" s="95"/>
      <c r="Z2076" s="95"/>
    </row>
    <row r="2077" spans="4:26" x14ac:dyDescent="0.45">
      <c r="D2077" s="23"/>
      <c r="E2077" s="95"/>
      <c r="F2077" s="95"/>
      <c r="K2077" s="95"/>
      <c r="M2077" s="95"/>
      <c r="N2077" s="95"/>
      <c r="O2077" s="117"/>
      <c r="P2077" s="95"/>
      <c r="Q2077" s="117"/>
      <c r="R2077" s="117"/>
      <c r="S2077" s="95"/>
      <c r="U2077" s="95"/>
      <c r="Z2077" s="95"/>
    </row>
    <row r="2078" spans="4:26" x14ac:dyDescent="0.45">
      <c r="D2078" s="23"/>
      <c r="E2078" s="95"/>
      <c r="F2078" s="95"/>
      <c r="K2078" s="95"/>
      <c r="M2078" s="95"/>
      <c r="N2078" s="95"/>
      <c r="O2078" s="117"/>
      <c r="P2078" s="95"/>
      <c r="Q2078" s="117"/>
      <c r="R2078" s="117"/>
      <c r="S2078" s="95"/>
      <c r="U2078" s="95"/>
      <c r="Z2078" s="95"/>
    </row>
    <row r="2079" spans="4:26" x14ac:dyDescent="0.45">
      <c r="D2079" s="23"/>
      <c r="E2079" s="95"/>
      <c r="F2079" s="95"/>
      <c r="K2079" s="95"/>
      <c r="M2079" s="95"/>
      <c r="N2079" s="95"/>
      <c r="O2079" s="117"/>
      <c r="P2079" s="95"/>
      <c r="Q2079" s="117"/>
      <c r="R2079" s="117"/>
      <c r="S2079" s="95"/>
      <c r="U2079" s="95"/>
      <c r="Z2079" s="95"/>
    </row>
    <row r="2080" spans="4:26" x14ac:dyDescent="0.45">
      <c r="D2080" s="23"/>
      <c r="E2080" s="95"/>
      <c r="F2080" s="95"/>
      <c r="K2080" s="95"/>
      <c r="M2080" s="95"/>
      <c r="N2080" s="95"/>
      <c r="O2080" s="117"/>
      <c r="P2080" s="95"/>
      <c r="Q2080" s="117"/>
      <c r="R2080" s="117"/>
      <c r="S2080" s="95"/>
      <c r="U2080" s="95"/>
      <c r="Z2080" s="95"/>
    </row>
    <row r="2081" spans="4:26" x14ac:dyDescent="0.45">
      <c r="D2081" s="23"/>
      <c r="E2081" s="95"/>
      <c r="F2081" s="95"/>
      <c r="K2081" s="95"/>
      <c r="M2081" s="95"/>
      <c r="N2081" s="95"/>
      <c r="O2081" s="117"/>
      <c r="P2081" s="95"/>
      <c r="Q2081" s="117"/>
      <c r="R2081" s="117"/>
      <c r="S2081" s="95"/>
      <c r="U2081" s="95"/>
      <c r="Z2081" s="95"/>
    </row>
    <row r="2082" spans="4:26" x14ac:dyDescent="0.45">
      <c r="D2082" s="23"/>
      <c r="E2082" s="95"/>
      <c r="F2082" s="95"/>
      <c r="K2082" s="95"/>
      <c r="M2082" s="95"/>
      <c r="N2082" s="95"/>
      <c r="O2082" s="117"/>
      <c r="P2082" s="95"/>
      <c r="Q2082" s="117"/>
      <c r="R2082" s="117"/>
      <c r="S2082" s="95"/>
      <c r="U2082" s="95"/>
      <c r="Z2082" s="95"/>
    </row>
    <row r="2083" spans="4:26" x14ac:dyDescent="0.45">
      <c r="D2083" s="23"/>
      <c r="E2083" s="95"/>
      <c r="F2083" s="95"/>
      <c r="K2083" s="95"/>
      <c r="M2083" s="95"/>
      <c r="N2083" s="95"/>
      <c r="O2083" s="117"/>
      <c r="P2083" s="95"/>
      <c r="Q2083" s="117"/>
      <c r="R2083" s="117"/>
      <c r="S2083" s="95"/>
      <c r="U2083" s="95"/>
      <c r="Z2083" s="95"/>
    </row>
    <row r="2084" spans="4:26" x14ac:dyDescent="0.45">
      <c r="D2084" s="23"/>
      <c r="E2084" s="95"/>
      <c r="F2084" s="95"/>
      <c r="K2084" s="95"/>
      <c r="M2084" s="95"/>
      <c r="N2084" s="95"/>
      <c r="O2084" s="117"/>
      <c r="P2084" s="95"/>
      <c r="Q2084" s="117"/>
      <c r="R2084" s="117"/>
      <c r="S2084" s="95"/>
      <c r="U2084" s="95"/>
      <c r="Z2084" s="95"/>
    </row>
    <row r="2085" spans="4:26" x14ac:dyDescent="0.45">
      <c r="D2085" s="23"/>
      <c r="E2085" s="95"/>
      <c r="F2085" s="95"/>
      <c r="K2085" s="95"/>
      <c r="M2085" s="95"/>
      <c r="N2085" s="95"/>
      <c r="O2085" s="117"/>
      <c r="P2085" s="95"/>
      <c r="Q2085" s="117"/>
      <c r="R2085" s="117"/>
      <c r="S2085" s="95"/>
      <c r="U2085" s="95"/>
      <c r="Z2085" s="95"/>
    </row>
    <row r="2086" spans="4:26" x14ac:dyDescent="0.45">
      <c r="D2086" s="23"/>
      <c r="E2086" s="95"/>
      <c r="F2086" s="95"/>
      <c r="K2086" s="95"/>
      <c r="M2086" s="95"/>
      <c r="N2086" s="95"/>
      <c r="O2086" s="117"/>
      <c r="P2086" s="95"/>
      <c r="Q2086" s="117"/>
      <c r="R2086" s="117"/>
      <c r="S2086" s="95"/>
      <c r="U2086" s="95"/>
      <c r="Z2086" s="95"/>
    </row>
    <row r="2087" spans="4:26" x14ac:dyDescent="0.45">
      <c r="D2087" s="23"/>
      <c r="E2087" s="95"/>
      <c r="F2087" s="95"/>
      <c r="K2087" s="95"/>
      <c r="M2087" s="95"/>
      <c r="N2087" s="95"/>
      <c r="O2087" s="117"/>
      <c r="P2087" s="95"/>
      <c r="Q2087" s="117"/>
      <c r="R2087" s="117"/>
      <c r="S2087" s="95"/>
      <c r="U2087" s="95"/>
      <c r="Z2087" s="95"/>
    </row>
    <row r="2088" spans="4:26" x14ac:dyDescent="0.45">
      <c r="D2088" s="23"/>
      <c r="E2088" s="95"/>
      <c r="F2088" s="95"/>
      <c r="K2088" s="95"/>
      <c r="M2088" s="95"/>
      <c r="N2088" s="95"/>
      <c r="O2088" s="117"/>
      <c r="P2088" s="95"/>
      <c r="Q2088" s="117"/>
      <c r="R2088" s="117"/>
      <c r="S2088" s="95"/>
      <c r="U2088" s="95"/>
      <c r="Z2088" s="95"/>
    </row>
    <row r="2089" spans="4:26" x14ac:dyDescent="0.45">
      <c r="D2089" s="23"/>
      <c r="E2089" s="95"/>
      <c r="F2089" s="95"/>
      <c r="K2089" s="95"/>
      <c r="M2089" s="95"/>
      <c r="N2089" s="95"/>
      <c r="O2089" s="117"/>
      <c r="P2089" s="95"/>
      <c r="Q2089" s="117"/>
      <c r="R2089" s="117"/>
      <c r="S2089" s="95"/>
      <c r="U2089" s="95"/>
      <c r="Z2089" s="95"/>
    </row>
    <row r="2090" spans="4:26" x14ac:dyDescent="0.45">
      <c r="D2090" s="23"/>
      <c r="E2090" s="95"/>
      <c r="F2090" s="95"/>
      <c r="K2090" s="95"/>
      <c r="M2090" s="95"/>
      <c r="N2090" s="95"/>
      <c r="O2090" s="117"/>
      <c r="P2090" s="95"/>
      <c r="Q2090" s="117"/>
      <c r="R2090" s="117"/>
      <c r="S2090" s="95"/>
      <c r="U2090" s="95"/>
      <c r="Z2090" s="95"/>
    </row>
    <row r="2091" spans="4:26" x14ac:dyDescent="0.45">
      <c r="D2091" s="23"/>
      <c r="E2091" s="95"/>
      <c r="F2091" s="95"/>
      <c r="K2091" s="95"/>
      <c r="M2091" s="95"/>
      <c r="N2091" s="95"/>
      <c r="O2091" s="117"/>
      <c r="P2091" s="95"/>
      <c r="Q2091" s="117"/>
      <c r="R2091" s="117"/>
      <c r="S2091" s="95"/>
      <c r="U2091" s="95"/>
      <c r="Z2091" s="95"/>
    </row>
    <row r="2092" spans="4:26" x14ac:dyDescent="0.45">
      <c r="D2092" s="23"/>
      <c r="E2092" s="95"/>
      <c r="F2092" s="95"/>
      <c r="K2092" s="95"/>
      <c r="M2092" s="95"/>
      <c r="N2092" s="95"/>
      <c r="O2092" s="117"/>
      <c r="P2092" s="95"/>
      <c r="Q2092" s="117"/>
      <c r="R2092" s="117"/>
      <c r="S2092" s="95"/>
      <c r="U2092" s="95"/>
      <c r="Z2092" s="95"/>
    </row>
    <row r="2093" spans="4:26" x14ac:dyDescent="0.45">
      <c r="D2093" s="23"/>
      <c r="E2093" s="95"/>
      <c r="F2093" s="95"/>
      <c r="K2093" s="95"/>
      <c r="M2093" s="95"/>
      <c r="N2093" s="95"/>
      <c r="O2093" s="117"/>
      <c r="P2093" s="95"/>
      <c r="Q2093" s="117"/>
      <c r="R2093" s="117"/>
      <c r="S2093" s="95"/>
      <c r="U2093" s="95"/>
      <c r="Z2093" s="95"/>
    </row>
    <row r="2094" spans="4:26" x14ac:dyDescent="0.45">
      <c r="D2094" s="23"/>
      <c r="E2094" s="95"/>
      <c r="F2094" s="95"/>
      <c r="K2094" s="95"/>
      <c r="M2094" s="95"/>
      <c r="N2094" s="95"/>
      <c r="O2094" s="117"/>
      <c r="P2094" s="95"/>
      <c r="Q2094" s="117"/>
      <c r="R2094" s="117"/>
      <c r="S2094" s="95"/>
      <c r="U2094" s="95"/>
      <c r="Z2094" s="95"/>
    </row>
    <row r="2095" spans="4:26" x14ac:dyDescent="0.45">
      <c r="D2095" s="23"/>
      <c r="E2095" s="95"/>
      <c r="F2095" s="95"/>
      <c r="K2095" s="95"/>
      <c r="M2095" s="95"/>
      <c r="N2095" s="95"/>
      <c r="O2095" s="117"/>
      <c r="P2095" s="95"/>
      <c r="Q2095" s="117"/>
      <c r="R2095" s="117"/>
      <c r="S2095" s="95"/>
      <c r="U2095" s="95"/>
      <c r="Z2095" s="95"/>
    </row>
    <row r="2096" spans="4:26" x14ac:dyDescent="0.45">
      <c r="D2096" s="23"/>
      <c r="E2096" s="95"/>
      <c r="F2096" s="95"/>
      <c r="K2096" s="95"/>
      <c r="M2096" s="95"/>
      <c r="N2096" s="95"/>
      <c r="O2096" s="117"/>
      <c r="P2096" s="95"/>
      <c r="Q2096" s="117"/>
      <c r="R2096" s="117"/>
      <c r="S2096" s="95"/>
      <c r="U2096" s="95"/>
      <c r="Z2096" s="95"/>
    </row>
    <row r="2097" spans="4:26" x14ac:dyDescent="0.45">
      <c r="D2097" s="23"/>
      <c r="E2097" s="95"/>
      <c r="F2097" s="95"/>
      <c r="K2097" s="95"/>
      <c r="M2097" s="95"/>
      <c r="N2097" s="95"/>
      <c r="O2097" s="117"/>
      <c r="P2097" s="95"/>
      <c r="Q2097" s="117"/>
      <c r="R2097" s="117"/>
      <c r="S2097" s="95"/>
      <c r="U2097" s="95"/>
      <c r="Z2097" s="95"/>
    </row>
    <row r="2098" spans="4:26" x14ac:dyDescent="0.45">
      <c r="D2098" s="23"/>
      <c r="E2098" s="95"/>
      <c r="F2098" s="95"/>
      <c r="K2098" s="95"/>
      <c r="M2098" s="95"/>
      <c r="N2098" s="95"/>
      <c r="O2098" s="117"/>
      <c r="P2098" s="95"/>
      <c r="Q2098" s="117"/>
      <c r="R2098" s="117"/>
      <c r="S2098" s="95"/>
      <c r="U2098" s="95"/>
      <c r="Z2098" s="95"/>
    </row>
    <row r="2099" spans="4:26" x14ac:dyDescent="0.45">
      <c r="D2099" s="23"/>
      <c r="E2099" s="95"/>
      <c r="F2099" s="95"/>
      <c r="K2099" s="95"/>
      <c r="M2099" s="95"/>
      <c r="N2099" s="95"/>
      <c r="O2099" s="117"/>
      <c r="P2099" s="95"/>
      <c r="Q2099" s="117"/>
      <c r="R2099" s="117"/>
      <c r="S2099" s="95"/>
      <c r="U2099" s="95"/>
      <c r="Z2099" s="95"/>
    </row>
    <row r="2100" spans="4:26" x14ac:dyDescent="0.45">
      <c r="D2100" s="23"/>
      <c r="E2100" s="95"/>
      <c r="F2100" s="95"/>
      <c r="K2100" s="95"/>
      <c r="M2100" s="95"/>
      <c r="N2100" s="95"/>
      <c r="O2100" s="117"/>
      <c r="P2100" s="95"/>
      <c r="Q2100" s="117"/>
      <c r="R2100" s="117"/>
      <c r="S2100" s="95"/>
      <c r="U2100" s="95"/>
      <c r="Z2100" s="95"/>
    </row>
    <row r="2101" spans="4:26" x14ac:dyDescent="0.45">
      <c r="D2101" s="23"/>
      <c r="E2101" s="95"/>
      <c r="F2101" s="95"/>
      <c r="K2101" s="95"/>
      <c r="M2101" s="95"/>
      <c r="N2101" s="95"/>
      <c r="O2101" s="117"/>
      <c r="P2101" s="95"/>
      <c r="Q2101" s="117"/>
      <c r="R2101" s="117"/>
      <c r="S2101" s="95"/>
      <c r="U2101" s="95"/>
      <c r="Z2101" s="95"/>
    </row>
    <row r="2102" spans="4:26" x14ac:dyDescent="0.45">
      <c r="D2102" s="23"/>
      <c r="E2102" s="95"/>
      <c r="F2102" s="95"/>
      <c r="K2102" s="95"/>
      <c r="M2102" s="95"/>
      <c r="N2102" s="95"/>
      <c r="O2102" s="117"/>
      <c r="P2102" s="95"/>
      <c r="Q2102" s="117"/>
      <c r="R2102" s="117"/>
      <c r="S2102" s="95"/>
      <c r="U2102" s="95"/>
      <c r="Z2102" s="95"/>
    </row>
    <row r="2103" spans="4:26" x14ac:dyDescent="0.45">
      <c r="D2103" s="23"/>
      <c r="E2103" s="95"/>
      <c r="F2103" s="95"/>
      <c r="K2103" s="95"/>
      <c r="M2103" s="95"/>
      <c r="N2103" s="95"/>
      <c r="O2103" s="117"/>
      <c r="P2103" s="95"/>
      <c r="Q2103" s="117"/>
      <c r="R2103" s="117"/>
      <c r="S2103" s="95"/>
      <c r="U2103" s="95"/>
      <c r="Z2103" s="95"/>
    </row>
    <row r="2104" spans="4:26" x14ac:dyDescent="0.45">
      <c r="D2104" s="23"/>
      <c r="E2104" s="95"/>
      <c r="F2104" s="95"/>
      <c r="K2104" s="95"/>
      <c r="M2104" s="95"/>
      <c r="N2104" s="95"/>
      <c r="O2104" s="117"/>
      <c r="P2104" s="95"/>
      <c r="Q2104" s="117"/>
      <c r="R2104" s="117"/>
      <c r="S2104" s="95"/>
      <c r="U2104" s="95"/>
      <c r="Z2104" s="95"/>
    </row>
    <row r="2105" spans="4:26" x14ac:dyDescent="0.45">
      <c r="D2105" s="23"/>
      <c r="E2105" s="95"/>
      <c r="F2105" s="95"/>
      <c r="K2105" s="95"/>
      <c r="M2105" s="95"/>
      <c r="N2105" s="95"/>
      <c r="O2105" s="117"/>
      <c r="P2105" s="95"/>
      <c r="Q2105" s="117"/>
      <c r="R2105" s="117"/>
      <c r="S2105" s="95"/>
      <c r="U2105" s="95"/>
      <c r="Z2105" s="95"/>
    </row>
    <row r="2106" spans="4:26" x14ac:dyDescent="0.45">
      <c r="D2106" s="23"/>
      <c r="E2106" s="95"/>
      <c r="F2106" s="95"/>
      <c r="K2106" s="95"/>
      <c r="M2106" s="95"/>
      <c r="N2106" s="95"/>
      <c r="O2106" s="117"/>
      <c r="P2106" s="95"/>
      <c r="Q2106" s="117"/>
      <c r="R2106" s="117"/>
      <c r="S2106" s="95"/>
      <c r="U2106" s="95"/>
      <c r="Z2106" s="95"/>
    </row>
    <row r="2107" spans="4:26" x14ac:dyDescent="0.45">
      <c r="D2107" s="23"/>
      <c r="E2107" s="95"/>
      <c r="F2107" s="95"/>
      <c r="K2107" s="95"/>
      <c r="M2107" s="95"/>
      <c r="N2107" s="95"/>
      <c r="O2107" s="117"/>
      <c r="P2107" s="95"/>
      <c r="Q2107" s="117"/>
      <c r="R2107" s="117"/>
      <c r="S2107" s="95"/>
      <c r="U2107" s="95"/>
      <c r="Z2107" s="95"/>
    </row>
    <row r="2108" spans="4:26" x14ac:dyDescent="0.45">
      <c r="D2108" s="23"/>
      <c r="E2108" s="95"/>
      <c r="F2108" s="95"/>
      <c r="K2108" s="95"/>
      <c r="M2108" s="95"/>
      <c r="N2108" s="95"/>
      <c r="O2108" s="117"/>
      <c r="P2108" s="95"/>
      <c r="Q2108" s="117"/>
      <c r="R2108" s="117"/>
      <c r="S2108" s="95"/>
      <c r="U2108" s="95"/>
      <c r="Z2108" s="95"/>
    </row>
    <row r="2109" spans="4:26" x14ac:dyDescent="0.45">
      <c r="D2109" s="23"/>
      <c r="E2109" s="95"/>
      <c r="F2109" s="95"/>
      <c r="K2109" s="95"/>
      <c r="M2109" s="95"/>
      <c r="N2109" s="95"/>
      <c r="O2109" s="117"/>
      <c r="P2109" s="95"/>
      <c r="Q2109" s="117"/>
      <c r="R2109" s="117"/>
      <c r="S2109" s="95"/>
      <c r="U2109" s="95"/>
      <c r="Z2109" s="95"/>
    </row>
    <row r="2110" spans="4:26" x14ac:dyDescent="0.45">
      <c r="D2110" s="23"/>
      <c r="E2110" s="95"/>
      <c r="F2110" s="95"/>
      <c r="K2110" s="95"/>
      <c r="M2110" s="95"/>
      <c r="N2110" s="95"/>
      <c r="O2110" s="117"/>
      <c r="P2110" s="95"/>
      <c r="Q2110" s="117"/>
      <c r="R2110" s="117"/>
      <c r="S2110" s="95"/>
      <c r="U2110" s="95"/>
      <c r="Z2110" s="95"/>
    </row>
    <row r="2111" spans="4:26" x14ac:dyDescent="0.45">
      <c r="D2111" s="23"/>
      <c r="E2111" s="95"/>
      <c r="F2111" s="95"/>
      <c r="K2111" s="95"/>
      <c r="M2111" s="95"/>
      <c r="N2111" s="95"/>
      <c r="O2111" s="117"/>
      <c r="P2111" s="95"/>
      <c r="Q2111" s="117"/>
      <c r="R2111" s="117"/>
      <c r="S2111" s="95"/>
      <c r="U2111" s="95"/>
      <c r="Z2111" s="95"/>
    </row>
    <row r="2112" spans="4:26" x14ac:dyDescent="0.45">
      <c r="D2112" s="23"/>
      <c r="E2112" s="95"/>
      <c r="F2112" s="95"/>
      <c r="K2112" s="95"/>
      <c r="M2112" s="95"/>
      <c r="N2112" s="95"/>
      <c r="O2112" s="117"/>
      <c r="P2112" s="95"/>
      <c r="Q2112" s="117"/>
      <c r="R2112" s="117"/>
      <c r="S2112" s="95"/>
      <c r="U2112" s="95"/>
      <c r="Z2112" s="95"/>
    </row>
    <row r="2113" spans="4:26" x14ac:dyDescent="0.45">
      <c r="D2113" s="23"/>
      <c r="E2113" s="95"/>
      <c r="F2113" s="95"/>
      <c r="K2113" s="95"/>
      <c r="M2113" s="95"/>
      <c r="N2113" s="95"/>
      <c r="O2113" s="117"/>
      <c r="P2113" s="95"/>
      <c r="Q2113" s="117"/>
      <c r="R2113" s="117"/>
      <c r="S2113" s="95"/>
      <c r="U2113" s="95"/>
      <c r="Z2113" s="95"/>
    </row>
    <row r="2114" spans="4:26" x14ac:dyDescent="0.45">
      <c r="D2114" s="23"/>
      <c r="E2114" s="95"/>
      <c r="F2114" s="95"/>
      <c r="K2114" s="95"/>
      <c r="M2114" s="95"/>
      <c r="N2114" s="95"/>
      <c r="O2114" s="117"/>
      <c r="P2114" s="95"/>
      <c r="Q2114" s="117"/>
      <c r="R2114" s="117"/>
      <c r="S2114" s="95"/>
      <c r="U2114" s="95"/>
      <c r="Z2114" s="95"/>
    </row>
    <row r="2115" spans="4:26" x14ac:dyDescent="0.45">
      <c r="D2115" s="23"/>
      <c r="E2115" s="95"/>
      <c r="F2115" s="95"/>
      <c r="K2115" s="95"/>
      <c r="M2115" s="95"/>
      <c r="N2115" s="95"/>
      <c r="O2115" s="117"/>
      <c r="P2115" s="95"/>
      <c r="Q2115" s="117"/>
      <c r="R2115" s="117"/>
      <c r="S2115" s="95"/>
      <c r="U2115" s="95"/>
      <c r="Z2115" s="95"/>
    </row>
    <row r="2116" spans="4:26" x14ac:dyDescent="0.45">
      <c r="D2116" s="23"/>
      <c r="E2116" s="95"/>
      <c r="F2116" s="95"/>
      <c r="K2116" s="95"/>
      <c r="M2116" s="95"/>
      <c r="N2116" s="95"/>
      <c r="O2116" s="117"/>
      <c r="P2116" s="95"/>
      <c r="Q2116" s="117"/>
      <c r="R2116" s="117"/>
      <c r="S2116" s="95"/>
      <c r="U2116" s="95"/>
      <c r="Z2116" s="95"/>
    </row>
    <row r="2117" spans="4:26" x14ac:dyDescent="0.45">
      <c r="D2117" s="23"/>
      <c r="E2117" s="95"/>
      <c r="F2117" s="95"/>
      <c r="K2117" s="95"/>
      <c r="M2117" s="95"/>
      <c r="N2117" s="95"/>
      <c r="O2117" s="117"/>
      <c r="P2117" s="95"/>
      <c r="Q2117" s="117"/>
      <c r="R2117" s="117"/>
      <c r="S2117" s="95"/>
      <c r="U2117" s="95"/>
      <c r="Z2117" s="95"/>
    </row>
    <row r="2118" spans="4:26" x14ac:dyDescent="0.45">
      <c r="D2118" s="23"/>
      <c r="E2118" s="95"/>
      <c r="F2118" s="95"/>
      <c r="K2118" s="95"/>
      <c r="M2118" s="95"/>
      <c r="N2118" s="95"/>
      <c r="O2118" s="117"/>
      <c r="P2118" s="95"/>
      <c r="Q2118" s="117"/>
      <c r="R2118" s="117"/>
      <c r="S2118" s="95"/>
      <c r="U2118" s="95"/>
      <c r="Z2118" s="95"/>
    </row>
    <row r="2119" spans="4:26" x14ac:dyDescent="0.45">
      <c r="D2119" s="23"/>
      <c r="E2119" s="95"/>
      <c r="F2119" s="95"/>
      <c r="K2119" s="95"/>
      <c r="M2119" s="95"/>
      <c r="N2119" s="95"/>
      <c r="O2119" s="117"/>
      <c r="P2119" s="95"/>
      <c r="Q2119" s="117"/>
      <c r="R2119" s="117"/>
      <c r="S2119" s="95"/>
      <c r="U2119" s="95"/>
      <c r="Z2119" s="95"/>
    </row>
    <row r="2120" spans="4:26" x14ac:dyDescent="0.45">
      <c r="D2120" s="23"/>
      <c r="E2120" s="95"/>
      <c r="F2120" s="95"/>
      <c r="K2120" s="95"/>
      <c r="M2120" s="95"/>
      <c r="N2120" s="95"/>
      <c r="O2120" s="117"/>
      <c r="P2120" s="95"/>
      <c r="Q2120" s="117"/>
      <c r="R2120" s="117"/>
      <c r="S2120" s="95"/>
      <c r="U2120" s="95"/>
      <c r="Z2120" s="95"/>
    </row>
    <row r="2121" spans="4:26" x14ac:dyDescent="0.45">
      <c r="D2121" s="23"/>
      <c r="E2121" s="95"/>
      <c r="F2121" s="95"/>
      <c r="K2121" s="95"/>
      <c r="M2121" s="95"/>
      <c r="N2121" s="95"/>
      <c r="O2121" s="117"/>
      <c r="P2121" s="95"/>
      <c r="Q2121" s="117"/>
      <c r="R2121" s="117"/>
      <c r="S2121" s="95"/>
      <c r="U2121" s="95"/>
      <c r="Z2121" s="95"/>
    </row>
    <row r="2122" spans="4:26" x14ac:dyDescent="0.45">
      <c r="D2122" s="23"/>
      <c r="E2122" s="95"/>
      <c r="F2122" s="95"/>
      <c r="K2122" s="95"/>
      <c r="M2122" s="95"/>
      <c r="N2122" s="95"/>
      <c r="O2122" s="117"/>
      <c r="P2122" s="95"/>
      <c r="Q2122" s="117"/>
      <c r="R2122" s="117"/>
      <c r="S2122" s="95"/>
      <c r="U2122" s="95"/>
      <c r="Z2122" s="95"/>
    </row>
    <row r="2123" spans="4:26" x14ac:dyDescent="0.45">
      <c r="D2123" s="23"/>
      <c r="E2123" s="95"/>
      <c r="F2123" s="95"/>
      <c r="K2123" s="95"/>
      <c r="M2123" s="95"/>
      <c r="N2123" s="95"/>
      <c r="O2123" s="117"/>
      <c r="P2123" s="95"/>
      <c r="Q2123" s="117"/>
      <c r="R2123" s="117"/>
      <c r="S2123" s="95"/>
      <c r="U2123" s="95"/>
      <c r="Z2123" s="95"/>
    </row>
    <row r="2124" spans="4:26" x14ac:dyDescent="0.45">
      <c r="D2124" s="23"/>
      <c r="E2124" s="95"/>
      <c r="F2124" s="95"/>
      <c r="K2124" s="95"/>
      <c r="M2124" s="95"/>
      <c r="N2124" s="95"/>
      <c r="O2124" s="117"/>
      <c r="P2124" s="95"/>
      <c r="Q2124" s="117"/>
      <c r="R2124" s="117"/>
      <c r="S2124" s="95"/>
      <c r="U2124" s="95"/>
      <c r="Z2124" s="95"/>
    </row>
    <row r="2125" spans="4:26" x14ac:dyDescent="0.45">
      <c r="D2125" s="23"/>
      <c r="E2125" s="95"/>
      <c r="F2125" s="95"/>
      <c r="K2125" s="95"/>
      <c r="M2125" s="95"/>
      <c r="N2125" s="95"/>
      <c r="O2125" s="117"/>
      <c r="P2125" s="95"/>
      <c r="Q2125" s="117"/>
      <c r="R2125" s="117"/>
      <c r="S2125" s="95"/>
      <c r="U2125" s="95"/>
      <c r="Z2125" s="95"/>
    </row>
    <row r="2126" spans="4:26" x14ac:dyDescent="0.45">
      <c r="D2126" s="23"/>
      <c r="E2126" s="95"/>
      <c r="F2126" s="95"/>
      <c r="K2126" s="95"/>
      <c r="M2126" s="95"/>
      <c r="N2126" s="95"/>
      <c r="O2126" s="117"/>
      <c r="P2126" s="95"/>
      <c r="Q2126" s="117"/>
      <c r="R2126" s="117"/>
      <c r="S2126" s="95"/>
      <c r="U2126" s="95"/>
      <c r="Z2126" s="95"/>
    </row>
    <row r="2127" spans="4:26" x14ac:dyDescent="0.45">
      <c r="D2127" s="23"/>
      <c r="E2127" s="95"/>
      <c r="F2127" s="95"/>
      <c r="K2127" s="95"/>
      <c r="M2127" s="95"/>
      <c r="N2127" s="95"/>
      <c r="O2127" s="117"/>
      <c r="P2127" s="95"/>
      <c r="Q2127" s="117"/>
      <c r="R2127" s="117"/>
      <c r="S2127" s="95"/>
      <c r="U2127" s="95"/>
      <c r="Z2127" s="95"/>
    </row>
    <row r="2128" spans="4:26" x14ac:dyDescent="0.45">
      <c r="D2128" s="23"/>
      <c r="E2128" s="95"/>
      <c r="F2128" s="95"/>
      <c r="K2128" s="95"/>
      <c r="M2128" s="95"/>
      <c r="N2128" s="95"/>
      <c r="O2128" s="117"/>
      <c r="P2128" s="95"/>
      <c r="Q2128" s="117"/>
      <c r="R2128" s="117"/>
      <c r="S2128" s="95"/>
      <c r="U2128" s="95"/>
      <c r="Z2128" s="95"/>
    </row>
    <row r="2129" spans="4:26" x14ac:dyDescent="0.45">
      <c r="D2129" s="23"/>
      <c r="E2129" s="95"/>
      <c r="F2129" s="95"/>
      <c r="K2129" s="95"/>
      <c r="M2129" s="95"/>
      <c r="N2129" s="95"/>
      <c r="O2129" s="117"/>
      <c r="P2129" s="95"/>
      <c r="Q2129" s="117"/>
      <c r="R2129" s="117"/>
      <c r="S2129" s="95"/>
      <c r="U2129" s="95"/>
      <c r="Z2129" s="95"/>
    </row>
    <row r="2130" spans="4:26" x14ac:dyDescent="0.45">
      <c r="D2130" s="23"/>
      <c r="E2130" s="95"/>
      <c r="F2130" s="95"/>
      <c r="K2130" s="95"/>
      <c r="M2130" s="95"/>
      <c r="N2130" s="95"/>
      <c r="O2130" s="117"/>
      <c r="P2130" s="95"/>
      <c r="Q2130" s="117"/>
      <c r="R2130" s="117"/>
      <c r="S2130" s="95"/>
      <c r="U2130" s="95"/>
      <c r="Z2130" s="95"/>
    </row>
    <row r="2131" spans="4:26" x14ac:dyDescent="0.45">
      <c r="D2131" s="23"/>
      <c r="E2131" s="95"/>
      <c r="F2131" s="95"/>
      <c r="K2131" s="95"/>
      <c r="M2131" s="95"/>
      <c r="N2131" s="95"/>
      <c r="O2131" s="117"/>
      <c r="P2131" s="95"/>
      <c r="Q2131" s="117"/>
      <c r="R2131" s="117"/>
      <c r="S2131" s="95"/>
      <c r="U2131" s="95"/>
      <c r="Z2131" s="95"/>
    </row>
    <row r="2132" spans="4:26" x14ac:dyDescent="0.45">
      <c r="D2132" s="23"/>
      <c r="E2132" s="95"/>
      <c r="F2132" s="95"/>
      <c r="K2132" s="95"/>
      <c r="M2132" s="95"/>
      <c r="N2132" s="95"/>
      <c r="O2132" s="117"/>
      <c r="P2132" s="95"/>
      <c r="Q2132" s="117"/>
      <c r="R2132" s="117"/>
      <c r="S2132" s="95"/>
      <c r="U2132" s="95"/>
      <c r="Z2132" s="95"/>
    </row>
    <row r="2133" spans="4:26" x14ac:dyDescent="0.45">
      <c r="D2133" s="23"/>
      <c r="E2133" s="95"/>
      <c r="F2133" s="95"/>
      <c r="K2133" s="95"/>
      <c r="M2133" s="95"/>
      <c r="N2133" s="95"/>
      <c r="O2133" s="117"/>
      <c r="P2133" s="95"/>
      <c r="Q2133" s="117"/>
      <c r="R2133" s="117"/>
      <c r="S2133" s="95"/>
      <c r="U2133" s="95"/>
      <c r="Z2133" s="95"/>
    </row>
    <row r="2134" spans="4:26" x14ac:dyDescent="0.45">
      <c r="D2134" s="23"/>
      <c r="E2134" s="95"/>
      <c r="F2134" s="95"/>
      <c r="K2134" s="95"/>
      <c r="M2134" s="95"/>
      <c r="N2134" s="95"/>
      <c r="O2134" s="117"/>
      <c r="P2134" s="95"/>
      <c r="Q2134" s="117"/>
      <c r="R2134" s="117"/>
      <c r="S2134" s="95"/>
      <c r="U2134" s="95"/>
      <c r="Z2134" s="95"/>
    </row>
    <row r="2135" spans="4:26" x14ac:dyDescent="0.45">
      <c r="D2135" s="23"/>
      <c r="E2135" s="95"/>
      <c r="F2135" s="95"/>
      <c r="K2135" s="95"/>
      <c r="M2135" s="95"/>
      <c r="N2135" s="95"/>
      <c r="O2135" s="117"/>
      <c r="P2135" s="95"/>
      <c r="Q2135" s="117"/>
      <c r="R2135" s="117"/>
      <c r="S2135" s="95"/>
      <c r="U2135" s="95"/>
      <c r="Z2135" s="95"/>
    </row>
    <row r="2136" spans="4:26" x14ac:dyDescent="0.45">
      <c r="D2136" s="23"/>
      <c r="E2136" s="95"/>
      <c r="F2136" s="95"/>
      <c r="K2136" s="95"/>
      <c r="M2136" s="95"/>
      <c r="N2136" s="95"/>
      <c r="O2136" s="117"/>
      <c r="P2136" s="95"/>
      <c r="Q2136" s="117"/>
      <c r="R2136" s="117"/>
      <c r="S2136" s="95"/>
      <c r="U2136" s="95"/>
      <c r="Z2136" s="95"/>
    </row>
    <row r="2137" spans="4:26" x14ac:dyDescent="0.45">
      <c r="D2137" s="23"/>
      <c r="E2137" s="95"/>
      <c r="F2137" s="95"/>
      <c r="K2137" s="95"/>
      <c r="M2137" s="95"/>
      <c r="N2137" s="95"/>
      <c r="O2137" s="117"/>
      <c r="P2137" s="95"/>
      <c r="Q2137" s="117"/>
      <c r="R2137" s="117"/>
      <c r="S2137" s="95"/>
      <c r="U2137" s="95"/>
      <c r="Z2137" s="95"/>
    </row>
    <row r="2138" spans="4:26" x14ac:dyDescent="0.45">
      <c r="D2138" s="23"/>
      <c r="E2138" s="95"/>
      <c r="F2138" s="95"/>
      <c r="K2138" s="95"/>
      <c r="M2138" s="95"/>
      <c r="N2138" s="95"/>
      <c r="O2138" s="117"/>
      <c r="P2138" s="95"/>
      <c r="Q2138" s="117"/>
      <c r="R2138" s="117"/>
      <c r="S2138" s="95"/>
      <c r="U2138" s="95"/>
      <c r="Z2138" s="95"/>
    </row>
    <row r="2139" spans="4:26" x14ac:dyDescent="0.45">
      <c r="D2139" s="23"/>
      <c r="E2139" s="95"/>
      <c r="F2139" s="95"/>
      <c r="K2139" s="95"/>
      <c r="M2139" s="95"/>
      <c r="N2139" s="95"/>
      <c r="O2139" s="117"/>
      <c r="P2139" s="95"/>
      <c r="Q2139" s="117"/>
      <c r="R2139" s="117"/>
      <c r="S2139" s="95"/>
      <c r="U2139" s="95"/>
      <c r="Z2139" s="95"/>
    </row>
    <row r="2140" spans="4:26" x14ac:dyDescent="0.45">
      <c r="D2140" s="23"/>
      <c r="E2140" s="95"/>
      <c r="F2140" s="95"/>
      <c r="K2140" s="95"/>
      <c r="M2140" s="95"/>
      <c r="N2140" s="95"/>
      <c r="O2140" s="117"/>
      <c r="P2140" s="95"/>
      <c r="Q2140" s="117"/>
      <c r="R2140" s="117"/>
      <c r="S2140" s="95"/>
      <c r="U2140" s="95"/>
      <c r="Z2140" s="95"/>
    </row>
    <row r="2141" spans="4:26" x14ac:dyDescent="0.45">
      <c r="D2141" s="23"/>
      <c r="E2141" s="95"/>
      <c r="F2141" s="95"/>
      <c r="K2141" s="95"/>
      <c r="M2141" s="95"/>
      <c r="N2141" s="95"/>
      <c r="O2141" s="117"/>
      <c r="P2141" s="95"/>
      <c r="Q2141" s="117"/>
      <c r="R2141" s="117"/>
      <c r="S2141" s="95"/>
      <c r="U2141" s="95"/>
      <c r="Z2141" s="95"/>
    </row>
    <row r="2142" spans="4:26" x14ac:dyDescent="0.45">
      <c r="D2142" s="23"/>
      <c r="E2142" s="95"/>
      <c r="F2142" s="95"/>
      <c r="K2142" s="95"/>
      <c r="M2142" s="95"/>
      <c r="N2142" s="95"/>
      <c r="O2142" s="117"/>
      <c r="P2142" s="95"/>
      <c r="Q2142" s="117"/>
      <c r="R2142" s="117"/>
      <c r="S2142" s="95"/>
      <c r="U2142" s="95"/>
      <c r="Z2142" s="95"/>
    </row>
    <row r="2143" spans="4:26" x14ac:dyDescent="0.45">
      <c r="D2143" s="23"/>
      <c r="E2143" s="95"/>
      <c r="F2143" s="95"/>
      <c r="K2143" s="95"/>
      <c r="M2143" s="95"/>
      <c r="N2143" s="95"/>
      <c r="O2143" s="117"/>
      <c r="P2143" s="95"/>
      <c r="Q2143" s="117"/>
      <c r="R2143" s="117"/>
      <c r="S2143" s="95"/>
      <c r="U2143" s="95"/>
      <c r="Z2143" s="95"/>
    </row>
    <row r="2144" spans="4:26" x14ac:dyDescent="0.45">
      <c r="D2144" s="23"/>
      <c r="E2144" s="95"/>
      <c r="F2144" s="95"/>
      <c r="K2144" s="95"/>
      <c r="M2144" s="95"/>
      <c r="N2144" s="95"/>
      <c r="O2144" s="117"/>
      <c r="P2144" s="95"/>
      <c r="Q2144" s="117"/>
      <c r="R2144" s="117"/>
      <c r="S2144" s="95"/>
      <c r="U2144" s="95"/>
      <c r="Z2144" s="95"/>
    </row>
    <row r="2145" spans="4:26" x14ac:dyDescent="0.45">
      <c r="D2145" s="23"/>
      <c r="E2145" s="95"/>
      <c r="F2145" s="95"/>
      <c r="K2145" s="95"/>
      <c r="M2145" s="95"/>
      <c r="N2145" s="95"/>
      <c r="O2145" s="117"/>
      <c r="P2145" s="95"/>
      <c r="Q2145" s="117"/>
      <c r="R2145" s="117"/>
      <c r="S2145" s="95"/>
      <c r="U2145" s="95"/>
      <c r="Z2145" s="95"/>
    </row>
    <row r="2146" spans="4:26" x14ac:dyDescent="0.45">
      <c r="D2146" s="23"/>
      <c r="E2146" s="95"/>
      <c r="F2146" s="95"/>
      <c r="K2146" s="95"/>
      <c r="M2146" s="95"/>
      <c r="N2146" s="95"/>
      <c r="O2146" s="117"/>
      <c r="P2146" s="95"/>
      <c r="Q2146" s="117"/>
      <c r="R2146" s="117"/>
      <c r="S2146" s="95"/>
      <c r="U2146" s="95"/>
      <c r="Z2146" s="95"/>
    </row>
    <row r="2147" spans="4:26" x14ac:dyDescent="0.45">
      <c r="D2147" s="23"/>
      <c r="E2147" s="95"/>
      <c r="F2147" s="95"/>
      <c r="K2147" s="95"/>
      <c r="M2147" s="95"/>
      <c r="N2147" s="95"/>
      <c r="O2147" s="117"/>
      <c r="P2147" s="95"/>
      <c r="Q2147" s="117"/>
      <c r="R2147" s="117"/>
      <c r="S2147" s="95"/>
      <c r="U2147" s="95"/>
      <c r="Z2147" s="95"/>
    </row>
    <row r="2148" spans="4:26" x14ac:dyDescent="0.45">
      <c r="D2148" s="23"/>
      <c r="E2148" s="95"/>
      <c r="F2148" s="95"/>
      <c r="K2148" s="95"/>
      <c r="M2148" s="95"/>
      <c r="N2148" s="95"/>
      <c r="O2148" s="117"/>
      <c r="P2148" s="95"/>
      <c r="Q2148" s="117"/>
      <c r="R2148" s="117"/>
      <c r="S2148" s="95"/>
      <c r="U2148" s="95"/>
      <c r="Z2148" s="95"/>
    </row>
    <row r="2149" spans="4:26" x14ac:dyDescent="0.45">
      <c r="D2149" s="23"/>
      <c r="E2149" s="95"/>
      <c r="F2149" s="95"/>
      <c r="K2149" s="95"/>
      <c r="M2149" s="95"/>
      <c r="N2149" s="95"/>
      <c r="O2149" s="117"/>
      <c r="P2149" s="95"/>
      <c r="Q2149" s="117"/>
      <c r="R2149" s="117"/>
      <c r="S2149" s="95"/>
      <c r="U2149" s="95"/>
      <c r="Z2149" s="95"/>
    </row>
    <row r="2150" spans="4:26" x14ac:dyDescent="0.45">
      <c r="D2150" s="23"/>
      <c r="E2150" s="95"/>
      <c r="F2150" s="95"/>
      <c r="K2150" s="95"/>
      <c r="M2150" s="95"/>
      <c r="N2150" s="95"/>
      <c r="O2150" s="117"/>
      <c r="P2150" s="95"/>
      <c r="Q2150" s="117"/>
      <c r="R2150" s="117"/>
      <c r="S2150" s="95"/>
      <c r="U2150" s="95"/>
      <c r="Z2150" s="95"/>
    </row>
    <row r="2151" spans="4:26" x14ac:dyDescent="0.45">
      <c r="D2151" s="23"/>
      <c r="E2151" s="95"/>
      <c r="F2151" s="95"/>
      <c r="K2151" s="95"/>
      <c r="M2151" s="95"/>
      <c r="N2151" s="95"/>
      <c r="O2151" s="117"/>
      <c r="P2151" s="95"/>
      <c r="Q2151" s="117"/>
      <c r="R2151" s="117"/>
      <c r="S2151" s="95"/>
      <c r="U2151" s="95"/>
      <c r="Z2151" s="95"/>
    </row>
    <row r="2152" spans="4:26" x14ac:dyDescent="0.45">
      <c r="D2152" s="23"/>
      <c r="E2152" s="95"/>
      <c r="F2152" s="95"/>
      <c r="K2152" s="95"/>
      <c r="M2152" s="95"/>
      <c r="N2152" s="95"/>
      <c r="O2152" s="117"/>
      <c r="P2152" s="95"/>
      <c r="Q2152" s="117"/>
      <c r="R2152" s="117"/>
      <c r="S2152" s="95"/>
      <c r="U2152" s="95"/>
      <c r="Z2152" s="95"/>
    </row>
    <row r="2153" spans="4:26" x14ac:dyDescent="0.45">
      <c r="D2153" s="23"/>
      <c r="E2153" s="95"/>
      <c r="F2153" s="95"/>
      <c r="K2153" s="95"/>
      <c r="M2153" s="95"/>
      <c r="N2153" s="95"/>
      <c r="O2153" s="117"/>
      <c r="P2153" s="95"/>
      <c r="Q2153" s="117"/>
      <c r="R2153" s="117"/>
      <c r="S2153" s="95"/>
      <c r="U2153" s="95"/>
      <c r="Z2153" s="95"/>
    </row>
    <row r="2154" spans="4:26" x14ac:dyDescent="0.45">
      <c r="D2154" s="23"/>
      <c r="E2154" s="95"/>
      <c r="F2154" s="95"/>
      <c r="K2154" s="95"/>
      <c r="M2154" s="95"/>
      <c r="N2154" s="95"/>
      <c r="O2154" s="117"/>
      <c r="P2154" s="95"/>
      <c r="Q2154" s="117"/>
      <c r="R2154" s="117"/>
      <c r="S2154" s="95"/>
      <c r="U2154" s="95"/>
      <c r="Z2154" s="95"/>
    </row>
    <row r="2155" spans="4:26" x14ac:dyDescent="0.45">
      <c r="D2155" s="23"/>
      <c r="E2155" s="95"/>
      <c r="F2155" s="95"/>
      <c r="K2155" s="95"/>
      <c r="M2155" s="95"/>
      <c r="N2155" s="95"/>
      <c r="O2155" s="117"/>
      <c r="P2155" s="95"/>
      <c r="Q2155" s="117"/>
      <c r="R2155" s="117"/>
      <c r="S2155" s="95"/>
      <c r="U2155" s="95"/>
      <c r="Z2155" s="95"/>
    </row>
    <row r="2156" spans="4:26" x14ac:dyDescent="0.45">
      <c r="D2156" s="23"/>
      <c r="E2156" s="95"/>
      <c r="F2156" s="95"/>
      <c r="K2156" s="95"/>
      <c r="M2156" s="95"/>
      <c r="N2156" s="95"/>
      <c r="O2156" s="117"/>
      <c r="P2156" s="95"/>
      <c r="Q2156" s="117"/>
      <c r="R2156" s="117"/>
      <c r="S2156" s="95"/>
      <c r="U2156" s="95"/>
      <c r="Z2156" s="95"/>
    </row>
    <row r="2157" spans="4:26" x14ac:dyDescent="0.45">
      <c r="D2157" s="23"/>
      <c r="E2157" s="95"/>
      <c r="F2157" s="95"/>
      <c r="K2157" s="95"/>
      <c r="M2157" s="95"/>
      <c r="N2157" s="95"/>
      <c r="O2157" s="117"/>
      <c r="P2157" s="95"/>
      <c r="Q2157" s="117"/>
      <c r="R2157" s="117"/>
      <c r="S2157" s="95"/>
      <c r="U2157" s="95"/>
      <c r="Z2157" s="95"/>
    </row>
    <row r="2158" spans="4:26" x14ac:dyDescent="0.45">
      <c r="D2158" s="23"/>
      <c r="E2158" s="95"/>
      <c r="F2158" s="95"/>
      <c r="K2158" s="95"/>
      <c r="M2158" s="95"/>
      <c r="N2158" s="95"/>
      <c r="O2158" s="117"/>
      <c r="P2158" s="95"/>
      <c r="Q2158" s="117"/>
      <c r="R2158" s="117"/>
      <c r="S2158" s="95"/>
      <c r="U2158" s="95"/>
      <c r="Z2158" s="95"/>
    </row>
    <row r="2159" spans="4:26" x14ac:dyDescent="0.45">
      <c r="D2159" s="23"/>
      <c r="E2159" s="95"/>
      <c r="F2159" s="95"/>
      <c r="K2159" s="95"/>
      <c r="M2159" s="95"/>
      <c r="N2159" s="95"/>
      <c r="O2159" s="117"/>
      <c r="P2159" s="95"/>
      <c r="Q2159" s="117"/>
      <c r="R2159" s="117"/>
      <c r="S2159" s="95"/>
      <c r="U2159" s="95"/>
      <c r="Z2159" s="95"/>
    </row>
    <row r="2160" spans="4:26" x14ac:dyDescent="0.45">
      <c r="D2160" s="23"/>
      <c r="E2160" s="95"/>
      <c r="F2160" s="95"/>
      <c r="K2160" s="95"/>
      <c r="M2160" s="95"/>
      <c r="N2160" s="95"/>
      <c r="O2160" s="117"/>
      <c r="P2160" s="95"/>
      <c r="Q2160" s="117"/>
      <c r="R2160" s="117"/>
      <c r="S2160" s="95"/>
      <c r="U2160" s="95"/>
      <c r="Z2160" s="95"/>
    </row>
    <row r="2161" spans="4:26" x14ac:dyDescent="0.45">
      <c r="D2161" s="23"/>
      <c r="E2161" s="95"/>
      <c r="F2161" s="95"/>
      <c r="K2161" s="95"/>
      <c r="M2161" s="95"/>
      <c r="N2161" s="95"/>
      <c r="O2161" s="117"/>
      <c r="P2161" s="95"/>
      <c r="Q2161" s="117"/>
      <c r="R2161" s="117"/>
      <c r="S2161" s="95"/>
      <c r="U2161" s="95"/>
      <c r="Z2161" s="95"/>
    </row>
    <row r="2162" spans="4:26" x14ac:dyDescent="0.45">
      <c r="D2162" s="23"/>
      <c r="E2162" s="95"/>
      <c r="F2162" s="95"/>
      <c r="K2162" s="95"/>
      <c r="M2162" s="95"/>
      <c r="N2162" s="95"/>
      <c r="O2162" s="117"/>
      <c r="P2162" s="95"/>
      <c r="Q2162" s="117"/>
      <c r="R2162" s="117"/>
      <c r="S2162" s="95"/>
      <c r="U2162" s="95"/>
      <c r="Z2162" s="95"/>
    </row>
    <row r="2163" spans="4:26" x14ac:dyDescent="0.45">
      <c r="D2163" s="23"/>
      <c r="E2163" s="95"/>
      <c r="F2163" s="95"/>
      <c r="K2163" s="95"/>
      <c r="M2163" s="95"/>
      <c r="N2163" s="95"/>
      <c r="O2163" s="117"/>
      <c r="P2163" s="95"/>
      <c r="Q2163" s="117"/>
      <c r="R2163" s="117"/>
      <c r="S2163" s="95"/>
      <c r="U2163" s="95"/>
      <c r="Z2163" s="95"/>
    </row>
    <row r="2164" spans="4:26" x14ac:dyDescent="0.45">
      <c r="D2164" s="23"/>
      <c r="E2164" s="95"/>
      <c r="F2164" s="95"/>
      <c r="K2164" s="95"/>
      <c r="M2164" s="95"/>
      <c r="N2164" s="95"/>
      <c r="O2164" s="117"/>
      <c r="P2164" s="95"/>
      <c r="Q2164" s="117"/>
      <c r="R2164" s="117"/>
      <c r="S2164" s="95"/>
      <c r="U2164" s="95"/>
      <c r="Z2164" s="95"/>
    </row>
    <row r="2165" spans="4:26" x14ac:dyDescent="0.45">
      <c r="D2165" s="23"/>
      <c r="E2165" s="95"/>
      <c r="F2165" s="95"/>
      <c r="K2165" s="95"/>
      <c r="M2165" s="95"/>
      <c r="N2165" s="95"/>
      <c r="O2165" s="117"/>
      <c r="P2165" s="95"/>
      <c r="Q2165" s="117"/>
      <c r="R2165" s="117"/>
      <c r="S2165" s="95"/>
      <c r="U2165" s="95"/>
      <c r="Z2165" s="95"/>
    </row>
    <row r="2166" spans="4:26" x14ac:dyDescent="0.45">
      <c r="D2166" s="23"/>
      <c r="E2166" s="95"/>
      <c r="F2166" s="95"/>
      <c r="K2166" s="95"/>
      <c r="M2166" s="95"/>
      <c r="N2166" s="95"/>
      <c r="O2166" s="117"/>
      <c r="P2166" s="95"/>
      <c r="Q2166" s="117"/>
      <c r="R2166" s="117"/>
      <c r="S2166" s="95"/>
      <c r="U2166" s="95"/>
      <c r="Z2166" s="95"/>
    </row>
    <row r="2167" spans="4:26" x14ac:dyDescent="0.45">
      <c r="D2167" s="23"/>
      <c r="E2167" s="95"/>
      <c r="F2167" s="95"/>
      <c r="K2167" s="95"/>
      <c r="M2167" s="95"/>
      <c r="N2167" s="95"/>
      <c r="O2167" s="117"/>
      <c r="P2167" s="95"/>
      <c r="Q2167" s="117"/>
      <c r="R2167" s="117"/>
      <c r="S2167" s="95"/>
      <c r="U2167" s="95"/>
      <c r="Z2167" s="95"/>
    </row>
    <row r="2168" spans="4:26" x14ac:dyDescent="0.45">
      <c r="D2168" s="23"/>
      <c r="E2168" s="95"/>
      <c r="F2168" s="95"/>
      <c r="K2168" s="95"/>
      <c r="M2168" s="95"/>
      <c r="N2168" s="95"/>
      <c r="O2168" s="117"/>
      <c r="P2168" s="95"/>
      <c r="Q2168" s="117"/>
      <c r="R2168" s="117"/>
      <c r="S2168" s="95"/>
      <c r="U2168" s="95"/>
      <c r="Z2168" s="95"/>
    </row>
    <row r="2169" spans="4:26" x14ac:dyDescent="0.45">
      <c r="D2169" s="23"/>
      <c r="E2169" s="95"/>
      <c r="F2169" s="95"/>
      <c r="K2169" s="95"/>
      <c r="M2169" s="95"/>
      <c r="N2169" s="95"/>
      <c r="O2169" s="117"/>
      <c r="P2169" s="95"/>
      <c r="Q2169" s="117"/>
      <c r="R2169" s="117"/>
      <c r="S2169" s="95"/>
      <c r="U2169" s="95"/>
      <c r="Z2169" s="95"/>
    </row>
    <row r="2170" spans="4:26" x14ac:dyDescent="0.45">
      <c r="D2170" s="23"/>
      <c r="E2170" s="95"/>
      <c r="F2170" s="95"/>
      <c r="K2170" s="95"/>
      <c r="M2170" s="95"/>
      <c r="N2170" s="95"/>
      <c r="O2170" s="117"/>
      <c r="P2170" s="95"/>
      <c r="Q2170" s="117"/>
      <c r="R2170" s="117"/>
      <c r="S2170" s="95"/>
      <c r="U2170" s="95"/>
      <c r="Z2170" s="95"/>
    </row>
    <row r="2171" spans="4:26" x14ac:dyDescent="0.45">
      <c r="D2171" s="23"/>
      <c r="E2171" s="95"/>
      <c r="F2171" s="95"/>
      <c r="K2171" s="95"/>
      <c r="M2171" s="95"/>
      <c r="N2171" s="95"/>
      <c r="O2171" s="117"/>
      <c r="P2171" s="95"/>
      <c r="Q2171" s="117"/>
      <c r="R2171" s="117"/>
      <c r="S2171" s="95"/>
      <c r="U2171" s="95"/>
      <c r="Z2171" s="95"/>
    </row>
    <row r="2172" spans="4:26" x14ac:dyDescent="0.45">
      <c r="D2172" s="23"/>
      <c r="E2172" s="95"/>
      <c r="F2172" s="95"/>
      <c r="K2172" s="95"/>
      <c r="M2172" s="95"/>
      <c r="N2172" s="95"/>
      <c r="O2172" s="117"/>
      <c r="P2172" s="95"/>
      <c r="Q2172" s="117"/>
      <c r="R2172" s="117"/>
      <c r="S2172" s="95"/>
      <c r="U2172" s="95"/>
      <c r="Z2172" s="95"/>
    </row>
    <row r="2173" spans="4:26" x14ac:dyDescent="0.45">
      <c r="D2173" s="23"/>
      <c r="E2173" s="95"/>
      <c r="F2173" s="95"/>
      <c r="K2173" s="95"/>
      <c r="M2173" s="95"/>
      <c r="N2173" s="95"/>
      <c r="O2173" s="117"/>
      <c r="P2173" s="95"/>
      <c r="Q2173" s="117"/>
      <c r="R2173" s="117"/>
      <c r="S2173" s="95"/>
      <c r="U2173" s="95"/>
      <c r="Z2173" s="95"/>
    </row>
    <row r="2174" spans="4:26" x14ac:dyDescent="0.45">
      <c r="D2174" s="23"/>
      <c r="E2174" s="95"/>
      <c r="F2174" s="95"/>
      <c r="K2174" s="95"/>
      <c r="M2174" s="95"/>
      <c r="N2174" s="95"/>
      <c r="O2174" s="117"/>
      <c r="P2174" s="95"/>
      <c r="Q2174" s="117"/>
      <c r="R2174" s="117"/>
      <c r="S2174" s="95"/>
      <c r="U2174" s="95"/>
      <c r="Z2174" s="95"/>
    </row>
    <row r="2175" spans="4:26" x14ac:dyDescent="0.45">
      <c r="D2175" s="23"/>
      <c r="E2175" s="95"/>
      <c r="F2175" s="95"/>
      <c r="K2175" s="95"/>
      <c r="M2175" s="95"/>
      <c r="N2175" s="95"/>
      <c r="O2175" s="117"/>
      <c r="P2175" s="95"/>
      <c r="Q2175" s="117"/>
      <c r="R2175" s="117"/>
      <c r="S2175" s="95"/>
      <c r="U2175" s="95"/>
      <c r="Z2175" s="95"/>
    </row>
    <row r="2176" spans="4:26" x14ac:dyDescent="0.45">
      <c r="D2176" s="23"/>
      <c r="E2176" s="95"/>
      <c r="F2176" s="95"/>
      <c r="K2176" s="95"/>
      <c r="M2176" s="95"/>
      <c r="N2176" s="95"/>
      <c r="O2176" s="117"/>
      <c r="P2176" s="95"/>
      <c r="Q2176" s="117"/>
      <c r="R2176" s="117"/>
      <c r="S2176" s="95"/>
      <c r="U2176" s="95"/>
      <c r="Z2176" s="95"/>
    </row>
    <row r="2177" spans="4:26" x14ac:dyDescent="0.45">
      <c r="D2177" s="23"/>
      <c r="E2177" s="95"/>
      <c r="F2177" s="95"/>
      <c r="K2177" s="95"/>
      <c r="M2177" s="95"/>
      <c r="N2177" s="95"/>
      <c r="O2177" s="117"/>
      <c r="P2177" s="95"/>
      <c r="Q2177" s="117"/>
      <c r="R2177" s="117"/>
      <c r="S2177" s="95"/>
      <c r="U2177" s="95"/>
      <c r="Z2177" s="95"/>
    </row>
    <row r="2178" spans="4:26" x14ac:dyDescent="0.45">
      <c r="D2178" s="23"/>
      <c r="E2178" s="95"/>
      <c r="F2178" s="95"/>
      <c r="K2178" s="95"/>
      <c r="M2178" s="95"/>
      <c r="N2178" s="95"/>
      <c r="O2178" s="117"/>
      <c r="P2178" s="95"/>
      <c r="Q2178" s="117"/>
      <c r="R2178" s="117"/>
      <c r="S2178" s="95"/>
      <c r="U2178" s="95"/>
      <c r="Z2178" s="95"/>
    </row>
    <row r="2179" spans="4:26" x14ac:dyDescent="0.45">
      <c r="D2179" s="23"/>
      <c r="E2179" s="95"/>
      <c r="F2179" s="95"/>
      <c r="K2179" s="95"/>
      <c r="M2179" s="95"/>
      <c r="N2179" s="95"/>
      <c r="O2179" s="117"/>
      <c r="P2179" s="95"/>
      <c r="Q2179" s="117"/>
      <c r="R2179" s="117"/>
      <c r="S2179" s="95"/>
      <c r="U2179" s="95"/>
      <c r="Z2179" s="95"/>
    </row>
    <row r="2180" spans="4:26" x14ac:dyDescent="0.45">
      <c r="D2180" s="23"/>
      <c r="E2180" s="95"/>
      <c r="F2180" s="95"/>
      <c r="K2180" s="95"/>
      <c r="M2180" s="95"/>
      <c r="N2180" s="95"/>
      <c r="O2180" s="117"/>
      <c r="P2180" s="95"/>
      <c r="Q2180" s="117"/>
      <c r="R2180" s="117"/>
      <c r="S2180" s="95"/>
      <c r="U2180" s="95"/>
      <c r="Z2180" s="95"/>
    </row>
    <row r="2181" spans="4:26" x14ac:dyDescent="0.45">
      <c r="D2181" s="23"/>
      <c r="E2181" s="95"/>
      <c r="F2181" s="95"/>
      <c r="K2181" s="95"/>
      <c r="M2181" s="95"/>
      <c r="N2181" s="95"/>
      <c r="O2181" s="117"/>
      <c r="P2181" s="95"/>
      <c r="Q2181" s="117"/>
      <c r="R2181" s="117"/>
      <c r="S2181" s="95"/>
      <c r="U2181" s="95"/>
      <c r="Z2181" s="95"/>
    </row>
    <row r="2182" spans="4:26" x14ac:dyDescent="0.45">
      <c r="D2182" s="23"/>
      <c r="E2182" s="95"/>
      <c r="F2182" s="95"/>
      <c r="K2182" s="95"/>
      <c r="M2182" s="95"/>
      <c r="N2182" s="95"/>
      <c r="O2182" s="117"/>
      <c r="P2182" s="95"/>
      <c r="Q2182" s="117"/>
      <c r="R2182" s="117"/>
      <c r="S2182" s="95"/>
      <c r="U2182" s="95"/>
      <c r="Z2182" s="95"/>
    </row>
    <row r="2183" spans="4:26" x14ac:dyDescent="0.45">
      <c r="D2183" s="23"/>
      <c r="E2183" s="95"/>
      <c r="F2183" s="95"/>
      <c r="K2183" s="95"/>
      <c r="M2183" s="95"/>
      <c r="N2183" s="95"/>
      <c r="O2183" s="117"/>
      <c r="P2183" s="95"/>
      <c r="Q2183" s="117"/>
      <c r="R2183" s="117"/>
      <c r="S2183" s="95"/>
      <c r="U2183" s="95"/>
      <c r="Z2183" s="95"/>
    </row>
    <row r="2184" spans="4:26" x14ac:dyDescent="0.45">
      <c r="D2184" s="23"/>
      <c r="E2184" s="95"/>
      <c r="F2184" s="95"/>
      <c r="K2184" s="95"/>
      <c r="M2184" s="95"/>
      <c r="N2184" s="95"/>
      <c r="O2184" s="117"/>
      <c r="P2184" s="95"/>
      <c r="Q2184" s="117"/>
      <c r="R2184" s="117"/>
      <c r="S2184" s="95"/>
      <c r="U2184" s="95"/>
      <c r="Z2184" s="95"/>
    </row>
    <row r="2185" spans="4:26" x14ac:dyDescent="0.45">
      <c r="D2185" s="23"/>
      <c r="E2185" s="95"/>
      <c r="F2185" s="95"/>
      <c r="K2185" s="95"/>
      <c r="M2185" s="95"/>
      <c r="N2185" s="95"/>
      <c r="O2185" s="117"/>
      <c r="P2185" s="95"/>
      <c r="Q2185" s="117"/>
      <c r="R2185" s="117"/>
      <c r="S2185" s="95"/>
      <c r="U2185" s="95"/>
      <c r="Z2185" s="95"/>
    </row>
    <row r="2186" spans="4:26" x14ac:dyDescent="0.45">
      <c r="D2186" s="23"/>
      <c r="E2186" s="95"/>
      <c r="F2186" s="95"/>
      <c r="K2186" s="95"/>
      <c r="M2186" s="95"/>
      <c r="N2186" s="95"/>
      <c r="O2186" s="117"/>
      <c r="P2186" s="95"/>
      <c r="Q2186" s="117"/>
      <c r="R2186" s="117"/>
      <c r="S2186" s="95"/>
      <c r="U2186" s="95"/>
      <c r="Z2186" s="95"/>
    </row>
    <row r="2187" spans="4:26" x14ac:dyDescent="0.45">
      <c r="D2187" s="23"/>
      <c r="E2187" s="95"/>
      <c r="F2187" s="95"/>
      <c r="K2187" s="95"/>
      <c r="M2187" s="95"/>
      <c r="N2187" s="95"/>
      <c r="O2187" s="117"/>
      <c r="P2187" s="95"/>
      <c r="Q2187" s="117"/>
      <c r="R2187" s="117"/>
      <c r="S2187" s="95"/>
      <c r="U2187" s="95"/>
      <c r="Z2187" s="95"/>
    </row>
    <row r="2188" spans="4:26" x14ac:dyDescent="0.45">
      <c r="D2188" s="23"/>
      <c r="E2188" s="95"/>
      <c r="F2188" s="95"/>
      <c r="K2188" s="95"/>
      <c r="M2188" s="95"/>
      <c r="N2188" s="95"/>
      <c r="O2188" s="117"/>
      <c r="P2188" s="95"/>
      <c r="Q2188" s="117"/>
      <c r="R2188" s="117"/>
      <c r="S2188" s="95"/>
      <c r="U2188" s="95"/>
      <c r="Z2188" s="95"/>
    </row>
    <row r="2189" spans="4:26" x14ac:dyDescent="0.45">
      <c r="D2189" s="23"/>
      <c r="E2189" s="95"/>
      <c r="F2189" s="95"/>
      <c r="K2189" s="95"/>
      <c r="M2189" s="95"/>
      <c r="N2189" s="95"/>
      <c r="O2189" s="117"/>
      <c r="P2189" s="95"/>
      <c r="Q2189" s="117"/>
      <c r="R2189" s="117"/>
      <c r="S2189" s="95"/>
      <c r="U2189" s="95"/>
      <c r="Z2189" s="95"/>
    </row>
    <row r="2190" spans="4:26" x14ac:dyDescent="0.45">
      <c r="D2190" s="23"/>
      <c r="E2190" s="95"/>
      <c r="F2190" s="95"/>
      <c r="K2190" s="95"/>
      <c r="M2190" s="95"/>
      <c r="N2190" s="95"/>
      <c r="O2190" s="117"/>
      <c r="P2190" s="95"/>
      <c r="Q2190" s="117"/>
      <c r="R2190" s="117"/>
      <c r="S2190" s="95"/>
      <c r="U2190" s="95"/>
      <c r="Z2190" s="95"/>
    </row>
    <row r="2191" spans="4:26" x14ac:dyDescent="0.45">
      <c r="D2191" s="23"/>
      <c r="E2191" s="95"/>
      <c r="F2191" s="95"/>
      <c r="K2191" s="95"/>
      <c r="M2191" s="95"/>
      <c r="N2191" s="95"/>
      <c r="O2191" s="117"/>
      <c r="P2191" s="95"/>
      <c r="Q2191" s="117"/>
      <c r="R2191" s="117"/>
      <c r="S2191" s="95"/>
      <c r="U2191" s="95"/>
      <c r="Z2191" s="95"/>
    </row>
    <row r="2192" spans="4:26" x14ac:dyDescent="0.45">
      <c r="D2192" s="23"/>
      <c r="E2192" s="95"/>
      <c r="F2192" s="95"/>
      <c r="K2192" s="95"/>
      <c r="M2192" s="95"/>
      <c r="N2192" s="95"/>
      <c r="O2192" s="117"/>
      <c r="P2192" s="95"/>
      <c r="Q2192" s="117"/>
      <c r="R2192" s="117"/>
      <c r="S2192" s="95"/>
      <c r="U2192" s="95"/>
      <c r="Z2192" s="95"/>
    </row>
    <row r="2193" spans="4:26" x14ac:dyDescent="0.45">
      <c r="D2193" s="23"/>
      <c r="E2193" s="95"/>
      <c r="F2193" s="95"/>
      <c r="K2193" s="95"/>
      <c r="M2193" s="95"/>
      <c r="N2193" s="95"/>
      <c r="O2193" s="117"/>
      <c r="P2193" s="95"/>
      <c r="Q2193" s="117"/>
      <c r="R2193" s="117"/>
      <c r="S2193" s="95"/>
      <c r="U2193" s="95"/>
      <c r="Z2193" s="95"/>
    </row>
    <row r="2194" spans="4:26" x14ac:dyDescent="0.45">
      <c r="D2194" s="23"/>
      <c r="E2194" s="95"/>
      <c r="F2194" s="95"/>
      <c r="K2194" s="95"/>
      <c r="M2194" s="95"/>
      <c r="N2194" s="95"/>
      <c r="O2194" s="117"/>
      <c r="P2194" s="95"/>
      <c r="Q2194" s="117"/>
      <c r="R2194" s="117"/>
      <c r="S2194" s="95"/>
      <c r="U2194" s="95"/>
      <c r="Z2194" s="95"/>
    </row>
    <row r="2195" spans="4:26" x14ac:dyDescent="0.45">
      <c r="D2195" s="23"/>
      <c r="E2195" s="95"/>
      <c r="F2195" s="95"/>
      <c r="K2195" s="95"/>
      <c r="M2195" s="95"/>
      <c r="N2195" s="95"/>
      <c r="O2195" s="117"/>
      <c r="P2195" s="95"/>
      <c r="Q2195" s="117"/>
      <c r="R2195" s="117"/>
      <c r="S2195" s="95"/>
      <c r="U2195" s="95"/>
      <c r="Z2195" s="95"/>
    </row>
    <row r="2196" spans="4:26" x14ac:dyDescent="0.45">
      <c r="D2196" s="23"/>
      <c r="E2196" s="95"/>
      <c r="F2196" s="95"/>
      <c r="K2196" s="95"/>
      <c r="M2196" s="95"/>
      <c r="N2196" s="95"/>
      <c r="O2196" s="117"/>
      <c r="P2196" s="95"/>
      <c r="Q2196" s="117"/>
      <c r="R2196" s="117"/>
      <c r="S2196" s="95"/>
      <c r="U2196" s="95"/>
      <c r="Z2196" s="95"/>
    </row>
    <row r="2197" spans="4:26" x14ac:dyDescent="0.45">
      <c r="D2197" s="23"/>
      <c r="E2197" s="95"/>
      <c r="F2197" s="95"/>
      <c r="K2197" s="95"/>
      <c r="M2197" s="95"/>
      <c r="N2197" s="95"/>
      <c r="O2197" s="117"/>
      <c r="P2197" s="95"/>
      <c r="Q2197" s="117"/>
      <c r="R2197" s="117"/>
      <c r="S2197" s="95"/>
      <c r="U2197" s="95"/>
      <c r="Z2197" s="95"/>
    </row>
    <row r="2198" spans="4:26" x14ac:dyDescent="0.45">
      <c r="D2198" s="23"/>
      <c r="E2198" s="95"/>
      <c r="F2198" s="95"/>
      <c r="K2198" s="95"/>
      <c r="M2198" s="95"/>
      <c r="N2198" s="95"/>
      <c r="O2198" s="117"/>
      <c r="P2198" s="95"/>
      <c r="Q2198" s="117"/>
      <c r="R2198" s="117"/>
      <c r="S2198" s="95"/>
      <c r="U2198" s="95"/>
      <c r="Z2198" s="95"/>
    </row>
    <row r="2199" spans="4:26" x14ac:dyDescent="0.45">
      <c r="D2199" s="23"/>
      <c r="E2199" s="95"/>
      <c r="F2199" s="95"/>
      <c r="K2199" s="95"/>
      <c r="M2199" s="95"/>
      <c r="N2199" s="95"/>
      <c r="O2199" s="117"/>
      <c r="P2199" s="95"/>
      <c r="Q2199" s="117"/>
      <c r="R2199" s="117"/>
      <c r="S2199" s="95"/>
      <c r="U2199" s="95"/>
      <c r="Z2199" s="95"/>
    </row>
    <row r="2200" spans="4:26" x14ac:dyDescent="0.45">
      <c r="D2200" s="23"/>
      <c r="E2200" s="95"/>
      <c r="F2200" s="95"/>
      <c r="K2200" s="95"/>
      <c r="M2200" s="95"/>
      <c r="N2200" s="95"/>
      <c r="O2200" s="117"/>
      <c r="P2200" s="95"/>
      <c r="Q2200" s="117"/>
      <c r="R2200" s="117"/>
      <c r="S2200" s="95"/>
      <c r="U2200" s="95"/>
      <c r="Z2200" s="95"/>
    </row>
    <row r="2201" spans="4:26" x14ac:dyDescent="0.45">
      <c r="D2201" s="23"/>
      <c r="E2201" s="95"/>
      <c r="F2201" s="95"/>
      <c r="K2201" s="95"/>
      <c r="M2201" s="95"/>
      <c r="N2201" s="95"/>
      <c r="O2201" s="117"/>
      <c r="P2201" s="95"/>
      <c r="Q2201" s="117"/>
      <c r="R2201" s="117"/>
      <c r="S2201" s="95"/>
      <c r="U2201" s="95"/>
      <c r="Z2201" s="95"/>
    </row>
    <row r="2202" spans="4:26" x14ac:dyDescent="0.45">
      <c r="D2202" s="23"/>
      <c r="E2202" s="95"/>
      <c r="F2202" s="95"/>
      <c r="K2202" s="95"/>
      <c r="M2202" s="95"/>
      <c r="N2202" s="95"/>
      <c r="O2202" s="117"/>
      <c r="P2202" s="95"/>
      <c r="Q2202" s="117"/>
      <c r="R2202" s="117"/>
      <c r="S2202" s="95"/>
      <c r="U2202" s="95"/>
      <c r="Z2202" s="95"/>
    </row>
    <row r="2203" spans="4:26" x14ac:dyDescent="0.45">
      <c r="D2203" s="23"/>
      <c r="E2203" s="95"/>
      <c r="F2203" s="95"/>
      <c r="K2203" s="95"/>
      <c r="M2203" s="95"/>
      <c r="N2203" s="95"/>
      <c r="O2203" s="117"/>
      <c r="P2203" s="95"/>
      <c r="Q2203" s="117"/>
      <c r="R2203" s="117"/>
      <c r="S2203" s="95"/>
      <c r="U2203" s="95"/>
      <c r="Z2203" s="95"/>
    </row>
    <row r="2204" spans="4:26" x14ac:dyDescent="0.45">
      <c r="D2204" s="23"/>
      <c r="E2204" s="95"/>
      <c r="F2204" s="95"/>
      <c r="K2204" s="95"/>
      <c r="M2204" s="95"/>
      <c r="N2204" s="95"/>
      <c r="O2204" s="117"/>
      <c r="P2204" s="95"/>
      <c r="Q2204" s="117"/>
      <c r="R2204" s="117"/>
      <c r="S2204" s="95"/>
      <c r="U2204" s="95"/>
      <c r="Z2204" s="95"/>
    </row>
    <row r="2205" spans="4:26" x14ac:dyDescent="0.45">
      <c r="D2205" s="23"/>
      <c r="E2205" s="95"/>
      <c r="F2205" s="95"/>
      <c r="K2205" s="95"/>
      <c r="M2205" s="95"/>
      <c r="N2205" s="95"/>
      <c r="O2205" s="117"/>
      <c r="P2205" s="95"/>
      <c r="Q2205" s="117"/>
      <c r="R2205" s="117"/>
      <c r="S2205" s="95"/>
      <c r="U2205" s="95"/>
      <c r="Z2205" s="95"/>
    </row>
    <row r="2206" spans="4:26" x14ac:dyDescent="0.45">
      <c r="D2206" s="23"/>
      <c r="E2206" s="95"/>
      <c r="F2206" s="95"/>
      <c r="K2206" s="95"/>
      <c r="M2206" s="95"/>
      <c r="N2206" s="95"/>
      <c r="O2206" s="117"/>
      <c r="P2206" s="95"/>
      <c r="Q2206" s="117"/>
      <c r="R2206" s="117"/>
      <c r="S2206" s="95"/>
      <c r="U2206" s="95"/>
      <c r="Z2206" s="95"/>
    </row>
    <row r="2207" spans="4:26" x14ac:dyDescent="0.45">
      <c r="D2207" s="23"/>
      <c r="E2207" s="95"/>
      <c r="F2207" s="95"/>
      <c r="K2207" s="95"/>
      <c r="M2207" s="95"/>
      <c r="N2207" s="95"/>
      <c r="O2207" s="117"/>
      <c r="P2207" s="95"/>
      <c r="Q2207" s="117"/>
      <c r="R2207" s="117"/>
      <c r="S2207" s="95"/>
      <c r="U2207" s="95"/>
      <c r="Z2207" s="95"/>
    </row>
    <row r="2208" spans="4:26" x14ac:dyDescent="0.45">
      <c r="D2208" s="23"/>
      <c r="E2208" s="95"/>
      <c r="F2208" s="95"/>
      <c r="K2208" s="95"/>
      <c r="M2208" s="95"/>
      <c r="N2208" s="95"/>
      <c r="O2208" s="117"/>
      <c r="P2208" s="95"/>
      <c r="Q2208" s="117"/>
      <c r="R2208" s="117"/>
      <c r="S2208" s="95"/>
      <c r="U2208" s="95"/>
      <c r="Z2208" s="95"/>
    </row>
    <row r="2209" spans="4:26" x14ac:dyDescent="0.45">
      <c r="D2209" s="23"/>
      <c r="E2209" s="95"/>
      <c r="F2209" s="95"/>
      <c r="K2209" s="95"/>
      <c r="M2209" s="95"/>
      <c r="N2209" s="95"/>
      <c r="O2209" s="117"/>
      <c r="P2209" s="95"/>
      <c r="Q2209" s="117"/>
      <c r="R2209" s="117"/>
      <c r="S2209" s="95"/>
      <c r="U2209" s="95"/>
      <c r="Z2209" s="95"/>
    </row>
    <row r="2210" spans="4:26" x14ac:dyDescent="0.45">
      <c r="D2210" s="23"/>
      <c r="E2210" s="95"/>
      <c r="F2210" s="95"/>
      <c r="K2210" s="95"/>
      <c r="M2210" s="95"/>
      <c r="N2210" s="95"/>
      <c r="O2210" s="117"/>
      <c r="P2210" s="95"/>
      <c r="Q2210" s="117"/>
      <c r="R2210" s="117"/>
      <c r="S2210" s="95"/>
      <c r="U2210" s="95"/>
      <c r="Z2210" s="95"/>
    </row>
    <row r="2211" spans="4:26" x14ac:dyDescent="0.45">
      <c r="D2211" s="23"/>
      <c r="E2211" s="95"/>
      <c r="F2211" s="95"/>
      <c r="K2211" s="95"/>
      <c r="M2211" s="95"/>
      <c r="N2211" s="95"/>
      <c r="O2211" s="117"/>
      <c r="P2211" s="95"/>
      <c r="Q2211" s="117"/>
      <c r="R2211" s="117"/>
      <c r="S2211" s="95"/>
      <c r="U2211" s="95"/>
      <c r="Z2211" s="95"/>
    </row>
    <row r="2212" spans="4:26" x14ac:dyDescent="0.45">
      <c r="D2212" s="23"/>
      <c r="E2212" s="95"/>
      <c r="F2212" s="95"/>
      <c r="K2212" s="95"/>
      <c r="M2212" s="95"/>
      <c r="N2212" s="95"/>
      <c r="O2212" s="117"/>
      <c r="P2212" s="95"/>
      <c r="Q2212" s="117"/>
      <c r="R2212" s="117"/>
      <c r="S2212" s="95"/>
      <c r="U2212" s="95"/>
      <c r="Z2212" s="95"/>
    </row>
    <row r="2213" spans="4:26" x14ac:dyDescent="0.45">
      <c r="D2213" s="23"/>
      <c r="E2213" s="95"/>
      <c r="F2213" s="95"/>
      <c r="K2213" s="95"/>
      <c r="M2213" s="95"/>
      <c r="N2213" s="95"/>
      <c r="O2213" s="117"/>
      <c r="P2213" s="95"/>
      <c r="Q2213" s="117"/>
      <c r="R2213" s="117"/>
      <c r="S2213" s="95"/>
      <c r="U2213" s="95"/>
      <c r="Z2213" s="95"/>
    </row>
    <row r="2214" spans="4:26" x14ac:dyDescent="0.45">
      <c r="D2214" s="23"/>
      <c r="E2214" s="95"/>
      <c r="F2214" s="95"/>
      <c r="K2214" s="95"/>
      <c r="M2214" s="95"/>
      <c r="N2214" s="95"/>
      <c r="O2214" s="117"/>
      <c r="P2214" s="95"/>
      <c r="Q2214" s="117"/>
      <c r="R2214" s="117"/>
      <c r="S2214" s="95"/>
      <c r="U2214" s="95"/>
      <c r="Z2214" s="95"/>
    </row>
    <row r="2215" spans="4:26" x14ac:dyDescent="0.45">
      <c r="D2215" s="23"/>
      <c r="E2215" s="95"/>
      <c r="F2215" s="95"/>
      <c r="K2215" s="95"/>
      <c r="M2215" s="95"/>
      <c r="N2215" s="95"/>
      <c r="O2215" s="117"/>
      <c r="P2215" s="95"/>
      <c r="Q2215" s="117"/>
      <c r="R2215" s="117"/>
      <c r="S2215" s="95"/>
      <c r="U2215" s="95"/>
      <c r="Z2215" s="95"/>
    </row>
    <row r="2216" spans="4:26" x14ac:dyDescent="0.45">
      <c r="D2216" s="23"/>
      <c r="E2216" s="95"/>
      <c r="F2216" s="95"/>
      <c r="K2216" s="95"/>
      <c r="M2216" s="95"/>
      <c r="N2216" s="95"/>
      <c r="O2216" s="117"/>
      <c r="P2216" s="95"/>
      <c r="Q2216" s="117"/>
      <c r="R2216" s="117"/>
      <c r="S2216" s="95"/>
      <c r="U2216" s="95"/>
      <c r="Z2216" s="95"/>
    </row>
    <row r="2217" spans="4:26" x14ac:dyDescent="0.45">
      <c r="D2217" s="23"/>
      <c r="E2217" s="95"/>
      <c r="F2217" s="95"/>
      <c r="K2217" s="95"/>
      <c r="M2217" s="95"/>
      <c r="N2217" s="95"/>
      <c r="O2217" s="117"/>
      <c r="P2217" s="95"/>
      <c r="Q2217" s="117"/>
      <c r="R2217" s="117"/>
      <c r="S2217" s="95"/>
      <c r="U2217" s="95"/>
      <c r="Z2217" s="95"/>
    </row>
    <row r="2218" spans="4:26" x14ac:dyDescent="0.45">
      <c r="D2218" s="23"/>
      <c r="E2218" s="95"/>
      <c r="F2218" s="95"/>
      <c r="K2218" s="95"/>
      <c r="M2218" s="95"/>
      <c r="N2218" s="95"/>
      <c r="O2218" s="117"/>
      <c r="P2218" s="95"/>
      <c r="Q2218" s="117"/>
      <c r="R2218" s="117"/>
      <c r="S2218" s="95"/>
      <c r="U2218" s="95"/>
      <c r="Z2218" s="95"/>
    </row>
    <row r="2219" spans="4:26" x14ac:dyDescent="0.45">
      <c r="D2219" s="23"/>
      <c r="E2219" s="95"/>
      <c r="F2219" s="95"/>
      <c r="K2219" s="95"/>
      <c r="M2219" s="95"/>
      <c r="N2219" s="95"/>
      <c r="O2219" s="117"/>
      <c r="P2219" s="95"/>
      <c r="Q2219" s="117"/>
      <c r="R2219" s="117"/>
      <c r="S2219" s="95"/>
      <c r="U2219" s="95"/>
      <c r="Z2219" s="95"/>
    </row>
    <row r="2220" spans="4:26" x14ac:dyDescent="0.45">
      <c r="D2220" s="23"/>
      <c r="E2220" s="95"/>
      <c r="F2220" s="95"/>
      <c r="K2220" s="95"/>
      <c r="M2220" s="95"/>
      <c r="N2220" s="95"/>
      <c r="O2220" s="117"/>
      <c r="P2220" s="95"/>
      <c r="Q2220" s="117"/>
      <c r="R2220" s="117"/>
      <c r="S2220" s="95"/>
      <c r="U2220" s="95"/>
      <c r="Z2220" s="95"/>
    </row>
    <row r="2221" spans="4:26" x14ac:dyDescent="0.45">
      <c r="D2221" s="23"/>
      <c r="E2221" s="95"/>
      <c r="F2221" s="95"/>
      <c r="K2221" s="95"/>
      <c r="M2221" s="95"/>
      <c r="N2221" s="95"/>
      <c r="O2221" s="117"/>
      <c r="P2221" s="95"/>
      <c r="Q2221" s="117"/>
      <c r="R2221" s="117"/>
      <c r="S2221" s="95"/>
      <c r="U2221" s="95"/>
      <c r="Z2221" s="95"/>
    </row>
    <row r="2222" spans="4:26" x14ac:dyDescent="0.45">
      <c r="D2222" s="23"/>
      <c r="E2222" s="95"/>
      <c r="F2222" s="95"/>
      <c r="K2222" s="95"/>
      <c r="M2222" s="95"/>
      <c r="N2222" s="95"/>
      <c r="O2222" s="117"/>
      <c r="P2222" s="95"/>
      <c r="Q2222" s="117"/>
      <c r="R2222" s="117"/>
      <c r="S2222" s="95"/>
      <c r="U2222" s="95"/>
      <c r="Z2222" s="95"/>
    </row>
    <row r="2223" spans="4:26" x14ac:dyDescent="0.45">
      <c r="D2223" s="23"/>
      <c r="E2223" s="95"/>
      <c r="F2223" s="95"/>
      <c r="K2223" s="95"/>
      <c r="M2223" s="95"/>
      <c r="N2223" s="95"/>
      <c r="O2223" s="117"/>
      <c r="P2223" s="95"/>
      <c r="Q2223" s="117"/>
      <c r="R2223" s="117"/>
      <c r="S2223" s="95"/>
      <c r="U2223" s="95"/>
      <c r="Z2223" s="95"/>
    </row>
    <row r="2224" spans="4:26" x14ac:dyDescent="0.45">
      <c r="D2224" s="23"/>
      <c r="E2224" s="95"/>
      <c r="F2224" s="95"/>
      <c r="K2224" s="95"/>
      <c r="M2224" s="95"/>
      <c r="N2224" s="95"/>
      <c r="O2224" s="117"/>
      <c r="P2224" s="95"/>
      <c r="Q2224" s="117"/>
      <c r="R2224" s="117"/>
      <c r="S2224" s="95"/>
      <c r="U2224" s="95"/>
      <c r="Z2224" s="95"/>
    </row>
    <row r="2225" spans="4:26" x14ac:dyDescent="0.45">
      <c r="D2225" s="23"/>
      <c r="E2225" s="95"/>
      <c r="F2225" s="95"/>
      <c r="K2225" s="95"/>
      <c r="M2225" s="95"/>
      <c r="N2225" s="95"/>
      <c r="O2225" s="117"/>
      <c r="P2225" s="95"/>
      <c r="Q2225" s="117"/>
      <c r="R2225" s="117"/>
      <c r="S2225" s="95"/>
      <c r="U2225" s="95"/>
      <c r="Z2225" s="95"/>
    </row>
    <row r="2226" spans="4:26" x14ac:dyDescent="0.45">
      <c r="D2226" s="23"/>
      <c r="E2226" s="95"/>
      <c r="F2226" s="95"/>
      <c r="K2226" s="95"/>
      <c r="M2226" s="95"/>
      <c r="N2226" s="95"/>
      <c r="O2226" s="117"/>
      <c r="P2226" s="95"/>
      <c r="Q2226" s="117"/>
      <c r="R2226" s="117"/>
      <c r="S2226" s="95"/>
      <c r="U2226" s="95"/>
      <c r="Z2226" s="95"/>
    </row>
    <row r="2227" spans="4:26" x14ac:dyDescent="0.45">
      <c r="D2227" s="23"/>
      <c r="E2227" s="95"/>
      <c r="F2227" s="95"/>
      <c r="K2227" s="95"/>
      <c r="M2227" s="95"/>
      <c r="N2227" s="95"/>
      <c r="O2227" s="117"/>
      <c r="P2227" s="95"/>
      <c r="Q2227" s="117"/>
      <c r="R2227" s="117"/>
      <c r="S2227" s="95"/>
      <c r="U2227" s="95"/>
      <c r="Z2227" s="95"/>
    </row>
    <row r="2228" spans="4:26" x14ac:dyDescent="0.45">
      <c r="D2228" s="23"/>
      <c r="E2228" s="95"/>
      <c r="F2228" s="95"/>
      <c r="K2228" s="95"/>
      <c r="M2228" s="95"/>
      <c r="N2228" s="95"/>
      <c r="O2228" s="117"/>
      <c r="P2228" s="95"/>
      <c r="Q2228" s="117"/>
      <c r="R2228" s="117"/>
      <c r="S2228" s="95"/>
      <c r="U2228" s="95"/>
      <c r="Z2228" s="95"/>
    </row>
    <row r="2229" spans="4:26" x14ac:dyDescent="0.45">
      <c r="D2229" s="23"/>
      <c r="E2229" s="95"/>
      <c r="F2229" s="95"/>
      <c r="K2229" s="95"/>
      <c r="M2229" s="95"/>
      <c r="N2229" s="95"/>
      <c r="O2229" s="117"/>
      <c r="P2229" s="95"/>
      <c r="Q2229" s="117"/>
      <c r="R2229" s="117"/>
      <c r="S2229" s="95"/>
      <c r="U2229" s="95"/>
      <c r="Z2229" s="95"/>
    </row>
    <row r="2230" spans="4:26" x14ac:dyDescent="0.45">
      <c r="D2230" s="23"/>
      <c r="E2230" s="95"/>
      <c r="F2230" s="95"/>
      <c r="K2230" s="95"/>
      <c r="M2230" s="95"/>
      <c r="N2230" s="95"/>
      <c r="O2230" s="117"/>
      <c r="P2230" s="95"/>
      <c r="Q2230" s="117"/>
      <c r="R2230" s="117"/>
      <c r="S2230" s="95"/>
      <c r="U2230" s="95"/>
      <c r="Z2230" s="95"/>
    </row>
    <row r="2231" spans="4:26" x14ac:dyDescent="0.45">
      <c r="D2231" s="23"/>
      <c r="E2231" s="95"/>
      <c r="F2231" s="95"/>
      <c r="K2231" s="95"/>
      <c r="M2231" s="95"/>
      <c r="N2231" s="95"/>
      <c r="O2231" s="117"/>
      <c r="P2231" s="95"/>
      <c r="Q2231" s="117"/>
      <c r="R2231" s="117"/>
      <c r="S2231" s="95"/>
      <c r="U2231" s="95"/>
      <c r="Z2231" s="95"/>
    </row>
    <row r="2232" spans="4:26" x14ac:dyDescent="0.45">
      <c r="D2232" s="23"/>
      <c r="E2232" s="95"/>
      <c r="F2232" s="95"/>
      <c r="K2232" s="95"/>
      <c r="M2232" s="95"/>
      <c r="N2232" s="95"/>
      <c r="O2232" s="117"/>
      <c r="P2232" s="95"/>
      <c r="Q2232" s="117"/>
      <c r="R2232" s="117"/>
      <c r="S2232" s="95"/>
      <c r="U2232" s="95"/>
      <c r="Z2232" s="95"/>
    </row>
    <row r="2233" spans="4:26" x14ac:dyDescent="0.45">
      <c r="D2233" s="23"/>
      <c r="E2233" s="95"/>
      <c r="F2233" s="95"/>
      <c r="K2233" s="95"/>
      <c r="M2233" s="95"/>
      <c r="N2233" s="95"/>
      <c r="O2233" s="117"/>
      <c r="P2233" s="95"/>
      <c r="Q2233" s="117"/>
      <c r="R2233" s="117"/>
      <c r="S2233" s="95"/>
      <c r="U2233" s="95"/>
      <c r="Z2233" s="95"/>
    </row>
    <row r="2234" spans="4:26" x14ac:dyDescent="0.45">
      <c r="D2234" s="23"/>
      <c r="E2234" s="95"/>
      <c r="F2234" s="95"/>
      <c r="K2234" s="95"/>
      <c r="M2234" s="95"/>
      <c r="N2234" s="95"/>
      <c r="O2234" s="117"/>
      <c r="P2234" s="95"/>
      <c r="Q2234" s="117"/>
      <c r="R2234" s="117"/>
      <c r="S2234" s="95"/>
      <c r="U2234" s="95"/>
      <c r="Z2234" s="95"/>
    </row>
    <row r="2235" spans="4:26" x14ac:dyDescent="0.45">
      <c r="D2235" s="23"/>
      <c r="E2235" s="95"/>
      <c r="F2235" s="95"/>
      <c r="K2235" s="95"/>
      <c r="M2235" s="95"/>
      <c r="N2235" s="95"/>
      <c r="O2235" s="117"/>
      <c r="P2235" s="95"/>
      <c r="Q2235" s="117"/>
      <c r="R2235" s="117"/>
      <c r="S2235" s="95"/>
      <c r="U2235" s="95"/>
      <c r="Z2235" s="95"/>
    </row>
    <row r="2236" spans="4:26" x14ac:dyDescent="0.45">
      <c r="D2236" s="23"/>
      <c r="E2236" s="95"/>
      <c r="F2236" s="95"/>
      <c r="K2236" s="95"/>
      <c r="M2236" s="95"/>
      <c r="N2236" s="95"/>
      <c r="O2236" s="117"/>
      <c r="P2236" s="95"/>
      <c r="Q2236" s="117"/>
      <c r="R2236" s="117"/>
      <c r="S2236" s="95"/>
      <c r="U2236" s="95"/>
      <c r="Z2236" s="95"/>
    </row>
    <row r="2237" spans="4:26" x14ac:dyDescent="0.45">
      <c r="D2237" s="23"/>
      <c r="E2237" s="95"/>
      <c r="F2237" s="95"/>
      <c r="K2237" s="95"/>
      <c r="M2237" s="95"/>
      <c r="N2237" s="95"/>
      <c r="O2237" s="117"/>
      <c r="P2237" s="95"/>
      <c r="Q2237" s="117"/>
      <c r="R2237" s="117"/>
      <c r="S2237" s="95"/>
      <c r="U2237" s="95"/>
      <c r="Z2237" s="95"/>
    </row>
    <row r="2238" spans="4:26" x14ac:dyDescent="0.45">
      <c r="D2238" s="23"/>
      <c r="E2238" s="95"/>
      <c r="F2238" s="95"/>
      <c r="K2238" s="95"/>
      <c r="M2238" s="95"/>
      <c r="N2238" s="95"/>
      <c r="O2238" s="117"/>
      <c r="P2238" s="95"/>
      <c r="Q2238" s="117"/>
      <c r="R2238" s="117"/>
      <c r="S2238" s="95"/>
      <c r="U2238" s="95"/>
      <c r="Z2238" s="95"/>
    </row>
    <row r="2239" spans="4:26" x14ac:dyDescent="0.45">
      <c r="D2239" s="23"/>
      <c r="E2239" s="95"/>
      <c r="F2239" s="95"/>
      <c r="K2239" s="95"/>
      <c r="M2239" s="95"/>
      <c r="N2239" s="95"/>
      <c r="O2239" s="117"/>
      <c r="P2239" s="95"/>
      <c r="Q2239" s="117"/>
      <c r="R2239" s="117"/>
      <c r="S2239" s="95"/>
      <c r="U2239" s="95"/>
      <c r="Z2239" s="95"/>
    </row>
    <row r="2240" spans="4:26" x14ac:dyDescent="0.45">
      <c r="D2240" s="23"/>
      <c r="E2240" s="95"/>
      <c r="F2240" s="95"/>
      <c r="K2240" s="95"/>
      <c r="M2240" s="95"/>
      <c r="N2240" s="95"/>
      <c r="O2240" s="117"/>
      <c r="P2240" s="95"/>
      <c r="Q2240" s="117"/>
      <c r="R2240" s="117"/>
      <c r="S2240" s="95"/>
      <c r="U2240" s="95"/>
      <c r="Z2240" s="95"/>
    </row>
    <row r="2241" spans="4:26" x14ac:dyDescent="0.45">
      <c r="D2241" s="23"/>
      <c r="E2241" s="95"/>
      <c r="F2241" s="95"/>
      <c r="K2241" s="95"/>
      <c r="M2241" s="95"/>
      <c r="N2241" s="95"/>
      <c r="O2241" s="117"/>
      <c r="P2241" s="95"/>
      <c r="Q2241" s="117"/>
      <c r="R2241" s="117"/>
      <c r="S2241" s="95"/>
      <c r="U2241" s="95"/>
      <c r="Z2241" s="95"/>
    </row>
    <row r="2242" spans="4:26" x14ac:dyDescent="0.45">
      <c r="D2242" s="23"/>
      <c r="E2242" s="95"/>
      <c r="F2242" s="95"/>
      <c r="K2242" s="95"/>
      <c r="M2242" s="95"/>
      <c r="N2242" s="95"/>
      <c r="O2242" s="117"/>
      <c r="P2242" s="95"/>
      <c r="Q2242" s="117"/>
      <c r="R2242" s="117"/>
      <c r="S2242" s="95"/>
      <c r="U2242" s="95"/>
      <c r="Z2242" s="95"/>
    </row>
    <row r="2243" spans="4:26" x14ac:dyDescent="0.45">
      <c r="D2243" s="23"/>
      <c r="E2243" s="95"/>
      <c r="F2243" s="95"/>
      <c r="K2243" s="95"/>
      <c r="M2243" s="95"/>
      <c r="N2243" s="95"/>
      <c r="O2243" s="117"/>
      <c r="P2243" s="95"/>
      <c r="Q2243" s="117"/>
      <c r="R2243" s="117"/>
      <c r="S2243" s="95"/>
      <c r="U2243" s="95"/>
      <c r="Z2243" s="95"/>
    </row>
    <row r="2244" spans="4:26" x14ac:dyDescent="0.45">
      <c r="D2244" s="23"/>
      <c r="E2244" s="95"/>
      <c r="F2244" s="95"/>
      <c r="K2244" s="95"/>
      <c r="M2244" s="95"/>
      <c r="N2244" s="95"/>
      <c r="O2244" s="117"/>
      <c r="P2244" s="95"/>
      <c r="Q2244" s="117"/>
      <c r="R2244" s="117"/>
      <c r="S2244" s="95"/>
      <c r="U2244" s="95"/>
      <c r="Z2244" s="95"/>
    </row>
    <row r="2245" spans="4:26" x14ac:dyDescent="0.45">
      <c r="D2245" s="23"/>
      <c r="E2245" s="95"/>
      <c r="F2245" s="95"/>
      <c r="K2245" s="95"/>
      <c r="M2245" s="95"/>
      <c r="N2245" s="95"/>
      <c r="O2245" s="117"/>
      <c r="P2245" s="95"/>
      <c r="Q2245" s="117"/>
      <c r="R2245" s="117"/>
      <c r="S2245" s="95"/>
      <c r="U2245" s="95"/>
      <c r="Z2245" s="95"/>
    </row>
    <row r="2246" spans="4:26" x14ac:dyDescent="0.45">
      <c r="D2246" s="23"/>
      <c r="E2246" s="95"/>
      <c r="F2246" s="95"/>
      <c r="K2246" s="95"/>
      <c r="M2246" s="95"/>
      <c r="N2246" s="95"/>
      <c r="O2246" s="117"/>
      <c r="P2246" s="95"/>
      <c r="Q2246" s="117"/>
      <c r="R2246" s="117"/>
      <c r="S2246" s="95"/>
      <c r="U2246" s="95"/>
      <c r="Z2246" s="95"/>
    </row>
    <row r="2247" spans="4:26" x14ac:dyDescent="0.45">
      <c r="D2247" s="23"/>
      <c r="E2247" s="95"/>
      <c r="F2247" s="95"/>
      <c r="K2247" s="95"/>
      <c r="M2247" s="95"/>
      <c r="N2247" s="95"/>
      <c r="O2247" s="117"/>
      <c r="P2247" s="95"/>
      <c r="Q2247" s="117"/>
      <c r="R2247" s="117"/>
      <c r="S2247" s="95"/>
      <c r="U2247" s="95"/>
      <c r="Z2247" s="95"/>
    </row>
    <row r="2248" spans="4:26" x14ac:dyDescent="0.45">
      <c r="D2248" s="23"/>
      <c r="E2248" s="95"/>
      <c r="F2248" s="95"/>
      <c r="K2248" s="95"/>
      <c r="M2248" s="95"/>
      <c r="N2248" s="95"/>
      <c r="O2248" s="117"/>
      <c r="P2248" s="95"/>
      <c r="Q2248" s="117"/>
      <c r="R2248" s="117"/>
      <c r="S2248" s="95"/>
      <c r="U2248" s="95"/>
      <c r="Z2248" s="95"/>
    </row>
    <row r="2249" spans="4:26" x14ac:dyDescent="0.45">
      <c r="D2249" s="23"/>
      <c r="E2249" s="95"/>
      <c r="F2249" s="95"/>
      <c r="K2249" s="95"/>
      <c r="M2249" s="95"/>
      <c r="N2249" s="95"/>
      <c r="O2249" s="117"/>
      <c r="P2249" s="95"/>
      <c r="Q2249" s="117"/>
      <c r="R2249" s="117"/>
      <c r="S2249" s="95"/>
      <c r="U2249" s="95"/>
      <c r="Z2249" s="95"/>
    </row>
    <row r="2250" spans="4:26" x14ac:dyDescent="0.45">
      <c r="D2250" s="23"/>
      <c r="E2250" s="95"/>
      <c r="F2250" s="95"/>
      <c r="K2250" s="95"/>
      <c r="M2250" s="95"/>
      <c r="N2250" s="95"/>
      <c r="O2250" s="117"/>
      <c r="P2250" s="95"/>
      <c r="Q2250" s="117"/>
      <c r="R2250" s="117"/>
      <c r="S2250" s="95"/>
      <c r="U2250" s="95"/>
      <c r="Z2250" s="95"/>
    </row>
    <row r="2251" spans="4:26" x14ac:dyDescent="0.45">
      <c r="D2251" s="23"/>
      <c r="E2251" s="95"/>
      <c r="F2251" s="95"/>
      <c r="K2251" s="95"/>
      <c r="M2251" s="95"/>
      <c r="N2251" s="95"/>
      <c r="O2251" s="117"/>
      <c r="P2251" s="95"/>
      <c r="Q2251" s="117"/>
      <c r="R2251" s="117"/>
      <c r="S2251" s="95"/>
      <c r="U2251" s="95"/>
      <c r="Z2251" s="95"/>
    </row>
    <row r="2252" spans="4:26" x14ac:dyDescent="0.45">
      <c r="D2252" s="23"/>
      <c r="E2252" s="95"/>
      <c r="F2252" s="95"/>
      <c r="K2252" s="95"/>
      <c r="M2252" s="95"/>
      <c r="N2252" s="95"/>
      <c r="O2252" s="117"/>
      <c r="P2252" s="95"/>
      <c r="Q2252" s="117"/>
      <c r="R2252" s="117"/>
      <c r="S2252" s="95"/>
      <c r="U2252" s="95"/>
      <c r="Z2252" s="95"/>
    </row>
    <row r="2253" spans="4:26" x14ac:dyDescent="0.45">
      <c r="D2253" s="23"/>
      <c r="E2253" s="95"/>
      <c r="F2253" s="95"/>
      <c r="K2253" s="95"/>
      <c r="M2253" s="95"/>
      <c r="N2253" s="95"/>
      <c r="O2253" s="117"/>
      <c r="P2253" s="95"/>
      <c r="Q2253" s="117"/>
      <c r="R2253" s="117"/>
      <c r="S2253" s="95"/>
      <c r="U2253" s="95"/>
      <c r="Z2253" s="95"/>
    </row>
    <row r="2254" spans="4:26" x14ac:dyDescent="0.45">
      <c r="D2254" s="23"/>
      <c r="E2254" s="95"/>
      <c r="F2254" s="95"/>
      <c r="K2254" s="95"/>
      <c r="M2254" s="95"/>
      <c r="N2254" s="95"/>
      <c r="O2254" s="117"/>
      <c r="P2254" s="95"/>
      <c r="Q2254" s="117"/>
      <c r="R2254" s="117"/>
      <c r="S2254" s="95"/>
      <c r="U2254" s="95"/>
      <c r="Z2254" s="95"/>
    </row>
    <row r="2255" spans="4:26" x14ac:dyDescent="0.45">
      <c r="D2255" s="23"/>
      <c r="E2255" s="95"/>
      <c r="F2255" s="95"/>
      <c r="K2255" s="95"/>
      <c r="M2255" s="95"/>
      <c r="N2255" s="95"/>
      <c r="O2255" s="117"/>
      <c r="P2255" s="95"/>
      <c r="Q2255" s="117"/>
      <c r="R2255" s="117"/>
      <c r="S2255" s="95"/>
      <c r="U2255" s="95"/>
      <c r="Z2255" s="95"/>
    </row>
    <row r="2256" spans="4:26" x14ac:dyDescent="0.45">
      <c r="D2256" s="23"/>
      <c r="E2256" s="95"/>
      <c r="F2256" s="95"/>
      <c r="K2256" s="95"/>
      <c r="M2256" s="95"/>
      <c r="N2256" s="95"/>
      <c r="O2256" s="117"/>
      <c r="P2256" s="95"/>
      <c r="Q2256" s="117"/>
      <c r="R2256" s="117"/>
      <c r="S2256" s="95"/>
      <c r="U2256" s="95"/>
      <c r="Z2256" s="95"/>
    </row>
    <row r="2257" spans="4:26" x14ac:dyDescent="0.45">
      <c r="D2257" s="23"/>
      <c r="E2257" s="95"/>
      <c r="F2257" s="95"/>
      <c r="K2257" s="95"/>
      <c r="M2257" s="95"/>
      <c r="N2257" s="95"/>
      <c r="O2257" s="117"/>
      <c r="P2257" s="95"/>
      <c r="Q2257" s="117"/>
      <c r="R2257" s="117"/>
      <c r="S2257" s="95"/>
      <c r="U2257" s="95"/>
      <c r="Z2257" s="95"/>
    </row>
    <row r="2258" spans="4:26" x14ac:dyDescent="0.45">
      <c r="D2258" s="23"/>
      <c r="E2258" s="95"/>
      <c r="F2258" s="95"/>
      <c r="K2258" s="95"/>
      <c r="M2258" s="95"/>
      <c r="N2258" s="95"/>
      <c r="O2258" s="117"/>
      <c r="P2258" s="95"/>
      <c r="Q2258" s="117"/>
      <c r="R2258" s="117"/>
      <c r="S2258" s="95"/>
      <c r="U2258" s="95"/>
      <c r="Z2258" s="95"/>
    </row>
    <row r="2259" spans="4:26" x14ac:dyDescent="0.45">
      <c r="D2259" s="23"/>
      <c r="E2259" s="95"/>
      <c r="F2259" s="95"/>
      <c r="K2259" s="95"/>
      <c r="M2259" s="95"/>
      <c r="N2259" s="95"/>
      <c r="O2259" s="117"/>
      <c r="P2259" s="95"/>
      <c r="Q2259" s="117"/>
      <c r="R2259" s="117"/>
      <c r="S2259" s="95"/>
      <c r="U2259" s="95"/>
      <c r="Z2259" s="95"/>
    </row>
    <row r="2260" spans="4:26" x14ac:dyDescent="0.45">
      <c r="D2260" s="23"/>
      <c r="E2260" s="95"/>
      <c r="F2260" s="95"/>
      <c r="K2260" s="95"/>
      <c r="M2260" s="95"/>
      <c r="N2260" s="95"/>
      <c r="O2260" s="117"/>
      <c r="P2260" s="95"/>
      <c r="Q2260" s="117"/>
      <c r="R2260" s="117"/>
      <c r="S2260" s="95"/>
      <c r="U2260" s="95"/>
      <c r="Z2260" s="95"/>
    </row>
    <row r="2261" spans="4:26" x14ac:dyDescent="0.45">
      <c r="D2261" s="23"/>
      <c r="E2261" s="95"/>
      <c r="F2261" s="95"/>
      <c r="K2261" s="95"/>
      <c r="M2261" s="95"/>
      <c r="N2261" s="95"/>
      <c r="O2261" s="117"/>
      <c r="P2261" s="95"/>
      <c r="Q2261" s="117"/>
      <c r="R2261" s="117"/>
      <c r="S2261" s="95"/>
      <c r="U2261" s="95"/>
      <c r="Z2261" s="95"/>
    </row>
    <row r="2262" spans="4:26" x14ac:dyDescent="0.45">
      <c r="D2262" s="23"/>
      <c r="E2262" s="95"/>
      <c r="F2262" s="95"/>
      <c r="K2262" s="95"/>
      <c r="M2262" s="95"/>
      <c r="N2262" s="95"/>
      <c r="O2262" s="117"/>
      <c r="P2262" s="95"/>
      <c r="Q2262" s="117"/>
      <c r="R2262" s="117"/>
      <c r="S2262" s="95"/>
      <c r="U2262" s="95"/>
      <c r="Z2262" s="95"/>
    </row>
    <row r="2263" spans="4:26" x14ac:dyDescent="0.45">
      <c r="D2263" s="23"/>
      <c r="E2263" s="95"/>
      <c r="F2263" s="95"/>
      <c r="K2263" s="95"/>
      <c r="M2263" s="95"/>
      <c r="N2263" s="95"/>
      <c r="O2263" s="117"/>
      <c r="P2263" s="95"/>
      <c r="Q2263" s="117"/>
      <c r="R2263" s="117"/>
      <c r="S2263" s="95"/>
      <c r="U2263" s="95"/>
      <c r="Z2263" s="95"/>
    </row>
    <row r="2264" spans="4:26" x14ac:dyDescent="0.45">
      <c r="D2264" s="23"/>
      <c r="E2264" s="95"/>
      <c r="F2264" s="95"/>
      <c r="K2264" s="95"/>
      <c r="M2264" s="95"/>
      <c r="N2264" s="95"/>
      <c r="O2264" s="117"/>
      <c r="P2264" s="95"/>
      <c r="Q2264" s="117"/>
      <c r="R2264" s="117"/>
      <c r="S2264" s="95"/>
      <c r="U2264" s="95"/>
      <c r="Z2264" s="95"/>
    </row>
    <row r="2265" spans="4:26" x14ac:dyDescent="0.45">
      <c r="D2265" s="23"/>
      <c r="E2265" s="95"/>
      <c r="F2265" s="95"/>
      <c r="K2265" s="95"/>
      <c r="M2265" s="95"/>
      <c r="N2265" s="95"/>
      <c r="O2265" s="117"/>
      <c r="P2265" s="95"/>
      <c r="Q2265" s="117"/>
      <c r="R2265" s="117"/>
      <c r="S2265" s="95"/>
      <c r="U2265" s="95"/>
      <c r="Z2265" s="95"/>
    </row>
    <row r="2266" spans="4:26" x14ac:dyDescent="0.45">
      <c r="D2266" s="23"/>
      <c r="E2266" s="95"/>
      <c r="F2266" s="95"/>
      <c r="K2266" s="95"/>
      <c r="M2266" s="95"/>
      <c r="N2266" s="95"/>
      <c r="O2266" s="117"/>
      <c r="P2266" s="95"/>
      <c r="Q2266" s="117"/>
      <c r="R2266" s="117"/>
      <c r="S2266" s="95"/>
      <c r="U2266" s="95"/>
      <c r="Z2266" s="95"/>
    </row>
    <row r="2267" spans="4:26" x14ac:dyDescent="0.45">
      <c r="D2267" s="23"/>
      <c r="E2267" s="95"/>
      <c r="F2267" s="95"/>
      <c r="K2267" s="95"/>
      <c r="M2267" s="95"/>
      <c r="N2267" s="95"/>
      <c r="O2267" s="117"/>
      <c r="P2267" s="95"/>
      <c r="Q2267" s="117"/>
      <c r="R2267" s="117"/>
      <c r="S2267" s="95"/>
      <c r="U2267" s="95"/>
      <c r="Z2267" s="95"/>
    </row>
    <row r="2268" spans="4:26" x14ac:dyDescent="0.45">
      <c r="D2268" s="23"/>
      <c r="E2268" s="95"/>
      <c r="F2268" s="95"/>
      <c r="K2268" s="95"/>
      <c r="M2268" s="95"/>
      <c r="N2268" s="95"/>
      <c r="O2268" s="117"/>
      <c r="P2268" s="95"/>
      <c r="Q2268" s="117"/>
      <c r="R2268" s="117"/>
      <c r="S2268" s="95"/>
      <c r="U2268" s="95"/>
      <c r="Z2268" s="95"/>
    </row>
    <row r="2269" spans="4:26" x14ac:dyDescent="0.45">
      <c r="D2269" s="23"/>
      <c r="E2269" s="95"/>
      <c r="F2269" s="95"/>
      <c r="K2269" s="95"/>
      <c r="M2269" s="95"/>
      <c r="N2269" s="95"/>
      <c r="O2269" s="117"/>
      <c r="P2269" s="95"/>
      <c r="Q2269" s="117"/>
      <c r="R2269" s="117"/>
      <c r="S2269" s="95"/>
      <c r="U2269" s="95"/>
      <c r="Z2269" s="95"/>
    </row>
    <row r="2270" spans="4:26" x14ac:dyDescent="0.45">
      <c r="D2270" s="23"/>
      <c r="E2270" s="95"/>
      <c r="F2270" s="95"/>
      <c r="K2270" s="95"/>
      <c r="M2270" s="95"/>
      <c r="N2270" s="95"/>
      <c r="O2270" s="117"/>
      <c r="P2270" s="95"/>
      <c r="Q2270" s="117"/>
      <c r="R2270" s="117"/>
      <c r="S2270" s="95"/>
      <c r="U2270" s="95"/>
      <c r="Z2270" s="95"/>
    </row>
    <row r="2271" spans="4:26" x14ac:dyDescent="0.45">
      <c r="D2271" s="23"/>
      <c r="E2271" s="95"/>
      <c r="F2271" s="95"/>
      <c r="K2271" s="95"/>
      <c r="M2271" s="95"/>
      <c r="N2271" s="95"/>
      <c r="O2271" s="117"/>
      <c r="P2271" s="95"/>
      <c r="Q2271" s="117"/>
      <c r="R2271" s="117"/>
      <c r="S2271" s="95"/>
      <c r="U2271" s="95"/>
      <c r="Z2271" s="95"/>
    </row>
    <row r="2272" spans="4:26" x14ac:dyDescent="0.45">
      <c r="D2272" s="23"/>
      <c r="E2272" s="95"/>
      <c r="F2272" s="95"/>
      <c r="K2272" s="95"/>
      <c r="M2272" s="95"/>
      <c r="N2272" s="95"/>
      <c r="O2272" s="117"/>
      <c r="P2272" s="95"/>
      <c r="Q2272" s="117"/>
      <c r="R2272" s="117"/>
      <c r="S2272" s="95"/>
      <c r="U2272" s="95"/>
      <c r="Z2272" s="95"/>
    </row>
    <row r="2273" spans="4:26" x14ac:dyDescent="0.45">
      <c r="D2273" s="23"/>
      <c r="E2273" s="95"/>
      <c r="F2273" s="95"/>
      <c r="K2273" s="95"/>
      <c r="M2273" s="95"/>
      <c r="N2273" s="95"/>
      <c r="O2273" s="117"/>
      <c r="P2273" s="95"/>
      <c r="Q2273" s="117"/>
      <c r="R2273" s="117"/>
      <c r="S2273" s="95"/>
      <c r="U2273" s="95"/>
      <c r="Z2273" s="95"/>
    </row>
    <row r="2274" spans="4:26" x14ac:dyDescent="0.45">
      <c r="D2274" s="23"/>
      <c r="E2274" s="95"/>
      <c r="F2274" s="95"/>
      <c r="K2274" s="95"/>
      <c r="M2274" s="95"/>
      <c r="N2274" s="95"/>
      <c r="O2274" s="117"/>
      <c r="P2274" s="95"/>
      <c r="Q2274" s="117"/>
      <c r="R2274" s="117"/>
      <c r="S2274" s="95"/>
      <c r="U2274" s="95"/>
      <c r="Z2274" s="95"/>
    </row>
    <row r="2275" spans="4:26" x14ac:dyDescent="0.45">
      <c r="D2275" s="23"/>
      <c r="E2275" s="95"/>
      <c r="F2275" s="95"/>
      <c r="K2275" s="95"/>
      <c r="M2275" s="95"/>
      <c r="N2275" s="95"/>
      <c r="O2275" s="117"/>
      <c r="P2275" s="95"/>
      <c r="Q2275" s="117"/>
      <c r="R2275" s="117"/>
      <c r="S2275" s="95"/>
      <c r="U2275" s="95"/>
      <c r="Z2275" s="95"/>
    </row>
    <row r="2276" spans="4:26" x14ac:dyDescent="0.45">
      <c r="D2276" s="23"/>
      <c r="E2276" s="95"/>
      <c r="F2276" s="95"/>
      <c r="K2276" s="95"/>
      <c r="M2276" s="95"/>
      <c r="N2276" s="95"/>
      <c r="O2276" s="117"/>
      <c r="P2276" s="95"/>
      <c r="Q2276" s="117"/>
      <c r="R2276" s="117"/>
      <c r="S2276" s="95"/>
      <c r="U2276" s="95"/>
      <c r="Z2276" s="95"/>
    </row>
    <row r="2277" spans="4:26" x14ac:dyDescent="0.45">
      <c r="D2277" s="23"/>
      <c r="E2277" s="95"/>
      <c r="F2277" s="95"/>
      <c r="K2277" s="95"/>
      <c r="M2277" s="95"/>
      <c r="N2277" s="95"/>
      <c r="O2277" s="117"/>
      <c r="P2277" s="95"/>
      <c r="Q2277" s="117"/>
      <c r="R2277" s="117"/>
      <c r="S2277" s="95"/>
      <c r="U2277" s="95"/>
      <c r="Z2277" s="95"/>
    </row>
    <row r="2278" spans="4:26" x14ac:dyDescent="0.45">
      <c r="D2278" s="23"/>
      <c r="E2278" s="95"/>
      <c r="F2278" s="95"/>
      <c r="K2278" s="95"/>
      <c r="M2278" s="95"/>
      <c r="N2278" s="95"/>
      <c r="O2278" s="117"/>
      <c r="P2278" s="95"/>
      <c r="Q2278" s="117"/>
      <c r="R2278" s="117"/>
      <c r="S2278" s="95"/>
      <c r="U2278" s="95"/>
      <c r="Z2278" s="95"/>
    </row>
    <row r="2279" spans="4:26" x14ac:dyDescent="0.45">
      <c r="D2279" s="23"/>
      <c r="E2279" s="95"/>
      <c r="F2279" s="95"/>
      <c r="K2279" s="95"/>
      <c r="M2279" s="95"/>
      <c r="N2279" s="95"/>
      <c r="O2279" s="117"/>
      <c r="P2279" s="95"/>
      <c r="Q2279" s="117"/>
      <c r="R2279" s="117"/>
      <c r="S2279" s="95"/>
      <c r="U2279" s="95"/>
      <c r="Z2279" s="95"/>
    </row>
    <row r="2280" spans="4:26" x14ac:dyDescent="0.45">
      <c r="D2280" s="23"/>
      <c r="E2280" s="95"/>
      <c r="F2280" s="95"/>
      <c r="K2280" s="95"/>
      <c r="M2280" s="95"/>
      <c r="N2280" s="95"/>
      <c r="O2280" s="117"/>
      <c r="P2280" s="95"/>
      <c r="Q2280" s="117"/>
      <c r="R2280" s="117"/>
      <c r="S2280" s="95"/>
      <c r="U2280" s="95"/>
      <c r="Z2280" s="95"/>
    </row>
    <row r="2281" spans="4:26" x14ac:dyDescent="0.45">
      <c r="D2281" s="23"/>
      <c r="E2281" s="95"/>
      <c r="F2281" s="95"/>
      <c r="K2281" s="95"/>
      <c r="M2281" s="95"/>
      <c r="N2281" s="95"/>
      <c r="O2281" s="117"/>
      <c r="P2281" s="95"/>
      <c r="Q2281" s="117"/>
      <c r="R2281" s="117"/>
      <c r="S2281" s="95"/>
      <c r="U2281" s="95"/>
      <c r="Z2281" s="95"/>
    </row>
    <row r="2282" spans="4:26" x14ac:dyDescent="0.45">
      <c r="D2282" s="23"/>
      <c r="E2282" s="95"/>
      <c r="F2282" s="95"/>
      <c r="K2282" s="95"/>
      <c r="M2282" s="95"/>
      <c r="N2282" s="95"/>
      <c r="O2282" s="117"/>
      <c r="P2282" s="95"/>
      <c r="Q2282" s="117"/>
      <c r="R2282" s="117"/>
      <c r="S2282" s="95"/>
      <c r="U2282" s="95"/>
      <c r="Z2282" s="95"/>
    </row>
    <row r="2283" spans="4:26" x14ac:dyDescent="0.45">
      <c r="D2283" s="23"/>
      <c r="E2283" s="95"/>
      <c r="F2283" s="95"/>
      <c r="K2283" s="95"/>
      <c r="M2283" s="95"/>
      <c r="N2283" s="95"/>
      <c r="O2283" s="117"/>
      <c r="P2283" s="95"/>
      <c r="Q2283" s="117"/>
      <c r="R2283" s="117"/>
      <c r="S2283" s="95"/>
      <c r="U2283" s="95"/>
      <c r="Z2283" s="95"/>
    </row>
    <row r="2284" spans="4:26" x14ac:dyDescent="0.45">
      <c r="D2284" s="23"/>
      <c r="E2284" s="95"/>
      <c r="F2284" s="95"/>
      <c r="K2284" s="95"/>
      <c r="M2284" s="95"/>
      <c r="N2284" s="95"/>
      <c r="O2284" s="117"/>
      <c r="P2284" s="95"/>
      <c r="Q2284" s="117"/>
      <c r="R2284" s="117"/>
      <c r="S2284" s="95"/>
      <c r="U2284" s="95"/>
      <c r="Z2284" s="95"/>
    </row>
    <row r="2285" spans="4:26" x14ac:dyDescent="0.45">
      <c r="D2285" s="23"/>
      <c r="E2285" s="95"/>
      <c r="F2285" s="95"/>
      <c r="K2285" s="95"/>
      <c r="M2285" s="95"/>
      <c r="N2285" s="95"/>
      <c r="O2285" s="117"/>
      <c r="P2285" s="95"/>
      <c r="Q2285" s="117"/>
      <c r="R2285" s="117"/>
      <c r="S2285" s="95"/>
      <c r="U2285" s="95"/>
      <c r="Z2285" s="95"/>
    </row>
    <row r="2286" spans="4:26" x14ac:dyDescent="0.45">
      <c r="D2286" s="23"/>
      <c r="E2286" s="95"/>
      <c r="F2286" s="95"/>
      <c r="K2286" s="95"/>
      <c r="M2286" s="95"/>
      <c r="N2286" s="95"/>
      <c r="O2286" s="117"/>
      <c r="P2286" s="95"/>
      <c r="Q2286" s="117"/>
      <c r="R2286" s="117"/>
      <c r="S2286" s="95"/>
      <c r="U2286" s="95"/>
      <c r="Z2286" s="95"/>
    </row>
    <row r="2287" spans="4:26" x14ac:dyDescent="0.45">
      <c r="D2287" s="23"/>
      <c r="E2287" s="95"/>
      <c r="F2287" s="95"/>
      <c r="K2287" s="95"/>
      <c r="M2287" s="95"/>
      <c r="N2287" s="95"/>
      <c r="O2287" s="117"/>
      <c r="P2287" s="95"/>
      <c r="Q2287" s="117"/>
      <c r="R2287" s="117"/>
      <c r="S2287" s="95"/>
      <c r="U2287" s="95"/>
      <c r="Z2287" s="95"/>
    </row>
    <row r="2288" spans="4:26" x14ac:dyDescent="0.45">
      <c r="D2288" s="23"/>
      <c r="E2288" s="95"/>
      <c r="F2288" s="95"/>
      <c r="K2288" s="95"/>
      <c r="M2288" s="95"/>
      <c r="N2288" s="95"/>
      <c r="O2288" s="117"/>
      <c r="P2288" s="95"/>
      <c r="Q2288" s="117"/>
      <c r="R2288" s="117"/>
      <c r="S2288" s="95"/>
      <c r="U2288" s="95"/>
      <c r="Z2288" s="95"/>
    </row>
    <row r="2289" spans="4:26" x14ac:dyDescent="0.45">
      <c r="D2289" s="23"/>
      <c r="E2289" s="95"/>
      <c r="F2289" s="95"/>
      <c r="K2289" s="95"/>
      <c r="M2289" s="95"/>
      <c r="N2289" s="95"/>
      <c r="O2289" s="117"/>
      <c r="P2289" s="95"/>
      <c r="Q2289" s="117"/>
      <c r="R2289" s="117"/>
      <c r="S2289" s="95"/>
      <c r="U2289" s="95"/>
      <c r="Z2289" s="95"/>
    </row>
    <row r="2290" spans="4:26" x14ac:dyDescent="0.45">
      <c r="D2290" s="23"/>
      <c r="E2290" s="95"/>
      <c r="F2290" s="95"/>
      <c r="K2290" s="95"/>
      <c r="M2290" s="95"/>
      <c r="N2290" s="95"/>
      <c r="O2290" s="117"/>
      <c r="P2290" s="95"/>
      <c r="Q2290" s="117"/>
      <c r="R2290" s="117"/>
      <c r="S2290" s="95"/>
      <c r="U2290" s="95"/>
      <c r="Z2290" s="95"/>
    </row>
    <row r="2291" spans="4:26" x14ac:dyDescent="0.45">
      <c r="D2291" s="23"/>
      <c r="E2291" s="95"/>
      <c r="F2291" s="95"/>
      <c r="K2291" s="95"/>
      <c r="M2291" s="95"/>
      <c r="N2291" s="95"/>
      <c r="O2291" s="117"/>
      <c r="P2291" s="95"/>
      <c r="Q2291" s="117"/>
      <c r="R2291" s="117"/>
      <c r="S2291" s="95"/>
      <c r="U2291" s="95"/>
      <c r="Z2291" s="95"/>
    </row>
    <row r="2292" spans="4:26" x14ac:dyDescent="0.45">
      <c r="D2292" s="23"/>
      <c r="E2292" s="95"/>
      <c r="F2292" s="95"/>
      <c r="K2292" s="95"/>
      <c r="M2292" s="95"/>
      <c r="N2292" s="95"/>
      <c r="O2292" s="117"/>
      <c r="P2292" s="95"/>
      <c r="Q2292" s="117"/>
      <c r="R2292" s="117"/>
      <c r="S2292" s="95"/>
      <c r="U2292" s="95"/>
      <c r="Z2292" s="95"/>
    </row>
    <row r="2293" spans="4:26" x14ac:dyDescent="0.45">
      <c r="D2293" s="23"/>
      <c r="E2293" s="95"/>
      <c r="F2293" s="95"/>
      <c r="K2293" s="95"/>
      <c r="M2293" s="95"/>
      <c r="N2293" s="95"/>
      <c r="O2293" s="117"/>
      <c r="P2293" s="95"/>
      <c r="Q2293" s="117"/>
      <c r="R2293" s="117"/>
      <c r="S2293" s="95"/>
      <c r="U2293" s="95"/>
      <c r="Z2293" s="95"/>
    </row>
    <row r="2294" spans="4:26" x14ac:dyDescent="0.45">
      <c r="D2294" s="23"/>
      <c r="E2294" s="95"/>
      <c r="F2294" s="95"/>
      <c r="K2294" s="95"/>
      <c r="M2294" s="95"/>
      <c r="N2294" s="95"/>
      <c r="O2294" s="117"/>
      <c r="P2294" s="95"/>
      <c r="Q2294" s="117"/>
      <c r="R2294" s="117"/>
      <c r="S2294" s="95"/>
      <c r="U2294" s="95"/>
      <c r="Z2294" s="95"/>
    </row>
    <row r="2295" spans="4:26" x14ac:dyDescent="0.45">
      <c r="D2295" s="23"/>
      <c r="E2295" s="95"/>
      <c r="F2295" s="95"/>
      <c r="K2295" s="95"/>
      <c r="M2295" s="95"/>
      <c r="N2295" s="95"/>
      <c r="O2295" s="117"/>
      <c r="P2295" s="95"/>
      <c r="Q2295" s="117"/>
      <c r="R2295" s="117"/>
      <c r="S2295" s="95"/>
      <c r="U2295" s="95"/>
      <c r="Z2295" s="95"/>
    </row>
    <row r="2296" spans="4:26" x14ac:dyDescent="0.45">
      <c r="D2296" s="23"/>
      <c r="E2296" s="95"/>
      <c r="F2296" s="95"/>
      <c r="K2296" s="95"/>
      <c r="M2296" s="95"/>
      <c r="N2296" s="95"/>
      <c r="O2296" s="117"/>
      <c r="P2296" s="95"/>
      <c r="Q2296" s="117"/>
      <c r="R2296" s="117"/>
      <c r="S2296" s="95"/>
      <c r="U2296" s="95"/>
      <c r="Z2296" s="95"/>
    </row>
    <row r="2297" spans="4:26" x14ac:dyDescent="0.45">
      <c r="D2297" s="23"/>
      <c r="E2297" s="95"/>
      <c r="F2297" s="95"/>
      <c r="K2297" s="95"/>
      <c r="M2297" s="95"/>
      <c r="N2297" s="95"/>
      <c r="O2297" s="117"/>
      <c r="P2297" s="95"/>
      <c r="Q2297" s="117"/>
      <c r="R2297" s="117"/>
      <c r="S2297" s="95"/>
      <c r="U2297" s="95"/>
      <c r="Z2297" s="95"/>
    </row>
    <row r="2298" spans="4:26" x14ac:dyDescent="0.45">
      <c r="D2298" s="23"/>
      <c r="E2298" s="95"/>
      <c r="F2298" s="95"/>
      <c r="K2298" s="95"/>
      <c r="M2298" s="95"/>
      <c r="N2298" s="95"/>
      <c r="O2298" s="117"/>
      <c r="P2298" s="95"/>
      <c r="Q2298" s="117"/>
      <c r="R2298" s="117"/>
      <c r="S2298" s="95"/>
      <c r="U2298" s="95"/>
      <c r="Z2298" s="95"/>
    </row>
    <row r="2299" spans="4:26" x14ac:dyDescent="0.45">
      <c r="D2299" s="23"/>
      <c r="E2299" s="95"/>
      <c r="F2299" s="95"/>
      <c r="K2299" s="95"/>
      <c r="M2299" s="95"/>
      <c r="N2299" s="95"/>
      <c r="O2299" s="117"/>
      <c r="P2299" s="95"/>
      <c r="Q2299" s="117"/>
      <c r="R2299" s="117"/>
      <c r="S2299" s="95"/>
      <c r="U2299" s="95"/>
      <c r="Z2299" s="95"/>
    </row>
    <row r="2300" spans="4:26" x14ac:dyDescent="0.45">
      <c r="D2300" s="23"/>
      <c r="E2300" s="95"/>
      <c r="F2300" s="95"/>
      <c r="K2300" s="95"/>
      <c r="M2300" s="95"/>
      <c r="N2300" s="95"/>
      <c r="O2300" s="117"/>
      <c r="P2300" s="95"/>
      <c r="Q2300" s="117"/>
      <c r="R2300" s="117"/>
      <c r="S2300" s="95"/>
      <c r="U2300" s="95"/>
      <c r="Z2300" s="95"/>
    </row>
    <row r="2301" spans="4:26" x14ac:dyDescent="0.45">
      <c r="D2301" s="23"/>
      <c r="E2301" s="95"/>
      <c r="F2301" s="95"/>
      <c r="K2301" s="95"/>
      <c r="M2301" s="95"/>
      <c r="N2301" s="95"/>
      <c r="O2301" s="117"/>
      <c r="P2301" s="95"/>
      <c r="Q2301" s="117"/>
      <c r="R2301" s="117"/>
      <c r="S2301" s="95"/>
      <c r="U2301" s="95"/>
      <c r="Z2301" s="95"/>
    </row>
    <row r="2302" spans="4:26" x14ac:dyDescent="0.45">
      <c r="D2302" s="23"/>
      <c r="E2302" s="95"/>
      <c r="F2302" s="95"/>
      <c r="K2302" s="95"/>
      <c r="M2302" s="95"/>
      <c r="N2302" s="95"/>
      <c r="O2302" s="117"/>
      <c r="P2302" s="95"/>
      <c r="Q2302" s="117"/>
      <c r="R2302" s="117"/>
      <c r="S2302" s="95"/>
      <c r="U2302" s="95"/>
      <c r="Z2302" s="95"/>
    </row>
    <row r="2303" spans="4:26" x14ac:dyDescent="0.45">
      <c r="D2303" s="23"/>
      <c r="E2303" s="95"/>
      <c r="F2303" s="95"/>
      <c r="K2303" s="95"/>
      <c r="M2303" s="95"/>
      <c r="N2303" s="95"/>
      <c r="O2303" s="117"/>
      <c r="P2303" s="95"/>
      <c r="Q2303" s="117"/>
      <c r="R2303" s="117"/>
      <c r="S2303" s="95"/>
      <c r="U2303" s="95"/>
      <c r="Z2303" s="95"/>
    </row>
    <row r="2304" spans="4:26" x14ac:dyDescent="0.45">
      <c r="D2304" s="23"/>
      <c r="E2304" s="95"/>
      <c r="F2304" s="95"/>
      <c r="K2304" s="95"/>
      <c r="M2304" s="95"/>
      <c r="N2304" s="95"/>
      <c r="O2304" s="117"/>
      <c r="P2304" s="95"/>
      <c r="Q2304" s="117"/>
      <c r="R2304" s="117"/>
      <c r="S2304" s="95"/>
      <c r="U2304" s="95"/>
      <c r="Z2304" s="95"/>
    </row>
    <row r="2305" spans="4:26" x14ac:dyDescent="0.45">
      <c r="D2305" s="23"/>
      <c r="E2305" s="95"/>
      <c r="F2305" s="95"/>
      <c r="K2305" s="95"/>
      <c r="M2305" s="95"/>
      <c r="N2305" s="95"/>
      <c r="O2305" s="117"/>
      <c r="P2305" s="95"/>
      <c r="Q2305" s="117"/>
      <c r="R2305" s="117"/>
      <c r="S2305" s="95"/>
      <c r="U2305" s="95"/>
      <c r="Z2305" s="95"/>
    </row>
    <row r="2306" spans="4:26" x14ac:dyDescent="0.45">
      <c r="D2306" s="23"/>
      <c r="E2306" s="95"/>
      <c r="F2306" s="95"/>
      <c r="K2306" s="95"/>
      <c r="M2306" s="95"/>
      <c r="N2306" s="95"/>
      <c r="O2306" s="117"/>
      <c r="P2306" s="95"/>
      <c r="Q2306" s="117"/>
      <c r="R2306" s="117"/>
      <c r="S2306" s="95"/>
      <c r="U2306" s="95"/>
      <c r="Z2306" s="95"/>
    </row>
    <row r="2307" spans="4:26" x14ac:dyDescent="0.45">
      <c r="D2307" s="23"/>
      <c r="E2307" s="95"/>
      <c r="F2307" s="95"/>
      <c r="K2307" s="95"/>
      <c r="M2307" s="95"/>
      <c r="N2307" s="95"/>
      <c r="O2307" s="117"/>
      <c r="P2307" s="95"/>
      <c r="Q2307" s="117"/>
      <c r="R2307" s="117"/>
      <c r="S2307" s="95"/>
      <c r="U2307" s="95"/>
      <c r="Z2307" s="95"/>
    </row>
    <row r="2308" spans="4:26" x14ac:dyDescent="0.45">
      <c r="D2308" s="23"/>
      <c r="E2308" s="95"/>
      <c r="F2308" s="95"/>
      <c r="K2308" s="95"/>
      <c r="M2308" s="95"/>
      <c r="N2308" s="95"/>
      <c r="O2308" s="117"/>
      <c r="P2308" s="95"/>
      <c r="Q2308" s="117"/>
      <c r="R2308" s="117"/>
      <c r="S2308" s="95"/>
      <c r="U2308" s="95"/>
      <c r="Z2308" s="95"/>
    </row>
    <row r="2309" spans="4:26" x14ac:dyDescent="0.45">
      <c r="D2309" s="23"/>
      <c r="E2309" s="95"/>
      <c r="F2309" s="95"/>
      <c r="K2309" s="95"/>
      <c r="M2309" s="95"/>
      <c r="N2309" s="95"/>
      <c r="O2309" s="117"/>
      <c r="P2309" s="95"/>
      <c r="Q2309" s="117"/>
      <c r="R2309" s="117"/>
      <c r="S2309" s="95"/>
      <c r="U2309" s="95"/>
      <c r="Z2309" s="95"/>
    </row>
    <row r="2310" spans="4:26" x14ac:dyDescent="0.45">
      <c r="D2310" s="23"/>
      <c r="E2310" s="95"/>
      <c r="F2310" s="95"/>
      <c r="K2310" s="95"/>
      <c r="M2310" s="95"/>
      <c r="N2310" s="95"/>
      <c r="O2310" s="117"/>
      <c r="P2310" s="95"/>
      <c r="Q2310" s="117"/>
      <c r="R2310" s="117"/>
      <c r="S2310" s="95"/>
      <c r="U2310" s="95"/>
      <c r="Z2310" s="95"/>
    </row>
    <row r="2311" spans="4:26" x14ac:dyDescent="0.45">
      <c r="D2311" s="23"/>
      <c r="E2311" s="95"/>
      <c r="F2311" s="95"/>
      <c r="K2311" s="95"/>
      <c r="M2311" s="95"/>
      <c r="N2311" s="95"/>
      <c r="O2311" s="117"/>
      <c r="P2311" s="95"/>
      <c r="Q2311" s="117"/>
      <c r="R2311" s="117"/>
      <c r="S2311" s="95"/>
      <c r="U2311" s="95"/>
      <c r="Z2311" s="95"/>
    </row>
    <row r="2312" spans="4:26" x14ac:dyDescent="0.45">
      <c r="D2312" s="23"/>
      <c r="E2312" s="95"/>
      <c r="F2312" s="95"/>
      <c r="K2312" s="95"/>
      <c r="M2312" s="95"/>
      <c r="N2312" s="95"/>
      <c r="O2312" s="117"/>
      <c r="P2312" s="95"/>
      <c r="Q2312" s="117"/>
      <c r="R2312" s="117"/>
      <c r="S2312" s="95"/>
      <c r="U2312" s="95"/>
      <c r="Z2312" s="95"/>
    </row>
    <row r="2313" spans="4:26" x14ac:dyDescent="0.45">
      <c r="D2313" s="23"/>
      <c r="E2313" s="95"/>
      <c r="F2313" s="95"/>
      <c r="K2313" s="95"/>
      <c r="M2313" s="95"/>
      <c r="N2313" s="95"/>
      <c r="O2313" s="117"/>
      <c r="P2313" s="95"/>
      <c r="Q2313" s="117"/>
      <c r="R2313" s="117"/>
      <c r="S2313" s="95"/>
      <c r="U2313" s="95"/>
      <c r="Z2313" s="95"/>
    </row>
    <row r="2314" spans="4:26" x14ac:dyDescent="0.45">
      <c r="D2314" s="23"/>
      <c r="E2314" s="95"/>
      <c r="F2314" s="95"/>
      <c r="K2314" s="95"/>
      <c r="M2314" s="95"/>
      <c r="N2314" s="95"/>
      <c r="O2314" s="117"/>
      <c r="P2314" s="95"/>
      <c r="Q2314" s="117"/>
      <c r="R2314" s="117"/>
      <c r="S2314" s="95"/>
      <c r="U2314" s="95"/>
      <c r="Z2314" s="95"/>
    </row>
    <row r="2315" spans="4:26" x14ac:dyDescent="0.45">
      <c r="D2315" s="23"/>
      <c r="E2315" s="95"/>
      <c r="F2315" s="95"/>
      <c r="K2315" s="95"/>
      <c r="M2315" s="95"/>
      <c r="N2315" s="95"/>
      <c r="O2315" s="117"/>
      <c r="P2315" s="95"/>
      <c r="Q2315" s="117"/>
      <c r="R2315" s="117"/>
      <c r="S2315" s="95"/>
      <c r="U2315" s="95"/>
      <c r="Z2315" s="95"/>
    </row>
    <row r="2316" spans="4:26" x14ac:dyDescent="0.45">
      <c r="D2316" s="23"/>
      <c r="E2316" s="95"/>
      <c r="F2316" s="95"/>
      <c r="K2316" s="95"/>
      <c r="M2316" s="95"/>
      <c r="N2316" s="95"/>
      <c r="O2316" s="117"/>
      <c r="P2316" s="95"/>
      <c r="Q2316" s="117"/>
      <c r="R2316" s="117"/>
      <c r="S2316" s="95"/>
      <c r="U2316" s="95"/>
      <c r="Z2316" s="95"/>
    </row>
    <row r="2317" spans="4:26" x14ac:dyDescent="0.45">
      <c r="D2317" s="23"/>
      <c r="E2317" s="95"/>
      <c r="F2317" s="95"/>
      <c r="K2317" s="95"/>
      <c r="M2317" s="95"/>
      <c r="N2317" s="95"/>
      <c r="O2317" s="117"/>
      <c r="P2317" s="95"/>
      <c r="Q2317" s="117"/>
      <c r="R2317" s="117"/>
      <c r="S2317" s="95"/>
      <c r="U2317" s="95"/>
      <c r="Z2317" s="95"/>
    </row>
    <row r="2318" spans="4:26" x14ac:dyDescent="0.45">
      <c r="D2318" s="23"/>
      <c r="E2318" s="95"/>
      <c r="F2318" s="95"/>
      <c r="K2318" s="95"/>
      <c r="M2318" s="95"/>
      <c r="N2318" s="95"/>
      <c r="O2318" s="117"/>
      <c r="P2318" s="95"/>
      <c r="Q2318" s="117"/>
      <c r="R2318" s="117"/>
      <c r="S2318" s="95"/>
      <c r="U2318" s="95"/>
      <c r="Z2318" s="95"/>
    </row>
    <row r="2319" spans="4:26" x14ac:dyDescent="0.45">
      <c r="D2319" s="23"/>
      <c r="E2319" s="95"/>
      <c r="F2319" s="95"/>
      <c r="K2319" s="95"/>
      <c r="M2319" s="95"/>
      <c r="N2319" s="95"/>
      <c r="O2319" s="117"/>
      <c r="P2319" s="95"/>
      <c r="Q2319" s="117"/>
      <c r="R2319" s="117"/>
      <c r="S2319" s="95"/>
      <c r="U2319" s="95"/>
      <c r="Z2319" s="95"/>
    </row>
    <row r="2320" spans="4:26" x14ac:dyDescent="0.45">
      <c r="D2320" s="23"/>
      <c r="E2320" s="95"/>
      <c r="F2320" s="95"/>
      <c r="K2320" s="95"/>
      <c r="M2320" s="95"/>
      <c r="N2320" s="95"/>
      <c r="O2320" s="117"/>
      <c r="P2320" s="95"/>
      <c r="Q2320" s="117"/>
      <c r="R2320" s="117"/>
      <c r="S2320" s="95"/>
      <c r="U2320" s="95"/>
      <c r="Z2320" s="95"/>
    </row>
    <row r="2321" spans="4:26" x14ac:dyDescent="0.45">
      <c r="D2321" s="23"/>
      <c r="E2321" s="95"/>
      <c r="F2321" s="95"/>
      <c r="K2321" s="95"/>
      <c r="M2321" s="95"/>
      <c r="N2321" s="95"/>
      <c r="O2321" s="117"/>
      <c r="P2321" s="95"/>
      <c r="Q2321" s="117"/>
      <c r="R2321" s="117"/>
      <c r="S2321" s="95"/>
      <c r="U2321" s="95"/>
      <c r="Z2321" s="95"/>
    </row>
    <row r="2322" spans="4:26" x14ac:dyDescent="0.45">
      <c r="D2322" s="23"/>
      <c r="E2322" s="95"/>
      <c r="F2322" s="95"/>
      <c r="K2322" s="95"/>
      <c r="M2322" s="95"/>
      <c r="N2322" s="95"/>
      <c r="O2322" s="117"/>
      <c r="P2322" s="95"/>
      <c r="Q2322" s="117"/>
      <c r="R2322" s="117"/>
      <c r="S2322" s="95"/>
      <c r="U2322" s="95"/>
      <c r="Z2322" s="95"/>
    </row>
    <row r="2323" spans="4:26" x14ac:dyDescent="0.45">
      <c r="D2323" s="23"/>
      <c r="E2323" s="95"/>
      <c r="F2323" s="95"/>
      <c r="K2323" s="95"/>
      <c r="M2323" s="95"/>
      <c r="N2323" s="95"/>
      <c r="O2323" s="117"/>
      <c r="P2323" s="95"/>
      <c r="Q2323" s="117"/>
      <c r="R2323" s="117"/>
      <c r="S2323" s="95"/>
      <c r="U2323" s="95"/>
      <c r="Z2323" s="95"/>
    </row>
    <row r="2324" spans="4:26" x14ac:dyDescent="0.45">
      <c r="D2324" s="23"/>
      <c r="E2324" s="95"/>
      <c r="F2324" s="95"/>
      <c r="K2324" s="95"/>
      <c r="M2324" s="95"/>
      <c r="N2324" s="95"/>
      <c r="O2324" s="117"/>
      <c r="P2324" s="95"/>
      <c r="Q2324" s="117"/>
      <c r="R2324" s="117"/>
      <c r="S2324" s="95"/>
      <c r="U2324" s="95"/>
      <c r="Z2324" s="95"/>
    </row>
    <row r="2325" spans="4:26" x14ac:dyDescent="0.45">
      <c r="D2325" s="23"/>
      <c r="E2325" s="95"/>
      <c r="F2325" s="95"/>
      <c r="K2325" s="95"/>
      <c r="M2325" s="95"/>
      <c r="N2325" s="95"/>
      <c r="O2325" s="117"/>
      <c r="P2325" s="95"/>
      <c r="Q2325" s="117"/>
      <c r="R2325" s="117"/>
      <c r="S2325" s="95"/>
      <c r="U2325" s="95"/>
      <c r="Z2325" s="95"/>
    </row>
    <row r="2326" spans="4:26" x14ac:dyDescent="0.45">
      <c r="D2326" s="23"/>
      <c r="E2326" s="95"/>
      <c r="F2326" s="95"/>
      <c r="K2326" s="95"/>
      <c r="M2326" s="95"/>
      <c r="N2326" s="95"/>
      <c r="O2326" s="117"/>
      <c r="P2326" s="95"/>
      <c r="Q2326" s="117"/>
      <c r="R2326" s="117"/>
      <c r="S2326" s="95"/>
      <c r="U2326" s="95"/>
      <c r="Z2326" s="95"/>
    </row>
    <row r="2327" spans="4:26" x14ac:dyDescent="0.45">
      <c r="D2327" s="23"/>
      <c r="E2327" s="95"/>
      <c r="F2327" s="95"/>
      <c r="K2327" s="95"/>
      <c r="M2327" s="95"/>
      <c r="N2327" s="95"/>
      <c r="O2327" s="117"/>
      <c r="P2327" s="95"/>
      <c r="Q2327" s="117"/>
      <c r="R2327" s="117"/>
      <c r="S2327" s="95"/>
      <c r="U2327" s="95"/>
      <c r="Z2327" s="95"/>
    </row>
    <row r="2328" spans="4:26" x14ac:dyDescent="0.45">
      <c r="D2328" s="23"/>
      <c r="E2328" s="95"/>
      <c r="F2328" s="95"/>
      <c r="K2328" s="95"/>
      <c r="M2328" s="95"/>
      <c r="N2328" s="95"/>
      <c r="O2328" s="117"/>
      <c r="P2328" s="95"/>
      <c r="Q2328" s="117"/>
      <c r="R2328" s="117"/>
      <c r="S2328" s="95"/>
      <c r="U2328" s="95"/>
      <c r="Z2328" s="95"/>
    </row>
    <row r="2329" spans="4:26" x14ac:dyDescent="0.45">
      <c r="D2329" s="23"/>
      <c r="E2329" s="95"/>
      <c r="F2329" s="95"/>
      <c r="K2329" s="95"/>
      <c r="M2329" s="95"/>
      <c r="N2329" s="95"/>
      <c r="O2329" s="117"/>
      <c r="P2329" s="95"/>
      <c r="Q2329" s="117"/>
      <c r="R2329" s="117"/>
      <c r="S2329" s="95"/>
      <c r="U2329" s="95"/>
      <c r="Z2329" s="95"/>
    </row>
    <row r="2330" spans="4:26" x14ac:dyDescent="0.45">
      <c r="D2330" s="23"/>
      <c r="E2330" s="95"/>
      <c r="F2330" s="95"/>
      <c r="K2330" s="95"/>
      <c r="M2330" s="95"/>
      <c r="N2330" s="95"/>
      <c r="O2330" s="117"/>
      <c r="P2330" s="95"/>
      <c r="Q2330" s="117"/>
      <c r="R2330" s="117"/>
      <c r="S2330" s="95"/>
      <c r="U2330" s="95"/>
      <c r="Z2330" s="95"/>
    </row>
    <row r="2331" spans="4:26" x14ac:dyDescent="0.45">
      <c r="D2331" s="23"/>
      <c r="E2331" s="95"/>
      <c r="F2331" s="95"/>
      <c r="K2331" s="95"/>
      <c r="M2331" s="95"/>
      <c r="N2331" s="95"/>
      <c r="O2331" s="117"/>
      <c r="P2331" s="95"/>
      <c r="Q2331" s="117"/>
      <c r="R2331" s="117"/>
      <c r="S2331" s="95"/>
      <c r="U2331" s="95"/>
      <c r="Z2331" s="95"/>
    </row>
    <row r="2332" spans="4:26" x14ac:dyDescent="0.45">
      <c r="D2332" s="23"/>
      <c r="E2332" s="95"/>
      <c r="F2332" s="95"/>
      <c r="K2332" s="95"/>
      <c r="M2332" s="95"/>
      <c r="N2332" s="95"/>
      <c r="O2332" s="117"/>
      <c r="P2332" s="95"/>
      <c r="Q2332" s="117"/>
      <c r="R2332" s="117"/>
      <c r="S2332" s="95"/>
      <c r="U2332" s="95"/>
      <c r="Z2332" s="95"/>
    </row>
    <row r="2333" spans="4:26" x14ac:dyDescent="0.45">
      <c r="D2333" s="23"/>
      <c r="E2333" s="95"/>
      <c r="F2333" s="95"/>
      <c r="K2333" s="95"/>
      <c r="M2333" s="95"/>
      <c r="N2333" s="95"/>
      <c r="O2333" s="117"/>
      <c r="P2333" s="95"/>
      <c r="Q2333" s="117"/>
      <c r="R2333" s="117"/>
      <c r="S2333" s="95"/>
      <c r="U2333" s="95"/>
      <c r="Z2333" s="95"/>
    </row>
    <row r="2334" spans="4:26" x14ac:dyDescent="0.45">
      <c r="D2334" s="23"/>
      <c r="E2334" s="95"/>
      <c r="F2334" s="95"/>
      <c r="K2334" s="95"/>
      <c r="M2334" s="95"/>
      <c r="N2334" s="95"/>
      <c r="O2334" s="117"/>
      <c r="P2334" s="95"/>
      <c r="Q2334" s="117"/>
      <c r="R2334" s="117"/>
      <c r="S2334" s="95"/>
      <c r="U2334" s="95"/>
      <c r="Z2334" s="95"/>
    </row>
    <row r="2335" spans="4:26" x14ac:dyDescent="0.45">
      <c r="D2335" s="23"/>
      <c r="E2335" s="95"/>
      <c r="F2335" s="95"/>
      <c r="K2335" s="95"/>
      <c r="M2335" s="95"/>
      <c r="N2335" s="95"/>
      <c r="O2335" s="117"/>
      <c r="P2335" s="95"/>
      <c r="Q2335" s="117"/>
      <c r="R2335" s="117"/>
      <c r="S2335" s="95"/>
      <c r="U2335" s="95"/>
      <c r="Z2335" s="95"/>
    </row>
    <row r="2336" spans="4:26" x14ac:dyDescent="0.45">
      <c r="D2336" s="23"/>
      <c r="E2336" s="95"/>
      <c r="F2336" s="95"/>
      <c r="K2336" s="95"/>
      <c r="M2336" s="95"/>
      <c r="N2336" s="95"/>
      <c r="O2336" s="117"/>
      <c r="P2336" s="95"/>
      <c r="Q2336" s="117"/>
      <c r="R2336" s="117"/>
      <c r="S2336" s="95"/>
      <c r="U2336" s="95"/>
      <c r="Z2336" s="95"/>
    </row>
    <row r="2337" spans="4:26" x14ac:dyDescent="0.45">
      <c r="D2337" s="23"/>
      <c r="E2337" s="95"/>
      <c r="F2337" s="95"/>
      <c r="K2337" s="95"/>
      <c r="M2337" s="95"/>
      <c r="N2337" s="95"/>
      <c r="O2337" s="117"/>
      <c r="P2337" s="95"/>
      <c r="Q2337" s="117"/>
      <c r="R2337" s="117"/>
      <c r="S2337" s="95"/>
      <c r="U2337" s="95"/>
      <c r="Z2337" s="95"/>
    </row>
    <row r="2338" spans="4:26" x14ac:dyDescent="0.45">
      <c r="D2338" s="23"/>
    </row>
    <row r="2339" spans="4:26" x14ac:dyDescent="0.45">
      <c r="D2339" s="23"/>
    </row>
    <row r="2340" spans="4:26" x14ac:dyDescent="0.45">
      <c r="D2340" s="23"/>
    </row>
    <row r="2341" spans="4:26" x14ac:dyDescent="0.45">
      <c r="D2341" s="23"/>
    </row>
    <row r="2342" spans="4:26" x14ac:dyDescent="0.45">
      <c r="D2342" s="23"/>
    </row>
    <row r="2343" spans="4:26" x14ac:dyDescent="0.45">
      <c r="D2343" s="23"/>
    </row>
    <row r="2344" spans="4:26" x14ac:dyDescent="0.45">
      <c r="D2344" s="23"/>
    </row>
    <row r="2345" spans="4:26" x14ac:dyDescent="0.45">
      <c r="D2345" s="23"/>
    </row>
    <row r="2346" spans="4:26" x14ac:dyDescent="0.45">
      <c r="D2346" s="23"/>
    </row>
    <row r="2347" spans="4:26" x14ac:dyDescent="0.45">
      <c r="D2347" s="23"/>
    </row>
    <row r="2348" spans="4:26" x14ac:dyDescent="0.45">
      <c r="D2348" s="23"/>
    </row>
    <row r="2349" spans="4:26" x14ac:dyDescent="0.45">
      <c r="D2349" s="23"/>
    </row>
    <row r="2350" spans="4:26" x14ac:dyDescent="0.45">
      <c r="D2350" s="23"/>
    </row>
    <row r="2351" spans="4:26" x14ac:dyDescent="0.45">
      <c r="D2351" s="23"/>
    </row>
    <row r="2352" spans="4:26" x14ac:dyDescent="0.45">
      <c r="D2352" s="23"/>
    </row>
    <row r="2353" spans="4:4" x14ac:dyDescent="0.45">
      <c r="D2353" s="23"/>
    </row>
    <row r="2354" spans="4:4" x14ac:dyDescent="0.45">
      <c r="D2354" s="23"/>
    </row>
    <row r="2355" spans="4:4" x14ac:dyDescent="0.45">
      <c r="D2355" s="23"/>
    </row>
    <row r="2356" spans="4:4" x14ac:dyDescent="0.45">
      <c r="D2356" s="23"/>
    </row>
    <row r="2357" spans="4:4" x14ac:dyDescent="0.45">
      <c r="D2357" s="23"/>
    </row>
    <row r="2358" spans="4:4" x14ac:dyDescent="0.45">
      <c r="D2358" s="23"/>
    </row>
    <row r="2359" spans="4:4" x14ac:dyDescent="0.45">
      <c r="D2359" s="23"/>
    </row>
    <row r="2360" spans="4:4" x14ac:dyDescent="0.45">
      <c r="D2360" s="23"/>
    </row>
    <row r="2361" spans="4:4" x14ac:dyDescent="0.45">
      <c r="D2361" s="23"/>
    </row>
    <row r="2362" spans="4:4" x14ac:dyDescent="0.45">
      <c r="D2362" s="23"/>
    </row>
    <row r="2363" spans="4:4" x14ac:dyDescent="0.45">
      <c r="D2363" s="23"/>
    </row>
    <row r="2364" spans="4:4" x14ac:dyDescent="0.45">
      <c r="D2364" s="23"/>
    </row>
    <row r="2365" spans="4:4" x14ac:dyDescent="0.45">
      <c r="D2365" s="23"/>
    </row>
    <row r="2366" spans="4:4" x14ac:dyDescent="0.45">
      <c r="D2366" s="23"/>
    </row>
    <row r="2367" spans="4:4" x14ac:dyDescent="0.45">
      <c r="D2367" s="23"/>
    </row>
    <row r="2368" spans="4:4" x14ac:dyDescent="0.45">
      <c r="D2368" s="23"/>
    </row>
    <row r="2369" spans="4:4" x14ac:dyDescent="0.45">
      <c r="D2369" s="23"/>
    </row>
    <row r="2370" spans="4:4" x14ac:dyDescent="0.45">
      <c r="D2370" s="23"/>
    </row>
    <row r="2371" spans="4:4" x14ac:dyDescent="0.45">
      <c r="D2371" s="23"/>
    </row>
    <row r="2372" spans="4:4" x14ac:dyDescent="0.45">
      <c r="D2372" s="23"/>
    </row>
    <row r="2373" spans="4:4" x14ac:dyDescent="0.45">
      <c r="D2373" s="23"/>
    </row>
    <row r="2374" spans="4:4" x14ac:dyDescent="0.45">
      <c r="D2374" s="23"/>
    </row>
    <row r="2375" spans="4:4" x14ac:dyDescent="0.45">
      <c r="D2375" s="23"/>
    </row>
    <row r="2376" spans="4:4" x14ac:dyDescent="0.45">
      <c r="D2376" s="23"/>
    </row>
    <row r="2377" spans="4:4" x14ac:dyDescent="0.45">
      <c r="D2377" s="23"/>
    </row>
    <row r="2378" spans="4:4" x14ac:dyDescent="0.45">
      <c r="D2378" s="23"/>
    </row>
    <row r="2379" spans="4:4" x14ac:dyDescent="0.45">
      <c r="D2379" s="23"/>
    </row>
    <row r="2380" spans="4:4" x14ac:dyDescent="0.45">
      <c r="D2380" s="23"/>
    </row>
    <row r="2381" spans="4:4" x14ac:dyDescent="0.45">
      <c r="D2381" s="23"/>
    </row>
    <row r="2382" spans="4:4" x14ac:dyDescent="0.45">
      <c r="D2382" s="23"/>
    </row>
    <row r="2383" spans="4:4" x14ac:dyDescent="0.45">
      <c r="D2383" s="23"/>
    </row>
    <row r="2384" spans="4:4" x14ac:dyDescent="0.45">
      <c r="D2384" s="23"/>
    </row>
    <row r="2385" spans="4:4" x14ac:dyDescent="0.45">
      <c r="D2385" s="23"/>
    </row>
    <row r="2386" spans="4:4" x14ac:dyDescent="0.45">
      <c r="D2386" s="23"/>
    </row>
    <row r="2387" spans="4:4" x14ac:dyDescent="0.45">
      <c r="D2387" s="23"/>
    </row>
    <row r="2388" spans="4:4" x14ac:dyDescent="0.45">
      <c r="D2388" s="23"/>
    </row>
    <row r="2389" spans="4:4" x14ac:dyDescent="0.45">
      <c r="D2389" s="23"/>
    </row>
    <row r="2390" spans="4:4" x14ac:dyDescent="0.45">
      <c r="D2390" s="23"/>
    </row>
    <row r="2391" spans="4:4" x14ac:dyDescent="0.45">
      <c r="D2391" s="23"/>
    </row>
    <row r="2392" spans="4:4" x14ac:dyDescent="0.45">
      <c r="D2392" s="23"/>
    </row>
    <row r="2393" spans="4:4" x14ac:dyDescent="0.45">
      <c r="D2393" s="23"/>
    </row>
    <row r="2394" spans="4:4" x14ac:dyDescent="0.45">
      <c r="D2394" s="23"/>
    </row>
    <row r="2395" spans="4:4" x14ac:dyDescent="0.45">
      <c r="D2395" s="23"/>
    </row>
    <row r="2396" spans="4:4" x14ac:dyDescent="0.45">
      <c r="D2396" s="23"/>
    </row>
    <row r="2397" spans="4:4" x14ac:dyDescent="0.45">
      <c r="D2397" s="23"/>
    </row>
    <row r="2398" spans="4:4" x14ac:dyDescent="0.45">
      <c r="D2398" s="23"/>
    </row>
    <row r="2399" spans="4:4" x14ac:dyDescent="0.45">
      <c r="D2399" s="23"/>
    </row>
    <row r="2400" spans="4:4" x14ac:dyDescent="0.45">
      <c r="D2400" s="23"/>
    </row>
    <row r="2401" spans="4:4" x14ac:dyDescent="0.45">
      <c r="D2401" s="23"/>
    </row>
    <row r="2402" spans="4:4" x14ac:dyDescent="0.45">
      <c r="D2402" s="23"/>
    </row>
    <row r="2403" spans="4:4" x14ac:dyDescent="0.45">
      <c r="D2403" s="23"/>
    </row>
    <row r="2404" spans="4:4" x14ac:dyDescent="0.45">
      <c r="D2404" s="23"/>
    </row>
    <row r="2405" spans="4:4" x14ac:dyDescent="0.45">
      <c r="D2405" s="23"/>
    </row>
    <row r="2406" spans="4:4" x14ac:dyDescent="0.45">
      <c r="D2406" s="23"/>
    </row>
    <row r="2407" spans="4:4" x14ac:dyDescent="0.45">
      <c r="D2407" s="23"/>
    </row>
    <row r="2408" spans="4:4" x14ac:dyDescent="0.45">
      <c r="D2408" s="23"/>
    </row>
    <row r="2409" spans="4:4" x14ac:dyDescent="0.45">
      <c r="D2409" s="23"/>
    </row>
    <row r="2410" spans="4:4" x14ac:dyDescent="0.45">
      <c r="D2410" s="23"/>
    </row>
    <row r="2411" spans="4:4" x14ac:dyDescent="0.45">
      <c r="D2411" s="23"/>
    </row>
    <row r="2412" spans="4:4" x14ac:dyDescent="0.45">
      <c r="D2412" s="23"/>
    </row>
    <row r="2413" spans="4:4" x14ac:dyDescent="0.45">
      <c r="D2413" s="23"/>
    </row>
    <row r="2414" spans="4:4" x14ac:dyDescent="0.45">
      <c r="D2414" s="23"/>
    </row>
    <row r="2415" spans="4:4" x14ac:dyDescent="0.45">
      <c r="D2415" s="23"/>
    </row>
    <row r="2416" spans="4:4" x14ac:dyDescent="0.45">
      <c r="D2416" s="23"/>
    </row>
    <row r="2417" spans="4:4" x14ac:dyDescent="0.45">
      <c r="D2417" s="23"/>
    </row>
    <row r="2418" spans="4:4" x14ac:dyDescent="0.45">
      <c r="D2418" s="23"/>
    </row>
    <row r="2419" spans="4:4" x14ac:dyDescent="0.45">
      <c r="D2419" s="23"/>
    </row>
    <row r="2420" spans="4:4" x14ac:dyDescent="0.45">
      <c r="D2420" s="23"/>
    </row>
    <row r="2421" spans="4:4" x14ac:dyDescent="0.45">
      <c r="D2421" s="23"/>
    </row>
    <row r="2422" spans="4:4" x14ac:dyDescent="0.45">
      <c r="D2422" s="23"/>
    </row>
    <row r="2423" spans="4:4" x14ac:dyDescent="0.45">
      <c r="D2423" s="23"/>
    </row>
    <row r="2424" spans="4:4" x14ac:dyDescent="0.45">
      <c r="D2424" s="23"/>
    </row>
    <row r="2425" spans="4:4" x14ac:dyDescent="0.45">
      <c r="D2425" s="23"/>
    </row>
    <row r="2426" spans="4:4" x14ac:dyDescent="0.45">
      <c r="D2426" s="23"/>
    </row>
    <row r="2427" spans="4:4" x14ac:dyDescent="0.45">
      <c r="D2427" s="23"/>
    </row>
    <row r="2428" spans="4:4" x14ac:dyDescent="0.45">
      <c r="D2428" s="23"/>
    </row>
    <row r="2429" spans="4:4" x14ac:dyDescent="0.45">
      <c r="D2429" s="23"/>
    </row>
    <row r="2430" spans="4:4" x14ac:dyDescent="0.45">
      <c r="D2430" s="23"/>
    </row>
    <row r="2431" spans="4:4" x14ac:dyDescent="0.45">
      <c r="D2431" s="23"/>
    </row>
    <row r="2432" spans="4:4" x14ac:dyDescent="0.45">
      <c r="D2432" s="23"/>
    </row>
    <row r="2433" spans="4:4" x14ac:dyDescent="0.45">
      <c r="D2433" s="23"/>
    </row>
    <row r="2434" spans="4:4" x14ac:dyDescent="0.45">
      <c r="D2434" s="23"/>
    </row>
    <row r="2435" spans="4:4" x14ac:dyDescent="0.45">
      <c r="D2435" s="23"/>
    </row>
    <row r="2436" spans="4:4" x14ac:dyDescent="0.45">
      <c r="D2436" s="23"/>
    </row>
    <row r="2437" spans="4:4" x14ac:dyDescent="0.45">
      <c r="D2437" s="23"/>
    </row>
    <row r="2438" spans="4:4" x14ac:dyDescent="0.45">
      <c r="D2438" s="23"/>
    </row>
    <row r="2439" spans="4:4" x14ac:dyDescent="0.45">
      <c r="D2439" s="23"/>
    </row>
    <row r="2440" spans="4:4" x14ac:dyDescent="0.45">
      <c r="D2440" s="23"/>
    </row>
    <row r="2441" spans="4:4" x14ac:dyDescent="0.45">
      <c r="D2441" s="23"/>
    </row>
    <row r="2442" spans="4:4" x14ac:dyDescent="0.45">
      <c r="D2442" s="23"/>
    </row>
    <row r="2443" spans="4:4" x14ac:dyDescent="0.45">
      <c r="D2443" s="23"/>
    </row>
    <row r="2444" spans="4:4" x14ac:dyDescent="0.45">
      <c r="D2444" s="23"/>
    </row>
    <row r="2445" spans="4:4" x14ac:dyDescent="0.45">
      <c r="D2445" s="23"/>
    </row>
    <row r="2446" spans="4:4" x14ac:dyDescent="0.45">
      <c r="D2446" s="23"/>
    </row>
    <row r="2447" spans="4:4" x14ac:dyDescent="0.45">
      <c r="D2447" s="23"/>
    </row>
    <row r="2448" spans="4:4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mergeCells count="5">
    <mergeCell ref="G3:J3"/>
    <mergeCell ref="Q3:T3"/>
    <mergeCell ref="AB3:AD3"/>
    <mergeCell ref="AB4:AD4"/>
    <mergeCell ref="V3:Y3"/>
  </mergeCells>
  <phoneticPr fontId="2" type="noConversion"/>
  <conditionalFormatting sqref="T11 Y10:Y11 Y55 T55 Y14:Y19 T14:T19 T23:T24 Y23:Y24 Y26:Y28 T26:T28 Y36:Y50 T36:T50 T30:T34 Y30:Y34">
    <cfRule type="cellIs" dxfId="80" priority="92" operator="lessThan">
      <formula>0</formula>
    </cfRule>
  </conditionalFormatting>
  <conditionalFormatting sqref="T52 Y52">
    <cfRule type="cellIs" dxfId="79" priority="52" operator="lessThan">
      <formula>0</formula>
    </cfRule>
  </conditionalFormatting>
  <conditionalFormatting sqref="T13 Y13">
    <cfRule type="cellIs" dxfId="78" priority="51" operator="lessThan">
      <formula>0</formula>
    </cfRule>
  </conditionalFormatting>
  <conditionalFormatting sqref="Y12 T12">
    <cfRule type="cellIs" dxfId="77" priority="50" operator="lessThan">
      <formula>0</formula>
    </cfRule>
  </conditionalFormatting>
  <conditionalFormatting sqref="T22 Y22">
    <cfRule type="cellIs" dxfId="76" priority="49" operator="lessThan">
      <formula>0</formula>
    </cfRule>
  </conditionalFormatting>
  <conditionalFormatting sqref="T25 Y25">
    <cfRule type="cellIs" dxfId="75" priority="48" operator="lessThan">
      <formula>0</formula>
    </cfRule>
  </conditionalFormatting>
  <conditionalFormatting sqref="T29 Y29">
    <cfRule type="cellIs" dxfId="74" priority="47" operator="lessThan">
      <formula>0</formula>
    </cfRule>
  </conditionalFormatting>
  <conditionalFormatting sqref="T35 Y35">
    <cfRule type="cellIs" dxfId="73" priority="45" operator="lessThan">
      <formula>0</formula>
    </cfRule>
  </conditionalFormatting>
  <conditionalFormatting sqref="Y54 T54">
    <cfRule type="cellIs" dxfId="72" priority="44" operator="lessThan">
      <formula>0</formula>
    </cfRule>
  </conditionalFormatting>
  <conditionalFormatting sqref="T53 Y53">
    <cfRule type="cellIs" dxfId="71" priority="43" operator="lessThan">
      <formula>0</formula>
    </cfRule>
  </conditionalFormatting>
  <conditionalFormatting sqref="T56 Y56">
    <cfRule type="cellIs" dxfId="70" priority="42" operator="lessThan">
      <formula>0</formula>
    </cfRule>
  </conditionalFormatting>
  <conditionalFormatting sqref="T58">
    <cfRule type="cellIs" dxfId="69" priority="41" operator="lessThan">
      <formula>0</formula>
    </cfRule>
  </conditionalFormatting>
  <conditionalFormatting sqref="Y58">
    <cfRule type="cellIs" dxfId="68" priority="40" operator="lessThan">
      <formula>0</formula>
    </cfRule>
  </conditionalFormatting>
  <conditionalFormatting sqref="Y57 T57">
    <cfRule type="cellIs" dxfId="67" priority="39" operator="lessThan">
      <formula>0</formula>
    </cfRule>
  </conditionalFormatting>
  <conditionalFormatting sqref="Y51 T51">
    <cfRule type="cellIs" dxfId="66" priority="38" operator="lessThan">
      <formula>0</formula>
    </cfRule>
  </conditionalFormatting>
  <conditionalFormatting sqref="T59">
    <cfRule type="cellIs" dxfId="65" priority="37" operator="lessThan">
      <formula>0</formula>
    </cfRule>
  </conditionalFormatting>
  <conditionalFormatting sqref="Y59">
    <cfRule type="cellIs" dxfId="64" priority="36" operator="lessThan">
      <formula>0</formula>
    </cfRule>
  </conditionalFormatting>
  <conditionalFormatting sqref="Y20 T20">
    <cfRule type="cellIs" dxfId="63" priority="35" operator="lessThan">
      <formula>0</formula>
    </cfRule>
  </conditionalFormatting>
  <conditionalFormatting sqref="Y21 T21">
    <cfRule type="cellIs" dxfId="62" priority="34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2492"/>
  <sheetViews>
    <sheetView zoomScale="80" zoomScaleNormal="80" workbookViewId="0">
      <pane xSplit="5" ySplit="6" topLeftCell="F7" activePane="bottomRight" state="frozen"/>
      <selection pane="topRight"/>
      <selection pane="bottomLeft"/>
      <selection pane="bottomRight" activeCell="X10" sqref="X10"/>
    </sheetView>
  </sheetViews>
  <sheetFormatPr defaultRowHeight="19.2" x14ac:dyDescent="0.45"/>
  <cols>
    <col min="1" max="1" width="23.33203125" style="285" customWidth="1"/>
    <col min="2" max="2" width="32.88671875" style="285" customWidth="1"/>
    <col min="3" max="3" width="19.6640625" style="285" customWidth="1"/>
    <col min="4" max="4" width="51.109375" style="24" customWidth="1"/>
    <col min="5" max="5" width="1.33203125" customWidth="1"/>
    <col min="6" max="6" width="11.44140625" customWidth="1"/>
    <col min="7" max="8" width="10" customWidth="1"/>
    <col min="9" max="9" width="10" style="419" customWidth="1"/>
    <col min="10" max="10" width="8.109375" style="285" customWidth="1"/>
    <col min="11" max="11" width="5.6640625" style="94" customWidth="1"/>
    <col min="12" max="12" width="11" style="3" customWidth="1"/>
    <col min="13" max="13" width="1.33203125" style="94" customWidth="1"/>
    <col min="14" max="14" width="10" style="94" customWidth="1"/>
    <col min="15" max="15" width="10" style="2" customWidth="1"/>
    <col min="16" max="16" width="1.33203125" style="94" customWidth="1"/>
    <col min="17" max="18" width="9.109375" style="94" customWidth="1"/>
    <col min="19" max="19" width="9.88671875" style="427" customWidth="1"/>
    <col min="20" max="20" width="9.109375" style="95" customWidth="1"/>
    <col min="21" max="21" width="1.33203125" style="94" customWidth="1"/>
    <col min="22" max="23" width="9.109375" style="3" customWidth="1"/>
    <col min="24" max="24" width="10.44140625" style="278" customWidth="1"/>
    <col min="25" max="25" width="9.109375" style="3" customWidth="1"/>
    <col min="26" max="26" width="2.6640625" style="94" customWidth="1"/>
    <col min="27" max="27" width="9.109375" style="3" customWidth="1"/>
    <col min="28" max="29" width="9.109375" customWidth="1"/>
    <col min="30" max="30" width="10.44140625" style="428" customWidth="1"/>
    <col min="31" max="31" width="9.109375" customWidth="1"/>
  </cols>
  <sheetData>
    <row r="1" spans="1:30" ht="24.6" x14ac:dyDescent="0.55000000000000004">
      <c r="A1" s="22"/>
      <c r="B1" s="22"/>
      <c r="C1" s="22"/>
      <c r="E1" s="56"/>
      <c r="F1" s="56"/>
      <c r="G1" s="13"/>
      <c r="H1" s="13"/>
      <c r="I1" s="416"/>
      <c r="J1" s="25"/>
      <c r="K1" s="23"/>
      <c r="L1" s="25"/>
      <c r="M1" s="23"/>
      <c r="N1" s="23"/>
      <c r="O1" s="117"/>
      <c r="P1" s="25"/>
      <c r="Q1" s="96"/>
      <c r="R1" s="96"/>
      <c r="S1" s="420"/>
      <c r="T1" s="52"/>
      <c r="U1" s="25"/>
      <c r="Z1" s="54"/>
    </row>
    <row r="2" spans="1:30" ht="24.6" x14ac:dyDescent="0.55000000000000004">
      <c r="A2" s="22"/>
      <c r="B2" s="22"/>
      <c r="C2" s="22"/>
      <c r="D2" s="58" t="s">
        <v>136</v>
      </c>
      <c r="E2" s="56"/>
      <c r="F2" s="56"/>
      <c r="G2" s="3"/>
      <c r="H2" s="3"/>
      <c r="I2" s="278"/>
      <c r="J2" s="57"/>
      <c r="K2" s="56"/>
      <c r="M2" s="56"/>
      <c r="N2" s="56"/>
      <c r="O2" s="388"/>
      <c r="P2" s="56"/>
      <c r="Q2" s="56"/>
      <c r="R2" s="56"/>
      <c r="S2" s="421"/>
      <c r="T2" s="54"/>
      <c r="U2" s="56"/>
      <c r="Z2" s="56"/>
    </row>
    <row r="3" spans="1:30" ht="24.6" x14ac:dyDescent="0.55000000000000004">
      <c r="A3" s="22"/>
      <c r="B3" s="22"/>
      <c r="C3" s="22"/>
      <c r="D3" s="99"/>
      <c r="E3" s="61"/>
      <c r="F3" s="61"/>
      <c r="G3" s="637" t="s">
        <v>135</v>
      </c>
      <c r="H3" s="638"/>
      <c r="I3" s="638"/>
      <c r="J3" s="639"/>
      <c r="K3" s="61"/>
      <c r="L3" s="62" t="s">
        <v>41</v>
      </c>
      <c r="M3" s="61"/>
      <c r="N3" s="63" t="s">
        <v>4</v>
      </c>
      <c r="O3" s="369"/>
      <c r="P3" s="61"/>
      <c r="Q3" s="624" t="s">
        <v>186</v>
      </c>
      <c r="R3" s="625"/>
      <c r="S3" s="625"/>
      <c r="T3" s="626"/>
      <c r="U3" s="61"/>
      <c r="V3" s="624" t="s">
        <v>187</v>
      </c>
      <c r="W3" s="625"/>
      <c r="X3" s="625"/>
      <c r="Y3" s="626"/>
      <c r="Z3" s="61"/>
      <c r="AB3" s="624" t="s">
        <v>137</v>
      </c>
      <c r="AC3" s="625"/>
      <c r="AD3" s="626"/>
    </row>
    <row r="4" spans="1:30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61"/>
      <c r="G4" s="586" t="s">
        <v>233</v>
      </c>
      <c r="H4" s="586" t="s">
        <v>296</v>
      </c>
      <c r="I4" s="266" t="s">
        <v>420</v>
      </c>
      <c r="J4" s="102" t="s">
        <v>5</v>
      </c>
      <c r="K4" s="104"/>
      <c r="L4" s="69" t="s">
        <v>42</v>
      </c>
      <c r="M4" s="104"/>
      <c r="N4" s="70" t="s">
        <v>249</v>
      </c>
      <c r="O4" s="518" t="s">
        <v>311</v>
      </c>
      <c r="P4" s="104"/>
      <c r="Q4" s="586" t="s">
        <v>233</v>
      </c>
      <c r="R4" s="267" t="s">
        <v>296</v>
      </c>
      <c r="S4" s="266" t="s">
        <v>420</v>
      </c>
      <c r="T4" s="70" t="s">
        <v>34</v>
      </c>
      <c r="U4" s="104"/>
      <c r="V4" s="586" t="s">
        <v>233</v>
      </c>
      <c r="W4" s="267" t="s">
        <v>296</v>
      </c>
      <c r="X4" s="266" t="s">
        <v>420</v>
      </c>
      <c r="Y4" s="70" t="s">
        <v>34</v>
      </c>
      <c r="Z4" s="104"/>
      <c r="AB4" s="624" t="s">
        <v>124</v>
      </c>
      <c r="AC4" s="625"/>
      <c r="AD4" s="626"/>
    </row>
    <row r="5" spans="1:30" x14ac:dyDescent="0.45">
      <c r="A5" s="22"/>
      <c r="B5" s="22"/>
      <c r="C5" s="22"/>
      <c r="D5" s="8"/>
      <c r="E5" s="72"/>
      <c r="F5" s="72"/>
      <c r="G5" s="249" t="s">
        <v>133</v>
      </c>
      <c r="H5" s="413" t="s">
        <v>133</v>
      </c>
      <c r="I5" s="266" t="s">
        <v>133</v>
      </c>
      <c r="J5" s="57"/>
      <c r="K5" s="105"/>
      <c r="L5" s="57"/>
      <c r="M5" s="105"/>
      <c r="N5" s="70" t="s">
        <v>133</v>
      </c>
      <c r="O5" s="11" t="s">
        <v>5</v>
      </c>
      <c r="P5" s="105"/>
      <c r="Q5" s="105"/>
      <c r="R5" s="2" t="s">
        <v>314</v>
      </c>
      <c r="S5" s="482" t="s">
        <v>314</v>
      </c>
      <c r="T5" s="195"/>
      <c r="U5" s="105"/>
      <c r="W5" s="2" t="s">
        <v>314</v>
      </c>
      <c r="X5" s="482" t="s">
        <v>314</v>
      </c>
      <c r="Z5" s="105"/>
      <c r="AB5" s="586" t="s">
        <v>233</v>
      </c>
      <c r="AC5" s="586" t="s">
        <v>296</v>
      </c>
      <c r="AD5" s="266" t="s">
        <v>420</v>
      </c>
    </row>
    <row r="6" spans="1:30" ht="19.8" x14ac:dyDescent="0.45">
      <c r="A6" s="76"/>
      <c r="B6" s="76"/>
      <c r="C6" s="76"/>
      <c r="D6" s="8"/>
      <c r="E6" s="72"/>
      <c r="F6" s="72"/>
      <c r="G6" s="3"/>
      <c r="H6" s="3"/>
      <c r="I6" s="417"/>
      <c r="J6" s="57"/>
      <c r="K6" s="105"/>
      <c r="M6" s="105"/>
      <c r="N6" s="105"/>
      <c r="O6" s="105"/>
      <c r="P6" s="105"/>
      <c r="Q6" s="105"/>
      <c r="R6" s="3" t="s">
        <v>323</v>
      </c>
      <c r="S6" s="521">
        <f>'Std Cst'!$AN$2</f>
        <v>8.4499999999999993</v>
      </c>
      <c r="T6" s="195"/>
      <c r="U6" s="105"/>
      <c r="W6" s="3" t="s">
        <v>323</v>
      </c>
      <c r="X6" s="521">
        <f>'Std Cst'!$AN$2</f>
        <v>8.4499999999999993</v>
      </c>
      <c r="Z6" s="105"/>
    </row>
    <row r="7" spans="1:30" x14ac:dyDescent="0.45">
      <c r="E7" s="78"/>
      <c r="F7" s="78"/>
      <c r="G7" s="115"/>
      <c r="H7" s="115"/>
      <c r="I7" s="412"/>
      <c r="J7" s="110"/>
      <c r="K7" s="78"/>
      <c r="M7" s="78"/>
      <c r="N7" s="78"/>
      <c r="O7" s="389"/>
      <c r="P7" s="78"/>
      <c r="Q7" s="78"/>
      <c r="R7" s="78"/>
      <c r="S7" s="423"/>
      <c r="T7" s="78"/>
      <c r="U7" s="78"/>
      <c r="Z7" s="78"/>
    </row>
    <row r="8" spans="1:30" x14ac:dyDescent="0.45">
      <c r="A8" s="12"/>
      <c r="B8" s="12"/>
      <c r="C8" s="12"/>
      <c r="D8" s="13"/>
      <c r="E8" s="78"/>
      <c r="F8" s="78"/>
      <c r="G8" s="115"/>
      <c r="H8" s="115"/>
      <c r="I8" s="418"/>
      <c r="J8" s="110"/>
      <c r="K8" s="78"/>
      <c r="L8" s="25"/>
      <c r="M8" s="78"/>
      <c r="N8" s="78"/>
      <c r="O8" s="389"/>
      <c r="P8" s="78"/>
      <c r="Q8" s="78"/>
      <c r="R8" s="78"/>
      <c r="S8" s="423"/>
      <c r="T8" s="78"/>
      <c r="U8" s="78"/>
      <c r="Z8" s="78"/>
    </row>
    <row r="9" spans="1:30" x14ac:dyDescent="0.45">
      <c r="A9" s="299"/>
      <c r="B9" s="299"/>
      <c r="C9" s="299"/>
      <c r="D9" s="483" t="e">
        <f>IF('UK Prices'!D9=0,"",'UK Prices'!D9)</f>
        <v>#REF!</v>
      </c>
      <c r="E9" s="94"/>
      <c r="F9" s="94"/>
      <c r="G9" s="90"/>
      <c r="H9" s="90"/>
      <c r="I9" s="412"/>
      <c r="J9" s="53"/>
      <c r="K9" s="86"/>
      <c r="L9" s="81"/>
      <c r="M9" s="86"/>
      <c r="N9" s="106"/>
      <c r="O9" s="106"/>
      <c r="P9" s="86"/>
      <c r="Q9" s="108"/>
      <c r="R9" s="108"/>
      <c r="S9" s="424"/>
      <c r="T9" s="110"/>
      <c r="U9" s="86"/>
      <c r="V9" s="82"/>
      <c r="W9" s="82"/>
      <c r="X9" s="279"/>
      <c r="Y9" s="82"/>
      <c r="Z9" s="95"/>
      <c r="AB9" s="93"/>
      <c r="AC9" s="93"/>
      <c r="AD9" s="354"/>
    </row>
    <row r="10" spans="1:30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E10" s="94"/>
      <c r="F10" s="94"/>
      <c r="G10" s="90"/>
      <c r="H10" s="412"/>
      <c r="I10" s="412"/>
      <c r="J10" s="53"/>
      <c r="K10" s="86"/>
      <c r="L10" s="81"/>
      <c r="M10" s="86"/>
      <c r="N10" s="106"/>
      <c r="O10" s="53"/>
      <c r="P10" s="86"/>
      <c r="Q10" s="108"/>
      <c r="R10" s="3" t="s">
        <v>318</v>
      </c>
      <c r="S10" s="278" t="s">
        <v>423</v>
      </c>
      <c r="T10" s="110"/>
      <c r="U10" s="86"/>
      <c r="V10" s="53"/>
      <c r="W10" s="3" t="s">
        <v>318</v>
      </c>
      <c r="X10" s="278" t="s">
        <v>423</v>
      </c>
      <c r="Y10" s="110"/>
      <c r="Z10" s="95"/>
      <c r="AB10" s="93"/>
      <c r="AC10" s="93"/>
      <c r="AD10" s="354"/>
    </row>
    <row r="11" spans="1:30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IF('UK Prices'!D11=0,"",'UK Prices'!D11)</f>
        <v>DJ Select Rain Jacket</v>
      </c>
      <c r="E11" s="94"/>
      <c r="F11" s="94"/>
      <c r="G11" s="90"/>
      <c r="H11" s="412"/>
      <c r="I11" s="115">
        <v>1755</v>
      </c>
      <c r="J11" s="53"/>
      <c r="K11" s="86"/>
      <c r="L11" s="81">
        <v>0.13</v>
      </c>
      <c r="M11" s="86"/>
      <c r="N11" s="106">
        <f>'Std Cst'!AN11</f>
        <v>704.20677599999988</v>
      </c>
      <c r="O11" s="53"/>
      <c r="P11" s="86"/>
      <c r="Q11" s="108"/>
      <c r="R11" s="108">
        <v>0.62376303448275872</v>
      </c>
      <c r="S11" s="424">
        <f t="shared" ref="S11:S19" si="0">(I11-N11)/I11</f>
        <v>0.59874257777777773</v>
      </c>
      <c r="T11" s="110"/>
      <c r="U11" s="86"/>
      <c r="V11" s="53"/>
      <c r="W11" s="424">
        <v>0.56754371779627433</v>
      </c>
      <c r="X11" s="424">
        <f t="shared" ref="X11:X19" si="1">((I11*(1-L11))-N11)/(I11*(1-L11))</f>
        <v>0.53878457215836528</v>
      </c>
      <c r="Y11" s="110"/>
      <c r="Z11" s="95"/>
      <c r="AB11" s="93"/>
      <c r="AC11" s="429">
        <v>3995</v>
      </c>
      <c r="AD11" s="429"/>
    </row>
    <row r="12" spans="1:30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IF('UK Prices'!D12=0,"",'UK Prices'!D12)</f>
        <v>DJ Select Rain Trousers</v>
      </c>
      <c r="E12" s="94"/>
      <c r="F12" s="94"/>
      <c r="G12" s="90"/>
      <c r="H12" s="412"/>
      <c r="I12" s="115">
        <v>1245</v>
      </c>
      <c r="J12" s="53"/>
      <c r="K12" s="86"/>
      <c r="L12" s="81">
        <v>0.13</v>
      </c>
      <c r="M12" s="86"/>
      <c r="N12" s="106">
        <f>'Std Cst'!AN12</f>
        <v>642.42716979999989</v>
      </c>
      <c r="O12" s="53"/>
      <c r="P12" s="86"/>
      <c r="Q12" s="108"/>
      <c r="R12" s="108">
        <v>0.50280622980849288</v>
      </c>
      <c r="S12" s="424">
        <f t="shared" si="0"/>
        <v>0.48399424112449807</v>
      </c>
      <c r="T12" s="110"/>
      <c r="U12" s="86"/>
      <c r="V12" s="53"/>
      <c r="W12" s="53">
        <v>0.42851290782585383</v>
      </c>
      <c r="X12" s="424">
        <f t="shared" si="1"/>
        <v>0.40688993232700932</v>
      </c>
      <c r="Y12" s="110"/>
      <c r="Z12" s="95"/>
      <c r="AB12" s="93"/>
      <c r="AC12" s="429">
        <v>2745</v>
      </c>
      <c r="AD12" s="429"/>
    </row>
    <row r="13" spans="1:30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E13" s="94"/>
      <c r="F13" s="94"/>
      <c r="G13" s="90">
        <v>1125</v>
      </c>
      <c r="H13" s="412">
        <v>1238</v>
      </c>
      <c r="I13" s="547">
        <v>1295</v>
      </c>
      <c r="J13" s="53">
        <f t="shared" ref="J13:J19" si="2">(I13-G13)/G13</f>
        <v>0.15111111111111111</v>
      </c>
      <c r="K13" s="86"/>
      <c r="L13" s="81">
        <v>0.13</v>
      </c>
      <c r="M13" s="86"/>
      <c r="N13" s="106">
        <f>'Std Cst'!AN13</f>
        <v>539.66949139999997</v>
      </c>
      <c r="O13" s="53">
        <f>'Std Cst'!AO13</f>
        <v>0.44502745115080189</v>
      </c>
      <c r="P13" s="86"/>
      <c r="Q13" s="108">
        <v>0.66802968746666669</v>
      </c>
      <c r="R13" s="108">
        <v>0.5947647382875606</v>
      </c>
      <c r="S13" s="424">
        <f t="shared" si="0"/>
        <v>0.58326680200772207</v>
      </c>
      <c r="T13" s="110">
        <f t="shared" ref="T13:T19" si="3">S13-Q13</f>
        <v>-8.4762885458944615E-2</v>
      </c>
      <c r="U13" s="86"/>
      <c r="V13" s="53">
        <v>0.61842492812260541</v>
      </c>
      <c r="W13" s="53">
        <v>0.534212342859265</v>
      </c>
      <c r="X13" s="424">
        <f t="shared" si="1"/>
        <v>0.52099632414680697</v>
      </c>
      <c r="Y13" s="110">
        <f t="shared" ref="Y13:Y19" si="4">X13-V13</f>
        <v>-9.7428603975798445E-2</v>
      </c>
      <c r="Z13" s="95"/>
      <c r="AB13" s="93">
        <v>2695</v>
      </c>
      <c r="AC13" s="429">
        <v>2845</v>
      </c>
      <c r="AD13" s="429"/>
    </row>
    <row r="14" spans="1:30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E14" s="94"/>
      <c r="F14" s="94"/>
      <c r="G14" s="90">
        <v>995</v>
      </c>
      <c r="H14" s="412">
        <v>1095</v>
      </c>
      <c r="I14" s="547">
        <v>1060</v>
      </c>
      <c r="J14" s="53">
        <f t="shared" si="2"/>
        <v>6.5326633165829151E-2</v>
      </c>
      <c r="K14" s="86"/>
      <c r="L14" s="81">
        <v>0.13</v>
      </c>
      <c r="M14" s="86"/>
      <c r="N14" s="106">
        <f>'Std Cst'!AN14</f>
        <v>501.75008935999995</v>
      </c>
      <c r="O14" s="53">
        <f>'Std Cst'!AO14</f>
        <v>0.45083143522341035</v>
      </c>
      <c r="P14" s="86"/>
      <c r="Q14" s="108">
        <v>0.65242588880402008</v>
      </c>
      <c r="R14" s="108">
        <v>0.57404383050228314</v>
      </c>
      <c r="S14" s="424">
        <f t="shared" si="0"/>
        <v>0.52665085909433962</v>
      </c>
      <c r="T14" s="110">
        <f t="shared" si="3"/>
        <v>-0.12577502970968046</v>
      </c>
      <c r="U14" s="86"/>
      <c r="V14" s="53">
        <v>0.60048952736094263</v>
      </c>
      <c r="W14" s="53">
        <v>0.51039520747388867</v>
      </c>
      <c r="X14" s="424">
        <f t="shared" si="1"/>
        <v>0.45592052769464331</v>
      </c>
      <c r="Y14" s="110">
        <f t="shared" si="4"/>
        <v>-0.14456899966629932</v>
      </c>
      <c r="Z14" s="95"/>
      <c r="AB14" s="93">
        <v>2395</v>
      </c>
      <c r="AC14" s="429">
        <v>2645</v>
      </c>
      <c r="AD14" s="429"/>
    </row>
    <row r="15" spans="1:30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E15" s="94"/>
      <c r="F15" s="94"/>
      <c r="G15" s="90">
        <v>895</v>
      </c>
      <c r="H15" s="412">
        <v>985</v>
      </c>
      <c r="I15" s="547">
        <v>990</v>
      </c>
      <c r="J15" s="53">
        <f t="shared" si="2"/>
        <v>0.10614525139664804</v>
      </c>
      <c r="K15" s="86"/>
      <c r="L15" s="81">
        <v>0.13</v>
      </c>
      <c r="M15" s="86"/>
      <c r="N15" s="106">
        <f>'Std Cst'!AN15</f>
        <v>401.78149907999995</v>
      </c>
      <c r="O15" s="53">
        <f>'Std Cst'!AO15</f>
        <v>0.40695824097407252</v>
      </c>
      <c r="P15" s="86"/>
      <c r="Q15" s="108">
        <v>0.68093020603351961</v>
      </c>
      <c r="R15" s="108">
        <v>0.62079440934010155</v>
      </c>
      <c r="S15" s="424">
        <f t="shared" si="0"/>
        <v>0.59416010193939395</v>
      </c>
      <c r="T15" s="110">
        <f t="shared" si="3"/>
        <v>-8.6770104094125666E-2</v>
      </c>
      <c r="U15" s="86"/>
      <c r="V15" s="53">
        <v>0.63325311038335586</v>
      </c>
      <c r="W15" s="53">
        <v>0.56413150498862252</v>
      </c>
      <c r="X15" s="424">
        <f t="shared" si="1"/>
        <v>0.53351735855102755</v>
      </c>
      <c r="Y15" s="110">
        <f t="shared" si="4"/>
        <v>-9.9735751832328301E-2</v>
      </c>
      <c r="Z15" s="95"/>
      <c r="AB15" s="93">
        <v>2145</v>
      </c>
      <c r="AC15" s="429">
        <v>2245</v>
      </c>
      <c r="AD15" s="429"/>
    </row>
    <row r="16" spans="1:30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E16" s="94"/>
      <c r="F16" s="94"/>
      <c r="G16" s="90">
        <v>750</v>
      </c>
      <c r="H16" s="412">
        <v>825.00000000000011</v>
      </c>
      <c r="I16" s="115">
        <v>869.00000000000011</v>
      </c>
      <c r="J16" s="53">
        <f t="shared" si="2"/>
        <v>0.15866666666666682</v>
      </c>
      <c r="K16" s="86"/>
      <c r="L16" s="81">
        <v>0.13</v>
      </c>
      <c r="M16" s="86"/>
      <c r="N16" s="106">
        <f>'Std Cst'!AN16</f>
        <v>363.06895975999998</v>
      </c>
      <c r="O16" s="53">
        <f>'Std Cst'!AO16</f>
        <v>0.45636941056791203</v>
      </c>
      <c r="P16" s="86"/>
      <c r="Q16" s="108">
        <v>0.66760360192000001</v>
      </c>
      <c r="R16" s="108">
        <v>0.59089552775757581</v>
      </c>
      <c r="S16" s="424">
        <f t="shared" si="0"/>
        <v>0.58219912570771004</v>
      </c>
      <c r="T16" s="110">
        <f t="shared" si="3"/>
        <v>-8.540447621228997E-2</v>
      </c>
      <c r="U16" s="86"/>
      <c r="V16" s="53">
        <v>0.6179351746206897</v>
      </c>
      <c r="W16" s="53">
        <v>0.52976497443399517</v>
      </c>
      <c r="X16" s="424">
        <f t="shared" si="1"/>
        <v>0.51976911000886217</v>
      </c>
      <c r="Y16" s="110">
        <f t="shared" si="4"/>
        <v>-9.816606461182753E-2</v>
      </c>
      <c r="Z16" s="95"/>
      <c r="AB16" s="93">
        <v>1795</v>
      </c>
      <c r="AC16" s="429">
        <v>1895</v>
      </c>
      <c r="AD16" s="429"/>
    </row>
    <row r="17" spans="1:30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E17" s="94"/>
      <c r="F17" s="94"/>
      <c r="G17" s="90">
        <v>710</v>
      </c>
      <c r="H17" s="412">
        <v>781.00000000000011</v>
      </c>
      <c r="I17" s="115">
        <v>825.00000000000011</v>
      </c>
      <c r="J17" s="53">
        <f t="shared" si="2"/>
        <v>0.16197183098591567</v>
      </c>
      <c r="K17" s="86"/>
      <c r="L17" s="81">
        <v>0.13</v>
      </c>
      <c r="M17" s="86"/>
      <c r="N17" s="106">
        <f>'Std Cst'!AN17</f>
        <v>340.03542248000002</v>
      </c>
      <c r="O17" s="53">
        <f>'Std Cst'!AO17</f>
        <v>0.53046745952724894</v>
      </c>
      <c r="P17" s="86"/>
      <c r="Q17" s="108">
        <v>0.68707395425352114</v>
      </c>
      <c r="R17" s="108">
        <v>0.59525874417413571</v>
      </c>
      <c r="S17" s="424">
        <f t="shared" si="0"/>
        <v>0.58783585153939399</v>
      </c>
      <c r="T17" s="110">
        <f t="shared" si="3"/>
        <v>-9.9238102714127141E-2</v>
      </c>
      <c r="U17" s="86"/>
      <c r="V17" s="53">
        <v>0.64031488994657615</v>
      </c>
      <c r="W17" s="53">
        <v>0.53478016571739739</v>
      </c>
      <c r="X17" s="424">
        <f t="shared" si="1"/>
        <v>0.52624810521769427</v>
      </c>
      <c r="Y17" s="110">
        <f t="shared" si="4"/>
        <v>-0.11406678472888188</v>
      </c>
      <c r="Z17" s="95"/>
      <c r="AB17" s="93">
        <v>1695</v>
      </c>
      <c r="AC17" s="429">
        <v>1845</v>
      </c>
      <c r="AD17" s="429"/>
    </row>
    <row r="18" spans="1:30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E18" s="94"/>
      <c r="F18" s="94"/>
      <c r="G18" s="90">
        <v>650</v>
      </c>
      <c r="H18" s="412">
        <v>715.00000000000011</v>
      </c>
      <c r="I18" s="115">
        <v>759.00000000000011</v>
      </c>
      <c r="J18" s="53">
        <f t="shared" si="2"/>
        <v>0.16769230769230786</v>
      </c>
      <c r="K18" s="86"/>
      <c r="L18" s="81">
        <v>0.13</v>
      </c>
      <c r="M18" s="86"/>
      <c r="N18" s="106">
        <f>'Std Cst'!AN18</f>
        <v>293.32120635999996</v>
      </c>
      <c r="O18" s="53">
        <f>'Std Cst'!AO18</f>
        <v>0.4548005234054362</v>
      </c>
      <c r="P18" s="86"/>
      <c r="Q18" s="108">
        <v>0.6898108110769231</v>
      </c>
      <c r="R18" s="108">
        <v>0.61861718097902096</v>
      </c>
      <c r="S18" s="424">
        <f t="shared" si="0"/>
        <v>0.61354254761528337</v>
      </c>
      <c r="T18" s="110">
        <f t="shared" si="3"/>
        <v>-7.6268263461639729E-2</v>
      </c>
      <c r="U18" s="86"/>
      <c r="V18" s="53">
        <v>0.64346070238726794</v>
      </c>
      <c r="W18" s="53">
        <v>0.56162894365404714</v>
      </c>
      <c r="X18" s="424">
        <f t="shared" si="1"/>
        <v>0.555796031741705</v>
      </c>
      <c r="Y18" s="110">
        <f t="shared" si="4"/>
        <v>-8.7664670645562937E-2</v>
      </c>
      <c r="Z18" s="95"/>
      <c r="AB18" s="93">
        <v>1545</v>
      </c>
      <c r="AC18" s="429">
        <v>1645</v>
      </c>
      <c r="AD18" s="429"/>
    </row>
    <row r="19" spans="1:30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E19" s="94"/>
      <c r="F19" s="94"/>
      <c r="G19" s="90">
        <v>495</v>
      </c>
      <c r="H19" s="412">
        <v>544.5</v>
      </c>
      <c r="I19" s="115">
        <v>572</v>
      </c>
      <c r="J19" s="53">
        <f t="shared" si="2"/>
        <v>0.15555555555555556</v>
      </c>
      <c r="K19" s="86"/>
      <c r="L19" s="81">
        <v>0.13</v>
      </c>
      <c r="M19" s="86"/>
      <c r="N19" s="106">
        <f>'Std Cst'!AN19</f>
        <v>279.32902036000002</v>
      </c>
      <c r="O19" s="53">
        <f>'Std Cst'!AO19</f>
        <v>0.40724847362462757</v>
      </c>
      <c r="P19" s="86"/>
      <c r="Q19" s="108">
        <v>0.59900396993939387</v>
      </c>
      <c r="R19" s="108">
        <v>0.52315515959595948</v>
      </c>
      <c r="S19" s="424">
        <f t="shared" si="0"/>
        <v>0.51166255181818177</v>
      </c>
      <c r="T19" s="110">
        <f t="shared" si="3"/>
        <v>-8.73414181212121E-2</v>
      </c>
      <c r="U19" s="86"/>
      <c r="V19" s="53">
        <v>0.53908502291884353</v>
      </c>
      <c r="W19" s="53">
        <v>0.45190248229420632</v>
      </c>
      <c r="X19" s="424">
        <f t="shared" si="1"/>
        <v>0.43869258829676067</v>
      </c>
      <c r="Y19" s="110">
        <f t="shared" si="4"/>
        <v>-0.10039243462208286</v>
      </c>
      <c r="Z19" s="95"/>
      <c r="AB19" s="93">
        <v>1195</v>
      </c>
      <c r="AC19" s="429">
        <v>1295</v>
      </c>
      <c r="AD19" s="429"/>
    </row>
    <row r="20" spans="1:30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E20" s="94"/>
      <c r="F20" s="94"/>
      <c r="G20" s="90"/>
      <c r="H20" s="412"/>
      <c r="I20" s="115"/>
      <c r="J20" s="53"/>
      <c r="K20" s="86"/>
      <c r="L20" s="81"/>
      <c r="M20" s="86"/>
      <c r="N20" s="106"/>
      <c r="O20" s="53"/>
      <c r="P20" s="86"/>
      <c r="Q20" s="108"/>
      <c r="R20" s="108"/>
      <c r="S20" s="424"/>
      <c r="T20" s="110"/>
      <c r="U20" s="86"/>
      <c r="V20" s="53"/>
      <c r="W20" s="53"/>
      <c r="X20" s="424"/>
      <c r="Y20" s="110"/>
      <c r="Z20" s="95"/>
      <c r="AB20" s="93"/>
      <c r="AC20" s="429"/>
      <c r="AD20" s="429"/>
    </row>
    <row r="21" spans="1:30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E21" s="94"/>
      <c r="F21" s="94"/>
      <c r="G21" s="90"/>
      <c r="H21" s="412"/>
      <c r="I21" s="115"/>
      <c r="J21" s="53"/>
      <c r="K21" s="86"/>
      <c r="L21" s="81"/>
      <c r="M21" s="86"/>
      <c r="N21" s="106"/>
      <c r="O21" s="53"/>
      <c r="P21" s="86"/>
      <c r="Q21" s="108"/>
      <c r="R21" s="108"/>
      <c r="S21" s="424"/>
      <c r="T21" s="110"/>
      <c r="U21" s="86"/>
      <c r="V21" s="53"/>
      <c r="W21" s="53"/>
      <c r="X21" s="424"/>
      <c r="Y21" s="110"/>
      <c r="Z21" s="95"/>
      <c r="AB21" s="93"/>
      <c r="AC21" s="429"/>
      <c r="AD21" s="429"/>
    </row>
    <row r="22" spans="1:30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E22" s="94"/>
      <c r="F22" s="94"/>
      <c r="G22" s="90"/>
      <c r="H22" s="412"/>
      <c r="I22" s="115">
        <v>738</v>
      </c>
      <c r="J22" s="53"/>
      <c r="K22" s="86"/>
      <c r="L22" s="81">
        <v>0.13</v>
      </c>
      <c r="M22" s="86"/>
      <c r="N22" s="106">
        <f>'Std Cst'!AN22</f>
        <v>363.02555380000007</v>
      </c>
      <c r="O22" s="53"/>
      <c r="P22" s="86"/>
      <c r="Q22" s="108"/>
      <c r="R22" s="108">
        <v>0.52473358028169015</v>
      </c>
      <c r="S22" s="424">
        <f t="shared" ref="S22:S27" si="5">(I22-N22)/I22</f>
        <v>0.50809545555555546</v>
      </c>
      <c r="T22" s="110"/>
      <c r="U22" s="86"/>
      <c r="V22" s="53"/>
      <c r="W22" s="53">
        <v>0.45371675894447144</v>
      </c>
      <c r="X22" s="424">
        <f t="shared" ref="X22:X27" si="6">((I22*(1-L22))-N22)/(I22*(1-L22))</f>
        <v>0.4345924776500637</v>
      </c>
      <c r="Y22" s="110"/>
      <c r="Z22" s="95"/>
      <c r="AB22" s="93"/>
      <c r="AC22" s="429">
        <v>1495</v>
      </c>
      <c r="AD22" s="429"/>
    </row>
    <row r="23" spans="1:30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IF('UK Prices'!D23=0,"",'UK Prices'!D23)</f>
        <v>FJ Perf Hybrid Jacket</v>
      </c>
      <c r="E23" s="94"/>
      <c r="F23" s="94"/>
      <c r="G23" s="90">
        <v>595</v>
      </c>
      <c r="H23" s="412">
        <v>654.5</v>
      </c>
      <c r="I23" s="115">
        <v>682</v>
      </c>
      <c r="J23" s="53">
        <f>(I23-G23)/G23</f>
        <v>0.14621848739495799</v>
      </c>
      <c r="K23" s="86"/>
      <c r="L23" s="81">
        <v>0.13</v>
      </c>
      <c r="M23" s="86"/>
      <c r="N23" s="106">
        <f>'Std Cst'!AN23</f>
        <v>301.059642</v>
      </c>
      <c r="O23" s="53">
        <f>'Std Cst'!AO23</f>
        <v>0.39851571716878009</v>
      </c>
      <c r="P23" s="86"/>
      <c r="Q23" s="108">
        <v>0.63820028235294113</v>
      </c>
      <c r="R23" s="108">
        <v>0.57240828113063402</v>
      </c>
      <c r="S23" s="424">
        <f t="shared" si="5"/>
        <v>0.55856357478005869</v>
      </c>
      <c r="T23" s="110">
        <f>S23-Q23</f>
        <v>-7.9636707572882437E-2</v>
      </c>
      <c r="U23" s="86"/>
      <c r="V23" s="53">
        <v>0.58413825557809318</v>
      </c>
      <c r="W23" s="53">
        <v>0.50851526566739536</v>
      </c>
      <c r="X23" s="424">
        <f t="shared" si="6"/>
        <v>0.49260181009202147</v>
      </c>
      <c r="Y23" s="110">
        <f>X23-V23</f>
        <v>-9.1536445486071705E-2</v>
      </c>
      <c r="Z23" s="95"/>
      <c r="AB23" s="93">
        <v>1445</v>
      </c>
      <c r="AC23" s="429">
        <v>1495</v>
      </c>
      <c r="AD23" s="429"/>
    </row>
    <row r="24" spans="1:30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IF('UK Prices'!D24=0,"",'UK Prices'!D24)</f>
        <v>FJ Perf Hybrid Vest</v>
      </c>
      <c r="E24" s="94"/>
      <c r="F24" s="94"/>
      <c r="G24" s="90">
        <v>495</v>
      </c>
      <c r="H24" s="412">
        <v>544.5</v>
      </c>
      <c r="I24" s="115">
        <v>583</v>
      </c>
      <c r="J24" s="53">
        <f>(I24-G24)/G24</f>
        <v>0.17777777777777778</v>
      </c>
      <c r="K24" s="86"/>
      <c r="L24" s="81">
        <v>0.13</v>
      </c>
      <c r="M24" s="86"/>
      <c r="N24" s="106">
        <f>'Std Cst'!AN24</f>
        <v>267.43573999999995</v>
      </c>
      <c r="O24" s="53">
        <f>'Std Cst'!AO24</f>
        <v>0.5161903177074797</v>
      </c>
      <c r="P24" s="86"/>
      <c r="Q24" s="108">
        <v>0.64366332121212122</v>
      </c>
      <c r="R24" s="108">
        <v>0.54342266299357211</v>
      </c>
      <c r="S24" s="424">
        <f t="shared" si="5"/>
        <v>0.541276603773585</v>
      </c>
      <c r="T24" s="110">
        <f>S24-Q24</f>
        <v>-0.10238671743853622</v>
      </c>
      <c r="U24" s="86"/>
      <c r="V24" s="53">
        <v>0.59041761058864506</v>
      </c>
      <c r="W24" s="53">
        <v>0.4751984632110024</v>
      </c>
      <c r="X24" s="424">
        <f t="shared" si="6"/>
        <v>0.47273172847538503</v>
      </c>
      <c r="Y24" s="110">
        <f>X24-V24</f>
        <v>-0.11768588211326003</v>
      </c>
      <c r="Z24" s="95"/>
      <c r="AB24" s="93">
        <v>1195</v>
      </c>
      <c r="AC24" s="429">
        <v>1295</v>
      </c>
      <c r="AD24" s="429"/>
    </row>
    <row r="25" spans="1:30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IF('UK Prices'!D25=0,"",'UK Prices'!D25)</f>
        <v>FJ Perf Wind Shell Mid Layer</v>
      </c>
      <c r="E25" s="94"/>
      <c r="F25" s="94"/>
      <c r="G25" s="90"/>
      <c r="H25" s="412"/>
      <c r="I25" s="547">
        <v>545</v>
      </c>
      <c r="J25" s="53"/>
      <c r="K25" s="95"/>
      <c r="L25" s="81">
        <v>0.13</v>
      </c>
      <c r="M25" s="95"/>
      <c r="N25" s="106">
        <f>'Std Cst'!AN25</f>
        <v>222.455038</v>
      </c>
      <c r="O25" s="53"/>
      <c r="P25" s="86"/>
      <c r="Q25" s="108"/>
      <c r="R25" s="108">
        <v>0.60458214149139577</v>
      </c>
      <c r="S25" s="424">
        <f t="shared" si="5"/>
        <v>0.59182561834862391</v>
      </c>
      <c r="T25" s="110"/>
      <c r="U25" s="86"/>
      <c r="V25" s="108"/>
      <c r="W25" s="108">
        <v>0.54549671435792624</v>
      </c>
      <c r="X25" s="424">
        <f t="shared" si="6"/>
        <v>0.53083404407887802</v>
      </c>
      <c r="Y25" s="110"/>
      <c r="Z25" s="95"/>
      <c r="AB25" s="93"/>
      <c r="AC25" s="429"/>
      <c r="AD25" s="429"/>
    </row>
    <row r="26" spans="1:30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IF('UK Prices'!D26=0,"",'UK Prices'!D26)</f>
        <v>FJ Perf Softshell Jacket</v>
      </c>
      <c r="E26" s="94"/>
      <c r="F26" s="94"/>
      <c r="G26" s="90">
        <v>565</v>
      </c>
      <c r="H26" s="412">
        <v>565</v>
      </c>
      <c r="I26" s="115">
        <v>654.5</v>
      </c>
      <c r="J26" s="53"/>
      <c r="K26" s="86"/>
      <c r="L26" s="81">
        <v>0.13</v>
      </c>
      <c r="M26" s="86"/>
      <c r="N26" s="106">
        <f>'Std Cst'!AN26</f>
        <v>267.51572431999995</v>
      </c>
      <c r="O26" s="53">
        <f>'Std Cst'!AO26</f>
        <v>0.40594017485654688</v>
      </c>
      <c r="P26" s="86"/>
      <c r="Q26" s="108">
        <v>0.66322951249557527</v>
      </c>
      <c r="R26" s="108">
        <v>0.59954391755233494</v>
      </c>
      <c r="S26" s="424">
        <f t="shared" si="5"/>
        <v>0.59126703694423233</v>
      </c>
      <c r="T26" s="110">
        <f>S26-Q26</f>
        <v>-7.1962475551342941E-2</v>
      </c>
      <c r="U26" s="86"/>
      <c r="V26" s="53">
        <v>0.61290748562709796</v>
      </c>
      <c r="W26" s="53">
        <v>0.53970565235900569</v>
      </c>
      <c r="X26" s="424">
        <f t="shared" si="6"/>
        <v>0.53019199648762327</v>
      </c>
      <c r="Y26" s="110">
        <f>X26-V26</f>
        <v>-8.2715489139474685E-2</v>
      </c>
      <c r="Z26" s="95"/>
      <c r="AB26" s="93">
        <v>1395</v>
      </c>
      <c r="AC26" s="429"/>
      <c r="AD26" s="429"/>
    </row>
    <row r="27" spans="1:30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IF('UK Prices'!D27=0,"",'UK Prices'!D27)</f>
        <v>FJ Perf Softshell Vest</v>
      </c>
      <c r="E27" s="94"/>
      <c r="F27" s="94"/>
      <c r="G27" s="90">
        <v>485</v>
      </c>
      <c r="H27" s="412">
        <v>485</v>
      </c>
      <c r="I27" s="115">
        <v>566.5</v>
      </c>
      <c r="J27" s="53"/>
      <c r="K27" s="86"/>
      <c r="L27" s="81">
        <v>0.13</v>
      </c>
      <c r="M27" s="86"/>
      <c r="N27" s="106">
        <f>'Std Cst'!AN27</f>
        <v>215.69026543999996</v>
      </c>
      <c r="O27" s="53">
        <f>'Std Cst'!AO27</f>
        <v>0.40578611943794635</v>
      </c>
      <c r="P27" s="86"/>
      <c r="Q27" s="108">
        <v>0.68364874952577315</v>
      </c>
      <c r="R27" s="108">
        <v>0.62450445243445696</v>
      </c>
      <c r="S27" s="424">
        <f t="shared" si="5"/>
        <v>0.61925813691085618</v>
      </c>
      <c r="T27" s="110">
        <f>S27-Q27</f>
        <v>-6.4390612614916964E-2</v>
      </c>
      <c r="U27" s="86"/>
      <c r="V27" s="53">
        <v>0.63637787301813009</v>
      </c>
      <c r="W27" s="53">
        <v>0.56839592233845637</v>
      </c>
      <c r="X27" s="424">
        <f t="shared" si="6"/>
        <v>0.56236567461017961</v>
      </c>
      <c r="Y27" s="110">
        <f>X27-V27</f>
        <v>-7.401219840795048E-2</v>
      </c>
      <c r="Z27" s="95"/>
      <c r="AB27" s="93">
        <v>1195</v>
      </c>
      <c r="AC27" s="429"/>
      <c r="AD27" s="429"/>
    </row>
    <row r="28" spans="1:30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E28" s="94"/>
      <c r="F28" s="94"/>
      <c r="G28" s="90"/>
      <c r="H28" s="412"/>
      <c r="I28" s="115"/>
      <c r="J28" s="53"/>
      <c r="K28" s="86"/>
      <c r="L28" s="81"/>
      <c r="M28" s="86"/>
      <c r="N28" s="106"/>
      <c r="O28" s="53"/>
      <c r="P28" s="86"/>
      <c r="Q28" s="108"/>
      <c r="R28" s="108"/>
      <c r="S28" s="424"/>
      <c r="T28" s="110"/>
      <c r="U28" s="86"/>
      <c r="V28" s="53"/>
      <c r="W28" s="53"/>
      <c r="X28" s="424"/>
      <c r="Y28" s="110"/>
      <c r="Z28" s="95"/>
      <c r="AB28" s="93"/>
      <c r="AC28" s="429"/>
      <c r="AD28" s="429"/>
    </row>
    <row r="29" spans="1:30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IF('UK Prices'!D29=0,"",'UK Prices'!D29)</f>
        <v>FJ Seamless Thermal Base Layer Mock</v>
      </c>
      <c r="E29" s="94"/>
      <c r="F29" s="94"/>
      <c r="G29" s="90"/>
      <c r="H29" s="412"/>
      <c r="I29" s="115">
        <v>345</v>
      </c>
      <c r="J29" s="53"/>
      <c r="K29" s="86"/>
      <c r="L29" s="81">
        <v>0.13</v>
      </c>
      <c r="M29" s="86"/>
      <c r="N29" s="106">
        <f>'Std Cst'!AN29</f>
        <v>122.469061</v>
      </c>
      <c r="O29" s="53"/>
      <c r="P29" s="86"/>
      <c r="Q29" s="108"/>
      <c r="R29" s="108">
        <v>0.6216394294294294</v>
      </c>
      <c r="S29" s="424">
        <f>(I29-N29)/I29</f>
        <v>0.64501721449275362</v>
      </c>
      <c r="T29" s="110"/>
      <c r="U29" s="86"/>
      <c r="V29" s="53"/>
      <c r="W29" s="53">
        <v>0.56510279244762007</v>
      </c>
      <c r="X29" s="424">
        <f>((I29*(1-L29))-N29)/(I29*(1-L29))</f>
        <v>0.59197380976178571</v>
      </c>
      <c r="Y29" s="110"/>
      <c r="Z29" s="95"/>
      <c r="AB29" s="93"/>
      <c r="AC29" s="429"/>
      <c r="AD29" s="429"/>
    </row>
    <row r="30" spans="1:30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IF('UK Prices'!D30=0,"",'UK Prices'!D30)</f>
        <v>FJ Thermal Base Layer Crew</v>
      </c>
      <c r="E30" s="94"/>
      <c r="F30" s="94"/>
      <c r="G30" s="90">
        <v>225</v>
      </c>
      <c r="H30" s="412">
        <v>225</v>
      </c>
      <c r="I30" s="115">
        <v>258.5</v>
      </c>
      <c r="J30" s="53">
        <f>(I30-G30)/G30</f>
        <v>0.14888888888888888</v>
      </c>
      <c r="K30" s="86"/>
      <c r="L30" s="81">
        <v>0.13</v>
      </c>
      <c r="M30" s="86"/>
      <c r="N30" s="106">
        <f>'Std Cst'!AN30</f>
        <v>103.53832995999998</v>
      </c>
      <c r="O30" s="53">
        <f>'Std Cst'!AO30</f>
        <v>0.40591118894844719</v>
      </c>
      <c r="P30" s="86"/>
      <c r="Q30" s="108">
        <v>0.67268888746666666</v>
      </c>
      <c r="R30" s="108">
        <v>0.57222119288888884</v>
      </c>
      <c r="S30" s="424">
        <f>(I30-N30)/I30</f>
        <v>0.59946487442940044</v>
      </c>
      <c r="T30" s="110">
        <f>S30-Q30</f>
        <v>-7.3224013037266222E-2</v>
      </c>
      <c r="U30" s="86"/>
      <c r="V30" s="53">
        <v>0.62378033042145586</v>
      </c>
      <c r="W30" s="53">
        <v>0.50830022171136646</v>
      </c>
      <c r="X30" s="424">
        <f>((I30*(1-L30))-N30)/(I30*(1-L30))</f>
        <v>0.53961479819471314</v>
      </c>
      <c r="Y30" s="110">
        <f>X30-V30</f>
        <v>-8.4165532226742723E-2</v>
      </c>
      <c r="Z30" s="95"/>
      <c r="AB30" s="93">
        <v>545</v>
      </c>
      <c r="AC30" s="429" t="e">
        <f>SUM(#REF!*2.4)</f>
        <v>#REF!</v>
      </c>
      <c r="AD30" s="429"/>
    </row>
    <row r="31" spans="1:30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E31" s="94"/>
      <c r="F31" s="94"/>
      <c r="G31" s="90">
        <v>225</v>
      </c>
      <c r="H31" s="412">
        <v>248</v>
      </c>
      <c r="I31" s="115">
        <v>258.5</v>
      </c>
      <c r="J31" s="53">
        <f>(I31-G31)/G31</f>
        <v>0.14888888888888888</v>
      </c>
      <c r="K31" s="86"/>
      <c r="L31" s="81">
        <v>0.13</v>
      </c>
      <c r="M31" s="86"/>
      <c r="N31" s="106">
        <f>'Std Cst'!AN31</f>
        <v>91.882954279999993</v>
      </c>
      <c r="O31" s="53">
        <f>'Std Cst'!AO31</f>
        <v>0.21873289133365875</v>
      </c>
      <c r="P31" s="86"/>
      <c r="Q31" s="108">
        <v>0.66492355413333337</v>
      </c>
      <c r="R31" s="108">
        <v>0.65484840888888896</v>
      </c>
      <c r="S31" s="424">
        <f>(I31-N31)/I31</f>
        <v>0.64455336835589949</v>
      </c>
      <c r="T31" s="110">
        <f>S31-Q31</f>
        <v>-2.037018577743388E-2</v>
      </c>
      <c r="U31" s="86"/>
      <c r="V31" s="53">
        <v>0.61485465992337163</v>
      </c>
      <c r="W31" s="53">
        <v>0.60327403320561945</v>
      </c>
      <c r="X31" s="424">
        <f>((I31*(1-L31))-N31)/(I31*(1-L31))</f>
        <v>0.59144065328264295</v>
      </c>
      <c r="Y31" s="110">
        <f>X31-V31</f>
        <v>-2.341400664072868E-2</v>
      </c>
      <c r="Z31" s="95"/>
      <c r="AB31" s="93">
        <v>545</v>
      </c>
      <c r="AC31" s="429">
        <v>595</v>
      </c>
      <c r="AD31" s="429"/>
    </row>
    <row r="32" spans="1:30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IF('UK Prices'!D32=0,"",'UK Prices'!D32)</f>
        <v>FJ Base Layer Leggings</v>
      </c>
      <c r="E32" s="94"/>
      <c r="F32" s="94"/>
      <c r="G32" s="90">
        <v>200</v>
      </c>
      <c r="H32" s="412">
        <v>200</v>
      </c>
      <c r="I32" s="115">
        <v>236.50000000000003</v>
      </c>
      <c r="J32" s="53">
        <f>(I32-G32)/G32</f>
        <v>0.18250000000000013</v>
      </c>
      <c r="K32" s="86"/>
      <c r="L32" s="81">
        <v>0.13</v>
      </c>
      <c r="M32" s="86"/>
      <c r="N32" s="106">
        <f>'Std Cst'!AN32</f>
        <v>89.470938959999984</v>
      </c>
      <c r="O32" s="53">
        <f>'Std Cst'!AO32</f>
        <v>0.40588254101258403</v>
      </c>
      <c r="P32" s="86"/>
      <c r="Q32" s="108">
        <v>0.68179795840000001</v>
      </c>
      <c r="R32" s="108">
        <v>0.58413149200000003</v>
      </c>
      <c r="S32" s="424">
        <f>(I32-N32)/I32</f>
        <v>0.62168736169133199</v>
      </c>
      <c r="T32" s="110">
        <f>S32-Q32</f>
        <v>-6.0110596708668029E-2</v>
      </c>
      <c r="U32" s="86"/>
      <c r="V32" s="53">
        <v>0.63425052689655181</v>
      </c>
      <c r="W32" s="53">
        <v>0.52199022068965517</v>
      </c>
      <c r="X32" s="424">
        <f>((I32*(1-L32))-N32)/(I32*(1-L32))</f>
        <v>0.56515788700153102</v>
      </c>
      <c r="Y32" s="110">
        <f>X32-V32</f>
        <v>-6.9092639895020791E-2</v>
      </c>
      <c r="Z32" s="95"/>
      <c r="AB32" s="93">
        <v>495</v>
      </c>
      <c r="AC32" s="429" t="e">
        <f>SUM(#REF!*2.4)</f>
        <v>#REF!</v>
      </c>
      <c r="AD32" s="429"/>
    </row>
    <row r="33" spans="1:30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E33" s="94"/>
      <c r="F33" s="94"/>
      <c r="G33" s="90"/>
      <c r="H33" s="412"/>
      <c r="I33" s="115"/>
      <c r="J33" s="53"/>
      <c r="K33" s="86"/>
      <c r="L33" s="81"/>
      <c r="M33" s="86"/>
      <c r="N33" s="106"/>
      <c r="O33" s="53"/>
      <c r="P33" s="86"/>
      <c r="Q33" s="108"/>
      <c r="R33" s="108"/>
      <c r="S33" s="424"/>
      <c r="T33" s="110"/>
      <c r="U33" s="86"/>
      <c r="V33" s="53"/>
      <c r="W33" s="53"/>
      <c r="X33" s="424"/>
      <c r="Y33" s="110"/>
      <c r="Z33" s="95"/>
      <c r="AB33" s="93"/>
      <c r="AC33" s="429"/>
      <c r="AD33" s="429"/>
    </row>
    <row r="34" spans="1:30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IF('UK Prices'!D34=0,"",'UK Prices'!D34)</f>
        <v>Drop Needle Pullover</v>
      </c>
      <c r="E34" s="94"/>
      <c r="F34" s="94"/>
      <c r="G34" s="90">
        <v>360</v>
      </c>
      <c r="H34" s="412">
        <v>360</v>
      </c>
      <c r="I34" s="115">
        <v>418.00000000000006</v>
      </c>
      <c r="J34" s="53"/>
      <c r="K34" s="86"/>
      <c r="L34" s="81">
        <v>0.13</v>
      </c>
      <c r="M34" s="86"/>
      <c r="N34" s="106">
        <f>'Std Cst'!AN34</f>
        <v>175.75808692000001</v>
      </c>
      <c r="O34" s="53">
        <f>'Std Cst'!AO34</f>
        <v>0.4060171760287799</v>
      </c>
      <c r="P34" s="86"/>
      <c r="Q34" s="108">
        <v>0.65276604266666671</v>
      </c>
      <c r="R34" s="108">
        <v>0.54616201888888893</v>
      </c>
      <c r="S34" s="424">
        <f>(I34-N34)/I34</f>
        <v>0.57952610784688996</v>
      </c>
      <c r="T34" s="110">
        <f>S34-Q34</f>
        <v>-7.3239934819776753E-2</v>
      </c>
      <c r="U34" s="86"/>
      <c r="V34" s="53">
        <v>0.60088050881226052</v>
      </c>
      <c r="W34" s="53">
        <v>0.47834714814814816</v>
      </c>
      <c r="X34" s="424">
        <f>((I34*(1-L34))-N34)/(I34*(1-L34))</f>
        <v>0.51669667568608035</v>
      </c>
      <c r="Y34" s="110">
        <f>X34-V34</f>
        <v>-8.4183833126180163E-2</v>
      </c>
      <c r="Z34" s="95"/>
      <c r="AB34" s="93">
        <v>895</v>
      </c>
      <c r="AC34" s="429" t="e">
        <f>SUM(#REF!*2.4)</f>
        <v>#REF!</v>
      </c>
      <c r="AD34" s="429"/>
    </row>
    <row r="35" spans="1:30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E35" s="94"/>
      <c r="F35" s="94"/>
      <c r="G35" s="90"/>
      <c r="H35" s="412"/>
      <c r="I35" s="115">
        <v>401.50000000000006</v>
      </c>
      <c r="J35" s="53"/>
      <c r="K35" s="86"/>
      <c r="L35" s="81">
        <v>0.13</v>
      </c>
      <c r="M35" s="86"/>
      <c r="N35" s="106">
        <f>'Std Cst'!AN35</f>
        <v>159.81857475999999</v>
      </c>
      <c r="O35" s="53">
        <f>'Std Cst'!AO35</f>
        <v>0.23327914727772806</v>
      </c>
      <c r="P35" s="86"/>
      <c r="Q35" s="108">
        <v>0.62438167652173915</v>
      </c>
      <c r="R35" s="108">
        <v>0.60274684598930472</v>
      </c>
      <c r="S35" s="424">
        <f>(I35-N35)/I35</f>
        <v>0.60194626460772116</v>
      </c>
      <c r="T35" s="110">
        <f>S35-Q35</f>
        <v>-2.2435411914017989E-2</v>
      </c>
      <c r="U35" s="86"/>
      <c r="V35" s="53">
        <v>0.56825480059970013</v>
      </c>
      <c r="W35" s="53">
        <v>0.54338717929805147</v>
      </c>
      <c r="X35" s="424">
        <f>((I35*(1-L35))-N35)/(I35*(1-L35))</f>
        <v>0.54246697081347262</v>
      </c>
      <c r="Y35" s="110">
        <f>X35-V35</f>
        <v>-2.5787829786227512E-2</v>
      </c>
      <c r="Z35" s="95"/>
      <c r="AB35" s="93">
        <v>845</v>
      </c>
      <c r="AC35" s="429">
        <v>895</v>
      </c>
      <c r="AD35" s="429"/>
    </row>
    <row r="36" spans="1:30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IF('UK Prices'!D36=0,"",'UK Prices'!D36)</f>
        <v>FJ Track Jacket</v>
      </c>
      <c r="E36" s="94"/>
      <c r="F36" s="94"/>
      <c r="G36" s="90">
        <v>360</v>
      </c>
      <c r="H36" s="412">
        <v>360</v>
      </c>
      <c r="I36" s="115"/>
      <c r="J36" s="53"/>
      <c r="K36" s="86"/>
      <c r="L36" s="81">
        <v>0.13</v>
      </c>
      <c r="M36" s="86"/>
      <c r="N36" s="106">
        <f>'Std Cst'!AN36</f>
        <v>153.99088692000001</v>
      </c>
      <c r="O36" s="53">
        <f>'Std Cst'!AO36</f>
        <v>0.40569039275669277</v>
      </c>
      <c r="P36" s="86"/>
      <c r="Q36" s="108">
        <v>0.69569937599999998</v>
      </c>
      <c r="R36" s="108">
        <v>0.60233313000000011</v>
      </c>
      <c r="S36" s="424" t="e">
        <f>(I36-N36)/I36</f>
        <v>#DIV/0!</v>
      </c>
      <c r="T36" s="110" t="e">
        <f>S36-Q36</f>
        <v>#DIV/0!</v>
      </c>
      <c r="U36" s="86"/>
      <c r="V36" s="53">
        <v>0.65022916781609197</v>
      </c>
      <c r="W36" s="53">
        <v>0.54291164367816103</v>
      </c>
      <c r="X36" s="424" t="e">
        <f>((I36*(1-L36))-N36)/(I36*(1-L36))</f>
        <v>#DIV/0!</v>
      </c>
      <c r="Y36" s="110" t="e">
        <f>X36-V36</f>
        <v>#DIV/0!</v>
      </c>
      <c r="Z36" s="95"/>
      <c r="AB36" s="93">
        <v>895</v>
      </c>
      <c r="AC36" s="429" t="e">
        <f>SUM(#REF!*2.4)</f>
        <v>#REF!</v>
      </c>
      <c r="AD36" s="429"/>
    </row>
    <row r="37" spans="1:30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E37" s="94"/>
      <c r="F37" s="94"/>
      <c r="G37" s="90"/>
      <c r="H37" s="412"/>
      <c r="I37" s="115"/>
      <c r="J37" s="53"/>
      <c r="K37" s="86"/>
      <c r="L37" s="81"/>
      <c r="M37" s="86"/>
      <c r="N37" s="106"/>
      <c r="O37" s="53"/>
      <c r="P37" s="86"/>
      <c r="Q37" s="108"/>
      <c r="R37" s="108"/>
      <c r="S37" s="424"/>
      <c r="T37" s="110"/>
      <c r="U37" s="86"/>
      <c r="V37" s="53"/>
      <c r="W37" s="53"/>
      <c r="X37" s="424"/>
      <c r="Y37" s="110"/>
      <c r="Z37" s="95"/>
      <c r="AB37" s="93"/>
      <c r="AC37" s="429"/>
      <c r="AD37" s="429"/>
    </row>
    <row r="38" spans="1:30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E38" s="94"/>
      <c r="F38" s="117">
        <v>4</v>
      </c>
      <c r="G38" s="90"/>
      <c r="H38" s="412"/>
      <c r="I38" s="115">
        <v>329</v>
      </c>
      <c r="J38" s="53"/>
      <c r="K38" s="86"/>
      <c r="L38" s="81">
        <v>0.13</v>
      </c>
      <c r="M38" s="86"/>
      <c r="N38" s="106">
        <f>'Std Cst'!AN38</f>
        <v>133.62658295999998</v>
      </c>
      <c r="O38" s="53"/>
      <c r="P38" s="86"/>
      <c r="Q38" s="108"/>
      <c r="R38" s="108">
        <v>0.5817304323232324</v>
      </c>
      <c r="S38" s="424">
        <f t="shared" ref="S38:S43" si="7">(I38-N38)/I38</f>
        <v>0.59384017337386019</v>
      </c>
      <c r="T38" s="110"/>
      <c r="U38" s="86"/>
      <c r="V38" s="108"/>
      <c r="W38" s="108">
        <v>0.51923038198072691</v>
      </c>
      <c r="X38" s="424">
        <f t="shared" ref="X38:X43" si="8">((I38*(1-L38))-N38)/(I38*(1-L38))</f>
        <v>0.53314962456765547</v>
      </c>
      <c r="Y38" s="110"/>
      <c r="Z38" s="95"/>
      <c r="AB38" s="93"/>
      <c r="AC38" s="429"/>
      <c r="AD38" s="429"/>
    </row>
    <row r="39" spans="1:30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E39" s="94"/>
      <c r="F39" s="117">
        <v>4</v>
      </c>
      <c r="G39" s="90"/>
      <c r="H39" s="412"/>
      <c r="I39" s="115">
        <v>329</v>
      </c>
      <c r="J39" s="53"/>
      <c r="K39" s="86"/>
      <c r="L39" s="81">
        <v>0.13</v>
      </c>
      <c r="M39" s="86"/>
      <c r="N39" s="106">
        <f>'Std Cst'!AN39</f>
        <v>120.37698295999998</v>
      </c>
      <c r="O39" s="53"/>
      <c r="P39" s="86"/>
      <c r="Q39" s="108"/>
      <c r="R39" s="108">
        <v>0.62317420336700335</v>
      </c>
      <c r="S39" s="424">
        <f t="shared" si="7"/>
        <v>0.63411251379939215</v>
      </c>
      <c r="T39" s="110"/>
      <c r="U39" s="86"/>
      <c r="V39" s="108"/>
      <c r="W39" s="108">
        <v>0.56686690042184296</v>
      </c>
      <c r="X39" s="424">
        <f t="shared" si="8"/>
        <v>0.57943967103378413</v>
      </c>
      <c r="Y39" s="110"/>
      <c r="Z39" s="95"/>
      <c r="AB39" s="93"/>
      <c r="AC39" s="429"/>
      <c r="AD39" s="429"/>
    </row>
    <row r="40" spans="1:30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E40" s="94"/>
      <c r="F40" s="117">
        <v>3</v>
      </c>
      <c r="G40" s="90"/>
      <c r="H40" s="412"/>
      <c r="I40" s="115">
        <v>311</v>
      </c>
      <c r="J40" s="53"/>
      <c r="K40" s="86"/>
      <c r="L40" s="81">
        <v>0.13</v>
      </c>
      <c r="M40" s="86"/>
      <c r="N40" s="106">
        <f>'Std Cst'!AN40</f>
        <v>116.31143783999998</v>
      </c>
      <c r="O40" s="53"/>
      <c r="P40" s="86"/>
      <c r="Q40" s="108"/>
      <c r="R40" s="108">
        <v>0.62191808951048944</v>
      </c>
      <c r="S40" s="424">
        <f t="shared" si="7"/>
        <v>0.6260082384565917</v>
      </c>
      <c r="T40" s="110"/>
      <c r="U40" s="86"/>
      <c r="V40" s="108"/>
      <c r="W40" s="108">
        <v>0.56542309139136715</v>
      </c>
      <c r="X40" s="424">
        <f t="shared" si="8"/>
        <v>0.57012441201907083</v>
      </c>
      <c r="Y40" s="110"/>
      <c r="Z40" s="95"/>
      <c r="AB40" s="93"/>
      <c r="AC40" s="429"/>
      <c r="AD40" s="429"/>
    </row>
    <row r="41" spans="1:30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E41" s="94"/>
      <c r="F41" s="117">
        <v>3</v>
      </c>
      <c r="G41" s="90"/>
      <c r="H41" s="412"/>
      <c r="I41" s="115">
        <v>311</v>
      </c>
      <c r="J41" s="53"/>
      <c r="K41" s="86"/>
      <c r="L41" s="81">
        <v>0.13</v>
      </c>
      <c r="M41" s="86"/>
      <c r="N41" s="106">
        <f>'Std Cst'!AN41</f>
        <v>107.79383783999998</v>
      </c>
      <c r="O41" s="53"/>
      <c r="P41" s="86"/>
      <c r="Q41" s="108"/>
      <c r="R41" s="108">
        <v>0.6495852223776224</v>
      </c>
      <c r="S41" s="424">
        <f t="shared" si="7"/>
        <v>0.65339601980707407</v>
      </c>
      <c r="T41" s="110"/>
      <c r="U41" s="86"/>
      <c r="V41" s="108"/>
      <c r="W41" s="108">
        <v>0.5972243935374969</v>
      </c>
      <c r="X41" s="424">
        <f t="shared" si="8"/>
        <v>0.6016046204679012</v>
      </c>
      <c r="Y41" s="110"/>
      <c r="Z41" s="95"/>
      <c r="AB41" s="93"/>
      <c r="AC41" s="429"/>
      <c r="AD41" s="429"/>
    </row>
    <row r="42" spans="1:30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E42" s="94"/>
      <c r="F42" s="117">
        <v>2</v>
      </c>
      <c r="G42" s="90"/>
      <c r="H42" s="412"/>
      <c r="I42" s="115">
        <v>274</v>
      </c>
      <c r="J42" s="53"/>
      <c r="K42" s="86"/>
      <c r="L42" s="81">
        <v>0.13</v>
      </c>
      <c r="M42" s="86"/>
      <c r="N42" s="106">
        <f>'Std Cst'!AN42</f>
        <v>113.86477075999998</v>
      </c>
      <c r="O42" s="53"/>
      <c r="P42" s="86"/>
      <c r="Q42" s="108"/>
      <c r="R42" s="108">
        <v>0.57318613064516133</v>
      </c>
      <c r="S42" s="424">
        <f t="shared" si="7"/>
        <v>0.58443514321167889</v>
      </c>
      <c r="T42" s="110"/>
      <c r="U42" s="86"/>
      <c r="V42" s="108"/>
      <c r="W42" s="108">
        <v>0.50940934556915096</v>
      </c>
      <c r="X42" s="424">
        <f t="shared" si="8"/>
        <v>0.52233924507089524</v>
      </c>
      <c r="Y42" s="110"/>
      <c r="Z42" s="95"/>
      <c r="AB42" s="93"/>
      <c r="AC42" s="429"/>
      <c r="AD42" s="429"/>
    </row>
    <row r="43" spans="1:30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IF('UK Prices'!D43=0,"",'UK Prices'!D43)</f>
        <v>FJ Perf Shirt - L/S ThermaCool</v>
      </c>
      <c r="E43" s="94"/>
      <c r="F43" s="94"/>
      <c r="G43" s="90">
        <v>325</v>
      </c>
      <c r="H43" s="412">
        <v>325</v>
      </c>
      <c r="I43" s="115"/>
      <c r="J43" s="53"/>
      <c r="K43" s="86"/>
      <c r="L43" s="81">
        <v>0.13</v>
      </c>
      <c r="M43" s="86"/>
      <c r="N43" s="106">
        <f>'Std Cst'!AN43</f>
        <v>135.67935159999999</v>
      </c>
      <c r="O43" s="53">
        <f>'Std Cst'!AO43</f>
        <v>0.405640257112723</v>
      </c>
      <c r="P43" s="86"/>
      <c r="Q43" s="108">
        <v>0.70300016246153851</v>
      </c>
      <c r="R43" s="108">
        <v>0.61188247384615391</v>
      </c>
      <c r="S43" s="424" t="e">
        <f t="shared" si="7"/>
        <v>#DIV/0!</v>
      </c>
      <c r="T43" s="110" t="e">
        <f>S43-Q43</f>
        <v>#DIV/0!</v>
      </c>
      <c r="U43" s="86"/>
      <c r="V43" s="53">
        <v>0.65862087639257294</v>
      </c>
      <c r="W43" s="53">
        <v>0.55388790097259066</v>
      </c>
      <c r="X43" s="424" t="e">
        <f t="shared" si="8"/>
        <v>#DIV/0!</v>
      </c>
      <c r="Y43" s="110" t="e">
        <f>X43-V43</f>
        <v>#DIV/0!</v>
      </c>
      <c r="Z43" s="95"/>
      <c r="AB43" s="93">
        <v>795</v>
      </c>
      <c r="AC43" s="429" t="e">
        <f>SUM(#REF!*2.4)</f>
        <v>#REF!</v>
      </c>
      <c r="AD43" s="429"/>
    </row>
    <row r="44" spans="1:30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E44" s="94"/>
      <c r="F44" s="94"/>
      <c r="G44" s="90"/>
      <c r="H44" s="412"/>
      <c r="I44" s="115"/>
      <c r="J44" s="53"/>
      <c r="K44" s="86"/>
      <c r="L44" s="81"/>
      <c r="M44" s="86"/>
      <c r="N44" s="106"/>
      <c r="O44" s="53"/>
      <c r="P44" s="86"/>
      <c r="Q44" s="108"/>
      <c r="R44" s="108"/>
      <c r="S44" s="424"/>
      <c r="T44" s="110"/>
      <c r="U44" s="86"/>
      <c r="V44" s="53"/>
      <c r="W44" s="53"/>
      <c r="X44" s="424"/>
      <c r="Y44" s="110"/>
      <c r="Z44" s="95"/>
      <c r="AB44" s="93"/>
      <c r="AC44" s="429"/>
      <c r="AD44" s="429"/>
    </row>
    <row r="45" spans="1:30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IF('UK Prices'!D45=0,"",'UK Prices'!D45)</f>
        <v>FJ Perf Autumn Plaid Trouser (Athletic Fit)</v>
      </c>
      <c r="E45" s="94"/>
      <c r="F45" s="94"/>
      <c r="G45" s="90">
        <v>395</v>
      </c>
      <c r="H45" s="412">
        <v>395</v>
      </c>
      <c r="I45" s="115"/>
      <c r="J45" s="53">
        <f>(I45-G45)/G45</f>
        <v>-1</v>
      </c>
      <c r="K45" s="86"/>
      <c r="L45" s="81">
        <v>0.13</v>
      </c>
      <c r="M45" s="86"/>
      <c r="N45" s="106">
        <f>'Std Cst'!AN45</f>
        <v>208.394914</v>
      </c>
      <c r="O45" s="53">
        <f>'Std Cst'!AO45</f>
        <v>0.40621632151175874</v>
      </c>
      <c r="P45" s="86"/>
      <c r="Q45" s="108">
        <v>0.62482154936708856</v>
      </c>
      <c r="R45" s="108">
        <v>0.50959559493670881</v>
      </c>
      <c r="S45" s="424" t="e">
        <f>(I45-N45)/I45</f>
        <v>#DIV/0!</v>
      </c>
      <c r="T45" s="110" t="e">
        <f>S45-Q45</f>
        <v>#DIV/0!</v>
      </c>
      <c r="U45" s="86"/>
      <c r="V45" s="53">
        <v>0.5687604015713662</v>
      </c>
      <c r="W45" s="53">
        <v>0.43631677578932049</v>
      </c>
      <c r="X45" s="424" t="e">
        <f>((I45*(1-L45))-N45)/(I45*(1-L45))</f>
        <v>#DIV/0!</v>
      </c>
      <c r="Y45" s="110" t="e">
        <f>X45-V45</f>
        <v>#DIV/0!</v>
      </c>
      <c r="Z45" s="95"/>
      <c r="AB45" s="93">
        <v>945</v>
      </c>
      <c r="AC45" s="429" t="e">
        <f>SUM(#REF!*2.4)</f>
        <v>#REF!</v>
      </c>
      <c r="AD45" s="429"/>
    </row>
    <row r="46" spans="1:30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E46" s="94"/>
      <c r="F46" s="94"/>
      <c r="G46" s="90">
        <v>345</v>
      </c>
      <c r="H46" s="412">
        <v>345</v>
      </c>
      <c r="I46" s="115">
        <v>401.50000000000006</v>
      </c>
      <c r="J46" s="53">
        <f>(I46-G46)/G46</f>
        <v>0.16376811594202914</v>
      </c>
      <c r="K46" s="86"/>
      <c r="L46" s="81">
        <v>0.13</v>
      </c>
      <c r="M46" s="86"/>
      <c r="N46" s="106">
        <f>'Std Cst'!AN46</f>
        <v>182.23291631999999</v>
      </c>
      <c r="O46" s="53">
        <f>'Std Cst'!AO46</f>
        <v>0.40620292864464769</v>
      </c>
      <c r="P46" s="86"/>
      <c r="Q46" s="108">
        <v>0.62437046539130436</v>
      </c>
      <c r="R46" s="108">
        <v>0.50900884869565222</v>
      </c>
      <c r="S46" s="424">
        <f>(I46-N46)/I46</f>
        <v>0.54611976009962648</v>
      </c>
      <c r="T46" s="110">
        <f>S46-Q46</f>
        <v>-7.825070529167788E-2</v>
      </c>
      <c r="U46" s="86"/>
      <c r="V46" s="53">
        <v>0.56824191424287851</v>
      </c>
      <c r="W46" s="53">
        <v>0.43564235482258867</v>
      </c>
      <c r="X46" s="424">
        <f>((I46*(1-L46))-N46)/(I46*(1-L46))</f>
        <v>0.47829857482715693</v>
      </c>
      <c r="Y46" s="110">
        <f>X46-V46</f>
        <v>-8.9943339415721579E-2</v>
      </c>
      <c r="Z46" s="95"/>
      <c r="AB46" s="93">
        <v>845</v>
      </c>
      <c r="AC46" s="429"/>
      <c r="AD46" s="429"/>
    </row>
    <row r="47" spans="1:30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E47" s="94"/>
      <c r="F47" s="94"/>
      <c r="G47" s="90"/>
      <c r="H47" s="412"/>
      <c r="I47" s="115"/>
      <c r="J47" s="53"/>
      <c r="K47" s="86"/>
      <c r="L47" s="81"/>
      <c r="M47" s="86"/>
      <c r="N47" s="106"/>
      <c r="O47" s="53"/>
      <c r="P47" s="86"/>
      <c r="Q47" s="108"/>
      <c r="R47" s="108"/>
      <c r="S47" s="424"/>
      <c r="T47" s="110"/>
      <c r="U47" s="86"/>
      <c r="V47" s="53"/>
      <c r="W47" s="53"/>
      <c r="X47" s="424"/>
      <c r="Y47" s="110"/>
      <c r="Z47" s="95"/>
      <c r="AB47" s="93"/>
      <c r="AC47" s="429"/>
      <c r="AD47" s="429"/>
    </row>
    <row r="48" spans="1:30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E48" s="94"/>
      <c r="F48" s="94"/>
      <c r="G48" s="90">
        <v>750</v>
      </c>
      <c r="H48" s="412">
        <v>825</v>
      </c>
      <c r="I48" s="115">
        <v>869.00000000000011</v>
      </c>
      <c r="J48" s="53">
        <f>(I48-G48)/G48</f>
        <v>0.15866666666666682</v>
      </c>
      <c r="K48" s="86"/>
      <c r="L48" s="81">
        <v>0.13</v>
      </c>
      <c r="M48" s="86"/>
      <c r="N48" s="106">
        <f>'Std Cst'!AN48</f>
        <v>353.60495976000004</v>
      </c>
      <c r="O48" s="53">
        <f>'Std Cst'!AO48</f>
        <v>0.40702844531555221</v>
      </c>
      <c r="P48" s="86"/>
      <c r="Q48" s="108">
        <v>0.66491560191999999</v>
      </c>
      <c r="R48" s="108">
        <v>0.60155249745454553</v>
      </c>
      <c r="S48" s="424">
        <f t="shared" ref="S48:S56" si="9">(I48-N48)/I48</f>
        <v>0.59308980464902183</v>
      </c>
      <c r="T48" s="110">
        <f>S48-Q48</f>
        <v>-7.1825797270978153E-2</v>
      </c>
      <c r="U48" s="86"/>
      <c r="V48" s="53">
        <v>0.61484551944827581</v>
      </c>
      <c r="W48" s="53">
        <v>0.54201436489028221</v>
      </c>
      <c r="X48" s="424">
        <f t="shared" ref="X48:X56" si="10">((I48*(1-L48))-N48)/(I48*(1-L48))</f>
        <v>0.53228713178048492</v>
      </c>
      <c r="Y48" s="110">
        <f>X48-V48</f>
        <v>-8.2558387667790889E-2</v>
      </c>
      <c r="Z48" s="95"/>
      <c r="AB48" s="93">
        <v>1795</v>
      </c>
      <c r="AC48" s="429">
        <v>1895</v>
      </c>
      <c r="AD48" s="429"/>
    </row>
    <row r="49" spans="1:30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E49" s="94"/>
      <c r="F49" s="94"/>
      <c r="G49" s="90">
        <v>495</v>
      </c>
      <c r="H49" s="412">
        <v>545</v>
      </c>
      <c r="I49" s="115">
        <v>572</v>
      </c>
      <c r="J49" s="53">
        <f>(I49-G49)/G49</f>
        <v>0.15555555555555556</v>
      </c>
      <c r="K49" s="86"/>
      <c r="L49" s="81">
        <v>0.13</v>
      </c>
      <c r="M49" s="86"/>
      <c r="N49" s="106">
        <f>'Std Cst'!AN49</f>
        <v>260.40102036000002</v>
      </c>
      <c r="O49" s="53">
        <f>'Std Cst'!AO49</f>
        <v>0.40716968262023029</v>
      </c>
      <c r="P49" s="86"/>
      <c r="Q49" s="108">
        <v>0.62615548509090901</v>
      </c>
      <c r="R49" s="108">
        <v>0.55585685211009184</v>
      </c>
      <c r="S49" s="424">
        <f t="shared" si="9"/>
        <v>0.54475346090909083</v>
      </c>
      <c r="T49" s="110">
        <f>S49-Q49</f>
        <v>-8.1402024181818189E-2</v>
      </c>
      <c r="U49" s="86"/>
      <c r="V49" s="53">
        <v>0.57029366102403334</v>
      </c>
      <c r="W49" s="53">
        <v>0.48949063460930081</v>
      </c>
      <c r="X49" s="424">
        <f t="shared" si="10"/>
        <v>0.47672811598746079</v>
      </c>
      <c r="Y49" s="110">
        <f>X49-V49</f>
        <v>-9.3565545036572551E-2</v>
      </c>
      <c r="Z49" s="95"/>
      <c r="AB49" s="93">
        <v>1195</v>
      </c>
      <c r="AC49" s="429">
        <v>1295</v>
      </c>
      <c r="AD49" s="429"/>
    </row>
    <row r="50" spans="1:30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IF('UK Prices'!D50=0,"",'UK Prices'!D50)</f>
        <v>Womens Thermal Base Layer Mock</v>
      </c>
      <c r="E50" s="94"/>
      <c r="F50" s="94"/>
      <c r="G50" s="90">
        <v>225</v>
      </c>
      <c r="H50" s="412">
        <v>248</v>
      </c>
      <c r="I50" s="115">
        <v>258.5</v>
      </c>
      <c r="J50" s="53">
        <f>(I50-G50)/G50</f>
        <v>0.14888888888888888</v>
      </c>
      <c r="K50" s="86"/>
      <c r="L50" s="81">
        <v>0.13</v>
      </c>
      <c r="M50" s="86"/>
      <c r="N50" s="106">
        <f>'Std Cst'!AN50</f>
        <v>81.472554279999983</v>
      </c>
      <c r="O50" s="53">
        <f>'Std Cst'!AO50</f>
        <v>0.18872438128460783</v>
      </c>
      <c r="P50" s="86"/>
      <c r="Q50" s="108">
        <v>0.69538755413333342</v>
      </c>
      <c r="R50" s="108">
        <v>0.6945410532258065</v>
      </c>
      <c r="S50" s="424">
        <f t="shared" si="9"/>
        <v>0.68482570878143134</v>
      </c>
      <c r="T50" s="110">
        <f>S50-Q50</f>
        <v>-1.0561845351902077E-2</v>
      </c>
      <c r="U50" s="86"/>
      <c r="V50" s="53">
        <v>0.64987075187739474</v>
      </c>
      <c r="W50" s="53">
        <v>0.64889776232851326</v>
      </c>
      <c r="X50" s="424">
        <f t="shared" si="10"/>
        <v>0.63773069974877183</v>
      </c>
      <c r="Y50" s="110">
        <f>X50-V50</f>
        <v>-1.2140052128622902E-2</v>
      </c>
      <c r="Z50" s="95"/>
      <c r="AB50" s="93">
        <v>545</v>
      </c>
      <c r="AC50" s="429">
        <v>595</v>
      </c>
      <c r="AD50" s="429"/>
    </row>
    <row r="51" spans="1:30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IF('UK Prices'!D51=0,"",'UK Prices'!D51)</f>
        <v>Womens Thermal Base Layer Crew</v>
      </c>
      <c r="E51" s="94"/>
      <c r="F51" s="94"/>
      <c r="G51" s="90">
        <v>225</v>
      </c>
      <c r="H51" s="412">
        <v>225</v>
      </c>
      <c r="I51" s="115">
        <v>258.5</v>
      </c>
      <c r="J51" s="53">
        <f>(I51-G51)/G51</f>
        <v>0.14888888888888888</v>
      </c>
      <c r="K51" s="86"/>
      <c r="L51" s="81">
        <v>0.13</v>
      </c>
      <c r="M51" s="86"/>
      <c r="N51" s="106">
        <f>'Std Cst'!AN51</f>
        <v>96.345689959999987</v>
      </c>
      <c r="O51" s="53">
        <f>'Std Cst'!AO51</f>
        <v>0.4057306991202837</v>
      </c>
      <c r="P51" s="86"/>
      <c r="Q51" s="108">
        <v>0.69538755413333342</v>
      </c>
      <c r="R51" s="108">
        <v>0.60191861511111122</v>
      </c>
      <c r="S51" s="424">
        <f t="shared" si="9"/>
        <v>0.62728940054158611</v>
      </c>
      <c r="T51" s="110">
        <f>S51-Q51</f>
        <v>-6.8098153591747312E-2</v>
      </c>
      <c r="U51" s="86"/>
      <c r="V51" s="53">
        <v>0.64987075187739474</v>
      </c>
      <c r="W51" s="53">
        <v>0.54243518978288641</v>
      </c>
      <c r="X51" s="424">
        <f t="shared" si="10"/>
        <v>0.57159701211676572</v>
      </c>
      <c r="Y51" s="110">
        <f>X51-V51</f>
        <v>-7.8273739760629013E-2</v>
      </c>
      <c r="Z51" s="95"/>
      <c r="AB51" s="93">
        <v>545</v>
      </c>
      <c r="AC51" s="429" t="e">
        <f>SUM(#REF!*2.4)</f>
        <v>#REF!</v>
      </c>
      <c r="AD51" s="429"/>
    </row>
    <row r="52" spans="1:30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226" t="str">
        <f>IF('UK Prices'!D52=0,"",'UK Prices'!D52)</f>
        <v>Womens Quilted Jacket</v>
      </c>
      <c r="E52" s="94"/>
      <c r="F52" s="94"/>
      <c r="G52" s="90"/>
      <c r="H52" s="412"/>
      <c r="I52" s="115">
        <v>567</v>
      </c>
      <c r="J52" s="53"/>
      <c r="K52" s="86"/>
      <c r="L52" s="81">
        <v>0.13</v>
      </c>
      <c r="M52" s="86"/>
      <c r="N52" s="106">
        <f>'Std Cst'!AN52</f>
        <v>248.00783799999999</v>
      </c>
      <c r="O52" s="53"/>
      <c r="P52" s="86"/>
      <c r="Q52" s="108"/>
      <c r="R52" s="108">
        <v>0.55919323135755261</v>
      </c>
      <c r="S52" s="424">
        <f t="shared" si="9"/>
        <v>0.56259640564373903</v>
      </c>
      <c r="T52" s="110"/>
      <c r="U52" s="86"/>
      <c r="V52" s="53"/>
      <c r="W52" s="53">
        <v>0.49332555328454314</v>
      </c>
      <c r="X52" s="424">
        <f t="shared" si="10"/>
        <v>0.49723724786636669</v>
      </c>
      <c r="Y52" s="110"/>
      <c r="Z52" s="95"/>
      <c r="AB52" s="93"/>
      <c r="AC52" s="429"/>
      <c r="AD52" s="429"/>
    </row>
    <row r="53" spans="1:30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IF('UK Prices'!D53=0,"",'UK Prices'!D53)</f>
        <v>Womens Softshell Jacket</v>
      </c>
      <c r="E53" s="94"/>
      <c r="F53" s="94"/>
      <c r="G53" s="90"/>
      <c r="H53" s="412">
        <v>475</v>
      </c>
      <c r="I53" s="115">
        <v>583</v>
      </c>
      <c r="J53" s="53"/>
      <c r="K53" s="86"/>
      <c r="L53" s="81">
        <v>0.13</v>
      </c>
      <c r="M53" s="86"/>
      <c r="N53" s="106">
        <f>'Std Cst'!AN53</f>
        <v>249.90063799999999</v>
      </c>
      <c r="O53" s="53"/>
      <c r="P53" s="86"/>
      <c r="Q53" s="108"/>
      <c r="R53" s="108">
        <v>0.55498019157088119</v>
      </c>
      <c r="S53" s="424">
        <f t="shared" si="9"/>
        <v>0.57135396569468277</v>
      </c>
      <c r="T53" s="110"/>
      <c r="U53" s="86"/>
      <c r="V53" s="53"/>
      <c r="W53" s="53">
        <v>0.4884829788171049</v>
      </c>
      <c r="X53" s="424">
        <f t="shared" si="10"/>
        <v>0.50730340884446279</v>
      </c>
      <c r="Y53" s="110"/>
      <c r="Z53" s="95"/>
      <c r="AB53" s="93"/>
      <c r="AC53" s="429"/>
      <c r="AD53" s="429"/>
    </row>
    <row r="54" spans="1:30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E54" s="94"/>
      <c r="F54" s="94"/>
      <c r="G54" s="90"/>
      <c r="H54" s="412"/>
      <c r="I54" s="115">
        <v>510</v>
      </c>
      <c r="J54" s="53"/>
      <c r="K54" s="86"/>
      <c r="L54" s="81">
        <v>0.13</v>
      </c>
      <c r="M54" s="86"/>
      <c r="N54" s="106">
        <f>'Std Cst'!AN54</f>
        <v>210.59833600000002</v>
      </c>
      <c r="O54" s="53"/>
      <c r="P54" s="86"/>
      <c r="Q54" s="108"/>
      <c r="R54" s="108">
        <v>0.60449955555555546</v>
      </c>
      <c r="S54" s="424">
        <f t="shared" si="9"/>
        <v>0.58706208627450973</v>
      </c>
      <c r="T54" s="110"/>
      <c r="U54" s="86"/>
      <c r="V54" s="53"/>
      <c r="W54" s="53">
        <v>0.54540178799489136</v>
      </c>
      <c r="X54" s="424">
        <f t="shared" si="10"/>
        <v>0.52535871985575833</v>
      </c>
      <c r="Y54" s="110"/>
      <c r="Z54" s="95"/>
      <c r="AB54" s="93"/>
      <c r="AC54" s="429"/>
      <c r="AD54" s="429"/>
    </row>
    <row r="55" spans="1:30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IF('UK Prices'!D55=0,"",'UK Prices'!D55)</f>
        <v>Womens Hybrid Vest</v>
      </c>
      <c r="E55" s="94"/>
      <c r="F55" s="94"/>
      <c r="G55" s="90">
        <v>450</v>
      </c>
      <c r="H55" s="412">
        <v>450</v>
      </c>
      <c r="I55" s="115">
        <v>522.5</v>
      </c>
      <c r="J55" s="53"/>
      <c r="K55" s="86"/>
      <c r="L55" s="81">
        <v>0.13</v>
      </c>
      <c r="M55" s="86"/>
      <c r="N55" s="106">
        <f>'Std Cst'!AN55</f>
        <v>229.52633599999999</v>
      </c>
      <c r="O55" s="53">
        <f>'Std Cst'!AO55</f>
        <v>0.40613676231073287</v>
      </c>
      <c r="P55" s="86"/>
      <c r="Q55" s="108">
        <v>0.63726250666666662</v>
      </c>
      <c r="R55" s="108">
        <v>0.56897632323232328</v>
      </c>
      <c r="S55" s="424">
        <f t="shared" si="9"/>
        <v>0.56071514641148323</v>
      </c>
      <c r="T55" s="110">
        <f>S55-Q55</f>
        <v>-7.6547360255183383E-2</v>
      </c>
      <c r="U55" s="86"/>
      <c r="V55" s="53">
        <v>0.58306035249042143</v>
      </c>
      <c r="W55" s="53">
        <v>0.50457048647393477</v>
      </c>
      <c r="X55" s="424">
        <f t="shared" si="10"/>
        <v>0.49507488093273938</v>
      </c>
      <c r="Y55" s="110">
        <f>X55-V55</f>
        <v>-8.7985471557682049E-2</v>
      </c>
      <c r="Z55" s="95"/>
      <c r="AB55" s="93">
        <v>1095</v>
      </c>
      <c r="AC55" s="354"/>
      <c r="AD55" s="354"/>
    </row>
    <row r="56" spans="1:30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383" t="str">
        <f>IF('UK Prices'!D56=0,"",'UK Prices'!D56)</f>
        <v>Womens FJ Brushed Chill-Out</v>
      </c>
      <c r="E56" s="94"/>
      <c r="F56" s="94"/>
      <c r="G56" s="90">
        <v>285</v>
      </c>
      <c r="H56" s="412">
        <v>285</v>
      </c>
      <c r="I56" s="115">
        <v>330</v>
      </c>
      <c r="J56" s="53"/>
      <c r="K56" s="86"/>
      <c r="L56" s="81">
        <v>0.13</v>
      </c>
      <c r="M56" s="86"/>
      <c r="N56" s="106">
        <f>'Std Cst'!AN56</f>
        <v>123.97262019999999</v>
      </c>
      <c r="O56" s="53">
        <f>'Std Cst'!AO56</f>
        <v>0.40574148203753213</v>
      </c>
      <c r="P56" s="86"/>
      <c r="Q56" s="108">
        <v>0.69056070736842112</v>
      </c>
      <c r="R56" s="108">
        <v>0.59560876491228065</v>
      </c>
      <c r="S56" s="424">
        <f t="shared" si="9"/>
        <v>0.62432539333333337</v>
      </c>
      <c r="T56" s="110">
        <f>S56-Q56</f>
        <v>-6.6235314035087756E-2</v>
      </c>
      <c r="U56" s="86"/>
      <c r="V56" s="53">
        <v>0.64432265214761042</v>
      </c>
      <c r="W56" s="53">
        <v>0.53518248840492022</v>
      </c>
      <c r="X56" s="424">
        <f t="shared" si="10"/>
        <v>0.56819010727969355</v>
      </c>
      <c r="Y56" s="110">
        <f>X56-V56</f>
        <v>-7.6132544867916874E-2</v>
      </c>
      <c r="Z56" s="95"/>
      <c r="AB56" s="93">
        <v>695</v>
      </c>
      <c r="AC56" s="354"/>
      <c r="AD56" s="354"/>
    </row>
    <row r="57" spans="1:30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E57" s="94"/>
      <c r="F57" s="94"/>
      <c r="G57" s="90"/>
      <c r="H57" s="412"/>
      <c r="I57" s="115"/>
      <c r="J57" s="53"/>
      <c r="K57" s="86"/>
      <c r="L57" s="81"/>
      <c r="M57" s="86"/>
      <c r="N57" s="106"/>
      <c r="O57" s="53"/>
      <c r="P57" s="86"/>
      <c r="Q57" s="108"/>
      <c r="R57" s="108"/>
      <c r="S57" s="424"/>
      <c r="T57" s="110"/>
      <c r="U57" s="86"/>
      <c r="V57" s="53"/>
      <c r="W57" s="53"/>
      <c r="X57" s="424"/>
      <c r="Y57" s="110"/>
      <c r="Z57" s="95"/>
      <c r="AB57" s="93"/>
      <c r="AC57" s="354"/>
      <c r="AD57" s="354"/>
    </row>
    <row r="58" spans="1:30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383" t="str">
        <f>IF('UK Prices'!D58=0,"",'UK Prices'!D58)</f>
        <v>Junior FJ Textured Chill-Out 1/4 zip</v>
      </c>
      <c r="E58" s="94"/>
      <c r="F58" s="94"/>
      <c r="G58" s="90">
        <v>220</v>
      </c>
      <c r="H58" s="430">
        <v>220</v>
      </c>
      <c r="I58" s="115">
        <v>269.5</v>
      </c>
      <c r="J58" s="53">
        <f>(I58-G58)/G58</f>
        <v>0.22500000000000001</v>
      </c>
      <c r="K58" s="95"/>
      <c r="L58" s="81">
        <v>0.13</v>
      </c>
      <c r="M58" s="95"/>
      <c r="N58" s="106">
        <f>'Std Cst'!AN58</f>
        <v>142.63998839999999</v>
      </c>
      <c r="O58" s="53">
        <f>'Std Cst'!AO58</f>
        <v>0.28864277544448846</v>
      </c>
      <c r="P58" s="86"/>
      <c r="Q58" s="108">
        <v>0.49686321454545451</v>
      </c>
      <c r="R58" s="108">
        <v>0.39736834545454541</v>
      </c>
      <c r="S58" s="424">
        <f>(I58-N58)/I58</f>
        <v>0.47072360519480522</v>
      </c>
      <c r="T58" s="110">
        <f>S58-Q58</f>
        <v>-2.6139609350649295E-2</v>
      </c>
      <c r="U58" s="86"/>
      <c r="V58" s="53">
        <v>0.42168185579937306</v>
      </c>
      <c r="W58" s="53">
        <v>0.3073199373040752</v>
      </c>
      <c r="X58" s="424">
        <f>((I58*(1-L58))-N58)/(I58*(1-L58))</f>
        <v>0.39163632781012098</v>
      </c>
      <c r="Y58" s="110">
        <f>X58-V58</f>
        <v>-3.0045527989252085E-2</v>
      </c>
      <c r="Z58" s="95"/>
      <c r="AB58" s="93">
        <v>545</v>
      </c>
      <c r="AC58" s="354"/>
      <c r="AD58" s="354"/>
    </row>
    <row r="59" spans="1:30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IF('UK Prices'!D59=0,"",'UK Prices'!D59)</f>
        <v>#REF!</v>
      </c>
      <c r="E59" s="94"/>
      <c r="F59" s="94"/>
      <c r="G59" s="90">
        <v>220</v>
      </c>
      <c r="H59" s="412">
        <v>242</v>
      </c>
      <c r="I59" s="115">
        <v>269.5</v>
      </c>
      <c r="J59" s="53">
        <f>(I59-G59)/G59</f>
        <v>0.22500000000000001</v>
      </c>
      <c r="K59" s="95"/>
      <c r="L59" s="81">
        <v>0.13</v>
      </c>
      <c r="M59" s="95"/>
      <c r="N59" s="106">
        <f>'Std Cst'!AN59</f>
        <v>154.82389467999997</v>
      </c>
      <c r="O59" s="53">
        <f>'Std Cst'!AO59</f>
        <v>0.39871501381558117</v>
      </c>
      <c r="P59" s="86"/>
      <c r="Q59" s="108">
        <v>0.49686321454545451</v>
      </c>
      <c r="R59" s="108">
        <v>0.40537197190082652</v>
      </c>
      <c r="S59" s="424">
        <f>(I59-N59)/I59</f>
        <v>0.4255143054545456</v>
      </c>
      <c r="T59" s="110">
        <f>S59-Q59</f>
        <v>-7.1348909090908907E-2</v>
      </c>
      <c r="U59" s="86"/>
      <c r="V59" s="53">
        <v>0.42168185579937306</v>
      </c>
      <c r="W59" s="53">
        <v>0.31651950793198447</v>
      </c>
      <c r="X59" s="424">
        <f>((I59*(1-L59))-N59)/(I59*(1-L59))</f>
        <v>0.33967161546499491</v>
      </c>
      <c r="Y59" s="110">
        <f>X59-V59</f>
        <v>-8.2010240334378148E-2</v>
      </c>
      <c r="Z59" s="95"/>
      <c r="AB59" s="93">
        <v>545</v>
      </c>
      <c r="AC59" s="395">
        <v>595</v>
      </c>
      <c r="AD59" s="395"/>
    </row>
    <row r="60" spans="1:30" x14ac:dyDescent="0.45">
      <c r="D60" s="23"/>
      <c r="K60" s="95"/>
      <c r="M60" s="95"/>
      <c r="N60" s="95"/>
      <c r="O60" s="117"/>
      <c r="P60" s="95"/>
      <c r="Q60" s="95"/>
      <c r="R60" s="95"/>
      <c r="S60" s="426"/>
      <c r="U60" s="95"/>
      <c r="Z60" s="95"/>
    </row>
    <row r="61" spans="1:30" x14ac:dyDescent="0.45">
      <c r="D61" s="23"/>
      <c r="K61" s="95"/>
      <c r="M61" s="95"/>
      <c r="N61" s="95"/>
      <c r="O61" s="117"/>
      <c r="P61" s="95"/>
      <c r="Q61" s="95"/>
      <c r="R61" s="95"/>
      <c r="S61" s="426"/>
      <c r="U61" s="95"/>
      <c r="Z61" s="95"/>
    </row>
    <row r="62" spans="1:30" x14ac:dyDescent="0.45">
      <c r="D62" s="23"/>
      <c r="K62" s="95"/>
      <c r="M62" s="95"/>
      <c r="N62" s="95"/>
      <c r="O62" s="117"/>
      <c r="P62" s="95"/>
      <c r="Q62" s="95"/>
      <c r="R62" s="95"/>
      <c r="S62" s="426"/>
      <c r="U62" s="95"/>
      <c r="Z62" s="95"/>
    </row>
    <row r="63" spans="1:30" x14ac:dyDescent="0.45">
      <c r="D63" s="23"/>
      <c r="K63" s="95"/>
      <c r="M63" s="95"/>
      <c r="N63" s="95"/>
      <c r="O63" s="117"/>
      <c r="P63" s="95"/>
      <c r="Q63" s="95"/>
      <c r="R63" s="95"/>
      <c r="S63" s="426"/>
      <c r="U63" s="95"/>
      <c r="Z63" s="95"/>
    </row>
    <row r="64" spans="1:30" x14ac:dyDescent="0.45">
      <c r="D64" s="23"/>
      <c r="K64" s="95"/>
      <c r="M64" s="95"/>
      <c r="N64" s="95"/>
      <c r="O64" s="117"/>
      <c r="P64" s="95"/>
      <c r="Q64" s="95"/>
      <c r="R64" s="95"/>
      <c r="S64" s="426"/>
      <c r="U64" s="95"/>
      <c r="Z64" s="95"/>
    </row>
    <row r="65" spans="4:26" x14ac:dyDescent="0.45">
      <c r="D65" s="23"/>
      <c r="K65" s="95"/>
      <c r="M65" s="95"/>
      <c r="N65" s="95"/>
      <c r="O65" s="117"/>
      <c r="P65" s="95"/>
      <c r="Q65" s="95"/>
      <c r="R65" s="95"/>
      <c r="S65" s="426"/>
      <c r="U65" s="95"/>
      <c r="Z65" s="95"/>
    </row>
    <row r="66" spans="4:26" x14ac:dyDescent="0.45">
      <c r="D66" s="23"/>
      <c r="K66" s="95"/>
      <c r="M66" s="95"/>
      <c r="N66" s="95"/>
      <c r="O66" s="117"/>
      <c r="P66" s="95"/>
      <c r="Q66" s="95"/>
      <c r="R66" s="95"/>
      <c r="S66" s="426"/>
      <c r="U66" s="95"/>
      <c r="Z66" s="95"/>
    </row>
    <row r="67" spans="4:26" x14ac:dyDescent="0.45">
      <c r="D67" s="23"/>
      <c r="K67" s="95"/>
      <c r="M67" s="95"/>
      <c r="N67" s="95"/>
      <c r="O67" s="117"/>
      <c r="P67" s="95"/>
      <c r="Q67" s="95"/>
      <c r="R67" s="95"/>
      <c r="S67" s="426"/>
      <c r="U67" s="95"/>
      <c r="Z67" s="95"/>
    </row>
    <row r="68" spans="4:26" x14ac:dyDescent="0.45">
      <c r="D68" s="23"/>
      <c r="K68" s="95"/>
      <c r="M68" s="95"/>
      <c r="N68" s="95"/>
      <c r="O68" s="117"/>
      <c r="P68" s="95"/>
      <c r="Q68" s="95"/>
      <c r="R68" s="95"/>
      <c r="S68" s="426"/>
      <c r="U68" s="95"/>
      <c r="Z68" s="95"/>
    </row>
    <row r="69" spans="4:26" x14ac:dyDescent="0.45">
      <c r="D69" s="23"/>
      <c r="K69" s="95"/>
      <c r="M69" s="95"/>
      <c r="N69" s="95"/>
      <c r="O69" s="117"/>
      <c r="P69" s="95"/>
      <c r="Q69" s="95"/>
      <c r="R69" s="95"/>
      <c r="S69" s="426"/>
      <c r="U69" s="95"/>
      <c r="Z69" s="95"/>
    </row>
    <row r="70" spans="4:26" x14ac:dyDescent="0.45">
      <c r="D70" s="23"/>
      <c r="K70" s="95"/>
      <c r="M70" s="95"/>
      <c r="N70" s="95"/>
      <c r="O70" s="117"/>
      <c r="P70" s="95"/>
      <c r="Q70" s="95"/>
      <c r="R70" s="95"/>
      <c r="S70" s="426"/>
      <c r="U70" s="95"/>
      <c r="Z70" s="95"/>
    </row>
    <row r="71" spans="4:26" x14ac:dyDescent="0.45">
      <c r="D71" s="23"/>
      <c r="K71" s="95"/>
      <c r="M71" s="95"/>
      <c r="N71" s="95"/>
      <c r="O71" s="117"/>
      <c r="P71" s="95"/>
      <c r="Q71" s="95"/>
      <c r="R71" s="95"/>
      <c r="S71" s="426"/>
      <c r="U71" s="95"/>
      <c r="Z71" s="95"/>
    </row>
    <row r="72" spans="4:26" x14ac:dyDescent="0.45">
      <c r="D72" s="23"/>
      <c r="K72" s="95"/>
      <c r="M72" s="95"/>
      <c r="N72" s="95"/>
      <c r="O72" s="117"/>
      <c r="P72" s="95"/>
      <c r="Q72" s="95"/>
      <c r="R72" s="95"/>
      <c r="S72" s="426"/>
      <c r="U72" s="95"/>
      <c r="Z72" s="95"/>
    </row>
    <row r="73" spans="4:26" x14ac:dyDescent="0.45">
      <c r="D73" s="23"/>
      <c r="K73" s="95"/>
      <c r="M73" s="95"/>
      <c r="N73" s="95"/>
      <c r="O73" s="117"/>
      <c r="P73" s="95"/>
      <c r="Q73" s="95"/>
      <c r="R73" s="95"/>
      <c r="S73" s="426"/>
      <c r="U73" s="95"/>
      <c r="Z73" s="95"/>
    </row>
    <row r="74" spans="4:26" x14ac:dyDescent="0.45">
      <c r="D74" s="23"/>
      <c r="K74" s="95"/>
      <c r="M74" s="95"/>
      <c r="N74" s="95"/>
      <c r="O74" s="117"/>
      <c r="P74" s="95"/>
      <c r="Q74" s="95"/>
      <c r="R74" s="95"/>
      <c r="S74" s="426"/>
      <c r="U74" s="95"/>
      <c r="Z74" s="95"/>
    </row>
    <row r="75" spans="4:26" x14ac:dyDescent="0.45">
      <c r="D75" s="23"/>
      <c r="K75" s="95"/>
      <c r="M75" s="95"/>
      <c r="N75" s="95"/>
      <c r="O75" s="117"/>
      <c r="P75" s="95"/>
      <c r="Q75" s="95"/>
      <c r="R75" s="95"/>
      <c r="S75" s="426"/>
      <c r="U75" s="95"/>
      <c r="Z75" s="95"/>
    </row>
    <row r="76" spans="4:26" x14ac:dyDescent="0.45">
      <c r="D76" s="23"/>
      <c r="K76" s="95"/>
      <c r="M76" s="95"/>
      <c r="N76" s="95"/>
      <c r="O76" s="117"/>
      <c r="P76" s="95"/>
      <c r="Q76" s="95"/>
      <c r="R76" s="95"/>
      <c r="S76" s="426"/>
      <c r="U76" s="95"/>
      <c r="Z76" s="95"/>
    </row>
    <row r="77" spans="4:26" x14ac:dyDescent="0.45">
      <c r="D77" s="23"/>
      <c r="K77" s="95"/>
      <c r="M77" s="95"/>
      <c r="N77" s="95"/>
      <c r="O77" s="117"/>
      <c r="P77" s="95"/>
      <c r="Q77" s="95"/>
      <c r="R77" s="95"/>
      <c r="S77" s="426"/>
      <c r="U77" s="95"/>
      <c r="Z77" s="95"/>
    </row>
    <row r="78" spans="4:26" x14ac:dyDescent="0.45">
      <c r="D78" s="23"/>
      <c r="K78" s="95"/>
      <c r="M78" s="95"/>
      <c r="N78" s="95"/>
      <c r="O78" s="117"/>
      <c r="P78" s="95"/>
      <c r="Q78" s="95"/>
      <c r="R78" s="95"/>
      <c r="S78" s="426"/>
      <c r="U78" s="95"/>
      <c r="Z78" s="95"/>
    </row>
    <row r="79" spans="4:26" x14ac:dyDescent="0.45">
      <c r="D79" s="23"/>
      <c r="K79" s="95"/>
      <c r="M79" s="95"/>
      <c r="N79" s="95"/>
      <c r="O79" s="117"/>
      <c r="P79" s="95"/>
      <c r="Q79" s="95"/>
      <c r="R79" s="95"/>
      <c r="S79" s="426"/>
      <c r="U79" s="95"/>
      <c r="Z79" s="95"/>
    </row>
    <row r="80" spans="4:26" x14ac:dyDescent="0.45">
      <c r="D80" s="23"/>
      <c r="K80" s="95"/>
      <c r="M80" s="95"/>
      <c r="N80" s="95"/>
      <c r="O80" s="117"/>
      <c r="P80" s="95"/>
      <c r="Q80" s="95"/>
      <c r="R80" s="95"/>
      <c r="S80" s="426"/>
      <c r="U80" s="95"/>
      <c r="Z80" s="95"/>
    </row>
    <row r="81" spans="4:26" x14ac:dyDescent="0.45">
      <c r="D81" s="23"/>
      <c r="K81" s="95"/>
      <c r="M81" s="95"/>
      <c r="N81" s="95"/>
      <c r="O81" s="117"/>
      <c r="P81" s="95"/>
      <c r="Q81" s="95"/>
      <c r="R81" s="95"/>
      <c r="S81" s="426"/>
      <c r="U81" s="95"/>
      <c r="Z81" s="95"/>
    </row>
    <row r="82" spans="4:26" x14ac:dyDescent="0.45">
      <c r="D82" s="23"/>
      <c r="K82" s="95"/>
      <c r="M82" s="95"/>
      <c r="N82" s="95"/>
      <c r="O82" s="117"/>
      <c r="P82" s="95"/>
      <c r="Q82" s="95"/>
      <c r="R82" s="95"/>
      <c r="S82" s="426"/>
      <c r="U82" s="95"/>
      <c r="Z82" s="95"/>
    </row>
    <row r="83" spans="4:26" x14ac:dyDescent="0.45">
      <c r="D83" s="23"/>
      <c r="K83" s="95"/>
      <c r="M83" s="95"/>
      <c r="N83" s="95"/>
      <c r="O83" s="117"/>
      <c r="P83" s="95"/>
      <c r="Q83" s="95"/>
      <c r="R83" s="95"/>
      <c r="S83" s="426"/>
      <c r="U83" s="95"/>
      <c r="Z83" s="95"/>
    </row>
    <row r="84" spans="4:26" x14ac:dyDescent="0.45">
      <c r="D84" s="23"/>
      <c r="K84" s="95"/>
      <c r="M84" s="95"/>
      <c r="N84" s="95"/>
      <c r="O84" s="117"/>
      <c r="P84" s="95"/>
      <c r="Q84" s="95"/>
      <c r="R84" s="95"/>
      <c r="S84" s="426"/>
      <c r="U84" s="95"/>
      <c r="Z84" s="95"/>
    </row>
    <row r="85" spans="4:26" x14ac:dyDescent="0.45">
      <c r="D85" s="23"/>
      <c r="K85" s="95"/>
      <c r="M85" s="95"/>
      <c r="N85" s="95"/>
      <c r="O85" s="117"/>
      <c r="P85" s="95"/>
      <c r="Q85" s="95"/>
      <c r="R85" s="95"/>
      <c r="S85" s="426"/>
      <c r="U85" s="95"/>
      <c r="Z85" s="95"/>
    </row>
    <row r="86" spans="4:26" x14ac:dyDescent="0.45">
      <c r="D86" s="23"/>
      <c r="K86" s="95"/>
      <c r="M86" s="95"/>
      <c r="N86" s="95"/>
      <c r="O86" s="117"/>
      <c r="P86" s="95"/>
      <c r="Q86" s="95"/>
      <c r="R86" s="95"/>
      <c r="S86" s="426"/>
      <c r="U86" s="95"/>
      <c r="Z86" s="95"/>
    </row>
    <row r="87" spans="4:26" x14ac:dyDescent="0.45">
      <c r="D87" s="23"/>
      <c r="K87" s="95"/>
      <c r="M87" s="95"/>
      <c r="N87" s="95"/>
      <c r="O87" s="117"/>
      <c r="P87" s="95"/>
      <c r="Q87" s="95"/>
      <c r="R87" s="95"/>
      <c r="S87" s="426"/>
      <c r="U87" s="95"/>
      <c r="Z87" s="95"/>
    </row>
    <row r="88" spans="4:26" x14ac:dyDescent="0.45">
      <c r="D88" s="23"/>
      <c r="K88" s="95"/>
      <c r="M88" s="95"/>
      <c r="N88" s="95"/>
      <c r="O88" s="117"/>
      <c r="P88" s="95"/>
      <c r="Q88" s="95"/>
      <c r="R88" s="95"/>
      <c r="S88" s="426"/>
      <c r="U88" s="95"/>
      <c r="Z88" s="95"/>
    </row>
    <row r="89" spans="4:26" x14ac:dyDescent="0.45">
      <c r="D89" s="23"/>
      <c r="K89" s="95"/>
      <c r="M89" s="95"/>
      <c r="N89" s="95"/>
      <c r="O89" s="117"/>
      <c r="P89" s="95"/>
      <c r="Q89" s="95"/>
      <c r="R89" s="95"/>
      <c r="S89" s="426"/>
      <c r="U89" s="95"/>
      <c r="Z89" s="95"/>
    </row>
    <row r="90" spans="4:26" x14ac:dyDescent="0.45">
      <c r="D90" s="23"/>
      <c r="K90" s="95"/>
      <c r="M90" s="95"/>
      <c r="N90" s="95"/>
      <c r="O90" s="117"/>
      <c r="P90" s="95"/>
      <c r="Q90" s="95"/>
      <c r="R90" s="95"/>
      <c r="S90" s="426"/>
      <c r="U90" s="95"/>
      <c r="Z90" s="95"/>
    </row>
    <row r="91" spans="4:26" x14ac:dyDescent="0.45">
      <c r="D91" s="23"/>
      <c r="K91" s="95"/>
      <c r="M91" s="95"/>
      <c r="N91" s="95"/>
      <c r="O91" s="117"/>
      <c r="P91" s="95"/>
      <c r="Q91" s="95"/>
      <c r="R91" s="95"/>
      <c r="S91" s="426"/>
      <c r="U91" s="95"/>
      <c r="Z91" s="95"/>
    </row>
    <row r="92" spans="4:26" x14ac:dyDescent="0.45">
      <c r="D92" s="23"/>
      <c r="K92" s="95"/>
      <c r="M92" s="95"/>
      <c r="N92" s="95"/>
      <c r="O92" s="117"/>
      <c r="P92" s="95"/>
      <c r="Q92" s="95"/>
      <c r="R92" s="95"/>
      <c r="S92" s="426"/>
      <c r="U92" s="95"/>
      <c r="Z92" s="95"/>
    </row>
    <row r="93" spans="4:26" x14ac:dyDescent="0.45">
      <c r="D93" s="23"/>
      <c r="K93" s="95"/>
      <c r="M93" s="95"/>
      <c r="N93" s="95"/>
      <c r="O93" s="117"/>
      <c r="P93" s="95"/>
      <c r="Q93" s="95"/>
      <c r="R93" s="95"/>
      <c r="S93" s="426"/>
      <c r="U93" s="95"/>
      <c r="Z93" s="95"/>
    </row>
    <row r="94" spans="4:26" x14ac:dyDescent="0.45">
      <c r="D94" s="23"/>
      <c r="K94" s="95"/>
      <c r="M94" s="95"/>
      <c r="N94" s="95"/>
      <c r="O94" s="117"/>
      <c r="P94" s="95"/>
      <c r="Q94" s="95"/>
      <c r="R94" s="95"/>
      <c r="S94" s="426"/>
      <c r="U94" s="95"/>
      <c r="Z94" s="95"/>
    </row>
    <row r="95" spans="4:26" x14ac:dyDescent="0.45">
      <c r="D95" s="23"/>
      <c r="K95" s="95"/>
      <c r="M95" s="95"/>
      <c r="N95" s="95"/>
      <c r="O95" s="117"/>
      <c r="P95" s="95"/>
      <c r="Q95" s="95"/>
      <c r="R95" s="95"/>
      <c r="S95" s="426"/>
      <c r="U95" s="95"/>
      <c r="Z95" s="95"/>
    </row>
    <row r="96" spans="4:26" x14ac:dyDescent="0.45">
      <c r="D96" s="23"/>
      <c r="K96" s="95"/>
      <c r="M96" s="95"/>
      <c r="N96" s="95"/>
      <c r="O96" s="117"/>
      <c r="P96" s="95"/>
      <c r="Q96" s="95"/>
      <c r="R96" s="95"/>
      <c r="S96" s="426"/>
      <c r="U96" s="95"/>
      <c r="Z96" s="95"/>
    </row>
    <row r="97" spans="4:26" x14ac:dyDescent="0.45">
      <c r="D97" s="23"/>
      <c r="K97" s="95"/>
      <c r="M97" s="95"/>
      <c r="N97" s="95"/>
      <c r="O97" s="117"/>
      <c r="P97" s="95"/>
      <c r="Q97" s="95"/>
      <c r="R97" s="95"/>
      <c r="S97" s="426"/>
      <c r="U97" s="95"/>
      <c r="Z97" s="95"/>
    </row>
    <row r="98" spans="4:26" x14ac:dyDescent="0.45">
      <c r="D98" s="23"/>
      <c r="K98" s="95"/>
      <c r="M98" s="95"/>
      <c r="N98" s="95"/>
      <c r="O98" s="117"/>
      <c r="P98" s="95"/>
      <c r="Q98" s="95"/>
      <c r="R98" s="95"/>
      <c r="S98" s="426"/>
      <c r="U98" s="95"/>
      <c r="Z98" s="95"/>
    </row>
    <row r="99" spans="4:26" x14ac:dyDescent="0.45">
      <c r="D99" s="23"/>
      <c r="K99" s="95"/>
      <c r="M99" s="95"/>
      <c r="N99" s="95"/>
      <c r="O99" s="117"/>
      <c r="P99" s="95"/>
      <c r="Q99" s="95"/>
      <c r="R99" s="95"/>
      <c r="S99" s="426"/>
      <c r="U99" s="95"/>
      <c r="Z99" s="95"/>
    </row>
    <row r="100" spans="4:26" x14ac:dyDescent="0.45">
      <c r="D100" s="23"/>
      <c r="K100" s="95"/>
      <c r="M100" s="95"/>
      <c r="N100" s="95"/>
      <c r="O100" s="117"/>
      <c r="P100" s="95"/>
      <c r="Q100" s="95"/>
      <c r="R100" s="95"/>
      <c r="S100" s="426"/>
      <c r="U100" s="95"/>
      <c r="Z100" s="95"/>
    </row>
    <row r="101" spans="4:26" x14ac:dyDescent="0.45">
      <c r="D101" s="23"/>
      <c r="K101" s="95"/>
      <c r="M101" s="95"/>
      <c r="N101" s="95"/>
      <c r="O101" s="117"/>
      <c r="P101" s="95"/>
      <c r="Q101" s="95"/>
      <c r="R101" s="95"/>
      <c r="S101" s="426"/>
      <c r="U101" s="95"/>
      <c r="Z101" s="95"/>
    </row>
    <row r="102" spans="4:26" x14ac:dyDescent="0.45">
      <c r="D102" s="23"/>
      <c r="K102" s="95"/>
      <c r="M102" s="95"/>
      <c r="N102" s="95"/>
      <c r="O102" s="117"/>
      <c r="P102" s="95"/>
      <c r="Q102" s="95"/>
      <c r="R102" s="95"/>
      <c r="S102" s="426"/>
      <c r="U102" s="95"/>
      <c r="Z102" s="95"/>
    </row>
    <row r="103" spans="4:26" x14ac:dyDescent="0.45">
      <c r="D103" s="23"/>
      <c r="K103" s="95"/>
      <c r="M103" s="95"/>
      <c r="N103" s="95"/>
      <c r="O103" s="117"/>
      <c r="P103" s="95"/>
      <c r="Q103" s="95"/>
      <c r="R103" s="95"/>
      <c r="S103" s="426"/>
      <c r="U103" s="95"/>
      <c r="Z103" s="95"/>
    </row>
    <row r="104" spans="4:26" x14ac:dyDescent="0.45">
      <c r="D104" s="23"/>
      <c r="K104" s="95"/>
      <c r="M104" s="95"/>
      <c r="N104" s="95"/>
      <c r="O104" s="117"/>
      <c r="P104" s="95"/>
      <c r="Q104" s="95"/>
      <c r="R104" s="95"/>
      <c r="S104" s="426"/>
      <c r="U104" s="95"/>
      <c r="Z104" s="95"/>
    </row>
    <row r="105" spans="4:26" x14ac:dyDescent="0.45">
      <c r="D105" s="23"/>
      <c r="K105" s="95"/>
      <c r="M105" s="95"/>
      <c r="N105" s="95"/>
      <c r="O105" s="117"/>
      <c r="P105" s="95"/>
      <c r="Q105" s="95"/>
      <c r="R105" s="95"/>
      <c r="S105" s="426"/>
      <c r="U105" s="95"/>
      <c r="Z105" s="95"/>
    </row>
    <row r="106" spans="4:26" x14ac:dyDescent="0.45">
      <c r="D106" s="23"/>
      <c r="K106" s="95"/>
      <c r="M106" s="95"/>
      <c r="N106" s="95"/>
      <c r="O106" s="117"/>
      <c r="P106" s="95"/>
      <c r="Q106" s="95"/>
      <c r="R106" s="95"/>
      <c r="S106" s="426"/>
      <c r="U106" s="95"/>
      <c r="Z106" s="95"/>
    </row>
    <row r="107" spans="4:26" x14ac:dyDescent="0.45">
      <c r="D107" s="23"/>
      <c r="K107" s="95"/>
      <c r="M107" s="95"/>
      <c r="N107" s="95"/>
      <c r="O107" s="117"/>
      <c r="P107" s="95"/>
      <c r="Q107" s="95"/>
      <c r="R107" s="95"/>
      <c r="S107" s="426"/>
      <c r="U107" s="95"/>
      <c r="Z107" s="95"/>
    </row>
    <row r="108" spans="4:26" x14ac:dyDescent="0.45">
      <c r="D108" s="23"/>
      <c r="K108" s="95"/>
      <c r="M108" s="95"/>
      <c r="N108" s="95"/>
      <c r="O108" s="117"/>
      <c r="P108" s="95"/>
      <c r="Q108" s="95"/>
      <c r="R108" s="95"/>
      <c r="S108" s="426"/>
      <c r="U108" s="95"/>
      <c r="Z108" s="95"/>
    </row>
    <row r="109" spans="4:26" x14ac:dyDescent="0.45">
      <c r="D109" s="23"/>
      <c r="K109" s="95"/>
      <c r="M109" s="95"/>
      <c r="N109" s="95"/>
      <c r="O109" s="117"/>
      <c r="P109" s="95"/>
      <c r="Q109" s="95"/>
      <c r="R109" s="95"/>
      <c r="S109" s="426"/>
      <c r="U109" s="95"/>
      <c r="Z109" s="95"/>
    </row>
    <row r="110" spans="4:26" x14ac:dyDescent="0.45">
      <c r="D110" s="23"/>
      <c r="K110" s="95"/>
      <c r="M110" s="95"/>
      <c r="N110" s="95"/>
      <c r="O110" s="117"/>
      <c r="P110" s="95"/>
      <c r="Q110" s="95"/>
      <c r="R110" s="95"/>
      <c r="S110" s="426"/>
      <c r="U110" s="95"/>
      <c r="Z110" s="95"/>
    </row>
    <row r="111" spans="4:26" x14ac:dyDescent="0.45">
      <c r="D111" s="23"/>
      <c r="K111" s="95"/>
      <c r="M111" s="95"/>
      <c r="N111" s="95"/>
      <c r="O111" s="117"/>
      <c r="P111" s="95"/>
      <c r="Q111" s="95"/>
      <c r="R111" s="95"/>
      <c r="S111" s="426"/>
      <c r="U111" s="95"/>
      <c r="Z111" s="95"/>
    </row>
    <row r="112" spans="4:26" x14ac:dyDescent="0.45">
      <c r="D112" s="23"/>
      <c r="K112" s="95"/>
      <c r="M112" s="95"/>
      <c r="N112" s="95"/>
      <c r="O112" s="117"/>
      <c r="P112" s="95"/>
      <c r="Q112" s="95"/>
      <c r="R112" s="95"/>
      <c r="S112" s="426"/>
      <c r="U112" s="95"/>
      <c r="Z112" s="95"/>
    </row>
    <row r="113" spans="4:26" x14ac:dyDescent="0.45">
      <c r="D113" s="23"/>
      <c r="K113" s="95"/>
      <c r="M113" s="95"/>
      <c r="N113" s="95"/>
      <c r="O113" s="117"/>
      <c r="P113" s="95"/>
      <c r="Q113" s="95"/>
      <c r="R113" s="95"/>
      <c r="S113" s="426"/>
      <c r="U113" s="95"/>
      <c r="Z113" s="95"/>
    </row>
    <row r="114" spans="4:26" x14ac:dyDescent="0.45">
      <c r="D114" s="23"/>
      <c r="K114" s="95"/>
      <c r="M114" s="95"/>
      <c r="N114" s="95"/>
      <c r="O114" s="117"/>
      <c r="P114" s="95"/>
      <c r="Q114" s="95"/>
      <c r="R114" s="95"/>
      <c r="S114" s="426"/>
      <c r="U114" s="95"/>
      <c r="Z114" s="95"/>
    </row>
    <row r="115" spans="4:26" x14ac:dyDescent="0.45">
      <c r="D115" s="23"/>
      <c r="K115" s="95"/>
      <c r="M115" s="95"/>
      <c r="N115" s="95"/>
      <c r="O115" s="117"/>
      <c r="P115" s="95"/>
      <c r="Q115" s="95"/>
      <c r="R115" s="95"/>
      <c r="S115" s="426"/>
      <c r="U115" s="95"/>
      <c r="Z115" s="95"/>
    </row>
    <row r="116" spans="4:26" x14ac:dyDescent="0.45">
      <c r="D116" s="23"/>
      <c r="K116" s="95"/>
      <c r="M116" s="95"/>
      <c r="N116" s="95"/>
      <c r="O116" s="117"/>
      <c r="P116" s="95"/>
      <c r="Q116" s="95"/>
      <c r="R116" s="95"/>
      <c r="S116" s="426"/>
      <c r="U116" s="95"/>
      <c r="Z116" s="95"/>
    </row>
    <row r="117" spans="4:26" x14ac:dyDescent="0.45">
      <c r="D117" s="23"/>
      <c r="K117" s="95"/>
      <c r="M117" s="95"/>
      <c r="N117" s="95"/>
      <c r="O117" s="117"/>
      <c r="P117" s="95"/>
      <c r="Q117" s="95"/>
      <c r="R117" s="95"/>
      <c r="S117" s="426"/>
      <c r="U117" s="95"/>
      <c r="Z117" s="95"/>
    </row>
    <row r="118" spans="4:26" x14ac:dyDescent="0.45">
      <c r="D118" s="23"/>
      <c r="K118" s="95"/>
      <c r="M118" s="95"/>
      <c r="N118" s="95"/>
      <c r="O118" s="117"/>
      <c r="P118" s="95"/>
      <c r="Q118" s="95"/>
      <c r="R118" s="95"/>
      <c r="S118" s="426"/>
      <c r="U118" s="95"/>
      <c r="Z118" s="95"/>
    </row>
    <row r="119" spans="4:26" x14ac:dyDescent="0.45">
      <c r="D119" s="23"/>
      <c r="K119" s="95"/>
      <c r="M119" s="95"/>
      <c r="N119" s="95"/>
      <c r="O119" s="117"/>
      <c r="P119" s="95"/>
      <c r="Q119" s="95"/>
      <c r="R119" s="95"/>
      <c r="S119" s="426"/>
      <c r="U119" s="95"/>
      <c r="Z119" s="95"/>
    </row>
    <row r="120" spans="4:26" x14ac:dyDescent="0.45">
      <c r="D120" s="23"/>
      <c r="K120" s="95"/>
      <c r="M120" s="95"/>
      <c r="N120" s="95"/>
      <c r="O120" s="117"/>
      <c r="P120" s="95"/>
      <c r="Q120" s="95"/>
      <c r="R120" s="95"/>
      <c r="S120" s="426"/>
      <c r="U120" s="95"/>
      <c r="Z120" s="95"/>
    </row>
    <row r="121" spans="4:26" x14ac:dyDescent="0.45">
      <c r="D121" s="23"/>
      <c r="K121" s="95"/>
      <c r="M121" s="95"/>
      <c r="N121" s="95"/>
      <c r="O121" s="117"/>
      <c r="P121" s="95"/>
      <c r="Q121" s="95"/>
      <c r="R121" s="95"/>
      <c r="S121" s="426"/>
      <c r="U121" s="95"/>
      <c r="Z121" s="95"/>
    </row>
    <row r="122" spans="4:26" x14ac:dyDescent="0.45">
      <c r="D122" s="23"/>
      <c r="K122" s="95"/>
      <c r="M122" s="95"/>
      <c r="N122" s="95"/>
      <c r="O122" s="117"/>
      <c r="P122" s="95"/>
      <c r="Q122" s="95"/>
      <c r="R122" s="95"/>
      <c r="S122" s="426"/>
      <c r="U122" s="95"/>
      <c r="Z122" s="95"/>
    </row>
    <row r="123" spans="4:26" x14ac:dyDescent="0.45">
      <c r="D123" s="23"/>
      <c r="K123" s="95"/>
      <c r="M123" s="95"/>
      <c r="N123" s="95"/>
      <c r="O123" s="117"/>
      <c r="P123" s="95"/>
      <c r="Q123" s="95"/>
      <c r="R123" s="95"/>
      <c r="S123" s="426"/>
      <c r="U123" s="95"/>
      <c r="Z123" s="95"/>
    </row>
    <row r="124" spans="4:26" x14ac:dyDescent="0.45">
      <c r="D124" s="23"/>
      <c r="K124" s="95"/>
      <c r="M124" s="95"/>
      <c r="N124" s="95"/>
      <c r="O124" s="117"/>
      <c r="P124" s="95"/>
      <c r="Q124" s="95"/>
      <c r="R124" s="95"/>
      <c r="S124" s="426"/>
      <c r="U124" s="95"/>
      <c r="Z124" s="95"/>
    </row>
    <row r="125" spans="4:26" x14ac:dyDescent="0.45">
      <c r="D125" s="23"/>
      <c r="K125" s="95"/>
      <c r="M125" s="95"/>
      <c r="N125" s="95"/>
      <c r="O125" s="117"/>
      <c r="P125" s="95"/>
      <c r="Q125" s="95"/>
      <c r="R125" s="95"/>
      <c r="S125" s="426"/>
      <c r="U125" s="95"/>
      <c r="Z125" s="95"/>
    </row>
    <row r="126" spans="4:26" x14ac:dyDescent="0.45">
      <c r="D126" s="23"/>
      <c r="K126" s="95"/>
      <c r="M126" s="95"/>
      <c r="N126" s="95"/>
      <c r="O126" s="117"/>
      <c r="P126" s="95"/>
      <c r="Q126" s="95"/>
      <c r="R126" s="95"/>
      <c r="S126" s="426"/>
      <c r="U126" s="95"/>
      <c r="Z126" s="95"/>
    </row>
    <row r="127" spans="4:26" x14ac:dyDescent="0.45">
      <c r="D127" s="23"/>
      <c r="K127" s="95"/>
      <c r="M127" s="95"/>
      <c r="N127" s="95"/>
      <c r="O127" s="117"/>
      <c r="P127" s="95"/>
      <c r="Q127" s="95"/>
      <c r="R127" s="95"/>
      <c r="S127" s="426"/>
      <c r="U127" s="95"/>
      <c r="Z127" s="95"/>
    </row>
    <row r="128" spans="4:26" x14ac:dyDescent="0.45">
      <c r="D128" s="23"/>
      <c r="K128" s="95"/>
      <c r="M128" s="95"/>
      <c r="N128" s="95"/>
      <c r="O128" s="117"/>
      <c r="P128" s="95"/>
      <c r="Q128" s="95"/>
      <c r="R128" s="95"/>
      <c r="S128" s="426"/>
      <c r="U128" s="95"/>
      <c r="Z128" s="95"/>
    </row>
    <row r="129" spans="4:26" x14ac:dyDescent="0.45">
      <c r="D129" s="23"/>
      <c r="K129" s="95"/>
      <c r="M129" s="95"/>
      <c r="N129" s="95"/>
      <c r="O129" s="117"/>
      <c r="P129" s="95"/>
      <c r="Q129" s="95"/>
      <c r="R129" s="95"/>
      <c r="S129" s="426"/>
      <c r="U129" s="95"/>
      <c r="Z129" s="95"/>
    </row>
    <row r="130" spans="4:26" x14ac:dyDescent="0.45">
      <c r="D130" s="23"/>
      <c r="K130" s="95"/>
      <c r="M130" s="95"/>
      <c r="N130" s="95"/>
      <c r="O130" s="117"/>
      <c r="P130" s="95"/>
      <c r="Q130" s="95"/>
      <c r="R130" s="95"/>
      <c r="S130" s="426"/>
      <c r="U130" s="95"/>
      <c r="Z130" s="95"/>
    </row>
    <row r="131" spans="4:26" x14ac:dyDescent="0.45">
      <c r="D131" s="23"/>
      <c r="K131" s="95"/>
      <c r="M131" s="95"/>
      <c r="N131" s="95"/>
      <c r="O131" s="117"/>
      <c r="P131" s="95"/>
      <c r="Q131" s="95"/>
      <c r="R131" s="95"/>
      <c r="S131" s="426"/>
      <c r="U131" s="95"/>
      <c r="Z131" s="95"/>
    </row>
    <row r="132" spans="4:26" x14ac:dyDescent="0.45">
      <c r="D132" s="23"/>
      <c r="K132" s="95"/>
      <c r="M132" s="95"/>
      <c r="N132" s="95"/>
      <c r="O132" s="117"/>
      <c r="P132" s="95"/>
      <c r="Q132" s="95"/>
      <c r="R132" s="95"/>
      <c r="S132" s="426"/>
      <c r="U132" s="95"/>
      <c r="Z132" s="95"/>
    </row>
    <row r="133" spans="4:26" x14ac:dyDescent="0.45">
      <c r="D133" s="23"/>
      <c r="K133" s="95"/>
      <c r="M133" s="95"/>
      <c r="N133" s="95"/>
      <c r="O133" s="117"/>
      <c r="P133" s="95"/>
      <c r="Q133" s="95"/>
      <c r="R133" s="95"/>
      <c r="S133" s="426"/>
      <c r="U133" s="95"/>
      <c r="Z133" s="95"/>
    </row>
    <row r="134" spans="4:26" x14ac:dyDescent="0.45">
      <c r="D134" s="23"/>
      <c r="K134" s="95"/>
      <c r="M134" s="95"/>
      <c r="N134" s="95"/>
      <c r="O134" s="117"/>
      <c r="P134" s="95"/>
      <c r="Q134" s="95"/>
      <c r="R134" s="95"/>
      <c r="S134" s="426"/>
      <c r="U134" s="95"/>
      <c r="Z134" s="95"/>
    </row>
    <row r="135" spans="4:26" x14ac:dyDescent="0.45">
      <c r="D135" s="23"/>
      <c r="K135" s="95"/>
      <c r="M135" s="95"/>
      <c r="N135" s="95"/>
      <c r="O135" s="117"/>
      <c r="P135" s="95"/>
      <c r="Q135" s="95"/>
      <c r="R135" s="95"/>
      <c r="S135" s="426"/>
      <c r="U135" s="95"/>
      <c r="Z135" s="95"/>
    </row>
    <row r="136" spans="4:26" x14ac:dyDescent="0.45">
      <c r="D136" s="23"/>
      <c r="K136" s="95"/>
      <c r="M136" s="95"/>
      <c r="N136" s="95"/>
      <c r="O136" s="117"/>
      <c r="P136" s="95"/>
      <c r="Q136" s="95"/>
      <c r="R136" s="95"/>
      <c r="S136" s="426"/>
      <c r="U136" s="95"/>
      <c r="Z136" s="95"/>
    </row>
    <row r="137" spans="4:26" x14ac:dyDescent="0.45">
      <c r="D137" s="23"/>
      <c r="K137" s="95"/>
      <c r="M137" s="95"/>
      <c r="N137" s="95"/>
      <c r="O137" s="117"/>
      <c r="P137" s="95"/>
      <c r="Q137" s="95"/>
      <c r="R137" s="95"/>
      <c r="S137" s="426"/>
      <c r="U137" s="95"/>
      <c r="Z137" s="95"/>
    </row>
    <row r="138" spans="4:26" x14ac:dyDescent="0.45">
      <c r="D138" s="23"/>
      <c r="K138" s="95"/>
      <c r="M138" s="95"/>
      <c r="N138" s="95"/>
      <c r="O138" s="117"/>
      <c r="P138" s="95"/>
      <c r="Q138" s="95"/>
      <c r="R138" s="95"/>
      <c r="S138" s="426"/>
      <c r="U138" s="95"/>
      <c r="Z138" s="95"/>
    </row>
    <row r="139" spans="4:26" x14ac:dyDescent="0.45">
      <c r="D139" s="23"/>
      <c r="K139" s="95"/>
      <c r="M139" s="95"/>
      <c r="N139" s="95"/>
      <c r="O139" s="117"/>
      <c r="P139" s="95"/>
      <c r="Q139" s="95"/>
      <c r="R139" s="95"/>
      <c r="S139" s="426"/>
      <c r="U139" s="95"/>
      <c r="Z139" s="95"/>
    </row>
    <row r="140" spans="4:26" x14ac:dyDescent="0.45">
      <c r="D140" s="23"/>
      <c r="K140" s="95"/>
      <c r="M140" s="95"/>
      <c r="N140" s="95"/>
      <c r="O140" s="117"/>
      <c r="P140" s="95"/>
      <c r="Q140" s="95"/>
      <c r="R140" s="95"/>
      <c r="S140" s="426"/>
      <c r="U140" s="95"/>
      <c r="Z140" s="95"/>
    </row>
    <row r="141" spans="4:26" x14ac:dyDescent="0.45">
      <c r="D141" s="23"/>
      <c r="K141" s="95"/>
      <c r="M141" s="95"/>
      <c r="N141" s="95"/>
      <c r="O141" s="117"/>
      <c r="P141" s="95"/>
      <c r="Q141" s="95"/>
      <c r="R141" s="95"/>
      <c r="S141" s="426"/>
      <c r="U141" s="95"/>
      <c r="Z141" s="95"/>
    </row>
    <row r="142" spans="4:26" x14ac:dyDescent="0.45">
      <c r="D142" s="23"/>
      <c r="K142" s="95"/>
      <c r="M142" s="95"/>
      <c r="N142" s="95"/>
      <c r="O142" s="117"/>
      <c r="P142" s="95"/>
      <c r="Q142" s="95"/>
      <c r="R142" s="95"/>
      <c r="S142" s="426"/>
      <c r="U142" s="95"/>
      <c r="Z142" s="95"/>
    </row>
    <row r="143" spans="4:26" x14ac:dyDescent="0.45">
      <c r="D143" s="23"/>
      <c r="K143" s="95"/>
      <c r="M143" s="95"/>
      <c r="N143" s="95"/>
      <c r="O143" s="117"/>
      <c r="P143" s="95"/>
      <c r="Q143" s="95"/>
      <c r="R143" s="95"/>
      <c r="S143" s="426"/>
      <c r="U143" s="95"/>
      <c r="Z143" s="95"/>
    </row>
    <row r="144" spans="4:26" x14ac:dyDescent="0.45">
      <c r="D144" s="23"/>
      <c r="K144" s="95"/>
      <c r="M144" s="95"/>
      <c r="N144" s="95"/>
      <c r="O144" s="117"/>
      <c r="P144" s="95"/>
      <c r="Q144" s="95"/>
      <c r="R144" s="95"/>
      <c r="S144" s="426"/>
      <c r="U144" s="95"/>
      <c r="Z144" s="95"/>
    </row>
    <row r="145" spans="4:26" x14ac:dyDescent="0.45">
      <c r="D145" s="23"/>
      <c r="K145" s="95"/>
      <c r="M145" s="95"/>
      <c r="N145" s="95"/>
      <c r="O145" s="117"/>
      <c r="P145" s="95"/>
      <c r="Q145" s="95"/>
      <c r="R145" s="95"/>
      <c r="S145" s="426"/>
      <c r="U145" s="95"/>
      <c r="Z145" s="95"/>
    </row>
    <row r="146" spans="4:26" x14ac:dyDescent="0.45">
      <c r="D146" s="23"/>
      <c r="K146" s="95"/>
      <c r="M146" s="95"/>
      <c r="N146" s="95"/>
      <c r="O146" s="117"/>
      <c r="P146" s="95"/>
      <c r="Q146" s="95"/>
      <c r="R146" s="95"/>
      <c r="S146" s="426"/>
      <c r="U146" s="95"/>
      <c r="Z146" s="95"/>
    </row>
    <row r="147" spans="4:26" x14ac:dyDescent="0.45">
      <c r="D147" s="23"/>
      <c r="K147" s="95"/>
      <c r="M147" s="95"/>
      <c r="N147" s="95"/>
      <c r="O147" s="117"/>
      <c r="P147" s="95"/>
      <c r="Q147" s="95"/>
      <c r="R147" s="95"/>
      <c r="S147" s="426"/>
      <c r="U147" s="95"/>
      <c r="Z147" s="95"/>
    </row>
    <row r="148" spans="4:26" x14ac:dyDescent="0.45">
      <c r="D148" s="23"/>
      <c r="K148" s="95"/>
      <c r="M148" s="95"/>
      <c r="N148" s="95"/>
      <c r="O148" s="117"/>
      <c r="P148" s="95"/>
      <c r="Q148" s="95"/>
      <c r="R148" s="95"/>
      <c r="S148" s="426"/>
      <c r="U148" s="95"/>
      <c r="Z148" s="95"/>
    </row>
    <row r="149" spans="4:26" x14ac:dyDescent="0.45">
      <c r="D149" s="23"/>
      <c r="K149" s="95"/>
      <c r="M149" s="95"/>
      <c r="N149" s="95"/>
      <c r="O149" s="117"/>
      <c r="P149" s="95"/>
      <c r="Q149" s="95"/>
      <c r="R149" s="95"/>
      <c r="S149" s="426"/>
      <c r="U149" s="95"/>
      <c r="Z149" s="95"/>
    </row>
    <row r="150" spans="4:26" x14ac:dyDescent="0.45">
      <c r="D150" s="23"/>
      <c r="K150" s="95"/>
      <c r="M150" s="95"/>
      <c r="N150" s="95"/>
      <c r="O150" s="117"/>
      <c r="P150" s="95"/>
      <c r="Q150" s="95"/>
      <c r="R150" s="95"/>
      <c r="S150" s="426"/>
      <c r="U150" s="95"/>
      <c r="Z150" s="95"/>
    </row>
    <row r="151" spans="4:26" x14ac:dyDescent="0.45">
      <c r="D151" s="23"/>
      <c r="K151" s="95"/>
      <c r="M151" s="95"/>
      <c r="N151" s="95"/>
      <c r="O151" s="117"/>
      <c r="P151" s="95"/>
      <c r="Q151" s="95"/>
      <c r="R151" s="95"/>
      <c r="S151" s="426"/>
      <c r="U151" s="95"/>
      <c r="Z151" s="95"/>
    </row>
    <row r="152" spans="4:26" x14ac:dyDescent="0.45">
      <c r="D152" s="23"/>
      <c r="K152" s="95"/>
      <c r="M152" s="95"/>
      <c r="N152" s="95"/>
      <c r="O152" s="117"/>
      <c r="P152" s="95"/>
      <c r="Q152" s="95"/>
      <c r="R152" s="95"/>
      <c r="S152" s="426"/>
      <c r="U152" s="95"/>
      <c r="Z152" s="95"/>
    </row>
    <row r="153" spans="4:26" x14ac:dyDescent="0.45">
      <c r="D153" s="23"/>
      <c r="K153" s="95"/>
      <c r="M153" s="95"/>
      <c r="N153" s="95"/>
      <c r="O153" s="117"/>
      <c r="P153" s="95"/>
      <c r="Q153" s="95"/>
      <c r="R153" s="95"/>
      <c r="S153" s="426"/>
      <c r="U153" s="95"/>
      <c r="Z153" s="95"/>
    </row>
    <row r="154" spans="4:26" x14ac:dyDescent="0.45">
      <c r="D154" s="23"/>
      <c r="K154" s="95"/>
      <c r="M154" s="95"/>
      <c r="N154" s="95"/>
      <c r="O154" s="117"/>
      <c r="P154" s="95"/>
      <c r="Q154" s="95"/>
      <c r="R154" s="95"/>
      <c r="S154" s="426"/>
      <c r="U154" s="95"/>
      <c r="Z154" s="95"/>
    </row>
    <row r="155" spans="4:26" x14ac:dyDescent="0.45">
      <c r="D155" s="23"/>
      <c r="K155" s="95"/>
      <c r="M155" s="95"/>
      <c r="N155" s="95"/>
      <c r="O155" s="117"/>
      <c r="P155" s="95"/>
      <c r="Q155" s="95"/>
      <c r="R155" s="95"/>
      <c r="S155" s="426"/>
      <c r="U155" s="95"/>
      <c r="Z155" s="95"/>
    </row>
    <row r="156" spans="4:26" x14ac:dyDescent="0.45">
      <c r="D156" s="23"/>
      <c r="K156" s="95"/>
      <c r="M156" s="95"/>
      <c r="N156" s="95"/>
      <c r="O156" s="117"/>
      <c r="P156" s="95"/>
      <c r="Q156" s="95"/>
      <c r="R156" s="95"/>
      <c r="S156" s="426"/>
      <c r="U156" s="95"/>
      <c r="Z156" s="95"/>
    </row>
    <row r="157" spans="4:26" x14ac:dyDescent="0.45">
      <c r="D157" s="23"/>
      <c r="K157" s="95"/>
      <c r="M157" s="95"/>
      <c r="N157" s="95"/>
      <c r="O157" s="117"/>
      <c r="P157" s="95"/>
      <c r="Q157" s="95"/>
      <c r="R157" s="95"/>
      <c r="S157" s="426"/>
      <c r="U157" s="95"/>
      <c r="Z157" s="95"/>
    </row>
    <row r="158" spans="4:26" x14ac:dyDescent="0.45">
      <c r="D158" s="23"/>
      <c r="K158" s="95"/>
      <c r="M158" s="95"/>
      <c r="N158" s="95"/>
      <c r="O158" s="117"/>
      <c r="P158" s="95"/>
      <c r="Q158" s="95"/>
      <c r="R158" s="95"/>
      <c r="S158" s="426"/>
      <c r="U158" s="95"/>
      <c r="Z158" s="95"/>
    </row>
    <row r="159" spans="4:26" x14ac:dyDescent="0.45">
      <c r="D159" s="23"/>
      <c r="K159" s="95"/>
      <c r="M159" s="95"/>
      <c r="N159" s="95"/>
      <c r="O159" s="117"/>
      <c r="P159" s="95"/>
      <c r="Q159" s="95"/>
      <c r="R159" s="95"/>
      <c r="S159" s="426"/>
      <c r="U159" s="95"/>
      <c r="Z159" s="95"/>
    </row>
    <row r="160" spans="4:26" x14ac:dyDescent="0.45">
      <c r="D160" s="23"/>
      <c r="K160" s="95"/>
      <c r="M160" s="95"/>
      <c r="N160" s="95"/>
      <c r="O160" s="117"/>
      <c r="P160" s="95"/>
      <c r="Q160" s="95"/>
      <c r="R160" s="95"/>
      <c r="S160" s="426"/>
      <c r="U160" s="95"/>
      <c r="Z160" s="95"/>
    </row>
    <row r="161" spans="4:26" x14ac:dyDescent="0.45">
      <c r="D161" s="23"/>
      <c r="K161" s="95"/>
      <c r="M161" s="95"/>
      <c r="N161" s="95"/>
      <c r="O161" s="117"/>
      <c r="P161" s="95"/>
      <c r="Q161" s="95"/>
      <c r="R161" s="95"/>
      <c r="S161" s="426"/>
      <c r="U161" s="95"/>
      <c r="Z161" s="95"/>
    </row>
    <row r="162" spans="4:26" x14ac:dyDescent="0.45">
      <c r="D162" s="23"/>
      <c r="K162" s="95"/>
      <c r="M162" s="95"/>
      <c r="N162" s="95"/>
      <c r="O162" s="117"/>
      <c r="P162" s="95"/>
      <c r="Q162" s="95"/>
      <c r="R162" s="95"/>
      <c r="S162" s="426"/>
      <c r="U162" s="95"/>
      <c r="Z162" s="95"/>
    </row>
    <row r="163" spans="4:26" x14ac:dyDescent="0.45">
      <c r="D163" s="23"/>
      <c r="K163" s="95"/>
      <c r="M163" s="95"/>
      <c r="N163" s="95"/>
      <c r="O163" s="117"/>
      <c r="P163" s="95"/>
      <c r="Q163" s="95"/>
      <c r="R163" s="95"/>
      <c r="S163" s="426"/>
      <c r="U163" s="95"/>
      <c r="Z163" s="95"/>
    </row>
    <row r="164" spans="4:26" x14ac:dyDescent="0.45">
      <c r="D164" s="23"/>
      <c r="K164" s="95"/>
      <c r="M164" s="95"/>
      <c r="N164" s="95"/>
      <c r="O164" s="117"/>
      <c r="P164" s="95"/>
      <c r="Q164" s="95"/>
      <c r="R164" s="95"/>
      <c r="S164" s="426"/>
      <c r="U164" s="95"/>
      <c r="Z164" s="95"/>
    </row>
    <row r="165" spans="4:26" x14ac:dyDescent="0.45">
      <c r="D165" s="23"/>
      <c r="K165" s="95"/>
      <c r="M165" s="95"/>
      <c r="N165" s="95"/>
      <c r="O165" s="117"/>
      <c r="P165" s="95"/>
      <c r="Q165" s="95"/>
      <c r="R165" s="95"/>
      <c r="S165" s="426"/>
      <c r="U165" s="95"/>
      <c r="Z165" s="95"/>
    </row>
    <row r="166" spans="4:26" x14ac:dyDescent="0.45">
      <c r="D166" s="23"/>
      <c r="K166" s="95"/>
      <c r="M166" s="95"/>
      <c r="N166" s="95"/>
      <c r="O166" s="117"/>
      <c r="P166" s="95"/>
      <c r="Q166" s="95"/>
      <c r="R166" s="95"/>
      <c r="S166" s="426"/>
      <c r="U166" s="95"/>
      <c r="Z166" s="95"/>
    </row>
    <row r="167" spans="4:26" x14ac:dyDescent="0.45">
      <c r="D167" s="23"/>
      <c r="K167" s="95"/>
      <c r="M167" s="95"/>
      <c r="N167" s="95"/>
      <c r="O167" s="117"/>
      <c r="P167" s="95"/>
      <c r="Q167" s="95"/>
      <c r="R167" s="95"/>
      <c r="S167" s="426"/>
      <c r="U167" s="95"/>
      <c r="Z167" s="95"/>
    </row>
    <row r="168" spans="4:26" x14ac:dyDescent="0.45">
      <c r="D168" s="23"/>
      <c r="K168" s="95"/>
      <c r="M168" s="95"/>
      <c r="N168" s="95"/>
      <c r="O168" s="117"/>
      <c r="P168" s="95"/>
      <c r="Q168" s="95"/>
      <c r="R168" s="95"/>
      <c r="S168" s="426"/>
      <c r="U168" s="95"/>
      <c r="Z168" s="95"/>
    </row>
    <row r="169" spans="4:26" x14ac:dyDescent="0.45">
      <c r="D169" s="23"/>
      <c r="K169" s="95"/>
      <c r="M169" s="95"/>
      <c r="N169" s="95"/>
      <c r="O169" s="117"/>
      <c r="P169" s="95"/>
      <c r="Q169" s="95"/>
      <c r="R169" s="95"/>
      <c r="S169" s="426"/>
      <c r="U169" s="95"/>
      <c r="Z169" s="95"/>
    </row>
    <row r="170" spans="4:26" x14ac:dyDescent="0.45">
      <c r="D170" s="23"/>
      <c r="K170" s="95"/>
      <c r="M170" s="95"/>
      <c r="N170" s="95"/>
      <c r="O170" s="117"/>
      <c r="P170" s="95"/>
      <c r="Q170" s="95"/>
      <c r="R170" s="95"/>
      <c r="S170" s="426"/>
      <c r="U170" s="95"/>
      <c r="Z170" s="95"/>
    </row>
    <row r="171" spans="4:26" x14ac:dyDescent="0.45">
      <c r="D171" s="23"/>
      <c r="K171" s="95"/>
      <c r="M171" s="95"/>
      <c r="N171" s="95"/>
      <c r="O171" s="117"/>
      <c r="P171" s="95"/>
      <c r="Q171" s="95"/>
      <c r="R171" s="95"/>
      <c r="S171" s="426"/>
      <c r="U171" s="95"/>
      <c r="Z171" s="95"/>
    </row>
    <row r="172" spans="4:26" x14ac:dyDescent="0.45">
      <c r="D172" s="23"/>
      <c r="K172" s="95"/>
      <c r="M172" s="95"/>
      <c r="N172" s="95"/>
      <c r="O172" s="117"/>
      <c r="P172" s="95"/>
      <c r="Q172" s="95"/>
      <c r="R172" s="95"/>
      <c r="S172" s="426"/>
      <c r="U172" s="95"/>
      <c r="Z172" s="95"/>
    </row>
    <row r="173" spans="4:26" x14ac:dyDescent="0.45">
      <c r="D173" s="23"/>
      <c r="K173" s="95"/>
      <c r="M173" s="95"/>
      <c r="N173" s="95"/>
      <c r="O173" s="117"/>
      <c r="P173" s="95"/>
      <c r="Q173" s="95"/>
      <c r="R173" s="95"/>
      <c r="S173" s="426"/>
      <c r="U173" s="95"/>
      <c r="Z173" s="95"/>
    </row>
    <row r="174" spans="4:26" x14ac:dyDescent="0.45">
      <c r="D174" s="23"/>
      <c r="K174" s="95"/>
      <c r="M174" s="95"/>
      <c r="N174" s="95"/>
      <c r="O174" s="117"/>
      <c r="P174" s="95"/>
      <c r="Q174" s="95"/>
      <c r="R174" s="95"/>
      <c r="S174" s="426"/>
      <c r="U174" s="95"/>
      <c r="Z174" s="95"/>
    </row>
    <row r="175" spans="4:26" x14ac:dyDescent="0.45">
      <c r="D175" s="23"/>
      <c r="K175" s="95"/>
      <c r="M175" s="95"/>
      <c r="N175" s="95"/>
      <c r="O175" s="117"/>
      <c r="P175" s="95"/>
      <c r="Q175" s="95"/>
      <c r="R175" s="95"/>
      <c r="S175" s="426"/>
      <c r="U175" s="95"/>
      <c r="Z175" s="95"/>
    </row>
    <row r="176" spans="4:26" x14ac:dyDescent="0.45">
      <c r="D176" s="23"/>
      <c r="K176" s="95"/>
      <c r="M176" s="95"/>
      <c r="N176" s="95"/>
      <c r="O176" s="117"/>
      <c r="P176" s="95"/>
      <c r="Q176" s="95"/>
      <c r="R176" s="95"/>
      <c r="S176" s="426"/>
      <c r="U176" s="95"/>
      <c r="Z176" s="95"/>
    </row>
    <row r="177" spans="4:26" x14ac:dyDescent="0.45">
      <c r="D177" s="23"/>
      <c r="K177" s="95"/>
      <c r="M177" s="95"/>
      <c r="N177" s="95"/>
      <c r="O177" s="117"/>
      <c r="P177" s="95"/>
      <c r="Q177" s="95"/>
      <c r="R177" s="95"/>
      <c r="S177" s="426"/>
      <c r="U177" s="95"/>
      <c r="Z177" s="95"/>
    </row>
    <row r="178" spans="4:26" x14ac:dyDescent="0.45">
      <c r="D178" s="23"/>
      <c r="K178" s="95"/>
      <c r="M178" s="95"/>
      <c r="N178" s="95"/>
      <c r="O178" s="117"/>
      <c r="P178" s="95"/>
      <c r="Q178" s="95"/>
      <c r="R178" s="95"/>
      <c r="S178" s="426"/>
      <c r="U178" s="95"/>
      <c r="Z178" s="95"/>
    </row>
    <row r="179" spans="4:26" x14ac:dyDescent="0.45">
      <c r="D179" s="23"/>
      <c r="K179" s="95"/>
      <c r="M179" s="95"/>
      <c r="N179" s="95"/>
      <c r="O179" s="117"/>
      <c r="P179" s="95"/>
      <c r="Q179" s="95"/>
      <c r="R179" s="95"/>
      <c r="S179" s="426"/>
      <c r="U179" s="95"/>
      <c r="Z179" s="95"/>
    </row>
    <row r="180" spans="4:26" x14ac:dyDescent="0.45">
      <c r="D180" s="23"/>
      <c r="K180" s="95"/>
      <c r="M180" s="95"/>
      <c r="N180" s="95"/>
      <c r="O180" s="117"/>
      <c r="P180" s="95"/>
      <c r="Q180" s="95"/>
      <c r="R180" s="95"/>
      <c r="S180" s="426"/>
      <c r="U180" s="95"/>
      <c r="Z180" s="95"/>
    </row>
    <row r="181" spans="4:26" x14ac:dyDescent="0.45">
      <c r="D181" s="23"/>
      <c r="K181" s="95"/>
      <c r="M181" s="95"/>
      <c r="N181" s="95"/>
      <c r="O181" s="117"/>
      <c r="P181" s="95"/>
      <c r="Q181" s="95"/>
      <c r="R181" s="95"/>
      <c r="S181" s="426"/>
      <c r="U181" s="95"/>
      <c r="Z181" s="95"/>
    </row>
    <row r="182" spans="4:26" x14ac:dyDescent="0.45">
      <c r="D182" s="23"/>
      <c r="K182" s="95"/>
      <c r="M182" s="95"/>
      <c r="N182" s="95"/>
      <c r="O182" s="117"/>
      <c r="P182" s="95"/>
      <c r="Q182" s="95"/>
      <c r="R182" s="95"/>
      <c r="S182" s="426"/>
      <c r="U182" s="95"/>
      <c r="Z182" s="95"/>
    </row>
    <row r="183" spans="4:26" x14ac:dyDescent="0.45">
      <c r="D183" s="23"/>
      <c r="K183" s="95"/>
      <c r="M183" s="95"/>
      <c r="N183" s="95"/>
      <c r="O183" s="117"/>
      <c r="P183" s="95"/>
      <c r="Q183" s="95"/>
      <c r="R183" s="95"/>
      <c r="S183" s="426"/>
      <c r="U183" s="95"/>
      <c r="Z183" s="95"/>
    </row>
    <row r="184" spans="4:26" x14ac:dyDescent="0.45">
      <c r="D184" s="23"/>
      <c r="K184" s="95"/>
      <c r="M184" s="95"/>
      <c r="N184" s="95"/>
      <c r="O184" s="117"/>
      <c r="P184" s="95"/>
      <c r="Q184" s="95"/>
      <c r="R184" s="95"/>
      <c r="S184" s="426"/>
      <c r="U184" s="95"/>
      <c r="Z184" s="95"/>
    </row>
    <row r="185" spans="4:26" x14ac:dyDescent="0.45">
      <c r="D185" s="23"/>
      <c r="K185" s="95"/>
      <c r="M185" s="95"/>
      <c r="N185" s="95"/>
      <c r="O185" s="117"/>
      <c r="P185" s="95"/>
      <c r="Q185" s="95"/>
      <c r="R185" s="95"/>
      <c r="S185" s="426"/>
      <c r="U185" s="95"/>
      <c r="Z185" s="95"/>
    </row>
    <row r="186" spans="4:26" x14ac:dyDescent="0.45">
      <c r="D186" s="23"/>
      <c r="K186" s="95"/>
      <c r="M186" s="95"/>
      <c r="N186" s="95"/>
      <c r="O186" s="117"/>
      <c r="P186" s="95"/>
      <c r="Q186" s="95"/>
      <c r="R186" s="95"/>
      <c r="S186" s="426"/>
      <c r="U186" s="95"/>
      <c r="Z186" s="95"/>
    </row>
    <row r="187" spans="4:26" x14ac:dyDescent="0.45">
      <c r="D187" s="23"/>
      <c r="K187" s="95"/>
      <c r="M187" s="95"/>
      <c r="N187" s="95"/>
      <c r="O187" s="117"/>
      <c r="P187" s="95"/>
      <c r="Q187" s="95"/>
      <c r="R187" s="95"/>
      <c r="S187" s="426"/>
      <c r="U187" s="95"/>
      <c r="Z187" s="95"/>
    </row>
    <row r="188" spans="4:26" x14ac:dyDescent="0.45">
      <c r="D188" s="23"/>
      <c r="K188" s="95"/>
      <c r="M188" s="95"/>
      <c r="N188" s="95"/>
      <c r="O188" s="117"/>
      <c r="P188" s="95"/>
      <c r="Q188" s="95"/>
      <c r="R188" s="95"/>
      <c r="S188" s="426"/>
      <c r="U188" s="95"/>
      <c r="Z188" s="95"/>
    </row>
    <row r="189" spans="4:26" x14ac:dyDescent="0.45">
      <c r="D189" s="23"/>
      <c r="K189" s="95"/>
      <c r="M189" s="95"/>
      <c r="N189" s="95"/>
      <c r="O189" s="117"/>
      <c r="P189" s="95"/>
      <c r="Q189" s="95"/>
      <c r="R189" s="95"/>
      <c r="S189" s="426"/>
      <c r="U189" s="95"/>
      <c r="Z189" s="95"/>
    </row>
    <row r="190" spans="4:26" x14ac:dyDescent="0.45">
      <c r="D190" s="23"/>
      <c r="K190" s="95"/>
      <c r="M190" s="95"/>
      <c r="N190" s="95"/>
      <c r="O190" s="117"/>
      <c r="P190" s="95"/>
      <c r="Q190" s="95"/>
      <c r="R190" s="95"/>
      <c r="S190" s="426"/>
      <c r="U190" s="95"/>
      <c r="Z190" s="95"/>
    </row>
    <row r="191" spans="4:26" x14ac:dyDescent="0.45">
      <c r="D191" s="23"/>
      <c r="K191" s="95"/>
      <c r="M191" s="95"/>
      <c r="N191" s="95"/>
      <c r="O191" s="117"/>
      <c r="P191" s="95"/>
      <c r="Q191" s="95"/>
      <c r="R191" s="95"/>
      <c r="S191" s="426"/>
      <c r="U191" s="95"/>
      <c r="Z191" s="95"/>
    </row>
    <row r="192" spans="4:26" x14ac:dyDescent="0.45">
      <c r="D192" s="23"/>
      <c r="K192" s="95"/>
      <c r="M192" s="95"/>
      <c r="N192" s="95"/>
      <c r="O192" s="117"/>
      <c r="P192" s="95"/>
      <c r="Q192" s="95"/>
      <c r="R192" s="95"/>
      <c r="S192" s="426"/>
      <c r="U192" s="95"/>
      <c r="Z192" s="95"/>
    </row>
    <row r="193" spans="4:26" x14ac:dyDescent="0.45">
      <c r="D193" s="23"/>
      <c r="K193" s="95"/>
      <c r="M193" s="95"/>
      <c r="N193" s="95"/>
      <c r="O193" s="117"/>
      <c r="P193" s="95"/>
      <c r="Q193" s="95"/>
      <c r="R193" s="95"/>
      <c r="S193" s="426"/>
      <c r="U193" s="95"/>
      <c r="Z193" s="95"/>
    </row>
    <row r="194" spans="4:26" x14ac:dyDescent="0.45">
      <c r="D194" s="23"/>
      <c r="K194" s="95"/>
      <c r="M194" s="95"/>
      <c r="N194" s="95"/>
      <c r="O194" s="117"/>
      <c r="P194" s="95"/>
      <c r="Q194" s="95"/>
      <c r="R194" s="95"/>
      <c r="S194" s="426"/>
      <c r="U194" s="95"/>
      <c r="Z194" s="95"/>
    </row>
    <row r="195" spans="4:26" x14ac:dyDescent="0.45">
      <c r="D195" s="23"/>
      <c r="K195" s="95"/>
      <c r="M195" s="95"/>
      <c r="N195" s="95"/>
      <c r="O195" s="117"/>
      <c r="P195" s="95"/>
      <c r="Q195" s="95"/>
      <c r="R195" s="95"/>
      <c r="S195" s="426"/>
      <c r="U195" s="95"/>
      <c r="Z195" s="95"/>
    </row>
    <row r="196" spans="4:26" x14ac:dyDescent="0.45">
      <c r="D196" s="23"/>
      <c r="K196" s="95"/>
      <c r="M196" s="95"/>
      <c r="N196" s="95"/>
      <c r="O196" s="117"/>
      <c r="P196" s="95"/>
      <c r="Q196" s="95"/>
      <c r="R196" s="95"/>
      <c r="S196" s="426"/>
      <c r="U196" s="95"/>
      <c r="Z196" s="95"/>
    </row>
    <row r="197" spans="4:26" x14ac:dyDescent="0.45">
      <c r="D197" s="23"/>
      <c r="K197" s="95"/>
      <c r="M197" s="95"/>
      <c r="N197" s="95"/>
      <c r="O197" s="117"/>
      <c r="P197" s="95"/>
      <c r="Q197" s="95"/>
      <c r="R197" s="95"/>
      <c r="S197" s="426"/>
      <c r="U197" s="95"/>
      <c r="Z197" s="95"/>
    </row>
    <row r="198" spans="4:26" x14ac:dyDescent="0.45">
      <c r="D198" s="23"/>
      <c r="K198" s="95"/>
      <c r="M198" s="95"/>
      <c r="N198" s="95"/>
      <c r="O198" s="117"/>
      <c r="P198" s="95"/>
      <c r="Q198" s="95"/>
      <c r="R198" s="95"/>
      <c r="S198" s="426"/>
      <c r="U198" s="95"/>
      <c r="Z198" s="95"/>
    </row>
    <row r="199" spans="4:26" x14ac:dyDescent="0.45">
      <c r="D199" s="23"/>
      <c r="K199" s="95"/>
      <c r="M199" s="95"/>
      <c r="N199" s="95"/>
      <c r="O199" s="117"/>
      <c r="P199" s="95"/>
      <c r="Q199" s="95"/>
      <c r="R199" s="95"/>
      <c r="S199" s="426"/>
      <c r="U199" s="95"/>
      <c r="Z199" s="95"/>
    </row>
    <row r="200" spans="4:26" x14ac:dyDescent="0.45">
      <c r="D200" s="23"/>
      <c r="K200" s="95"/>
      <c r="M200" s="95"/>
      <c r="N200" s="95"/>
      <c r="O200" s="117"/>
      <c r="P200" s="95"/>
      <c r="Q200" s="95"/>
      <c r="R200" s="95"/>
      <c r="S200" s="426"/>
      <c r="U200" s="95"/>
      <c r="Z200" s="95"/>
    </row>
    <row r="201" spans="4:26" x14ac:dyDescent="0.45">
      <c r="D201" s="23"/>
      <c r="K201" s="95"/>
      <c r="M201" s="95"/>
      <c r="N201" s="95"/>
      <c r="O201" s="117"/>
      <c r="P201" s="95"/>
      <c r="Q201" s="95"/>
      <c r="R201" s="95"/>
      <c r="S201" s="426"/>
      <c r="U201" s="95"/>
      <c r="Z201" s="95"/>
    </row>
    <row r="202" spans="4:26" x14ac:dyDescent="0.45">
      <c r="D202" s="23"/>
      <c r="K202" s="95"/>
      <c r="M202" s="95"/>
      <c r="N202" s="95"/>
      <c r="O202" s="117"/>
      <c r="P202" s="95"/>
      <c r="Q202" s="95"/>
      <c r="R202" s="95"/>
      <c r="S202" s="426"/>
      <c r="U202" s="95"/>
      <c r="Z202" s="95"/>
    </row>
    <row r="203" spans="4:26" x14ac:dyDescent="0.45">
      <c r="D203" s="23"/>
      <c r="K203" s="95"/>
      <c r="M203" s="95"/>
      <c r="N203" s="95"/>
      <c r="O203" s="117"/>
      <c r="P203" s="95"/>
      <c r="Q203" s="95"/>
      <c r="R203" s="95"/>
      <c r="S203" s="426"/>
      <c r="U203" s="95"/>
      <c r="Z203" s="95"/>
    </row>
    <row r="204" spans="4:26" x14ac:dyDescent="0.45">
      <c r="D204" s="23"/>
      <c r="K204" s="95"/>
      <c r="M204" s="95"/>
      <c r="N204" s="95"/>
      <c r="O204" s="117"/>
      <c r="P204" s="95"/>
      <c r="Q204" s="95"/>
      <c r="R204" s="95"/>
      <c r="S204" s="426"/>
      <c r="U204" s="95"/>
      <c r="Z204" s="95"/>
    </row>
    <row r="205" spans="4:26" x14ac:dyDescent="0.45">
      <c r="D205" s="23"/>
      <c r="K205" s="95"/>
      <c r="M205" s="95"/>
      <c r="N205" s="95"/>
      <c r="O205" s="117"/>
      <c r="P205" s="95"/>
      <c r="Q205" s="95"/>
      <c r="R205" s="95"/>
      <c r="S205" s="426"/>
      <c r="U205" s="95"/>
      <c r="Z205" s="95"/>
    </row>
    <row r="206" spans="4:26" x14ac:dyDescent="0.45">
      <c r="D206" s="23"/>
      <c r="K206" s="95"/>
      <c r="M206" s="95"/>
      <c r="N206" s="95"/>
      <c r="O206" s="117"/>
      <c r="P206" s="95"/>
      <c r="Q206" s="95"/>
      <c r="R206" s="95"/>
      <c r="S206" s="426"/>
      <c r="U206" s="95"/>
      <c r="Z206" s="95"/>
    </row>
    <row r="207" spans="4:26" x14ac:dyDescent="0.45">
      <c r="D207" s="23"/>
      <c r="K207" s="95"/>
      <c r="M207" s="95"/>
      <c r="N207" s="95"/>
      <c r="O207" s="117"/>
      <c r="P207" s="95"/>
      <c r="Q207" s="95"/>
      <c r="R207" s="95"/>
      <c r="S207" s="426"/>
      <c r="U207" s="95"/>
      <c r="Z207" s="95"/>
    </row>
    <row r="208" spans="4:26" x14ac:dyDescent="0.45">
      <c r="D208" s="23"/>
      <c r="K208" s="95"/>
      <c r="M208" s="95"/>
      <c r="N208" s="95"/>
      <c r="O208" s="117"/>
      <c r="P208" s="95"/>
      <c r="Q208" s="95"/>
      <c r="R208" s="95"/>
      <c r="S208" s="426"/>
      <c r="U208" s="95"/>
      <c r="Z208" s="95"/>
    </row>
    <row r="209" spans="4:26" x14ac:dyDescent="0.45">
      <c r="D209" s="23"/>
      <c r="K209" s="95"/>
      <c r="M209" s="95"/>
      <c r="N209" s="95"/>
      <c r="O209" s="117"/>
      <c r="P209" s="95"/>
      <c r="Q209" s="95"/>
      <c r="R209" s="95"/>
      <c r="S209" s="426"/>
      <c r="U209" s="95"/>
      <c r="Z209" s="95"/>
    </row>
    <row r="210" spans="4:26" x14ac:dyDescent="0.45">
      <c r="D210" s="23"/>
      <c r="K210" s="95"/>
      <c r="M210" s="95"/>
      <c r="N210" s="95"/>
      <c r="O210" s="117"/>
      <c r="P210" s="95"/>
      <c r="Q210" s="95"/>
      <c r="R210" s="95"/>
      <c r="S210" s="426"/>
      <c r="U210" s="95"/>
      <c r="Z210" s="95"/>
    </row>
    <row r="211" spans="4:26" x14ac:dyDescent="0.45">
      <c r="D211" s="23"/>
      <c r="K211" s="95"/>
      <c r="M211" s="95"/>
      <c r="N211" s="95"/>
      <c r="O211" s="117"/>
      <c r="P211" s="95"/>
      <c r="Q211" s="95"/>
      <c r="R211" s="95"/>
      <c r="S211" s="426"/>
      <c r="U211" s="95"/>
      <c r="Z211" s="95"/>
    </row>
    <row r="212" spans="4:26" x14ac:dyDescent="0.45">
      <c r="D212" s="23"/>
      <c r="K212" s="95"/>
      <c r="M212" s="95"/>
      <c r="N212" s="95"/>
      <c r="O212" s="117"/>
      <c r="P212" s="95"/>
      <c r="Q212" s="95"/>
      <c r="R212" s="95"/>
      <c r="S212" s="426"/>
      <c r="U212" s="95"/>
      <c r="Z212" s="95"/>
    </row>
    <row r="213" spans="4:26" x14ac:dyDescent="0.45">
      <c r="D213" s="23"/>
      <c r="K213" s="95"/>
      <c r="M213" s="95"/>
      <c r="N213" s="95"/>
      <c r="O213" s="117"/>
      <c r="P213" s="95"/>
      <c r="Q213" s="95"/>
      <c r="R213" s="95"/>
      <c r="S213" s="426"/>
      <c r="U213" s="95"/>
      <c r="Z213" s="95"/>
    </row>
    <row r="214" spans="4:26" x14ac:dyDescent="0.45">
      <c r="D214" s="23"/>
      <c r="K214" s="95"/>
      <c r="M214" s="95"/>
      <c r="N214" s="95"/>
      <c r="O214" s="117"/>
      <c r="P214" s="95"/>
      <c r="Q214" s="95"/>
      <c r="R214" s="95"/>
      <c r="S214" s="426"/>
      <c r="U214" s="95"/>
      <c r="Z214" s="95"/>
    </row>
    <row r="215" spans="4:26" x14ac:dyDescent="0.45">
      <c r="D215" s="23"/>
      <c r="K215" s="95"/>
      <c r="M215" s="95"/>
      <c r="N215" s="95"/>
      <c r="O215" s="117"/>
      <c r="P215" s="95"/>
      <c r="Q215" s="95"/>
      <c r="R215" s="95"/>
      <c r="S215" s="426"/>
      <c r="U215" s="95"/>
      <c r="Z215" s="95"/>
    </row>
    <row r="216" spans="4:26" x14ac:dyDescent="0.45">
      <c r="D216" s="23"/>
      <c r="K216" s="95"/>
      <c r="M216" s="95"/>
      <c r="N216" s="95"/>
      <c r="O216" s="117"/>
      <c r="P216" s="95"/>
      <c r="Q216" s="95"/>
      <c r="R216" s="95"/>
      <c r="S216" s="426"/>
      <c r="U216" s="95"/>
      <c r="Z216" s="95"/>
    </row>
    <row r="217" spans="4:26" x14ac:dyDescent="0.45">
      <c r="D217" s="23"/>
      <c r="K217" s="95"/>
      <c r="M217" s="95"/>
      <c r="N217" s="95"/>
      <c r="O217" s="117"/>
      <c r="P217" s="95"/>
      <c r="Q217" s="95"/>
      <c r="R217" s="95"/>
      <c r="S217" s="426"/>
      <c r="U217" s="95"/>
      <c r="Z217" s="95"/>
    </row>
    <row r="218" spans="4:26" x14ac:dyDescent="0.45">
      <c r="D218" s="23"/>
      <c r="K218" s="95"/>
      <c r="M218" s="95"/>
      <c r="N218" s="95"/>
      <c r="O218" s="117"/>
      <c r="P218" s="95"/>
      <c r="Q218" s="95"/>
      <c r="R218" s="95"/>
      <c r="S218" s="426"/>
      <c r="U218" s="95"/>
      <c r="Z218" s="95"/>
    </row>
    <row r="219" spans="4:26" x14ac:dyDescent="0.45">
      <c r="D219" s="23"/>
      <c r="K219" s="95"/>
      <c r="M219" s="95"/>
      <c r="N219" s="95"/>
      <c r="O219" s="117"/>
      <c r="P219" s="95"/>
      <c r="Q219" s="95"/>
      <c r="R219" s="95"/>
      <c r="S219" s="426"/>
      <c r="U219" s="95"/>
      <c r="Z219" s="95"/>
    </row>
    <row r="220" spans="4:26" x14ac:dyDescent="0.45">
      <c r="D220" s="23"/>
      <c r="K220" s="95"/>
      <c r="M220" s="95"/>
      <c r="N220" s="95"/>
      <c r="O220" s="117"/>
      <c r="P220" s="95"/>
      <c r="Q220" s="95"/>
      <c r="R220" s="95"/>
      <c r="S220" s="426"/>
      <c r="U220" s="95"/>
      <c r="Z220" s="95"/>
    </row>
    <row r="221" spans="4:26" x14ac:dyDescent="0.45">
      <c r="D221" s="23"/>
      <c r="K221" s="95"/>
      <c r="M221" s="95"/>
      <c r="N221" s="95"/>
      <c r="O221" s="117"/>
      <c r="P221" s="95"/>
      <c r="Q221" s="95"/>
      <c r="R221" s="95"/>
      <c r="S221" s="426"/>
      <c r="U221" s="95"/>
      <c r="Z221" s="95"/>
    </row>
    <row r="222" spans="4:26" x14ac:dyDescent="0.45">
      <c r="D222" s="23"/>
      <c r="K222" s="95"/>
      <c r="M222" s="95"/>
      <c r="N222" s="95"/>
      <c r="O222" s="117"/>
      <c r="P222" s="95"/>
      <c r="Q222" s="95"/>
      <c r="R222" s="95"/>
      <c r="S222" s="426"/>
      <c r="U222" s="95"/>
      <c r="Z222" s="95"/>
    </row>
    <row r="223" spans="4:26" x14ac:dyDescent="0.45">
      <c r="D223" s="23"/>
      <c r="K223" s="95"/>
      <c r="M223" s="95"/>
      <c r="N223" s="95"/>
      <c r="O223" s="117"/>
      <c r="P223" s="95"/>
      <c r="Q223" s="95"/>
      <c r="R223" s="95"/>
      <c r="S223" s="426"/>
      <c r="U223" s="95"/>
      <c r="Z223" s="95"/>
    </row>
    <row r="224" spans="4:26" x14ac:dyDescent="0.45">
      <c r="D224" s="23"/>
      <c r="K224" s="95"/>
      <c r="M224" s="95"/>
      <c r="N224" s="95"/>
      <c r="O224" s="117"/>
      <c r="P224" s="95"/>
      <c r="Q224" s="95"/>
      <c r="R224" s="95"/>
      <c r="S224" s="426"/>
      <c r="U224" s="95"/>
      <c r="Z224" s="95"/>
    </row>
    <row r="225" spans="4:26" x14ac:dyDescent="0.45">
      <c r="D225" s="23"/>
      <c r="K225" s="95"/>
      <c r="M225" s="95"/>
      <c r="N225" s="95"/>
      <c r="O225" s="117"/>
      <c r="P225" s="95"/>
      <c r="Q225" s="95"/>
      <c r="R225" s="95"/>
      <c r="S225" s="426"/>
      <c r="U225" s="95"/>
      <c r="Z225" s="95"/>
    </row>
    <row r="226" spans="4:26" x14ac:dyDescent="0.45">
      <c r="D226" s="23"/>
      <c r="K226" s="95"/>
      <c r="M226" s="95"/>
      <c r="N226" s="95"/>
      <c r="O226" s="117"/>
      <c r="P226" s="95"/>
      <c r="Q226" s="95"/>
      <c r="R226" s="95"/>
      <c r="S226" s="426"/>
      <c r="U226" s="95"/>
      <c r="Z226" s="95"/>
    </row>
    <row r="227" spans="4:26" x14ac:dyDescent="0.45">
      <c r="D227" s="23"/>
      <c r="K227" s="95"/>
      <c r="M227" s="95"/>
      <c r="N227" s="95"/>
      <c r="O227" s="117"/>
      <c r="P227" s="95"/>
      <c r="Q227" s="95"/>
      <c r="R227" s="95"/>
      <c r="S227" s="426"/>
      <c r="U227" s="95"/>
      <c r="Z227" s="95"/>
    </row>
    <row r="228" spans="4:26" x14ac:dyDescent="0.45">
      <c r="D228" s="23"/>
      <c r="K228" s="95"/>
      <c r="M228" s="95"/>
      <c r="N228" s="95"/>
      <c r="O228" s="117"/>
      <c r="P228" s="95"/>
      <c r="Q228" s="95"/>
      <c r="R228" s="95"/>
      <c r="S228" s="426"/>
      <c r="U228" s="95"/>
      <c r="Z228" s="95"/>
    </row>
    <row r="229" spans="4:26" x14ac:dyDescent="0.45">
      <c r="D229" s="23"/>
      <c r="K229" s="95"/>
      <c r="M229" s="95"/>
      <c r="N229" s="95"/>
      <c r="O229" s="117"/>
      <c r="P229" s="95"/>
      <c r="Q229" s="95"/>
      <c r="R229" s="95"/>
      <c r="S229" s="426"/>
      <c r="U229" s="95"/>
      <c r="Z229" s="95"/>
    </row>
    <row r="230" spans="4:26" x14ac:dyDescent="0.45">
      <c r="D230" s="23"/>
      <c r="K230" s="95"/>
      <c r="M230" s="95"/>
      <c r="N230" s="95"/>
      <c r="O230" s="117"/>
      <c r="P230" s="95"/>
      <c r="Q230" s="95"/>
      <c r="R230" s="95"/>
      <c r="S230" s="426"/>
      <c r="U230" s="95"/>
      <c r="Z230" s="95"/>
    </row>
    <row r="231" spans="4:26" x14ac:dyDescent="0.45">
      <c r="D231" s="23"/>
      <c r="K231" s="95"/>
      <c r="M231" s="95"/>
      <c r="N231" s="95"/>
      <c r="O231" s="117"/>
      <c r="P231" s="95"/>
      <c r="Q231" s="95"/>
      <c r="R231" s="95"/>
      <c r="S231" s="426"/>
      <c r="U231" s="95"/>
      <c r="Z231" s="95"/>
    </row>
    <row r="232" spans="4:26" x14ac:dyDescent="0.45">
      <c r="D232" s="23"/>
      <c r="K232" s="95"/>
      <c r="M232" s="95"/>
      <c r="N232" s="95"/>
      <c r="O232" s="117"/>
      <c r="P232" s="95"/>
      <c r="Q232" s="95"/>
      <c r="R232" s="95"/>
      <c r="S232" s="426"/>
      <c r="U232" s="95"/>
      <c r="Z232" s="95"/>
    </row>
    <row r="233" spans="4:26" x14ac:dyDescent="0.45">
      <c r="D233" s="23"/>
      <c r="K233" s="95"/>
      <c r="M233" s="95"/>
      <c r="N233" s="95"/>
      <c r="O233" s="117"/>
      <c r="P233" s="95"/>
      <c r="Q233" s="95"/>
      <c r="R233" s="95"/>
      <c r="S233" s="426"/>
      <c r="U233" s="95"/>
      <c r="Z233" s="95"/>
    </row>
    <row r="234" spans="4:26" x14ac:dyDescent="0.45">
      <c r="D234" s="23"/>
      <c r="K234" s="95"/>
      <c r="M234" s="95"/>
      <c r="N234" s="95"/>
      <c r="O234" s="117"/>
      <c r="P234" s="95"/>
      <c r="Q234" s="95"/>
      <c r="R234" s="95"/>
      <c r="S234" s="426"/>
      <c r="U234" s="95"/>
      <c r="Z234" s="95"/>
    </row>
    <row r="235" spans="4:26" x14ac:dyDescent="0.45">
      <c r="D235" s="23"/>
      <c r="K235" s="95"/>
      <c r="M235" s="95"/>
      <c r="N235" s="95"/>
      <c r="O235" s="117"/>
      <c r="P235" s="95"/>
      <c r="Q235" s="95"/>
      <c r="R235" s="95"/>
      <c r="S235" s="426"/>
      <c r="U235" s="95"/>
      <c r="Z235" s="95"/>
    </row>
    <row r="236" spans="4:26" x14ac:dyDescent="0.45">
      <c r="D236" s="23"/>
      <c r="K236" s="95"/>
      <c r="M236" s="95"/>
      <c r="N236" s="95"/>
      <c r="O236" s="117"/>
      <c r="P236" s="95"/>
      <c r="Q236" s="95"/>
      <c r="R236" s="95"/>
      <c r="S236" s="426"/>
      <c r="U236" s="95"/>
      <c r="Z236" s="95"/>
    </row>
    <row r="237" spans="4:26" x14ac:dyDescent="0.45">
      <c r="D237" s="23"/>
      <c r="K237" s="95"/>
      <c r="M237" s="95"/>
      <c r="N237" s="95"/>
      <c r="O237" s="117"/>
      <c r="P237" s="95"/>
      <c r="Q237" s="95"/>
      <c r="R237" s="95"/>
      <c r="S237" s="426"/>
      <c r="U237" s="95"/>
      <c r="Z237" s="95"/>
    </row>
    <row r="238" spans="4:26" x14ac:dyDescent="0.45">
      <c r="D238" s="23"/>
      <c r="K238" s="95"/>
      <c r="M238" s="95"/>
      <c r="N238" s="95"/>
      <c r="O238" s="117"/>
      <c r="P238" s="95"/>
      <c r="Q238" s="95"/>
      <c r="R238" s="95"/>
      <c r="S238" s="426"/>
      <c r="U238" s="95"/>
      <c r="Z238" s="95"/>
    </row>
    <row r="239" spans="4:26" x14ac:dyDescent="0.45">
      <c r="D239" s="23"/>
      <c r="K239" s="95"/>
      <c r="M239" s="95"/>
      <c r="N239" s="95"/>
      <c r="O239" s="117"/>
      <c r="P239" s="95"/>
      <c r="Q239" s="95"/>
      <c r="R239" s="95"/>
      <c r="S239" s="426"/>
      <c r="U239" s="95"/>
      <c r="Z239" s="95"/>
    </row>
    <row r="240" spans="4:26" x14ac:dyDescent="0.45">
      <c r="D240" s="23"/>
      <c r="K240" s="95"/>
      <c r="M240" s="95"/>
      <c r="N240" s="95"/>
      <c r="O240" s="117"/>
      <c r="P240" s="95"/>
      <c r="Q240" s="95"/>
      <c r="R240" s="95"/>
      <c r="S240" s="426"/>
      <c r="U240" s="95"/>
      <c r="Z240" s="95"/>
    </row>
    <row r="241" spans="4:26" x14ac:dyDescent="0.45">
      <c r="D241" s="23"/>
      <c r="K241" s="95"/>
      <c r="M241" s="95"/>
      <c r="N241" s="95"/>
      <c r="O241" s="117"/>
      <c r="P241" s="95"/>
      <c r="Q241" s="95"/>
      <c r="R241" s="95"/>
      <c r="S241" s="426"/>
      <c r="U241" s="95"/>
      <c r="Z241" s="95"/>
    </row>
    <row r="242" spans="4:26" x14ac:dyDescent="0.45">
      <c r="D242" s="23"/>
      <c r="K242" s="95"/>
      <c r="M242" s="95"/>
      <c r="N242" s="95"/>
      <c r="O242" s="117"/>
      <c r="P242" s="95"/>
      <c r="Q242" s="95"/>
      <c r="R242" s="95"/>
      <c r="S242" s="426"/>
      <c r="U242" s="95"/>
      <c r="Z242" s="95"/>
    </row>
    <row r="243" spans="4:26" x14ac:dyDescent="0.45">
      <c r="D243" s="23"/>
      <c r="K243" s="95"/>
      <c r="M243" s="95"/>
      <c r="N243" s="95"/>
      <c r="O243" s="117"/>
      <c r="P243" s="95"/>
      <c r="Q243" s="95"/>
      <c r="R243" s="95"/>
      <c r="S243" s="426"/>
      <c r="U243" s="95"/>
      <c r="Z243" s="95"/>
    </row>
    <row r="244" spans="4:26" x14ac:dyDescent="0.45">
      <c r="D244" s="23"/>
      <c r="K244" s="95"/>
      <c r="M244" s="95"/>
      <c r="N244" s="95"/>
      <c r="O244" s="117"/>
      <c r="P244" s="95"/>
      <c r="Q244" s="95"/>
      <c r="R244" s="95"/>
      <c r="S244" s="426"/>
      <c r="U244" s="95"/>
      <c r="Z244" s="95"/>
    </row>
    <row r="245" spans="4:26" x14ac:dyDescent="0.45">
      <c r="D245" s="23"/>
      <c r="K245" s="95"/>
      <c r="M245" s="95"/>
      <c r="N245" s="95"/>
      <c r="O245" s="117"/>
      <c r="P245" s="95"/>
      <c r="Q245" s="95"/>
      <c r="R245" s="95"/>
      <c r="S245" s="426"/>
      <c r="U245" s="95"/>
      <c r="Z245" s="95"/>
    </row>
    <row r="246" spans="4:26" x14ac:dyDescent="0.45">
      <c r="D246" s="23"/>
      <c r="K246" s="95"/>
      <c r="M246" s="95"/>
      <c r="N246" s="95"/>
      <c r="O246" s="117"/>
      <c r="P246" s="95"/>
      <c r="Q246" s="95"/>
      <c r="R246" s="95"/>
      <c r="S246" s="426"/>
      <c r="U246" s="95"/>
      <c r="Z246" s="95"/>
    </row>
    <row r="247" spans="4:26" x14ac:dyDescent="0.45">
      <c r="D247" s="23"/>
      <c r="K247" s="95"/>
      <c r="M247" s="95"/>
      <c r="N247" s="95"/>
      <c r="O247" s="117"/>
      <c r="P247" s="95"/>
      <c r="Q247" s="95"/>
      <c r="R247" s="95"/>
      <c r="S247" s="426"/>
      <c r="U247" s="95"/>
      <c r="Z247" s="95"/>
    </row>
    <row r="248" spans="4:26" x14ac:dyDescent="0.45">
      <c r="D248" s="23"/>
      <c r="K248" s="95"/>
      <c r="M248" s="95"/>
      <c r="N248" s="95"/>
      <c r="O248" s="117"/>
      <c r="P248" s="95"/>
      <c r="Q248" s="95"/>
      <c r="R248" s="95"/>
      <c r="S248" s="426"/>
      <c r="U248" s="95"/>
      <c r="Z248" s="95"/>
    </row>
    <row r="249" spans="4:26" x14ac:dyDescent="0.45">
      <c r="D249" s="23"/>
      <c r="K249" s="95"/>
      <c r="M249" s="95"/>
      <c r="N249" s="95"/>
      <c r="O249" s="117"/>
      <c r="P249" s="95"/>
      <c r="Q249" s="95"/>
      <c r="R249" s="95"/>
      <c r="S249" s="426"/>
      <c r="U249" s="95"/>
      <c r="Z249" s="95"/>
    </row>
    <row r="250" spans="4:26" x14ac:dyDescent="0.45">
      <c r="D250" s="23"/>
      <c r="K250" s="95"/>
      <c r="M250" s="95"/>
      <c r="N250" s="95"/>
      <c r="O250" s="117"/>
      <c r="P250" s="95"/>
      <c r="Q250" s="95"/>
      <c r="R250" s="95"/>
      <c r="S250" s="426"/>
      <c r="U250" s="95"/>
      <c r="Z250" s="95"/>
    </row>
    <row r="251" spans="4:26" x14ac:dyDescent="0.45">
      <c r="D251" s="23"/>
      <c r="K251" s="95"/>
      <c r="M251" s="95"/>
      <c r="N251" s="95"/>
      <c r="O251" s="117"/>
      <c r="P251" s="95"/>
      <c r="Q251" s="95"/>
      <c r="R251" s="95"/>
      <c r="S251" s="426"/>
      <c r="U251" s="95"/>
      <c r="Z251" s="95"/>
    </row>
    <row r="252" spans="4:26" x14ac:dyDescent="0.45">
      <c r="D252" s="23"/>
      <c r="K252" s="95"/>
      <c r="M252" s="95"/>
      <c r="N252" s="95"/>
      <c r="O252" s="117"/>
      <c r="P252" s="95"/>
      <c r="Q252" s="95"/>
      <c r="R252" s="95"/>
      <c r="S252" s="426"/>
      <c r="U252" s="95"/>
      <c r="Z252" s="95"/>
    </row>
    <row r="253" spans="4:26" x14ac:dyDescent="0.45">
      <c r="D253" s="23"/>
      <c r="K253" s="95"/>
      <c r="M253" s="95"/>
      <c r="N253" s="95"/>
      <c r="O253" s="117"/>
      <c r="P253" s="95"/>
      <c r="Q253" s="95"/>
      <c r="R253" s="95"/>
      <c r="S253" s="426"/>
      <c r="U253" s="95"/>
      <c r="Z253" s="95"/>
    </row>
    <row r="254" spans="4:26" x14ac:dyDescent="0.45">
      <c r="D254" s="23"/>
      <c r="K254" s="95"/>
      <c r="M254" s="95"/>
      <c r="N254" s="95"/>
      <c r="O254" s="117"/>
      <c r="P254" s="95"/>
      <c r="Q254" s="95"/>
      <c r="R254" s="95"/>
      <c r="S254" s="426"/>
      <c r="U254" s="95"/>
      <c r="Z254" s="95"/>
    </row>
    <row r="255" spans="4:26" x14ac:dyDescent="0.45">
      <c r="D255" s="23"/>
      <c r="K255" s="95"/>
      <c r="M255" s="95"/>
      <c r="N255" s="95"/>
      <c r="O255" s="117"/>
      <c r="P255" s="95"/>
      <c r="Q255" s="95"/>
      <c r="R255" s="95"/>
      <c r="S255" s="426"/>
      <c r="U255" s="95"/>
      <c r="Z255" s="95"/>
    </row>
    <row r="256" spans="4:26" x14ac:dyDescent="0.45">
      <c r="D256" s="23"/>
      <c r="K256" s="95"/>
      <c r="M256" s="95"/>
      <c r="N256" s="95"/>
      <c r="O256" s="117"/>
      <c r="P256" s="95"/>
      <c r="Q256" s="95"/>
      <c r="R256" s="95"/>
      <c r="S256" s="426"/>
      <c r="U256" s="95"/>
      <c r="Z256" s="95"/>
    </row>
    <row r="257" spans="4:26" x14ac:dyDescent="0.45">
      <c r="D257" s="23"/>
      <c r="K257" s="95"/>
      <c r="M257" s="95"/>
      <c r="N257" s="95"/>
      <c r="O257" s="117"/>
      <c r="P257" s="95"/>
      <c r="Q257" s="95"/>
      <c r="R257" s="95"/>
      <c r="S257" s="426"/>
      <c r="U257" s="95"/>
      <c r="Z257" s="95"/>
    </row>
    <row r="258" spans="4:26" x14ac:dyDescent="0.45">
      <c r="D258" s="23"/>
      <c r="K258" s="95"/>
      <c r="M258" s="95"/>
      <c r="N258" s="95"/>
      <c r="O258" s="117"/>
      <c r="P258" s="95"/>
      <c r="Q258" s="95"/>
      <c r="R258" s="95"/>
      <c r="S258" s="426"/>
      <c r="U258" s="95"/>
      <c r="Z258" s="95"/>
    </row>
    <row r="259" spans="4:26" x14ac:dyDescent="0.45">
      <c r="D259" s="23"/>
      <c r="K259" s="95"/>
      <c r="M259" s="95"/>
      <c r="N259" s="95"/>
      <c r="O259" s="117"/>
      <c r="P259" s="95"/>
      <c r="Q259" s="95"/>
      <c r="R259" s="95"/>
      <c r="S259" s="426"/>
      <c r="U259" s="95"/>
      <c r="Z259" s="95"/>
    </row>
    <row r="260" spans="4:26" x14ac:dyDescent="0.45">
      <c r="D260" s="23"/>
      <c r="K260" s="95"/>
      <c r="M260" s="95"/>
      <c r="N260" s="95"/>
      <c r="O260" s="117"/>
      <c r="P260" s="95"/>
      <c r="Q260" s="95"/>
      <c r="R260" s="95"/>
      <c r="S260" s="426"/>
      <c r="U260" s="95"/>
      <c r="Z260" s="95"/>
    </row>
    <row r="261" spans="4:26" x14ac:dyDescent="0.45">
      <c r="D261" s="23"/>
      <c r="K261" s="95"/>
      <c r="M261" s="95"/>
      <c r="N261" s="95"/>
      <c r="O261" s="117"/>
      <c r="P261" s="95"/>
      <c r="Q261" s="95"/>
      <c r="R261" s="95"/>
      <c r="S261" s="426"/>
      <c r="U261" s="95"/>
      <c r="Z261" s="95"/>
    </row>
    <row r="262" spans="4:26" x14ac:dyDescent="0.45">
      <c r="D262" s="23"/>
      <c r="K262" s="95"/>
      <c r="M262" s="95"/>
      <c r="N262" s="95"/>
      <c r="O262" s="117"/>
      <c r="P262" s="95"/>
      <c r="Q262" s="95"/>
      <c r="R262" s="95"/>
      <c r="S262" s="426"/>
      <c r="U262" s="95"/>
      <c r="Z262" s="95"/>
    </row>
    <row r="263" spans="4:26" x14ac:dyDescent="0.45">
      <c r="D263" s="23"/>
      <c r="K263" s="95"/>
      <c r="M263" s="95"/>
      <c r="N263" s="95"/>
      <c r="O263" s="117"/>
      <c r="P263" s="95"/>
      <c r="Q263" s="95"/>
      <c r="R263" s="95"/>
      <c r="S263" s="426"/>
      <c r="U263" s="95"/>
      <c r="Z263" s="95"/>
    </row>
    <row r="264" spans="4:26" x14ac:dyDescent="0.45">
      <c r="D264" s="23"/>
      <c r="K264" s="95"/>
      <c r="M264" s="95"/>
      <c r="N264" s="95"/>
      <c r="O264" s="117"/>
      <c r="P264" s="95"/>
      <c r="Q264" s="95"/>
      <c r="R264" s="95"/>
      <c r="S264" s="426"/>
      <c r="U264" s="95"/>
      <c r="Z264" s="95"/>
    </row>
    <row r="265" spans="4:26" x14ac:dyDescent="0.45">
      <c r="D265" s="23"/>
      <c r="K265" s="95"/>
      <c r="M265" s="95"/>
      <c r="N265" s="95"/>
      <c r="O265" s="117"/>
      <c r="P265" s="95"/>
      <c r="Q265" s="95"/>
      <c r="R265" s="95"/>
      <c r="S265" s="426"/>
      <c r="U265" s="95"/>
      <c r="Z265" s="95"/>
    </row>
    <row r="266" spans="4:26" x14ac:dyDescent="0.45">
      <c r="D266" s="23"/>
      <c r="K266" s="95"/>
      <c r="M266" s="95"/>
      <c r="N266" s="95"/>
      <c r="O266" s="117"/>
      <c r="P266" s="95"/>
      <c r="Q266" s="95"/>
      <c r="R266" s="95"/>
      <c r="S266" s="426"/>
      <c r="U266" s="95"/>
      <c r="Z266" s="95"/>
    </row>
    <row r="267" spans="4:26" x14ac:dyDescent="0.45">
      <c r="D267" s="23"/>
      <c r="K267" s="95"/>
      <c r="M267" s="95"/>
      <c r="N267" s="95"/>
      <c r="O267" s="117"/>
      <c r="P267" s="95"/>
      <c r="Q267" s="95"/>
      <c r="R267" s="95"/>
      <c r="S267" s="426"/>
      <c r="U267" s="95"/>
      <c r="Z267" s="95"/>
    </row>
    <row r="268" spans="4:26" x14ac:dyDescent="0.45">
      <c r="D268" s="23"/>
      <c r="K268" s="95"/>
      <c r="M268" s="95"/>
      <c r="N268" s="95"/>
      <c r="O268" s="117"/>
      <c r="P268" s="95"/>
      <c r="Q268" s="95"/>
      <c r="R268" s="95"/>
      <c r="S268" s="426"/>
      <c r="U268" s="95"/>
      <c r="Z268" s="95"/>
    </row>
    <row r="269" spans="4:26" x14ac:dyDescent="0.45">
      <c r="D269" s="23"/>
      <c r="K269" s="95"/>
      <c r="M269" s="95"/>
      <c r="N269" s="95"/>
      <c r="O269" s="117"/>
      <c r="P269" s="95"/>
      <c r="Q269" s="95"/>
      <c r="R269" s="95"/>
      <c r="S269" s="426"/>
      <c r="U269" s="95"/>
      <c r="Z269" s="95"/>
    </row>
    <row r="270" spans="4:26" x14ac:dyDescent="0.45">
      <c r="D270" s="23"/>
      <c r="K270" s="95"/>
      <c r="M270" s="95"/>
      <c r="N270" s="95"/>
      <c r="O270" s="117"/>
      <c r="P270" s="95"/>
      <c r="Q270" s="95"/>
      <c r="R270" s="95"/>
      <c r="S270" s="426"/>
      <c r="U270" s="95"/>
      <c r="Z270" s="95"/>
    </row>
    <row r="271" spans="4:26" x14ac:dyDescent="0.45">
      <c r="D271" s="23"/>
      <c r="K271" s="95"/>
      <c r="M271" s="95"/>
      <c r="N271" s="95"/>
      <c r="O271" s="117"/>
      <c r="P271" s="95"/>
      <c r="Q271" s="95"/>
      <c r="R271" s="95"/>
      <c r="S271" s="426"/>
      <c r="U271" s="95"/>
      <c r="Z271" s="95"/>
    </row>
    <row r="272" spans="4:26" x14ac:dyDescent="0.45">
      <c r="D272" s="23"/>
      <c r="K272" s="95"/>
      <c r="M272" s="95"/>
      <c r="N272" s="95"/>
      <c r="O272" s="117"/>
      <c r="P272" s="95"/>
      <c r="Q272" s="95"/>
      <c r="R272" s="95"/>
      <c r="S272" s="426"/>
      <c r="U272" s="95"/>
      <c r="Z272" s="95"/>
    </row>
    <row r="273" spans="4:26" x14ac:dyDescent="0.45">
      <c r="D273" s="23"/>
      <c r="K273" s="95"/>
      <c r="M273" s="95"/>
      <c r="N273" s="95"/>
      <c r="O273" s="117"/>
      <c r="P273" s="95"/>
      <c r="Q273" s="95"/>
      <c r="R273" s="95"/>
      <c r="S273" s="426"/>
      <c r="U273" s="95"/>
      <c r="Z273" s="95"/>
    </row>
    <row r="274" spans="4:26" x14ac:dyDescent="0.45">
      <c r="D274" s="23"/>
      <c r="K274" s="95"/>
      <c r="M274" s="95"/>
      <c r="N274" s="95"/>
      <c r="O274" s="117"/>
      <c r="P274" s="95"/>
      <c r="Q274" s="95"/>
      <c r="R274" s="95"/>
      <c r="S274" s="426"/>
      <c r="U274" s="95"/>
      <c r="Z274" s="95"/>
    </row>
    <row r="275" spans="4:26" x14ac:dyDescent="0.45">
      <c r="D275" s="23"/>
      <c r="K275" s="95"/>
      <c r="M275" s="95"/>
      <c r="N275" s="95"/>
      <c r="O275" s="117"/>
      <c r="P275" s="95"/>
      <c r="Q275" s="95"/>
      <c r="R275" s="95"/>
      <c r="S275" s="426"/>
      <c r="U275" s="95"/>
      <c r="Z275" s="95"/>
    </row>
    <row r="276" spans="4:26" x14ac:dyDescent="0.45">
      <c r="D276" s="23"/>
      <c r="K276" s="95"/>
      <c r="M276" s="95"/>
      <c r="N276" s="95"/>
      <c r="O276" s="117"/>
      <c r="P276" s="95"/>
      <c r="Q276" s="95"/>
      <c r="R276" s="95"/>
      <c r="S276" s="426"/>
      <c r="U276" s="95"/>
      <c r="Z276" s="95"/>
    </row>
    <row r="277" spans="4:26" x14ac:dyDescent="0.45">
      <c r="D277" s="23"/>
      <c r="K277" s="95"/>
      <c r="M277" s="95"/>
      <c r="N277" s="95"/>
      <c r="O277" s="117"/>
      <c r="P277" s="95"/>
      <c r="Q277" s="95"/>
      <c r="R277" s="95"/>
      <c r="S277" s="426"/>
      <c r="U277" s="95"/>
      <c r="Z277" s="95"/>
    </row>
    <row r="278" spans="4:26" x14ac:dyDescent="0.45">
      <c r="D278" s="23"/>
      <c r="K278" s="95"/>
      <c r="M278" s="95"/>
      <c r="N278" s="95"/>
      <c r="O278" s="117"/>
      <c r="P278" s="95"/>
      <c r="Q278" s="95"/>
      <c r="R278" s="95"/>
      <c r="S278" s="426"/>
      <c r="U278" s="95"/>
      <c r="Z278" s="95"/>
    </row>
    <row r="279" spans="4:26" x14ac:dyDescent="0.45">
      <c r="D279" s="23"/>
      <c r="K279" s="95"/>
      <c r="M279" s="95"/>
      <c r="N279" s="95"/>
      <c r="O279" s="117"/>
      <c r="P279" s="95"/>
      <c r="Q279" s="95"/>
      <c r="R279" s="95"/>
      <c r="S279" s="426"/>
      <c r="U279" s="95"/>
      <c r="Z279" s="95"/>
    </row>
    <row r="280" spans="4:26" x14ac:dyDescent="0.45">
      <c r="D280" s="23"/>
      <c r="K280" s="95"/>
      <c r="M280" s="95"/>
      <c r="N280" s="95"/>
      <c r="O280" s="117"/>
      <c r="P280" s="95"/>
      <c r="Q280" s="95"/>
      <c r="R280" s="95"/>
      <c r="S280" s="426"/>
      <c r="U280" s="95"/>
      <c r="Z280" s="95"/>
    </row>
    <row r="281" spans="4:26" x14ac:dyDescent="0.45">
      <c r="D281" s="23"/>
      <c r="K281" s="95"/>
      <c r="M281" s="95"/>
      <c r="N281" s="95"/>
      <c r="O281" s="117"/>
      <c r="P281" s="95"/>
      <c r="Q281" s="95"/>
      <c r="R281" s="95"/>
      <c r="S281" s="426"/>
      <c r="U281" s="95"/>
      <c r="Z281" s="95"/>
    </row>
    <row r="282" spans="4:26" x14ac:dyDescent="0.45">
      <c r="D282" s="23"/>
      <c r="K282" s="95"/>
      <c r="M282" s="95"/>
      <c r="N282" s="95"/>
      <c r="O282" s="117"/>
      <c r="P282" s="95"/>
      <c r="Q282" s="95"/>
      <c r="R282" s="95"/>
      <c r="S282" s="426"/>
      <c r="U282" s="95"/>
      <c r="Z282" s="95"/>
    </row>
    <row r="283" spans="4:26" x14ac:dyDescent="0.45">
      <c r="D283" s="23"/>
      <c r="K283" s="95"/>
      <c r="M283" s="95"/>
      <c r="N283" s="95"/>
      <c r="O283" s="117"/>
      <c r="P283" s="95"/>
      <c r="Q283" s="95"/>
      <c r="R283" s="95"/>
      <c r="S283" s="426"/>
      <c r="U283" s="95"/>
      <c r="Z283" s="95"/>
    </row>
    <row r="284" spans="4:26" x14ac:dyDescent="0.45">
      <c r="D284" s="23"/>
      <c r="K284" s="95"/>
      <c r="M284" s="95"/>
      <c r="N284" s="95"/>
      <c r="O284" s="117"/>
      <c r="P284" s="95"/>
      <c r="Q284" s="95"/>
      <c r="R284" s="95"/>
      <c r="S284" s="426"/>
      <c r="U284" s="95"/>
      <c r="Z284" s="95"/>
    </row>
    <row r="285" spans="4:26" x14ac:dyDescent="0.45">
      <c r="D285" s="23"/>
      <c r="K285" s="95"/>
      <c r="M285" s="95"/>
      <c r="N285" s="95"/>
      <c r="O285" s="117"/>
      <c r="P285" s="95"/>
      <c r="Q285" s="95"/>
      <c r="R285" s="95"/>
      <c r="S285" s="426"/>
      <c r="U285" s="95"/>
      <c r="Z285" s="95"/>
    </row>
    <row r="286" spans="4:26" x14ac:dyDescent="0.45">
      <c r="D286" s="23"/>
      <c r="K286" s="95"/>
      <c r="M286" s="95"/>
      <c r="N286" s="95"/>
      <c r="O286" s="117"/>
      <c r="P286" s="95"/>
      <c r="Q286" s="95"/>
      <c r="R286" s="95"/>
      <c r="S286" s="426"/>
      <c r="U286" s="95"/>
      <c r="Z286" s="95"/>
    </row>
    <row r="287" spans="4:26" x14ac:dyDescent="0.45">
      <c r="D287" s="23"/>
      <c r="K287" s="95"/>
      <c r="M287" s="95"/>
      <c r="N287" s="95"/>
      <c r="O287" s="117"/>
      <c r="P287" s="95"/>
      <c r="Q287" s="95"/>
      <c r="R287" s="95"/>
      <c r="S287" s="426"/>
      <c r="U287" s="95"/>
      <c r="Z287" s="95"/>
    </row>
    <row r="288" spans="4:26" x14ac:dyDescent="0.45">
      <c r="D288" s="23"/>
      <c r="K288" s="95"/>
      <c r="M288" s="95"/>
      <c r="N288" s="95"/>
      <c r="O288" s="117"/>
      <c r="P288" s="95"/>
      <c r="Q288" s="95"/>
      <c r="R288" s="95"/>
      <c r="S288" s="426"/>
      <c r="U288" s="95"/>
      <c r="Z288" s="95"/>
    </row>
    <row r="289" spans="4:26" x14ac:dyDescent="0.45">
      <c r="D289" s="23"/>
      <c r="K289" s="95"/>
      <c r="M289" s="95"/>
      <c r="N289" s="95"/>
      <c r="O289" s="117"/>
      <c r="P289" s="95"/>
      <c r="Q289" s="95"/>
      <c r="R289" s="95"/>
      <c r="S289" s="426"/>
      <c r="U289" s="95"/>
      <c r="Z289" s="95"/>
    </row>
    <row r="290" spans="4:26" x14ac:dyDescent="0.45">
      <c r="D290" s="23"/>
      <c r="K290" s="95"/>
      <c r="M290" s="95"/>
      <c r="N290" s="95"/>
      <c r="O290" s="117"/>
      <c r="P290" s="95"/>
      <c r="Q290" s="95"/>
      <c r="R290" s="95"/>
      <c r="S290" s="426"/>
      <c r="U290" s="95"/>
      <c r="Z290" s="95"/>
    </row>
    <row r="291" spans="4:26" x14ac:dyDescent="0.45">
      <c r="D291" s="23"/>
      <c r="K291" s="95"/>
      <c r="M291" s="95"/>
      <c r="N291" s="95"/>
      <c r="O291" s="117"/>
      <c r="P291" s="95"/>
      <c r="Q291" s="95"/>
      <c r="R291" s="95"/>
      <c r="S291" s="426"/>
      <c r="U291" s="95"/>
      <c r="Z291" s="95"/>
    </row>
    <row r="292" spans="4:26" x14ac:dyDescent="0.45">
      <c r="D292" s="23"/>
      <c r="K292" s="95"/>
      <c r="M292" s="95"/>
      <c r="N292" s="95"/>
      <c r="O292" s="117"/>
      <c r="P292" s="95"/>
      <c r="Q292" s="95"/>
      <c r="R292" s="95"/>
      <c r="S292" s="426"/>
      <c r="U292" s="95"/>
      <c r="Z292" s="95"/>
    </row>
    <row r="293" spans="4:26" x14ac:dyDescent="0.45">
      <c r="D293" s="23"/>
      <c r="K293" s="95"/>
      <c r="M293" s="95"/>
      <c r="N293" s="95"/>
      <c r="O293" s="117"/>
      <c r="P293" s="95"/>
      <c r="Q293" s="95"/>
      <c r="R293" s="95"/>
      <c r="S293" s="426"/>
      <c r="U293" s="95"/>
      <c r="Z293" s="95"/>
    </row>
    <row r="294" spans="4:26" x14ac:dyDescent="0.45">
      <c r="D294" s="23"/>
      <c r="K294" s="95"/>
      <c r="M294" s="95"/>
      <c r="N294" s="95"/>
      <c r="O294" s="117"/>
      <c r="P294" s="95"/>
      <c r="Q294" s="95"/>
      <c r="R294" s="95"/>
      <c r="S294" s="426"/>
      <c r="U294" s="95"/>
      <c r="Z294" s="95"/>
    </row>
    <row r="295" spans="4:26" x14ac:dyDescent="0.45">
      <c r="D295" s="23"/>
      <c r="K295" s="95"/>
      <c r="M295" s="95"/>
      <c r="N295" s="95"/>
      <c r="O295" s="117"/>
      <c r="P295" s="95"/>
      <c r="Q295" s="95"/>
      <c r="R295" s="95"/>
      <c r="S295" s="426"/>
      <c r="U295" s="95"/>
      <c r="Z295" s="95"/>
    </row>
    <row r="296" spans="4:26" x14ac:dyDescent="0.45">
      <c r="D296" s="23"/>
      <c r="K296" s="95"/>
      <c r="M296" s="95"/>
      <c r="N296" s="95"/>
      <c r="O296" s="117"/>
      <c r="P296" s="95"/>
      <c r="Q296" s="95"/>
      <c r="R296" s="95"/>
      <c r="S296" s="426"/>
      <c r="U296" s="95"/>
      <c r="Z296" s="95"/>
    </row>
    <row r="297" spans="4:26" x14ac:dyDescent="0.45">
      <c r="D297" s="23"/>
      <c r="K297" s="95"/>
      <c r="M297" s="95"/>
      <c r="N297" s="95"/>
      <c r="O297" s="117"/>
      <c r="P297" s="95"/>
      <c r="Q297" s="95"/>
      <c r="R297" s="95"/>
      <c r="S297" s="426"/>
      <c r="U297" s="95"/>
      <c r="Z297" s="95"/>
    </row>
    <row r="298" spans="4:26" x14ac:dyDescent="0.45">
      <c r="D298" s="23"/>
      <c r="K298" s="95"/>
      <c r="M298" s="95"/>
      <c r="N298" s="95"/>
      <c r="O298" s="117"/>
      <c r="P298" s="95"/>
      <c r="Q298" s="95"/>
      <c r="R298" s="95"/>
      <c r="S298" s="426"/>
      <c r="U298" s="95"/>
      <c r="Z298" s="95"/>
    </row>
    <row r="299" spans="4:26" x14ac:dyDescent="0.45">
      <c r="D299" s="23"/>
      <c r="K299" s="95"/>
      <c r="M299" s="95"/>
      <c r="N299" s="95"/>
      <c r="O299" s="117"/>
      <c r="P299" s="95"/>
      <c r="Q299" s="95"/>
      <c r="R299" s="95"/>
      <c r="S299" s="426"/>
      <c r="U299" s="95"/>
      <c r="Z299" s="95"/>
    </row>
    <row r="300" spans="4:26" x14ac:dyDescent="0.45">
      <c r="D300" s="23"/>
      <c r="K300" s="95"/>
      <c r="M300" s="95"/>
      <c r="N300" s="95"/>
      <c r="O300" s="117"/>
      <c r="P300" s="95"/>
      <c r="Q300" s="95"/>
      <c r="R300" s="95"/>
      <c r="S300" s="426"/>
      <c r="U300" s="95"/>
      <c r="Z300" s="95"/>
    </row>
    <row r="301" spans="4:26" x14ac:dyDescent="0.45">
      <c r="D301" s="23"/>
      <c r="K301" s="95"/>
      <c r="M301" s="95"/>
      <c r="N301" s="95"/>
      <c r="O301" s="117"/>
      <c r="P301" s="95"/>
      <c r="Q301" s="95"/>
      <c r="R301" s="95"/>
      <c r="S301" s="426"/>
      <c r="U301" s="95"/>
      <c r="Z301" s="95"/>
    </row>
    <row r="302" spans="4:26" x14ac:dyDescent="0.45">
      <c r="D302" s="23"/>
      <c r="K302" s="95"/>
      <c r="M302" s="95"/>
      <c r="N302" s="95"/>
      <c r="O302" s="117"/>
      <c r="P302" s="95"/>
      <c r="Q302" s="95"/>
      <c r="R302" s="95"/>
      <c r="S302" s="426"/>
      <c r="U302" s="95"/>
      <c r="Z302" s="95"/>
    </row>
    <row r="303" spans="4:26" x14ac:dyDescent="0.45">
      <c r="D303" s="23"/>
      <c r="K303" s="95"/>
      <c r="M303" s="95"/>
      <c r="N303" s="95"/>
      <c r="O303" s="117"/>
      <c r="P303" s="95"/>
      <c r="Q303" s="95"/>
      <c r="R303" s="95"/>
      <c r="S303" s="426"/>
      <c r="U303" s="95"/>
      <c r="Z303" s="95"/>
    </row>
    <row r="304" spans="4:26" x14ac:dyDescent="0.45">
      <c r="D304" s="23"/>
      <c r="K304" s="95"/>
      <c r="M304" s="95"/>
      <c r="N304" s="95"/>
      <c r="O304" s="117"/>
      <c r="P304" s="95"/>
      <c r="Q304" s="95"/>
      <c r="R304" s="95"/>
      <c r="S304" s="426"/>
      <c r="U304" s="95"/>
      <c r="Z304" s="95"/>
    </row>
    <row r="305" spans="4:26" x14ac:dyDescent="0.45">
      <c r="D305" s="23"/>
      <c r="K305" s="95"/>
      <c r="M305" s="95"/>
      <c r="N305" s="95"/>
      <c r="O305" s="117"/>
      <c r="P305" s="95"/>
      <c r="Q305" s="95"/>
      <c r="R305" s="95"/>
      <c r="S305" s="426"/>
      <c r="U305" s="95"/>
      <c r="Z305" s="95"/>
    </row>
    <row r="306" spans="4:26" x14ac:dyDescent="0.45">
      <c r="D306" s="23"/>
      <c r="K306" s="95"/>
      <c r="M306" s="95"/>
      <c r="N306" s="95"/>
      <c r="O306" s="117"/>
      <c r="P306" s="95"/>
      <c r="Q306" s="95"/>
      <c r="R306" s="95"/>
      <c r="S306" s="426"/>
      <c r="U306" s="95"/>
      <c r="Z306" s="95"/>
    </row>
    <row r="307" spans="4:26" x14ac:dyDescent="0.45">
      <c r="D307" s="23"/>
      <c r="K307" s="95"/>
      <c r="M307" s="95"/>
      <c r="N307" s="95"/>
      <c r="O307" s="117"/>
      <c r="P307" s="95"/>
      <c r="Q307" s="95"/>
      <c r="R307" s="95"/>
      <c r="S307" s="426"/>
      <c r="U307" s="95"/>
      <c r="Z307" s="95"/>
    </row>
    <row r="308" spans="4:26" x14ac:dyDescent="0.45">
      <c r="D308" s="23"/>
      <c r="K308" s="95"/>
      <c r="M308" s="95"/>
      <c r="N308" s="95"/>
      <c r="O308" s="117"/>
      <c r="P308" s="95"/>
      <c r="Q308" s="95"/>
      <c r="R308" s="95"/>
      <c r="S308" s="426"/>
      <c r="U308" s="95"/>
      <c r="Z308" s="95"/>
    </row>
    <row r="309" spans="4:26" x14ac:dyDescent="0.45">
      <c r="D309" s="23"/>
      <c r="K309" s="95"/>
      <c r="M309" s="95"/>
      <c r="N309" s="95"/>
      <c r="O309" s="117"/>
      <c r="P309" s="95"/>
      <c r="Q309" s="95"/>
      <c r="R309" s="95"/>
      <c r="S309" s="426"/>
      <c r="U309" s="95"/>
      <c r="Z309" s="95"/>
    </row>
    <row r="310" spans="4:26" x14ac:dyDescent="0.45">
      <c r="D310" s="23"/>
      <c r="K310" s="95"/>
      <c r="M310" s="95"/>
      <c r="N310" s="95"/>
      <c r="O310" s="117"/>
      <c r="P310" s="95"/>
      <c r="Q310" s="95"/>
      <c r="R310" s="95"/>
      <c r="S310" s="426"/>
      <c r="U310" s="95"/>
      <c r="Z310" s="95"/>
    </row>
    <row r="311" spans="4:26" x14ac:dyDescent="0.45">
      <c r="D311" s="23"/>
      <c r="K311" s="95"/>
      <c r="M311" s="95"/>
      <c r="N311" s="95"/>
      <c r="O311" s="117"/>
      <c r="P311" s="95"/>
      <c r="Q311" s="95"/>
      <c r="R311" s="95"/>
      <c r="S311" s="426"/>
      <c r="U311" s="95"/>
      <c r="Z311" s="95"/>
    </row>
    <row r="312" spans="4:26" x14ac:dyDescent="0.45">
      <c r="D312" s="23"/>
      <c r="K312" s="95"/>
      <c r="M312" s="95"/>
      <c r="N312" s="95"/>
      <c r="O312" s="117"/>
      <c r="P312" s="95"/>
      <c r="Q312" s="95"/>
      <c r="R312" s="95"/>
      <c r="S312" s="426"/>
      <c r="U312" s="95"/>
      <c r="Z312" s="95"/>
    </row>
    <row r="313" spans="4:26" x14ac:dyDescent="0.45">
      <c r="D313" s="23"/>
      <c r="K313" s="95"/>
      <c r="M313" s="95"/>
      <c r="N313" s="95"/>
      <c r="O313" s="117"/>
      <c r="P313" s="95"/>
      <c r="Q313" s="95"/>
      <c r="R313" s="95"/>
      <c r="S313" s="426"/>
      <c r="U313" s="95"/>
      <c r="Z313" s="95"/>
    </row>
    <row r="314" spans="4:26" x14ac:dyDescent="0.45">
      <c r="D314" s="23"/>
      <c r="K314" s="95"/>
      <c r="M314" s="95"/>
      <c r="N314" s="95"/>
      <c r="O314" s="117"/>
      <c r="P314" s="95"/>
      <c r="Q314" s="95"/>
      <c r="R314" s="95"/>
      <c r="S314" s="426"/>
      <c r="U314" s="95"/>
      <c r="Z314" s="95"/>
    </row>
    <row r="315" spans="4:26" x14ac:dyDescent="0.45">
      <c r="D315" s="23"/>
      <c r="K315" s="95"/>
      <c r="M315" s="95"/>
      <c r="N315" s="95"/>
      <c r="O315" s="117"/>
      <c r="P315" s="95"/>
      <c r="Q315" s="95"/>
      <c r="R315" s="95"/>
      <c r="S315" s="426"/>
      <c r="U315" s="95"/>
      <c r="Z315" s="95"/>
    </row>
    <row r="316" spans="4:26" x14ac:dyDescent="0.45">
      <c r="D316" s="23"/>
      <c r="K316" s="95"/>
      <c r="M316" s="95"/>
      <c r="N316" s="95"/>
      <c r="O316" s="117"/>
      <c r="P316" s="95"/>
      <c r="Q316" s="95"/>
      <c r="R316" s="95"/>
      <c r="S316" s="426"/>
      <c r="U316" s="95"/>
      <c r="Z316" s="95"/>
    </row>
    <row r="317" spans="4:26" x14ac:dyDescent="0.45">
      <c r="D317" s="23"/>
      <c r="K317" s="95"/>
      <c r="M317" s="95"/>
      <c r="N317" s="95"/>
      <c r="O317" s="117"/>
      <c r="P317" s="95"/>
      <c r="Q317" s="95"/>
      <c r="R317" s="95"/>
      <c r="S317" s="426"/>
      <c r="U317" s="95"/>
      <c r="Z317" s="95"/>
    </row>
    <row r="318" spans="4:26" x14ac:dyDescent="0.45">
      <c r="D318" s="23"/>
      <c r="K318" s="95"/>
      <c r="M318" s="95"/>
      <c r="N318" s="95"/>
      <c r="O318" s="117"/>
      <c r="P318" s="95"/>
      <c r="Q318" s="95"/>
      <c r="R318" s="95"/>
      <c r="S318" s="426"/>
      <c r="U318" s="95"/>
      <c r="Z318" s="95"/>
    </row>
    <row r="319" spans="4:26" x14ac:dyDescent="0.45">
      <c r="D319" s="23"/>
      <c r="K319" s="95"/>
      <c r="M319" s="95"/>
      <c r="N319" s="95"/>
      <c r="O319" s="117"/>
      <c r="P319" s="95"/>
      <c r="Q319" s="95"/>
      <c r="R319" s="95"/>
      <c r="S319" s="426"/>
      <c r="U319" s="95"/>
      <c r="Z319" s="95"/>
    </row>
    <row r="320" spans="4:26" x14ac:dyDescent="0.45">
      <c r="D320" s="23"/>
      <c r="K320" s="95"/>
      <c r="M320" s="95"/>
      <c r="N320" s="95"/>
      <c r="O320" s="117"/>
      <c r="P320" s="95"/>
      <c r="Q320" s="95"/>
      <c r="R320" s="95"/>
      <c r="S320" s="426"/>
      <c r="U320" s="95"/>
      <c r="Z320" s="95"/>
    </row>
    <row r="321" spans="4:26" x14ac:dyDescent="0.45">
      <c r="D321" s="23"/>
      <c r="K321" s="95"/>
      <c r="M321" s="95"/>
      <c r="N321" s="95"/>
      <c r="O321" s="117"/>
      <c r="P321" s="95"/>
      <c r="Q321" s="95"/>
      <c r="R321" s="95"/>
      <c r="S321" s="426"/>
      <c r="U321" s="95"/>
      <c r="Z321" s="95"/>
    </row>
    <row r="322" spans="4:26" x14ac:dyDescent="0.45">
      <c r="D322" s="23"/>
      <c r="K322" s="95"/>
      <c r="M322" s="95"/>
      <c r="N322" s="95"/>
      <c r="O322" s="117"/>
      <c r="P322" s="95"/>
      <c r="Q322" s="95"/>
      <c r="R322" s="95"/>
      <c r="S322" s="426"/>
      <c r="U322" s="95"/>
      <c r="Z322" s="95"/>
    </row>
    <row r="323" spans="4:26" x14ac:dyDescent="0.45">
      <c r="D323" s="23"/>
      <c r="K323" s="95"/>
      <c r="M323" s="95"/>
      <c r="N323" s="95"/>
      <c r="O323" s="117"/>
      <c r="P323" s="95"/>
      <c r="Q323" s="95"/>
      <c r="R323" s="95"/>
      <c r="S323" s="426"/>
      <c r="U323" s="95"/>
      <c r="Z323" s="95"/>
    </row>
    <row r="324" spans="4:26" x14ac:dyDescent="0.45">
      <c r="D324" s="23"/>
      <c r="K324" s="95"/>
      <c r="M324" s="95"/>
      <c r="N324" s="95"/>
      <c r="O324" s="117"/>
      <c r="P324" s="95"/>
      <c r="Q324" s="95"/>
      <c r="R324" s="95"/>
      <c r="S324" s="426"/>
      <c r="U324" s="95"/>
      <c r="Z324" s="95"/>
    </row>
    <row r="325" spans="4:26" x14ac:dyDescent="0.45">
      <c r="D325" s="23"/>
      <c r="K325" s="95"/>
      <c r="M325" s="95"/>
      <c r="N325" s="95"/>
      <c r="O325" s="117"/>
      <c r="P325" s="95"/>
      <c r="Q325" s="95"/>
      <c r="R325" s="95"/>
      <c r="S325" s="426"/>
      <c r="U325" s="95"/>
      <c r="Z325" s="95"/>
    </row>
    <row r="326" spans="4:26" x14ac:dyDescent="0.45">
      <c r="D326" s="23"/>
      <c r="K326" s="95"/>
      <c r="M326" s="95"/>
      <c r="N326" s="95"/>
      <c r="O326" s="117"/>
      <c r="P326" s="95"/>
      <c r="Q326" s="95"/>
      <c r="R326" s="95"/>
      <c r="S326" s="426"/>
      <c r="U326" s="95"/>
      <c r="Z326" s="95"/>
    </row>
    <row r="327" spans="4:26" x14ac:dyDescent="0.45">
      <c r="D327" s="23"/>
      <c r="K327" s="95"/>
      <c r="M327" s="95"/>
      <c r="N327" s="95"/>
      <c r="O327" s="117"/>
      <c r="P327" s="95"/>
      <c r="Q327" s="95"/>
      <c r="R327" s="95"/>
      <c r="S327" s="426"/>
      <c r="U327" s="95"/>
      <c r="Z327" s="95"/>
    </row>
    <row r="328" spans="4:26" x14ac:dyDescent="0.45">
      <c r="D328" s="23"/>
      <c r="K328" s="95"/>
      <c r="M328" s="95"/>
      <c r="N328" s="95"/>
      <c r="O328" s="117"/>
      <c r="P328" s="95"/>
      <c r="Q328" s="95"/>
      <c r="R328" s="95"/>
      <c r="S328" s="426"/>
      <c r="U328" s="95"/>
      <c r="Z328" s="95"/>
    </row>
    <row r="329" spans="4:26" x14ac:dyDescent="0.45">
      <c r="D329" s="23"/>
      <c r="K329" s="95"/>
      <c r="M329" s="95"/>
      <c r="N329" s="95"/>
      <c r="O329" s="117"/>
      <c r="P329" s="95"/>
      <c r="Q329" s="95"/>
      <c r="R329" s="95"/>
      <c r="S329" s="426"/>
      <c r="U329" s="95"/>
      <c r="Z329" s="95"/>
    </row>
    <row r="330" spans="4:26" x14ac:dyDescent="0.45">
      <c r="D330" s="23"/>
      <c r="K330" s="95"/>
      <c r="M330" s="95"/>
      <c r="N330" s="95"/>
      <c r="O330" s="117"/>
      <c r="P330" s="95"/>
      <c r="Q330" s="95"/>
      <c r="R330" s="95"/>
      <c r="S330" s="426"/>
      <c r="U330" s="95"/>
      <c r="Z330" s="95"/>
    </row>
    <row r="331" spans="4:26" x14ac:dyDescent="0.45">
      <c r="D331" s="23"/>
      <c r="K331" s="95"/>
      <c r="M331" s="95"/>
      <c r="N331" s="95"/>
      <c r="O331" s="117"/>
      <c r="P331" s="95"/>
      <c r="Q331" s="95"/>
      <c r="R331" s="95"/>
      <c r="S331" s="426"/>
      <c r="U331" s="95"/>
      <c r="Z331" s="95"/>
    </row>
    <row r="332" spans="4:26" x14ac:dyDescent="0.45">
      <c r="D332" s="23"/>
      <c r="K332" s="95"/>
      <c r="M332" s="95"/>
      <c r="N332" s="95"/>
      <c r="O332" s="117"/>
      <c r="P332" s="95"/>
      <c r="Q332" s="95"/>
      <c r="R332" s="95"/>
      <c r="S332" s="426"/>
      <c r="U332" s="95"/>
      <c r="Z332" s="95"/>
    </row>
    <row r="333" spans="4:26" x14ac:dyDescent="0.45">
      <c r="D333" s="23"/>
      <c r="K333" s="95"/>
      <c r="M333" s="95"/>
      <c r="N333" s="95"/>
      <c r="O333" s="117"/>
      <c r="P333" s="95"/>
      <c r="Q333" s="95"/>
      <c r="R333" s="95"/>
      <c r="S333" s="426"/>
      <c r="U333" s="95"/>
      <c r="Z333" s="95"/>
    </row>
    <row r="334" spans="4:26" x14ac:dyDescent="0.45">
      <c r="D334" s="23"/>
      <c r="K334" s="95"/>
      <c r="M334" s="95"/>
      <c r="N334" s="95"/>
      <c r="O334" s="117"/>
      <c r="P334" s="95"/>
      <c r="Q334" s="95"/>
      <c r="R334" s="95"/>
      <c r="S334" s="426"/>
      <c r="U334" s="95"/>
      <c r="Z334" s="95"/>
    </row>
    <row r="335" spans="4:26" x14ac:dyDescent="0.45">
      <c r="D335" s="23"/>
      <c r="K335" s="95"/>
      <c r="M335" s="95"/>
      <c r="N335" s="95"/>
      <c r="O335" s="117"/>
      <c r="P335" s="95"/>
      <c r="Q335" s="95"/>
      <c r="R335" s="95"/>
      <c r="S335" s="426"/>
      <c r="U335" s="95"/>
      <c r="Z335" s="95"/>
    </row>
    <row r="336" spans="4:26" x14ac:dyDescent="0.45">
      <c r="D336" s="23"/>
      <c r="K336" s="95"/>
      <c r="M336" s="95"/>
      <c r="N336" s="95"/>
      <c r="O336" s="117"/>
      <c r="P336" s="95"/>
      <c r="Q336" s="95"/>
      <c r="R336" s="95"/>
      <c r="S336" s="426"/>
      <c r="U336" s="95"/>
      <c r="Z336" s="95"/>
    </row>
    <row r="337" spans="4:26" x14ac:dyDescent="0.45">
      <c r="D337" s="23"/>
      <c r="K337" s="95"/>
      <c r="M337" s="95"/>
      <c r="N337" s="95"/>
      <c r="O337" s="117"/>
      <c r="P337" s="95"/>
      <c r="Q337" s="95"/>
      <c r="R337" s="95"/>
      <c r="S337" s="426"/>
      <c r="U337" s="95"/>
      <c r="Z337" s="95"/>
    </row>
    <row r="338" spans="4:26" x14ac:dyDescent="0.45">
      <c r="D338" s="23"/>
      <c r="K338" s="95"/>
      <c r="M338" s="95"/>
      <c r="N338" s="95"/>
      <c r="O338" s="117"/>
      <c r="P338" s="95"/>
      <c r="Q338" s="95"/>
      <c r="R338" s="95"/>
      <c r="S338" s="426"/>
      <c r="U338" s="95"/>
      <c r="Z338" s="95"/>
    </row>
    <row r="339" spans="4:26" x14ac:dyDescent="0.45">
      <c r="D339" s="23"/>
      <c r="K339" s="95"/>
      <c r="M339" s="95"/>
      <c r="N339" s="95"/>
      <c r="O339" s="117"/>
      <c r="P339" s="95"/>
      <c r="Q339" s="95"/>
      <c r="R339" s="95"/>
      <c r="S339" s="426"/>
      <c r="U339" s="95"/>
      <c r="Z339" s="95"/>
    </row>
    <row r="340" spans="4:26" x14ac:dyDescent="0.45">
      <c r="D340" s="23"/>
      <c r="K340" s="95"/>
      <c r="M340" s="95"/>
      <c r="N340" s="95"/>
      <c r="O340" s="117"/>
      <c r="P340" s="95"/>
      <c r="Q340" s="95"/>
      <c r="R340" s="95"/>
      <c r="S340" s="426"/>
      <c r="U340" s="95"/>
      <c r="Z340" s="95"/>
    </row>
    <row r="341" spans="4:26" x14ac:dyDescent="0.45">
      <c r="D341" s="23"/>
      <c r="K341" s="95"/>
      <c r="M341" s="95"/>
      <c r="N341" s="95"/>
      <c r="O341" s="117"/>
      <c r="P341" s="95"/>
      <c r="Q341" s="95"/>
      <c r="R341" s="95"/>
      <c r="S341" s="426"/>
      <c r="U341" s="95"/>
      <c r="Z341" s="95"/>
    </row>
    <row r="342" spans="4:26" x14ac:dyDescent="0.45">
      <c r="D342" s="23"/>
      <c r="K342" s="95"/>
      <c r="M342" s="95"/>
      <c r="N342" s="95"/>
      <c r="O342" s="117"/>
      <c r="P342" s="95"/>
      <c r="Q342" s="95"/>
      <c r="R342" s="95"/>
      <c r="S342" s="426"/>
      <c r="U342" s="95"/>
      <c r="Z342" s="95"/>
    </row>
    <row r="343" spans="4:26" x14ac:dyDescent="0.45">
      <c r="D343" s="23"/>
      <c r="K343" s="95"/>
      <c r="M343" s="95"/>
      <c r="N343" s="95"/>
      <c r="O343" s="117"/>
      <c r="P343" s="95"/>
      <c r="Q343" s="95"/>
      <c r="R343" s="95"/>
      <c r="S343" s="426"/>
      <c r="U343" s="95"/>
      <c r="Z343" s="95"/>
    </row>
    <row r="344" spans="4:26" x14ac:dyDescent="0.45">
      <c r="D344" s="23"/>
      <c r="K344" s="95"/>
      <c r="M344" s="95"/>
      <c r="N344" s="95"/>
      <c r="O344" s="117"/>
      <c r="P344" s="95"/>
      <c r="Q344" s="95"/>
      <c r="R344" s="95"/>
      <c r="S344" s="426"/>
      <c r="U344" s="95"/>
      <c r="Z344" s="95"/>
    </row>
    <row r="345" spans="4:26" x14ac:dyDescent="0.45">
      <c r="D345" s="23"/>
      <c r="K345" s="95"/>
      <c r="M345" s="95"/>
      <c r="N345" s="95"/>
      <c r="O345" s="117"/>
      <c r="P345" s="95"/>
      <c r="Q345" s="95"/>
      <c r="R345" s="95"/>
      <c r="S345" s="426"/>
      <c r="U345" s="95"/>
      <c r="Z345" s="95"/>
    </row>
    <row r="346" spans="4:26" x14ac:dyDescent="0.45">
      <c r="D346" s="23"/>
      <c r="K346" s="95"/>
      <c r="M346" s="95"/>
      <c r="N346" s="95"/>
      <c r="O346" s="117"/>
      <c r="P346" s="95"/>
      <c r="Q346" s="95"/>
      <c r="R346" s="95"/>
      <c r="S346" s="426"/>
      <c r="U346" s="95"/>
      <c r="Z346" s="95"/>
    </row>
    <row r="347" spans="4:26" x14ac:dyDescent="0.45">
      <c r="D347" s="23"/>
      <c r="K347" s="95"/>
      <c r="M347" s="95"/>
      <c r="N347" s="95"/>
      <c r="O347" s="117"/>
      <c r="P347" s="95"/>
      <c r="Q347" s="95"/>
      <c r="R347" s="95"/>
      <c r="S347" s="426"/>
      <c r="U347" s="95"/>
      <c r="Z347" s="95"/>
    </row>
    <row r="348" spans="4:26" x14ac:dyDescent="0.45">
      <c r="D348" s="23"/>
      <c r="K348" s="95"/>
      <c r="M348" s="95"/>
      <c r="N348" s="95"/>
      <c r="O348" s="117"/>
      <c r="P348" s="95"/>
      <c r="Q348" s="95"/>
      <c r="R348" s="95"/>
      <c r="S348" s="426"/>
      <c r="U348" s="95"/>
      <c r="Z348" s="95"/>
    </row>
    <row r="349" spans="4:26" x14ac:dyDescent="0.45">
      <c r="D349" s="23"/>
      <c r="K349" s="95"/>
      <c r="M349" s="95"/>
      <c r="N349" s="95"/>
      <c r="O349" s="117"/>
      <c r="P349" s="95"/>
      <c r="Q349" s="95"/>
      <c r="R349" s="95"/>
      <c r="S349" s="426"/>
      <c r="U349" s="95"/>
      <c r="Z349" s="95"/>
    </row>
    <row r="350" spans="4:26" x14ac:dyDescent="0.45">
      <c r="D350" s="23"/>
      <c r="K350" s="95"/>
      <c r="M350" s="95"/>
      <c r="N350" s="95"/>
      <c r="O350" s="117"/>
      <c r="P350" s="95"/>
      <c r="Q350" s="95"/>
      <c r="R350" s="95"/>
      <c r="S350" s="426"/>
      <c r="U350" s="95"/>
      <c r="Z350" s="95"/>
    </row>
    <row r="351" spans="4:26" x14ac:dyDescent="0.45">
      <c r="D351" s="23"/>
      <c r="K351" s="95"/>
      <c r="M351" s="95"/>
      <c r="N351" s="95"/>
      <c r="O351" s="117"/>
      <c r="P351" s="95"/>
      <c r="Q351" s="95"/>
      <c r="R351" s="95"/>
      <c r="S351" s="426"/>
      <c r="U351" s="95"/>
      <c r="Z351" s="95"/>
    </row>
    <row r="352" spans="4:26" x14ac:dyDescent="0.45">
      <c r="D352" s="23"/>
      <c r="K352" s="95"/>
      <c r="M352" s="95"/>
      <c r="N352" s="95"/>
      <c r="O352" s="117"/>
      <c r="P352" s="95"/>
      <c r="Q352" s="95"/>
      <c r="R352" s="95"/>
      <c r="S352" s="426"/>
      <c r="U352" s="95"/>
      <c r="Z352" s="95"/>
    </row>
    <row r="353" spans="4:26" x14ac:dyDescent="0.45">
      <c r="D353" s="23"/>
      <c r="K353" s="95"/>
      <c r="M353" s="95"/>
      <c r="N353" s="95"/>
      <c r="O353" s="117"/>
      <c r="P353" s="95"/>
      <c r="Q353" s="95"/>
      <c r="R353" s="95"/>
      <c r="S353" s="426"/>
      <c r="U353" s="95"/>
      <c r="Z353" s="95"/>
    </row>
    <row r="354" spans="4:26" x14ac:dyDescent="0.45">
      <c r="D354" s="23"/>
      <c r="K354" s="95"/>
      <c r="M354" s="95"/>
      <c r="N354" s="95"/>
      <c r="O354" s="117"/>
      <c r="P354" s="95"/>
      <c r="Q354" s="95"/>
      <c r="R354" s="95"/>
      <c r="S354" s="426"/>
      <c r="U354" s="95"/>
      <c r="Z354" s="95"/>
    </row>
    <row r="355" spans="4:26" x14ac:dyDescent="0.45">
      <c r="D355" s="23"/>
      <c r="K355" s="95"/>
      <c r="M355" s="95"/>
      <c r="N355" s="95"/>
      <c r="O355" s="117"/>
      <c r="P355" s="95"/>
      <c r="Q355" s="95"/>
      <c r="R355" s="95"/>
      <c r="S355" s="426"/>
      <c r="U355" s="95"/>
      <c r="Z355" s="95"/>
    </row>
    <row r="356" spans="4:26" x14ac:dyDescent="0.45">
      <c r="D356" s="23"/>
      <c r="K356" s="95"/>
      <c r="M356" s="95"/>
      <c r="N356" s="95"/>
      <c r="O356" s="117"/>
      <c r="P356" s="95"/>
      <c r="Q356" s="95"/>
      <c r="R356" s="95"/>
      <c r="S356" s="426"/>
      <c r="U356" s="95"/>
      <c r="Z356" s="95"/>
    </row>
    <row r="357" spans="4:26" x14ac:dyDescent="0.45">
      <c r="D357" s="23"/>
      <c r="K357" s="95"/>
      <c r="M357" s="95"/>
      <c r="N357" s="95"/>
      <c r="O357" s="117"/>
      <c r="P357" s="95"/>
      <c r="Q357" s="95"/>
      <c r="R357" s="95"/>
      <c r="S357" s="426"/>
      <c r="U357" s="95"/>
      <c r="Z357" s="95"/>
    </row>
    <row r="358" spans="4:26" x14ac:dyDescent="0.45">
      <c r="D358" s="23"/>
      <c r="K358" s="95"/>
      <c r="M358" s="95"/>
      <c r="N358" s="95"/>
      <c r="O358" s="117"/>
      <c r="P358" s="95"/>
      <c r="Q358" s="95"/>
      <c r="R358" s="95"/>
      <c r="S358" s="426"/>
      <c r="U358" s="95"/>
      <c r="Z358" s="95"/>
    </row>
    <row r="359" spans="4:26" x14ac:dyDescent="0.45">
      <c r="D359" s="23"/>
      <c r="K359" s="95"/>
      <c r="M359" s="95"/>
      <c r="N359" s="95"/>
      <c r="O359" s="117"/>
      <c r="P359" s="95"/>
      <c r="Q359" s="95"/>
      <c r="R359" s="95"/>
      <c r="S359" s="426"/>
      <c r="U359" s="95"/>
      <c r="Z359" s="95"/>
    </row>
    <row r="360" spans="4:26" x14ac:dyDescent="0.45">
      <c r="D360" s="23"/>
      <c r="K360" s="95"/>
      <c r="M360" s="95"/>
      <c r="N360" s="95"/>
      <c r="O360" s="117"/>
      <c r="P360" s="95"/>
      <c r="Q360" s="95"/>
      <c r="R360" s="95"/>
      <c r="S360" s="426"/>
      <c r="U360" s="95"/>
      <c r="Z360" s="95"/>
    </row>
    <row r="361" spans="4:26" x14ac:dyDescent="0.45">
      <c r="D361" s="23"/>
      <c r="K361" s="95"/>
      <c r="M361" s="95"/>
      <c r="N361" s="95"/>
      <c r="O361" s="117"/>
      <c r="P361" s="95"/>
      <c r="Q361" s="95"/>
      <c r="R361" s="95"/>
      <c r="S361" s="426"/>
      <c r="U361" s="95"/>
      <c r="Z361" s="95"/>
    </row>
    <row r="362" spans="4:26" x14ac:dyDescent="0.45">
      <c r="D362" s="23"/>
      <c r="K362" s="95"/>
      <c r="M362" s="95"/>
      <c r="N362" s="95"/>
      <c r="O362" s="117"/>
      <c r="P362" s="95"/>
      <c r="Q362" s="95"/>
      <c r="R362" s="95"/>
      <c r="S362" s="426"/>
      <c r="U362" s="95"/>
      <c r="Z362" s="95"/>
    </row>
    <row r="363" spans="4:26" x14ac:dyDescent="0.45">
      <c r="D363" s="23"/>
      <c r="K363" s="95"/>
      <c r="M363" s="95"/>
      <c r="N363" s="95"/>
      <c r="O363" s="117"/>
      <c r="P363" s="95"/>
      <c r="Q363" s="95"/>
      <c r="R363" s="95"/>
      <c r="S363" s="426"/>
      <c r="U363" s="95"/>
      <c r="Z363" s="95"/>
    </row>
    <row r="364" spans="4:26" x14ac:dyDescent="0.45">
      <c r="D364" s="23"/>
      <c r="K364" s="95"/>
      <c r="M364" s="95"/>
      <c r="N364" s="95"/>
      <c r="O364" s="117"/>
      <c r="P364" s="95"/>
      <c r="Q364" s="95"/>
      <c r="R364" s="95"/>
      <c r="S364" s="426"/>
      <c r="U364" s="95"/>
      <c r="Z364" s="95"/>
    </row>
    <row r="365" spans="4:26" x14ac:dyDescent="0.45">
      <c r="D365" s="23"/>
      <c r="K365" s="95"/>
      <c r="M365" s="95"/>
      <c r="N365" s="95"/>
      <c r="O365" s="117"/>
      <c r="P365" s="95"/>
      <c r="Q365" s="95"/>
      <c r="R365" s="95"/>
      <c r="S365" s="426"/>
      <c r="U365" s="95"/>
      <c r="Z365" s="95"/>
    </row>
    <row r="366" spans="4:26" x14ac:dyDescent="0.45">
      <c r="D366" s="23"/>
      <c r="K366" s="95"/>
      <c r="M366" s="95"/>
      <c r="N366" s="95"/>
      <c r="O366" s="117"/>
      <c r="P366" s="95"/>
      <c r="Q366" s="95"/>
      <c r="R366" s="95"/>
      <c r="S366" s="426"/>
      <c r="U366" s="95"/>
      <c r="Z366" s="95"/>
    </row>
    <row r="367" spans="4:26" x14ac:dyDescent="0.45">
      <c r="D367" s="23"/>
      <c r="K367" s="95"/>
      <c r="M367" s="95"/>
      <c r="N367" s="95"/>
      <c r="O367" s="117"/>
      <c r="P367" s="95"/>
      <c r="Q367" s="95"/>
      <c r="R367" s="95"/>
      <c r="S367" s="426"/>
      <c r="U367" s="95"/>
      <c r="Z367" s="95"/>
    </row>
    <row r="368" spans="4:26" x14ac:dyDescent="0.45">
      <c r="D368" s="23"/>
      <c r="K368" s="95"/>
      <c r="M368" s="95"/>
      <c r="N368" s="95"/>
      <c r="O368" s="117"/>
      <c r="P368" s="95"/>
      <c r="Q368" s="95"/>
      <c r="R368" s="95"/>
      <c r="S368" s="426"/>
      <c r="U368" s="95"/>
      <c r="Z368" s="95"/>
    </row>
    <row r="369" spans="4:26" x14ac:dyDescent="0.45">
      <c r="D369" s="23"/>
      <c r="K369" s="95"/>
      <c r="M369" s="95"/>
      <c r="N369" s="95"/>
      <c r="O369" s="117"/>
      <c r="P369" s="95"/>
      <c r="Q369" s="95"/>
      <c r="R369" s="95"/>
      <c r="S369" s="426"/>
      <c r="U369" s="95"/>
      <c r="Z369" s="95"/>
    </row>
    <row r="370" spans="4:26" x14ac:dyDescent="0.45">
      <c r="D370" s="23"/>
      <c r="K370" s="95"/>
      <c r="M370" s="95"/>
      <c r="N370" s="95"/>
      <c r="O370" s="117"/>
      <c r="P370" s="95"/>
      <c r="Q370" s="95"/>
      <c r="R370" s="95"/>
      <c r="S370" s="426"/>
      <c r="U370" s="95"/>
      <c r="Z370" s="95"/>
    </row>
    <row r="371" spans="4:26" x14ac:dyDescent="0.45">
      <c r="D371" s="23"/>
      <c r="K371" s="95"/>
      <c r="M371" s="95"/>
      <c r="N371" s="95"/>
      <c r="O371" s="117"/>
      <c r="P371" s="95"/>
      <c r="Q371" s="95"/>
      <c r="R371" s="95"/>
      <c r="S371" s="426"/>
      <c r="U371" s="95"/>
      <c r="Z371" s="95"/>
    </row>
    <row r="372" spans="4:26" x14ac:dyDescent="0.45">
      <c r="D372" s="23"/>
      <c r="K372" s="95"/>
      <c r="M372" s="95"/>
      <c r="N372" s="95"/>
      <c r="O372" s="117"/>
      <c r="P372" s="95"/>
      <c r="Q372" s="95"/>
      <c r="R372" s="95"/>
      <c r="S372" s="426"/>
      <c r="U372" s="95"/>
      <c r="Z372" s="95"/>
    </row>
    <row r="373" spans="4:26" x14ac:dyDescent="0.45">
      <c r="D373" s="23"/>
      <c r="K373" s="95"/>
      <c r="M373" s="95"/>
      <c r="N373" s="95"/>
      <c r="O373" s="117"/>
      <c r="P373" s="95"/>
      <c r="Q373" s="95"/>
      <c r="R373" s="95"/>
      <c r="S373" s="426"/>
      <c r="U373" s="95"/>
      <c r="Z373" s="95"/>
    </row>
    <row r="374" spans="4:26" x14ac:dyDescent="0.45">
      <c r="D374" s="23"/>
      <c r="K374" s="95"/>
      <c r="M374" s="95"/>
      <c r="N374" s="95"/>
      <c r="O374" s="117"/>
      <c r="P374" s="95"/>
      <c r="Q374" s="95"/>
      <c r="R374" s="95"/>
      <c r="S374" s="426"/>
      <c r="U374" s="95"/>
      <c r="Z374" s="95"/>
    </row>
    <row r="375" spans="4:26" x14ac:dyDescent="0.45">
      <c r="D375" s="23"/>
      <c r="K375" s="95"/>
      <c r="M375" s="95"/>
      <c r="N375" s="95"/>
      <c r="O375" s="117"/>
      <c r="P375" s="95"/>
      <c r="Q375" s="95"/>
      <c r="R375" s="95"/>
      <c r="S375" s="426"/>
      <c r="U375" s="95"/>
      <c r="Z375" s="95"/>
    </row>
    <row r="376" spans="4:26" x14ac:dyDescent="0.45">
      <c r="D376" s="23"/>
      <c r="K376" s="95"/>
      <c r="M376" s="95"/>
      <c r="N376" s="95"/>
      <c r="O376" s="117"/>
      <c r="P376" s="95"/>
      <c r="Q376" s="95"/>
      <c r="R376" s="95"/>
      <c r="S376" s="426"/>
      <c r="U376" s="95"/>
      <c r="Z376" s="95"/>
    </row>
    <row r="377" spans="4:26" x14ac:dyDescent="0.45">
      <c r="D377" s="23"/>
      <c r="K377" s="95"/>
      <c r="M377" s="95"/>
      <c r="N377" s="95"/>
      <c r="O377" s="117"/>
      <c r="P377" s="95"/>
      <c r="Q377" s="95"/>
      <c r="R377" s="95"/>
      <c r="S377" s="426"/>
      <c r="U377" s="95"/>
      <c r="Z377" s="95"/>
    </row>
    <row r="378" spans="4:26" x14ac:dyDescent="0.45">
      <c r="D378" s="23"/>
      <c r="K378" s="95"/>
      <c r="M378" s="95"/>
      <c r="N378" s="95"/>
      <c r="O378" s="117"/>
      <c r="P378" s="95"/>
      <c r="Q378" s="95"/>
      <c r="R378" s="95"/>
      <c r="S378" s="426"/>
      <c r="U378" s="95"/>
      <c r="Z378" s="95"/>
    </row>
    <row r="379" spans="4:26" x14ac:dyDescent="0.45">
      <c r="D379" s="23"/>
      <c r="K379" s="95"/>
      <c r="M379" s="95"/>
      <c r="N379" s="95"/>
      <c r="O379" s="117"/>
      <c r="P379" s="95"/>
      <c r="Q379" s="95"/>
      <c r="R379" s="95"/>
      <c r="S379" s="426"/>
      <c r="U379" s="95"/>
      <c r="Z379" s="95"/>
    </row>
    <row r="380" spans="4:26" x14ac:dyDescent="0.45">
      <c r="D380" s="23"/>
      <c r="K380" s="95"/>
      <c r="M380" s="95"/>
      <c r="N380" s="95"/>
      <c r="O380" s="117"/>
      <c r="P380" s="95"/>
      <c r="Q380" s="95"/>
      <c r="R380" s="95"/>
      <c r="S380" s="426"/>
      <c r="U380" s="95"/>
      <c r="Z380" s="95"/>
    </row>
    <row r="381" spans="4:26" x14ac:dyDescent="0.45">
      <c r="D381" s="23"/>
      <c r="K381" s="95"/>
      <c r="M381" s="95"/>
      <c r="N381" s="95"/>
      <c r="O381" s="117"/>
      <c r="P381" s="95"/>
      <c r="Q381" s="95"/>
      <c r="R381" s="95"/>
      <c r="S381" s="426"/>
      <c r="U381" s="95"/>
      <c r="Z381" s="95"/>
    </row>
    <row r="382" spans="4:26" x14ac:dyDescent="0.45">
      <c r="D382" s="23"/>
      <c r="K382" s="95"/>
      <c r="M382" s="95"/>
      <c r="N382" s="95"/>
      <c r="O382" s="117"/>
      <c r="P382" s="95"/>
      <c r="Q382" s="95"/>
      <c r="R382" s="95"/>
      <c r="S382" s="426"/>
      <c r="U382" s="95"/>
      <c r="Z382" s="95"/>
    </row>
    <row r="383" spans="4:26" x14ac:dyDescent="0.45">
      <c r="D383" s="23"/>
      <c r="K383" s="95"/>
      <c r="M383" s="95"/>
      <c r="N383" s="95"/>
      <c r="O383" s="117"/>
      <c r="P383" s="95"/>
      <c r="Q383" s="95"/>
      <c r="R383" s="95"/>
      <c r="S383" s="426"/>
      <c r="U383" s="95"/>
      <c r="Z383" s="95"/>
    </row>
    <row r="384" spans="4:26" x14ac:dyDescent="0.45">
      <c r="D384" s="23"/>
      <c r="K384" s="95"/>
      <c r="M384" s="95"/>
      <c r="N384" s="95"/>
      <c r="O384" s="117"/>
      <c r="P384" s="95"/>
      <c r="Q384" s="95"/>
      <c r="R384" s="95"/>
      <c r="S384" s="426"/>
      <c r="U384" s="95"/>
      <c r="Z384" s="95"/>
    </row>
    <row r="385" spans="4:26" x14ac:dyDescent="0.45">
      <c r="D385" s="23"/>
      <c r="K385" s="95"/>
      <c r="M385" s="95"/>
      <c r="N385" s="95"/>
      <c r="O385" s="117"/>
      <c r="P385" s="95"/>
      <c r="Q385" s="95"/>
      <c r="R385" s="95"/>
      <c r="S385" s="426"/>
      <c r="U385" s="95"/>
      <c r="Z385" s="95"/>
    </row>
    <row r="386" spans="4:26" x14ac:dyDescent="0.45">
      <c r="D386" s="23"/>
      <c r="K386" s="95"/>
      <c r="M386" s="95"/>
      <c r="N386" s="95"/>
      <c r="O386" s="117"/>
      <c r="P386" s="95"/>
      <c r="Q386" s="95"/>
      <c r="R386" s="95"/>
      <c r="S386" s="426"/>
      <c r="U386" s="95"/>
      <c r="Z386" s="95"/>
    </row>
    <row r="387" spans="4:26" x14ac:dyDescent="0.45">
      <c r="D387" s="23"/>
      <c r="K387" s="95"/>
      <c r="M387" s="95"/>
      <c r="N387" s="95"/>
      <c r="O387" s="117"/>
      <c r="P387" s="95"/>
      <c r="Q387" s="95"/>
      <c r="R387" s="95"/>
      <c r="S387" s="426"/>
      <c r="U387" s="95"/>
      <c r="Z387" s="95"/>
    </row>
    <row r="388" spans="4:26" x14ac:dyDescent="0.45">
      <c r="D388" s="23"/>
      <c r="K388" s="95"/>
      <c r="M388" s="95"/>
      <c r="N388" s="95"/>
      <c r="O388" s="117"/>
      <c r="P388" s="95"/>
      <c r="Q388" s="95"/>
      <c r="R388" s="95"/>
      <c r="S388" s="426"/>
      <c r="U388" s="95"/>
      <c r="Z388" s="95"/>
    </row>
    <row r="389" spans="4:26" x14ac:dyDescent="0.45">
      <c r="D389" s="23"/>
      <c r="K389" s="95"/>
      <c r="M389" s="95"/>
      <c r="N389" s="95"/>
      <c r="O389" s="117"/>
      <c r="P389" s="95"/>
      <c r="Q389" s="95"/>
      <c r="R389" s="95"/>
      <c r="S389" s="426"/>
      <c r="U389" s="95"/>
      <c r="Z389" s="95"/>
    </row>
    <row r="390" spans="4:26" x14ac:dyDescent="0.45">
      <c r="D390" s="23"/>
      <c r="K390" s="95"/>
      <c r="M390" s="95"/>
      <c r="N390" s="95"/>
      <c r="O390" s="117"/>
      <c r="P390" s="95"/>
      <c r="Q390" s="95"/>
      <c r="R390" s="95"/>
      <c r="S390" s="426"/>
      <c r="U390" s="95"/>
      <c r="Z390" s="95"/>
    </row>
    <row r="391" spans="4:26" x14ac:dyDescent="0.45">
      <c r="D391" s="23"/>
      <c r="K391" s="95"/>
      <c r="M391" s="95"/>
      <c r="N391" s="95"/>
      <c r="O391" s="117"/>
      <c r="P391" s="95"/>
      <c r="Q391" s="95"/>
      <c r="R391" s="95"/>
      <c r="S391" s="426"/>
      <c r="U391" s="95"/>
      <c r="Z391" s="95"/>
    </row>
    <row r="392" spans="4:26" x14ac:dyDescent="0.45">
      <c r="D392" s="23"/>
      <c r="K392" s="95"/>
      <c r="M392" s="95"/>
      <c r="N392" s="95"/>
      <c r="O392" s="117"/>
      <c r="P392" s="95"/>
      <c r="Q392" s="95"/>
      <c r="R392" s="95"/>
      <c r="S392" s="426"/>
      <c r="U392" s="95"/>
      <c r="Z392" s="95"/>
    </row>
    <row r="393" spans="4:26" x14ac:dyDescent="0.45">
      <c r="D393" s="23"/>
      <c r="K393" s="95"/>
      <c r="M393" s="95"/>
      <c r="N393" s="95"/>
      <c r="O393" s="117"/>
      <c r="P393" s="95"/>
      <c r="Q393" s="95"/>
      <c r="R393" s="95"/>
      <c r="S393" s="426"/>
      <c r="U393" s="95"/>
      <c r="Z393" s="95"/>
    </row>
    <row r="394" spans="4:26" x14ac:dyDescent="0.45">
      <c r="D394" s="23"/>
      <c r="K394" s="95"/>
      <c r="M394" s="95"/>
      <c r="N394" s="95"/>
      <c r="O394" s="117"/>
      <c r="P394" s="95"/>
      <c r="Q394" s="95"/>
      <c r="R394" s="95"/>
      <c r="S394" s="426"/>
      <c r="U394" s="95"/>
      <c r="Z394" s="95"/>
    </row>
    <row r="395" spans="4:26" x14ac:dyDescent="0.45">
      <c r="D395" s="23"/>
      <c r="K395" s="95"/>
      <c r="M395" s="95"/>
      <c r="N395" s="95"/>
      <c r="O395" s="117"/>
      <c r="P395" s="95"/>
      <c r="Q395" s="95"/>
      <c r="R395" s="95"/>
      <c r="S395" s="426"/>
      <c r="U395" s="95"/>
      <c r="Z395" s="95"/>
    </row>
    <row r="396" spans="4:26" x14ac:dyDescent="0.45">
      <c r="D396" s="23"/>
      <c r="K396" s="95"/>
      <c r="M396" s="95"/>
      <c r="N396" s="95"/>
      <c r="O396" s="117"/>
      <c r="P396" s="95"/>
      <c r="Q396" s="95"/>
      <c r="R396" s="95"/>
      <c r="S396" s="426"/>
      <c r="U396" s="95"/>
      <c r="Z396" s="95"/>
    </row>
    <row r="397" spans="4:26" x14ac:dyDescent="0.45">
      <c r="D397" s="23"/>
      <c r="K397" s="95"/>
      <c r="M397" s="95"/>
      <c r="N397" s="95"/>
      <c r="O397" s="117"/>
      <c r="P397" s="95"/>
      <c r="Q397" s="95"/>
      <c r="R397" s="95"/>
      <c r="S397" s="426"/>
      <c r="U397" s="95"/>
      <c r="Z397" s="95"/>
    </row>
    <row r="398" spans="4:26" x14ac:dyDescent="0.45">
      <c r="D398" s="23"/>
      <c r="K398" s="95"/>
      <c r="M398" s="95"/>
      <c r="N398" s="95"/>
      <c r="O398" s="117"/>
      <c r="P398" s="95"/>
      <c r="Q398" s="95"/>
      <c r="R398" s="95"/>
      <c r="S398" s="426"/>
      <c r="U398" s="95"/>
      <c r="Z398" s="95"/>
    </row>
    <row r="399" spans="4:26" x14ac:dyDescent="0.45">
      <c r="D399" s="23"/>
      <c r="K399" s="95"/>
      <c r="M399" s="95"/>
      <c r="N399" s="95"/>
      <c r="O399" s="117"/>
      <c r="P399" s="95"/>
      <c r="Q399" s="95"/>
      <c r="R399" s="95"/>
      <c r="S399" s="426"/>
      <c r="U399" s="95"/>
      <c r="Z399" s="95"/>
    </row>
    <row r="400" spans="4:26" x14ac:dyDescent="0.45">
      <c r="D400" s="23"/>
      <c r="K400" s="95"/>
      <c r="M400" s="95"/>
      <c r="N400" s="95"/>
      <c r="O400" s="117"/>
      <c r="P400" s="95"/>
      <c r="Q400" s="95"/>
      <c r="R400" s="95"/>
      <c r="S400" s="426"/>
      <c r="U400" s="95"/>
      <c r="Z400" s="95"/>
    </row>
    <row r="401" spans="4:26" x14ac:dyDescent="0.45">
      <c r="D401" s="23"/>
      <c r="K401" s="95"/>
      <c r="M401" s="95"/>
      <c r="N401" s="95"/>
      <c r="O401" s="117"/>
      <c r="P401" s="95"/>
      <c r="Q401" s="95"/>
      <c r="R401" s="95"/>
      <c r="S401" s="426"/>
      <c r="U401" s="95"/>
      <c r="Z401" s="95"/>
    </row>
    <row r="402" spans="4:26" x14ac:dyDescent="0.45">
      <c r="D402" s="23"/>
      <c r="K402" s="95"/>
      <c r="M402" s="95"/>
      <c r="N402" s="95"/>
      <c r="O402" s="117"/>
      <c r="P402" s="95"/>
      <c r="Q402" s="95"/>
      <c r="R402" s="95"/>
      <c r="S402" s="426"/>
      <c r="U402" s="95"/>
      <c r="Z402" s="95"/>
    </row>
    <row r="403" spans="4:26" x14ac:dyDescent="0.45">
      <c r="D403" s="23"/>
      <c r="K403" s="95"/>
      <c r="M403" s="95"/>
      <c r="N403" s="95"/>
      <c r="O403" s="117"/>
      <c r="P403" s="95"/>
      <c r="Q403" s="95"/>
      <c r="R403" s="95"/>
      <c r="S403" s="426"/>
      <c r="U403" s="95"/>
      <c r="Z403" s="95"/>
    </row>
    <row r="404" spans="4:26" x14ac:dyDescent="0.45">
      <c r="D404" s="23"/>
      <c r="K404" s="95"/>
      <c r="M404" s="95"/>
      <c r="N404" s="95"/>
      <c r="O404" s="117"/>
      <c r="P404" s="95"/>
      <c r="Q404" s="95"/>
      <c r="R404" s="95"/>
      <c r="S404" s="426"/>
      <c r="U404" s="95"/>
      <c r="Z404" s="95"/>
    </row>
    <row r="405" spans="4:26" x14ac:dyDescent="0.45">
      <c r="D405" s="23"/>
      <c r="K405" s="95"/>
      <c r="M405" s="95"/>
      <c r="N405" s="95"/>
      <c r="O405" s="117"/>
      <c r="P405" s="95"/>
      <c r="Q405" s="95"/>
      <c r="R405" s="95"/>
      <c r="S405" s="426"/>
      <c r="U405" s="95"/>
      <c r="Z405" s="95"/>
    </row>
    <row r="406" spans="4:26" x14ac:dyDescent="0.45">
      <c r="D406" s="23"/>
      <c r="K406" s="95"/>
      <c r="M406" s="95"/>
      <c r="N406" s="95"/>
      <c r="O406" s="117"/>
      <c r="P406" s="95"/>
      <c r="Q406" s="95"/>
      <c r="R406" s="95"/>
      <c r="S406" s="426"/>
      <c r="U406" s="95"/>
      <c r="Z406" s="95"/>
    </row>
    <row r="407" spans="4:26" x14ac:dyDescent="0.45">
      <c r="D407" s="23"/>
      <c r="K407" s="95"/>
      <c r="M407" s="95"/>
      <c r="N407" s="95"/>
      <c r="O407" s="117"/>
      <c r="P407" s="95"/>
      <c r="Q407" s="95"/>
      <c r="R407" s="95"/>
      <c r="S407" s="426"/>
      <c r="U407" s="95"/>
      <c r="Z407" s="95"/>
    </row>
    <row r="408" spans="4:26" x14ac:dyDescent="0.45">
      <c r="D408" s="23"/>
      <c r="K408" s="95"/>
      <c r="M408" s="95"/>
      <c r="N408" s="95"/>
      <c r="O408" s="117"/>
      <c r="P408" s="95"/>
      <c r="Q408" s="95"/>
      <c r="R408" s="95"/>
      <c r="S408" s="426"/>
      <c r="U408" s="95"/>
      <c r="Z408" s="95"/>
    </row>
    <row r="409" spans="4:26" x14ac:dyDescent="0.45">
      <c r="D409" s="23"/>
      <c r="K409" s="95"/>
      <c r="M409" s="95"/>
      <c r="N409" s="95"/>
      <c r="O409" s="117"/>
      <c r="P409" s="95"/>
      <c r="Q409" s="95"/>
      <c r="R409" s="95"/>
      <c r="S409" s="426"/>
      <c r="U409" s="95"/>
      <c r="Z409" s="95"/>
    </row>
    <row r="410" spans="4:26" x14ac:dyDescent="0.45">
      <c r="D410" s="23"/>
      <c r="K410" s="95"/>
      <c r="M410" s="95"/>
      <c r="N410" s="95"/>
      <c r="O410" s="117"/>
      <c r="P410" s="95"/>
      <c r="Q410" s="95"/>
      <c r="R410" s="95"/>
      <c r="S410" s="426"/>
      <c r="U410" s="95"/>
      <c r="Z410" s="95"/>
    </row>
    <row r="411" spans="4:26" x14ac:dyDescent="0.45">
      <c r="D411" s="23"/>
      <c r="K411" s="95"/>
      <c r="M411" s="95"/>
      <c r="N411" s="95"/>
      <c r="O411" s="117"/>
      <c r="P411" s="95"/>
      <c r="Q411" s="95"/>
      <c r="R411" s="95"/>
      <c r="S411" s="426"/>
      <c r="U411" s="95"/>
      <c r="Z411" s="95"/>
    </row>
    <row r="412" spans="4:26" x14ac:dyDescent="0.45">
      <c r="D412" s="23"/>
      <c r="K412" s="95"/>
      <c r="M412" s="95"/>
      <c r="N412" s="95"/>
      <c r="O412" s="117"/>
      <c r="P412" s="95"/>
      <c r="Q412" s="95"/>
      <c r="R412" s="95"/>
      <c r="S412" s="426"/>
      <c r="U412" s="95"/>
      <c r="Z412" s="95"/>
    </row>
    <row r="413" spans="4:26" x14ac:dyDescent="0.45">
      <c r="D413" s="23"/>
      <c r="K413" s="95"/>
      <c r="M413" s="95"/>
      <c r="N413" s="95"/>
      <c r="O413" s="117"/>
      <c r="P413" s="95"/>
      <c r="Q413" s="95"/>
      <c r="R413" s="95"/>
      <c r="S413" s="426"/>
      <c r="U413" s="95"/>
      <c r="Z413" s="95"/>
    </row>
    <row r="414" spans="4:26" x14ac:dyDescent="0.45">
      <c r="D414" s="23"/>
      <c r="K414" s="95"/>
      <c r="M414" s="95"/>
      <c r="N414" s="95"/>
      <c r="O414" s="117"/>
      <c r="P414" s="95"/>
      <c r="Q414" s="95"/>
      <c r="R414" s="95"/>
      <c r="S414" s="426"/>
      <c r="U414" s="95"/>
      <c r="Z414" s="95"/>
    </row>
    <row r="415" spans="4:26" x14ac:dyDescent="0.45">
      <c r="D415" s="23"/>
      <c r="K415" s="95"/>
      <c r="M415" s="95"/>
      <c r="N415" s="95"/>
      <c r="O415" s="117"/>
      <c r="P415" s="95"/>
      <c r="Q415" s="95"/>
      <c r="R415" s="95"/>
      <c r="S415" s="426"/>
      <c r="U415" s="95"/>
      <c r="Z415" s="95"/>
    </row>
    <row r="416" spans="4:26" x14ac:dyDescent="0.45">
      <c r="D416" s="23"/>
      <c r="K416" s="95"/>
      <c r="M416" s="95"/>
      <c r="N416" s="95"/>
      <c r="O416" s="117"/>
      <c r="P416" s="95"/>
      <c r="Q416" s="95"/>
      <c r="R416" s="95"/>
      <c r="S416" s="426"/>
      <c r="U416" s="95"/>
      <c r="Z416" s="95"/>
    </row>
    <row r="417" spans="4:26" x14ac:dyDescent="0.45">
      <c r="D417" s="23"/>
      <c r="K417" s="95"/>
      <c r="M417" s="95"/>
      <c r="N417" s="95"/>
      <c r="O417" s="117"/>
      <c r="P417" s="95"/>
      <c r="Q417" s="95"/>
      <c r="R417" s="95"/>
      <c r="S417" s="426"/>
      <c r="U417" s="95"/>
      <c r="Z417" s="95"/>
    </row>
    <row r="418" spans="4:26" x14ac:dyDescent="0.45">
      <c r="D418" s="23"/>
      <c r="K418" s="95"/>
      <c r="M418" s="95"/>
      <c r="N418" s="95"/>
      <c r="O418" s="117"/>
      <c r="P418" s="95"/>
      <c r="Q418" s="95"/>
      <c r="R418" s="95"/>
      <c r="S418" s="426"/>
      <c r="U418" s="95"/>
      <c r="Z418" s="95"/>
    </row>
    <row r="419" spans="4:26" x14ac:dyDescent="0.45">
      <c r="D419" s="23"/>
      <c r="K419" s="95"/>
      <c r="M419" s="95"/>
      <c r="N419" s="95"/>
      <c r="O419" s="117"/>
      <c r="P419" s="95"/>
      <c r="Q419" s="95"/>
      <c r="R419" s="95"/>
      <c r="S419" s="426"/>
      <c r="U419" s="95"/>
      <c r="Z419" s="95"/>
    </row>
    <row r="420" spans="4:26" x14ac:dyDescent="0.45">
      <c r="D420" s="23"/>
      <c r="K420" s="95"/>
      <c r="M420" s="95"/>
      <c r="N420" s="95"/>
      <c r="O420" s="117"/>
      <c r="P420" s="95"/>
      <c r="Q420" s="95"/>
      <c r="R420" s="95"/>
      <c r="S420" s="426"/>
      <c r="U420" s="95"/>
      <c r="Z420" s="95"/>
    </row>
    <row r="421" spans="4:26" x14ac:dyDescent="0.45">
      <c r="D421" s="23"/>
      <c r="K421" s="95"/>
      <c r="M421" s="95"/>
      <c r="N421" s="95"/>
      <c r="O421" s="117"/>
      <c r="P421" s="95"/>
      <c r="Q421" s="95"/>
      <c r="R421" s="95"/>
      <c r="S421" s="426"/>
      <c r="U421" s="95"/>
      <c r="Z421" s="95"/>
    </row>
    <row r="422" spans="4:26" x14ac:dyDescent="0.45">
      <c r="D422" s="23"/>
      <c r="K422" s="95"/>
      <c r="M422" s="95"/>
      <c r="N422" s="95"/>
      <c r="O422" s="117"/>
      <c r="P422" s="95"/>
      <c r="Q422" s="95"/>
      <c r="R422" s="95"/>
      <c r="S422" s="426"/>
      <c r="U422" s="95"/>
      <c r="Z422" s="95"/>
    </row>
    <row r="423" spans="4:26" x14ac:dyDescent="0.45">
      <c r="D423" s="23"/>
      <c r="K423" s="95"/>
      <c r="M423" s="95"/>
      <c r="N423" s="95"/>
      <c r="O423" s="117"/>
      <c r="P423" s="95"/>
      <c r="Q423" s="95"/>
      <c r="R423" s="95"/>
      <c r="S423" s="426"/>
      <c r="U423" s="95"/>
      <c r="Z423" s="95"/>
    </row>
    <row r="424" spans="4:26" x14ac:dyDescent="0.45">
      <c r="D424" s="23"/>
      <c r="K424" s="95"/>
      <c r="M424" s="95"/>
      <c r="N424" s="95"/>
      <c r="O424" s="117"/>
      <c r="P424" s="95"/>
      <c r="Q424" s="95"/>
      <c r="R424" s="95"/>
      <c r="S424" s="426"/>
      <c r="U424" s="95"/>
      <c r="Z424" s="95"/>
    </row>
    <row r="425" spans="4:26" x14ac:dyDescent="0.45">
      <c r="D425" s="23"/>
      <c r="K425" s="95"/>
      <c r="M425" s="95"/>
      <c r="N425" s="95"/>
      <c r="O425" s="117"/>
      <c r="P425" s="95"/>
      <c r="Q425" s="95"/>
      <c r="R425" s="95"/>
      <c r="S425" s="426"/>
      <c r="U425" s="95"/>
      <c r="Z425" s="95"/>
    </row>
    <row r="426" spans="4:26" x14ac:dyDescent="0.45">
      <c r="D426" s="23"/>
      <c r="K426" s="95"/>
      <c r="M426" s="95"/>
      <c r="N426" s="95"/>
      <c r="O426" s="117"/>
      <c r="P426" s="95"/>
      <c r="Q426" s="95"/>
      <c r="R426" s="95"/>
      <c r="S426" s="426"/>
      <c r="U426" s="95"/>
      <c r="Z426" s="95"/>
    </row>
    <row r="427" spans="4:26" x14ac:dyDescent="0.45">
      <c r="D427" s="23"/>
      <c r="K427" s="95"/>
      <c r="M427" s="95"/>
      <c r="N427" s="95"/>
      <c r="O427" s="117"/>
      <c r="P427" s="95"/>
      <c r="Q427" s="95"/>
      <c r="R427" s="95"/>
      <c r="S427" s="426"/>
      <c r="U427" s="95"/>
      <c r="Z427" s="95"/>
    </row>
    <row r="428" spans="4:26" x14ac:dyDescent="0.45">
      <c r="D428" s="23"/>
      <c r="K428" s="95"/>
      <c r="M428" s="95"/>
      <c r="N428" s="95"/>
      <c r="O428" s="117"/>
      <c r="P428" s="95"/>
      <c r="Q428" s="95"/>
      <c r="R428" s="95"/>
      <c r="S428" s="426"/>
      <c r="U428" s="95"/>
      <c r="Z428" s="95"/>
    </row>
    <row r="429" spans="4:26" x14ac:dyDescent="0.45">
      <c r="D429" s="23"/>
      <c r="K429" s="95"/>
      <c r="M429" s="95"/>
      <c r="N429" s="95"/>
      <c r="O429" s="117"/>
      <c r="P429" s="95"/>
      <c r="Q429" s="95"/>
      <c r="R429" s="95"/>
      <c r="S429" s="426"/>
      <c r="U429" s="95"/>
      <c r="Z429" s="95"/>
    </row>
    <row r="430" spans="4:26" x14ac:dyDescent="0.45">
      <c r="D430" s="23"/>
      <c r="K430" s="95"/>
      <c r="M430" s="95"/>
      <c r="N430" s="95"/>
      <c r="O430" s="117"/>
      <c r="P430" s="95"/>
      <c r="Q430" s="95"/>
      <c r="R430" s="95"/>
      <c r="S430" s="426"/>
      <c r="U430" s="95"/>
      <c r="Z430" s="95"/>
    </row>
    <row r="431" spans="4:26" x14ac:dyDescent="0.45">
      <c r="D431" s="23"/>
      <c r="K431" s="95"/>
      <c r="M431" s="95"/>
      <c r="N431" s="95"/>
      <c r="O431" s="117"/>
      <c r="P431" s="95"/>
      <c r="Q431" s="95"/>
      <c r="R431" s="95"/>
      <c r="S431" s="426"/>
      <c r="U431" s="95"/>
      <c r="Z431" s="95"/>
    </row>
    <row r="432" spans="4:26" x14ac:dyDescent="0.45">
      <c r="D432" s="23"/>
      <c r="K432" s="95"/>
      <c r="M432" s="95"/>
      <c r="N432" s="95"/>
      <c r="O432" s="117"/>
      <c r="P432" s="95"/>
      <c r="Q432" s="95"/>
      <c r="R432" s="95"/>
      <c r="S432" s="426"/>
      <c r="U432" s="95"/>
      <c r="Z432" s="95"/>
    </row>
    <row r="433" spans="4:26" x14ac:dyDescent="0.45">
      <c r="D433" s="23"/>
      <c r="K433" s="95"/>
      <c r="M433" s="95"/>
      <c r="N433" s="95"/>
      <c r="O433" s="117"/>
      <c r="P433" s="95"/>
      <c r="Q433" s="95"/>
      <c r="R433" s="95"/>
      <c r="S433" s="426"/>
      <c r="U433" s="95"/>
      <c r="Z433" s="95"/>
    </row>
    <row r="434" spans="4:26" x14ac:dyDescent="0.45">
      <c r="D434" s="23"/>
      <c r="K434" s="95"/>
      <c r="M434" s="95"/>
      <c r="N434" s="95"/>
      <c r="O434" s="117"/>
      <c r="P434" s="95"/>
      <c r="Q434" s="95"/>
      <c r="R434" s="95"/>
      <c r="S434" s="426"/>
      <c r="U434" s="95"/>
      <c r="Z434" s="95"/>
    </row>
    <row r="435" spans="4:26" x14ac:dyDescent="0.45">
      <c r="D435" s="23"/>
      <c r="K435" s="95"/>
      <c r="M435" s="95"/>
      <c r="N435" s="95"/>
      <c r="O435" s="117"/>
      <c r="P435" s="95"/>
      <c r="Q435" s="95"/>
      <c r="R435" s="95"/>
      <c r="S435" s="426"/>
      <c r="U435" s="95"/>
      <c r="Z435" s="95"/>
    </row>
    <row r="436" spans="4:26" x14ac:dyDescent="0.45">
      <c r="D436" s="23"/>
      <c r="K436" s="95"/>
      <c r="M436" s="95"/>
      <c r="N436" s="95"/>
      <c r="O436" s="117"/>
      <c r="P436" s="95"/>
      <c r="Q436" s="95"/>
      <c r="R436" s="95"/>
      <c r="S436" s="426"/>
      <c r="U436" s="95"/>
      <c r="Z436" s="95"/>
    </row>
    <row r="437" spans="4:26" x14ac:dyDescent="0.45">
      <c r="D437" s="23"/>
      <c r="K437" s="95"/>
      <c r="M437" s="95"/>
      <c r="N437" s="95"/>
      <c r="O437" s="117"/>
      <c r="P437" s="95"/>
      <c r="Q437" s="95"/>
      <c r="R437" s="95"/>
      <c r="S437" s="426"/>
      <c r="U437" s="95"/>
      <c r="Z437" s="95"/>
    </row>
    <row r="438" spans="4:26" x14ac:dyDescent="0.45">
      <c r="D438" s="23"/>
      <c r="K438" s="95"/>
      <c r="M438" s="95"/>
      <c r="N438" s="95"/>
      <c r="O438" s="117"/>
      <c r="P438" s="95"/>
      <c r="Q438" s="95"/>
      <c r="R438" s="95"/>
      <c r="S438" s="426"/>
      <c r="U438" s="95"/>
      <c r="Z438" s="95"/>
    </row>
    <row r="439" spans="4:26" x14ac:dyDescent="0.45">
      <c r="D439" s="23"/>
      <c r="K439" s="95"/>
      <c r="M439" s="95"/>
      <c r="N439" s="95"/>
      <c r="O439" s="117"/>
      <c r="P439" s="95"/>
      <c r="Q439" s="95"/>
      <c r="R439" s="95"/>
      <c r="S439" s="426"/>
      <c r="U439" s="95"/>
      <c r="Z439" s="95"/>
    </row>
    <row r="440" spans="4:26" x14ac:dyDescent="0.45">
      <c r="D440" s="23"/>
      <c r="K440" s="95"/>
      <c r="M440" s="95"/>
      <c r="N440" s="95"/>
      <c r="O440" s="117"/>
      <c r="P440" s="95"/>
      <c r="Q440" s="95"/>
      <c r="R440" s="95"/>
      <c r="S440" s="426"/>
      <c r="U440" s="95"/>
      <c r="Z440" s="95"/>
    </row>
    <row r="441" spans="4:26" x14ac:dyDescent="0.45">
      <c r="D441" s="23"/>
      <c r="K441" s="95"/>
      <c r="M441" s="95"/>
      <c r="N441" s="95"/>
      <c r="O441" s="117"/>
      <c r="P441" s="95"/>
      <c r="Q441" s="95"/>
      <c r="R441" s="95"/>
      <c r="S441" s="426"/>
      <c r="U441" s="95"/>
      <c r="Z441" s="95"/>
    </row>
    <row r="442" spans="4:26" x14ac:dyDescent="0.45">
      <c r="D442" s="23"/>
      <c r="K442" s="95"/>
      <c r="M442" s="95"/>
      <c r="N442" s="95"/>
      <c r="O442" s="117"/>
      <c r="P442" s="95"/>
      <c r="Q442" s="95"/>
      <c r="R442" s="95"/>
      <c r="S442" s="426"/>
      <c r="U442" s="95"/>
      <c r="Z442" s="95"/>
    </row>
    <row r="443" spans="4:26" x14ac:dyDescent="0.45">
      <c r="D443" s="23"/>
      <c r="K443" s="95"/>
      <c r="M443" s="95"/>
      <c r="N443" s="95"/>
      <c r="O443" s="117"/>
      <c r="P443" s="95"/>
      <c r="Q443" s="95"/>
      <c r="R443" s="95"/>
      <c r="S443" s="426"/>
      <c r="U443" s="95"/>
      <c r="Z443" s="95"/>
    </row>
    <row r="444" spans="4:26" x14ac:dyDescent="0.45">
      <c r="D444" s="23"/>
      <c r="K444" s="95"/>
      <c r="M444" s="95"/>
      <c r="N444" s="95"/>
      <c r="O444" s="117"/>
      <c r="P444" s="95"/>
      <c r="Q444" s="95"/>
      <c r="R444" s="95"/>
      <c r="S444" s="426"/>
      <c r="U444" s="95"/>
      <c r="Z444" s="95"/>
    </row>
    <row r="445" spans="4:26" x14ac:dyDescent="0.45">
      <c r="D445" s="23"/>
      <c r="K445" s="95"/>
      <c r="M445" s="95"/>
      <c r="N445" s="95"/>
      <c r="O445" s="117"/>
      <c r="P445" s="95"/>
      <c r="Q445" s="95"/>
      <c r="R445" s="95"/>
      <c r="S445" s="426"/>
      <c r="U445" s="95"/>
      <c r="Z445" s="95"/>
    </row>
    <row r="446" spans="4:26" x14ac:dyDescent="0.45">
      <c r="D446" s="23"/>
      <c r="K446" s="95"/>
      <c r="M446" s="95"/>
      <c r="N446" s="95"/>
      <c r="O446" s="117"/>
      <c r="P446" s="95"/>
      <c r="Q446" s="95"/>
      <c r="R446" s="95"/>
      <c r="S446" s="426"/>
      <c r="U446" s="95"/>
      <c r="Z446" s="95"/>
    </row>
    <row r="447" spans="4:26" x14ac:dyDescent="0.45">
      <c r="D447" s="23"/>
      <c r="K447" s="95"/>
      <c r="M447" s="95"/>
      <c r="N447" s="95"/>
      <c r="O447" s="117"/>
      <c r="P447" s="95"/>
      <c r="Q447" s="95"/>
      <c r="R447" s="95"/>
      <c r="S447" s="426"/>
      <c r="U447" s="95"/>
      <c r="Z447" s="95"/>
    </row>
    <row r="448" spans="4:26" x14ac:dyDescent="0.45">
      <c r="D448" s="23"/>
      <c r="K448" s="95"/>
      <c r="M448" s="95"/>
      <c r="N448" s="95"/>
      <c r="O448" s="117"/>
      <c r="P448" s="95"/>
      <c r="Q448" s="95"/>
      <c r="R448" s="95"/>
      <c r="S448" s="426"/>
      <c r="U448" s="95"/>
      <c r="Z448" s="95"/>
    </row>
    <row r="449" spans="4:26" x14ac:dyDescent="0.45">
      <c r="D449" s="23"/>
      <c r="K449" s="95"/>
      <c r="M449" s="95"/>
      <c r="N449" s="95"/>
      <c r="O449" s="117"/>
      <c r="P449" s="95"/>
      <c r="Q449" s="95"/>
      <c r="R449" s="95"/>
      <c r="S449" s="426"/>
      <c r="U449" s="95"/>
      <c r="Z449" s="95"/>
    </row>
    <row r="450" spans="4:26" x14ac:dyDescent="0.45">
      <c r="D450" s="23"/>
      <c r="K450" s="95"/>
      <c r="M450" s="95"/>
      <c r="N450" s="95"/>
      <c r="O450" s="117"/>
      <c r="P450" s="95"/>
      <c r="Q450" s="95"/>
      <c r="R450" s="95"/>
      <c r="S450" s="426"/>
      <c r="U450" s="95"/>
      <c r="Z450" s="95"/>
    </row>
    <row r="451" spans="4:26" x14ac:dyDescent="0.45">
      <c r="D451" s="23"/>
      <c r="K451" s="95"/>
      <c r="M451" s="95"/>
      <c r="N451" s="95"/>
      <c r="O451" s="117"/>
      <c r="P451" s="95"/>
      <c r="Q451" s="95"/>
      <c r="R451" s="95"/>
      <c r="S451" s="426"/>
      <c r="U451" s="95"/>
      <c r="Z451" s="95"/>
    </row>
    <row r="452" spans="4:26" x14ac:dyDescent="0.45">
      <c r="D452" s="23"/>
      <c r="K452" s="95"/>
      <c r="M452" s="95"/>
      <c r="N452" s="95"/>
      <c r="O452" s="117"/>
      <c r="P452" s="95"/>
      <c r="Q452" s="95"/>
      <c r="R452" s="95"/>
      <c r="S452" s="426"/>
      <c r="U452" s="95"/>
      <c r="Z452" s="95"/>
    </row>
    <row r="453" spans="4:26" x14ac:dyDescent="0.45">
      <c r="D453" s="23"/>
      <c r="K453" s="95"/>
      <c r="M453" s="95"/>
      <c r="N453" s="95"/>
      <c r="O453" s="117"/>
      <c r="P453" s="95"/>
      <c r="Q453" s="95"/>
      <c r="R453" s="95"/>
      <c r="S453" s="426"/>
      <c r="U453" s="95"/>
      <c r="Z453" s="95"/>
    </row>
    <row r="454" spans="4:26" x14ac:dyDescent="0.45">
      <c r="D454" s="23"/>
      <c r="K454" s="95"/>
      <c r="M454" s="95"/>
      <c r="N454" s="95"/>
      <c r="O454" s="117"/>
      <c r="P454" s="95"/>
      <c r="Q454" s="95"/>
      <c r="R454" s="95"/>
      <c r="S454" s="426"/>
      <c r="U454" s="95"/>
      <c r="Z454" s="95"/>
    </row>
    <row r="455" spans="4:26" x14ac:dyDescent="0.45">
      <c r="D455" s="23"/>
      <c r="K455" s="95"/>
      <c r="M455" s="95"/>
      <c r="N455" s="95"/>
      <c r="O455" s="117"/>
      <c r="P455" s="95"/>
      <c r="Q455" s="95"/>
      <c r="R455" s="95"/>
      <c r="S455" s="426"/>
      <c r="U455" s="95"/>
      <c r="Z455" s="95"/>
    </row>
    <row r="456" spans="4:26" x14ac:dyDescent="0.45">
      <c r="D456" s="23"/>
      <c r="K456" s="95"/>
      <c r="M456" s="95"/>
      <c r="N456" s="95"/>
      <c r="O456" s="117"/>
      <c r="P456" s="95"/>
      <c r="Q456" s="95"/>
      <c r="R456" s="95"/>
      <c r="S456" s="426"/>
      <c r="U456" s="95"/>
      <c r="Z456" s="95"/>
    </row>
    <row r="457" spans="4:26" x14ac:dyDescent="0.45">
      <c r="D457" s="23"/>
      <c r="K457" s="95"/>
      <c r="M457" s="95"/>
      <c r="N457" s="95"/>
      <c r="O457" s="117"/>
      <c r="P457" s="95"/>
      <c r="Q457" s="95"/>
      <c r="R457" s="95"/>
      <c r="S457" s="426"/>
      <c r="U457" s="95"/>
      <c r="Z457" s="95"/>
    </row>
    <row r="458" spans="4:26" x14ac:dyDescent="0.45">
      <c r="D458" s="23"/>
      <c r="K458" s="95"/>
      <c r="M458" s="95"/>
      <c r="N458" s="95"/>
      <c r="O458" s="117"/>
      <c r="P458" s="95"/>
      <c r="Q458" s="95"/>
      <c r="R458" s="95"/>
      <c r="S458" s="426"/>
      <c r="U458" s="95"/>
      <c r="Z458" s="95"/>
    </row>
    <row r="459" spans="4:26" x14ac:dyDescent="0.45">
      <c r="D459" s="23"/>
      <c r="K459" s="95"/>
      <c r="M459" s="95"/>
      <c r="N459" s="95"/>
      <c r="O459" s="117"/>
      <c r="P459" s="95"/>
      <c r="Q459" s="95"/>
      <c r="R459" s="95"/>
      <c r="S459" s="426"/>
      <c r="U459" s="95"/>
      <c r="Z459" s="95"/>
    </row>
    <row r="460" spans="4:26" x14ac:dyDescent="0.45">
      <c r="D460" s="23"/>
      <c r="K460" s="95"/>
      <c r="M460" s="95"/>
      <c r="N460" s="95"/>
      <c r="O460" s="117"/>
      <c r="P460" s="95"/>
      <c r="Q460" s="95"/>
      <c r="R460" s="95"/>
      <c r="S460" s="426"/>
      <c r="U460" s="95"/>
      <c r="Z460" s="95"/>
    </row>
    <row r="461" spans="4:26" x14ac:dyDescent="0.45">
      <c r="D461" s="23"/>
      <c r="K461" s="95"/>
      <c r="M461" s="95"/>
      <c r="N461" s="95"/>
      <c r="O461" s="117"/>
      <c r="P461" s="95"/>
      <c r="Q461" s="95"/>
      <c r="R461" s="95"/>
      <c r="S461" s="426"/>
      <c r="U461" s="95"/>
      <c r="Z461" s="95"/>
    </row>
    <row r="462" spans="4:26" x14ac:dyDescent="0.45">
      <c r="D462" s="23"/>
      <c r="K462" s="95"/>
      <c r="M462" s="95"/>
      <c r="N462" s="95"/>
      <c r="O462" s="117"/>
      <c r="P462" s="95"/>
      <c r="Q462" s="95"/>
      <c r="R462" s="95"/>
      <c r="S462" s="426"/>
      <c r="U462" s="95"/>
      <c r="Z462" s="95"/>
    </row>
    <row r="463" spans="4:26" x14ac:dyDescent="0.45">
      <c r="D463" s="23"/>
      <c r="K463" s="95"/>
      <c r="M463" s="95"/>
      <c r="N463" s="95"/>
      <c r="O463" s="117"/>
      <c r="P463" s="95"/>
      <c r="Q463" s="95"/>
      <c r="R463" s="95"/>
      <c r="S463" s="426"/>
      <c r="U463" s="95"/>
      <c r="Z463" s="95"/>
    </row>
    <row r="464" spans="4:26" x14ac:dyDescent="0.45">
      <c r="D464" s="23"/>
      <c r="K464" s="95"/>
      <c r="M464" s="95"/>
      <c r="N464" s="95"/>
      <c r="O464" s="117"/>
      <c r="P464" s="95"/>
      <c r="Q464" s="95"/>
      <c r="R464" s="95"/>
      <c r="S464" s="426"/>
      <c r="U464" s="95"/>
      <c r="Z464" s="95"/>
    </row>
    <row r="465" spans="4:26" x14ac:dyDescent="0.45">
      <c r="D465" s="23"/>
      <c r="K465" s="95"/>
      <c r="M465" s="95"/>
      <c r="N465" s="95"/>
      <c r="O465" s="117"/>
      <c r="P465" s="95"/>
      <c r="Q465" s="95"/>
      <c r="R465" s="95"/>
      <c r="S465" s="426"/>
      <c r="U465" s="95"/>
      <c r="Z465" s="95"/>
    </row>
    <row r="466" spans="4:26" x14ac:dyDescent="0.45">
      <c r="D466" s="23"/>
      <c r="K466" s="95"/>
      <c r="M466" s="95"/>
      <c r="N466" s="95"/>
      <c r="O466" s="117"/>
      <c r="P466" s="95"/>
      <c r="Q466" s="95"/>
      <c r="R466" s="95"/>
      <c r="S466" s="426"/>
      <c r="U466" s="95"/>
      <c r="Z466" s="95"/>
    </row>
    <row r="467" spans="4:26" x14ac:dyDescent="0.45">
      <c r="D467" s="23"/>
      <c r="K467" s="95"/>
      <c r="M467" s="95"/>
      <c r="N467" s="95"/>
      <c r="O467" s="117"/>
      <c r="P467" s="95"/>
      <c r="Q467" s="95"/>
      <c r="R467" s="95"/>
      <c r="S467" s="426"/>
      <c r="U467" s="95"/>
      <c r="Z467" s="95"/>
    </row>
    <row r="468" spans="4:26" x14ac:dyDescent="0.45">
      <c r="D468" s="23"/>
      <c r="K468" s="95"/>
      <c r="M468" s="95"/>
      <c r="N468" s="95"/>
      <c r="O468" s="117"/>
      <c r="P468" s="95"/>
      <c r="Q468" s="95"/>
      <c r="R468" s="95"/>
      <c r="S468" s="426"/>
      <c r="U468" s="95"/>
      <c r="Z468" s="95"/>
    </row>
    <row r="469" spans="4:26" x14ac:dyDescent="0.45">
      <c r="D469" s="23"/>
      <c r="K469" s="95"/>
      <c r="M469" s="95"/>
      <c r="N469" s="95"/>
      <c r="O469" s="117"/>
      <c r="P469" s="95"/>
      <c r="Q469" s="95"/>
      <c r="R469" s="95"/>
      <c r="S469" s="426"/>
      <c r="U469" s="95"/>
      <c r="Z469" s="95"/>
    </row>
    <row r="470" spans="4:26" x14ac:dyDescent="0.45">
      <c r="D470" s="23"/>
      <c r="K470" s="95"/>
      <c r="M470" s="95"/>
      <c r="N470" s="95"/>
      <c r="O470" s="117"/>
      <c r="P470" s="95"/>
      <c r="Q470" s="95"/>
      <c r="R470" s="95"/>
      <c r="S470" s="426"/>
      <c r="U470" s="95"/>
      <c r="Z470" s="95"/>
    </row>
    <row r="471" spans="4:26" x14ac:dyDescent="0.45">
      <c r="D471" s="23"/>
      <c r="K471" s="95"/>
      <c r="M471" s="95"/>
      <c r="N471" s="95"/>
      <c r="O471" s="117"/>
      <c r="P471" s="95"/>
      <c r="Q471" s="95"/>
      <c r="R471" s="95"/>
      <c r="S471" s="426"/>
      <c r="U471" s="95"/>
      <c r="Z471" s="95"/>
    </row>
    <row r="472" spans="4:26" x14ac:dyDescent="0.45">
      <c r="D472" s="23"/>
      <c r="K472" s="95"/>
      <c r="M472" s="95"/>
      <c r="N472" s="95"/>
      <c r="O472" s="117"/>
      <c r="P472" s="95"/>
      <c r="Q472" s="95"/>
      <c r="R472" s="95"/>
      <c r="S472" s="426"/>
      <c r="U472" s="95"/>
      <c r="Z472" s="95"/>
    </row>
    <row r="473" spans="4:26" x14ac:dyDescent="0.45">
      <c r="D473" s="23"/>
      <c r="K473" s="95"/>
      <c r="M473" s="95"/>
      <c r="N473" s="95"/>
      <c r="O473" s="117"/>
      <c r="P473" s="95"/>
      <c r="Q473" s="95"/>
      <c r="R473" s="95"/>
      <c r="S473" s="426"/>
      <c r="U473" s="95"/>
      <c r="Z473" s="95"/>
    </row>
    <row r="474" spans="4:26" x14ac:dyDescent="0.45">
      <c r="D474" s="23"/>
      <c r="K474" s="95"/>
      <c r="M474" s="95"/>
      <c r="N474" s="95"/>
      <c r="O474" s="117"/>
      <c r="P474" s="95"/>
      <c r="Q474" s="95"/>
      <c r="R474" s="95"/>
      <c r="S474" s="426"/>
      <c r="U474" s="95"/>
      <c r="Z474" s="95"/>
    </row>
    <row r="475" spans="4:26" x14ac:dyDescent="0.45">
      <c r="D475" s="23"/>
      <c r="K475" s="95"/>
      <c r="M475" s="95"/>
      <c r="N475" s="95"/>
      <c r="O475" s="117"/>
      <c r="P475" s="95"/>
      <c r="Q475" s="95"/>
      <c r="R475" s="95"/>
      <c r="S475" s="426"/>
      <c r="U475" s="95"/>
      <c r="Z475" s="95"/>
    </row>
    <row r="476" spans="4:26" x14ac:dyDescent="0.45">
      <c r="D476" s="23"/>
      <c r="K476" s="95"/>
      <c r="M476" s="95"/>
      <c r="N476" s="95"/>
      <c r="O476" s="117"/>
      <c r="P476" s="95"/>
      <c r="Q476" s="95"/>
      <c r="R476" s="95"/>
      <c r="S476" s="426"/>
      <c r="U476" s="95"/>
      <c r="Z476" s="95"/>
    </row>
    <row r="477" spans="4:26" x14ac:dyDescent="0.45">
      <c r="D477" s="23"/>
      <c r="K477" s="95"/>
      <c r="M477" s="95"/>
      <c r="N477" s="95"/>
      <c r="O477" s="117"/>
      <c r="P477" s="95"/>
      <c r="Q477" s="95"/>
      <c r="R477" s="95"/>
      <c r="S477" s="426"/>
      <c r="U477" s="95"/>
      <c r="Z477" s="95"/>
    </row>
    <row r="478" spans="4:26" x14ac:dyDescent="0.45">
      <c r="D478" s="23"/>
      <c r="K478" s="95"/>
      <c r="M478" s="95"/>
      <c r="N478" s="95"/>
      <c r="O478" s="117"/>
      <c r="P478" s="95"/>
      <c r="Q478" s="95"/>
      <c r="R478" s="95"/>
      <c r="S478" s="426"/>
      <c r="U478" s="95"/>
      <c r="Z478" s="95"/>
    </row>
    <row r="479" spans="4:26" x14ac:dyDescent="0.45">
      <c r="D479" s="23"/>
      <c r="K479" s="95"/>
      <c r="M479" s="95"/>
      <c r="N479" s="95"/>
      <c r="O479" s="117"/>
      <c r="P479" s="95"/>
      <c r="Q479" s="95"/>
      <c r="R479" s="95"/>
      <c r="S479" s="426"/>
      <c r="U479" s="95"/>
      <c r="Z479" s="95"/>
    </row>
    <row r="480" spans="4:26" x14ac:dyDescent="0.45">
      <c r="D480" s="23"/>
      <c r="K480" s="95"/>
      <c r="M480" s="95"/>
      <c r="N480" s="95"/>
      <c r="O480" s="117"/>
      <c r="P480" s="95"/>
      <c r="Q480" s="95"/>
      <c r="R480" s="95"/>
      <c r="S480" s="426"/>
      <c r="U480" s="95"/>
      <c r="Z480" s="95"/>
    </row>
    <row r="481" spans="4:26" x14ac:dyDescent="0.45">
      <c r="D481" s="23"/>
      <c r="K481" s="95"/>
      <c r="M481" s="95"/>
      <c r="N481" s="95"/>
      <c r="O481" s="117"/>
      <c r="P481" s="95"/>
      <c r="Q481" s="95"/>
      <c r="R481" s="95"/>
      <c r="S481" s="426"/>
      <c r="U481" s="95"/>
      <c r="Z481" s="95"/>
    </row>
    <row r="482" spans="4:26" x14ac:dyDescent="0.45">
      <c r="D482" s="23"/>
      <c r="K482" s="95"/>
      <c r="M482" s="95"/>
      <c r="N482" s="95"/>
      <c r="O482" s="117"/>
      <c r="P482" s="95"/>
      <c r="Q482" s="95"/>
      <c r="R482" s="95"/>
      <c r="S482" s="426"/>
      <c r="U482" s="95"/>
      <c r="Z482" s="95"/>
    </row>
    <row r="483" spans="4:26" x14ac:dyDescent="0.45">
      <c r="D483" s="23"/>
      <c r="K483" s="95"/>
      <c r="M483" s="95"/>
      <c r="N483" s="95"/>
      <c r="O483" s="117"/>
      <c r="P483" s="95"/>
      <c r="Q483" s="95"/>
      <c r="R483" s="95"/>
      <c r="S483" s="426"/>
      <c r="U483" s="95"/>
      <c r="Z483" s="95"/>
    </row>
    <row r="484" spans="4:26" x14ac:dyDescent="0.45">
      <c r="D484" s="23"/>
      <c r="K484" s="95"/>
      <c r="M484" s="95"/>
      <c r="N484" s="95"/>
      <c r="O484" s="117"/>
      <c r="P484" s="95"/>
      <c r="Q484" s="95"/>
      <c r="R484" s="95"/>
      <c r="S484" s="426"/>
      <c r="U484" s="95"/>
      <c r="Z484" s="95"/>
    </row>
    <row r="485" spans="4:26" x14ac:dyDescent="0.45">
      <c r="D485" s="23"/>
      <c r="K485" s="95"/>
      <c r="M485" s="95"/>
      <c r="N485" s="95"/>
      <c r="O485" s="117"/>
      <c r="P485" s="95"/>
      <c r="Q485" s="95"/>
      <c r="R485" s="95"/>
      <c r="S485" s="426"/>
      <c r="U485" s="95"/>
      <c r="Z485" s="95"/>
    </row>
    <row r="486" spans="4:26" x14ac:dyDescent="0.45">
      <c r="D486" s="23"/>
      <c r="K486" s="95"/>
      <c r="M486" s="95"/>
      <c r="N486" s="95"/>
      <c r="O486" s="117"/>
      <c r="P486" s="95"/>
      <c r="Q486" s="95"/>
      <c r="R486" s="95"/>
      <c r="S486" s="426"/>
      <c r="U486" s="95"/>
      <c r="Z486" s="95"/>
    </row>
    <row r="487" spans="4:26" x14ac:dyDescent="0.45">
      <c r="D487" s="23"/>
      <c r="K487" s="95"/>
      <c r="M487" s="95"/>
      <c r="N487" s="95"/>
      <c r="O487" s="117"/>
      <c r="P487" s="95"/>
      <c r="Q487" s="95"/>
      <c r="R487" s="95"/>
      <c r="S487" s="426"/>
      <c r="U487" s="95"/>
      <c r="Z487" s="95"/>
    </row>
    <row r="488" spans="4:26" x14ac:dyDescent="0.45">
      <c r="D488" s="23"/>
      <c r="K488" s="95"/>
      <c r="M488" s="95"/>
      <c r="N488" s="95"/>
      <c r="O488" s="117"/>
      <c r="P488" s="95"/>
      <c r="Q488" s="95"/>
      <c r="R488" s="95"/>
      <c r="S488" s="426"/>
      <c r="U488" s="95"/>
      <c r="Z488" s="95"/>
    </row>
    <row r="489" spans="4:26" x14ac:dyDescent="0.45">
      <c r="D489" s="23"/>
      <c r="K489" s="95"/>
      <c r="M489" s="95"/>
      <c r="N489" s="95"/>
      <c r="O489" s="117"/>
      <c r="P489" s="95"/>
      <c r="Q489" s="95"/>
      <c r="R489" s="95"/>
      <c r="S489" s="426"/>
      <c r="U489" s="95"/>
      <c r="Z489" s="95"/>
    </row>
    <row r="490" spans="4:26" x14ac:dyDescent="0.45">
      <c r="D490" s="23"/>
      <c r="K490" s="95"/>
      <c r="M490" s="95"/>
      <c r="N490" s="95"/>
      <c r="O490" s="117"/>
      <c r="P490" s="95"/>
      <c r="Q490" s="95"/>
      <c r="R490" s="95"/>
      <c r="S490" s="426"/>
      <c r="U490" s="95"/>
      <c r="Z490" s="95"/>
    </row>
    <row r="491" spans="4:26" x14ac:dyDescent="0.45">
      <c r="D491" s="23"/>
      <c r="K491" s="95"/>
      <c r="M491" s="95"/>
      <c r="N491" s="95"/>
      <c r="O491" s="117"/>
      <c r="P491" s="95"/>
      <c r="Q491" s="95"/>
      <c r="R491" s="95"/>
      <c r="S491" s="426"/>
      <c r="U491" s="95"/>
      <c r="Z491" s="95"/>
    </row>
    <row r="492" spans="4:26" x14ac:dyDescent="0.45">
      <c r="D492" s="23"/>
      <c r="K492" s="95"/>
      <c r="M492" s="95"/>
      <c r="N492" s="95"/>
      <c r="O492" s="117"/>
      <c r="P492" s="95"/>
      <c r="Q492" s="95"/>
      <c r="R492" s="95"/>
      <c r="S492" s="426"/>
      <c r="U492" s="95"/>
      <c r="Z492" s="95"/>
    </row>
    <row r="493" spans="4:26" x14ac:dyDescent="0.45">
      <c r="D493" s="23"/>
      <c r="K493" s="95"/>
      <c r="M493" s="95"/>
      <c r="N493" s="95"/>
      <c r="O493" s="117"/>
      <c r="P493" s="95"/>
      <c r="Q493" s="95"/>
      <c r="R493" s="95"/>
      <c r="S493" s="426"/>
      <c r="U493" s="95"/>
      <c r="Z493" s="95"/>
    </row>
    <row r="494" spans="4:26" x14ac:dyDescent="0.45">
      <c r="D494" s="23"/>
      <c r="K494" s="95"/>
      <c r="M494" s="95"/>
      <c r="N494" s="95"/>
      <c r="O494" s="117"/>
      <c r="P494" s="95"/>
      <c r="Q494" s="95"/>
      <c r="R494" s="95"/>
      <c r="S494" s="426"/>
      <c r="U494" s="95"/>
      <c r="Z494" s="95"/>
    </row>
    <row r="495" spans="4:26" x14ac:dyDescent="0.45">
      <c r="D495" s="23"/>
      <c r="K495" s="95"/>
      <c r="M495" s="95"/>
      <c r="N495" s="95"/>
      <c r="O495" s="117"/>
      <c r="P495" s="95"/>
      <c r="Q495" s="95"/>
      <c r="R495" s="95"/>
      <c r="S495" s="426"/>
      <c r="U495" s="95"/>
      <c r="Z495" s="95"/>
    </row>
    <row r="496" spans="4:26" x14ac:dyDescent="0.45">
      <c r="D496" s="23"/>
      <c r="K496" s="95"/>
      <c r="M496" s="95"/>
      <c r="N496" s="95"/>
      <c r="O496" s="117"/>
      <c r="P496" s="95"/>
      <c r="Q496" s="95"/>
      <c r="R496" s="95"/>
      <c r="S496" s="426"/>
      <c r="U496" s="95"/>
      <c r="Z496" s="95"/>
    </row>
    <row r="497" spans="4:26" x14ac:dyDescent="0.45">
      <c r="D497" s="23"/>
      <c r="K497" s="95"/>
      <c r="M497" s="95"/>
      <c r="N497" s="95"/>
      <c r="O497" s="117"/>
      <c r="P497" s="95"/>
      <c r="Q497" s="95"/>
      <c r="R497" s="95"/>
      <c r="S497" s="426"/>
      <c r="U497" s="95"/>
      <c r="Z497" s="95"/>
    </row>
    <row r="498" spans="4:26" x14ac:dyDescent="0.45">
      <c r="D498" s="23"/>
      <c r="K498" s="95"/>
      <c r="M498" s="95"/>
      <c r="N498" s="95"/>
      <c r="O498" s="117"/>
      <c r="P498" s="95"/>
      <c r="Q498" s="95"/>
      <c r="R498" s="95"/>
      <c r="S498" s="426"/>
      <c r="U498" s="95"/>
      <c r="Z498" s="95"/>
    </row>
    <row r="499" spans="4:26" x14ac:dyDescent="0.45">
      <c r="D499" s="23"/>
      <c r="K499" s="95"/>
      <c r="M499" s="95"/>
      <c r="N499" s="95"/>
      <c r="O499" s="117"/>
      <c r="P499" s="95"/>
      <c r="Q499" s="95"/>
      <c r="R499" s="95"/>
      <c r="S499" s="426"/>
      <c r="U499" s="95"/>
      <c r="Z499" s="95"/>
    </row>
    <row r="500" spans="4:26" x14ac:dyDescent="0.45">
      <c r="D500" s="23"/>
      <c r="K500" s="95"/>
      <c r="M500" s="95"/>
      <c r="N500" s="95"/>
      <c r="O500" s="117"/>
      <c r="P500" s="95"/>
      <c r="Q500" s="95"/>
      <c r="R500" s="95"/>
      <c r="S500" s="426"/>
      <c r="U500" s="95"/>
      <c r="Z500" s="95"/>
    </row>
    <row r="501" spans="4:26" x14ac:dyDescent="0.45">
      <c r="D501" s="23"/>
      <c r="K501" s="95"/>
      <c r="M501" s="95"/>
      <c r="N501" s="95"/>
      <c r="O501" s="117"/>
      <c r="P501" s="95"/>
      <c r="Q501" s="95"/>
      <c r="R501" s="95"/>
      <c r="S501" s="426"/>
      <c r="U501" s="95"/>
      <c r="Z501" s="95"/>
    </row>
    <row r="502" spans="4:26" x14ac:dyDescent="0.45">
      <c r="D502" s="23"/>
      <c r="K502" s="95"/>
      <c r="M502" s="95"/>
      <c r="N502" s="95"/>
      <c r="O502" s="117"/>
      <c r="P502" s="95"/>
      <c r="Q502" s="95"/>
      <c r="R502" s="95"/>
      <c r="S502" s="426"/>
      <c r="U502" s="95"/>
      <c r="Z502" s="95"/>
    </row>
    <row r="503" spans="4:26" x14ac:dyDescent="0.45">
      <c r="D503" s="23"/>
      <c r="K503" s="95"/>
      <c r="M503" s="95"/>
      <c r="N503" s="95"/>
      <c r="O503" s="117"/>
      <c r="P503" s="95"/>
      <c r="Q503" s="95"/>
      <c r="R503" s="95"/>
      <c r="S503" s="426"/>
      <c r="U503" s="95"/>
      <c r="Z503" s="95"/>
    </row>
    <row r="504" spans="4:26" x14ac:dyDescent="0.45">
      <c r="D504" s="23"/>
      <c r="K504" s="95"/>
      <c r="M504" s="95"/>
      <c r="N504" s="95"/>
      <c r="O504" s="117"/>
      <c r="P504" s="95"/>
      <c r="Q504" s="95"/>
      <c r="R504" s="95"/>
      <c r="S504" s="426"/>
      <c r="U504" s="95"/>
      <c r="Z504" s="95"/>
    </row>
    <row r="505" spans="4:26" x14ac:dyDescent="0.45">
      <c r="D505" s="23"/>
      <c r="K505" s="95"/>
      <c r="M505" s="95"/>
      <c r="N505" s="95"/>
      <c r="O505" s="117"/>
      <c r="P505" s="95"/>
      <c r="Q505" s="95"/>
      <c r="R505" s="95"/>
      <c r="S505" s="426"/>
      <c r="U505" s="95"/>
      <c r="Z505" s="95"/>
    </row>
    <row r="506" spans="4:26" x14ac:dyDescent="0.45">
      <c r="D506" s="23"/>
      <c r="K506" s="95"/>
      <c r="M506" s="95"/>
      <c r="N506" s="95"/>
      <c r="O506" s="117"/>
      <c r="P506" s="95"/>
      <c r="Q506" s="95"/>
      <c r="R506" s="95"/>
      <c r="S506" s="426"/>
      <c r="U506" s="95"/>
      <c r="Z506" s="95"/>
    </row>
    <row r="507" spans="4:26" x14ac:dyDescent="0.45">
      <c r="D507" s="23"/>
      <c r="K507" s="95"/>
      <c r="M507" s="95"/>
      <c r="N507" s="95"/>
      <c r="O507" s="117"/>
      <c r="P507" s="95"/>
      <c r="Q507" s="95"/>
      <c r="R507" s="95"/>
      <c r="S507" s="426"/>
      <c r="U507" s="95"/>
      <c r="Z507" s="95"/>
    </row>
    <row r="508" spans="4:26" x14ac:dyDescent="0.45">
      <c r="D508" s="23"/>
      <c r="K508" s="95"/>
      <c r="M508" s="95"/>
      <c r="N508" s="95"/>
      <c r="O508" s="117"/>
      <c r="P508" s="95"/>
      <c r="Q508" s="95"/>
      <c r="R508" s="95"/>
      <c r="S508" s="426"/>
      <c r="U508" s="95"/>
      <c r="Z508" s="95"/>
    </row>
    <row r="509" spans="4:26" x14ac:dyDescent="0.45">
      <c r="D509" s="23"/>
      <c r="K509" s="95"/>
      <c r="M509" s="95"/>
      <c r="N509" s="95"/>
      <c r="O509" s="117"/>
      <c r="P509" s="95"/>
      <c r="Q509" s="95"/>
      <c r="R509" s="95"/>
      <c r="S509" s="426"/>
      <c r="U509" s="95"/>
      <c r="Z509" s="95"/>
    </row>
    <row r="510" spans="4:26" x14ac:dyDescent="0.45">
      <c r="D510" s="23"/>
      <c r="K510" s="95"/>
      <c r="M510" s="95"/>
      <c r="N510" s="95"/>
      <c r="O510" s="117"/>
      <c r="P510" s="95"/>
      <c r="Q510" s="95"/>
      <c r="R510" s="95"/>
      <c r="S510" s="426"/>
      <c r="U510" s="95"/>
      <c r="Z510" s="95"/>
    </row>
    <row r="511" spans="4:26" x14ac:dyDescent="0.45">
      <c r="D511" s="23"/>
      <c r="K511" s="95"/>
      <c r="M511" s="95"/>
      <c r="N511" s="95"/>
      <c r="O511" s="117"/>
      <c r="P511" s="95"/>
      <c r="Q511" s="95"/>
      <c r="R511" s="95"/>
      <c r="S511" s="426"/>
      <c r="U511" s="95"/>
      <c r="Z511" s="95"/>
    </row>
    <row r="512" spans="4:26" x14ac:dyDescent="0.45">
      <c r="D512" s="23"/>
      <c r="K512" s="95"/>
      <c r="M512" s="95"/>
      <c r="N512" s="95"/>
      <c r="O512" s="117"/>
      <c r="P512" s="95"/>
      <c r="Q512" s="95"/>
      <c r="R512" s="95"/>
      <c r="S512" s="426"/>
      <c r="U512" s="95"/>
      <c r="Z512" s="95"/>
    </row>
    <row r="513" spans="4:26" x14ac:dyDescent="0.45">
      <c r="D513" s="23"/>
      <c r="K513" s="95"/>
      <c r="M513" s="95"/>
      <c r="N513" s="95"/>
      <c r="O513" s="117"/>
      <c r="P513" s="95"/>
      <c r="Q513" s="95"/>
      <c r="R513" s="95"/>
      <c r="S513" s="426"/>
      <c r="U513" s="95"/>
      <c r="Z513" s="95"/>
    </row>
    <row r="514" spans="4:26" x14ac:dyDescent="0.45">
      <c r="D514" s="23"/>
      <c r="K514" s="95"/>
      <c r="M514" s="95"/>
      <c r="N514" s="95"/>
      <c r="O514" s="117"/>
      <c r="P514" s="95"/>
      <c r="Q514" s="95"/>
      <c r="R514" s="95"/>
      <c r="S514" s="426"/>
      <c r="U514" s="95"/>
      <c r="Z514" s="95"/>
    </row>
    <row r="515" spans="4:26" x14ac:dyDescent="0.45">
      <c r="D515" s="23"/>
      <c r="K515" s="95"/>
      <c r="M515" s="95"/>
      <c r="N515" s="95"/>
      <c r="O515" s="117"/>
      <c r="P515" s="95"/>
      <c r="Q515" s="95"/>
      <c r="R515" s="95"/>
      <c r="S515" s="426"/>
      <c r="U515" s="95"/>
      <c r="Z515" s="95"/>
    </row>
    <row r="516" spans="4:26" x14ac:dyDescent="0.45">
      <c r="D516" s="23"/>
      <c r="K516" s="95"/>
      <c r="M516" s="95"/>
      <c r="N516" s="95"/>
      <c r="O516" s="117"/>
      <c r="P516" s="95"/>
      <c r="Q516" s="95"/>
      <c r="R516" s="95"/>
      <c r="S516" s="426"/>
      <c r="U516" s="95"/>
      <c r="Z516" s="95"/>
    </row>
    <row r="517" spans="4:26" x14ac:dyDescent="0.45">
      <c r="D517" s="23"/>
      <c r="K517" s="95"/>
      <c r="M517" s="95"/>
      <c r="N517" s="95"/>
      <c r="O517" s="117"/>
      <c r="P517" s="95"/>
      <c r="Q517" s="95"/>
      <c r="R517" s="95"/>
      <c r="S517" s="426"/>
      <c r="U517" s="95"/>
      <c r="Z517" s="95"/>
    </row>
    <row r="518" spans="4:26" x14ac:dyDescent="0.45">
      <c r="D518" s="23"/>
      <c r="K518" s="95"/>
      <c r="M518" s="95"/>
      <c r="N518" s="95"/>
      <c r="O518" s="117"/>
      <c r="P518" s="95"/>
      <c r="Q518" s="95"/>
      <c r="R518" s="95"/>
      <c r="S518" s="426"/>
      <c r="U518" s="95"/>
      <c r="Z518" s="95"/>
    </row>
    <row r="519" spans="4:26" x14ac:dyDescent="0.45">
      <c r="D519" s="23"/>
      <c r="K519" s="95"/>
      <c r="M519" s="95"/>
      <c r="N519" s="95"/>
      <c r="O519" s="117"/>
      <c r="P519" s="95"/>
      <c r="Q519" s="95"/>
      <c r="R519" s="95"/>
      <c r="S519" s="426"/>
      <c r="U519" s="95"/>
      <c r="Z519" s="95"/>
    </row>
    <row r="520" spans="4:26" x14ac:dyDescent="0.45">
      <c r="D520" s="23"/>
      <c r="K520" s="95"/>
      <c r="M520" s="95"/>
      <c r="N520" s="95"/>
      <c r="O520" s="117"/>
      <c r="P520" s="95"/>
      <c r="Q520" s="95"/>
      <c r="R520" s="95"/>
      <c r="S520" s="426"/>
      <c r="U520" s="95"/>
      <c r="Z520" s="95"/>
    </row>
    <row r="521" spans="4:26" x14ac:dyDescent="0.45">
      <c r="D521" s="23"/>
      <c r="K521" s="95"/>
      <c r="M521" s="95"/>
      <c r="N521" s="95"/>
      <c r="O521" s="117"/>
      <c r="P521" s="95"/>
      <c r="Q521" s="95"/>
      <c r="R521" s="95"/>
      <c r="S521" s="426"/>
      <c r="U521" s="95"/>
      <c r="Z521" s="95"/>
    </row>
    <row r="522" spans="4:26" x14ac:dyDescent="0.45">
      <c r="D522" s="23"/>
      <c r="K522" s="95"/>
      <c r="M522" s="95"/>
      <c r="N522" s="95"/>
      <c r="O522" s="117"/>
      <c r="P522" s="95"/>
      <c r="Q522" s="95"/>
      <c r="R522" s="95"/>
      <c r="S522" s="426"/>
      <c r="U522" s="95"/>
      <c r="Z522" s="95"/>
    </row>
    <row r="523" spans="4:26" x14ac:dyDescent="0.45">
      <c r="D523" s="23"/>
      <c r="K523" s="95"/>
      <c r="M523" s="95"/>
      <c r="N523" s="95"/>
      <c r="O523" s="117"/>
      <c r="P523" s="95"/>
      <c r="Q523" s="95"/>
      <c r="R523" s="95"/>
      <c r="S523" s="426"/>
      <c r="U523" s="95"/>
      <c r="Z523" s="95"/>
    </row>
    <row r="524" spans="4:26" x14ac:dyDescent="0.45">
      <c r="D524" s="23"/>
      <c r="K524" s="95"/>
      <c r="M524" s="95"/>
      <c r="N524" s="95"/>
      <c r="O524" s="117"/>
      <c r="P524" s="95"/>
      <c r="Q524" s="95"/>
      <c r="R524" s="95"/>
      <c r="S524" s="426"/>
      <c r="U524" s="95"/>
      <c r="Z524" s="95"/>
    </row>
    <row r="525" spans="4:26" x14ac:dyDescent="0.45">
      <c r="D525" s="23"/>
      <c r="K525" s="95"/>
      <c r="M525" s="95"/>
      <c r="N525" s="95"/>
      <c r="O525" s="117"/>
      <c r="P525" s="95"/>
      <c r="Q525" s="95"/>
      <c r="R525" s="95"/>
      <c r="S525" s="426"/>
      <c r="U525" s="95"/>
      <c r="Z525" s="95"/>
    </row>
    <row r="526" spans="4:26" x14ac:dyDescent="0.45">
      <c r="D526" s="23"/>
      <c r="K526" s="95"/>
      <c r="M526" s="95"/>
      <c r="N526" s="95"/>
      <c r="O526" s="117"/>
      <c r="P526" s="95"/>
      <c r="Q526" s="95"/>
      <c r="R526" s="95"/>
      <c r="S526" s="426"/>
      <c r="U526" s="95"/>
      <c r="Z526" s="95"/>
    </row>
    <row r="527" spans="4:26" x14ac:dyDescent="0.45">
      <c r="D527" s="23"/>
      <c r="K527" s="95"/>
      <c r="M527" s="95"/>
      <c r="N527" s="95"/>
      <c r="O527" s="117"/>
      <c r="P527" s="95"/>
      <c r="Q527" s="95"/>
      <c r="R527" s="95"/>
      <c r="S527" s="426"/>
      <c r="U527" s="95"/>
      <c r="Z527" s="95"/>
    </row>
    <row r="528" spans="4:26" x14ac:dyDescent="0.45">
      <c r="D528" s="23"/>
      <c r="K528" s="95"/>
      <c r="M528" s="95"/>
      <c r="N528" s="95"/>
      <c r="O528" s="117"/>
      <c r="P528" s="95"/>
      <c r="Q528" s="95"/>
      <c r="R528" s="95"/>
      <c r="S528" s="426"/>
      <c r="U528" s="95"/>
      <c r="Z528" s="95"/>
    </row>
    <row r="529" spans="4:26" x14ac:dyDescent="0.45">
      <c r="D529" s="23"/>
      <c r="K529" s="95"/>
      <c r="M529" s="95"/>
      <c r="N529" s="95"/>
      <c r="O529" s="117"/>
      <c r="P529" s="95"/>
      <c r="Q529" s="95"/>
      <c r="R529" s="95"/>
      <c r="S529" s="426"/>
      <c r="U529" s="95"/>
      <c r="Z529" s="95"/>
    </row>
    <row r="530" spans="4:26" x14ac:dyDescent="0.45">
      <c r="D530" s="23"/>
      <c r="K530" s="95"/>
      <c r="M530" s="95"/>
      <c r="N530" s="95"/>
      <c r="O530" s="117"/>
      <c r="P530" s="95"/>
      <c r="Q530" s="95"/>
      <c r="R530" s="95"/>
      <c r="S530" s="426"/>
      <c r="U530" s="95"/>
      <c r="Z530" s="95"/>
    </row>
    <row r="531" spans="4:26" x14ac:dyDescent="0.45">
      <c r="D531" s="23"/>
      <c r="K531" s="95"/>
      <c r="M531" s="95"/>
      <c r="N531" s="95"/>
      <c r="O531" s="117"/>
      <c r="P531" s="95"/>
      <c r="Q531" s="95"/>
      <c r="R531" s="95"/>
      <c r="S531" s="426"/>
      <c r="U531" s="95"/>
      <c r="Z531" s="95"/>
    </row>
    <row r="532" spans="4:26" x14ac:dyDescent="0.45">
      <c r="D532" s="23"/>
      <c r="K532" s="95"/>
      <c r="M532" s="95"/>
      <c r="N532" s="95"/>
      <c r="O532" s="117"/>
      <c r="P532" s="95"/>
      <c r="Q532" s="95"/>
      <c r="R532" s="95"/>
      <c r="S532" s="426"/>
      <c r="U532" s="95"/>
      <c r="Z532" s="95"/>
    </row>
    <row r="533" spans="4:26" x14ac:dyDescent="0.45">
      <c r="D533" s="23"/>
      <c r="K533" s="95"/>
      <c r="M533" s="95"/>
      <c r="N533" s="95"/>
      <c r="O533" s="117"/>
      <c r="P533" s="95"/>
      <c r="Q533" s="95"/>
      <c r="R533" s="95"/>
      <c r="S533" s="426"/>
      <c r="U533" s="95"/>
      <c r="Z533" s="95"/>
    </row>
    <row r="534" spans="4:26" x14ac:dyDescent="0.45">
      <c r="D534" s="23"/>
      <c r="K534" s="95"/>
      <c r="M534" s="95"/>
      <c r="N534" s="95"/>
      <c r="O534" s="117"/>
      <c r="P534" s="95"/>
      <c r="Q534" s="95"/>
      <c r="R534" s="95"/>
      <c r="S534" s="426"/>
      <c r="U534" s="95"/>
      <c r="Z534" s="95"/>
    </row>
    <row r="535" spans="4:26" x14ac:dyDescent="0.45">
      <c r="D535" s="23"/>
      <c r="K535" s="95"/>
      <c r="M535" s="95"/>
      <c r="N535" s="95"/>
      <c r="O535" s="117"/>
      <c r="P535" s="95"/>
      <c r="Q535" s="95"/>
      <c r="R535" s="95"/>
      <c r="S535" s="426"/>
      <c r="U535" s="95"/>
      <c r="Z535" s="95"/>
    </row>
    <row r="536" spans="4:26" x14ac:dyDescent="0.45">
      <c r="D536" s="23"/>
      <c r="K536" s="95"/>
      <c r="M536" s="95"/>
      <c r="N536" s="95"/>
      <c r="O536" s="117"/>
      <c r="P536" s="95"/>
      <c r="Q536" s="95"/>
      <c r="R536" s="95"/>
      <c r="S536" s="426"/>
      <c r="U536" s="95"/>
      <c r="Z536" s="95"/>
    </row>
    <row r="537" spans="4:26" x14ac:dyDescent="0.45">
      <c r="D537" s="23"/>
      <c r="K537" s="95"/>
      <c r="M537" s="95"/>
      <c r="N537" s="95"/>
      <c r="O537" s="117"/>
      <c r="P537" s="95"/>
      <c r="Q537" s="95"/>
      <c r="R537" s="95"/>
      <c r="S537" s="426"/>
      <c r="U537" s="95"/>
      <c r="Z537" s="95"/>
    </row>
    <row r="538" spans="4:26" x14ac:dyDescent="0.45">
      <c r="D538" s="23"/>
      <c r="K538" s="95"/>
      <c r="M538" s="95"/>
      <c r="N538" s="95"/>
      <c r="O538" s="117"/>
      <c r="P538" s="95"/>
      <c r="Q538" s="95"/>
      <c r="R538" s="95"/>
      <c r="S538" s="426"/>
      <c r="U538" s="95"/>
      <c r="Z538" s="95"/>
    </row>
    <row r="539" spans="4:26" x14ac:dyDescent="0.45">
      <c r="D539" s="23"/>
      <c r="K539" s="95"/>
      <c r="M539" s="95"/>
      <c r="N539" s="95"/>
      <c r="O539" s="117"/>
      <c r="P539" s="95"/>
      <c r="Q539" s="95"/>
      <c r="R539" s="95"/>
      <c r="S539" s="426"/>
      <c r="U539" s="95"/>
      <c r="Z539" s="95"/>
    </row>
    <row r="540" spans="4:26" x14ac:dyDescent="0.45">
      <c r="D540" s="23"/>
      <c r="K540" s="95"/>
      <c r="M540" s="95"/>
      <c r="N540" s="95"/>
      <c r="O540" s="117"/>
      <c r="P540" s="95"/>
      <c r="Q540" s="95"/>
      <c r="R540" s="95"/>
      <c r="S540" s="426"/>
      <c r="U540" s="95"/>
      <c r="Z540" s="95"/>
    </row>
    <row r="541" spans="4:26" x14ac:dyDescent="0.45">
      <c r="D541" s="23"/>
      <c r="K541" s="95"/>
      <c r="M541" s="95"/>
      <c r="N541" s="95"/>
      <c r="O541" s="117"/>
      <c r="P541" s="95"/>
      <c r="Q541" s="95"/>
      <c r="R541" s="95"/>
      <c r="S541" s="426"/>
      <c r="U541" s="95"/>
      <c r="Z541" s="95"/>
    </row>
    <row r="542" spans="4:26" x14ac:dyDescent="0.45">
      <c r="D542" s="23"/>
      <c r="K542" s="95"/>
      <c r="M542" s="95"/>
      <c r="N542" s="95"/>
      <c r="O542" s="117"/>
      <c r="P542" s="95"/>
      <c r="Q542" s="95"/>
      <c r="R542" s="95"/>
      <c r="S542" s="426"/>
      <c r="U542" s="95"/>
      <c r="Z542" s="95"/>
    </row>
    <row r="543" spans="4:26" x14ac:dyDescent="0.45">
      <c r="D543" s="23"/>
      <c r="K543" s="95"/>
      <c r="M543" s="95"/>
      <c r="N543" s="95"/>
      <c r="O543" s="117"/>
      <c r="P543" s="95"/>
      <c r="Q543" s="95"/>
      <c r="R543" s="95"/>
      <c r="S543" s="426"/>
      <c r="U543" s="95"/>
      <c r="Z543" s="95"/>
    </row>
    <row r="544" spans="4:26" x14ac:dyDescent="0.45">
      <c r="D544" s="23"/>
      <c r="K544" s="95"/>
      <c r="M544" s="95"/>
      <c r="N544" s="95"/>
      <c r="O544" s="117"/>
      <c r="P544" s="95"/>
      <c r="Q544" s="95"/>
      <c r="R544" s="95"/>
      <c r="S544" s="426"/>
      <c r="U544" s="95"/>
      <c r="Z544" s="95"/>
    </row>
    <row r="545" spans="4:26" x14ac:dyDescent="0.45">
      <c r="D545" s="23"/>
      <c r="K545" s="95"/>
      <c r="M545" s="95"/>
      <c r="N545" s="95"/>
      <c r="O545" s="117"/>
      <c r="P545" s="95"/>
      <c r="Q545" s="95"/>
      <c r="R545" s="95"/>
      <c r="S545" s="426"/>
      <c r="U545" s="95"/>
      <c r="Z545" s="95"/>
    </row>
    <row r="546" spans="4:26" x14ac:dyDescent="0.45">
      <c r="D546" s="23"/>
      <c r="K546" s="95"/>
      <c r="M546" s="95"/>
      <c r="N546" s="95"/>
      <c r="O546" s="117"/>
      <c r="P546" s="95"/>
      <c r="Q546" s="95"/>
      <c r="R546" s="95"/>
      <c r="S546" s="426"/>
      <c r="U546" s="95"/>
      <c r="Z546" s="95"/>
    </row>
    <row r="547" spans="4:26" x14ac:dyDescent="0.45">
      <c r="D547" s="23"/>
      <c r="K547" s="95"/>
      <c r="M547" s="95"/>
      <c r="N547" s="95"/>
      <c r="O547" s="117"/>
      <c r="P547" s="95"/>
      <c r="Q547" s="95"/>
      <c r="R547" s="95"/>
      <c r="S547" s="426"/>
      <c r="U547" s="95"/>
      <c r="Z547" s="95"/>
    </row>
    <row r="548" spans="4:26" x14ac:dyDescent="0.45">
      <c r="D548" s="23"/>
      <c r="K548" s="95"/>
      <c r="M548" s="95"/>
      <c r="N548" s="95"/>
      <c r="O548" s="117"/>
      <c r="P548" s="95"/>
      <c r="Q548" s="95"/>
      <c r="R548" s="95"/>
      <c r="S548" s="426"/>
      <c r="U548" s="95"/>
      <c r="Z548" s="95"/>
    </row>
    <row r="549" spans="4:26" x14ac:dyDescent="0.45">
      <c r="D549" s="23"/>
      <c r="K549" s="95"/>
      <c r="M549" s="95"/>
      <c r="N549" s="95"/>
      <c r="O549" s="117"/>
      <c r="P549" s="95"/>
      <c r="Q549" s="95"/>
      <c r="R549" s="95"/>
      <c r="S549" s="426"/>
      <c r="U549" s="95"/>
      <c r="Z549" s="95"/>
    </row>
    <row r="550" spans="4:26" x14ac:dyDescent="0.45">
      <c r="D550" s="23"/>
      <c r="K550" s="95"/>
      <c r="M550" s="95"/>
      <c r="N550" s="95"/>
      <c r="O550" s="117"/>
      <c r="P550" s="95"/>
      <c r="Q550" s="95"/>
      <c r="R550" s="95"/>
      <c r="S550" s="426"/>
      <c r="U550" s="95"/>
      <c r="Z550" s="95"/>
    </row>
    <row r="551" spans="4:26" x14ac:dyDescent="0.45">
      <c r="D551" s="23"/>
      <c r="K551" s="95"/>
      <c r="M551" s="95"/>
      <c r="N551" s="95"/>
      <c r="O551" s="117"/>
      <c r="P551" s="95"/>
      <c r="Q551" s="95"/>
      <c r="R551" s="95"/>
      <c r="S551" s="426"/>
      <c r="U551" s="95"/>
      <c r="Z551" s="95"/>
    </row>
    <row r="552" spans="4:26" x14ac:dyDescent="0.45">
      <c r="D552" s="23"/>
      <c r="K552" s="95"/>
      <c r="M552" s="95"/>
      <c r="N552" s="95"/>
      <c r="O552" s="117"/>
      <c r="P552" s="95"/>
      <c r="Q552" s="95"/>
      <c r="R552" s="95"/>
      <c r="S552" s="426"/>
      <c r="U552" s="95"/>
      <c r="Z552" s="95"/>
    </row>
    <row r="553" spans="4:26" x14ac:dyDescent="0.45">
      <c r="D553" s="23"/>
      <c r="K553" s="95"/>
      <c r="M553" s="95"/>
      <c r="N553" s="95"/>
      <c r="O553" s="117"/>
      <c r="P553" s="95"/>
      <c r="Q553" s="95"/>
      <c r="R553" s="95"/>
      <c r="S553" s="426"/>
      <c r="U553" s="95"/>
      <c r="Z553" s="95"/>
    </row>
    <row r="554" spans="4:26" x14ac:dyDescent="0.45">
      <c r="D554" s="23"/>
      <c r="K554" s="95"/>
      <c r="M554" s="95"/>
      <c r="N554" s="95"/>
      <c r="O554" s="117"/>
      <c r="P554" s="95"/>
      <c r="Q554" s="95"/>
      <c r="R554" s="95"/>
      <c r="S554" s="426"/>
      <c r="U554" s="95"/>
      <c r="Z554" s="95"/>
    </row>
    <row r="555" spans="4:26" x14ac:dyDescent="0.45">
      <c r="D555" s="23"/>
      <c r="K555" s="95"/>
      <c r="M555" s="95"/>
      <c r="N555" s="95"/>
      <c r="O555" s="117"/>
      <c r="P555" s="95"/>
      <c r="Q555" s="95"/>
      <c r="R555" s="95"/>
      <c r="S555" s="426"/>
      <c r="U555" s="95"/>
      <c r="Z555" s="95"/>
    </row>
    <row r="556" spans="4:26" x14ac:dyDescent="0.45">
      <c r="D556" s="23"/>
      <c r="K556" s="95"/>
      <c r="M556" s="95"/>
      <c r="N556" s="95"/>
      <c r="O556" s="117"/>
      <c r="P556" s="95"/>
      <c r="Q556" s="95"/>
      <c r="R556" s="95"/>
      <c r="S556" s="426"/>
      <c r="U556" s="95"/>
      <c r="Z556" s="95"/>
    </row>
    <row r="557" spans="4:26" x14ac:dyDescent="0.45">
      <c r="D557" s="23"/>
      <c r="K557" s="95"/>
      <c r="M557" s="95"/>
      <c r="N557" s="95"/>
      <c r="O557" s="117"/>
      <c r="P557" s="95"/>
      <c r="Q557" s="95"/>
      <c r="R557" s="95"/>
      <c r="S557" s="426"/>
      <c r="U557" s="95"/>
      <c r="Z557" s="95"/>
    </row>
    <row r="558" spans="4:26" x14ac:dyDescent="0.45">
      <c r="D558" s="23"/>
      <c r="K558" s="95"/>
      <c r="M558" s="95"/>
      <c r="N558" s="95"/>
      <c r="O558" s="117"/>
      <c r="P558" s="95"/>
      <c r="Q558" s="95"/>
      <c r="R558" s="95"/>
      <c r="S558" s="426"/>
      <c r="U558" s="95"/>
      <c r="Z558" s="95"/>
    </row>
    <row r="559" spans="4:26" x14ac:dyDescent="0.45">
      <c r="D559" s="23"/>
      <c r="K559" s="95"/>
      <c r="M559" s="95"/>
      <c r="N559" s="95"/>
      <c r="O559" s="117"/>
      <c r="P559" s="95"/>
      <c r="Q559" s="95"/>
      <c r="R559" s="95"/>
      <c r="S559" s="426"/>
      <c r="U559" s="95"/>
      <c r="Z559" s="95"/>
    </row>
    <row r="560" spans="4:26" x14ac:dyDescent="0.45">
      <c r="D560" s="23"/>
      <c r="K560" s="95"/>
      <c r="M560" s="95"/>
      <c r="N560" s="95"/>
      <c r="O560" s="117"/>
      <c r="P560" s="95"/>
      <c r="Q560" s="95"/>
      <c r="R560" s="95"/>
      <c r="S560" s="426"/>
      <c r="U560" s="95"/>
      <c r="Z560" s="95"/>
    </row>
    <row r="561" spans="4:26" x14ac:dyDescent="0.45">
      <c r="D561" s="23"/>
      <c r="K561" s="95"/>
      <c r="M561" s="95"/>
      <c r="N561" s="95"/>
      <c r="O561" s="117"/>
      <c r="P561" s="95"/>
      <c r="Q561" s="95"/>
      <c r="R561" s="95"/>
      <c r="S561" s="426"/>
      <c r="U561" s="95"/>
      <c r="Z561" s="95"/>
    </row>
    <row r="562" spans="4:26" x14ac:dyDescent="0.45">
      <c r="D562" s="23"/>
      <c r="K562" s="95"/>
      <c r="M562" s="95"/>
      <c r="N562" s="95"/>
      <c r="O562" s="117"/>
      <c r="P562" s="95"/>
      <c r="Q562" s="95"/>
      <c r="R562" s="95"/>
      <c r="S562" s="426"/>
      <c r="U562" s="95"/>
      <c r="Z562" s="95"/>
    </row>
    <row r="563" spans="4:26" x14ac:dyDescent="0.45">
      <c r="D563" s="23"/>
      <c r="K563" s="95"/>
      <c r="M563" s="95"/>
      <c r="N563" s="95"/>
      <c r="O563" s="117"/>
      <c r="P563" s="95"/>
      <c r="Q563" s="95"/>
      <c r="R563" s="95"/>
      <c r="S563" s="426"/>
      <c r="U563" s="95"/>
      <c r="Z563" s="95"/>
    </row>
    <row r="564" spans="4:26" x14ac:dyDescent="0.45">
      <c r="D564" s="23"/>
      <c r="K564" s="95"/>
      <c r="M564" s="95"/>
      <c r="N564" s="95"/>
      <c r="O564" s="117"/>
      <c r="P564" s="95"/>
      <c r="Q564" s="95"/>
      <c r="R564" s="95"/>
      <c r="S564" s="426"/>
      <c r="U564" s="95"/>
      <c r="Z564" s="95"/>
    </row>
    <row r="565" spans="4:26" x14ac:dyDescent="0.45">
      <c r="D565" s="23"/>
      <c r="K565" s="95"/>
      <c r="M565" s="95"/>
      <c r="N565" s="95"/>
      <c r="O565" s="117"/>
      <c r="P565" s="95"/>
      <c r="Q565" s="95"/>
      <c r="R565" s="95"/>
      <c r="S565" s="426"/>
      <c r="U565" s="95"/>
      <c r="Z565" s="95"/>
    </row>
    <row r="566" spans="4:26" x14ac:dyDescent="0.45">
      <c r="D566" s="23"/>
      <c r="K566" s="95"/>
      <c r="M566" s="95"/>
      <c r="N566" s="95"/>
      <c r="O566" s="117"/>
      <c r="P566" s="95"/>
      <c r="Q566" s="95"/>
      <c r="R566" s="95"/>
      <c r="S566" s="426"/>
      <c r="U566" s="95"/>
      <c r="Z566" s="95"/>
    </row>
    <row r="567" spans="4:26" x14ac:dyDescent="0.45">
      <c r="D567" s="23"/>
      <c r="K567" s="95"/>
      <c r="M567" s="95"/>
      <c r="N567" s="95"/>
      <c r="O567" s="117"/>
      <c r="P567" s="95"/>
      <c r="Q567" s="95"/>
      <c r="R567" s="95"/>
      <c r="S567" s="426"/>
      <c r="U567" s="95"/>
      <c r="Z567" s="95"/>
    </row>
    <row r="568" spans="4:26" x14ac:dyDescent="0.45">
      <c r="D568" s="23"/>
      <c r="K568" s="95"/>
      <c r="M568" s="95"/>
      <c r="N568" s="95"/>
      <c r="O568" s="117"/>
      <c r="P568" s="95"/>
      <c r="Q568" s="95"/>
      <c r="R568" s="95"/>
      <c r="S568" s="426"/>
      <c r="U568" s="95"/>
      <c r="Z568" s="95"/>
    </row>
    <row r="569" spans="4:26" x14ac:dyDescent="0.45">
      <c r="D569" s="23"/>
      <c r="K569" s="95"/>
      <c r="M569" s="95"/>
      <c r="N569" s="95"/>
      <c r="O569" s="117"/>
      <c r="P569" s="95"/>
      <c r="Q569" s="95"/>
      <c r="R569" s="95"/>
      <c r="S569" s="426"/>
      <c r="U569" s="95"/>
      <c r="Z569" s="95"/>
    </row>
    <row r="570" spans="4:26" x14ac:dyDescent="0.45">
      <c r="D570" s="23"/>
      <c r="K570" s="95"/>
      <c r="M570" s="95"/>
      <c r="N570" s="95"/>
      <c r="O570" s="117"/>
      <c r="P570" s="95"/>
      <c r="Q570" s="95"/>
      <c r="R570" s="95"/>
      <c r="S570" s="426"/>
      <c r="U570" s="95"/>
      <c r="Z570" s="95"/>
    </row>
    <row r="571" spans="4:26" x14ac:dyDescent="0.45">
      <c r="D571" s="23"/>
      <c r="K571" s="95"/>
      <c r="M571" s="95"/>
      <c r="N571" s="95"/>
      <c r="O571" s="117"/>
      <c r="P571" s="95"/>
      <c r="Q571" s="95"/>
      <c r="R571" s="95"/>
      <c r="S571" s="426"/>
      <c r="U571" s="95"/>
      <c r="Z571" s="95"/>
    </row>
    <row r="572" spans="4:26" x14ac:dyDescent="0.45">
      <c r="D572" s="23"/>
      <c r="K572" s="95"/>
      <c r="M572" s="95"/>
      <c r="N572" s="95"/>
      <c r="O572" s="117"/>
      <c r="P572" s="95"/>
      <c r="Q572" s="95"/>
      <c r="R572" s="95"/>
      <c r="S572" s="426"/>
      <c r="U572" s="95"/>
      <c r="Z572" s="95"/>
    </row>
    <row r="573" spans="4:26" x14ac:dyDescent="0.45">
      <c r="D573" s="23"/>
      <c r="K573" s="95"/>
      <c r="M573" s="95"/>
      <c r="N573" s="95"/>
      <c r="O573" s="117"/>
      <c r="P573" s="95"/>
      <c r="Q573" s="95"/>
      <c r="R573" s="95"/>
      <c r="S573" s="426"/>
      <c r="U573" s="95"/>
      <c r="Z573" s="95"/>
    </row>
    <row r="574" spans="4:26" x14ac:dyDescent="0.45">
      <c r="D574" s="23"/>
      <c r="K574" s="95"/>
      <c r="M574" s="95"/>
      <c r="N574" s="95"/>
      <c r="O574" s="117"/>
      <c r="P574" s="95"/>
      <c r="Q574" s="95"/>
      <c r="R574" s="95"/>
      <c r="S574" s="426"/>
      <c r="U574" s="95"/>
      <c r="Z574" s="95"/>
    </row>
    <row r="575" spans="4:26" x14ac:dyDescent="0.45">
      <c r="D575" s="23"/>
      <c r="K575" s="95"/>
      <c r="M575" s="95"/>
      <c r="N575" s="95"/>
      <c r="O575" s="117"/>
      <c r="P575" s="95"/>
      <c r="Q575" s="95"/>
      <c r="R575" s="95"/>
      <c r="S575" s="426"/>
      <c r="U575" s="95"/>
      <c r="Z575" s="95"/>
    </row>
    <row r="576" spans="4:26" x14ac:dyDescent="0.45">
      <c r="D576" s="23"/>
      <c r="K576" s="95"/>
      <c r="M576" s="95"/>
      <c r="N576" s="95"/>
      <c r="O576" s="117"/>
      <c r="P576" s="95"/>
      <c r="Q576" s="95"/>
      <c r="R576" s="95"/>
      <c r="S576" s="426"/>
      <c r="U576" s="95"/>
      <c r="Z576" s="95"/>
    </row>
    <row r="577" spans="4:26" x14ac:dyDescent="0.45">
      <c r="D577" s="23"/>
      <c r="K577" s="95"/>
      <c r="M577" s="95"/>
      <c r="N577" s="95"/>
      <c r="O577" s="117"/>
      <c r="P577" s="95"/>
      <c r="Q577" s="95"/>
      <c r="R577" s="95"/>
      <c r="S577" s="426"/>
      <c r="U577" s="95"/>
      <c r="Z577" s="95"/>
    </row>
    <row r="578" spans="4:26" x14ac:dyDescent="0.45">
      <c r="D578" s="23"/>
      <c r="K578" s="95"/>
      <c r="M578" s="95"/>
      <c r="N578" s="95"/>
      <c r="O578" s="117"/>
      <c r="P578" s="95"/>
      <c r="Q578" s="95"/>
      <c r="R578" s="95"/>
      <c r="S578" s="426"/>
      <c r="U578" s="95"/>
      <c r="Z578" s="95"/>
    </row>
    <row r="579" spans="4:26" x14ac:dyDescent="0.45">
      <c r="D579" s="23"/>
      <c r="K579" s="95"/>
      <c r="M579" s="95"/>
      <c r="N579" s="95"/>
      <c r="O579" s="117"/>
      <c r="P579" s="95"/>
      <c r="Q579" s="95"/>
      <c r="R579" s="95"/>
      <c r="S579" s="426"/>
      <c r="U579" s="95"/>
      <c r="Z579" s="95"/>
    </row>
    <row r="580" spans="4:26" x14ac:dyDescent="0.45">
      <c r="D580" s="23"/>
      <c r="K580" s="95"/>
      <c r="M580" s="95"/>
      <c r="N580" s="95"/>
      <c r="O580" s="117"/>
      <c r="P580" s="95"/>
      <c r="Q580" s="95"/>
      <c r="R580" s="95"/>
      <c r="S580" s="426"/>
      <c r="U580" s="95"/>
      <c r="Z580" s="95"/>
    </row>
    <row r="581" spans="4:26" x14ac:dyDescent="0.45">
      <c r="D581" s="23"/>
      <c r="K581" s="95"/>
      <c r="M581" s="95"/>
      <c r="N581" s="95"/>
      <c r="O581" s="117"/>
      <c r="P581" s="95"/>
      <c r="Q581" s="95"/>
      <c r="R581" s="95"/>
      <c r="S581" s="426"/>
      <c r="U581" s="95"/>
      <c r="Z581" s="95"/>
    </row>
    <row r="582" spans="4:26" x14ac:dyDescent="0.45">
      <c r="D582" s="23"/>
      <c r="K582" s="95"/>
      <c r="M582" s="95"/>
      <c r="N582" s="95"/>
      <c r="O582" s="117"/>
      <c r="P582" s="95"/>
      <c r="Q582" s="95"/>
      <c r="R582" s="95"/>
      <c r="S582" s="426"/>
      <c r="U582" s="95"/>
      <c r="Z582" s="95"/>
    </row>
    <row r="583" spans="4:26" x14ac:dyDescent="0.45">
      <c r="D583" s="23"/>
      <c r="K583" s="95"/>
      <c r="M583" s="95"/>
      <c r="N583" s="95"/>
      <c r="O583" s="117"/>
      <c r="P583" s="95"/>
      <c r="Q583" s="95"/>
      <c r="R583" s="95"/>
      <c r="S583" s="426"/>
      <c r="U583" s="95"/>
      <c r="Z583" s="95"/>
    </row>
    <row r="584" spans="4:26" x14ac:dyDescent="0.45">
      <c r="D584" s="23"/>
      <c r="K584" s="95"/>
      <c r="M584" s="95"/>
      <c r="N584" s="95"/>
      <c r="O584" s="117"/>
      <c r="P584" s="95"/>
      <c r="Q584" s="95"/>
      <c r="R584" s="95"/>
      <c r="S584" s="426"/>
      <c r="U584" s="95"/>
      <c r="Z584" s="95"/>
    </row>
    <row r="585" spans="4:26" x14ac:dyDescent="0.45">
      <c r="D585" s="23"/>
      <c r="K585" s="95"/>
      <c r="M585" s="95"/>
      <c r="N585" s="95"/>
      <c r="O585" s="117"/>
      <c r="P585" s="95"/>
      <c r="Q585" s="95"/>
      <c r="R585" s="95"/>
      <c r="S585" s="426"/>
      <c r="U585" s="95"/>
      <c r="Z585" s="95"/>
    </row>
    <row r="586" spans="4:26" x14ac:dyDescent="0.45">
      <c r="D586" s="23"/>
      <c r="K586" s="95"/>
      <c r="M586" s="95"/>
      <c r="N586" s="95"/>
      <c r="O586" s="117"/>
      <c r="P586" s="95"/>
      <c r="Q586" s="95"/>
      <c r="R586" s="95"/>
      <c r="S586" s="426"/>
      <c r="U586" s="95"/>
      <c r="Z586" s="95"/>
    </row>
    <row r="587" spans="4:26" x14ac:dyDescent="0.45">
      <c r="D587" s="23"/>
      <c r="K587" s="95"/>
      <c r="M587" s="95"/>
      <c r="N587" s="95"/>
      <c r="O587" s="117"/>
      <c r="P587" s="95"/>
      <c r="Q587" s="95"/>
      <c r="R587" s="95"/>
      <c r="S587" s="426"/>
      <c r="U587" s="95"/>
      <c r="Z587" s="95"/>
    </row>
    <row r="588" spans="4:26" x14ac:dyDescent="0.45">
      <c r="D588" s="23"/>
      <c r="K588" s="95"/>
      <c r="M588" s="95"/>
      <c r="N588" s="95"/>
      <c r="O588" s="117"/>
      <c r="P588" s="95"/>
      <c r="Q588" s="95"/>
      <c r="R588" s="95"/>
      <c r="S588" s="426"/>
      <c r="U588" s="95"/>
      <c r="Z588" s="95"/>
    </row>
    <row r="589" spans="4:26" x14ac:dyDescent="0.45">
      <c r="D589" s="23"/>
      <c r="K589" s="95"/>
      <c r="M589" s="95"/>
      <c r="N589" s="95"/>
      <c r="O589" s="117"/>
      <c r="P589" s="95"/>
      <c r="Q589" s="95"/>
      <c r="R589" s="95"/>
      <c r="S589" s="426"/>
      <c r="U589" s="95"/>
      <c r="Z589" s="95"/>
    </row>
    <row r="590" spans="4:26" x14ac:dyDescent="0.45">
      <c r="D590" s="23"/>
      <c r="K590" s="95"/>
      <c r="M590" s="95"/>
      <c r="N590" s="95"/>
      <c r="O590" s="117"/>
      <c r="P590" s="95"/>
      <c r="Q590" s="95"/>
      <c r="R590" s="95"/>
      <c r="S590" s="426"/>
      <c r="U590" s="95"/>
      <c r="Z590" s="95"/>
    </row>
    <row r="591" spans="4:26" x14ac:dyDescent="0.45">
      <c r="D591" s="23"/>
      <c r="K591" s="95"/>
      <c r="M591" s="95"/>
      <c r="N591" s="95"/>
      <c r="O591" s="117"/>
      <c r="P591" s="95"/>
      <c r="Q591" s="95"/>
      <c r="R591" s="95"/>
      <c r="S591" s="426"/>
      <c r="U591" s="95"/>
      <c r="Z591" s="95"/>
    </row>
    <row r="592" spans="4:26" x14ac:dyDescent="0.45">
      <c r="D592" s="23"/>
      <c r="K592" s="95"/>
      <c r="M592" s="95"/>
      <c r="N592" s="95"/>
      <c r="O592" s="117"/>
      <c r="P592" s="95"/>
      <c r="Q592" s="95"/>
      <c r="R592" s="95"/>
      <c r="S592" s="426"/>
      <c r="U592" s="95"/>
      <c r="Z592" s="95"/>
    </row>
    <row r="593" spans="4:26" x14ac:dyDescent="0.45">
      <c r="D593" s="23"/>
      <c r="K593" s="95"/>
      <c r="M593" s="95"/>
      <c r="N593" s="95"/>
      <c r="O593" s="117"/>
      <c r="P593" s="95"/>
      <c r="Q593" s="95"/>
      <c r="R593" s="95"/>
      <c r="S593" s="426"/>
      <c r="U593" s="95"/>
      <c r="Z593" s="95"/>
    </row>
    <row r="594" spans="4:26" x14ac:dyDescent="0.45">
      <c r="D594" s="23"/>
      <c r="K594" s="95"/>
      <c r="M594" s="95"/>
      <c r="N594" s="95"/>
      <c r="O594" s="117"/>
      <c r="P594" s="95"/>
      <c r="Q594" s="95"/>
      <c r="R594" s="95"/>
      <c r="S594" s="426"/>
      <c r="U594" s="95"/>
      <c r="Z594" s="95"/>
    </row>
    <row r="595" spans="4:26" x14ac:dyDescent="0.45">
      <c r="D595" s="23"/>
      <c r="K595" s="95"/>
      <c r="M595" s="95"/>
      <c r="N595" s="95"/>
      <c r="O595" s="117"/>
      <c r="P595" s="95"/>
      <c r="Q595" s="95"/>
      <c r="R595" s="95"/>
      <c r="S595" s="426"/>
      <c r="U595" s="95"/>
      <c r="Z595" s="95"/>
    </row>
    <row r="596" spans="4:26" x14ac:dyDescent="0.45">
      <c r="D596" s="23"/>
      <c r="K596" s="95"/>
      <c r="M596" s="95"/>
      <c r="N596" s="95"/>
      <c r="O596" s="117"/>
      <c r="P596" s="95"/>
      <c r="Q596" s="95"/>
      <c r="R596" s="95"/>
      <c r="S596" s="426"/>
      <c r="U596" s="95"/>
      <c r="Z596" s="95"/>
    </row>
    <row r="597" spans="4:26" x14ac:dyDescent="0.45">
      <c r="D597" s="23"/>
      <c r="K597" s="95"/>
      <c r="M597" s="95"/>
      <c r="N597" s="95"/>
      <c r="O597" s="117"/>
      <c r="P597" s="95"/>
      <c r="Q597" s="95"/>
      <c r="R597" s="95"/>
      <c r="S597" s="426"/>
      <c r="U597" s="95"/>
      <c r="Z597" s="95"/>
    </row>
    <row r="598" spans="4:26" x14ac:dyDescent="0.45">
      <c r="D598" s="23"/>
      <c r="K598" s="95"/>
      <c r="M598" s="95"/>
      <c r="N598" s="95"/>
      <c r="O598" s="117"/>
      <c r="P598" s="95"/>
      <c r="Q598" s="95"/>
      <c r="R598" s="95"/>
      <c r="S598" s="426"/>
      <c r="U598" s="95"/>
      <c r="Z598" s="95"/>
    </row>
    <row r="599" spans="4:26" x14ac:dyDescent="0.45">
      <c r="D599" s="23"/>
      <c r="K599" s="95"/>
      <c r="M599" s="95"/>
      <c r="N599" s="95"/>
      <c r="O599" s="117"/>
      <c r="P599" s="95"/>
      <c r="Q599" s="95"/>
      <c r="R599" s="95"/>
      <c r="S599" s="426"/>
      <c r="U599" s="95"/>
      <c r="Z599" s="95"/>
    </row>
    <row r="600" spans="4:26" x14ac:dyDescent="0.45">
      <c r="D600" s="23"/>
      <c r="K600" s="95"/>
      <c r="M600" s="95"/>
      <c r="N600" s="95"/>
      <c r="O600" s="117"/>
      <c r="P600" s="95"/>
      <c r="Q600" s="95"/>
      <c r="R600" s="95"/>
      <c r="S600" s="426"/>
      <c r="U600" s="95"/>
      <c r="Z600" s="95"/>
    </row>
    <row r="601" spans="4:26" x14ac:dyDescent="0.45">
      <c r="D601" s="23"/>
      <c r="K601" s="95"/>
      <c r="M601" s="95"/>
      <c r="N601" s="95"/>
      <c r="O601" s="117"/>
      <c r="P601" s="95"/>
      <c r="Q601" s="95"/>
      <c r="R601" s="95"/>
      <c r="S601" s="426"/>
      <c r="U601" s="95"/>
      <c r="Z601" s="95"/>
    </row>
    <row r="602" spans="4:26" x14ac:dyDescent="0.45">
      <c r="D602" s="23"/>
      <c r="K602" s="95"/>
      <c r="M602" s="95"/>
      <c r="N602" s="95"/>
      <c r="O602" s="117"/>
      <c r="P602" s="95"/>
      <c r="Q602" s="95"/>
      <c r="R602" s="95"/>
      <c r="S602" s="426"/>
      <c r="U602" s="95"/>
      <c r="Z602" s="95"/>
    </row>
    <row r="603" spans="4:26" x14ac:dyDescent="0.45">
      <c r="D603" s="23"/>
      <c r="K603" s="95"/>
      <c r="M603" s="95"/>
      <c r="N603" s="95"/>
      <c r="O603" s="117"/>
      <c r="P603" s="95"/>
      <c r="Q603" s="95"/>
      <c r="R603" s="95"/>
      <c r="S603" s="426"/>
      <c r="U603" s="95"/>
      <c r="Z603" s="95"/>
    </row>
    <row r="604" spans="4:26" x14ac:dyDescent="0.45">
      <c r="D604" s="23"/>
      <c r="K604" s="95"/>
      <c r="M604" s="95"/>
      <c r="N604" s="95"/>
      <c r="O604" s="117"/>
      <c r="P604" s="95"/>
      <c r="Q604" s="95"/>
      <c r="R604" s="95"/>
      <c r="S604" s="426"/>
      <c r="U604" s="95"/>
      <c r="Z604" s="95"/>
    </row>
    <row r="605" spans="4:26" x14ac:dyDescent="0.45">
      <c r="D605" s="23"/>
      <c r="K605" s="95"/>
      <c r="M605" s="95"/>
      <c r="N605" s="95"/>
      <c r="O605" s="117"/>
      <c r="P605" s="95"/>
      <c r="Q605" s="95"/>
      <c r="R605" s="95"/>
      <c r="S605" s="426"/>
      <c r="U605" s="95"/>
      <c r="Z605" s="95"/>
    </row>
    <row r="606" spans="4:26" x14ac:dyDescent="0.45">
      <c r="D606" s="23"/>
      <c r="K606" s="95"/>
      <c r="M606" s="95"/>
      <c r="N606" s="95"/>
      <c r="O606" s="117"/>
      <c r="P606" s="95"/>
      <c r="Q606" s="95"/>
      <c r="R606" s="95"/>
      <c r="S606" s="426"/>
      <c r="U606" s="95"/>
      <c r="Z606" s="95"/>
    </row>
    <row r="607" spans="4:26" x14ac:dyDescent="0.45">
      <c r="D607" s="23"/>
      <c r="K607" s="95"/>
      <c r="M607" s="95"/>
      <c r="N607" s="95"/>
      <c r="O607" s="117"/>
      <c r="P607" s="95"/>
      <c r="Q607" s="95"/>
      <c r="R607" s="95"/>
      <c r="S607" s="426"/>
      <c r="U607" s="95"/>
      <c r="Z607" s="95"/>
    </row>
    <row r="608" spans="4:26" x14ac:dyDescent="0.45">
      <c r="D608" s="23"/>
      <c r="K608" s="95"/>
      <c r="M608" s="95"/>
      <c r="N608" s="95"/>
      <c r="O608" s="117"/>
      <c r="P608" s="95"/>
      <c r="Q608" s="95"/>
      <c r="R608" s="95"/>
      <c r="S608" s="426"/>
      <c r="U608" s="95"/>
      <c r="Z608" s="95"/>
    </row>
    <row r="609" spans="4:26" x14ac:dyDescent="0.45">
      <c r="D609" s="23"/>
      <c r="K609" s="95"/>
      <c r="M609" s="95"/>
      <c r="N609" s="95"/>
      <c r="O609" s="117"/>
      <c r="P609" s="95"/>
      <c r="Q609" s="95"/>
      <c r="R609" s="95"/>
      <c r="S609" s="426"/>
      <c r="U609" s="95"/>
      <c r="Z609" s="95"/>
    </row>
    <row r="610" spans="4:26" x14ac:dyDescent="0.45">
      <c r="D610" s="23"/>
      <c r="K610" s="95"/>
      <c r="M610" s="95"/>
      <c r="N610" s="95"/>
      <c r="O610" s="117"/>
      <c r="P610" s="95"/>
      <c r="Q610" s="95"/>
      <c r="R610" s="95"/>
      <c r="S610" s="426"/>
      <c r="U610" s="95"/>
      <c r="Z610" s="95"/>
    </row>
    <row r="611" spans="4:26" x14ac:dyDescent="0.45">
      <c r="D611" s="23"/>
      <c r="K611" s="95"/>
      <c r="M611" s="95"/>
      <c r="N611" s="95"/>
      <c r="O611" s="117"/>
      <c r="P611" s="95"/>
      <c r="Q611" s="95"/>
      <c r="R611" s="95"/>
      <c r="S611" s="426"/>
      <c r="U611" s="95"/>
      <c r="Z611" s="95"/>
    </row>
    <row r="612" spans="4:26" x14ac:dyDescent="0.45">
      <c r="D612" s="23"/>
      <c r="K612" s="95"/>
      <c r="M612" s="95"/>
      <c r="N612" s="95"/>
      <c r="O612" s="117"/>
      <c r="P612" s="95"/>
      <c r="Q612" s="95"/>
      <c r="R612" s="95"/>
      <c r="S612" s="426"/>
      <c r="U612" s="95"/>
      <c r="Z612" s="95"/>
    </row>
    <row r="613" spans="4:26" x14ac:dyDescent="0.45">
      <c r="D613" s="23"/>
      <c r="K613" s="95"/>
      <c r="M613" s="95"/>
      <c r="N613" s="95"/>
      <c r="O613" s="117"/>
      <c r="P613" s="95"/>
      <c r="Q613" s="95"/>
      <c r="R613" s="95"/>
      <c r="S613" s="426"/>
      <c r="U613" s="95"/>
      <c r="Z613" s="95"/>
    </row>
    <row r="614" spans="4:26" x14ac:dyDescent="0.45">
      <c r="D614" s="23"/>
      <c r="K614" s="95"/>
      <c r="M614" s="95"/>
      <c r="N614" s="95"/>
      <c r="O614" s="117"/>
      <c r="P614" s="95"/>
      <c r="Q614" s="95"/>
      <c r="R614" s="95"/>
      <c r="S614" s="426"/>
      <c r="U614" s="95"/>
      <c r="Z614" s="95"/>
    </row>
    <row r="615" spans="4:26" x14ac:dyDescent="0.45">
      <c r="D615" s="23"/>
      <c r="K615" s="95"/>
      <c r="M615" s="95"/>
      <c r="N615" s="95"/>
      <c r="O615" s="117"/>
      <c r="P615" s="95"/>
      <c r="Q615" s="95"/>
      <c r="R615" s="95"/>
      <c r="S615" s="426"/>
      <c r="U615" s="95"/>
      <c r="Z615" s="95"/>
    </row>
    <row r="616" spans="4:26" x14ac:dyDescent="0.45">
      <c r="D616" s="23"/>
      <c r="K616" s="95"/>
      <c r="M616" s="95"/>
      <c r="N616" s="95"/>
      <c r="O616" s="117"/>
      <c r="P616" s="95"/>
      <c r="Q616" s="95"/>
      <c r="R616" s="95"/>
      <c r="S616" s="426"/>
      <c r="U616" s="95"/>
      <c r="Z616" s="95"/>
    </row>
    <row r="617" spans="4:26" x14ac:dyDescent="0.45">
      <c r="D617" s="23"/>
      <c r="K617" s="95"/>
      <c r="M617" s="95"/>
      <c r="N617" s="95"/>
      <c r="O617" s="117"/>
      <c r="P617" s="95"/>
      <c r="Q617" s="95"/>
      <c r="R617" s="95"/>
      <c r="S617" s="426"/>
      <c r="U617" s="95"/>
      <c r="Z617" s="95"/>
    </row>
    <row r="618" spans="4:26" x14ac:dyDescent="0.45">
      <c r="D618" s="23"/>
      <c r="K618" s="95"/>
      <c r="M618" s="95"/>
      <c r="N618" s="95"/>
      <c r="O618" s="117"/>
      <c r="P618" s="95"/>
      <c r="Q618" s="95"/>
      <c r="R618" s="95"/>
      <c r="S618" s="426"/>
      <c r="U618" s="95"/>
      <c r="Z618" s="95"/>
    </row>
    <row r="619" spans="4:26" x14ac:dyDescent="0.45">
      <c r="D619" s="23"/>
      <c r="K619" s="95"/>
      <c r="M619" s="95"/>
      <c r="N619" s="95"/>
      <c r="O619" s="117"/>
      <c r="P619" s="95"/>
      <c r="Q619" s="95"/>
      <c r="R619" s="95"/>
      <c r="S619" s="426"/>
      <c r="U619" s="95"/>
      <c r="Z619" s="95"/>
    </row>
    <row r="620" spans="4:26" x14ac:dyDescent="0.45">
      <c r="D620" s="23"/>
      <c r="K620" s="95"/>
      <c r="M620" s="95"/>
      <c r="N620" s="95"/>
      <c r="O620" s="117"/>
      <c r="P620" s="95"/>
      <c r="Q620" s="95"/>
      <c r="R620" s="95"/>
      <c r="S620" s="426"/>
      <c r="U620" s="95"/>
      <c r="Z620" s="95"/>
    </row>
    <row r="621" spans="4:26" x14ac:dyDescent="0.45">
      <c r="D621" s="23"/>
      <c r="K621" s="95"/>
      <c r="M621" s="95"/>
      <c r="N621" s="95"/>
      <c r="O621" s="117"/>
      <c r="P621" s="95"/>
      <c r="Q621" s="95"/>
      <c r="R621" s="95"/>
      <c r="S621" s="426"/>
      <c r="U621" s="95"/>
      <c r="Z621" s="95"/>
    </row>
    <row r="622" spans="4:26" x14ac:dyDescent="0.45">
      <c r="D622" s="23"/>
      <c r="K622" s="95"/>
      <c r="M622" s="95"/>
      <c r="N622" s="95"/>
      <c r="O622" s="117"/>
      <c r="P622" s="95"/>
      <c r="Q622" s="95"/>
      <c r="R622" s="95"/>
      <c r="S622" s="426"/>
      <c r="U622" s="95"/>
      <c r="Z622" s="95"/>
    </row>
    <row r="623" spans="4:26" x14ac:dyDescent="0.45">
      <c r="D623" s="23"/>
      <c r="K623" s="95"/>
      <c r="M623" s="95"/>
      <c r="N623" s="95"/>
      <c r="O623" s="117"/>
      <c r="P623" s="95"/>
      <c r="Q623" s="95"/>
      <c r="R623" s="95"/>
      <c r="S623" s="426"/>
      <c r="U623" s="95"/>
      <c r="Z623" s="95"/>
    </row>
    <row r="624" spans="4:26" x14ac:dyDescent="0.45">
      <c r="D624" s="23"/>
      <c r="K624" s="95"/>
      <c r="M624" s="95"/>
      <c r="N624" s="95"/>
      <c r="O624" s="117"/>
      <c r="P624" s="95"/>
      <c r="Q624" s="95"/>
      <c r="R624" s="95"/>
      <c r="S624" s="426"/>
      <c r="U624" s="95"/>
      <c r="Z624" s="95"/>
    </row>
    <row r="625" spans="4:26" x14ac:dyDescent="0.45">
      <c r="D625" s="23"/>
      <c r="K625" s="95"/>
      <c r="M625" s="95"/>
      <c r="N625" s="95"/>
      <c r="O625" s="117"/>
      <c r="P625" s="95"/>
      <c r="Q625" s="95"/>
      <c r="R625" s="95"/>
      <c r="S625" s="426"/>
      <c r="U625" s="95"/>
      <c r="Z625" s="95"/>
    </row>
    <row r="626" spans="4:26" x14ac:dyDescent="0.45">
      <c r="D626" s="23"/>
      <c r="K626" s="95"/>
      <c r="M626" s="95"/>
      <c r="N626" s="95"/>
      <c r="O626" s="117"/>
      <c r="P626" s="95"/>
      <c r="Q626" s="95"/>
      <c r="R626" s="95"/>
      <c r="S626" s="426"/>
      <c r="U626" s="95"/>
      <c r="Z626" s="95"/>
    </row>
    <row r="627" spans="4:26" x14ac:dyDescent="0.45">
      <c r="D627" s="23"/>
      <c r="K627" s="95"/>
      <c r="M627" s="95"/>
      <c r="N627" s="95"/>
      <c r="O627" s="117"/>
      <c r="P627" s="95"/>
      <c r="Q627" s="95"/>
      <c r="R627" s="95"/>
      <c r="S627" s="426"/>
      <c r="U627" s="95"/>
      <c r="Z627" s="95"/>
    </row>
    <row r="628" spans="4:26" x14ac:dyDescent="0.45">
      <c r="D628" s="23"/>
      <c r="K628" s="95"/>
      <c r="M628" s="95"/>
      <c r="N628" s="95"/>
      <c r="O628" s="117"/>
      <c r="P628" s="95"/>
      <c r="Q628" s="95"/>
      <c r="R628" s="95"/>
      <c r="S628" s="426"/>
      <c r="U628" s="95"/>
      <c r="Z628" s="95"/>
    </row>
    <row r="629" spans="4:26" x14ac:dyDescent="0.45">
      <c r="D629" s="23"/>
      <c r="K629" s="95"/>
      <c r="M629" s="95"/>
      <c r="N629" s="95"/>
      <c r="O629" s="117"/>
      <c r="P629" s="95"/>
      <c r="Q629" s="95"/>
      <c r="R629" s="95"/>
      <c r="S629" s="426"/>
      <c r="U629" s="95"/>
      <c r="Z629" s="95"/>
    </row>
    <row r="630" spans="4:26" x14ac:dyDescent="0.45">
      <c r="D630" s="23"/>
      <c r="K630" s="95"/>
      <c r="M630" s="95"/>
      <c r="N630" s="95"/>
      <c r="O630" s="117"/>
      <c r="P630" s="95"/>
      <c r="Q630" s="95"/>
      <c r="R630" s="95"/>
      <c r="S630" s="426"/>
      <c r="U630" s="95"/>
      <c r="Z630" s="95"/>
    </row>
    <row r="631" spans="4:26" x14ac:dyDescent="0.45">
      <c r="D631" s="23"/>
      <c r="K631" s="95"/>
      <c r="M631" s="95"/>
      <c r="N631" s="95"/>
      <c r="O631" s="117"/>
      <c r="P631" s="95"/>
      <c r="Q631" s="95"/>
      <c r="R631" s="95"/>
      <c r="S631" s="426"/>
      <c r="U631" s="95"/>
      <c r="Z631" s="95"/>
    </row>
    <row r="632" spans="4:26" x14ac:dyDescent="0.45">
      <c r="D632" s="23"/>
      <c r="K632" s="95"/>
      <c r="M632" s="95"/>
      <c r="N632" s="95"/>
      <c r="O632" s="117"/>
      <c r="P632" s="95"/>
      <c r="Q632" s="95"/>
      <c r="R632" s="95"/>
      <c r="S632" s="426"/>
      <c r="U632" s="95"/>
      <c r="Z632" s="95"/>
    </row>
    <row r="633" spans="4:26" x14ac:dyDescent="0.45">
      <c r="D633" s="23"/>
      <c r="K633" s="95"/>
      <c r="M633" s="95"/>
      <c r="N633" s="95"/>
      <c r="O633" s="117"/>
      <c r="P633" s="95"/>
      <c r="Q633" s="95"/>
      <c r="R633" s="95"/>
      <c r="S633" s="426"/>
      <c r="U633" s="95"/>
      <c r="Z633" s="95"/>
    </row>
    <row r="634" spans="4:26" x14ac:dyDescent="0.45">
      <c r="D634" s="23"/>
      <c r="K634" s="95"/>
      <c r="M634" s="95"/>
      <c r="N634" s="95"/>
      <c r="O634" s="117"/>
      <c r="P634" s="95"/>
      <c r="Q634" s="95"/>
      <c r="R634" s="95"/>
      <c r="S634" s="426"/>
      <c r="U634" s="95"/>
      <c r="Z634" s="95"/>
    </row>
    <row r="635" spans="4:26" x14ac:dyDescent="0.45">
      <c r="D635" s="23"/>
      <c r="K635" s="95"/>
      <c r="M635" s="95"/>
      <c r="N635" s="95"/>
      <c r="O635" s="117"/>
      <c r="P635" s="95"/>
      <c r="Q635" s="95"/>
      <c r="R635" s="95"/>
      <c r="S635" s="426"/>
      <c r="U635" s="95"/>
      <c r="Z635" s="95"/>
    </row>
    <row r="636" spans="4:26" x14ac:dyDescent="0.45">
      <c r="D636" s="23"/>
      <c r="K636" s="95"/>
      <c r="M636" s="95"/>
      <c r="N636" s="95"/>
      <c r="O636" s="117"/>
      <c r="P636" s="95"/>
      <c r="Q636" s="95"/>
      <c r="R636" s="95"/>
      <c r="S636" s="426"/>
      <c r="U636" s="95"/>
      <c r="Z636" s="95"/>
    </row>
    <row r="637" spans="4:26" x14ac:dyDescent="0.45">
      <c r="D637" s="23"/>
      <c r="K637" s="95"/>
      <c r="M637" s="95"/>
      <c r="N637" s="95"/>
      <c r="O637" s="117"/>
      <c r="P637" s="95"/>
      <c r="Q637" s="95"/>
      <c r="R637" s="95"/>
      <c r="S637" s="426"/>
      <c r="U637" s="95"/>
      <c r="Z637" s="95"/>
    </row>
    <row r="638" spans="4:26" x14ac:dyDescent="0.45">
      <c r="D638" s="23"/>
      <c r="K638" s="95"/>
      <c r="M638" s="95"/>
      <c r="N638" s="95"/>
      <c r="O638" s="117"/>
      <c r="P638" s="95"/>
      <c r="Q638" s="95"/>
      <c r="R638" s="95"/>
      <c r="S638" s="426"/>
      <c r="U638" s="95"/>
      <c r="Z638" s="95"/>
    </row>
    <row r="639" spans="4:26" x14ac:dyDescent="0.45">
      <c r="D639" s="23"/>
      <c r="K639" s="95"/>
      <c r="M639" s="95"/>
      <c r="N639" s="95"/>
      <c r="O639" s="117"/>
      <c r="P639" s="95"/>
      <c r="Q639" s="95"/>
      <c r="R639" s="95"/>
      <c r="S639" s="426"/>
      <c r="U639" s="95"/>
      <c r="Z639" s="95"/>
    </row>
    <row r="640" spans="4:26" x14ac:dyDescent="0.45">
      <c r="D640" s="23"/>
      <c r="K640" s="95"/>
      <c r="M640" s="95"/>
      <c r="N640" s="95"/>
      <c r="O640" s="117"/>
      <c r="P640" s="95"/>
      <c r="Q640" s="95"/>
      <c r="R640" s="95"/>
      <c r="S640" s="426"/>
      <c r="U640" s="95"/>
      <c r="Z640" s="95"/>
    </row>
    <row r="641" spans="4:26" x14ac:dyDescent="0.45">
      <c r="D641" s="23"/>
      <c r="K641" s="95"/>
      <c r="M641" s="95"/>
      <c r="N641" s="95"/>
      <c r="O641" s="117"/>
      <c r="P641" s="95"/>
      <c r="Q641" s="95"/>
      <c r="R641" s="95"/>
      <c r="S641" s="426"/>
      <c r="U641" s="95"/>
      <c r="Z641" s="95"/>
    </row>
    <row r="642" spans="4:26" x14ac:dyDescent="0.45">
      <c r="D642" s="23"/>
      <c r="K642" s="95"/>
      <c r="M642" s="95"/>
      <c r="N642" s="95"/>
      <c r="O642" s="117"/>
      <c r="P642" s="95"/>
      <c r="Q642" s="95"/>
      <c r="R642" s="95"/>
      <c r="S642" s="426"/>
      <c r="U642" s="95"/>
      <c r="Z642" s="95"/>
    </row>
    <row r="643" spans="4:26" x14ac:dyDescent="0.45">
      <c r="D643" s="23"/>
      <c r="K643" s="95"/>
      <c r="M643" s="95"/>
      <c r="N643" s="95"/>
      <c r="O643" s="117"/>
      <c r="P643" s="95"/>
      <c r="Q643" s="95"/>
      <c r="R643" s="95"/>
      <c r="S643" s="426"/>
      <c r="U643" s="95"/>
      <c r="Z643" s="95"/>
    </row>
    <row r="644" spans="4:26" x14ac:dyDescent="0.45">
      <c r="D644" s="23"/>
      <c r="K644" s="95"/>
      <c r="M644" s="95"/>
      <c r="N644" s="95"/>
      <c r="O644" s="117"/>
      <c r="P644" s="95"/>
      <c r="Q644" s="95"/>
      <c r="R644" s="95"/>
      <c r="S644" s="426"/>
      <c r="U644" s="95"/>
      <c r="Z644" s="95"/>
    </row>
    <row r="645" spans="4:26" x14ac:dyDescent="0.45">
      <c r="D645" s="23"/>
      <c r="K645" s="95"/>
      <c r="M645" s="95"/>
      <c r="N645" s="95"/>
      <c r="O645" s="117"/>
      <c r="P645" s="95"/>
      <c r="Q645" s="95"/>
      <c r="R645" s="95"/>
      <c r="S645" s="426"/>
      <c r="U645" s="95"/>
      <c r="Z645" s="95"/>
    </row>
    <row r="646" spans="4:26" x14ac:dyDescent="0.45">
      <c r="D646" s="23"/>
      <c r="K646" s="95"/>
      <c r="M646" s="95"/>
      <c r="N646" s="95"/>
      <c r="O646" s="117"/>
      <c r="P646" s="95"/>
      <c r="Q646" s="95"/>
      <c r="R646" s="95"/>
      <c r="S646" s="426"/>
      <c r="U646" s="95"/>
      <c r="Z646" s="95"/>
    </row>
    <row r="647" spans="4:26" x14ac:dyDescent="0.45">
      <c r="D647" s="23"/>
      <c r="K647" s="95"/>
      <c r="M647" s="95"/>
      <c r="N647" s="95"/>
      <c r="O647" s="117"/>
      <c r="P647" s="95"/>
      <c r="Q647" s="95"/>
      <c r="R647" s="95"/>
      <c r="S647" s="426"/>
      <c r="U647" s="95"/>
      <c r="Z647" s="95"/>
    </row>
    <row r="648" spans="4:26" x14ac:dyDescent="0.45">
      <c r="D648" s="23"/>
      <c r="K648" s="95"/>
      <c r="M648" s="95"/>
      <c r="N648" s="95"/>
      <c r="O648" s="117"/>
      <c r="P648" s="95"/>
      <c r="Q648" s="95"/>
      <c r="R648" s="95"/>
      <c r="S648" s="426"/>
      <c r="U648" s="95"/>
      <c r="Z648" s="95"/>
    </row>
    <row r="649" spans="4:26" x14ac:dyDescent="0.45">
      <c r="D649" s="23"/>
      <c r="K649" s="95"/>
      <c r="M649" s="95"/>
      <c r="N649" s="95"/>
      <c r="O649" s="117"/>
      <c r="P649" s="95"/>
      <c r="Q649" s="95"/>
      <c r="R649" s="95"/>
      <c r="S649" s="426"/>
      <c r="U649" s="95"/>
      <c r="Z649" s="95"/>
    </row>
    <row r="650" spans="4:26" x14ac:dyDescent="0.45">
      <c r="D650" s="23"/>
      <c r="K650" s="95"/>
      <c r="M650" s="95"/>
      <c r="N650" s="95"/>
      <c r="O650" s="117"/>
      <c r="P650" s="95"/>
      <c r="Q650" s="95"/>
      <c r="R650" s="95"/>
      <c r="S650" s="426"/>
      <c r="U650" s="95"/>
      <c r="Z650" s="95"/>
    </row>
    <row r="651" spans="4:26" x14ac:dyDescent="0.45">
      <c r="D651" s="23"/>
      <c r="K651" s="95"/>
      <c r="M651" s="95"/>
      <c r="N651" s="95"/>
      <c r="O651" s="117"/>
      <c r="P651" s="95"/>
      <c r="Q651" s="95"/>
      <c r="R651" s="95"/>
      <c r="S651" s="426"/>
      <c r="U651" s="95"/>
      <c r="Z651" s="95"/>
    </row>
    <row r="652" spans="4:26" x14ac:dyDescent="0.45">
      <c r="D652" s="23"/>
      <c r="K652" s="95"/>
      <c r="M652" s="95"/>
      <c r="N652" s="95"/>
      <c r="O652" s="117"/>
      <c r="P652" s="95"/>
      <c r="Q652" s="95"/>
      <c r="R652" s="95"/>
      <c r="S652" s="426"/>
      <c r="U652" s="95"/>
      <c r="Z652" s="95"/>
    </row>
    <row r="653" spans="4:26" x14ac:dyDescent="0.45">
      <c r="D653" s="23"/>
      <c r="K653" s="95"/>
      <c r="M653" s="95"/>
      <c r="N653" s="95"/>
      <c r="O653" s="117"/>
      <c r="P653" s="95"/>
      <c r="Q653" s="95"/>
      <c r="R653" s="95"/>
      <c r="S653" s="426"/>
      <c r="U653" s="95"/>
      <c r="Z653" s="95"/>
    </row>
    <row r="654" spans="4:26" x14ac:dyDescent="0.45">
      <c r="D654" s="23"/>
      <c r="K654" s="95"/>
      <c r="M654" s="95"/>
      <c r="N654" s="95"/>
      <c r="O654" s="117"/>
      <c r="P654" s="95"/>
      <c r="Q654" s="95"/>
      <c r="R654" s="95"/>
      <c r="S654" s="426"/>
      <c r="U654" s="95"/>
      <c r="Z654" s="95"/>
    </row>
    <row r="655" spans="4:26" x14ac:dyDescent="0.45">
      <c r="D655" s="23"/>
      <c r="K655" s="95"/>
      <c r="M655" s="95"/>
      <c r="N655" s="95"/>
      <c r="O655" s="117"/>
      <c r="P655" s="95"/>
      <c r="Q655" s="95"/>
      <c r="R655" s="95"/>
      <c r="S655" s="426"/>
      <c r="U655" s="95"/>
      <c r="Z655" s="95"/>
    </row>
    <row r="656" spans="4:26" x14ac:dyDescent="0.45">
      <c r="D656" s="23"/>
      <c r="K656" s="95"/>
      <c r="M656" s="95"/>
      <c r="N656" s="95"/>
      <c r="O656" s="117"/>
      <c r="P656" s="95"/>
      <c r="Q656" s="95"/>
      <c r="R656" s="95"/>
      <c r="S656" s="426"/>
      <c r="U656" s="95"/>
      <c r="Z656" s="95"/>
    </row>
    <row r="657" spans="4:26" x14ac:dyDescent="0.45">
      <c r="D657" s="23"/>
      <c r="K657" s="95"/>
      <c r="M657" s="95"/>
      <c r="N657" s="95"/>
      <c r="O657" s="117"/>
      <c r="P657" s="95"/>
      <c r="Q657" s="95"/>
      <c r="R657" s="95"/>
      <c r="S657" s="426"/>
      <c r="U657" s="95"/>
      <c r="Z657" s="95"/>
    </row>
    <row r="658" spans="4:26" x14ac:dyDescent="0.45">
      <c r="D658" s="23"/>
      <c r="K658" s="95"/>
      <c r="M658" s="95"/>
      <c r="N658" s="95"/>
      <c r="O658" s="117"/>
      <c r="P658" s="95"/>
      <c r="Q658" s="95"/>
      <c r="R658" s="95"/>
      <c r="S658" s="426"/>
      <c r="U658" s="95"/>
      <c r="Z658" s="95"/>
    </row>
    <row r="659" spans="4:26" x14ac:dyDescent="0.45">
      <c r="D659" s="23"/>
      <c r="K659" s="95"/>
      <c r="M659" s="95"/>
      <c r="N659" s="95"/>
      <c r="O659" s="117"/>
      <c r="P659" s="95"/>
      <c r="Q659" s="95"/>
      <c r="R659" s="95"/>
      <c r="S659" s="426"/>
      <c r="U659" s="95"/>
      <c r="Z659" s="95"/>
    </row>
    <row r="660" spans="4:26" x14ac:dyDescent="0.45">
      <c r="D660" s="23"/>
      <c r="K660" s="95"/>
      <c r="M660" s="95"/>
      <c r="N660" s="95"/>
      <c r="O660" s="117"/>
      <c r="P660" s="95"/>
      <c r="Q660" s="95"/>
      <c r="R660" s="95"/>
      <c r="S660" s="426"/>
      <c r="U660" s="95"/>
      <c r="Z660" s="95"/>
    </row>
    <row r="661" spans="4:26" x14ac:dyDescent="0.45">
      <c r="D661" s="23"/>
      <c r="K661" s="95"/>
      <c r="M661" s="95"/>
      <c r="N661" s="95"/>
      <c r="O661" s="117"/>
      <c r="P661" s="95"/>
      <c r="Q661" s="95"/>
      <c r="R661" s="95"/>
      <c r="S661" s="426"/>
      <c r="U661" s="95"/>
      <c r="Z661" s="95"/>
    </row>
    <row r="662" spans="4:26" x14ac:dyDescent="0.45">
      <c r="D662" s="23"/>
      <c r="K662" s="95"/>
      <c r="M662" s="95"/>
      <c r="N662" s="95"/>
      <c r="O662" s="117"/>
      <c r="P662" s="95"/>
      <c r="Q662" s="95"/>
      <c r="R662" s="95"/>
      <c r="S662" s="426"/>
      <c r="U662" s="95"/>
      <c r="Z662" s="95"/>
    </row>
    <row r="663" spans="4:26" x14ac:dyDescent="0.45">
      <c r="D663" s="23"/>
      <c r="K663" s="95"/>
      <c r="M663" s="95"/>
      <c r="N663" s="95"/>
      <c r="O663" s="117"/>
      <c r="P663" s="95"/>
      <c r="Q663" s="95"/>
      <c r="R663" s="95"/>
      <c r="S663" s="426"/>
      <c r="U663" s="95"/>
      <c r="Z663" s="95"/>
    </row>
    <row r="664" spans="4:26" x14ac:dyDescent="0.45">
      <c r="D664" s="23"/>
      <c r="K664" s="95"/>
      <c r="M664" s="95"/>
      <c r="N664" s="95"/>
      <c r="O664" s="117"/>
      <c r="P664" s="95"/>
      <c r="Q664" s="95"/>
      <c r="R664" s="95"/>
      <c r="S664" s="426"/>
      <c r="U664" s="95"/>
      <c r="Z664" s="95"/>
    </row>
    <row r="665" spans="4:26" x14ac:dyDescent="0.45">
      <c r="D665" s="23"/>
      <c r="K665" s="95"/>
      <c r="M665" s="95"/>
      <c r="N665" s="95"/>
      <c r="O665" s="117"/>
      <c r="P665" s="95"/>
      <c r="Q665" s="95"/>
      <c r="R665" s="95"/>
      <c r="S665" s="426"/>
      <c r="U665" s="95"/>
      <c r="Z665" s="95"/>
    </row>
    <row r="666" spans="4:26" x14ac:dyDescent="0.45">
      <c r="D666" s="23"/>
      <c r="K666" s="95"/>
      <c r="M666" s="95"/>
      <c r="N666" s="95"/>
      <c r="O666" s="117"/>
      <c r="P666" s="95"/>
      <c r="Q666" s="95"/>
      <c r="R666" s="95"/>
      <c r="S666" s="426"/>
      <c r="U666" s="95"/>
      <c r="Z666" s="95"/>
    </row>
    <row r="667" spans="4:26" x14ac:dyDescent="0.45">
      <c r="D667" s="23"/>
      <c r="K667" s="95"/>
      <c r="M667" s="95"/>
      <c r="N667" s="95"/>
      <c r="O667" s="117"/>
      <c r="P667" s="95"/>
      <c r="Q667" s="95"/>
      <c r="R667" s="95"/>
      <c r="S667" s="426"/>
      <c r="U667" s="95"/>
      <c r="Z667" s="95"/>
    </row>
    <row r="668" spans="4:26" x14ac:dyDescent="0.45">
      <c r="D668" s="23"/>
      <c r="K668" s="95"/>
      <c r="M668" s="95"/>
      <c r="N668" s="95"/>
      <c r="O668" s="117"/>
      <c r="P668" s="95"/>
      <c r="Q668" s="95"/>
      <c r="R668" s="95"/>
      <c r="S668" s="426"/>
      <c r="U668" s="95"/>
      <c r="Z668" s="95"/>
    </row>
    <row r="669" spans="4:26" x14ac:dyDescent="0.45">
      <c r="D669" s="23"/>
      <c r="K669" s="95"/>
      <c r="M669" s="95"/>
      <c r="N669" s="95"/>
      <c r="O669" s="117"/>
      <c r="P669" s="95"/>
      <c r="Q669" s="95"/>
      <c r="R669" s="95"/>
      <c r="S669" s="426"/>
      <c r="U669" s="95"/>
      <c r="Z669" s="95"/>
    </row>
    <row r="670" spans="4:26" x14ac:dyDescent="0.45">
      <c r="D670" s="23"/>
      <c r="K670" s="95"/>
      <c r="M670" s="95"/>
      <c r="N670" s="95"/>
      <c r="O670" s="117"/>
      <c r="P670" s="95"/>
      <c r="Q670" s="95"/>
      <c r="R670" s="95"/>
      <c r="S670" s="426"/>
      <c r="U670" s="95"/>
      <c r="Z670" s="95"/>
    </row>
    <row r="671" spans="4:26" x14ac:dyDescent="0.45">
      <c r="D671" s="23"/>
      <c r="K671" s="95"/>
      <c r="M671" s="95"/>
      <c r="N671" s="95"/>
      <c r="O671" s="117"/>
      <c r="P671" s="95"/>
      <c r="Q671" s="95"/>
      <c r="R671" s="95"/>
      <c r="S671" s="426"/>
      <c r="U671" s="95"/>
      <c r="Z671" s="95"/>
    </row>
    <row r="672" spans="4:26" x14ac:dyDescent="0.45">
      <c r="D672" s="23"/>
      <c r="K672" s="95"/>
      <c r="M672" s="95"/>
      <c r="N672" s="95"/>
      <c r="O672" s="117"/>
      <c r="P672" s="95"/>
      <c r="Q672" s="95"/>
      <c r="R672" s="95"/>
      <c r="S672" s="426"/>
      <c r="U672" s="95"/>
      <c r="Z672" s="95"/>
    </row>
    <row r="673" spans="4:26" x14ac:dyDescent="0.45">
      <c r="D673" s="23"/>
      <c r="K673" s="95"/>
      <c r="M673" s="95"/>
      <c r="N673" s="95"/>
      <c r="O673" s="117"/>
      <c r="P673" s="95"/>
      <c r="Q673" s="95"/>
      <c r="R673" s="95"/>
      <c r="S673" s="426"/>
      <c r="U673" s="95"/>
      <c r="Z673" s="95"/>
    </row>
    <row r="674" spans="4:26" x14ac:dyDescent="0.45">
      <c r="D674" s="23"/>
      <c r="K674" s="95"/>
      <c r="M674" s="95"/>
      <c r="N674" s="95"/>
      <c r="O674" s="117"/>
      <c r="P674" s="95"/>
      <c r="Q674" s="95"/>
      <c r="R674" s="95"/>
      <c r="S674" s="426"/>
      <c r="U674" s="95"/>
      <c r="Z674" s="95"/>
    </row>
    <row r="675" spans="4:26" x14ac:dyDescent="0.45">
      <c r="D675" s="23"/>
      <c r="K675" s="95"/>
      <c r="M675" s="95"/>
      <c r="N675" s="95"/>
      <c r="O675" s="117"/>
      <c r="P675" s="95"/>
      <c r="Q675" s="95"/>
      <c r="R675" s="95"/>
      <c r="S675" s="426"/>
      <c r="U675" s="95"/>
      <c r="Z675" s="95"/>
    </row>
    <row r="676" spans="4:26" x14ac:dyDescent="0.45">
      <c r="D676" s="23"/>
      <c r="K676" s="95"/>
      <c r="M676" s="95"/>
      <c r="N676" s="95"/>
      <c r="O676" s="117"/>
      <c r="P676" s="95"/>
      <c r="Q676" s="95"/>
      <c r="R676" s="95"/>
      <c r="S676" s="426"/>
      <c r="U676" s="95"/>
      <c r="Z676" s="95"/>
    </row>
    <row r="677" spans="4:26" x14ac:dyDescent="0.45">
      <c r="D677" s="23"/>
      <c r="K677" s="95"/>
      <c r="M677" s="95"/>
      <c r="N677" s="95"/>
      <c r="O677" s="117"/>
      <c r="P677" s="95"/>
      <c r="Q677" s="95"/>
      <c r="R677" s="95"/>
      <c r="S677" s="426"/>
      <c r="U677" s="95"/>
      <c r="Z677" s="95"/>
    </row>
    <row r="678" spans="4:26" x14ac:dyDescent="0.45">
      <c r="D678" s="23"/>
      <c r="K678" s="95"/>
      <c r="M678" s="95"/>
      <c r="N678" s="95"/>
      <c r="O678" s="117"/>
      <c r="P678" s="95"/>
      <c r="Q678" s="95"/>
      <c r="R678" s="95"/>
      <c r="S678" s="426"/>
      <c r="U678" s="95"/>
      <c r="Z678" s="95"/>
    </row>
    <row r="679" spans="4:26" x14ac:dyDescent="0.45">
      <c r="D679" s="23"/>
      <c r="K679" s="95"/>
      <c r="M679" s="95"/>
      <c r="N679" s="95"/>
      <c r="O679" s="117"/>
      <c r="P679" s="95"/>
      <c r="Q679" s="95"/>
      <c r="R679" s="95"/>
      <c r="S679" s="426"/>
      <c r="U679" s="95"/>
      <c r="Z679" s="95"/>
    </row>
    <row r="680" spans="4:26" x14ac:dyDescent="0.45">
      <c r="D680" s="23"/>
      <c r="K680" s="95"/>
      <c r="M680" s="95"/>
      <c r="N680" s="95"/>
      <c r="O680" s="117"/>
      <c r="P680" s="95"/>
      <c r="Q680" s="95"/>
      <c r="R680" s="95"/>
      <c r="S680" s="426"/>
      <c r="U680" s="95"/>
      <c r="Z680" s="95"/>
    </row>
    <row r="681" spans="4:26" x14ac:dyDescent="0.45">
      <c r="D681" s="23"/>
      <c r="K681" s="95"/>
      <c r="M681" s="95"/>
      <c r="N681" s="95"/>
      <c r="O681" s="117"/>
      <c r="P681" s="95"/>
      <c r="Q681" s="95"/>
      <c r="R681" s="95"/>
      <c r="S681" s="426"/>
      <c r="U681" s="95"/>
      <c r="Z681" s="95"/>
    </row>
    <row r="682" spans="4:26" x14ac:dyDescent="0.45">
      <c r="D682" s="23"/>
      <c r="K682" s="95"/>
      <c r="M682" s="95"/>
      <c r="N682" s="95"/>
      <c r="O682" s="117"/>
      <c r="P682" s="95"/>
      <c r="Q682" s="95"/>
      <c r="R682" s="95"/>
      <c r="S682" s="426"/>
      <c r="U682" s="95"/>
      <c r="Z682" s="95"/>
    </row>
    <row r="683" spans="4:26" x14ac:dyDescent="0.45">
      <c r="D683" s="23"/>
      <c r="K683" s="95"/>
      <c r="M683" s="95"/>
      <c r="N683" s="95"/>
      <c r="O683" s="117"/>
      <c r="P683" s="95"/>
      <c r="Q683" s="95"/>
      <c r="R683" s="95"/>
      <c r="S683" s="426"/>
      <c r="U683" s="95"/>
      <c r="Z683" s="95"/>
    </row>
    <row r="684" spans="4:26" x14ac:dyDescent="0.45">
      <c r="D684" s="23"/>
      <c r="K684" s="95"/>
      <c r="M684" s="95"/>
      <c r="N684" s="95"/>
      <c r="O684" s="117"/>
      <c r="P684" s="95"/>
      <c r="Q684" s="95"/>
      <c r="R684" s="95"/>
      <c r="S684" s="426"/>
      <c r="U684" s="95"/>
      <c r="Z684" s="95"/>
    </row>
    <row r="685" spans="4:26" x14ac:dyDescent="0.45">
      <c r="D685" s="23"/>
      <c r="K685" s="95"/>
      <c r="M685" s="95"/>
      <c r="N685" s="95"/>
      <c r="O685" s="117"/>
      <c r="P685" s="95"/>
      <c r="Q685" s="95"/>
      <c r="R685" s="95"/>
      <c r="S685" s="426"/>
      <c r="U685" s="95"/>
      <c r="Z685" s="95"/>
    </row>
    <row r="686" spans="4:26" x14ac:dyDescent="0.45">
      <c r="D686" s="23"/>
      <c r="K686" s="95"/>
      <c r="M686" s="95"/>
      <c r="N686" s="95"/>
      <c r="O686" s="117"/>
      <c r="P686" s="95"/>
      <c r="Q686" s="95"/>
      <c r="R686" s="95"/>
      <c r="S686" s="426"/>
      <c r="U686" s="95"/>
      <c r="Z686" s="95"/>
    </row>
    <row r="687" spans="4:26" x14ac:dyDescent="0.45">
      <c r="D687" s="23"/>
      <c r="K687" s="95"/>
      <c r="M687" s="95"/>
      <c r="N687" s="95"/>
      <c r="O687" s="117"/>
      <c r="P687" s="95"/>
      <c r="Q687" s="95"/>
      <c r="R687" s="95"/>
      <c r="S687" s="426"/>
      <c r="U687" s="95"/>
      <c r="Z687" s="95"/>
    </row>
    <row r="688" spans="4:26" x14ac:dyDescent="0.45">
      <c r="D688" s="23"/>
      <c r="K688" s="95"/>
      <c r="M688" s="95"/>
      <c r="N688" s="95"/>
      <c r="O688" s="117"/>
      <c r="P688" s="95"/>
      <c r="Q688" s="95"/>
      <c r="R688" s="95"/>
      <c r="S688" s="426"/>
      <c r="U688" s="95"/>
      <c r="Z688" s="95"/>
    </row>
    <row r="689" spans="4:26" x14ac:dyDescent="0.45">
      <c r="D689" s="23"/>
      <c r="K689" s="95"/>
      <c r="M689" s="95"/>
      <c r="N689" s="95"/>
      <c r="O689" s="117"/>
      <c r="P689" s="95"/>
      <c r="Q689" s="95"/>
      <c r="R689" s="95"/>
      <c r="S689" s="426"/>
      <c r="U689" s="95"/>
      <c r="Z689" s="95"/>
    </row>
    <row r="690" spans="4:26" x14ac:dyDescent="0.45">
      <c r="D690" s="23"/>
      <c r="K690" s="95"/>
      <c r="M690" s="95"/>
      <c r="N690" s="95"/>
      <c r="O690" s="117"/>
      <c r="P690" s="95"/>
      <c r="Q690" s="95"/>
      <c r="R690" s="95"/>
      <c r="S690" s="426"/>
      <c r="U690" s="95"/>
      <c r="Z690" s="95"/>
    </row>
    <row r="691" spans="4:26" x14ac:dyDescent="0.45">
      <c r="D691" s="23"/>
      <c r="K691" s="95"/>
      <c r="M691" s="95"/>
      <c r="N691" s="95"/>
      <c r="O691" s="117"/>
      <c r="P691" s="95"/>
      <c r="Q691" s="95"/>
      <c r="R691" s="95"/>
      <c r="S691" s="426"/>
      <c r="U691" s="95"/>
      <c r="Z691" s="95"/>
    </row>
    <row r="692" spans="4:26" x14ac:dyDescent="0.45">
      <c r="D692" s="23"/>
      <c r="K692" s="95"/>
      <c r="M692" s="95"/>
      <c r="N692" s="95"/>
      <c r="O692" s="117"/>
      <c r="P692" s="95"/>
      <c r="Q692" s="95"/>
      <c r="R692" s="95"/>
      <c r="S692" s="426"/>
      <c r="U692" s="95"/>
      <c r="Z692" s="95"/>
    </row>
    <row r="693" spans="4:26" x14ac:dyDescent="0.45">
      <c r="D693" s="23"/>
      <c r="K693" s="95"/>
      <c r="M693" s="95"/>
      <c r="N693" s="95"/>
      <c r="O693" s="117"/>
      <c r="P693" s="95"/>
      <c r="Q693" s="95"/>
      <c r="R693" s="95"/>
      <c r="S693" s="426"/>
      <c r="U693" s="95"/>
      <c r="Z693" s="95"/>
    </row>
    <row r="694" spans="4:26" x14ac:dyDescent="0.45">
      <c r="D694" s="23"/>
      <c r="K694" s="95"/>
      <c r="M694" s="95"/>
      <c r="N694" s="95"/>
      <c r="O694" s="117"/>
      <c r="P694" s="95"/>
      <c r="Q694" s="95"/>
      <c r="R694" s="95"/>
      <c r="S694" s="426"/>
      <c r="U694" s="95"/>
      <c r="Z694" s="95"/>
    </row>
    <row r="695" spans="4:26" x14ac:dyDescent="0.45">
      <c r="D695" s="23"/>
      <c r="K695" s="95"/>
      <c r="M695" s="95"/>
      <c r="N695" s="95"/>
      <c r="O695" s="117"/>
      <c r="P695" s="95"/>
      <c r="Q695" s="95"/>
      <c r="R695" s="95"/>
      <c r="S695" s="426"/>
      <c r="U695" s="95"/>
      <c r="Z695" s="95"/>
    </row>
    <row r="696" spans="4:26" x14ac:dyDescent="0.45">
      <c r="D696" s="23"/>
      <c r="K696" s="95"/>
      <c r="M696" s="95"/>
      <c r="N696" s="95"/>
      <c r="O696" s="117"/>
      <c r="P696" s="95"/>
      <c r="Q696" s="95"/>
      <c r="R696" s="95"/>
      <c r="S696" s="426"/>
      <c r="U696" s="95"/>
      <c r="Z696" s="95"/>
    </row>
    <row r="697" spans="4:26" x14ac:dyDescent="0.45">
      <c r="D697" s="23"/>
      <c r="K697" s="95"/>
      <c r="M697" s="95"/>
      <c r="N697" s="95"/>
      <c r="O697" s="117"/>
      <c r="P697" s="95"/>
      <c r="Q697" s="95"/>
      <c r="R697" s="95"/>
      <c r="S697" s="426"/>
      <c r="U697" s="95"/>
      <c r="Z697" s="95"/>
    </row>
    <row r="698" spans="4:26" x14ac:dyDescent="0.45">
      <c r="D698" s="23"/>
      <c r="K698" s="95"/>
      <c r="M698" s="95"/>
      <c r="N698" s="95"/>
      <c r="O698" s="117"/>
      <c r="P698" s="95"/>
      <c r="Q698" s="95"/>
      <c r="R698" s="95"/>
      <c r="S698" s="426"/>
      <c r="U698" s="95"/>
      <c r="Z698" s="95"/>
    </row>
    <row r="699" spans="4:26" x14ac:dyDescent="0.45">
      <c r="D699" s="23"/>
      <c r="K699" s="95"/>
      <c r="M699" s="95"/>
      <c r="N699" s="95"/>
      <c r="O699" s="117"/>
      <c r="P699" s="95"/>
      <c r="Q699" s="95"/>
      <c r="R699" s="95"/>
      <c r="S699" s="426"/>
      <c r="U699" s="95"/>
      <c r="Z699" s="95"/>
    </row>
    <row r="700" spans="4:26" x14ac:dyDescent="0.45">
      <c r="D700" s="23"/>
      <c r="K700" s="95"/>
      <c r="M700" s="95"/>
      <c r="N700" s="95"/>
      <c r="O700" s="117"/>
      <c r="P700" s="95"/>
      <c r="Q700" s="95"/>
      <c r="R700" s="95"/>
      <c r="S700" s="426"/>
      <c r="U700" s="95"/>
      <c r="Z700" s="95"/>
    </row>
    <row r="701" spans="4:26" x14ac:dyDescent="0.45">
      <c r="D701" s="23"/>
      <c r="K701" s="95"/>
      <c r="M701" s="95"/>
      <c r="N701" s="95"/>
      <c r="O701" s="117"/>
      <c r="P701" s="95"/>
      <c r="Q701" s="95"/>
      <c r="R701" s="95"/>
      <c r="S701" s="426"/>
      <c r="U701" s="95"/>
      <c r="Z701" s="95"/>
    </row>
    <row r="702" spans="4:26" x14ac:dyDescent="0.45">
      <c r="D702" s="23"/>
      <c r="K702" s="95"/>
      <c r="M702" s="95"/>
      <c r="N702" s="95"/>
      <c r="O702" s="117"/>
      <c r="P702" s="95"/>
      <c r="Q702" s="95"/>
      <c r="R702" s="95"/>
      <c r="S702" s="426"/>
      <c r="U702" s="95"/>
      <c r="Z702" s="95"/>
    </row>
    <row r="703" spans="4:26" x14ac:dyDescent="0.45">
      <c r="D703" s="23"/>
      <c r="K703" s="95"/>
      <c r="M703" s="95"/>
      <c r="N703" s="95"/>
      <c r="O703" s="117"/>
      <c r="P703" s="95"/>
      <c r="Q703" s="95"/>
      <c r="R703" s="95"/>
      <c r="S703" s="426"/>
      <c r="U703" s="95"/>
      <c r="Z703" s="95"/>
    </row>
    <row r="704" spans="4:26" x14ac:dyDescent="0.45">
      <c r="D704" s="23"/>
      <c r="K704" s="95"/>
      <c r="M704" s="95"/>
      <c r="N704" s="95"/>
      <c r="O704" s="117"/>
      <c r="P704" s="95"/>
      <c r="Q704" s="95"/>
      <c r="R704" s="95"/>
      <c r="S704" s="426"/>
      <c r="U704" s="95"/>
      <c r="Z704" s="95"/>
    </row>
    <row r="705" spans="4:26" x14ac:dyDescent="0.45">
      <c r="D705" s="23"/>
      <c r="K705" s="95"/>
      <c r="M705" s="95"/>
      <c r="N705" s="95"/>
      <c r="O705" s="117"/>
      <c r="P705" s="95"/>
      <c r="Q705" s="95"/>
      <c r="R705" s="95"/>
      <c r="S705" s="426"/>
      <c r="U705" s="95"/>
      <c r="Z705" s="95"/>
    </row>
    <row r="706" spans="4:26" x14ac:dyDescent="0.45">
      <c r="D706" s="23"/>
      <c r="K706" s="95"/>
      <c r="M706" s="95"/>
      <c r="N706" s="95"/>
      <c r="O706" s="117"/>
      <c r="P706" s="95"/>
      <c r="Q706" s="95"/>
      <c r="R706" s="95"/>
      <c r="S706" s="426"/>
      <c r="U706" s="95"/>
      <c r="Z706" s="95"/>
    </row>
    <row r="707" spans="4:26" x14ac:dyDescent="0.45">
      <c r="D707" s="23"/>
      <c r="K707" s="95"/>
      <c r="M707" s="95"/>
      <c r="N707" s="95"/>
      <c r="O707" s="117"/>
      <c r="P707" s="95"/>
      <c r="Q707" s="95"/>
      <c r="R707" s="95"/>
      <c r="S707" s="426"/>
      <c r="U707" s="95"/>
      <c r="Z707" s="95"/>
    </row>
    <row r="708" spans="4:26" x14ac:dyDescent="0.45">
      <c r="D708" s="23"/>
      <c r="K708" s="95"/>
      <c r="M708" s="95"/>
      <c r="N708" s="95"/>
      <c r="O708" s="117"/>
      <c r="P708" s="95"/>
      <c r="Q708" s="95"/>
      <c r="R708" s="95"/>
      <c r="S708" s="426"/>
      <c r="U708" s="95"/>
      <c r="Z708" s="95"/>
    </row>
    <row r="709" spans="4:26" x14ac:dyDescent="0.45">
      <c r="D709" s="23"/>
      <c r="K709" s="95"/>
      <c r="M709" s="95"/>
      <c r="N709" s="95"/>
      <c r="O709" s="117"/>
      <c r="P709" s="95"/>
      <c r="Q709" s="95"/>
      <c r="R709" s="95"/>
      <c r="S709" s="426"/>
      <c r="U709" s="95"/>
      <c r="Z709" s="95"/>
    </row>
    <row r="710" spans="4:26" x14ac:dyDescent="0.45">
      <c r="D710" s="23"/>
      <c r="K710" s="95"/>
      <c r="M710" s="95"/>
      <c r="N710" s="95"/>
      <c r="O710" s="117"/>
      <c r="P710" s="95"/>
      <c r="Q710" s="95"/>
      <c r="R710" s="95"/>
      <c r="S710" s="426"/>
      <c r="U710" s="95"/>
      <c r="Z710" s="95"/>
    </row>
    <row r="711" spans="4:26" x14ac:dyDescent="0.45">
      <c r="D711" s="23"/>
      <c r="K711" s="95"/>
      <c r="M711" s="95"/>
      <c r="N711" s="95"/>
      <c r="O711" s="117"/>
      <c r="P711" s="95"/>
      <c r="Q711" s="95"/>
      <c r="R711" s="95"/>
      <c r="S711" s="426"/>
      <c r="U711" s="95"/>
      <c r="Z711" s="95"/>
    </row>
    <row r="712" spans="4:26" x14ac:dyDescent="0.45">
      <c r="D712" s="23"/>
      <c r="K712" s="95"/>
      <c r="M712" s="95"/>
      <c r="N712" s="95"/>
      <c r="O712" s="117"/>
      <c r="P712" s="95"/>
      <c r="Q712" s="95"/>
      <c r="R712" s="95"/>
      <c r="S712" s="426"/>
      <c r="U712" s="95"/>
      <c r="Z712" s="95"/>
    </row>
    <row r="713" spans="4:26" x14ac:dyDescent="0.45">
      <c r="D713" s="23"/>
      <c r="K713" s="95"/>
      <c r="M713" s="95"/>
      <c r="N713" s="95"/>
      <c r="O713" s="117"/>
      <c r="P713" s="95"/>
      <c r="Q713" s="95"/>
      <c r="R713" s="95"/>
      <c r="S713" s="426"/>
      <c r="U713" s="95"/>
      <c r="Z713" s="95"/>
    </row>
    <row r="714" spans="4:26" x14ac:dyDescent="0.45">
      <c r="D714" s="23"/>
      <c r="K714" s="95"/>
      <c r="M714" s="95"/>
      <c r="N714" s="95"/>
      <c r="O714" s="117"/>
      <c r="P714" s="95"/>
      <c r="Q714" s="95"/>
      <c r="R714" s="95"/>
      <c r="S714" s="426"/>
      <c r="U714" s="95"/>
      <c r="Z714" s="95"/>
    </row>
    <row r="715" spans="4:26" x14ac:dyDescent="0.45">
      <c r="D715" s="23"/>
      <c r="K715" s="95"/>
      <c r="M715" s="95"/>
      <c r="N715" s="95"/>
      <c r="O715" s="117"/>
      <c r="P715" s="95"/>
      <c r="Q715" s="95"/>
      <c r="R715" s="95"/>
      <c r="S715" s="426"/>
      <c r="U715" s="95"/>
      <c r="Z715" s="95"/>
    </row>
    <row r="716" spans="4:26" x14ac:dyDescent="0.45">
      <c r="D716" s="23"/>
      <c r="K716" s="95"/>
      <c r="M716" s="95"/>
      <c r="N716" s="95"/>
      <c r="O716" s="117"/>
      <c r="P716" s="95"/>
      <c r="Q716" s="95"/>
      <c r="R716" s="95"/>
      <c r="S716" s="426"/>
      <c r="U716" s="95"/>
      <c r="Z716" s="95"/>
    </row>
    <row r="717" spans="4:26" x14ac:dyDescent="0.45">
      <c r="D717" s="23"/>
      <c r="K717" s="95"/>
      <c r="M717" s="95"/>
      <c r="N717" s="95"/>
      <c r="O717" s="117"/>
      <c r="P717" s="95"/>
      <c r="Q717" s="95"/>
      <c r="R717" s="95"/>
      <c r="S717" s="426"/>
      <c r="U717" s="95"/>
      <c r="Z717" s="95"/>
    </row>
    <row r="718" spans="4:26" x14ac:dyDescent="0.45">
      <c r="D718" s="23"/>
      <c r="K718" s="95"/>
      <c r="M718" s="95"/>
      <c r="N718" s="95"/>
      <c r="O718" s="117"/>
      <c r="P718" s="95"/>
      <c r="Q718" s="95"/>
      <c r="R718" s="95"/>
      <c r="S718" s="426"/>
      <c r="U718" s="95"/>
      <c r="Z718" s="95"/>
    </row>
    <row r="719" spans="4:26" x14ac:dyDescent="0.45">
      <c r="D719" s="23"/>
      <c r="K719" s="95"/>
      <c r="M719" s="95"/>
      <c r="N719" s="95"/>
      <c r="O719" s="117"/>
      <c r="P719" s="95"/>
      <c r="Q719" s="95"/>
      <c r="R719" s="95"/>
      <c r="S719" s="426"/>
      <c r="U719" s="95"/>
      <c r="Z719" s="95"/>
    </row>
    <row r="720" spans="4:26" x14ac:dyDescent="0.45">
      <c r="D720" s="23"/>
      <c r="K720" s="95"/>
      <c r="M720" s="95"/>
      <c r="N720" s="95"/>
      <c r="O720" s="117"/>
      <c r="P720" s="95"/>
      <c r="Q720" s="95"/>
      <c r="R720" s="95"/>
      <c r="S720" s="426"/>
      <c r="U720" s="95"/>
      <c r="Z720" s="95"/>
    </row>
    <row r="721" spans="4:26" x14ac:dyDescent="0.45">
      <c r="D721" s="23"/>
      <c r="K721" s="95"/>
      <c r="M721" s="95"/>
      <c r="N721" s="95"/>
      <c r="O721" s="117"/>
      <c r="P721" s="95"/>
      <c r="Q721" s="95"/>
      <c r="R721" s="95"/>
      <c r="S721" s="426"/>
      <c r="U721" s="95"/>
      <c r="Z721" s="95"/>
    </row>
    <row r="722" spans="4:26" x14ac:dyDescent="0.45">
      <c r="D722" s="23"/>
      <c r="K722" s="95"/>
      <c r="M722" s="95"/>
      <c r="N722" s="95"/>
      <c r="O722" s="117"/>
      <c r="P722" s="95"/>
      <c r="Q722" s="95"/>
      <c r="R722" s="95"/>
      <c r="S722" s="426"/>
      <c r="U722" s="95"/>
      <c r="Z722" s="95"/>
    </row>
    <row r="723" spans="4:26" x14ac:dyDescent="0.45">
      <c r="D723" s="23"/>
      <c r="K723" s="95"/>
      <c r="M723" s="95"/>
      <c r="N723" s="95"/>
      <c r="O723" s="117"/>
      <c r="P723" s="95"/>
      <c r="Q723" s="95"/>
      <c r="R723" s="95"/>
      <c r="S723" s="426"/>
      <c r="U723" s="95"/>
      <c r="Z723" s="95"/>
    </row>
    <row r="724" spans="4:26" x14ac:dyDescent="0.45">
      <c r="D724" s="23"/>
      <c r="K724" s="95"/>
      <c r="M724" s="95"/>
      <c r="N724" s="95"/>
      <c r="O724" s="117"/>
      <c r="P724" s="95"/>
      <c r="Q724" s="95"/>
      <c r="R724" s="95"/>
      <c r="S724" s="426"/>
      <c r="U724" s="95"/>
      <c r="Z724" s="95"/>
    </row>
    <row r="725" spans="4:26" x14ac:dyDescent="0.45">
      <c r="D725" s="23"/>
      <c r="K725" s="95"/>
      <c r="M725" s="95"/>
      <c r="N725" s="95"/>
      <c r="O725" s="117"/>
      <c r="P725" s="95"/>
      <c r="Q725" s="95"/>
      <c r="R725" s="95"/>
      <c r="S725" s="426"/>
      <c r="U725" s="95"/>
      <c r="Z725" s="95"/>
    </row>
    <row r="726" spans="4:26" x14ac:dyDescent="0.45">
      <c r="D726" s="23"/>
      <c r="K726" s="95"/>
      <c r="M726" s="95"/>
      <c r="N726" s="95"/>
      <c r="O726" s="117"/>
      <c r="P726" s="95"/>
      <c r="Q726" s="95"/>
      <c r="R726" s="95"/>
      <c r="S726" s="426"/>
      <c r="U726" s="95"/>
      <c r="Z726" s="95"/>
    </row>
    <row r="727" spans="4:26" x14ac:dyDescent="0.45">
      <c r="D727" s="23"/>
      <c r="K727" s="95"/>
      <c r="M727" s="95"/>
      <c r="N727" s="95"/>
      <c r="O727" s="117"/>
      <c r="P727" s="95"/>
      <c r="Q727" s="95"/>
      <c r="R727" s="95"/>
      <c r="S727" s="426"/>
      <c r="U727" s="95"/>
      <c r="Z727" s="95"/>
    </row>
    <row r="728" spans="4:26" x14ac:dyDescent="0.45">
      <c r="D728" s="23"/>
      <c r="K728" s="95"/>
      <c r="M728" s="95"/>
      <c r="N728" s="95"/>
      <c r="O728" s="117"/>
      <c r="P728" s="95"/>
      <c r="Q728" s="95"/>
      <c r="R728" s="95"/>
      <c r="S728" s="426"/>
      <c r="U728" s="95"/>
      <c r="Z728" s="95"/>
    </row>
    <row r="729" spans="4:26" x14ac:dyDescent="0.45">
      <c r="D729" s="23"/>
      <c r="K729" s="95"/>
      <c r="M729" s="95"/>
      <c r="N729" s="95"/>
      <c r="O729" s="117"/>
      <c r="P729" s="95"/>
      <c r="Q729" s="95"/>
      <c r="R729" s="95"/>
      <c r="S729" s="426"/>
      <c r="U729" s="95"/>
      <c r="Z729" s="95"/>
    </row>
    <row r="730" spans="4:26" x14ac:dyDescent="0.45">
      <c r="D730" s="23"/>
      <c r="K730" s="95"/>
      <c r="M730" s="95"/>
      <c r="N730" s="95"/>
      <c r="O730" s="117"/>
      <c r="P730" s="95"/>
      <c r="Q730" s="95"/>
      <c r="R730" s="95"/>
      <c r="S730" s="426"/>
      <c r="U730" s="95"/>
      <c r="Z730" s="95"/>
    </row>
    <row r="731" spans="4:26" x14ac:dyDescent="0.45">
      <c r="D731" s="23"/>
      <c r="K731" s="95"/>
      <c r="M731" s="95"/>
      <c r="N731" s="95"/>
      <c r="O731" s="117"/>
      <c r="P731" s="95"/>
      <c r="Q731" s="95"/>
      <c r="R731" s="95"/>
      <c r="S731" s="426"/>
      <c r="U731" s="95"/>
      <c r="Z731" s="95"/>
    </row>
    <row r="732" spans="4:26" x14ac:dyDescent="0.45">
      <c r="D732" s="23"/>
      <c r="K732" s="95"/>
      <c r="M732" s="95"/>
      <c r="N732" s="95"/>
      <c r="O732" s="117"/>
      <c r="P732" s="95"/>
      <c r="Q732" s="95"/>
      <c r="R732" s="95"/>
      <c r="S732" s="426"/>
      <c r="U732" s="95"/>
      <c r="Z732" s="95"/>
    </row>
    <row r="733" spans="4:26" x14ac:dyDescent="0.45">
      <c r="D733" s="23"/>
      <c r="K733" s="95"/>
      <c r="M733" s="95"/>
      <c r="N733" s="95"/>
      <c r="O733" s="117"/>
      <c r="P733" s="95"/>
      <c r="Q733" s="95"/>
      <c r="R733" s="95"/>
      <c r="S733" s="426"/>
      <c r="U733" s="95"/>
      <c r="Z733" s="95"/>
    </row>
    <row r="734" spans="4:26" x14ac:dyDescent="0.45">
      <c r="D734" s="23"/>
      <c r="K734" s="95"/>
      <c r="M734" s="95"/>
      <c r="N734" s="95"/>
      <c r="O734" s="117"/>
      <c r="P734" s="95"/>
      <c r="Q734" s="95"/>
      <c r="R734" s="95"/>
      <c r="S734" s="426"/>
      <c r="U734" s="95"/>
      <c r="Z734" s="95"/>
    </row>
    <row r="735" spans="4:26" x14ac:dyDescent="0.45">
      <c r="D735" s="23"/>
      <c r="K735" s="95"/>
      <c r="M735" s="95"/>
      <c r="N735" s="95"/>
      <c r="O735" s="117"/>
      <c r="P735" s="95"/>
      <c r="Q735" s="95"/>
      <c r="R735" s="95"/>
      <c r="S735" s="426"/>
      <c r="U735" s="95"/>
      <c r="Z735" s="95"/>
    </row>
    <row r="736" spans="4:26" x14ac:dyDescent="0.45">
      <c r="D736" s="23"/>
      <c r="K736" s="95"/>
      <c r="M736" s="95"/>
      <c r="N736" s="95"/>
      <c r="O736" s="117"/>
      <c r="P736" s="95"/>
      <c r="Q736" s="95"/>
      <c r="R736" s="95"/>
      <c r="S736" s="426"/>
      <c r="U736" s="95"/>
      <c r="Z736" s="95"/>
    </row>
    <row r="737" spans="4:26" x14ac:dyDescent="0.45">
      <c r="D737" s="23"/>
      <c r="K737" s="95"/>
      <c r="M737" s="95"/>
      <c r="N737" s="95"/>
      <c r="O737" s="117"/>
      <c r="P737" s="95"/>
      <c r="Q737" s="95"/>
      <c r="R737" s="95"/>
      <c r="S737" s="426"/>
      <c r="U737" s="95"/>
      <c r="Z737" s="95"/>
    </row>
    <row r="738" spans="4:26" x14ac:dyDescent="0.45">
      <c r="D738" s="23"/>
      <c r="K738" s="95"/>
      <c r="M738" s="95"/>
      <c r="N738" s="95"/>
      <c r="O738" s="117"/>
      <c r="P738" s="95"/>
      <c r="Q738" s="95"/>
      <c r="R738" s="95"/>
      <c r="S738" s="426"/>
      <c r="U738" s="95"/>
      <c r="Z738" s="95"/>
    </row>
    <row r="739" spans="4:26" x14ac:dyDescent="0.45">
      <c r="D739" s="23"/>
      <c r="K739" s="95"/>
      <c r="M739" s="95"/>
      <c r="N739" s="95"/>
      <c r="O739" s="117"/>
      <c r="P739" s="95"/>
      <c r="Q739" s="95"/>
      <c r="R739" s="95"/>
      <c r="S739" s="426"/>
      <c r="U739" s="95"/>
      <c r="Z739" s="95"/>
    </row>
    <row r="740" spans="4:26" x14ac:dyDescent="0.45">
      <c r="D740" s="23"/>
      <c r="K740" s="95"/>
      <c r="M740" s="95"/>
      <c r="N740" s="95"/>
      <c r="O740" s="117"/>
      <c r="P740" s="95"/>
      <c r="Q740" s="95"/>
      <c r="R740" s="95"/>
      <c r="S740" s="426"/>
      <c r="U740" s="95"/>
      <c r="Z740" s="95"/>
    </row>
    <row r="741" spans="4:26" x14ac:dyDescent="0.45">
      <c r="D741" s="23"/>
      <c r="K741" s="95"/>
      <c r="M741" s="95"/>
      <c r="N741" s="95"/>
      <c r="O741" s="117"/>
      <c r="P741" s="95"/>
      <c r="Q741" s="95"/>
      <c r="R741" s="95"/>
      <c r="S741" s="426"/>
      <c r="U741" s="95"/>
      <c r="Z741" s="95"/>
    </row>
    <row r="742" spans="4:26" x14ac:dyDescent="0.45">
      <c r="D742" s="23"/>
      <c r="K742" s="95"/>
      <c r="M742" s="95"/>
      <c r="N742" s="95"/>
      <c r="O742" s="117"/>
      <c r="P742" s="95"/>
      <c r="Q742" s="95"/>
      <c r="R742" s="95"/>
      <c r="S742" s="426"/>
      <c r="U742" s="95"/>
      <c r="Z742" s="95"/>
    </row>
    <row r="743" spans="4:26" x14ac:dyDescent="0.45">
      <c r="D743" s="23"/>
      <c r="K743" s="95"/>
      <c r="M743" s="95"/>
      <c r="N743" s="95"/>
      <c r="O743" s="117"/>
      <c r="P743" s="95"/>
      <c r="Q743" s="95"/>
      <c r="R743" s="95"/>
      <c r="S743" s="426"/>
      <c r="U743" s="95"/>
      <c r="Z743" s="95"/>
    </row>
    <row r="744" spans="4:26" x14ac:dyDescent="0.45">
      <c r="D744" s="23"/>
      <c r="K744" s="95"/>
      <c r="M744" s="95"/>
      <c r="N744" s="95"/>
      <c r="O744" s="117"/>
      <c r="P744" s="95"/>
      <c r="Q744" s="95"/>
      <c r="R744" s="95"/>
      <c r="S744" s="426"/>
      <c r="U744" s="95"/>
      <c r="Z744" s="95"/>
    </row>
    <row r="745" spans="4:26" x14ac:dyDescent="0.45">
      <c r="D745" s="23"/>
      <c r="K745" s="95"/>
      <c r="M745" s="95"/>
      <c r="N745" s="95"/>
      <c r="O745" s="117"/>
      <c r="P745" s="95"/>
      <c r="Q745" s="95"/>
      <c r="R745" s="95"/>
      <c r="S745" s="426"/>
      <c r="U745" s="95"/>
      <c r="Z745" s="95"/>
    </row>
    <row r="746" spans="4:26" x14ac:dyDescent="0.45">
      <c r="D746" s="23"/>
      <c r="K746" s="95"/>
      <c r="M746" s="95"/>
      <c r="N746" s="95"/>
      <c r="O746" s="117"/>
      <c r="P746" s="95"/>
      <c r="Q746" s="95"/>
      <c r="R746" s="95"/>
      <c r="S746" s="426"/>
      <c r="U746" s="95"/>
      <c r="Z746" s="95"/>
    </row>
    <row r="747" spans="4:26" x14ac:dyDescent="0.45">
      <c r="D747" s="23"/>
      <c r="K747" s="95"/>
      <c r="M747" s="95"/>
      <c r="N747" s="95"/>
      <c r="O747" s="117"/>
      <c r="P747" s="95"/>
      <c r="Q747" s="95"/>
      <c r="R747" s="95"/>
      <c r="S747" s="426"/>
      <c r="U747" s="95"/>
      <c r="Z747" s="95"/>
    </row>
    <row r="748" spans="4:26" x14ac:dyDescent="0.45">
      <c r="D748" s="23"/>
      <c r="K748" s="95"/>
      <c r="M748" s="95"/>
      <c r="N748" s="95"/>
      <c r="O748" s="117"/>
      <c r="P748" s="95"/>
      <c r="Q748" s="95"/>
      <c r="R748" s="95"/>
      <c r="S748" s="426"/>
      <c r="U748" s="95"/>
      <c r="Z748" s="95"/>
    </row>
    <row r="749" spans="4:26" x14ac:dyDescent="0.45">
      <c r="D749" s="23"/>
      <c r="K749" s="95"/>
      <c r="M749" s="95"/>
      <c r="N749" s="95"/>
      <c r="O749" s="117"/>
      <c r="P749" s="95"/>
      <c r="Q749" s="95"/>
      <c r="R749" s="95"/>
      <c r="S749" s="426"/>
      <c r="U749" s="95"/>
      <c r="Z749" s="95"/>
    </row>
    <row r="750" spans="4:26" x14ac:dyDescent="0.45">
      <c r="D750" s="23"/>
      <c r="K750" s="95"/>
      <c r="M750" s="95"/>
      <c r="N750" s="95"/>
      <c r="O750" s="117"/>
      <c r="P750" s="95"/>
      <c r="Q750" s="95"/>
      <c r="R750" s="95"/>
      <c r="S750" s="426"/>
      <c r="U750" s="95"/>
      <c r="Z750" s="95"/>
    </row>
    <row r="751" spans="4:26" x14ac:dyDescent="0.45">
      <c r="D751" s="23"/>
      <c r="K751" s="95"/>
      <c r="M751" s="95"/>
      <c r="N751" s="95"/>
      <c r="O751" s="117"/>
      <c r="P751" s="95"/>
      <c r="Q751" s="95"/>
      <c r="R751" s="95"/>
      <c r="S751" s="426"/>
      <c r="U751" s="95"/>
      <c r="Z751" s="95"/>
    </row>
    <row r="752" spans="4:26" x14ac:dyDescent="0.45">
      <c r="D752" s="23"/>
      <c r="K752" s="95"/>
      <c r="M752" s="95"/>
      <c r="N752" s="95"/>
      <c r="O752" s="117"/>
      <c r="P752" s="95"/>
      <c r="Q752" s="95"/>
      <c r="R752" s="95"/>
      <c r="S752" s="426"/>
      <c r="U752" s="95"/>
      <c r="Z752" s="95"/>
    </row>
    <row r="753" spans="4:26" x14ac:dyDescent="0.45">
      <c r="D753" s="23"/>
      <c r="K753" s="95"/>
      <c r="M753" s="95"/>
      <c r="N753" s="95"/>
      <c r="O753" s="117"/>
      <c r="P753" s="95"/>
      <c r="Q753" s="95"/>
      <c r="R753" s="95"/>
      <c r="S753" s="426"/>
      <c r="U753" s="95"/>
      <c r="Z753" s="95"/>
    </row>
    <row r="754" spans="4:26" x14ac:dyDescent="0.45">
      <c r="D754" s="23"/>
      <c r="K754" s="95"/>
      <c r="M754" s="95"/>
      <c r="N754" s="95"/>
      <c r="O754" s="117"/>
      <c r="P754" s="95"/>
      <c r="Q754" s="95"/>
      <c r="R754" s="95"/>
      <c r="S754" s="426"/>
      <c r="U754" s="95"/>
      <c r="Z754" s="95"/>
    </row>
    <row r="755" spans="4:26" x14ac:dyDescent="0.45">
      <c r="D755" s="23"/>
      <c r="K755" s="95"/>
      <c r="M755" s="95"/>
      <c r="N755" s="95"/>
      <c r="O755" s="117"/>
      <c r="P755" s="95"/>
      <c r="Q755" s="95"/>
      <c r="R755" s="95"/>
      <c r="S755" s="426"/>
      <c r="U755" s="95"/>
      <c r="Z755" s="95"/>
    </row>
    <row r="756" spans="4:26" x14ac:dyDescent="0.45">
      <c r="D756" s="23"/>
      <c r="K756" s="95"/>
      <c r="M756" s="95"/>
      <c r="N756" s="95"/>
      <c r="O756" s="117"/>
      <c r="P756" s="95"/>
      <c r="Q756" s="95"/>
      <c r="R756" s="95"/>
      <c r="S756" s="426"/>
      <c r="U756" s="95"/>
      <c r="Z756" s="95"/>
    </row>
    <row r="757" spans="4:26" x14ac:dyDescent="0.45">
      <c r="D757" s="23"/>
      <c r="K757" s="95"/>
      <c r="M757" s="95"/>
      <c r="N757" s="95"/>
      <c r="O757" s="117"/>
      <c r="P757" s="95"/>
      <c r="Q757" s="95"/>
      <c r="R757" s="95"/>
      <c r="S757" s="426"/>
      <c r="U757" s="95"/>
      <c r="Z757" s="95"/>
    </row>
    <row r="758" spans="4:26" x14ac:dyDescent="0.45">
      <c r="D758" s="23"/>
      <c r="K758" s="95"/>
      <c r="M758" s="95"/>
      <c r="N758" s="95"/>
      <c r="O758" s="117"/>
      <c r="P758" s="95"/>
      <c r="Q758" s="95"/>
      <c r="R758" s="95"/>
      <c r="S758" s="426"/>
      <c r="U758" s="95"/>
      <c r="Z758" s="95"/>
    </row>
    <row r="759" spans="4:26" x14ac:dyDescent="0.45">
      <c r="D759" s="23"/>
      <c r="K759" s="95"/>
      <c r="M759" s="95"/>
      <c r="N759" s="95"/>
      <c r="O759" s="117"/>
      <c r="P759" s="95"/>
      <c r="Q759" s="95"/>
      <c r="R759" s="95"/>
      <c r="S759" s="426"/>
      <c r="U759" s="95"/>
      <c r="Z759" s="95"/>
    </row>
    <row r="760" spans="4:26" x14ac:dyDescent="0.45">
      <c r="D760" s="23"/>
      <c r="K760" s="95"/>
      <c r="M760" s="95"/>
      <c r="N760" s="95"/>
      <c r="O760" s="117"/>
      <c r="P760" s="95"/>
      <c r="Q760" s="95"/>
      <c r="R760" s="95"/>
      <c r="S760" s="426"/>
      <c r="U760" s="95"/>
      <c r="Z760" s="95"/>
    </row>
    <row r="761" spans="4:26" x14ac:dyDescent="0.45">
      <c r="D761" s="23"/>
      <c r="K761" s="95"/>
      <c r="M761" s="95"/>
      <c r="N761" s="95"/>
      <c r="O761" s="117"/>
      <c r="P761" s="95"/>
      <c r="Q761" s="95"/>
      <c r="R761" s="95"/>
      <c r="S761" s="426"/>
      <c r="U761" s="95"/>
      <c r="Z761" s="95"/>
    </row>
    <row r="762" spans="4:26" x14ac:dyDescent="0.45">
      <c r="D762" s="23"/>
      <c r="K762" s="95"/>
      <c r="M762" s="95"/>
      <c r="N762" s="95"/>
      <c r="O762" s="117"/>
      <c r="P762" s="95"/>
      <c r="Q762" s="95"/>
      <c r="R762" s="95"/>
      <c r="S762" s="426"/>
      <c r="U762" s="95"/>
      <c r="Z762" s="95"/>
    </row>
    <row r="763" spans="4:26" x14ac:dyDescent="0.45">
      <c r="D763" s="23"/>
      <c r="K763" s="95"/>
      <c r="M763" s="95"/>
      <c r="N763" s="95"/>
      <c r="O763" s="117"/>
      <c r="P763" s="95"/>
      <c r="Q763" s="95"/>
      <c r="R763" s="95"/>
      <c r="S763" s="426"/>
      <c r="U763" s="95"/>
      <c r="Z763" s="95"/>
    </row>
    <row r="764" spans="4:26" x14ac:dyDescent="0.45">
      <c r="D764" s="23"/>
      <c r="K764" s="95"/>
      <c r="M764" s="95"/>
      <c r="N764" s="95"/>
      <c r="O764" s="117"/>
      <c r="P764" s="95"/>
      <c r="Q764" s="95"/>
      <c r="R764" s="95"/>
      <c r="S764" s="426"/>
      <c r="U764" s="95"/>
      <c r="Z764" s="95"/>
    </row>
    <row r="765" spans="4:26" x14ac:dyDescent="0.45">
      <c r="D765" s="23"/>
      <c r="K765" s="95"/>
      <c r="M765" s="95"/>
      <c r="N765" s="95"/>
      <c r="O765" s="117"/>
      <c r="P765" s="95"/>
      <c r="Q765" s="95"/>
      <c r="R765" s="95"/>
      <c r="S765" s="426"/>
      <c r="U765" s="95"/>
      <c r="Z765" s="95"/>
    </row>
    <row r="766" spans="4:26" x14ac:dyDescent="0.45">
      <c r="D766" s="23"/>
      <c r="K766" s="95"/>
      <c r="M766" s="95"/>
      <c r="N766" s="95"/>
      <c r="O766" s="117"/>
      <c r="P766" s="95"/>
      <c r="Q766" s="95"/>
      <c r="R766" s="95"/>
      <c r="S766" s="426"/>
      <c r="U766" s="95"/>
      <c r="Z766" s="95"/>
    </row>
    <row r="767" spans="4:26" x14ac:dyDescent="0.45">
      <c r="D767" s="23"/>
      <c r="K767" s="95"/>
      <c r="M767" s="95"/>
      <c r="N767" s="95"/>
      <c r="O767" s="117"/>
      <c r="P767" s="95"/>
      <c r="Q767" s="95"/>
      <c r="R767" s="95"/>
      <c r="S767" s="426"/>
      <c r="U767" s="95"/>
      <c r="Z767" s="95"/>
    </row>
    <row r="768" spans="4:26" x14ac:dyDescent="0.45">
      <c r="D768" s="23"/>
      <c r="K768" s="95"/>
      <c r="M768" s="95"/>
      <c r="N768" s="95"/>
      <c r="O768" s="117"/>
      <c r="P768" s="95"/>
      <c r="Q768" s="95"/>
      <c r="R768" s="95"/>
      <c r="S768" s="426"/>
      <c r="U768" s="95"/>
      <c r="Z768" s="95"/>
    </row>
    <row r="769" spans="4:26" x14ac:dyDescent="0.45">
      <c r="D769" s="23"/>
      <c r="K769" s="95"/>
      <c r="M769" s="95"/>
      <c r="N769" s="95"/>
      <c r="O769" s="117"/>
      <c r="P769" s="95"/>
      <c r="Q769" s="95"/>
      <c r="R769" s="95"/>
      <c r="S769" s="426"/>
      <c r="U769" s="95"/>
      <c r="Z769" s="95"/>
    </row>
    <row r="770" spans="4:26" x14ac:dyDescent="0.45">
      <c r="D770" s="23"/>
      <c r="K770" s="95"/>
      <c r="M770" s="95"/>
      <c r="N770" s="95"/>
      <c r="O770" s="117"/>
      <c r="P770" s="95"/>
      <c r="Q770" s="95"/>
      <c r="R770" s="95"/>
      <c r="S770" s="426"/>
      <c r="U770" s="95"/>
      <c r="Z770" s="95"/>
    </row>
    <row r="771" spans="4:26" x14ac:dyDescent="0.45">
      <c r="D771" s="23"/>
      <c r="K771" s="95"/>
      <c r="M771" s="95"/>
      <c r="N771" s="95"/>
      <c r="O771" s="117"/>
      <c r="P771" s="95"/>
      <c r="Q771" s="95"/>
      <c r="R771" s="95"/>
      <c r="S771" s="426"/>
      <c r="U771" s="95"/>
      <c r="Z771" s="95"/>
    </row>
    <row r="772" spans="4:26" x14ac:dyDescent="0.45">
      <c r="D772" s="23"/>
      <c r="K772" s="95"/>
      <c r="M772" s="95"/>
      <c r="N772" s="95"/>
      <c r="O772" s="117"/>
      <c r="P772" s="95"/>
      <c r="Q772" s="95"/>
      <c r="R772" s="95"/>
      <c r="S772" s="426"/>
      <c r="U772" s="95"/>
      <c r="Z772" s="95"/>
    </row>
    <row r="773" spans="4:26" x14ac:dyDescent="0.45">
      <c r="D773" s="23"/>
      <c r="K773" s="95"/>
      <c r="M773" s="95"/>
      <c r="N773" s="95"/>
      <c r="O773" s="117"/>
      <c r="P773" s="95"/>
      <c r="Q773" s="95"/>
      <c r="R773" s="95"/>
      <c r="S773" s="426"/>
      <c r="U773" s="95"/>
      <c r="Z773" s="95"/>
    </row>
    <row r="774" spans="4:26" x14ac:dyDescent="0.45">
      <c r="D774" s="23"/>
      <c r="K774" s="95"/>
      <c r="M774" s="95"/>
      <c r="N774" s="95"/>
      <c r="O774" s="117"/>
      <c r="P774" s="95"/>
      <c r="Q774" s="95"/>
      <c r="R774" s="95"/>
      <c r="S774" s="426"/>
      <c r="U774" s="95"/>
      <c r="Z774" s="95"/>
    </row>
    <row r="775" spans="4:26" x14ac:dyDescent="0.45">
      <c r="D775" s="23"/>
      <c r="K775" s="95"/>
      <c r="M775" s="95"/>
      <c r="N775" s="95"/>
      <c r="O775" s="117"/>
      <c r="P775" s="95"/>
      <c r="Q775" s="95"/>
      <c r="R775" s="95"/>
      <c r="S775" s="426"/>
      <c r="U775" s="95"/>
      <c r="Z775" s="95"/>
    </row>
    <row r="776" spans="4:26" x14ac:dyDescent="0.45">
      <c r="D776" s="23"/>
      <c r="K776" s="95"/>
      <c r="M776" s="95"/>
      <c r="N776" s="95"/>
      <c r="O776" s="117"/>
      <c r="P776" s="95"/>
      <c r="Q776" s="95"/>
      <c r="R776" s="95"/>
      <c r="S776" s="426"/>
      <c r="U776" s="95"/>
      <c r="Z776" s="95"/>
    </row>
    <row r="777" spans="4:26" x14ac:dyDescent="0.45">
      <c r="D777" s="23"/>
      <c r="K777" s="95"/>
      <c r="M777" s="95"/>
      <c r="N777" s="95"/>
      <c r="O777" s="117"/>
      <c r="P777" s="95"/>
      <c r="Q777" s="95"/>
      <c r="R777" s="95"/>
      <c r="S777" s="426"/>
      <c r="U777" s="95"/>
      <c r="Z777" s="95"/>
    </row>
    <row r="778" spans="4:26" x14ac:dyDescent="0.45">
      <c r="D778" s="23"/>
      <c r="K778" s="95"/>
      <c r="M778" s="95"/>
      <c r="N778" s="95"/>
      <c r="O778" s="117"/>
      <c r="P778" s="95"/>
      <c r="Q778" s="95"/>
      <c r="R778" s="95"/>
      <c r="S778" s="426"/>
      <c r="U778" s="95"/>
      <c r="Z778" s="95"/>
    </row>
    <row r="779" spans="4:26" x14ac:dyDescent="0.45">
      <c r="D779" s="23"/>
      <c r="K779" s="95"/>
      <c r="M779" s="95"/>
      <c r="N779" s="95"/>
      <c r="O779" s="117"/>
      <c r="P779" s="95"/>
      <c r="Q779" s="95"/>
      <c r="R779" s="95"/>
      <c r="S779" s="426"/>
      <c r="U779" s="95"/>
      <c r="Z779" s="95"/>
    </row>
    <row r="780" spans="4:26" x14ac:dyDescent="0.45">
      <c r="D780" s="23"/>
      <c r="K780" s="95"/>
      <c r="M780" s="95"/>
      <c r="N780" s="95"/>
      <c r="O780" s="117"/>
      <c r="P780" s="95"/>
      <c r="Q780" s="95"/>
      <c r="R780" s="95"/>
      <c r="S780" s="426"/>
      <c r="U780" s="95"/>
      <c r="Z780" s="95"/>
    </row>
    <row r="781" spans="4:26" x14ac:dyDescent="0.45">
      <c r="D781" s="23"/>
      <c r="K781" s="95"/>
      <c r="M781" s="95"/>
      <c r="N781" s="95"/>
      <c r="O781" s="117"/>
      <c r="P781" s="95"/>
      <c r="Q781" s="95"/>
      <c r="R781" s="95"/>
      <c r="S781" s="426"/>
      <c r="U781" s="95"/>
      <c r="Z781" s="95"/>
    </row>
    <row r="782" spans="4:26" x14ac:dyDescent="0.45">
      <c r="D782" s="23"/>
      <c r="K782" s="95"/>
      <c r="M782" s="95"/>
      <c r="N782" s="95"/>
      <c r="O782" s="117"/>
      <c r="P782" s="95"/>
      <c r="Q782" s="95"/>
      <c r="R782" s="95"/>
      <c r="S782" s="426"/>
      <c r="U782" s="95"/>
      <c r="Z782" s="95"/>
    </row>
    <row r="783" spans="4:26" x14ac:dyDescent="0.45">
      <c r="D783" s="23"/>
      <c r="K783" s="95"/>
      <c r="M783" s="95"/>
      <c r="N783" s="95"/>
      <c r="O783" s="117"/>
      <c r="P783" s="95"/>
      <c r="Q783" s="95"/>
      <c r="R783" s="95"/>
      <c r="S783" s="426"/>
      <c r="U783" s="95"/>
      <c r="Z783" s="95"/>
    </row>
    <row r="784" spans="4:26" x14ac:dyDescent="0.45">
      <c r="D784" s="23"/>
      <c r="K784" s="95"/>
      <c r="M784" s="95"/>
      <c r="N784" s="95"/>
      <c r="O784" s="117"/>
      <c r="P784" s="95"/>
      <c r="Q784" s="95"/>
      <c r="R784" s="95"/>
      <c r="S784" s="426"/>
      <c r="U784" s="95"/>
      <c r="Z784" s="95"/>
    </row>
    <row r="785" spans="4:26" x14ac:dyDescent="0.45">
      <c r="D785" s="23"/>
      <c r="K785" s="95"/>
      <c r="M785" s="95"/>
      <c r="N785" s="95"/>
      <c r="O785" s="117"/>
      <c r="P785" s="95"/>
      <c r="Q785" s="95"/>
      <c r="R785" s="95"/>
      <c r="S785" s="426"/>
      <c r="U785" s="95"/>
      <c r="Z785" s="95"/>
    </row>
    <row r="786" spans="4:26" x14ac:dyDescent="0.45">
      <c r="D786" s="23"/>
      <c r="K786" s="95"/>
      <c r="M786" s="95"/>
      <c r="N786" s="95"/>
      <c r="O786" s="117"/>
      <c r="P786" s="95"/>
      <c r="Q786" s="95"/>
      <c r="R786" s="95"/>
      <c r="S786" s="426"/>
      <c r="U786" s="95"/>
      <c r="Z786" s="95"/>
    </row>
    <row r="787" spans="4:26" x14ac:dyDescent="0.45">
      <c r="D787" s="23"/>
      <c r="K787" s="95"/>
      <c r="M787" s="95"/>
      <c r="N787" s="95"/>
      <c r="O787" s="117"/>
      <c r="P787" s="95"/>
      <c r="Q787" s="95"/>
      <c r="R787" s="95"/>
      <c r="S787" s="426"/>
      <c r="U787" s="95"/>
      <c r="Z787" s="95"/>
    </row>
    <row r="788" spans="4:26" x14ac:dyDescent="0.45">
      <c r="D788" s="23"/>
      <c r="K788" s="95"/>
      <c r="M788" s="95"/>
      <c r="N788" s="95"/>
      <c r="O788" s="117"/>
      <c r="P788" s="95"/>
      <c r="Q788" s="95"/>
      <c r="R788" s="95"/>
      <c r="S788" s="426"/>
      <c r="U788" s="95"/>
      <c r="Z788" s="95"/>
    </row>
    <row r="789" spans="4:26" x14ac:dyDescent="0.45">
      <c r="D789" s="23"/>
      <c r="K789" s="95"/>
      <c r="M789" s="95"/>
      <c r="N789" s="95"/>
      <c r="O789" s="117"/>
      <c r="P789" s="95"/>
      <c r="Q789" s="95"/>
      <c r="R789" s="95"/>
      <c r="S789" s="426"/>
      <c r="U789" s="95"/>
      <c r="Z789" s="95"/>
    </row>
    <row r="790" spans="4:26" x14ac:dyDescent="0.45">
      <c r="D790" s="23"/>
      <c r="K790" s="95"/>
      <c r="M790" s="95"/>
      <c r="N790" s="95"/>
      <c r="O790" s="117"/>
      <c r="P790" s="95"/>
      <c r="Q790" s="95"/>
      <c r="R790" s="95"/>
      <c r="S790" s="426"/>
      <c r="U790" s="95"/>
      <c r="Z790" s="95"/>
    </row>
    <row r="791" spans="4:26" x14ac:dyDescent="0.45">
      <c r="D791" s="23"/>
      <c r="K791" s="95"/>
      <c r="M791" s="95"/>
      <c r="N791" s="95"/>
      <c r="O791" s="117"/>
      <c r="P791" s="95"/>
      <c r="Q791" s="95"/>
      <c r="R791" s="95"/>
      <c r="S791" s="426"/>
      <c r="U791" s="95"/>
      <c r="Z791" s="95"/>
    </row>
    <row r="792" spans="4:26" x14ac:dyDescent="0.45">
      <c r="D792" s="23"/>
      <c r="K792" s="95"/>
      <c r="M792" s="95"/>
      <c r="N792" s="95"/>
      <c r="O792" s="117"/>
      <c r="P792" s="95"/>
      <c r="Q792" s="95"/>
      <c r="R792" s="95"/>
      <c r="S792" s="426"/>
      <c r="U792" s="95"/>
      <c r="Z792" s="95"/>
    </row>
    <row r="793" spans="4:26" x14ac:dyDescent="0.45">
      <c r="D793" s="23"/>
      <c r="K793" s="95"/>
      <c r="M793" s="95"/>
      <c r="N793" s="95"/>
      <c r="O793" s="117"/>
      <c r="P793" s="95"/>
      <c r="Q793" s="95"/>
      <c r="R793" s="95"/>
      <c r="S793" s="426"/>
      <c r="U793" s="95"/>
      <c r="Z793" s="95"/>
    </row>
    <row r="794" spans="4:26" x14ac:dyDescent="0.45">
      <c r="D794" s="23"/>
      <c r="K794" s="95"/>
      <c r="M794" s="95"/>
      <c r="N794" s="95"/>
      <c r="O794" s="117"/>
      <c r="P794" s="95"/>
      <c r="Q794" s="95"/>
      <c r="R794" s="95"/>
      <c r="S794" s="426"/>
      <c r="U794" s="95"/>
      <c r="Z794" s="95"/>
    </row>
    <row r="795" spans="4:26" x14ac:dyDescent="0.45">
      <c r="D795" s="23"/>
      <c r="K795" s="95"/>
      <c r="M795" s="95"/>
      <c r="N795" s="95"/>
      <c r="O795" s="117"/>
      <c r="P795" s="95"/>
      <c r="Q795" s="95"/>
      <c r="R795" s="95"/>
      <c r="S795" s="426"/>
      <c r="U795" s="95"/>
      <c r="Z795" s="95"/>
    </row>
    <row r="796" spans="4:26" x14ac:dyDescent="0.45">
      <c r="D796" s="23"/>
      <c r="K796" s="95"/>
      <c r="M796" s="95"/>
      <c r="N796" s="95"/>
      <c r="O796" s="117"/>
      <c r="P796" s="95"/>
      <c r="Q796" s="95"/>
      <c r="R796" s="95"/>
      <c r="S796" s="426"/>
      <c r="U796" s="95"/>
      <c r="Z796" s="95"/>
    </row>
    <row r="797" spans="4:26" x14ac:dyDescent="0.45">
      <c r="D797" s="23"/>
      <c r="K797" s="95"/>
      <c r="M797" s="95"/>
      <c r="N797" s="95"/>
      <c r="O797" s="117"/>
      <c r="P797" s="95"/>
      <c r="Q797" s="95"/>
      <c r="R797" s="95"/>
      <c r="S797" s="426"/>
      <c r="U797" s="95"/>
      <c r="Z797" s="95"/>
    </row>
    <row r="798" spans="4:26" x14ac:dyDescent="0.45">
      <c r="D798" s="23"/>
      <c r="K798" s="95"/>
      <c r="M798" s="95"/>
      <c r="N798" s="95"/>
      <c r="O798" s="117"/>
      <c r="P798" s="95"/>
      <c r="Q798" s="95"/>
      <c r="R798" s="95"/>
      <c r="S798" s="426"/>
      <c r="U798" s="95"/>
      <c r="Z798" s="95"/>
    </row>
    <row r="799" spans="4:26" x14ac:dyDescent="0.45">
      <c r="D799" s="23"/>
      <c r="K799" s="95"/>
      <c r="M799" s="95"/>
      <c r="N799" s="95"/>
      <c r="O799" s="117"/>
      <c r="P799" s="95"/>
      <c r="Q799" s="95"/>
      <c r="R799" s="95"/>
      <c r="S799" s="426"/>
      <c r="U799" s="95"/>
      <c r="Z799" s="95"/>
    </row>
    <row r="800" spans="4:26" x14ac:dyDescent="0.45">
      <c r="D800" s="23"/>
      <c r="K800" s="95"/>
      <c r="M800" s="95"/>
      <c r="N800" s="95"/>
      <c r="O800" s="117"/>
      <c r="P800" s="95"/>
      <c r="Q800" s="95"/>
      <c r="R800" s="95"/>
      <c r="S800" s="426"/>
      <c r="U800" s="95"/>
      <c r="Z800" s="95"/>
    </row>
    <row r="801" spans="4:26" x14ac:dyDescent="0.45">
      <c r="D801" s="23"/>
      <c r="K801" s="95"/>
      <c r="M801" s="95"/>
      <c r="N801" s="95"/>
      <c r="O801" s="117"/>
      <c r="P801" s="95"/>
      <c r="Q801" s="95"/>
      <c r="R801" s="95"/>
      <c r="S801" s="426"/>
      <c r="U801" s="95"/>
      <c r="Z801" s="95"/>
    </row>
    <row r="802" spans="4:26" x14ac:dyDescent="0.45">
      <c r="D802" s="23"/>
      <c r="K802" s="95"/>
      <c r="M802" s="95"/>
      <c r="N802" s="95"/>
      <c r="O802" s="117"/>
      <c r="P802" s="95"/>
      <c r="Q802" s="95"/>
      <c r="R802" s="95"/>
      <c r="S802" s="426"/>
      <c r="U802" s="95"/>
      <c r="Z802" s="95"/>
    </row>
    <row r="803" spans="4:26" x14ac:dyDescent="0.45">
      <c r="D803" s="23"/>
      <c r="K803" s="95"/>
      <c r="M803" s="95"/>
      <c r="N803" s="95"/>
      <c r="O803" s="117"/>
      <c r="P803" s="95"/>
      <c r="Q803" s="95"/>
      <c r="R803" s="95"/>
      <c r="S803" s="426"/>
      <c r="U803" s="95"/>
      <c r="Z803" s="95"/>
    </row>
    <row r="804" spans="4:26" x14ac:dyDescent="0.45">
      <c r="D804" s="23"/>
      <c r="K804" s="95"/>
      <c r="M804" s="95"/>
      <c r="N804" s="95"/>
      <c r="O804" s="117"/>
      <c r="P804" s="95"/>
      <c r="Q804" s="95"/>
      <c r="R804" s="95"/>
      <c r="S804" s="426"/>
      <c r="U804" s="95"/>
      <c r="Z804" s="95"/>
    </row>
    <row r="805" spans="4:26" x14ac:dyDescent="0.45">
      <c r="D805" s="23"/>
      <c r="K805" s="95"/>
      <c r="M805" s="95"/>
      <c r="N805" s="95"/>
      <c r="O805" s="117"/>
      <c r="P805" s="95"/>
      <c r="Q805" s="95"/>
      <c r="R805" s="95"/>
      <c r="S805" s="426"/>
      <c r="U805" s="95"/>
      <c r="Z805" s="95"/>
    </row>
    <row r="806" spans="4:26" x14ac:dyDescent="0.45">
      <c r="D806" s="23"/>
      <c r="K806" s="95"/>
      <c r="M806" s="95"/>
      <c r="N806" s="95"/>
      <c r="O806" s="117"/>
      <c r="P806" s="95"/>
      <c r="Q806" s="95"/>
      <c r="R806" s="95"/>
      <c r="S806" s="426"/>
      <c r="U806" s="95"/>
      <c r="Z806" s="95"/>
    </row>
    <row r="807" spans="4:26" x14ac:dyDescent="0.45">
      <c r="D807" s="23"/>
      <c r="K807" s="95"/>
      <c r="M807" s="95"/>
      <c r="N807" s="95"/>
      <c r="O807" s="117"/>
      <c r="P807" s="95"/>
      <c r="Q807" s="95"/>
      <c r="R807" s="95"/>
      <c r="S807" s="426"/>
      <c r="U807" s="95"/>
      <c r="Z807" s="95"/>
    </row>
    <row r="808" spans="4:26" x14ac:dyDescent="0.45">
      <c r="D808" s="23"/>
      <c r="K808" s="95"/>
      <c r="M808" s="95"/>
      <c r="N808" s="95"/>
      <c r="O808" s="117"/>
      <c r="P808" s="95"/>
      <c r="Q808" s="95"/>
      <c r="R808" s="95"/>
      <c r="S808" s="426"/>
      <c r="U808" s="95"/>
      <c r="Z808" s="95"/>
    </row>
    <row r="809" spans="4:26" x14ac:dyDescent="0.45">
      <c r="D809" s="23"/>
      <c r="K809" s="95"/>
      <c r="M809" s="95"/>
      <c r="N809" s="95"/>
      <c r="O809" s="117"/>
      <c r="P809" s="95"/>
      <c r="Q809" s="95"/>
      <c r="R809" s="95"/>
      <c r="S809" s="426"/>
      <c r="U809" s="95"/>
      <c r="Z809" s="95"/>
    </row>
    <row r="810" spans="4:26" x14ac:dyDescent="0.45">
      <c r="D810" s="23"/>
      <c r="K810" s="95"/>
      <c r="M810" s="95"/>
      <c r="N810" s="95"/>
      <c r="O810" s="117"/>
      <c r="P810" s="95"/>
      <c r="Q810" s="95"/>
      <c r="R810" s="95"/>
      <c r="S810" s="426"/>
      <c r="U810" s="95"/>
      <c r="Z810" s="95"/>
    </row>
    <row r="811" spans="4:26" x14ac:dyDescent="0.45">
      <c r="D811" s="23"/>
      <c r="K811" s="95"/>
      <c r="M811" s="95"/>
      <c r="N811" s="95"/>
      <c r="O811" s="117"/>
      <c r="P811" s="95"/>
      <c r="Q811" s="95"/>
      <c r="R811" s="95"/>
      <c r="S811" s="426"/>
      <c r="U811" s="95"/>
      <c r="Z811" s="95"/>
    </row>
    <row r="812" spans="4:26" x14ac:dyDescent="0.45">
      <c r="D812" s="23"/>
      <c r="K812" s="95"/>
      <c r="M812" s="95"/>
      <c r="N812" s="95"/>
      <c r="O812" s="117"/>
      <c r="P812" s="95"/>
      <c r="Q812" s="95"/>
      <c r="R812" s="95"/>
      <c r="S812" s="426"/>
      <c r="U812" s="95"/>
      <c r="Z812" s="95"/>
    </row>
    <row r="813" spans="4:26" x14ac:dyDescent="0.45">
      <c r="D813" s="23"/>
      <c r="K813" s="95"/>
      <c r="M813" s="95"/>
      <c r="N813" s="95"/>
      <c r="O813" s="117"/>
      <c r="P813" s="95"/>
      <c r="Q813" s="95"/>
      <c r="R813" s="95"/>
      <c r="S813" s="426"/>
      <c r="U813" s="95"/>
      <c r="Z813" s="95"/>
    </row>
    <row r="814" spans="4:26" x14ac:dyDescent="0.45">
      <c r="D814" s="23"/>
      <c r="K814" s="95"/>
      <c r="M814" s="95"/>
      <c r="N814" s="95"/>
      <c r="O814" s="117"/>
      <c r="P814" s="95"/>
      <c r="Q814" s="95"/>
      <c r="R814" s="95"/>
      <c r="S814" s="426"/>
      <c r="U814" s="95"/>
      <c r="Z814" s="95"/>
    </row>
    <row r="815" spans="4:26" x14ac:dyDescent="0.45">
      <c r="D815" s="23"/>
      <c r="K815" s="95"/>
      <c r="M815" s="95"/>
      <c r="N815" s="95"/>
      <c r="O815" s="117"/>
      <c r="P815" s="95"/>
      <c r="Q815" s="95"/>
      <c r="R815" s="95"/>
      <c r="S815" s="426"/>
      <c r="U815" s="95"/>
      <c r="Z815" s="95"/>
    </row>
    <row r="816" spans="4:26" x14ac:dyDescent="0.45">
      <c r="D816" s="23"/>
      <c r="K816" s="95"/>
      <c r="M816" s="95"/>
      <c r="N816" s="95"/>
      <c r="O816" s="117"/>
      <c r="P816" s="95"/>
      <c r="Q816" s="95"/>
      <c r="R816" s="95"/>
      <c r="S816" s="426"/>
      <c r="U816" s="95"/>
      <c r="Z816" s="95"/>
    </row>
    <row r="817" spans="4:26" x14ac:dyDescent="0.45">
      <c r="D817" s="23"/>
      <c r="K817" s="95"/>
      <c r="M817" s="95"/>
      <c r="N817" s="95"/>
      <c r="O817" s="117"/>
      <c r="P817" s="95"/>
      <c r="Q817" s="95"/>
      <c r="R817" s="95"/>
      <c r="S817" s="426"/>
      <c r="U817" s="95"/>
      <c r="Z817" s="95"/>
    </row>
    <row r="818" spans="4:26" x14ac:dyDescent="0.45">
      <c r="D818" s="23"/>
      <c r="K818" s="95"/>
      <c r="M818" s="95"/>
      <c r="N818" s="95"/>
      <c r="O818" s="117"/>
      <c r="P818" s="95"/>
      <c r="Q818" s="95"/>
      <c r="R818" s="95"/>
      <c r="S818" s="426"/>
      <c r="U818" s="95"/>
      <c r="Z818" s="95"/>
    </row>
    <row r="819" spans="4:26" x14ac:dyDescent="0.45">
      <c r="D819" s="23"/>
      <c r="K819" s="95"/>
      <c r="M819" s="95"/>
      <c r="N819" s="95"/>
      <c r="O819" s="117"/>
      <c r="P819" s="95"/>
      <c r="Q819" s="95"/>
      <c r="R819" s="95"/>
      <c r="S819" s="426"/>
      <c r="U819" s="95"/>
      <c r="Z819" s="95"/>
    </row>
    <row r="820" spans="4:26" x14ac:dyDescent="0.45">
      <c r="D820" s="23"/>
      <c r="K820" s="95"/>
      <c r="M820" s="95"/>
      <c r="N820" s="95"/>
      <c r="O820" s="117"/>
      <c r="P820" s="95"/>
      <c r="Q820" s="95"/>
      <c r="R820" s="95"/>
      <c r="S820" s="426"/>
      <c r="U820" s="95"/>
      <c r="Z820" s="95"/>
    </row>
    <row r="821" spans="4:26" x14ac:dyDescent="0.45">
      <c r="D821" s="23"/>
      <c r="K821" s="95"/>
      <c r="M821" s="95"/>
      <c r="N821" s="95"/>
      <c r="O821" s="117"/>
      <c r="P821" s="95"/>
      <c r="Q821" s="95"/>
      <c r="R821" s="95"/>
      <c r="S821" s="426"/>
      <c r="U821" s="95"/>
      <c r="Z821" s="95"/>
    </row>
    <row r="822" spans="4:26" x14ac:dyDescent="0.45">
      <c r="D822" s="23"/>
      <c r="K822" s="95"/>
      <c r="M822" s="95"/>
      <c r="N822" s="95"/>
      <c r="O822" s="117"/>
      <c r="P822" s="95"/>
      <c r="Q822" s="95"/>
      <c r="R822" s="95"/>
      <c r="S822" s="426"/>
      <c r="U822" s="95"/>
      <c r="Z822" s="95"/>
    </row>
    <row r="823" spans="4:26" x14ac:dyDescent="0.45">
      <c r="D823" s="23"/>
      <c r="K823" s="95"/>
      <c r="M823" s="95"/>
      <c r="N823" s="95"/>
      <c r="O823" s="117"/>
      <c r="P823" s="95"/>
      <c r="Q823" s="95"/>
      <c r="R823" s="95"/>
      <c r="S823" s="426"/>
      <c r="U823" s="95"/>
      <c r="Z823" s="95"/>
    </row>
    <row r="824" spans="4:26" x14ac:dyDescent="0.45">
      <c r="D824" s="23"/>
      <c r="K824" s="95"/>
      <c r="M824" s="95"/>
      <c r="N824" s="95"/>
      <c r="O824" s="117"/>
      <c r="P824" s="95"/>
      <c r="Q824" s="95"/>
      <c r="R824" s="95"/>
      <c r="S824" s="426"/>
      <c r="U824" s="95"/>
      <c r="Z824" s="95"/>
    </row>
    <row r="825" spans="4:26" x14ac:dyDescent="0.45">
      <c r="D825" s="23"/>
      <c r="K825" s="95"/>
      <c r="M825" s="95"/>
      <c r="N825" s="95"/>
      <c r="O825" s="117"/>
      <c r="P825" s="95"/>
      <c r="Q825" s="95"/>
      <c r="R825" s="95"/>
      <c r="S825" s="426"/>
      <c r="U825" s="95"/>
      <c r="Z825" s="95"/>
    </row>
    <row r="826" spans="4:26" x14ac:dyDescent="0.45">
      <c r="D826" s="23"/>
      <c r="K826" s="95"/>
      <c r="M826" s="95"/>
      <c r="N826" s="95"/>
      <c r="O826" s="117"/>
      <c r="P826" s="95"/>
      <c r="Q826" s="95"/>
      <c r="R826" s="95"/>
      <c r="S826" s="426"/>
      <c r="U826" s="95"/>
      <c r="Z826" s="95"/>
    </row>
    <row r="827" spans="4:26" x14ac:dyDescent="0.45">
      <c r="D827" s="23"/>
      <c r="K827" s="95"/>
      <c r="M827" s="95"/>
      <c r="N827" s="95"/>
      <c r="O827" s="117"/>
      <c r="P827" s="95"/>
      <c r="Q827" s="95"/>
      <c r="R827" s="95"/>
      <c r="S827" s="426"/>
      <c r="U827" s="95"/>
      <c r="Z827" s="95"/>
    </row>
    <row r="828" spans="4:26" x14ac:dyDescent="0.45">
      <c r="D828" s="23"/>
      <c r="K828" s="95"/>
      <c r="M828" s="95"/>
      <c r="N828" s="95"/>
      <c r="O828" s="117"/>
      <c r="P828" s="95"/>
      <c r="Q828" s="95"/>
      <c r="R828" s="95"/>
      <c r="S828" s="426"/>
      <c r="U828" s="95"/>
      <c r="Z828" s="95"/>
    </row>
    <row r="829" spans="4:26" x14ac:dyDescent="0.45">
      <c r="D829" s="23"/>
      <c r="K829" s="95"/>
      <c r="M829" s="95"/>
      <c r="N829" s="95"/>
      <c r="O829" s="117"/>
      <c r="P829" s="95"/>
      <c r="Q829" s="95"/>
      <c r="R829" s="95"/>
      <c r="S829" s="426"/>
      <c r="U829" s="95"/>
      <c r="Z829" s="95"/>
    </row>
    <row r="830" spans="4:26" x14ac:dyDescent="0.45">
      <c r="D830" s="23"/>
      <c r="K830" s="95"/>
      <c r="M830" s="95"/>
      <c r="N830" s="95"/>
      <c r="O830" s="117"/>
      <c r="P830" s="95"/>
      <c r="Q830" s="95"/>
      <c r="R830" s="95"/>
      <c r="S830" s="426"/>
      <c r="U830" s="95"/>
      <c r="Z830" s="95"/>
    </row>
    <row r="831" spans="4:26" x14ac:dyDescent="0.45">
      <c r="D831" s="23"/>
      <c r="K831" s="95"/>
      <c r="M831" s="95"/>
      <c r="N831" s="95"/>
      <c r="O831" s="117"/>
      <c r="P831" s="95"/>
      <c r="Q831" s="95"/>
      <c r="R831" s="95"/>
      <c r="S831" s="426"/>
      <c r="U831" s="95"/>
      <c r="Z831" s="95"/>
    </row>
    <row r="832" spans="4:26" x14ac:dyDescent="0.45">
      <c r="D832" s="23"/>
      <c r="K832" s="95"/>
      <c r="M832" s="95"/>
      <c r="N832" s="95"/>
      <c r="O832" s="117"/>
      <c r="P832" s="95"/>
      <c r="Q832" s="95"/>
      <c r="R832" s="95"/>
      <c r="S832" s="426"/>
      <c r="U832" s="95"/>
      <c r="Z832" s="95"/>
    </row>
    <row r="833" spans="4:26" x14ac:dyDescent="0.45">
      <c r="D833" s="23"/>
      <c r="K833" s="95"/>
      <c r="M833" s="95"/>
      <c r="N833" s="95"/>
      <c r="O833" s="117"/>
      <c r="P833" s="95"/>
      <c r="Q833" s="95"/>
      <c r="R833" s="95"/>
      <c r="S833" s="426"/>
      <c r="U833" s="95"/>
      <c r="Z833" s="95"/>
    </row>
    <row r="834" spans="4:26" x14ac:dyDescent="0.45">
      <c r="D834" s="23"/>
      <c r="K834" s="95"/>
      <c r="M834" s="95"/>
      <c r="N834" s="95"/>
      <c r="O834" s="117"/>
      <c r="P834" s="95"/>
      <c r="Q834" s="95"/>
      <c r="R834" s="95"/>
      <c r="S834" s="426"/>
      <c r="U834" s="95"/>
      <c r="Z834" s="95"/>
    </row>
    <row r="835" spans="4:26" x14ac:dyDescent="0.45">
      <c r="D835" s="23"/>
      <c r="K835" s="95"/>
      <c r="M835" s="95"/>
      <c r="N835" s="95"/>
      <c r="O835" s="117"/>
      <c r="P835" s="95"/>
      <c r="Q835" s="95"/>
      <c r="R835" s="95"/>
      <c r="S835" s="426"/>
      <c r="U835" s="95"/>
      <c r="Z835" s="95"/>
    </row>
    <row r="836" spans="4:26" x14ac:dyDescent="0.45">
      <c r="D836" s="23"/>
      <c r="K836" s="95"/>
      <c r="M836" s="95"/>
      <c r="N836" s="95"/>
      <c r="O836" s="117"/>
      <c r="P836" s="95"/>
      <c r="Q836" s="95"/>
      <c r="R836" s="95"/>
      <c r="S836" s="426"/>
      <c r="U836" s="95"/>
      <c r="Z836" s="95"/>
    </row>
    <row r="837" spans="4:26" x14ac:dyDescent="0.45">
      <c r="D837" s="23"/>
      <c r="K837" s="95"/>
      <c r="M837" s="95"/>
      <c r="N837" s="95"/>
      <c r="O837" s="117"/>
      <c r="P837" s="95"/>
      <c r="Q837" s="95"/>
      <c r="R837" s="95"/>
      <c r="S837" s="426"/>
      <c r="U837" s="95"/>
      <c r="Z837" s="95"/>
    </row>
    <row r="838" spans="4:26" x14ac:dyDescent="0.45">
      <c r="D838" s="23"/>
      <c r="K838" s="95"/>
      <c r="M838" s="95"/>
      <c r="N838" s="95"/>
      <c r="O838" s="117"/>
      <c r="P838" s="95"/>
      <c r="Q838" s="95"/>
      <c r="R838" s="95"/>
      <c r="S838" s="426"/>
      <c r="U838" s="95"/>
      <c r="Z838" s="95"/>
    </row>
    <row r="839" spans="4:26" x14ac:dyDescent="0.45">
      <c r="D839" s="23"/>
      <c r="K839" s="95"/>
      <c r="M839" s="95"/>
      <c r="N839" s="95"/>
      <c r="O839" s="117"/>
      <c r="P839" s="95"/>
      <c r="Q839" s="95"/>
      <c r="R839" s="95"/>
      <c r="S839" s="426"/>
      <c r="U839" s="95"/>
      <c r="Z839" s="95"/>
    </row>
    <row r="840" spans="4:26" x14ac:dyDescent="0.45">
      <c r="D840" s="23"/>
      <c r="K840" s="95"/>
      <c r="M840" s="95"/>
      <c r="N840" s="95"/>
      <c r="O840" s="117"/>
      <c r="P840" s="95"/>
      <c r="Q840" s="95"/>
      <c r="R840" s="95"/>
      <c r="S840" s="426"/>
      <c r="U840" s="95"/>
      <c r="Z840" s="95"/>
    </row>
    <row r="841" spans="4:26" x14ac:dyDescent="0.45">
      <c r="D841" s="23"/>
      <c r="K841" s="95"/>
      <c r="M841" s="95"/>
      <c r="N841" s="95"/>
      <c r="O841" s="117"/>
      <c r="P841" s="95"/>
      <c r="Q841" s="95"/>
      <c r="R841" s="95"/>
      <c r="S841" s="426"/>
      <c r="U841" s="95"/>
      <c r="Z841" s="95"/>
    </row>
    <row r="842" spans="4:26" x14ac:dyDescent="0.45">
      <c r="D842" s="23"/>
      <c r="K842" s="95"/>
      <c r="M842" s="95"/>
      <c r="N842" s="95"/>
      <c r="O842" s="117"/>
      <c r="P842" s="95"/>
      <c r="Q842" s="95"/>
      <c r="R842" s="95"/>
      <c r="S842" s="426"/>
      <c r="U842" s="95"/>
      <c r="Z842" s="95"/>
    </row>
    <row r="843" spans="4:26" x14ac:dyDescent="0.45">
      <c r="D843" s="23"/>
      <c r="K843" s="95"/>
      <c r="M843" s="95"/>
      <c r="N843" s="95"/>
      <c r="O843" s="117"/>
      <c r="P843" s="95"/>
      <c r="Q843" s="95"/>
      <c r="R843" s="95"/>
      <c r="S843" s="426"/>
      <c r="U843" s="95"/>
      <c r="Z843" s="95"/>
    </row>
    <row r="844" spans="4:26" x14ac:dyDescent="0.45">
      <c r="D844" s="23"/>
      <c r="K844" s="95"/>
      <c r="M844" s="95"/>
      <c r="N844" s="95"/>
      <c r="O844" s="117"/>
      <c r="P844" s="95"/>
      <c r="Q844" s="95"/>
      <c r="R844" s="95"/>
      <c r="S844" s="426"/>
      <c r="U844" s="95"/>
      <c r="Z844" s="95"/>
    </row>
    <row r="845" spans="4:26" x14ac:dyDescent="0.45">
      <c r="D845" s="23"/>
      <c r="K845" s="95"/>
      <c r="M845" s="95"/>
      <c r="N845" s="95"/>
      <c r="O845" s="117"/>
      <c r="P845" s="95"/>
      <c r="Q845" s="95"/>
      <c r="R845" s="95"/>
      <c r="S845" s="426"/>
      <c r="U845" s="95"/>
      <c r="Z845" s="95"/>
    </row>
    <row r="846" spans="4:26" x14ac:dyDescent="0.45">
      <c r="D846" s="23"/>
      <c r="K846" s="95"/>
      <c r="M846" s="95"/>
      <c r="N846" s="95"/>
      <c r="O846" s="117"/>
      <c r="P846" s="95"/>
      <c r="Q846" s="95"/>
      <c r="R846" s="95"/>
      <c r="S846" s="426"/>
      <c r="U846" s="95"/>
      <c r="Z846" s="95"/>
    </row>
    <row r="847" spans="4:26" x14ac:dyDescent="0.45">
      <c r="D847" s="23"/>
      <c r="K847" s="95"/>
      <c r="M847" s="95"/>
      <c r="N847" s="95"/>
      <c r="O847" s="117"/>
      <c r="P847" s="95"/>
      <c r="Q847" s="95"/>
      <c r="R847" s="95"/>
      <c r="S847" s="426"/>
      <c r="U847" s="95"/>
      <c r="Z847" s="95"/>
    </row>
    <row r="848" spans="4:26" x14ac:dyDescent="0.45">
      <c r="D848" s="23"/>
      <c r="K848" s="95"/>
      <c r="M848" s="95"/>
      <c r="N848" s="95"/>
      <c r="O848" s="117"/>
      <c r="P848" s="95"/>
      <c r="Q848" s="95"/>
      <c r="R848" s="95"/>
      <c r="S848" s="426"/>
      <c r="U848" s="95"/>
      <c r="Z848" s="95"/>
    </row>
    <row r="849" spans="4:26" x14ac:dyDescent="0.45">
      <c r="D849" s="23"/>
      <c r="K849" s="95"/>
      <c r="M849" s="95"/>
      <c r="N849" s="95"/>
      <c r="O849" s="117"/>
      <c r="P849" s="95"/>
      <c r="Q849" s="95"/>
      <c r="R849" s="95"/>
      <c r="S849" s="426"/>
      <c r="U849" s="95"/>
      <c r="Z849" s="95"/>
    </row>
    <row r="850" spans="4:26" x14ac:dyDescent="0.45">
      <c r="D850" s="23"/>
      <c r="K850" s="95"/>
      <c r="M850" s="95"/>
      <c r="N850" s="95"/>
      <c r="O850" s="117"/>
      <c r="P850" s="95"/>
      <c r="Q850" s="95"/>
      <c r="R850" s="95"/>
      <c r="S850" s="426"/>
      <c r="U850" s="95"/>
      <c r="Z850" s="95"/>
    </row>
    <row r="851" spans="4:26" x14ac:dyDescent="0.45">
      <c r="D851" s="23"/>
      <c r="K851" s="95"/>
      <c r="M851" s="95"/>
      <c r="N851" s="95"/>
      <c r="O851" s="117"/>
      <c r="P851" s="95"/>
      <c r="Q851" s="95"/>
      <c r="R851" s="95"/>
      <c r="S851" s="426"/>
      <c r="U851" s="95"/>
      <c r="Z851" s="95"/>
    </row>
    <row r="852" spans="4:26" x14ac:dyDescent="0.45">
      <c r="D852" s="23"/>
      <c r="K852" s="95"/>
      <c r="M852" s="95"/>
      <c r="N852" s="95"/>
      <c r="O852" s="117"/>
      <c r="P852" s="95"/>
      <c r="Q852" s="95"/>
      <c r="R852" s="95"/>
      <c r="S852" s="426"/>
      <c r="U852" s="95"/>
      <c r="Z852" s="95"/>
    </row>
    <row r="853" spans="4:26" x14ac:dyDescent="0.45">
      <c r="D853" s="23"/>
      <c r="K853" s="95"/>
      <c r="M853" s="95"/>
      <c r="N853" s="95"/>
      <c r="O853" s="117"/>
      <c r="P853" s="95"/>
      <c r="Q853" s="95"/>
      <c r="R853" s="95"/>
      <c r="S853" s="426"/>
      <c r="U853" s="95"/>
      <c r="Z853" s="95"/>
    </row>
    <row r="854" spans="4:26" x14ac:dyDescent="0.45">
      <c r="D854" s="23"/>
      <c r="K854" s="95"/>
      <c r="M854" s="95"/>
      <c r="N854" s="95"/>
      <c r="O854" s="117"/>
      <c r="P854" s="95"/>
      <c r="Q854" s="95"/>
      <c r="R854" s="95"/>
      <c r="S854" s="426"/>
      <c r="U854" s="95"/>
      <c r="Z854" s="95"/>
    </row>
    <row r="855" spans="4:26" x14ac:dyDescent="0.45">
      <c r="D855" s="23"/>
      <c r="K855" s="95"/>
      <c r="M855" s="95"/>
      <c r="N855" s="95"/>
      <c r="O855" s="117"/>
      <c r="P855" s="95"/>
      <c r="Q855" s="95"/>
      <c r="R855" s="95"/>
      <c r="S855" s="426"/>
      <c r="U855" s="95"/>
      <c r="Z855" s="95"/>
    </row>
    <row r="856" spans="4:26" x14ac:dyDescent="0.45">
      <c r="D856" s="23"/>
      <c r="K856" s="95"/>
      <c r="M856" s="95"/>
      <c r="N856" s="95"/>
      <c r="O856" s="117"/>
      <c r="P856" s="95"/>
      <c r="Q856" s="95"/>
      <c r="R856" s="95"/>
      <c r="S856" s="426"/>
      <c r="U856" s="95"/>
      <c r="Z856" s="95"/>
    </row>
    <row r="857" spans="4:26" x14ac:dyDescent="0.45">
      <c r="D857" s="23"/>
      <c r="K857" s="95"/>
      <c r="M857" s="95"/>
      <c r="N857" s="95"/>
      <c r="O857" s="117"/>
      <c r="P857" s="95"/>
      <c r="Q857" s="95"/>
      <c r="R857" s="95"/>
      <c r="S857" s="426"/>
      <c r="U857" s="95"/>
      <c r="Z857" s="95"/>
    </row>
    <row r="858" spans="4:26" x14ac:dyDescent="0.45">
      <c r="D858" s="23"/>
      <c r="K858" s="95"/>
      <c r="M858" s="95"/>
      <c r="N858" s="95"/>
      <c r="O858" s="117"/>
      <c r="P858" s="95"/>
      <c r="Q858" s="95"/>
      <c r="R858" s="95"/>
      <c r="S858" s="426"/>
      <c r="U858" s="95"/>
      <c r="Z858" s="95"/>
    </row>
    <row r="859" spans="4:26" x14ac:dyDescent="0.45">
      <c r="D859" s="23"/>
      <c r="K859" s="95"/>
      <c r="M859" s="95"/>
      <c r="N859" s="95"/>
      <c r="O859" s="117"/>
      <c r="P859" s="95"/>
      <c r="Q859" s="95"/>
      <c r="R859" s="95"/>
      <c r="S859" s="426"/>
      <c r="U859" s="95"/>
      <c r="Z859" s="95"/>
    </row>
    <row r="860" spans="4:26" x14ac:dyDescent="0.45">
      <c r="D860" s="23"/>
      <c r="K860" s="95"/>
      <c r="M860" s="95"/>
      <c r="N860" s="95"/>
      <c r="O860" s="117"/>
      <c r="P860" s="95"/>
      <c r="Q860" s="95"/>
      <c r="R860" s="95"/>
      <c r="S860" s="426"/>
      <c r="U860" s="95"/>
      <c r="Z860" s="95"/>
    </row>
    <row r="861" spans="4:26" x14ac:dyDescent="0.45">
      <c r="D861" s="23"/>
      <c r="K861" s="95"/>
      <c r="M861" s="95"/>
      <c r="N861" s="95"/>
      <c r="O861" s="117"/>
      <c r="P861" s="95"/>
      <c r="Q861" s="95"/>
      <c r="R861" s="95"/>
      <c r="S861" s="426"/>
      <c r="U861" s="95"/>
      <c r="Z861" s="95"/>
    </row>
    <row r="862" spans="4:26" x14ac:dyDescent="0.45">
      <c r="D862" s="23"/>
      <c r="K862" s="95"/>
      <c r="M862" s="95"/>
      <c r="N862" s="95"/>
      <c r="O862" s="117"/>
      <c r="P862" s="95"/>
      <c r="Q862" s="95"/>
      <c r="R862" s="95"/>
      <c r="S862" s="426"/>
      <c r="U862" s="95"/>
      <c r="Z862" s="95"/>
    </row>
    <row r="863" spans="4:26" x14ac:dyDescent="0.45">
      <c r="D863" s="23"/>
      <c r="K863" s="95"/>
      <c r="M863" s="95"/>
      <c r="N863" s="95"/>
      <c r="O863" s="117"/>
      <c r="P863" s="95"/>
      <c r="Q863" s="95"/>
      <c r="R863" s="95"/>
      <c r="S863" s="426"/>
      <c r="U863" s="95"/>
      <c r="Z863" s="95"/>
    </row>
    <row r="864" spans="4:26" x14ac:dyDescent="0.45">
      <c r="D864" s="23"/>
      <c r="K864" s="95"/>
      <c r="M864" s="95"/>
      <c r="N864" s="95"/>
      <c r="O864" s="117"/>
      <c r="P864" s="95"/>
      <c r="Q864" s="95"/>
      <c r="R864" s="95"/>
      <c r="S864" s="426"/>
      <c r="U864" s="95"/>
      <c r="Z864" s="95"/>
    </row>
    <row r="865" spans="4:26" x14ac:dyDescent="0.45">
      <c r="D865" s="23"/>
      <c r="K865" s="95"/>
      <c r="M865" s="95"/>
      <c r="N865" s="95"/>
      <c r="O865" s="117"/>
      <c r="P865" s="95"/>
      <c r="Q865" s="95"/>
      <c r="R865" s="95"/>
      <c r="S865" s="426"/>
      <c r="U865" s="95"/>
      <c r="Z865" s="95"/>
    </row>
    <row r="866" spans="4:26" x14ac:dyDescent="0.45">
      <c r="D866" s="23"/>
      <c r="K866" s="95"/>
      <c r="M866" s="95"/>
      <c r="N866" s="95"/>
      <c r="O866" s="117"/>
      <c r="P866" s="95"/>
      <c r="Q866" s="95"/>
      <c r="R866" s="95"/>
      <c r="S866" s="426"/>
      <c r="U866" s="95"/>
      <c r="Z866" s="95"/>
    </row>
    <row r="867" spans="4:26" x14ac:dyDescent="0.45">
      <c r="D867" s="23"/>
      <c r="K867" s="95"/>
      <c r="M867" s="95"/>
      <c r="N867" s="95"/>
      <c r="O867" s="117"/>
      <c r="P867" s="95"/>
      <c r="Q867" s="95"/>
      <c r="R867" s="95"/>
      <c r="S867" s="426"/>
      <c r="U867" s="95"/>
      <c r="Z867" s="95"/>
    </row>
    <row r="868" spans="4:26" x14ac:dyDescent="0.45">
      <c r="D868" s="23"/>
      <c r="K868" s="95"/>
      <c r="M868" s="95"/>
      <c r="N868" s="95"/>
      <c r="O868" s="117"/>
      <c r="P868" s="95"/>
      <c r="Q868" s="95"/>
      <c r="R868" s="95"/>
      <c r="S868" s="426"/>
      <c r="U868" s="95"/>
      <c r="Z868" s="95"/>
    </row>
    <row r="869" spans="4:26" x14ac:dyDescent="0.45">
      <c r="D869" s="23"/>
      <c r="K869" s="95"/>
      <c r="M869" s="95"/>
      <c r="N869" s="95"/>
      <c r="O869" s="117"/>
      <c r="P869" s="95"/>
      <c r="Q869" s="95"/>
      <c r="R869" s="95"/>
      <c r="S869" s="426"/>
      <c r="U869" s="95"/>
      <c r="Z869" s="95"/>
    </row>
    <row r="870" spans="4:26" x14ac:dyDescent="0.45">
      <c r="D870" s="23"/>
      <c r="K870" s="95"/>
      <c r="M870" s="95"/>
      <c r="N870" s="95"/>
      <c r="O870" s="117"/>
      <c r="P870" s="95"/>
      <c r="Q870" s="95"/>
      <c r="R870" s="95"/>
      <c r="S870" s="426"/>
      <c r="U870" s="95"/>
      <c r="Z870" s="95"/>
    </row>
    <row r="871" spans="4:26" x14ac:dyDescent="0.45">
      <c r="D871" s="23"/>
      <c r="K871" s="95"/>
      <c r="M871" s="95"/>
      <c r="N871" s="95"/>
      <c r="O871" s="117"/>
      <c r="P871" s="95"/>
      <c r="Q871" s="95"/>
      <c r="R871" s="95"/>
      <c r="S871" s="426"/>
      <c r="U871" s="95"/>
      <c r="Z871" s="95"/>
    </row>
    <row r="872" spans="4:26" x14ac:dyDescent="0.45">
      <c r="D872" s="23"/>
      <c r="K872" s="95"/>
      <c r="M872" s="95"/>
      <c r="N872" s="95"/>
      <c r="O872" s="117"/>
      <c r="P872" s="95"/>
      <c r="Q872" s="95"/>
      <c r="R872" s="95"/>
      <c r="S872" s="426"/>
      <c r="U872" s="95"/>
      <c r="Z872" s="95"/>
    </row>
    <row r="873" spans="4:26" x14ac:dyDescent="0.45">
      <c r="D873" s="23"/>
      <c r="K873" s="95"/>
      <c r="M873" s="95"/>
      <c r="N873" s="95"/>
      <c r="O873" s="117"/>
      <c r="P873" s="95"/>
      <c r="Q873" s="95"/>
      <c r="R873" s="95"/>
      <c r="S873" s="426"/>
      <c r="U873" s="95"/>
      <c r="Z873" s="95"/>
    </row>
    <row r="874" spans="4:26" x14ac:dyDescent="0.45">
      <c r="D874" s="23"/>
      <c r="K874" s="95"/>
      <c r="M874" s="95"/>
      <c r="N874" s="95"/>
      <c r="O874" s="117"/>
      <c r="P874" s="95"/>
      <c r="Q874" s="95"/>
      <c r="R874" s="95"/>
      <c r="S874" s="426"/>
      <c r="U874" s="95"/>
      <c r="Z874" s="95"/>
    </row>
    <row r="875" spans="4:26" x14ac:dyDescent="0.45">
      <c r="D875" s="23"/>
      <c r="K875" s="95"/>
      <c r="M875" s="95"/>
      <c r="N875" s="95"/>
      <c r="O875" s="117"/>
      <c r="P875" s="95"/>
      <c r="Q875" s="95"/>
      <c r="R875" s="95"/>
      <c r="S875" s="426"/>
      <c r="U875" s="95"/>
      <c r="Z875" s="95"/>
    </row>
    <row r="876" spans="4:26" x14ac:dyDescent="0.45">
      <c r="D876" s="23"/>
      <c r="K876" s="95"/>
      <c r="M876" s="95"/>
      <c r="N876" s="95"/>
      <c r="O876" s="117"/>
      <c r="P876" s="95"/>
      <c r="Q876" s="95"/>
      <c r="R876" s="95"/>
      <c r="S876" s="426"/>
      <c r="U876" s="95"/>
      <c r="Z876" s="95"/>
    </row>
    <row r="877" spans="4:26" x14ac:dyDescent="0.45">
      <c r="D877" s="23"/>
      <c r="K877" s="95"/>
      <c r="M877" s="95"/>
      <c r="N877" s="95"/>
      <c r="O877" s="117"/>
      <c r="P877" s="95"/>
      <c r="Q877" s="95"/>
      <c r="R877" s="95"/>
      <c r="S877" s="426"/>
      <c r="U877" s="95"/>
      <c r="Z877" s="95"/>
    </row>
    <row r="878" spans="4:26" x14ac:dyDescent="0.45">
      <c r="D878" s="23"/>
      <c r="K878" s="95"/>
      <c r="M878" s="95"/>
      <c r="N878" s="95"/>
      <c r="O878" s="117"/>
      <c r="P878" s="95"/>
      <c r="Q878" s="95"/>
      <c r="R878" s="95"/>
      <c r="S878" s="426"/>
      <c r="U878" s="95"/>
      <c r="Z878" s="95"/>
    </row>
    <row r="879" spans="4:26" x14ac:dyDescent="0.45">
      <c r="D879" s="23"/>
      <c r="K879" s="95"/>
      <c r="M879" s="95"/>
      <c r="N879" s="95"/>
      <c r="O879" s="117"/>
      <c r="P879" s="95"/>
      <c r="Q879" s="95"/>
      <c r="R879" s="95"/>
      <c r="S879" s="426"/>
      <c r="U879" s="95"/>
      <c r="Z879" s="95"/>
    </row>
    <row r="880" spans="4:26" x14ac:dyDescent="0.45">
      <c r="D880" s="23"/>
      <c r="K880" s="95"/>
      <c r="M880" s="95"/>
      <c r="N880" s="95"/>
      <c r="O880" s="117"/>
      <c r="P880" s="95"/>
      <c r="Q880" s="95"/>
      <c r="R880" s="95"/>
      <c r="S880" s="426"/>
      <c r="U880" s="95"/>
      <c r="Z880" s="95"/>
    </row>
    <row r="881" spans="4:26" x14ac:dyDescent="0.45">
      <c r="D881" s="23"/>
      <c r="K881" s="95"/>
      <c r="M881" s="95"/>
      <c r="N881" s="95"/>
      <c r="O881" s="117"/>
      <c r="P881" s="95"/>
      <c r="Q881" s="95"/>
      <c r="R881" s="95"/>
      <c r="S881" s="426"/>
      <c r="U881" s="95"/>
      <c r="Z881" s="95"/>
    </row>
    <row r="882" spans="4:26" x14ac:dyDescent="0.45">
      <c r="D882" s="23"/>
      <c r="K882" s="95"/>
      <c r="M882" s="95"/>
      <c r="N882" s="95"/>
      <c r="O882" s="117"/>
      <c r="P882" s="95"/>
      <c r="Q882" s="95"/>
      <c r="R882" s="95"/>
      <c r="S882" s="426"/>
      <c r="U882" s="95"/>
      <c r="Z882" s="95"/>
    </row>
    <row r="883" spans="4:26" x14ac:dyDescent="0.45">
      <c r="D883" s="23"/>
      <c r="K883" s="95"/>
      <c r="M883" s="95"/>
      <c r="N883" s="95"/>
      <c r="O883" s="117"/>
      <c r="P883" s="95"/>
      <c r="Q883" s="95"/>
      <c r="R883" s="95"/>
      <c r="S883" s="426"/>
      <c r="U883" s="95"/>
      <c r="Z883" s="95"/>
    </row>
    <row r="884" spans="4:26" x14ac:dyDescent="0.45">
      <c r="D884" s="23"/>
      <c r="K884" s="95"/>
      <c r="M884" s="95"/>
      <c r="N884" s="95"/>
      <c r="O884" s="117"/>
      <c r="P884" s="95"/>
      <c r="Q884" s="95"/>
      <c r="R884" s="95"/>
      <c r="S884" s="426"/>
      <c r="U884" s="95"/>
      <c r="Z884" s="95"/>
    </row>
    <row r="885" spans="4:26" x14ac:dyDescent="0.45">
      <c r="D885" s="23"/>
      <c r="K885" s="95"/>
      <c r="M885" s="95"/>
      <c r="N885" s="95"/>
      <c r="O885" s="117"/>
      <c r="P885" s="95"/>
      <c r="Q885" s="95"/>
      <c r="R885" s="95"/>
      <c r="S885" s="426"/>
      <c r="U885" s="95"/>
      <c r="Z885" s="95"/>
    </row>
    <row r="886" spans="4:26" x14ac:dyDescent="0.45">
      <c r="D886" s="23"/>
      <c r="K886" s="95"/>
      <c r="M886" s="95"/>
      <c r="N886" s="95"/>
      <c r="O886" s="117"/>
      <c r="P886" s="95"/>
      <c r="Q886" s="95"/>
      <c r="R886" s="95"/>
      <c r="S886" s="426"/>
      <c r="U886" s="95"/>
      <c r="Z886" s="95"/>
    </row>
    <row r="887" spans="4:26" x14ac:dyDescent="0.45">
      <c r="D887" s="23"/>
      <c r="K887" s="95"/>
      <c r="M887" s="95"/>
      <c r="N887" s="95"/>
      <c r="O887" s="117"/>
      <c r="P887" s="95"/>
      <c r="Q887" s="95"/>
      <c r="R887" s="95"/>
      <c r="S887" s="426"/>
      <c r="U887" s="95"/>
      <c r="Z887" s="95"/>
    </row>
    <row r="888" spans="4:26" x14ac:dyDescent="0.45">
      <c r="D888" s="23"/>
      <c r="K888" s="95"/>
      <c r="M888" s="95"/>
      <c r="N888" s="95"/>
      <c r="O888" s="117"/>
      <c r="P888" s="95"/>
      <c r="Q888" s="95"/>
      <c r="R888" s="95"/>
      <c r="S888" s="426"/>
      <c r="U888" s="95"/>
      <c r="Z888" s="95"/>
    </row>
    <row r="889" spans="4:26" x14ac:dyDescent="0.45">
      <c r="D889" s="23"/>
      <c r="K889" s="95"/>
      <c r="M889" s="95"/>
      <c r="N889" s="95"/>
      <c r="O889" s="117"/>
      <c r="P889" s="95"/>
      <c r="Q889" s="95"/>
      <c r="R889" s="95"/>
      <c r="S889" s="426"/>
      <c r="U889" s="95"/>
      <c r="Z889" s="95"/>
    </row>
    <row r="890" spans="4:26" x14ac:dyDescent="0.45">
      <c r="D890" s="23"/>
      <c r="K890" s="95"/>
      <c r="M890" s="95"/>
      <c r="N890" s="95"/>
      <c r="O890" s="117"/>
      <c r="P890" s="95"/>
      <c r="Q890" s="95"/>
      <c r="R890" s="95"/>
      <c r="S890" s="426"/>
      <c r="U890" s="95"/>
      <c r="Z890" s="95"/>
    </row>
    <row r="891" spans="4:26" x14ac:dyDescent="0.45">
      <c r="D891" s="23"/>
      <c r="K891" s="95"/>
      <c r="M891" s="95"/>
      <c r="N891" s="95"/>
      <c r="O891" s="117"/>
      <c r="P891" s="95"/>
      <c r="Q891" s="95"/>
      <c r="R891" s="95"/>
      <c r="S891" s="426"/>
      <c r="U891" s="95"/>
      <c r="Z891" s="95"/>
    </row>
    <row r="892" spans="4:26" x14ac:dyDescent="0.45">
      <c r="D892" s="23"/>
      <c r="K892" s="95"/>
      <c r="M892" s="95"/>
      <c r="N892" s="95"/>
      <c r="O892" s="117"/>
      <c r="P892" s="95"/>
      <c r="Q892" s="95"/>
      <c r="R892" s="95"/>
      <c r="S892" s="426"/>
      <c r="U892" s="95"/>
      <c r="Z892" s="95"/>
    </row>
    <row r="893" spans="4:26" x14ac:dyDescent="0.45">
      <c r="D893" s="23"/>
      <c r="K893" s="95"/>
      <c r="M893" s="95"/>
      <c r="N893" s="95"/>
      <c r="O893" s="117"/>
      <c r="P893" s="95"/>
      <c r="Q893" s="95"/>
      <c r="R893" s="95"/>
      <c r="S893" s="426"/>
      <c r="U893" s="95"/>
      <c r="Z893" s="95"/>
    </row>
    <row r="894" spans="4:26" x14ac:dyDescent="0.45">
      <c r="D894" s="23"/>
      <c r="K894" s="95"/>
      <c r="M894" s="95"/>
      <c r="N894" s="95"/>
      <c r="O894" s="117"/>
      <c r="P894" s="95"/>
      <c r="Q894" s="95"/>
      <c r="R894" s="95"/>
      <c r="S894" s="426"/>
      <c r="U894" s="95"/>
      <c r="Z894" s="95"/>
    </row>
    <row r="895" spans="4:26" x14ac:dyDescent="0.45">
      <c r="D895" s="23"/>
      <c r="K895" s="95"/>
      <c r="M895" s="95"/>
      <c r="N895" s="95"/>
      <c r="O895" s="117"/>
      <c r="P895" s="95"/>
      <c r="Q895" s="95"/>
      <c r="R895" s="95"/>
      <c r="S895" s="426"/>
      <c r="U895" s="95"/>
      <c r="Z895" s="95"/>
    </row>
    <row r="896" spans="4:26" x14ac:dyDescent="0.45">
      <c r="D896" s="23"/>
      <c r="K896" s="95"/>
      <c r="M896" s="95"/>
      <c r="N896" s="95"/>
      <c r="O896" s="117"/>
      <c r="P896" s="95"/>
      <c r="Q896" s="95"/>
      <c r="R896" s="95"/>
      <c r="S896" s="426"/>
      <c r="U896" s="95"/>
      <c r="Z896" s="95"/>
    </row>
    <row r="897" spans="4:26" x14ac:dyDescent="0.45">
      <c r="D897" s="23"/>
      <c r="K897" s="95"/>
      <c r="M897" s="95"/>
      <c r="N897" s="95"/>
      <c r="O897" s="117"/>
      <c r="P897" s="95"/>
      <c r="Q897" s="95"/>
      <c r="R897" s="95"/>
      <c r="S897" s="426"/>
      <c r="U897" s="95"/>
      <c r="Z897" s="95"/>
    </row>
    <row r="898" spans="4:26" x14ac:dyDescent="0.45">
      <c r="D898" s="23"/>
      <c r="K898" s="95"/>
      <c r="M898" s="95"/>
      <c r="N898" s="95"/>
      <c r="O898" s="117"/>
      <c r="P898" s="95"/>
      <c r="Q898" s="95"/>
      <c r="R898" s="95"/>
      <c r="S898" s="426"/>
      <c r="U898" s="95"/>
      <c r="Z898" s="95"/>
    </row>
    <row r="899" spans="4:26" x14ac:dyDescent="0.45">
      <c r="D899" s="23"/>
      <c r="K899" s="95"/>
      <c r="M899" s="95"/>
      <c r="N899" s="95"/>
      <c r="O899" s="117"/>
      <c r="P899" s="95"/>
      <c r="Q899" s="95"/>
      <c r="R899" s="95"/>
      <c r="S899" s="426"/>
      <c r="U899" s="95"/>
      <c r="Z899" s="95"/>
    </row>
    <row r="900" spans="4:26" x14ac:dyDescent="0.45">
      <c r="D900" s="23"/>
      <c r="K900" s="95"/>
      <c r="M900" s="95"/>
      <c r="N900" s="95"/>
      <c r="O900" s="117"/>
      <c r="P900" s="95"/>
      <c r="Q900" s="95"/>
      <c r="R900" s="95"/>
      <c r="S900" s="426"/>
      <c r="U900" s="95"/>
      <c r="Z900" s="95"/>
    </row>
    <row r="901" spans="4:26" x14ac:dyDescent="0.45">
      <c r="D901" s="23"/>
      <c r="K901" s="95"/>
      <c r="M901" s="95"/>
      <c r="N901" s="95"/>
      <c r="O901" s="117"/>
      <c r="P901" s="95"/>
      <c r="Q901" s="95"/>
      <c r="R901" s="95"/>
      <c r="S901" s="426"/>
      <c r="U901" s="95"/>
      <c r="Z901" s="95"/>
    </row>
    <row r="902" spans="4:26" x14ac:dyDescent="0.45">
      <c r="D902" s="23"/>
      <c r="K902" s="95"/>
      <c r="M902" s="95"/>
      <c r="N902" s="95"/>
      <c r="O902" s="117"/>
      <c r="P902" s="95"/>
      <c r="Q902" s="95"/>
      <c r="R902" s="95"/>
      <c r="S902" s="426"/>
      <c r="U902" s="95"/>
      <c r="Z902" s="95"/>
    </row>
    <row r="903" spans="4:26" x14ac:dyDescent="0.45">
      <c r="D903" s="23"/>
      <c r="K903" s="95"/>
      <c r="M903" s="95"/>
      <c r="N903" s="95"/>
      <c r="O903" s="117"/>
      <c r="P903" s="95"/>
      <c r="Q903" s="95"/>
      <c r="R903" s="95"/>
      <c r="S903" s="426"/>
      <c r="U903" s="95"/>
      <c r="Z903" s="95"/>
    </row>
    <row r="904" spans="4:26" x14ac:dyDescent="0.45">
      <c r="D904" s="23"/>
      <c r="K904" s="95"/>
      <c r="M904" s="95"/>
      <c r="N904" s="95"/>
      <c r="O904" s="117"/>
      <c r="P904" s="95"/>
      <c r="Q904" s="95"/>
      <c r="R904" s="95"/>
      <c r="S904" s="426"/>
      <c r="U904" s="95"/>
      <c r="Z904" s="95"/>
    </row>
    <row r="905" spans="4:26" x14ac:dyDescent="0.45">
      <c r="D905" s="23"/>
      <c r="K905" s="95"/>
      <c r="M905" s="95"/>
      <c r="N905" s="95"/>
      <c r="O905" s="117"/>
      <c r="P905" s="95"/>
      <c r="Q905" s="95"/>
      <c r="R905" s="95"/>
      <c r="S905" s="426"/>
      <c r="U905" s="95"/>
      <c r="Z905" s="95"/>
    </row>
    <row r="906" spans="4:26" x14ac:dyDescent="0.45">
      <c r="D906" s="23"/>
      <c r="K906" s="95"/>
      <c r="M906" s="95"/>
      <c r="N906" s="95"/>
      <c r="O906" s="117"/>
      <c r="P906" s="95"/>
      <c r="Q906" s="95"/>
      <c r="R906" s="95"/>
      <c r="S906" s="426"/>
      <c r="U906" s="95"/>
      <c r="Z906" s="95"/>
    </row>
    <row r="907" spans="4:26" x14ac:dyDescent="0.45">
      <c r="D907" s="23"/>
      <c r="K907" s="95"/>
      <c r="M907" s="95"/>
      <c r="N907" s="95"/>
      <c r="O907" s="117"/>
      <c r="P907" s="95"/>
      <c r="Q907" s="95"/>
      <c r="R907" s="95"/>
      <c r="S907" s="426"/>
      <c r="U907" s="95"/>
      <c r="Z907" s="95"/>
    </row>
    <row r="908" spans="4:26" x14ac:dyDescent="0.45">
      <c r="D908" s="23"/>
      <c r="K908" s="95"/>
      <c r="M908" s="95"/>
      <c r="N908" s="95"/>
      <c r="O908" s="117"/>
      <c r="P908" s="95"/>
      <c r="Q908" s="95"/>
      <c r="R908" s="95"/>
      <c r="S908" s="426"/>
      <c r="U908" s="95"/>
      <c r="Z908" s="95"/>
    </row>
    <row r="909" spans="4:26" x14ac:dyDescent="0.45">
      <c r="D909" s="23"/>
      <c r="K909" s="95"/>
      <c r="M909" s="95"/>
      <c r="N909" s="95"/>
      <c r="O909" s="117"/>
      <c r="P909" s="95"/>
      <c r="Q909" s="95"/>
      <c r="R909" s="95"/>
      <c r="S909" s="426"/>
      <c r="U909" s="95"/>
      <c r="Z909" s="95"/>
    </row>
    <row r="910" spans="4:26" x14ac:dyDescent="0.45">
      <c r="D910" s="23"/>
      <c r="K910" s="95"/>
      <c r="M910" s="95"/>
      <c r="N910" s="95"/>
      <c r="O910" s="117"/>
      <c r="P910" s="95"/>
      <c r="Q910" s="95"/>
      <c r="R910" s="95"/>
      <c r="S910" s="426"/>
      <c r="U910" s="95"/>
      <c r="Z910" s="95"/>
    </row>
    <row r="911" spans="4:26" x14ac:dyDescent="0.45">
      <c r="D911" s="23"/>
      <c r="K911" s="95"/>
      <c r="M911" s="95"/>
      <c r="N911" s="95"/>
      <c r="O911" s="117"/>
      <c r="P911" s="95"/>
      <c r="Q911" s="95"/>
      <c r="R911" s="95"/>
      <c r="S911" s="426"/>
      <c r="U911" s="95"/>
      <c r="Z911" s="95"/>
    </row>
    <row r="912" spans="4:26" x14ac:dyDescent="0.45">
      <c r="D912" s="23"/>
      <c r="K912" s="95"/>
      <c r="M912" s="95"/>
      <c r="N912" s="95"/>
      <c r="O912" s="117"/>
      <c r="P912" s="95"/>
      <c r="Q912" s="95"/>
      <c r="R912" s="95"/>
      <c r="S912" s="426"/>
      <c r="U912" s="95"/>
      <c r="Z912" s="95"/>
    </row>
    <row r="913" spans="4:26" x14ac:dyDescent="0.45">
      <c r="D913" s="23"/>
      <c r="K913" s="95"/>
      <c r="M913" s="95"/>
      <c r="N913" s="95"/>
      <c r="O913" s="117"/>
      <c r="P913" s="95"/>
      <c r="Q913" s="95"/>
      <c r="R913" s="95"/>
      <c r="S913" s="426"/>
      <c r="U913" s="95"/>
      <c r="Z913" s="95"/>
    </row>
    <row r="914" spans="4:26" x14ac:dyDescent="0.45">
      <c r="D914" s="23"/>
      <c r="K914" s="95"/>
      <c r="M914" s="95"/>
      <c r="N914" s="95"/>
      <c r="O914" s="117"/>
      <c r="P914" s="95"/>
      <c r="Q914" s="95"/>
      <c r="R914" s="95"/>
      <c r="S914" s="426"/>
      <c r="U914" s="95"/>
      <c r="Z914" s="95"/>
    </row>
    <row r="915" spans="4:26" x14ac:dyDescent="0.45">
      <c r="D915" s="23"/>
      <c r="K915" s="95"/>
      <c r="M915" s="95"/>
      <c r="N915" s="95"/>
      <c r="O915" s="117"/>
      <c r="P915" s="95"/>
      <c r="Q915" s="95"/>
      <c r="R915" s="95"/>
      <c r="S915" s="426"/>
      <c r="U915" s="95"/>
      <c r="Z915" s="95"/>
    </row>
    <row r="916" spans="4:26" x14ac:dyDescent="0.45">
      <c r="D916" s="23"/>
      <c r="K916" s="95"/>
      <c r="M916" s="95"/>
      <c r="N916" s="95"/>
      <c r="O916" s="117"/>
      <c r="P916" s="95"/>
      <c r="Q916" s="95"/>
      <c r="R916" s="95"/>
      <c r="S916" s="426"/>
      <c r="U916" s="95"/>
      <c r="Z916" s="95"/>
    </row>
    <row r="917" spans="4:26" x14ac:dyDescent="0.45">
      <c r="D917" s="23"/>
      <c r="K917" s="95"/>
      <c r="M917" s="95"/>
      <c r="N917" s="95"/>
      <c r="O917" s="117"/>
      <c r="P917" s="95"/>
      <c r="Q917" s="95"/>
      <c r="R917" s="95"/>
      <c r="S917" s="426"/>
      <c r="U917" s="95"/>
      <c r="Z917" s="95"/>
    </row>
    <row r="918" spans="4:26" x14ac:dyDescent="0.45">
      <c r="D918" s="23"/>
      <c r="K918" s="95"/>
      <c r="M918" s="95"/>
      <c r="N918" s="95"/>
      <c r="O918" s="117"/>
      <c r="P918" s="95"/>
      <c r="Q918" s="95"/>
      <c r="R918" s="95"/>
      <c r="S918" s="426"/>
      <c r="U918" s="95"/>
      <c r="Z918" s="95"/>
    </row>
    <row r="919" spans="4:26" x14ac:dyDescent="0.45">
      <c r="D919" s="23"/>
      <c r="K919" s="95"/>
      <c r="M919" s="95"/>
      <c r="N919" s="95"/>
      <c r="O919" s="117"/>
      <c r="P919" s="95"/>
      <c r="Q919" s="95"/>
      <c r="R919" s="95"/>
      <c r="S919" s="426"/>
      <c r="U919" s="95"/>
      <c r="Z919" s="95"/>
    </row>
    <row r="920" spans="4:26" x14ac:dyDescent="0.45">
      <c r="D920" s="23"/>
      <c r="K920" s="95"/>
      <c r="M920" s="95"/>
      <c r="N920" s="95"/>
      <c r="O920" s="117"/>
      <c r="P920" s="95"/>
      <c r="Q920" s="95"/>
      <c r="R920" s="95"/>
      <c r="S920" s="426"/>
      <c r="U920" s="95"/>
      <c r="Z920" s="95"/>
    </row>
    <row r="921" spans="4:26" x14ac:dyDescent="0.45">
      <c r="D921" s="23"/>
      <c r="K921" s="95"/>
      <c r="M921" s="95"/>
      <c r="N921" s="95"/>
      <c r="O921" s="117"/>
      <c r="P921" s="95"/>
      <c r="Q921" s="95"/>
      <c r="R921" s="95"/>
      <c r="S921" s="426"/>
      <c r="U921" s="95"/>
      <c r="Z921" s="95"/>
    </row>
    <row r="922" spans="4:26" x14ac:dyDescent="0.45">
      <c r="D922" s="23"/>
      <c r="K922" s="95"/>
      <c r="M922" s="95"/>
      <c r="N922" s="95"/>
      <c r="O922" s="117"/>
      <c r="P922" s="95"/>
      <c r="Q922" s="95"/>
      <c r="R922" s="95"/>
      <c r="S922" s="426"/>
      <c r="U922" s="95"/>
      <c r="Z922" s="95"/>
    </row>
    <row r="923" spans="4:26" x14ac:dyDescent="0.45">
      <c r="D923" s="23"/>
      <c r="K923" s="95"/>
      <c r="M923" s="95"/>
      <c r="N923" s="95"/>
      <c r="O923" s="117"/>
      <c r="P923" s="95"/>
      <c r="Q923" s="95"/>
      <c r="R923" s="95"/>
      <c r="S923" s="426"/>
      <c r="U923" s="95"/>
      <c r="Z923" s="95"/>
    </row>
    <row r="924" spans="4:26" x14ac:dyDescent="0.45">
      <c r="D924" s="23"/>
      <c r="K924" s="95"/>
      <c r="M924" s="95"/>
      <c r="N924" s="95"/>
      <c r="O924" s="117"/>
      <c r="P924" s="95"/>
      <c r="Q924" s="95"/>
      <c r="R924" s="95"/>
      <c r="S924" s="426"/>
      <c r="U924" s="95"/>
      <c r="Z924" s="95"/>
    </row>
    <row r="925" spans="4:26" x14ac:dyDescent="0.45">
      <c r="D925" s="23"/>
      <c r="K925" s="95"/>
      <c r="M925" s="95"/>
      <c r="N925" s="95"/>
      <c r="O925" s="117"/>
      <c r="P925" s="95"/>
      <c r="Q925" s="95"/>
      <c r="R925" s="95"/>
      <c r="S925" s="426"/>
      <c r="U925" s="95"/>
      <c r="Z925" s="95"/>
    </row>
    <row r="926" spans="4:26" x14ac:dyDescent="0.45">
      <c r="D926" s="23"/>
      <c r="K926" s="95"/>
      <c r="M926" s="95"/>
      <c r="N926" s="95"/>
      <c r="O926" s="117"/>
      <c r="P926" s="95"/>
      <c r="Q926" s="95"/>
      <c r="R926" s="95"/>
      <c r="S926" s="426"/>
      <c r="U926" s="95"/>
      <c r="Z926" s="95"/>
    </row>
    <row r="927" spans="4:26" x14ac:dyDescent="0.45">
      <c r="D927" s="23"/>
      <c r="K927" s="95"/>
      <c r="M927" s="95"/>
      <c r="N927" s="95"/>
      <c r="O927" s="117"/>
      <c r="P927" s="95"/>
      <c r="Q927" s="95"/>
      <c r="R927" s="95"/>
      <c r="S927" s="426"/>
      <c r="U927" s="95"/>
      <c r="Z927" s="95"/>
    </row>
    <row r="928" spans="4:26" x14ac:dyDescent="0.45">
      <c r="D928" s="23"/>
      <c r="K928" s="95"/>
      <c r="M928" s="95"/>
      <c r="N928" s="95"/>
      <c r="O928" s="117"/>
      <c r="P928" s="95"/>
      <c r="Q928" s="95"/>
      <c r="R928" s="95"/>
      <c r="S928" s="426"/>
      <c r="U928" s="95"/>
      <c r="Z928" s="95"/>
    </row>
    <row r="929" spans="4:26" x14ac:dyDescent="0.45">
      <c r="D929" s="23"/>
      <c r="K929" s="95"/>
      <c r="M929" s="95"/>
      <c r="N929" s="95"/>
      <c r="O929" s="117"/>
      <c r="P929" s="95"/>
      <c r="Q929" s="95"/>
      <c r="R929" s="95"/>
      <c r="S929" s="426"/>
      <c r="U929" s="95"/>
      <c r="Z929" s="95"/>
    </row>
    <row r="930" spans="4:26" x14ac:dyDescent="0.45">
      <c r="D930" s="23"/>
      <c r="K930" s="95"/>
      <c r="M930" s="95"/>
      <c r="N930" s="95"/>
      <c r="O930" s="117"/>
      <c r="P930" s="95"/>
      <c r="Q930" s="95"/>
      <c r="R930" s="95"/>
      <c r="S930" s="426"/>
      <c r="U930" s="95"/>
      <c r="Z930" s="95"/>
    </row>
    <row r="931" spans="4:26" x14ac:dyDescent="0.45">
      <c r="D931" s="23"/>
      <c r="K931" s="95"/>
      <c r="M931" s="95"/>
      <c r="N931" s="95"/>
      <c r="O931" s="117"/>
      <c r="P931" s="95"/>
      <c r="Q931" s="95"/>
      <c r="R931" s="95"/>
      <c r="S931" s="426"/>
      <c r="U931" s="95"/>
      <c r="Z931" s="95"/>
    </row>
    <row r="932" spans="4:26" x14ac:dyDescent="0.45">
      <c r="D932" s="23"/>
      <c r="K932" s="95"/>
      <c r="M932" s="95"/>
      <c r="N932" s="95"/>
      <c r="O932" s="117"/>
      <c r="P932" s="95"/>
      <c r="Q932" s="95"/>
      <c r="R932" s="95"/>
      <c r="S932" s="426"/>
      <c r="U932" s="95"/>
      <c r="Z932" s="95"/>
    </row>
    <row r="933" spans="4:26" x14ac:dyDescent="0.45">
      <c r="D933" s="23"/>
      <c r="K933" s="95"/>
      <c r="M933" s="95"/>
      <c r="N933" s="95"/>
      <c r="O933" s="117"/>
      <c r="P933" s="95"/>
      <c r="Q933" s="95"/>
      <c r="R933" s="95"/>
      <c r="S933" s="426"/>
      <c r="U933" s="95"/>
      <c r="Z933" s="95"/>
    </row>
    <row r="934" spans="4:26" x14ac:dyDescent="0.45">
      <c r="D934" s="23"/>
      <c r="K934" s="95"/>
      <c r="M934" s="95"/>
      <c r="N934" s="95"/>
      <c r="O934" s="117"/>
      <c r="P934" s="95"/>
      <c r="Q934" s="95"/>
      <c r="R934" s="95"/>
      <c r="S934" s="426"/>
      <c r="U934" s="95"/>
      <c r="Z934" s="95"/>
    </row>
    <row r="935" spans="4:26" x14ac:dyDescent="0.45">
      <c r="D935" s="23"/>
      <c r="K935" s="95"/>
      <c r="M935" s="95"/>
      <c r="N935" s="95"/>
      <c r="O935" s="117"/>
      <c r="P935" s="95"/>
      <c r="Q935" s="95"/>
      <c r="R935" s="95"/>
      <c r="S935" s="426"/>
      <c r="U935" s="95"/>
      <c r="Z935" s="95"/>
    </row>
    <row r="936" spans="4:26" x14ac:dyDescent="0.45">
      <c r="D936" s="23"/>
      <c r="K936" s="95"/>
      <c r="M936" s="95"/>
      <c r="N936" s="95"/>
      <c r="O936" s="117"/>
      <c r="P936" s="95"/>
      <c r="Q936" s="95"/>
      <c r="R936" s="95"/>
      <c r="S936" s="426"/>
      <c r="U936" s="95"/>
      <c r="Z936" s="95"/>
    </row>
    <row r="937" spans="4:26" x14ac:dyDescent="0.45">
      <c r="D937" s="23"/>
      <c r="K937" s="95"/>
      <c r="M937" s="95"/>
      <c r="N937" s="95"/>
      <c r="O937" s="117"/>
      <c r="P937" s="95"/>
      <c r="Q937" s="95"/>
      <c r="R937" s="95"/>
      <c r="S937" s="426"/>
      <c r="U937" s="95"/>
      <c r="Z937" s="95"/>
    </row>
    <row r="938" spans="4:26" x14ac:dyDescent="0.45">
      <c r="D938" s="23"/>
      <c r="K938" s="95"/>
      <c r="M938" s="95"/>
      <c r="N938" s="95"/>
      <c r="O938" s="117"/>
      <c r="P938" s="95"/>
      <c r="Q938" s="95"/>
      <c r="R938" s="95"/>
      <c r="S938" s="426"/>
      <c r="U938" s="95"/>
      <c r="Z938" s="95"/>
    </row>
    <row r="939" spans="4:26" x14ac:dyDescent="0.45">
      <c r="D939" s="23"/>
      <c r="K939" s="95"/>
      <c r="M939" s="95"/>
      <c r="N939" s="95"/>
      <c r="O939" s="117"/>
      <c r="P939" s="95"/>
      <c r="Q939" s="95"/>
      <c r="R939" s="95"/>
      <c r="S939" s="426"/>
      <c r="U939" s="95"/>
      <c r="Z939" s="95"/>
    </row>
    <row r="940" spans="4:26" x14ac:dyDescent="0.45">
      <c r="D940" s="23"/>
      <c r="K940" s="95"/>
      <c r="M940" s="95"/>
      <c r="N940" s="95"/>
      <c r="O940" s="117"/>
      <c r="P940" s="95"/>
      <c r="Q940" s="95"/>
      <c r="R940" s="95"/>
      <c r="S940" s="426"/>
      <c r="U940" s="95"/>
      <c r="Z940" s="95"/>
    </row>
    <row r="941" spans="4:26" x14ac:dyDescent="0.45">
      <c r="D941" s="23"/>
      <c r="K941" s="95"/>
      <c r="M941" s="95"/>
      <c r="N941" s="95"/>
      <c r="O941" s="117"/>
      <c r="P941" s="95"/>
      <c r="Q941" s="95"/>
      <c r="R941" s="95"/>
      <c r="S941" s="426"/>
      <c r="U941" s="95"/>
      <c r="Z941" s="95"/>
    </row>
    <row r="942" spans="4:26" x14ac:dyDescent="0.45">
      <c r="D942" s="23"/>
      <c r="K942" s="95"/>
      <c r="M942" s="95"/>
      <c r="N942" s="95"/>
      <c r="O942" s="117"/>
      <c r="P942" s="95"/>
      <c r="Q942" s="95"/>
      <c r="R942" s="95"/>
      <c r="S942" s="426"/>
      <c r="U942" s="95"/>
      <c r="Z942" s="95"/>
    </row>
    <row r="943" spans="4:26" x14ac:dyDescent="0.45">
      <c r="D943" s="23"/>
      <c r="K943" s="95"/>
      <c r="M943" s="95"/>
      <c r="N943" s="95"/>
      <c r="O943" s="117"/>
      <c r="P943" s="95"/>
      <c r="Q943" s="95"/>
      <c r="R943" s="95"/>
      <c r="S943" s="426"/>
      <c r="U943" s="95"/>
      <c r="Z943" s="95"/>
    </row>
    <row r="944" spans="4:26" x14ac:dyDescent="0.45">
      <c r="D944" s="23"/>
      <c r="K944" s="95"/>
      <c r="M944" s="95"/>
      <c r="N944" s="95"/>
      <c r="O944" s="117"/>
      <c r="P944" s="95"/>
      <c r="Q944" s="95"/>
      <c r="R944" s="95"/>
      <c r="S944" s="426"/>
      <c r="U944" s="95"/>
      <c r="Z944" s="95"/>
    </row>
    <row r="945" spans="4:26" x14ac:dyDescent="0.45">
      <c r="D945" s="23"/>
      <c r="K945" s="95"/>
      <c r="M945" s="95"/>
      <c r="N945" s="95"/>
      <c r="O945" s="117"/>
      <c r="P945" s="95"/>
      <c r="Q945" s="95"/>
      <c r="R945" s="95"/>
      <c r="S945" s="426"/>
      <c r="U945" s="95"/>
      <c r="Z945" s="95"/>
    </row>
    <row r="946" spans="4:26" x14ac:dyDescent="0.45">
      <c r="D946" s="23"/>
      <c r="K946" s="95"/>
      <c r="M946" s="95"/>
      <c r="N946" s="95"/>
      <c r="O946" s="117"/>
      <c r="P946" s="95"/>
      <c r="Q946" s="95"/>
      <c r="R946" s="95"/>
      <c r="S946" s="426"/>
      <c r="U946" s="95"/>
      <c r="Z946" s="95"/>
    </row>
    <row r="947" spans="4:26" x14ac:dyDescent="0.45">
      <c r="D947" s="23"/>
      <c r="K947" s="95"/>
      <c r="M947" s="95"/>
      <c r="N947" s="95"/>
      <c r="O947" s="117"/>
      <c r="P947" s="95"/>
      <c r="Q947" s="95"/>
      <c r="R947" s="95"/>
      <c r="S947" s="426"/>
      <c r="U947" s="95"/>
      <c r="Z947" s="95"/>
    </row>
    <row r="948" spans="4:26" x14ac:dyDescent="0.45">
      <c r="D948" s="23"/>
      <c r="K948" s="95"/>
      <c r="M948" s="95"/>
      <c r="N948" s="95"/>
      <c r="O948" s="117"/>
      <c r="P948" s="95"/>
      <c r="Q948" s="95"/>
      <c r="R948" s="95"/>
      <c r="S948" s="426"/>
      <c r="U948" s="95"/>
      <c r="Z948" s="95"/>
    </row>
    <row r="949" spans="4:26" x14ac:dyDescent="0.45">
      <c r="D949" s="23"/>
      <c r="K949" s="95"/>
      <c r="M949" s="95"/>
      <c r="N949" s="95"/>
      <c r="O949" s="117"/>
      <c r="P949" s="95"/>
      <c r="Q949" s="95"/>
      <c r="R949" s="95"/>
      <c r="S949" s="426"/>
      <c r="U949" s="95"/>
      <c r="Z949" s="95"/>
    </row>
    <row r="950" spans="4:26" x14ac:dyDescent="0.45">
      <c r="D950" s="23"/>
      <c r="K950" s="95"/>
      <c r="M950" s="95"/>
      <c r="N950" s="95"/>
      <c r="O950" s="117"/>
      <c r="P950" s="95"/>
      <c r="Q950" s="95"/>
      <c r="R950" s="95"/>
      <c r="S950" s="426"/>
      <c r="U950" s="95"/>
      <c r="Z950" s="95"/>
    </row>
    <row r="951" spans="4:26" x14ac:dyDescent="0.45">
      <c r="D951" s="23"/>
      <c r="K951" s="95"/>
      <c r="M951" s="95"/>
      <c r="N951" s="95"/>
      <c r="O951" s="117"/>
      <c r="P951" s="95"/>
      <c r="Q951" s="95"/>
      <c r="R951" s="95"/>
      <c r="S951" s="426"/>
      <c r="U951" s="95"/>
      <c r="Z951" s="95"/>
    </row>
    <row r="952" spans="4:26" x14ac:dyDescent="0.45">
      <c r="D952" s="23"/>
      <c r="K952" s="95"/>
      <c r="M952" s="95"/>
      <c r="N952" s="95"/>
      <c r="O952" s="117"/>
      <c r="P952" s="95"/>
      <c r="Q952" s="95"/>
      <c r="R952" s="95"/>
      <c r="S952" s="426"/>
      <c r="U952" s="95"/>
      <c r="Z952" s="95"/>
    </row>
    <row r="953" spans="4:26" x14ac:dyDescent="0.45">
      <c r="D953" s="23"/>
      <c r="K953" s="95"/>
      <c r="M953" s="95"/>
      <c r="N953" s="95"/>
      <c r="O953" s="117"/>
      <c r="P953" s="95"/>
      <c r="Q953" s="95"/>
      <c r="R953" s="95"/>
      <c r="S953" s="426"/>
      <c r="U953" s="95"/>
      <c r="Z953" s="95"/>
    </row>
    <row r="954" spans="4:26" x14ac:dyDescent="0.45">
      <c r="D954" s="23"/>
      <c r="K954" s="95"/>
      <c r="M954" s="95"/>
      <c r="N954" s="95"/>
      <c r="O954" s="117"/>
      <c r="P954" s="95"/>
      <c r="Q954" s="95"/>
      <c r="R954" s="95"/>
      <c r="S954" s="426"/>
      <c r="U954" s="95"/>
      <c r="Z954" s="95"/>
    </row>
    <row r="955" spans="4:26" x14ac:dyDescent="0.45">
      <c r="D955" s="23"/>
      <c r="K955" s="95"/>
      <c r="M955" s="95"/>
      <c r="N955" s="95"/>
      <c r="O955" s="117"/>
      <c r="P955" s="95"/>
      <c r="Q955" s="95"/>
      <c r="R955" s="95"/>
      <c r="S955" s="426"/>
      <c r="U955" s="95"/>
      <c r="Z955" s="95"/>
    </row>
    <row r="956" spans="4:26" x14ac:dyDescent="0.45">
      <c r="D956" s="23"/>
      <c r="K956" s="95"/>
      <c r="M956" s="95"/>
      <c r="N956" s="95"/>
      <c r="O956" s="117"/>
      <c r="P956" s="95"/>
      <c r="Q956" s="95"/>
      <c r="R956" s="95"/>
      <c r="S956" s="426"/>
      <c r="U956" s="95"/>
      <c r="Z956" s="95"/>
    </row>
    <row r="957" spans="4:26" x14ac:dyDescent="0.45">
      <c r="D957" s="23"/>
      <c r="K957" s="95"/>
      <c r="M957" s="95"/>
      <c r="N957" s="95"/>
      <c r="O957" s="117"/>
      <c r="P957" s="95"/>
      <c r="Q957" s="95"/>
      <c r="R957" s="95"/>
      <c r="S957" s="426"/>
      <c r="U957" s="95"/>
      <c r="Z957" s="95"/>
    </row>
    <row r="958" spans="4:26" x14ac:dyDescent="0.45">
      <c r="D958" s="23"/>
      <c r="K958" s="95"/>
      <c r="M958" s="95"/>
      <c r="N958" s="95"/>
      <c r="O958" s="117"/>
      <c r="P958" s="95"/>
      <c r="Q958" s="95"/>
      <c r="R958" s="95"/>
      <c r="S958" s="426"/>
      <c r="U958" s="95"/>
      <c r="Z958" s="95"/>
    </row>
    <row r="959" spans="4:26" x14ac:dyDescent="0.45">
      <c r="D959" s="23"/>
      <c r="K959" s="95"/>
      <c r="M959" s="95"/>
      <c r="N959" s="95"/>
      <c r="O959" s="117"/>
      <c r="P959" s="95"/>
      <c r="Q959" s="95"/>
      <c r="R959" s="95"/>
      <c r="S959" s="426"/>
      <c r="U959" s="95"/>
      <c r="Z959" s="95"/>
    </row>
    <row r="960" spans="4:26" x14ac:dyDescent="0.45">
      <c r="D960" s="23"/>
      <c r="K960" s="95"/>
      <c r="M960" s="95"/>
      <c r="N960" s="95"/>
      <c r="O960" s="117"/>
      <c r="P960" s="95"/>
      <c r="Q960" s="95"/>
      <c r="R960" s="95"/>
      <c r="S960" s="426"/>
      <c r="U960" s="95"/>
      <c r="Z960" s="95"/>
    </row>
    <row r="961" spans="4:26" x14ac:dyDescent="0.45">
      <c r="D961" s="23"/>
      <c r="K961" s="95"/>
      <c r="M961" s="95"/>
      <c r="N961" s="95"/>
      <c r="O961" s="117"/>
      <c r="P961" s="95"/>
      <c r="Q961" s="95"/>
      <c r="R961" s="95"/>
      <c r="S961" s="426"/>
      <c r="U961" s="95"/>
      <c r="Z961" s="95"/>
    </row>
    <row r="962" spans="4:26" x14ac:dyDescent="0.45">
      <c r="D962" s="23"/>
      <c r="K962" s="95"/>
      <c r="M962" s="95"/>
      <c r="N962" s="95"/>
      <c r="O962" s="117"/>
      <c r="P962" s="95"/>
      <c r="Q962" s="95"/>
      <c r="R962" s="95"/>
      <c r="S962" s="426"/>
      <c r="U962" s="95"/>
      <c r="Z962" s="95"/>
    </row>
    <row r="963" spans="4:26" x14ac:dyDescent="0.45">
      <c r="D963" s="23"/>
      <c r="K963" s="95"/>
      <c r="M963" s="95"/>
      <c r="N963" s="95"/>
      <c r="O963" s="117"/>
      <c r="P963" s="95"/>
      <c r="Q963" s="95"/>
      <c r="R963" s="95"/>
      <c r="S963" s="426"/>
      <c r="U963" s="95"/>
      <c r="Z963" s="95"/>
    </row>
    <row r="964" spans="4:26" x14ac:dyDescent="0.45">
      <c r="D964" s="23"/>
      <c r="K964" s="95"/>
      <c r="M964" s="95"/>
      <c r="N964" s="95"/>
      <c r="O964" s="117"/>
      <c r="P964" s="95"/>
      <c r="Q964" s="95"/>
      <c r="R964" s="95"/>
      <c r="S964" s="426"/>
      <c r="U964" s="95"/>
      <c r="Z964" s="95"/>
    </row>
    <row r="965" spans="4:26" x14ac:dyDescent="0.45">
      <c r="D965" s="23"/>
      <c r="K965" s="95"/>
      <c r="M965" s="95"/>
      <c r="N965" s="95"/>
      <c r="O965" s="117"/>
      <c r="P965" s="95"/>
      <c r="Q965" s="95"/>
      <c r="R965" s="95"/>
      <c r="S965" s="426"/>
      <c r="U965" s="95"/>
      <c r="Z965" s="95"/>
    </row>
    <row r="966" spans="4:26" x14ac:dyDescent="0.45">
      <c r="D966" s="23"/>
      <c r="K966" s="95"/>
      <c r="M966" s="95"/>
      <c r="N966" s="95"/>
      <c r="O966" s="117"/>
      <c r="P966" s="95"/>
      <c r="Q966" s="95"/>
      <c r="R966" s="95"/>
      <c r="S966" s="426"/>
      <c r="U966" s="95"/>
      <c r="Z966" s="95"/>
    </row>
    <row r="967" spans="4:26" x14ac:dyDescent="0.45">
      <c r="D967" s="23"/>
      <c r="K967" s="95"/>
      <c r="M967" s="95"/>
      <c r="N967" s="95"/>
      <c r="O967" s="117"/>
      <c r="P967" s="95"/>
      <c r="Q967" s="95"/>
      <c r="R967" s="95"/>
      <c r="S967" s="426"/>
      <c r="U967" s="95"/>
      <c r="Z967" s="95"/>
    </row>
    <row r="968" spans="4:26" x14ac:dyDescent="0.45">
      <c r="D968" s="23"/>
      <c r="K968" s="95"/>
      <c r="M968" s="95"/>
      <c r="N968" s="95"/>
      <c r="O968" s="117"/>
      <c r="P968" s="95"/>
      <c r="Q968" s="95"/>
      <c r="R968" s="95"/>
      <c r="S968" s="426"/>
      <c r="U968" s="95"/>
      <c r="Z968" s="95"/>
    </row>
    <row r="969" spans="4:26" x14ac:dyDescent="0.45">
      <c r="D969" s="23"/>
      <c r="K969" s="95"/>
      <c r="M969" s="95"/>
      <c r="N969" s="95"/>
      <c r="O969" s="117"/>
      <c r="P969" s="95"/>
      <c r="Q969" s="95"/>
      <c r="R969" s="95"/>
      <c r="S969" s="426"/>
      <c r="U969" s="95"/>
      <c r="Z969" s="95"/>
    </row>
    <row r="970" spans="4:26" x14ac:dyDescent="0.45">
      <c r="D970" s="23"/>
      <c r="K970" s="95"/>
      <c r="M970" s="95"/>
      <c r="N970" s="95"/>
      <c r="O970" s="117"/>
      <c r="P970" s="95"/>
      <c r="Q970" s="95"/>
      <c r="R970" s="95"/>
      <c r="S970" s="426"/>
      <c r="U970" s="95"/>
      <c r="Z970" s="95"/>
    </row>
    <row r="971" spans="4:26" x14ac:dyDescent="0.45">
      <c r="D971" s="23"/>
      <c r="K971" s="95"/>
      <c r="M971" s="95"/>
      <c r="N971" s="95"/>
      <c r="O971" s="117"/>
      <c r="P971" s="95"/>
      <c r="Q971" s="95"/>
      <c r="R971" s="95"/>
      <c r="S971" s="426"/>
      <c r="U971" s="95"/>
      <c r="Z971" s="95"/>
    </row>
    <row r="972" spans="4:26" x14ac:dyDescent="0.45">
      <c r="D972" s="23"/>
      <c r="K972" s="95"/>
      <c r="M972" s="95"/>
      <c r="N972" s="95"/>
      <c r="O972" s="117"/>
      <c r="P972" s="95"/>
      <c r="Q972" s="95"/>
      <c r="R972" s="95"/>
      <c r="S972" s="426"/>
      <c r="U972" s="95"/>
      <c r="Z972" s="95"/>
    </row>
    <row r="973" spans="4:26" x14ac:dyDescent="0.45">
      <c r="D973" s="23"/>
      <c r="K973" s="95"/>
      <c r="M973" s="95"/>
      <c r="N973" s="95"/>
      <c r="O973" s="117"/>
      <c r="P973" s="95"/>
      <c r="Q973" s="95"/>
      <c r="R973" s="95"/>
      <c r="S973" s="426"/>
      <c r="U973" s="95"/>
      <c r="Z973" s="95"/>
    </row>
    <row r="974" spans="4:26" x14ac:dyDescent="0.45">
      <c r="D974" s="23"/>
      <c r="K974" s="95"/>
      <c r="M974" s="95"/>
      <c r="N974" s="95"/>
      <c r="O974" s="117"/>
      <c r="P974" s="95"/>
      <c r="Q974" s="95"/>
      <c r="R974" s="95"/>
      <c r="S974" s="426"/>
      <c r="U974" s="95"/>
      <c r="Z974" s="95"/>
    </row>
    <row r="975" spans="4:26" x14ac:dyDescent="0.45">
      <c r="D975" s="23"/>
      <c r="K975" s="95"/>
      <c r="M975" s="95"/>
      <c r="N975" s="95"/>
      <c r="O975" s="117"/>
      <c r="P975" s="95"/>
      <c r="Q975" s="95"/>
      <c r="R975" s="95"/>
      <c r="S975" s="426"/>
      <c r="U975" s="95"/>
      <c r="Z975" s="95"/>
    </row>
    <row r="976" spans="4:26" x14ac:dyDescent="0.45">
      <c r="D976" s="23"/>
      <c r="K976" s="95"/>
      <c r="M976" s="95"/>
      <c r="N976" s="95"/>
      <c r="O976" s="117"/>
      <c r="P976" s="95"/>
      <c r="Q976" s="95"/>
      <c r="R976" s="95"/>
      <c r="S976" s="426"/>
      <c r="U976" s="95"/>
      <c r="Z976" s="95"/>
    </row>
    <row r="977" spans="4:26" x14ac:dyDescent="0.45">
      <c r="D977" s="23"/>
      <c r="K977" s="95"/>
      <c r="M977" s="95"/>
      <c r="N977" s="95"/>
      <c r="O977" s="117"/>
      <c r="P977" s="95"/>
      <c r="Q977" s="95"/>
      <c r="R977" s="95"/>
      <c r="S977" s="426"/>
      <c r="U977" s="95"/>
      <c r="Z977" s="95"/>
    </row>
    <row r="978" spans="4:26" x14ac:dyDescent="0.45">
      <c r="D978" s="23"/>
      <c r="K978" s="95"/>
      <c r="M978" s="95"/>
      <c r="N978" s="95"/>
      <c r="O978" s="117"/>
      <c r="P978" s="95"/>
      <c r="Q978" s="95"/>
      <c r="R978" s="95"/>
      <c r="S978" s="426"/>
      <c r="U978" s="95"/>
      <c r="Z978" s="95"/>
    </row>
    <row r="979" spans="4:26" x14ac:dyDescent="0.45">
      <c r="D979" s="23"/>
      <c r="K979" s="95"/>
      <c r="M979" s="95"/>
      <c r="N979" s="95"/>
      <c r="O979" s="117"/>
      <c r="P979" s="95"/>
      <c r="Q979" s="95"/>
      <c r="R979" s="95"/>
      <c r="S979" s="426"/>
      <c r="U979" s="95"/>
      <c r="Z979" s="95"/>
    </row>
    <row r="980" spans="4:26" x14ac:dyDescent="0.45">
      <c r="D980" s="23"/>
      <c r="K980" s="95"/>
      <c r="M980" s="95"/>
      <c r="N980" s="95"/>
      <c r="O980" s="117"/>
      <c r="P980" s="95"/>
      <c r="Q980" s="95"/>
      <c r="R980" s="95"/>
      <c r="S980" s="426"/>
      <c r="U980" s="95"/>
      <c r="Z980" s="95"/>
    </row>
    <row r="981" spans="4:26" x14ac:dyDescent="0.45">
      <c r="D981" s="23"/>
      <c r="K981" s="95"/>
      <c r="M981" s="95"/>
      <c r="N981" s="95"/>
      <c r="O981" s="117"/>
      <c r="P981" s="95"/>
      <c r="Q981" s="95"/>
      <c r="R981" s="95"/>
      <c r="S981" s="426"/>
      <c r="U981" s="95"/>
      <c r="Z981" s="95"/>
    </row>
    <row r="982" spans="4:26" x14ac:dyDescent="0.45">
      <c r="D982" s="23"/>
      <c r="K982" s="95"/>
      <c r="M982" s="95"/>
      <c r="N982" s="95"/>
      <c r="O982" s="117"/>
      <c r="P982" s="95"/>
      <c r="Q982" s="95"/>
      <c r="R982" s="95"/>
      <c r="S982" s="426"/>
      <c r="U982" s="95"/>
      <c r="Z982" s="95"/>
    </row>
    <row r="983" spans="4:26" x14ac:dyDescent="0.45">
      <c r="D983" s="23"/>
      <c r="K983" s="95"/>
      <c r="M983" s="95"/>
      <c r="N983" s="95"/>
      <c r="O983" s="117"/>
      <c r="P983" s="95"/>
      <c r="Q983" s="95"/>
      <c r="R983" s="95"/>
      <c r="S983" s="426"/>
      <c r="U983" s="95"/>
      <c r="Z983" s="95"/>
    </row>
    <row r="984" spans="4:26" x14ac:dyDescent="0.45">
      <c r="D984" s="23"/>
      <c r="K984" s="95"/>
      <c r="M984" s="95"/>
      <c r="N984" s="95"/>
      <c r="O984" s="117"/>
      <c r="P984" s="95"/>
      <c r="Q984" s="95"/>
      <c r="R984" s="95"/>
      <c r="S984" s="426"/>
      <c r="U984" s="95"/>
      <c r="Z984" s="95"/>
    </row>
    <row r="985" spans="4:26" x14ac:dyDescent="0.45">
      <c r="D985" s="23"/>
      <c r="K985" s="95"/>
      <c r="M985" s="95"/>
      <c r="N985" s="95"/>
      <c r="O985" s="117"/>
      <c r="P985" s="95"/>
      <c r="Q985" s="95"/>
      <c r="R985" s="95"/>
      <c r="S985" s="426"/>
      <c r="U985" s="95"/>
      <c r="Z985" s="95"/>
    </row>
    <row r="986" spans="4:26" x14ac:dyDescent="0.45">
      <c r="D986" s="23"/>
      <c r="K986" s="95"/>
      <c r="M986" s="95"/>
      <c r="N986" s="95"/>
      <c r="O986" s="117"/>
      <c r="P986" s="95"/>
      <c r="Q986" s="95"/>
      <c r="R986" s="95"/>
      <c r="S986" s="426"/>
      <c r="U986" s="95"/>
      <c r="Z986" s="95"/>
    </row>
    <row r="987" spans="4:26" x14ac:dyDescent="0.45">
      <c r="D987" s="23"/>
      <c r="K987" s="95"/>
      <c r="M987" s="95"/>
      <c r="N987" s="95"/>
      <c r="O987" s="117"/>
      <c r="P987" s="95"/>
      <c r="Q987" s="95"/>
      <c r="R987" s="95"/>
      <c r="S987" s="426"/>
      <c r="U987" s="95"/>
      <c r="Z987" s="95"/>
    </row>
    <row r="988" spans="4:26" x14ac:dyDescent="0.45">
      <c r="D988" s="23"/>
      <c r="K988" s="95"/>
      <c r="M988" s="95"/>
      <c r="N988" s="95"/>
      <c r="O988" s="117"/>
      <c r="P988" s="95"/>
      <c r="Q988" s="95"/>
      <c r="R988" s="95"/>
      <c r="S988" s="426"/>
      <c r="U988" s="95"/>
      <c r="Z988" s="95"/>
    </row>
    <row r="989" spans="4:26" x14ac:dyDescent="0.45">
      <c r="D989" s="23"/>
      <c r="K989" s="95"/>
      <c r="M989" s="95"/>
      <c r="N989" s="95"/>
      <c r="O989" s="117"/>
      <c r="P989" s="95"/>
      <c r="Q989" s="95"/>
      <c r="R989" s="95"/>
      <c r="S989" s="426"/>
      <c r="U989" s="95"/>
      <c r="Z989" s="95"/>
    </row>
    <row r="990" spans="4:26" x14ac:dyDescent="0.45">
      <c r="D990" s="23"/>
      <c r="K990" s="95"/>
      <c r="M990" s="95"/>
      <c r="N990" s="95"/>
      <c r="O990" s="117"/>
      <c r="P990" s="95"/>
      <c r="Q990" s="95"/>
      <c r="R990" s="95"/>
      <c r="S990" s="426"/>
      <c r="U990" s="95"/>
      <c r="Z990" s="95"/>
    </row>
    <row r="991" spans="4:26" x14ac:dyDescent="0.45">
      <c r="D991" s="23"/>
      <c r="K991" s="95"/>
      <c r="M991" s="95"/>
      <c r="N991" s="95"/>
      <c r="O991" s="117"/>
      <c r="P991" s="95"/>
      <c r="Q991" s="95"/>
      <c r="R991" s="95"/>
      <c r="S991" s="426"/>
      <c r="U991" s="95"/>
      <c r="Z991" s="95"/>
    </row>
    <row r="992" spans="4:26" x14ac:dyDescent="0.45">
      <c r="D992" s="23"/>
      <c r="K992" s="95"/>
      <c r="M992" s="95"/>
      <c r="N992" s="95"/>
      <c r="O992" s="117"/>
      <c r="P992" s="95"/>
      <c r="Q992" s="95"/>
      <c r="R992" s="95"/>
      <c r="S992" s="426"/>
      <c r="U992" s="95"/>
      <c r="Z992" s="95"/>
    </row>
    <row r="993" spans="4:26" x14ac:dyDescent="0.45">
      <c r="D993" s="23"/>
      <c r="K993" s="95"/>
      <c r="M993" s="95"/>
      <c r="N993" s="95"/>
      <c r="O993" s="117"/>
      <c r="P993" s="95"/>
      <c r="Q993" s="95"/>
      <c r="R993" s="95"/>
      <c r="S993" s="426"/>
      <c r="U993" s="95"/>
      <c r="Z993" s="95"/>
    </row>
    <row r="994" spans="4:26" x14ac:dyDescent="0.45">
      <c r="D994" s="23"/>
      <c r="K994" s="95"/>
      <c r="M994" s="95"/>
      <c r="N994" s="95"/>
      <c r="O994" s="117"/>
      <c r="P994" s="95"/>
      <c r="Q994" s="95"/>
      <c r="R994" s="95"/>
      <c r="S994" s="426"/>
      <c r="U994" s="95"/>
      <c r="Z994" s="95"/>
    </row>
    <row r="995" spans="4:26" x14ac:dyDescent="0.45">
      <c r="D995" s="23"/>
      <c r="K995" s="95"/>
      <c r="M995" s="95"/>
      <c r="N995" s="95"/>
      <c r="O995" s="117"/>
      <c r="P995" s="95"/>
      <c r="Q995" s="95"/>
      <c r="R995" s="95"/>
      <c r="S995" s="426"/>
      <c r="U995" s="95"/>
      <c r="Z995" s="95"/>
    </row>
    <row r="996" spans="4:26" x14ac:dyDescent="0.45">
      <c r="D996" s="23"/>
      <c r="K996" s="95"/>
      <c r="M996" s="95"/>
      <c r="N996" s="95"/>
      <c r="O996" s="117"/>
      <c r="P996" s="95"/>
      <c r="Q996" s="95"/>
      <c r="R996" s="95"/>
      <c r="S996" s="426"/>
      <c r="U996" s="95"/>
      <c r="Z996" s="95"/>
    </row>
    <row r="997" spans="4:26" x14ac:dyDescent="0.45">
      <c r="D997" s="23"/>
      <c r="K997" s="95"/>
      <c r="M997" s="95"/>
      <c r="N997" s="95"/>
      <c r="O997" s="117"/>
      <c r="P997" s="95"/>
      <c r="Q997" s="95"/>
      <c r="R997" s="95"/>
      <c r="S997" s="426"/>
      <c r="U997" s="95"/>
      <c r="Z997" s="95"/>
    </row>
    <row r="998" spans="4:26" x14ac:dyDescent="0.45">
      <c r="D998" s="23"/>
      <c r="K998" s="95"/>
      <c r="M998" s="95"/>
      <c r="N998" s="95"/>
      <c r="O998" s="117"/>
      <c r="P998" s="95"/>
      <c r="Q998" s="95"/>
      <c r="R998" s="95"/>
      <c r="S998" s="426"/>
      <c r="U998" s="95"/>
      <c r="Z998" s="95"/>
    </row>
    <row r="999" spans="4:26" x14ac:dyDescent="0.45">
      <c r="D999" s="23"/>
      <c r="K999" s="95"/>
      <c r="M999" s="95"/>
      <c r="N999" s="95"/>
      <c r="O999" s="117"/>
      <c r="P999" s="95"/>
      <c r="Q999" s="95"/>
      <c r="R999" s="95"/>
      <c r="S999" s="426"/>
      <c r="U999" s="95"/>
      <c r="Z999" s="95"/>
    </row>
    <row r="1000" spans="4:26" x14ac:dyDescent="0.45">
      <c r="D1000" s="23"/>
      <c r="K1000" s="95"/>
      <c r="M1000" s="95"/>
      <c r="N1000" s="95"/>
      <c r="O1000" s="117"/>
      <c r="P1000" s="95"/>
      <c r="Q1000" s="95"/>
      <c r="R1000" s="95"/>
      <c r="S1000" s="426"/>
      <c r="U1000" s="95"/>
      <c r="Z1000" s="95"/>
    </row>
    <row r="1001" spans="4:26" x14ac:dyDescent="0.45">
      <c r="D1001" s="23"/>
      <c r="K1001" s="95"/>
      <c r="M1001" s="95"/>
      <c r="N1001" s="95"/>
      <c r="O1001" s="117"/>
      <c r="P1001" s="95"/>
      <c r="Q1001" s="95"/>
      <c r="R1001" s="95"/>
      <c r="S1001" s="426"/>
      <c r="U1001" s="95"/>
      <c r="Z1001" s="95"/>
    </row>
    <row r="1002" spans="4:26" x14ac:dyDescent="0.45">
      <c r="D1002" s="23"/>
      <c r="K1002" s="95"/>
      <c r="M1002" s="95"/>
      <c r="N1002" s="95"/>
      <c r="O1002" s="117"/>
      <c r="P1002" s="95"/>
      <c r="Q1002" s="95"/>
      <c r="R1002" s="95"/>
      <c r="S1002" s="426"/>
      <c r="U1002" s="95"/>
      <c r="Z1002" s="95"/>
    </row>
    <row r="1003" spans="4:26" x14ac:dyDescent="0.45">
      <c r="D1003" s="23"/>
      <c r="K1003" s="95"/>
      <c r="M1003" s="95"/>
      <c r="N1003" s="95"/>
      <c r="O1003" s="117"/>
      <c r="P1003" s="95"/>
      <c r="Q1003" s="95"/>
      <c r="R1003" s="95"/>
      <c r="S1003" s="426"/>
      <c r="U1003" s="95"/>
      <c r="Z1003" s="95"/>
    </row>
    <row r="1004" spans="4:26" x14ac:dyDescent="0.45">
      <c r="D1004" s="23"/>
      <c r="K1004" s="95"/>
      <c r="M1004" s="95"/>
      <c r="N1004" s="95"/>
      <c r="O1004" s="117"/>
      <c r="P1004" s="95"/>
      <c r="Q1004" s="95"/>
      <c r="R1004" s="95"/>
      <c r="S1004" s="426"/>
      <c r="U1004" s="95"/>
      <c r="Z1004" s="95"/>
    </row>
    <row r="1005" spans="4:26" x14ac:dyDescent="0.45">
      <c r="D1005" s="23"/>
      <c r="K1005" s="95"/>
      <c r="M1005" s="95"/>
      <c r="N1005" s="95"/>
      <c r="O1005" s="117"/>
      <c r="P1005" s="95"/>
      <c r="Q1005" s="95"/>
      <c r="R1005" s="95"/>
      <c r="S1005" s="426"/>
      <c r="U1005" s="95"/>
      <c r="Z1005" s="95"/>
    </row>
    <row r="1006" spans="4:26" x14ac:dyDescent="0.45">
      <c r="D1006" s="23"/>
      <c r="K1006" s="95"/>
      <c r="M1006" s="95"/>
      <c r="N1006" s="95"/>
      <c r="O1006" s="117"/>
      <c r="P1006" s="95"/>
      <c r="Q1006" s="95"/>
      <c r="R1006" s="95"/>
      <c r="S1006" s="426"/>
      <c r="U1006" s="95"/>
      <c r="Z1006" s="95"/>
    </row>
    <row r="1007" spans="4:26" x14ac:dyDescent="0.45">
      <c r="D1007" s="23"/>
      <c r="K1007" s="95"/>
      <c r="M1007" s="95"/>
      <c r="N1007" s="95"/>
      <c r="O1007" s="117"/>
      <c r="P1007" s="95"/>
      <c r="Q1007" s="95"/>
      <c r="R1007" s="95"/>
      <c r="S1007" s="426"/>
      <c r="U1007" s="95"/>
      <c r="Z1007" s="95"/>
    </row>
    <row r="1008" spans="4:26" x14ac:dyDescent="0.45">
      <c r="D1008" s="23"/>
      <c r="K1008" s="95"/>
      <c r="M1008" s="95"/>
      <c r="N1008" s="95"/>
      <c r="O1008" s="117"/>
      <c r="P1008" s="95"/>
      <c r="Q1008" s="95"/>
      <c r="R1008" s="95"/>
      <c r="S1008" s="426"/>
      <c r="U1008" s="95"/>
      <c r="Z1008" s="95"/>
    </row>
    <row r="1009" spans="4:26" x14ac:dyDescent="0.45">
      <c r="D1009" s="23"/>
      <c r="K1009" s="95"/>
      <c r="M1009" s="95"/>
      <c r="N1009" s="95"/>
      <c r="O1009" s="117"/>
      <c r="P1009" s="95"/>
      <c r="Q1009" s="95"/>
      <c r="R1009" s="95"/>
      <c r="S1009" s="426"/>
      <c r="U1009" s="95"/>
      <c r="Z1009" s="95"/>
    </row>
    <row r="1010" spans="4:26" x14ac:dyDescent="0.45">
      <c r="D1010" s="23"/>
      <c r="K1010" s="95"/>
      <c r="M1010" s="95"/>
      <c r="N1010" s="95"/>
      <c r="O1010" s="117"/>
      <c r="P1010" s="95"/>
      <c r="Q1010" s="95"/>
      <c r="R1010" s="95"/>
      <c r="S1010" s="426"/>
      <c r="U1010" s="95"/>
      <c r="Z1010" s="95"/>
    </row>
    <row r="1011" spans="4:26" x14ac:dyDescent="0.45">
      <c r="D1011" s="23"/>
      <c r="K1011" s="95"/>
      <c r="M1011" s="95"/>
      <c r="N1011" s="95"/>
      <c r="O1011" s="117"/>
      <c r="P1011" s="95"/>
      <c r="Q1011" s="95"/>
      <c r="R1011" s="95"/>
      <c r="S1011" s="426"/>
      <c r="U1011" s="95"/>
      <c r="Z1011" s="95"/>
    </row>
    <row r="1012" spans="4:26" x14ac:dyDescent="0.45">
      <c r="D1012" s="23"/>
      <c r="K1012" s="95"/>
      <c r="M1012" s="95"/>
      <c r="N1012" s="95"/>
      <c r="O1012" s="117"/>
      <c r="P1012" s="95"/>
      <c r="Q1012" s="95"/>
      <c r="R1012" s="95"/>
      <c r="S1012" s="426"/>
      <c r="U1012" s="95"/>
      <c r="Z1012" s="95"/>
    </row>
    <row r="1013" spans="4:26" x14ac:dyDescent="0.45">
      <c r="D1013" s="23"/>
      <c r="K1013" s="95"/>
      <c r="M1013" s="95"/>
      <c r="N1013" s="95"/>
      <c r="O1013" s="117"/>
      <c r="P1013" s="95"/>
      <c r="Q1013" s="95"/>
      <c r="R1013" s="95"/>
      <c r="S1013" s="426"/>
      <c r="U1013" s="95"/>
      <c r="Z1013" s="95"/>
    </row>
    <row r="1014" spans="4:26" x14ac:dyDescent="0.45">
      <c r="D1014" s="23"/>
      <c r="K1014" s="95"/>
      <c r="M1014" s="95"/>
      <c r="N1014" s="95"/>
      <c r="O1014" s="117"/>
      <c r="P1014" s="95"/>
      <c r="Q1014" s="95"/>
      <c r="R1014" s="95"/>
      <c r="S1014" s="426"/>
      <c r="U1014" s="95"/>
      <c r="Z1014" s="95"/>
    </row>
    <row r="1015" spans="4:26" x14ac:dyDescent="0.45">
      <c r="D1015" s="23"/>
      <c r="K1015" s="95"/>
      <c r="M1015" s="95"/>
      <c r="N1015" s="95"/>
      <c r="O1015" s="117"/>
      <c r="P1015" s="95"/>
      <c r="Q1015" s="95"/>
      <c r="R1015" s="95"/>
      <c r="S1015" s="426"/>
      <c r="U1015" s="95"/>
      <c r="Z1015" s="95"/>
    </row>
    <row r="1016" spans="4:26" x14ac:dyDescent="0.45">
      <c r="D1016" s="23"/>
      <c r="K1016" s="95"/>
      <c r="M1016" s="95"/>
      <c r="N1016" s="95"/>
      <c r="O1016" s="117"/>
      <c r="P1016" s="95"/>
      <c r="Q1016" s="95"/>
      <c r="R1016" s="95"/>
      <c r="S1016" s="426"/>
      <c r="U1016" s="95"/>
      <c r="Z1016" s="95"/>
    </row>
    <row r="1017" spans="4:26" x14ac:dyDescent="0.45">
      <c r="D1017" s="23"/>
      <c r="K1017" s="95"/>
      <c r="M1017" s="95"/>
      <c r="N1017" s="95"/>
      <c r="O1017" s="117"/>
      <c r="P1017" s="95"/>
      <c r="Q1017" s="95"/>
      <c r="R1017" s="95"/>
      <c r="S1017" s="426"/>
      <c r="U1017" s="95"/>
      <c r="Z1017" s="95"/>
    </row>
    <row r="1018" spans="4:26" x14ac:dyDescent="0.45">
      <c r="D1018" s="23"/>
      <c r="K1018" s="95"/>
      <c r="M1018" s="95"/>
      <c r="N1018" s="95"/>
      <c r="O1018" s="117"/>
      <c r="P1018" s="95"/>
      <c r="Q1018" s="95"/>
      <c r="R1018" s="95"/>
      <c r="S1018" s="426"/>
      <c r="U1018" s="95"/>
      <c r="Z1018" s="95"/>
    </row>
    <row r="1019" spans="4:26" x14ac:dyDescent="0.45">
      <c r="D1019" s="23"/>
      <c r="K1019" s="95"/>
      <c r="M1019" s="95"/>
      <c r="N1019" s="95"/>
      <c r="O1019" s="117"/>
      <c r="P1019" s="95"/>
      <c r="Q1019" s="95"/>
      <c r="R1019" s="95"/>
      <c r="S1019" s="426"/>
      <c r="U1019" s="95"/>
      <c r="Z1019" s="95"/>
    </row>
    <row r="1020" spans="4:26" x14ac:dyDescent="0.45">
      <c r="D1020" s="23"/>
      <c r="K1020" s="95"/>
      <c r="M1020" s="95"/>
      <c r="N1020" s="95"/>
      <c r="O1020" s="117"/>
      <c r="P1020" s="95"/>
      <c r="Q1020" s="95"/>
      <c r="R1020" s="95"/>
      <c r="S1020" s="426"/>
      <c r="U1020" s="95"/>
      <c r="Z1020" s="95"/>
    </row>
    <row r="1021" spans="4:26" x14ac:dyDescent="0.45">
      <c r="D1021" s="23"/>
      <c r="K1021" s="95"/>
      <c r="M1021" s="95"/>
      <c r="N1021" s="95"/>
      <c r="O1021" s="117"/>
      <c r="P1021" s="95"/>
      <c r="Q1021" s="95"/>
      <c r="R1021" s="95"/>
      <c r="S1021" s="426"/>
      <c r="U1021" s="95"/>
      <c r="Z1021" s="95"/>
    </row>
    <row r="1022" spans="4:26" x14ac:dyDescent="0.45">
      <c r="D1022" s="23"/>
      <c r="K1022" s="95"/>
      <c r="M1022" s="95"/>
      <c r="N1022" s="95"/>
      <c r="O1022" s="117"/>
      <c r="P1022" s="95"/>
      <c r="Q1022" s="95"/>
      <c r="R1022" s="95"/>
      <c r="S1022" s="426"/>
      <c r="U1022" s="95"/>
      <c r="Z1022" s="95"/>
    </row>
    <row r="1023" spans="4:26" x14ac:dyDescent="0.45">
      <c r="D1023" s="23"/>
      <c r="K1023" s="95"/>
      <c r="M1023" s="95"/>
      <c r="N1023" s="95"/>
      <c r="O1023" s="117"/>
      <c r="P1023" s="95"/>
      <c r="Q1023" s="95"/>
      <c r="R1023" s="95"/>
      <c r="S1023" s="426"/>
      <c r="U1023" s="95"/>
      <c r="Z1023" s="95"/>
    </row>
    <row r="1024" spans="4:26" x14ac:dyDescent="0.45">
      <c r="D1024" s="23"/>
      <c r="K1024" s="95"/>
      <c r="M1024" s="95"/>
      <c r="N1024" s="95"/>
      <c r="O1024" s="117"/>
      <c r="P1024" s="95"/>
      <c r="Q1024" s="95"/>
      <c r="R1024" s="95"/>
      <c r="S1024" s="426"/>
      <c r="U1024" s="95"/>
      <c r="Z1024" s="95"/>
    </row>
    <row r="1025" spans="4:26" x14ac:dyDescent="0.45">
      <c r="D1025" s="23"/>
      <c r="K1025" s="95"/>
      <c r="M1025" s="95"/>
      <c r="N1025" s="95"/>
      <c r="O1025" s="117"/>
      <c r="P1025" s="95"/>
      <c r="Q1025" s="95"/>
      <c r="R1025" s="95"/>
      <c r="S1025" s="426"/>
      <c r="U1025" s="95"/>
      <c r="Z1025" s="95"/>
    </row>
    <row r="1026" spans="4:26" x14ac:dyDescent="0.45">
      <c r="D1026" s="23"/>
      <c r="K1026" s="95"/>
      <c r="M1026" s="95"/>
      <c r="N1026" s="95"/>
      <c r="O1026" s="117"/>
      <c r="P1026" s="95"/>
      <c r="Q1026" s="95"/>
      <c r="R1026" s="95"/>
      <c r="S1026" s="426"/>
      <c r="U1026" s="95"/>
      <c r="Z1026" s="95"/>
    </row>
    <row r="1027" spans="4:26" x14ac:dyDescent="0.45">
      <c r="D1027" s="23"/>
      <c r="K1027" s="95"/>
      <c r="M1027" s="95"/>
      <c r="N1027" s="95"/>
      <c r="O1027" s="117"/>
      <c r="P1027" s="95"/>
      <c r="Q1027" s="95"/>
      <c r="R1027" s="95"/>
      <c r="S1027" s="426"/>
      <c r="U1027" s="95"/>
      <c r="Z1027" s="95"/>
    </row>
    <row r="1028" spans="4:26" x14ac:dyDescent="0.45">
      <c r="D1028" s="23"/>
      <c r="K1028" s="95"/>
      <c r="M1028" s="95"/>
      <c r="N1028" s="95"/>
      <c r="O1028" s="117"/>
      <c r="P1028" s="95"/>
      <c r="Q1028" s="95"/>
      <c r="R1028" s="95"/>
      <c r="S1028" s="426"/>
      <c r="U1028" s="95"/>
      <c r="Z1028" s="95"/>
    </row>
    <row r="1029" spans="4:26" x14ac:dyDescent="0.45">
      <c r="D1029" s="23"/>
      <c r="K1029" s="95"/>
      <c r="M1029" s="95"/>
      <c r="N1029" s="95"/>
      <c r="O1029" s="117"/>
      <c r="P1029" s="95"/>
      <c r="Q1029" s="95"/>
      <c r="R1029" s="95"/>
      <c r="S1029" s="426"/>
      <c r="U1029" s="95"/>
      <c r="Z1029" s="95"/>
    </row>
    <row r="1030" spans="4:26" x14ac:dyDescent="0.45">
      <c r="D1030" s="23"/>
      <c r="K1030" s="95"/>
      <c r="M1030" s="95"/>
      <c r="N1030" s="95"/>
      <c r="O1030" s="117"/>
      <c r="P1030" s="95"/>
      <c r="Q1030" s="95"/>
      <c r="R1030" s="95"/>
      <c r="S1030" s="426"/>
      <c r="U1030" s="95"/>
      <c r="Z1030" s="95"/>
    </row>
    <row r="1031" spans="4:26" x14ac:dyDescent="0.45">
      <c r="D1031" s="23"/>
      <c r="K1031" s="95"/>
      <c r="M1031" s="95"/>
      <c r="N1031" s="95"/>
      <c r="O1031" s="117"/>
      <c r="P1031" s="95"/>
      <c r="Q1031" s="95"/>
      <c r="R1031" s="95"/>
      <c r="S1031" s="426"/>
      <c r="U1031" s="95"/>
      <c r="Z1031" s="95"/>
    </row>
    <row r="1032" spans="4:26" x14ac:dyDescent="0.45">
      <c r="D1032" s="23"/>
      <c r="K1032" s="95"/>
      <c r="M1032" s="95"/>
      <c r="N1032" s="95"/>
      <c r="O1032" s="117"/>
      <c r="P1032" s="95"/>
      <c r="Q1032" s="95"/>
      <c r="R1032" s="95"/>
      <c r="S1032" s="426"/>
      <c r="U1032" s="95"/>
      <c r="Z1032" s="95"/>
    </row>
    <row r="1033" spans="4:26" x14ac:dyDescent="0.45">
      <c r="D1033" s="23"/>
      <c r="K1033" s="95"/>
      <c r="M1033" s="95"/>
      <c r="N1033" s="95"/>
      <c r="O1033" s="117"/>
      <c r="P1033" s="95"/>
      <c r="Q1033" s="95"/>
      <c r="R1033" s="95"/>
      <c r="S1033" s="426"/>
      <c r="U1033" s="95"/>
      <c r="Z1033" s="95"/>
    </row>
    <row r="1034" spans="4:26" x14ac:dyDescent="0.45">
      <c r="D1034" s="23"/>
      <c r="K1034" s="95"/>
      <c r="M1034" s="95"/>
      <c r="N1034" s="95"/>
      <c r="O1034" s="117"/>
      <c r="P1034" s="95"/>
      <c r="Q1034" s="95"/>
      <c r="R1034" s="95"/>
      <c r="S1034" s="426"/>
      <c r="U1034" s="95"/>
      <c r="Z1034" s="95"/>
    </row>
    <row r="1035" spans="4:26" x14ac:dyDescent="0.45">
      <c r="D1035" s="23"/>
      <c r="K1035" s="95"/>
      <c r="M1035" s="95"/>
      <c r="N1035" s="95"/>
      <c r="O1035" s="117"/>
      <c r="P1035" s="95"/>
      <c r="Q1035" s="95"/>
      <c r="R1035" s="95"/>
      <c r="S1035" s="426"/>
      <c r="U1035" s="95"/>
      <c r="Z1035" s="95"/>
    </row>
    <row r="1036" spans="4:26" x14ac:dyDescent="0.45">
      <c r="D1036" s="23"/>
      <c r="K1036" s="95"/>
      <c r="M1036" s="95"/>
      <c r="N1036" s="95"/>
      <c r="O1036" s="117"/>
      <c r="P1036" s="95"/>
      <c r="Q1036" s="95"/>
      <c r="R1036" s="95"/>
      <c r="S1036" s="426"/>
      <c r="U1036" s="95"/>
      <c r="Z1036" s="95"/>
    </row>
    <row r="1037" spans="4:26" x14ac:dyDescent="0.45">
      <c r="D1037" s="23"/>
      <c r="K1037" s="95"/>
      <c r="M1037" s="95"/>
      <c r="N1037" s="95"/>
      <c r="O1037" s="117"/>
      <c r="P1037" s="95"/>
      <c r="Q1037" s="95"/>
      <c r="R1037" s="95"/>
      <c r="S1037" s="426"/>
      <c r="U1037" s="95"/>
      <c r="Z1037" s="95"/>
    </row>
    <row r="1038" spans="4:26" x14ac:dyDescent="0.45">
      <c r="D1038" s="23"/>
      <c r="K1038" s="95"/>
      <c r="M1038" s="95"/>
      <c r="N1038" s="95"/>
      <c r="O1038" s="117"/>
      <c r="P1038" s="95"/>
      <c r="Q1038" s="95"/>
      <c r="R1038" s="95"/>
      <c r="S1038" s="426"/>
      <c r="U1038" s="95"/>
      <c r="Z1038" s="95"/>
    </row>
    <row r="1039" spans="4:26" x14ac:dyDescent="0.45">
      <c r="D1039" s="23"/>
      <c r="K1039" s="95"/>
      <c r="M1039" s="95"/>
      <c r="N1039" s="95"/>
      <c r="O1039" s="117"/>
      <c r="P1039" s="95"/>
      <c r="Q1039" s="95"/>
      <c r="R1039" s="95"/>
      <c r="S1039" s="426"/>
      <c r="U1039" s="95"/>
      <c r="Z1039" s="95"/>
    </row>
    <row r="1040" spans="4:26" x14ac:dyDescent="0.45">
      <c r="D1040" s="23"/>
      <c r="K1040" s="95"/>
      <c r="M1040" s="95"/>
      <c r="N1040" s="95"/>
      <c r="O1040" s="117"/>
      <c r="P1040" s="95"/>
      <c r="Q1040" s="95"/>
      <c r="R1040" s="95"/>
      <c r="S1040" s="426"/>
      <c r="U1040" s="95"/>
      <c r="Z1040" s="95"/>
    </row>
    <row r="1041" spans="4:26" x14ac:dyDescent="0.45">
      <c r="D1041" s="23"/>
      <c r="K1041" s="95"/>
      <c r="M1041" s="95"/>
      <c r="N1041" s="95"/>
      <c r="O1041" s="117"/>
      <c r="P1041" s="95"/>
      <c r="Q1041" s="95"/>
      <c r="R1041" s="95"/>
      <c r="S1041" s="426"/>
      <c r="U1041" s="95"/>
      <c r="Z1041" s="95"/>
    </row>
    <row r="1042" spans="4:26" x14ac:dyDescent="0.45">
      <c r="D1042" s="23"/>
      <c r="K1042" s="95"/>
      <c r="M1042" s="95"/>
      <c r="N1042" s="95"/>
      <c r="O1042" s="117"/>
      <c r="P1042" s="95"/>
      <c r="Q1042" s="95"/>
      <c r="R1042" s="95"/>
      <c r="S1042" s="426"/>
      <c r="U1042" s="95"/>
      <c r="Z1042" s="95"/>
    </row>
    <row r="1043" spans="4:26" x14ac:dyDescent="0.45">
      <c r="D1043" s="23"/>
      <c r="K1043" s="95"/>
      <c r="M1043" s="95"/>
      <c r="N1043" s="95"/>
      <c r="O1043" s="117"/>
      <c r="P1043" s="95"/>
      <c r="Q1043" s="95"/>
      <c r="R1043" s="95"/>
      <c r="S1043" s="426"/>
      <c r="U1043" s="95"/>
      <c r="Z1043" s="95"/>
    </row>
    <row r="1044" spans="4:26" x14ac:dyDescent="0.45">
      <c r="D1044" s="23"/>
      <c r="K1044" s="95"/>
      <c r="M1044" s="95"/>
      <c r="N1044" s="95"/>
      <c r="O1044" s="117"/>
      <c r="P1044" s="95"/>
      <c r="Q1044" s="95"/>
      <c r="R1044" s="95"/>
      <c r="S1044" s="426"/>
      <c r="U1044" s="95"/>
      <c r="Z1044" s="95"/>
    </row>
    <row r="1045" spans="4:26" x14ac:dyDescent="0.45">
      <c r="D1045" s="23"/>
      <c r="K1045" s="95"/>
      <c r="M1045" s="95"/>
      <c r="N1045" s="95"/>
      <c r="O1045" s="117"/>
      <c r="P1045" s="95"/>
      <c r="Q1045" s="95"/>
      <c r="R1045" s="95"/>
      <c r="S1045" s="426"/>
      <c r="U1045" s="95"/>
      <c r="Z1045" s="95"/>
    </row>
    <row r="1046" spans="4:26" x14ac:dyDescent="0.45">
      <c r="D1046" s="23"/>
      <c r="K1046" s="95"/>
      <c r="M1046" s="95"/>
      <c r="N1046" s="95"/>
      <c r="O1046" s="117"/>
      <c r="P1046" s="95"/>
      <c r="Q1046" s="95"/>
      <c r="R1046" s="95"/>
      <c r="S1046" s="426"/>
      <c r="U1046" s="95"/>
      <c r="Z1046" s="95"/>
    </row>
    <row r="1047" spans="4:26" x14ac:dyDescent="0.45">
      <c r="D1047" s="23"/>
      <c r="K1047" s="95"/>
      <c r="M1047" s="95"/>
      <c r="N1047" s="95"/>
      <c r="O1047" s="117"/>
      <c r="P1047" s="95"/>
      <c r="Q1047" s="95"/>
      <c r="R1047" s="95"/>
      <c r="S1047" s="426"/>
      <c r="U1047" s="95"/>
      <c r="Z1047" s="95"/>
    </row>
    <row r="1048" spans="4:26" x14ac:dyDescent="0.45">
      <c r="D1048" s="23"/>
      <c r="K1048" s="95"/>
      <c r="M1048" s="95"/>
      <c r="N1048" s="95"/>
      <c r="O1048" s="117"/>
      <c r="P1048" s="95"/>
      <c r="Q1048" s="95"/>
      <c r="R1048" s="95"/>
      <c r="S1048" s="426"/>
      <c r="U1048" s="95"/>
      <c r="Z1048" s="95"/>
    </row>
    <row r="1049" spans="4:26" x14ac:dyDescent="0.45">
      <c r="D1049" s="23"/>
      <c r="K1049" s="95"/>
      <c r="M1049" s="95"/>
      <c r="N1049" s="95"/>
      <c r="O1049" s="117"/>
      <c r="P1049" s="95"/>
      <c r="Q1049" s="95"/>
      <c r="R1049" s="95"/>
      <c r="S1049" s="426"/>
      <c r="U1049" s="95"/>
      <c r="Z1049" s="95"/>
    </row>
    <row r="1050" spans="4:26" x14ac:dyDescent="0.45">
      <c r="D1050" s="23"/>
      <c r="K1050" s="95"/>
      <c r="M1050" s="95"/>
      <c r="N1050" s="95"/>
      <c r="O1050" s="117"/>
      <c r="P1050" s="95"/>
      <c r="Q1050" s="95"/>
      <c r="R1050" s="95"/>
      <c r="S1050" s="426"/>
      <c r="U1050" s="95"/>
      <c r="Z1050" s="95"/>
    </row>
    <row r="1051" spans="4:26" x14ac:dyDescent="0.45">
      <c r="D1051" s="23"/>
      <c r="K1051" s="95"/>
      <c r="M1051" s="95"/>
      <c r="N1051" s="95"/>
      <c r="O1051" s="117"/>
      <c r="P1051" s="95"/>
      <c r="Q1051" s="95"/>
      <c r="R1051" s="95"/>
      <c r="S1051" s="426"/>
      <c r="U1051" s="95"/>
      <c r="Z1051" s="95"/>
    </row>
    <row r="1052" spans="4:26" x14ac:dyDescent="0.45">
      <c r="D1052" s="23"/>
      <c r="K1052" s="95"/>
      <c r="M1052" s="95"/>
      <c r="N1052" s="95"/>
      <c r="O1052" s="117"/>
      <c r="P1052" s="95"/>
      <c r="Q1052" s="95"/>
      <c r="R1052" s="95"/>
      <c r="S1052" s="426"/>
      <c r="U1052" s="95"/>
      <c r="Z1052" s="95"/>
    </row>
    <row r="1053" spans="4:26" x14ac:dyDescent="0.45">
      <c r="D1053" s="23"/>
      <c r="K1053" s="95"/>
      <c r="M1053" s="95"/>
      <c r="N1053" s="95"/>
      <c r="O1053" s="117"/>
      <c r="P1053" s="95"/>
      <c r="Q1053" s="95"/>
      <c r="R1053" s="95"/>
      <c r="S1053" s="426"/>
      <c r="U1053" s="95"/>
      <c r="Z1053" s="95"/>
    </row>
    <row r="1054" spans="4:26" x14ac:dyDescent="0.45">
      <c r="D1054" s="23"/>
      <c r="K1054" s="95"/>
      <c r="M1054" s="95"/>
      <c r="N1054" s="95"/>
      <c r="O1054" s="117"/>
      <c r="P1054" s="95"/>
      <c r="Q1054" s="95"/>
      <c r="R1054" s="95"/>
      <c r="S1054" s="426"/>
      <c r="U1054" s="95"/>
      <c r="Z1054" s="95"/>
    </row>
    <row r="1055" spans="4:26" x14ac:dyDescent="0.45">
      <c r="D1055" s="23"/>
      <c r="K1055" s="95"/>
      <c r="M1055" s="95"/>
      <c r="N1055" s="95"/>
      <c r="O1055" s="117"/>
      <c r="P1055" s="95"/>
      <c r="Q1055" s="95"/>
      <c r="R1055" s="95"/>
      <c r="S1055" s="426"/>
      <c r="U1055" s="95"/>
      <c r="Z1055" s="95"/>
    </row>
    <row r="1056" spans="4:26" x14ac:dyDescent="0.45">
      <c r="D1056" s="23"/>
      <c r="K1056" s="95"/>
      <c r="M1056" s="95"/>
      <c r="N1056" s="95"/>
      <c r="O1056" s="117"/>
      <c r="P1056" s="95"/>
      <c r="Q1056" s="95"/>
      <c r="R1056" s="95"/>
      <c r="S1056" s="426"/>
      <c r="U1056" s="95"/>
      <c r="Z1056" s="95"/>
    </row>
    <row r="1057" spans="4:26" x14ac:dyDescent="0.45">
      <c r="D1057" s="23"/>
      <c r="K1057" s="95"/>
      <c r="M1057" s="95"/>
      <c r="N1057" s="95"/>
      <c r="O1057" s="117"/>
      <c r="P1057" s="95"/>
      <c r="Q1057" s="95"/>
      <c r="R1057" s="95"/>
      <c r="S1057" s="426"/>
      <c r="U1057" s="95"/>
      <c r="Z1057" s="95"/>
    </row>
    <row r="1058" spans="4:26" x14ac:dyDescent="0.45">
      <c r="D1058" s="23"/>
      <c r="K1058" s="95"/>
      <c r="M1058" s="95"/>
      <c r="N1058" s="95"/>
      <c r="O1058" s="117"/>
      <c r="P1058" s="95"/>
      <c r="Q1058" s="95"/>
      <c r="R1058" s="95"/>
      <c r="S1058" s="426"/>
      <c r="U1058" s="95"/>
      <c r="Z1058" s="95"/>
    </row>
    <row r="1059" spans="4:26" x14ac:dyDescent="0.45">
      <c r="D1059" s="23"/>
      <c r="K1059" s="95"/>
      <c r="M1059" s="95"/>
      <c r="N1059" s="95"/>
      <c r="O1059" s="117"/>
      <c r="P1059" s="95"/>
      <c r="Q1059" s="95"/>
      <c r="R1059" s="95"/>
      <c r="S1059" s="426"/>
      <c r="U1059" s="95"/>
      <c r="Z1059" s="95"/>
    </row>
    <row r="1060" spans="4:26" x14ac:dyDescent="0.45">
      <c r="D1060" s="23"/>
      <c r="K1060" s="95"/>
      <c r="M1060" s="95"/>
      <c r="N1060" s="95"/>
      <c r="O1060" s="117"/>
      <c r="P1060" s="95"/>
      <c r="Q1060" s="95"/>
      <c r="R1060" s="95"/>
      <c r="S1060" s="426"/>
      <c r="U1060" s="95"/>
      <c r="Z1060" s="95"/>
    </row>
    <row r="1061" spans="4:26" x14ac:dyDescent="0.45">
      <c r="D1061" s="23"/>
      <c r="K1061" s="95"/>
      <c r="M1061" s="95"/>
      <c r="N1061" s="95"/>
      <c r="O1061" s="117"/>
      <c r="P1061" s="95"/>
      <c r="Q1061" s="95"/>
      <c r="R1061" s="95"/>
      <c r="S1061" s="426"/>
      <c r="U1061" s="95"/>
      <c r="Z1061" s="95"/>
    </row>
    <row r="1062" spans="4:26" x14ac:dyDescent="0.45">
      <c r="D1062" s="23"/>
      <c r="K1062" s="95"/>
      <c r="M1062" s="95"/>
      <c r="N1062" s="95"/>
      <c r="O1062" s="117"/>
      <c r="P1062" s="95"/>
      <c r="Q1062" s="95"/>
      <c r="R1062" s="95"/>
      <c r="S1062" s="426"/>
      <c r="U1062" s="95"/>
      <c r="Z1062" s="95"/>
    </row>
    <row r="1063" spans="4:26" x14ac:dyDescent="0.45">
      <c r="D1063" s="23"/>
      <c r="K1063" s="95"/>
      <c r="M1063" s="95"/>
      <c r="N1063" s="95"/>
      <c r="O1063" s="117"/>
      <c r="P1063" s="95"/>
      <c r="Q1063" s="95"/>
      <c r="R1063" s="95"/>
      <c r="S1063" s="426"/>
      <c r="U1063" s="95"/>
      <c r="Z1063" s="95"/>
    </row>
    <row r="1064" spans="4:26" x14ac:dyDescent="0.45">
      <c r="D1064" s="23"/>
      <c r="K1064" s="95"/>
      <c r="M1064" s="95"/>
      <c r="N1064" s="95"/>
      <c r="O1064" s="117"/>
      <c r="P1064" s="95"/>
      <c r="Q1064" s="95"/>
      <c r="R1064" s="95"/>
      <c r="S1064" s="426"/>
      <c r="U1064" s="95"/>
      <c r="Z1064" s="95"/>
    </row>
    <row r="1065" spans="4:26" x14ac:dyDescent="0.45">
      <c r="D1065" s="23"/>
      <c r="K1065" s="95"/>
      <c r="M1065" s="95"/>
      <c r="N1065" s="95"/>
      <c r="O1065" s="117"/>
      <c r="P1065" s="95"/>
      <c r="Q1065" s="95"/>
      <c r="R1065" s="95"/>
      <c r="S1065" s="426"/>
      <c r="U1065" s="95"/>
      <c r="Z1065" s="95"/>
    </row>
    <row r="1066" spans="4:26" x14ac:dyDescent="0.45">
      <c r="D1066" s="23"/>
      <c r="K1066" s="95"/>
      <c r="M1066" s="95"/>
      <c r="N1066" s="95"/>
      <c r="O1066" s="117"/>
      <c r="P1066" s="95"/>
      <c r="Q1066" s="95"/>
      <c r="R1066" s="95"/>
      <c r="S1066" s="426"/>
      <c r="U1066" s="95"/>
      <c r="Z1066" s="95"/>
    </row>
    <row r="1067" spans="4:26" x14ac:dyDescent="0.45">
      <c r="D1067" s="23"/>
      <c r="K1067" s="95"/>
      <c r="M1067" s="95"/>
      <c r="N1067" s="95"/>
      <c r="O1067" s="117"/>
      <c r="P1067" s="95"/>
      <c r="Q1067" s="95"/>
      <c r="R1067" s="95"/>
      <c r="S1067" s="426"/>
      <c r="U1067" s="95"/>
      <c r="Z1067" s="95"/>
    </row>
    <row r="1068" spans="4:26" x14ac:dyDescent="0.45">
      <c r="D1068" s="23"/>
      <c r="K1068" s="95"/>
      <c r="M1068" s="95"/>
      <c r="N1068" s="95"/>
      <c r="O1068" s="117"/>
      <c r="P1068" s="95"/>
      <c r="Q1068" s="95"/>
      <c r="R1068" s="95"/>
      <c r="S1068" s="426"/>
      <c r="U1068" s="95"/>
      <c r="Z1068" s="95"/>
    </row>
    <row r="1069" spans="4:26" x14ac:dyDescent="0.45">
      <c r="D1069" s="23"/>
      <c r="K1069" s="95"/>
      <c r="M1069" s="95"/>
      <c r="N1069" s="95"/>
      <c r="O1069" s="117"/>
      <c r="P1069" s="95"/>
      <c r="Q1069" s="95"/>
      <c r="R1069" s="95"/>
      <c r="S1069" s="426"/>
      <c r="U1069" s="95"/>
      <c r="Z1069" s="95"/>
    </row>
    <row r="1070" spans="4:26" x14ac:dyDescent="0.45">
      <c r="D1070" s="23"/>
      <c r="K1070" s="95"/>
      <c r="M1070" s="95"/>
      <c r="N1070" s="95"/>
      <c r="O1070" s="117"/>
      <c r="P1070" s="95"/>
      <c r="Q1070" s="95"/>
      <c r="R1070" s="95"/>
      <c r="S1070" s="426"/>
      <c r="U1070" s="95"/>
      <c r="Z1070" s="95"/>
    </row>
    <row r="1071" spans="4:26" x14ac:dyDescent="0.45">
      <c r="D1071" s="23"/>
      <c r="K1071" s="95"/>
      <c r="M1071" s="95"/>
      <c r="N1071" s="95"/>
      <c r="O1071" s="117"/>
      <c r="P1071" s="95"/>
      <c r="Q1071" s="95"/>
      <c r="R1071" s="95"/>
      <c r="S1071" s="426"/>
      <c r="U1071" s="95"/>
      <c r="Z1071" s="95"/>
    </row>
    <row r="1072" spans="4:26" x14ac:dyDescent="0.45">
      <c r="D1072" s="23"/>
      <c r="K1072" s="95"/>
      <c r="M1072" s="95"/>
      <c r="N1072" s="95"/>
      <c r="O1072" s="117"/>
      <c r="P1072" s="95"/>
      <c r="Q1072" s="95"/>
      <c r="R1072" s="95"/>
      <c r="S1072" s="426"/>
      <c r="U1072" s="95"/>
      <c r="Z1072" s="95"/>
    </row>
    <row r="1073" spans="4:26" x14ac:dyDescent="0.45">
      <c r="D1073" s="23"/>
      <c r="K1073" s="95"/>
      <c r="M1073" s="95"/>
      <c r="N1073" s="95"/>
      <c r="O1073" s="117"/>
      <c r="P1073" s="95"/>
      <c r="Q1073" s="95"/>
      <c r="R1073" s="95"/>
      <c r="S1073" s="426"/>
      <c r="U1073" s="95"/>
      <c r="Z1073" s="95"/>
    </row>
    <row r="1074" spans="4:26" x14ac:dyDescent="0.45">
      <c r="D1074" s="23"/>
      <c r="K1074" s="95"/>
      <c r="M1074" s="95"/>
      <c r="N1074" s="95"/>
      <c r="O1074" s="117"/>
      <c r="P1074" s="95"/>
      <c r="Q1074" s="95"/>
      <c r="R1074" s="95"/>
      <c r="S1074" s="426"/>
      <c r="U1074" s="95"/>
      <c r="Z1074" s="95"/>
    </row>
    <row r="1075" spans="4:26" x14ac:dyDescent="0.45">
      <c r="D1075" s="23"/>
      <c r="K1075" s="95"/>
      <c r="M1075" s="95"/>
      <c r="N1075" s="95"/>
      <c r="O1075" s="117"/>
      <c r="P1075" s="95"/>
      <c r="Q1075" s="95"/>
      <c r="R1075" s="95"/>
      <c r="S1075" s="426"/>
      <c r="U1075" s="95"/>
      <c r="Z1075" s="95"/>
    </row>
    <row r="1076" spans="4:26" x14ac:dyDescent="0.45">
      <c r="D1076" s="23"/>
      <c r="K1076" s="95"/>
      <c r="M1076" s="95"/>
      <c r="N1076" s="95"/>
      <c r="O1076" s="117"/>
      <c r="P1076" s="95"/>
      <c r="Q1076" s="95"/>
      <c r="R1076" s="95"/>
      <c r="S1076" s="426"/>
      <c r="U1076" s="95"/>
      <c r="Z1076" s="95"/>
    </row>
    <row r="1077" spans="4:26" x14ac:dyDescent="0.45">
      <c r="D1077" s="23"/>
      <c r="K1077" s="95"/>
      <c r="M1077" s="95"/>
      <c r="N1077" s="95"/>
      <c r="O1077" s="117"/>
      <c r="P1077" s="95"/>
      <c r="Q1077" s="95"/>
      <c r="R1077" s="95"/>
      <c r="S1077" s="426"/>
      <c r="U1077" s="95"/>
      <c r="Z1077" s="95"/>
    </row>
    <row r="1078" spans="4:26" x14ac:dyDescent="0.45">
      <c r="D1078" s="23"/>
      <c r="K1078" s="95"/>
      <c r="M1078" s="95"/>
      <c r="N1078" s="95"/>
      <c r="O1078" s="117"/>
      <c r="P1078" s="95"/>
      <c r="Q1078" s="95"/>
      <c r="R1078" s="95"/>
      <c r="S1078" s="426"/>
      <c r="U1078" s="95"/>
      <c r="Z1078" s="95"/>
    </row>
    <row r="1079" spans="4:26" x14ac:dyDescent="0.45">
      <c r="D1079" s="23"/>
      <c r="K1079" s="95"/>
      <c r="M1079" s="95"/>
      <c r="N1079" s="95"/>
      <c r="O1079" s="117"/>
      <c r="P1079" s="95"/>
      <c r="Q1079" s="95"/>
      <c r="R1079" s="95"/>
      <c r="S1079" s="426"/>
      <c r="U1079" s="95"/>
      <c r="Z1079" s="95"/>
    </row>
    <row r="1080" spans="4:26" x14ac:dyDescent="0.45">
      <c r="D1080" s="23"/>
      <c r="K1080" s="95"/>
      <c r="M1080" s="95"/>
      <c r="N1080" s="95"/>
      <c r="O1080" s="117"/>
      <c r="P1080" s="95"/>
      <c r="Q1080" s="95"/>
      <c r="R1080" s="95"/>
      <c r="S1080" s="426"/>
      <c r="U1080" s="95"/>
      <c r="Z1080" s="95"/>
    </row>
    <row r="1081" spans="4:26" x14ac:dyDescent="0.45">
      <c r="D1081" s="23"/>
      <c r="K1081" s="95"/>
      <c r="M1081" s="95"/>
      <c r="N1081" s="95"/>
      <c r="O1081" s="117"/>
      <c r="P1081" s="95"/>
      <c r="Q1081" s="95"/>
      <c r="R1081" s="95"/>
      <c r="S1081" s="426"/>
      <c r="U1081" s="95"/>
      <c r="Z1081" s="95"/>
    </row>
    <row r="1082" spans="4:26" x14ac:dyDescent="0.45">
      <c r="D1082" s="23"/>
      <c r="K1082" s="95"/>
      <c r="M1082" s="95"/>
      <c r="N1082" s="95"/>
      <c r="O1082" s="117"/>
      <c r="P1082" s="95"/>
      <c r="Q1082" s="95"/>
      <c r="R1082" s="95"/>
      <c r="S1082" s="426"/>
      <c r="U1082" s="95"/>
      <c r="Z1082" s="95"/>
    </row>
    <row r="1083" spans="4:26" x14ac:dyDescent="0.45">
      <c r="D1083" s="23"/>
      <c r="K1083" s="95"/>
      <c r="M1083" s="95"/>
      <c r="N1083" s="95"/>
      <c r="O1083" s="117"/>
      <c r="P1083" s="95"/>
      <c r="Q1083" s="95"/>
      <c r="R1083" s="95"/>
      <c r="S1083" s="426"/>
      <c r="U1083" s="95"/>
      <c r="Z1083" s="95"/>
    </row>
    <row r="1084" spans="4:26" x14ac:dyDescent="0.45">
      <c r="D1084" s="23"/>
      <c r="K1084" s="95"/>
      <c r="M1084" s="95"/>
      <c r="N1084" s="95"/>
      <c r="O1084" s="117"/>
      <c r="P1084" s="95"/>
      <c r="Q1084" s="95"/>
      <c r="R1084" s="95"/>
      <c r="S1084" s="426"/>
      <c r="U1084" s="95"/>
      <c r="Z1084" s="95"/>
    </row>
    <row r="1085" spans="4:26" x14ac:dyDescent="0.45">
      <c r="D1085" s="23"/>
      <c r="K1085" s="95"/>
      <c r="M1085" s="95"/>
      <c r="N1085" s="95"/>
      <c r="O1085" s="117"/>
      <c r="P1085" s="95"/>
      <c r="Q1085" s="95"/>
      <c r="R1085" s="95"/>
      <c r="S1085" s="426"/>
      <c r="U1085" s="95"/>
      <c r="Z1085" s="95"/>
    </row>
    <row r="1086" spans="4:26" x14ac:dyDescent="0.45">
      <c r="D1086" s="23"/>
      <c r="K1086" s="95"/>
      <c r="M1086" s="95"/>
      <c r="N1086" s="95"/>
      <c r="O1086" s="117"/>
      <c r="P1086" s="95"/>
      <c r="Q1086" s="95"/>
      <c r="R1086" s="95"/>
      <c r="S1086" s="426"/>
      <c r="U1086" s="95"/>
      <c r="Z1086" s="95"/>
    </row>
    <row r="1087" spans="4:26" x14ac:dyDescent="0.45">
      <c r="D1087" s="23"/>
      <c r="K1087" s="95"/>
      <c r="M1087" s="95"/>
      <c r="N1087" s="95"/>
      <c r="O1087" s="117"/>
      <c r="P1087" s="95"/>
      <c r="Q1087" s="95"/>
      <c r="R1087" s="95"/>
      <c r="S1087" s="426"/>
      <c r="U1087" s="95"/>
      <c r="Z1087" s="95"/>
    </row>
    <row r="1088" spans="4:26" x14ac:dyDescent="0.45">
      <c r="D1088" s="23"/>
      <c r="K1088" s="95"/>
      <c r="M1088" s="95"/>
      <c r="N1088" s="95"/>
      <c r="O1088" s="117"/>
      <c r="P1088" s="95"/>
      <c r="Q1088" s="95"/>
      <c r="R1088" s="95"/>
      <c r="S1088" s="426"/>
      <c r="U1088" s="95"/>
      <c r="Z1088" s="95"/>
    </row>
    <row r="1089" spans="4:26" x14ac:dyDescent="0.45">
      <c r="D1089" s="23"/>
      <c r="K1089" s="95"/>
      <c r="M1089" s="95"/>
      <c r="N1089" s="95"/>
      <c r="O1089" s="117"/>
      <c r="P1089" s="95"/>
      <c r="Q1089" s="95"/>
      <c r="R1089" s="95"/>
      <c r="S1089" s="426"/>
      <c r="U1089" s="95"/>
      <c r="Z1089" s="95"/>
    </row>
    <row r="1090" spans="4:26" x14ac:dyDescent="0.45">
      <c r="D1090" s="23"/>
      <c r="K1090" s="95"/>
      <c r="M1090" s="95"/>
      <c r="N1090" s="95"/>
      <c r="O1090" s="117"/>
      <c r="P1090" s="95"/>
      <c r="Q1090" s="95"/>
      <c r="R1090" s="95"/>
      <c r="S1090" s="426"/>
      <c r="U1090" s="95"/>
      <c r="Z1090" s="95"/>
    </row>
    <row r="1091" spans="4:26" x14ac:dyDescent="0.45">
      <c r="D1091" s="23"/>
      <c r="K1091" s="95"/>
      <c r="M1091" s="95"/>
      <c r="N1091" s="95"/>
      <c r="O1091" s="117"/>
      <c r="P1091" s="95"/>
      <c r="Q1091" s="95"/>
      <c r="R1091" s="95"/>
      <c r="S1091" s="426"/>
      <c r="U1091" s="95"/>
      <c r="Z1091" s="95"/>
    </row>
    <row r="1092" spans="4:26" x14ac:dyDescent="0.45">
      <c r="D1092" s="23"/>
      <c r="K1092" s="95"/>
      <c r="M1092" s="95"/>
      <c r="N1092" s="95"/>
      <c r="O1092" s="117"/>
      <c r="P1092" s="95"/>
      <c r="Q1092" s="95"/>
      <c r="R1092" s="95"/>
      <c r="S1092" s="426"/>
      <c r="U1092" s="95"/>
      <c r="Z1092" s="95"/>
    </row>
    <row r="1093" spans="4:26" x14ac:dyDescent="0.45">
      <c r="D1093" s="23"/>
      <c r="K1093" s="95"/>
      <c r="M1093" s="95"/>
      <c r="N1093" s="95"/>
      <c r="O1093" s="117"/>
      <c r="P1093" s="95"/>
      <c r="Q1093" s="95"/>
      <c r="R1093" s="95"/>
      <c r="S1093" s="426"/>
      <c r="U1093" s="95"/>
      <c r="Z1093" s="95"/>
    </row>
    <row r="1094" spans="4:26" x14ac:dyDescent="0.45">
      <c r="D1094" s="23"/>
      <c r="K1094" s="95"/>
      <c r="M1094" s="95"/>
      <c r="N1094" s="95"/>
      <c r="O1094" s="117"/>
      <c r="P1094" s="95"/>
      <c r="Q1094" s="95"/>
      <c r="R1094" s="95"/>
      <c r="S1094" s="426"/>
      <c r="U1094" s="95"/>
      <c r="Z1094" s="95"/>
    </row>
    <row r="1095" spans="4:26" x14ac:dyDescent="0.45">
      <c r="D1095" s="23"/>
      <c r="K1095" s="95"/>
      <c r="M1095" s="95"/>
      <c r="N1095" s="95"/>
      <c r="O1095" s="117"/>
      <c r="P1095" s="95"/>
      <c r="Q1095" s="95"/>
      <c r="R1095" s="95"/>
      <c r="S1095" s="426"/>
      <c r="U1095" s="95"/>
      <c r="Z1095" s="95"/>
    </row>
    <row r="1096" spans="4:26" x14ac:dyDescent="0.45">
      <c r="D1096" s="23"/>
      <c r="K1096" s="95"/>
      <c r="M1096" s="95"/>
      <c r="N1096" s="95"/>
      <c r="O1096" s="117"/>
      <c r="P1096" s="95"/>
      <c r="Q1096" s="95"/>
      <c r="R1096" s="95"/>
      <c r="S1096" s="426"/>
      <c r="U1096" s="95"/>
      <c r="Z1096" s="95"/>
    </row>
    <row r="1097" spans="4:26" x14ac:dyDescent="0.45">
      <c r="D1097" s="23"/>
      <c r="K1097" s="95"/>
      <c r="M1097" s="95"/>
      <c r="N1097" s="95"/>
      <c r="O1097" s="117"/>
      <c r="P1097" s="95"/>
      <c r="Q1097" s="95"/>
      <c r="R1097" s="95"/>
      <c r="S1097" s="426"/>
      <c r="U1097" s="95"/>
      <c r="Z1097" s="95"/>
    </row>
    <row r="1098" spans="4:26" x14ac:dyDescent="0.45">
      <c r="D1098" s="23"/>
      <c r="K1098" s="95"/>
      <c r="M1098" s="95"/>
      <c r="N1098" s="95"/>
      <c r="O1098" s="117"/>
      <c r="P1098" s="95"/>
      <c r="Q1098" s="95"/>
      <c r="R1098" s="95"/>
      <c r="S1098" s="426"/>
      <c r="U1098" s="95"/>
      <c r="Z1098" s="95"/>
    </row>
    <row r="1099" spans="4:26" x14ac:dyDescent="0.45">
      <c r="D1099" s="23"/>
      <c r="K1099" s="95"/>
      <c r="M1099" s="95"/>
      <c r="N1099" s="95"/>
      <c r="O1099" s="117"/>
      <c r="P1099" s="95"/>
      <c r="Q1099" s="95"/>
      <c r="R1099" s="95"/>
      <c r="S1099" s="426"/>
      <c r="U1099" s="95"/>
      <c r="Z1099" s="95"/>
    </row>
    <row r="1100" spans="4:26" x14ac:dyDescent="0.45">
      <c r="D1100" s="23"/>
      <c r="K1100" s="95"/>
      <c r="M1100" s="95"/>
      <c r="N1100" s="95"/>
      <c r="O1100" s="117"/>
      <c r="P1100" s="95"/>
      <c r="Q1100" s="95"/>
      <c r="R1100" s="95"/>
      <c r="S1100" s="426"/>
      <c r="U1100" s="95"/>
      <c r="Z1100" s="95"/>
    </row>
    <row r="1101" spans="4:26" x14ac:dyDescent="0.45">
      <c r="D1101" s="23"/>
      <c r="K1101" s="95"/>
      <c r="M1101" s="95"/>
      <c r="N1101" s="95"/>
      <c r="O1101" s="117"/>
      <c r="P1101" s="95"/>
      <c r="Q1101" s="95"/>
      <c r="R1101" s="95"/>
      <c r="S1101" s="426"/>
      <c r="U1101" s="95"/>
      <c r="Z1101" s="95"/>
    </row>
    <row r="1102" spans="4:26" x14ac:dyDescent="0.45">
      <c r="D1102" s="23"/>
      <c r="K1102" s="95"/>
      <c r="M1102" s="95"/>
      <c r="N1102" s="95"/>
      <c r="O1102" s="117"/>
      <c r="P1102" s="95"/>
      <c r="Q1102" s="95"/>
      <c r="R1102" s="95"/>
      <c r="S1102" s="426"/>
      <c r="U1102" s="95"/>
      <c r="Z1102" s="95"/>
    </row>
    <row r="1103" spans="4:26" x14ac:dyDescent="0.45">
      <c r="D1103" s="23"/>
      <c r="K1103" s="95"/>
      <c r="M1103" s="95"/>
      <c r="N1103" s="95"/>
      <c r="O1103" s="117"/>
      <c r="P1103" s="95"/>
      <c r="Q1103" s="95"/>
      <c r="R1103" s="95"/>
      <c r="S1103" s="426"/>
      <c r="U1103" s="95"/>
      <c r="Z1103" s="95"/>
    </row>
    <row r="1104" spans="4:26" x14ac:dyDescent="0.45">
      <c r="D1104" s="23"/>
      <c r="K1104" s="95"/>
      <c r="M1104" s="95"/>
      <c r="N1104" s="95"/>
      <c r="O1104" s="117"/>
      <c r="P1104" s="95"/>
      <c r="Q1104" s="95"/>
      <c r="R1104" s="95"/>
      <c r="S1104" s="426"/>
      <c r="U1104" s="95"/>
      <c r="Z1104" s="95"/>
    </row>
    <row r="1105" spans="4:26" x14ac:dyDescent="0.45">
      <c r="D1105" s="23"/>
      <c r="K1105" s="95"/>
      <c r="M1105" s="95"/>
      <c r="N1105" s="95"/>
      <c r="O1105" s="117"/>
      <c r="P1105" s="95"/>
      <c r="Q1105" s="95"/>
      <c r="R1105" s="95"/>
      <c r="S1105" s="426"/>
      <c r="U1105" s="95"/>
      <c r="Z1105" s="95"/>
    </row>
    <row r="1106" spans="4:26" x14ac:dyDescent="0.45">
      <c r="D1106" s="23"/>
      <c r="K1106" s="95"/>
      <c r="M1106" s="95"/>
      <c r="N1106" s="95"/>
      <c r="O1106" s="117"/>
      <c r="P1106" s="95"/>
      <c r="Q1106" s="95"/>
      <c r="R1106" s="95"/>
      <c r="S1106" s="426"/>
      <c r="U1106" s="95"/>
      <c r="Z1106" s="95"/>
    </row>
    <row r="1107" spans="4:26" x14ac:dyDescent="0.45">
      <c r="D1107" s="23"/>
      <c r="K1107" s="95"/>
      <c r="M1107" s="95"/>
      <c r="N1107" s="95"/>
      <c r="O1107" s="117"/>
      <c r="P1107" s="95"/>
      <c r="Q1107" s="95"/>
      <c r="R1107" s="95"/>
      <c r="S1107" s="426"/>
      <c r="U1107" s="95"/>
      <c r="Z1107" s="95"/>
    </row>
    <row r="1108" spans="4:26" x14ac:dyDescent="0.45">
      <c r="D1108" s="23"/>
      <c r="K1108" s="95"/>
      <c r="M1108" s="95"/>
      <c r="N1108" s="95"/>
      <c r="O1108" s="117"/>
      <c r="P1108" s="95"/>
      <c r="Q1108" s="95"/>
      <c r="R1108" s="95"/>
      <c r="S1108" s="426"/>
      <c r="U1108" s="95"/>
      <c r="Z1108" s="95"/>
    </row>
    <row r="1109" spans="4:26" x14ac:dyDescent="0.45">
      <c r="D1109" s="23"/>
      <c r="K1109" s="95"/>
      <c r="M1109" s="95"/>
      <c r="N1109" s="95"/>
      <c r="O1109" s="117"/>
      <c r="P1109" s="95"/>
      <c r="Q1109" s="95"/>
      <c r="R1109" s="95"/>
      <c r="S1109" s="426"/>
      <c r="U1109" s="95"/>
      <c r="Z1109" s="95"/>
    </row>
    <row r="1110" spans="4:26" x14ac:dyDescent="0.45">
      <c r="D1110" s="23"/>
      <c r="K1110" s="95"/>
      <c r="M1110" s="95"/>
      <c r="N1110" s="95"/>
      <c r="O1110" s="117"/>
      <c r="P1110" s="95"/>
      <c r="Q1110" s="95"/>
      <c r="R1110" s="95"/>
      <c r="S1110" s="426"/>
      <c r="U1110" s="95"/>
      <c r="Z1110" s="95"/>
    </row>
    <row r="1111" spans="4:26" x14ac:dyDescent="0.45">
      <c r="D1111" s="23"/>
      <c r="K1111" s="95"/>
      <c r="M1111" s="95"/>
      <c r="N1111" s="95"/>
      <c r="O1111" s="117"/>
      <c r="P1111" s="95"/>
      <c r="Q1111" s="95"/>
      <c r="R1111" s="95"/>
      <c r="S1111" s="426"/>
      <c r="U1111" s="95"/>
      <c r="Z1111" s="95"/>
    </row>
    <row r="1112" spans="4:26" x14ac:dyDescent="0.45">
      <c r="D1112" s="23"/>
      <c r="K1112" s="95"/>
      <c r="M1112" s="95"/>
      <c r="N1112" s="95"/>
      <c r="O1112" s="117"/>
      <c r="P1112" s="95"/>
      <c r="Q1112" s="95"/>
      <c r="R1112" s="95"/>
      <c r="S1112" s="426"/>
      <c r="U1112" s="95"/>
      <c r="Z1112" s="95"/>
    </row>
    <row r="1113" spans="4:26" x14ac:dyDescent="0.45">
      <c r="D1113" s="23"/>
      <c r="K1113" s="95"/>
      <c r="M1113" s="95"/>
      <c r="N1113" s="95"/>
      <c r="O1113" s="117"/>
      <c r="P1113" s="95"/>
      <c r="Q1113" s="95"/>
      <c r="R1113" s="95"/>
      <c r="S1113" s="426"/>
      <c r="U1113" s="95"/>
      <c r="Z1113" s="95"/>
    </row>
    <row r="1114" spans="4:26" x14ac:dyDescent="0.45">
      <c r="D1114" s="23"/>
      <c r="K1114" s="95"/>
      <c r="M1114" s="95"/>
      <c r="N1114" s="95"/>
      <c r="O1114" s="117"/>
      <c r="P1114" s="95"/>
      <c r="Q1114" s="95"/>
      <c r="R1114" s="95"/>
      <c r="S1114" s="426"/>
      <c r="U1114" s="95"/>
      <c r="Z1114" s="95"/>
    </row>
    <row r="1115" spans="4:26" x14ac:dyDescent="0.45">
      <c r="D1115" s="23"/>
      <c r="K1115" s="95"/>
      <c r="M1115" s="95"/>
      <c r="N1115" s="95"/>
      <c r="O1115" s="117"/>
      <c r="P1115" s="95"/>
      <c r="Q1115" s="95"/>
      <c r="R1115" s="95"/>
      <c r="S1115" s="426"/>
      <c r="U1115" s="95"/>
      <c r="Z1115" s="95"/>
    </row>
    <row r="1116" spans="4:26" x14ac:dyDescent="0.45">
      <c r="D1116" s="23"/>
      <c r="K1116" s="95"/>
      <c r="M1116" s="95"/>
      <c r="N1116" s="95"/>
      <c r="O1116" s="117"/>
      <c r="P1116" s="95"/>
      <c r="Q1116" s="95"/>
      <c r="R1116" s="95"/>
      <c r="S1116" s="426"/>
      <c r="U1116" s="95"/>
      <c r="Z1116" s="95"/>
    </row>
    <row r="1117" spans="4:26" x14ac:dyDescent="0.45">
      <c r="D1117" s="23"/>
      <c r="K1117" s="95"/>
      <c r="M1117" s="95"/>
      <c r="N1117" s="95"/>
      <c r="O1117" s="117"/>
      <c r="P1117" s="95"/>
      <c r="Q1117" s="95"/>
      <c r="R1117" s="95"/>
      <c r="S1117" s="426"/>
      <c r="U1117" s="95"/>
      <c r="Z1117" s="95"/>
    </row>
    <row r="1118" spans="4:26" x14ac:dyDescent="0.45">
      <c r="D1118" s="23"/>
      <c r="K1118" s="95"/>
      <c r="M1118" s="95"/>
      <c r="N1118" s="95"/>
      <c r="O1118" s="117"/>
      <c r="P1118" s="95"/>
      <c r="Q1118" s="95"/>
      <c r="R1118" s="95"/>
      <c r="S1118" s="426"/>
      <c r="U1118" s="95"/>
      <c r="Z1118" s="95"/>
    </row>
    <row r="1119" spans="4:26" x14ac:dyDescent="0.45">
      <c r="D1119" s="23"/>
      <c r="K1119" s="95"/>
      <c r="M1119" s="95"/>
      <c r="N1119" s="95"/>
      <c r="O1119" s="117"/>
      <c r="P1119" s="95"/>
      <c r="Q1119" s="95"/>
      <c r="R1119" s="95"/>
      <c r="S1119" s="426"/>
      <c r="U1119" s="95"/>
      <c r="Z1119" s="95"/>
    </row>
    <row r="1120" spans="4:26" x14ac:dyDescent="0.45">
      <c r="D1120" s="23"/>
      <c r="K1120" s="95"/>
      <c r="M1120" s="95"/>
      <c r="N1120" s="95"/>
      <c r="O1120" s="117"/>
      <c r="P1120" s="95"/>
      <c r="Q1120" s="95"/>
      <c r="R1120" s="95"/>
      <c r="S1120" s="426"/>
      <c r="U1120" s="95"/>
      <c r="Z1120" s="95"/>
    </row>
    <row r="1121" spans="4:26" x14ac:dyDescent="0.45">
      <c r="D1121" s="23"/>
      <c r="K1121" s="95"/>
      <c r="M1121" s="95"/>
      <c r="N1121" s="95"/>
      <c r="O1121" s="117"/>
      <c r="P1121" s="95"/>
      <c r="Q1121" s="95"/>
      <c r="R1121" s="95"/>
      <c r="S1121" s="426"/>
      <c r="U1121" s="95"/>
      <c r="Z1121" s="95"/>
    </row>
    <row r="1122" spans="4:26" x14ac:dyDescent="0.45">
      <c r="D1122" s="23"/>
      <c r="K1122" s="95"/>
      <c r="M1122" s="95"/>
      <c r="N1122" s="95"/>
      <c r="O1122" s="117"/>
      <c r="P1122" s="95"/>
      <c r="Q1122" s="95"/>
      <c r="R1122" s="95"/>
      <c r="S1122" s="426"/>
      <c r="U1122" s="95"/>
      <c r="Z1122" s="95"/>
    </row>
    <row r="1123" spans="4:26" x14ac:dyDescent="0.45">
      <c r="D1123" s="23"/>
      <c r="K1123" s="95"/>
      <c r="M1123" s="95"/>
      <c r="N1123" s="95"/>
      <c r="O1123" s="117"/>
      <c r="P1123" s="95"/>
      <c r="Q1123" s="95"/>
      <c r="R1123" s="95"/>
      <c r="S1123" s="426"/>
      <c r="U1123" s="95"/>
      <c r="Z1123" s="95"/>
    </row>
    <row r="1124" spans="4:26" x14ac:dyDescent="0.45">
      <c r="D1124" s="23"/>
      <c r="K1124" s="95"/>
      <c r="M1124" s="95"/>
      <c r="N1124" s="95"/>
      <c r="O1124" s="117"/>
      <c r="P1124" s="95"/>
      <c r="Q1124" s="95"/>
      <c r="R1124" s="95"/>
      <c r="S1124" s="426"/>
      <c r="U1124" s="95"/>
      <c r="Z1124" s="95"/>
    </row>
    <row r="1125" spans="4:26" x14ac:dyDescent="0.45">
      <c r="D1125" s="23"/>
      <c r="K1125" s="95"/>
      <c r="M1125" s="95"/>
      <c r="N1125" s="95"/>
      <c r="O1125" s="117"/>
      <c r="P1125" s="95"/>
      <c r="Q1125" s="95"/>
      <c r="R1125" s="95"/>
      <c r="S1125" s="426"/>
      <c r="U1125" s="95"/>
      <c r="Z1125" s="95"/>
    </row>
    <row r="1126" spans="4:26" x14ac:dyDescent="0.45">
      <c r="D1126" s="23"/>
      <c r="K1126" s="95"/>
      <c r="M1126" s="95"/>
      <c r="N1126" s="95"/>
      <c r="O1126" s="117"/>
      <c r="P1126" s="95"/>
      <c r="Q1126" s="95"/>
      <c r="R1126" s="95"/>
      <c r="S1126" s="426"/>
      <c r="U1126" s="95"/>
      <c r="Z1126" s="95"/>
    </row>
    <row r="1127" spans="4:26" x14ac:dyDescent="0.45">
      <c r="D1127" s="23"/>
      <c r="K1127" s="95"/>
      <c r="M1127" s="95"/>
      <c r="N1127" s="95"/>
      <c r="O1127" s="117"/>
      <c r="P1127" s="95"/>
      <c r="Q1127" s="95"/>
      <c r="R1127" s="95"/>
      <c r="S1127" s="426"/>
      <c r="U1127" s="95"/>
      <c r="Z1127" s="95"/>
    </row>
    <row r="1128" spans="4:26" x14ac:dyDescent="0.45">
      <c r="D1128" s="23"/>
      <c r="K1128" s="95"/>
      <c r="M1128" s="95"/>
      <c r="N1128" s="95"/>
      <c r="O1128" s="117"/>
      <c r="P1128" s="95"/>
      <c r="Q1128" s="95"/>
      <c r="R1128" s="95"/>
      <c r="S1128" s="426"/>
      <c r="U1128" s="95"/>
      <c r="Z1128" s="95"/>
    </row>
    <row r="1129" spans="4:26" x14ac:dyDescent="0.45">
      <c r="D1129" s="23"/>
      <c r="K1129" s="95"/>
      <c r="M1129" s="95"/>
      <c r="N1129" s="95"/>
      <c r="O1129" s="117"/>
      <c r="P1129" s="95"/>
      <c r="Q1129" s="95"/>
      <c r="R1129" s="95"/>
      <c r="S1129" s="426"/>
      <c r="U1129" s="95"/>
      <c r="Z1129" s="95"/>
    </row>
    <row r="1130" spans="4:26" x14ac:dyDescent="0.45">
      <c r="D1130" s="23"/>
      <c r="K1130" s="95"/>
      <c r="M1130" s="95"/>
      <c r="N1130" s="95"/>
      <c r="O1130" s="117"/>
      <c r="P1130" s="95"/>
      <c r="Q1130" s="95"/>
      <c r="R1130" s="95"/>
      <c r="S1130" s="426"/>
      <c r="U1130" s="95"/>
      <c r="Z1130" s="95"/>
    </row>
    <row r="1131" spans="4:26" x14ac:dyDescent="0.45">
      <c r="D1131" s="23"/>
      <c r="K1131" s="95"/>
      <c r="M1131" s="95"/>
      <c r="N1131" s="95"/>
      <c r="O1131" s="117"/>
      <c r="P1131" s="95"/>
      <c r="Q1131" s="95"/>
      <c r="R1131" s="95"/>
      <c r="S1131" s="426"/>
      <c r="U1131" s="95"/>
      <c r="Z1131" s="95"/>
    </row>
    <row r="1132" spans="4:26" x14ac:dyDescent="0.45">
      <c r="D1132" s="23"/>
      <c r="K1132" s="95"/>
      <c r="M1132" s="95"/>
      <c r="N1132" s="95"/>
      <c r="O1132" s="117"/>
      <c r="P1132" s="95"/>
      <c r="Q1132" s="95"/>
      <c r="R1132" s="95"/>
      <c r="S1132" s="426"/>
      <c r="U1132" s="95"/>
      <c r="Z1132" s="95"/>
    </row>
    <row r="1133" spans="4:26" x14ac:dyDescent="0.45">
      <c r="D1133" s="23"/>
      <c r="K1133" s="95"/>
      <c r="M1133" s="95"/>
      <c r="N1133" s="95"/>
      <c r="O1133" s="117"/>
      <c r="P1133" s="95"/>
      <c r="Q1133" s="95"/>
      <c r="R1133" s="95"/>
      <c r="S1133" s="426"/>
      <c r="U1133" s="95"/>
      <c r="Z1133" s="95"/>
    </row>
    <row r="1134" spans="4:26" x14ac:dyDescent="0.45">
      <c r="D1134" s="23"/>
      <c r="K1134" s="95"/>
      <c r="M1134" s="95"/>
      <c r="N1134" s="95"/>
      <c r="O1134" s="117"/>
      <c r="P1134" s="95"/>
      <c r="Q1134" s="95"/>
      <c r="R1134" s="95"/>
      <c r="S1134" s="426"/>
      <c r="U1134" s="95"/>
      <c r="Z1134" s="95"/>
    </row>
    <row r="1135" spans="4:26" x14ac:dyDescent="0.45">
      <c r="D1135" s="23"/>
      <c r="K1135" s="95"/>
      <c r="M1135" s="95"/>
      <c r="N1135" s="95"/>
      <c r="O1135" s="117"/>
      <c r="P1135" s="95"/>
      <c r="Q1135" s="95"/>
      <c r="R1135" s="95"/>
      <c r="S1135" s="426"/>
      <c r="U1135" s="95"/>
      <c r="Z1135" s="95"/>
    </row>
    <row r="1136" spans="4:26" x14ac:dyDescent="0.45">
      <c r="D1136" s="23"/>
      <c r="K1136" s="95"/>
      <c r="M1136" s="95"/>
      <c r="N1136" s="95"/>
      <c r="O1136" s="117"/>
      <c r="P1136" s="95"/>
      <c r="Q1136" s="95"/>
      <c r="R1136" s="95"/>
      <c r="S1136" s="426"/>
      <c r="U1136" s="95"/>
      <c r="Z1136" s="95"/>
    </row>
    <row r="1137" spans="4:26" x14ac:dyDescent="0.45">
      <c r="D1137" s="23"/>
      <c r="K1137" s="95"/>
      <c r="M1137" s="95"/>
      <c r="N1137" s="95"/>
      <c r="O1137" s="117"/>
      <c r="P1137" s="95"/>
      <c r="Q1137" s="95"/>
      <c r="R1137" s="95"/>
      <c r="S1137" s="426"/>
      <c r="U1137" s="95"/>
      <c r="Z1137" s="95"/>
    </row>
    <row r="1138" spans="4:26" x14ac:dyDescent="0.45">
      <c r="D1138" s="23"/>
      <c r="K1138" s="95"/>
      <c r="M1138" s="95"/>
      <c r="N1138" s="95"/>
      <c r="O1138" s="117"/>
      <c r="P1138" s="95"/>
      <c r="Q1138" s="95"/>
      <c r="R1138" s="95"/>
      <c r="S1138" s="426"/>
      <c r="U1138" s="95"/>
      <c r="Z1138" s="95"/>
    </row>
    <row r="1139" spans="4:26" x14ac:dyDescent="0.45">
      <c r="D1139" s="23"/>
      <c r="K1139" s="95"/>
      <c r="M1139" s="95"/>
      <c r="N1139" s="95"/>
      <c r="O1139" s="117"/>
      <c r="P1139" s="95"/>
      <c r="Q1139" s="95"/>
      <c r="R1139" s="95"/>
      <c r="S1139" s="426"/>
      <c r="U1139" s="95"/>
      <c r="Z1139" s="95"/>
    </row>
    <row r="1140" spans="4:26" x14ac:dyDescent="0.45">
      <c r="D1140" s="23"/>
      <c r="K1140" s="95"/>
      <c r="M1140" s="95"/>
      <c r="N1140" s="95"/>
      <c r="O1140" s="117"/>
      <c r="P1140" s="95"/>
      <c r="Q1140" s="95"/>
      <c r="R1140" s="95"/>
      <c r="S1140" s="426"/>
      <c r="U1140" s="95"/>
      <c r="Z1140" s="95"/>
    </row>
    <row r="1141" spans="4:26" x14ac:dyDescent="0.45">
      <c r="D1141" s="23"/>
      <c r="K1141" s="95"/>
      <c r="M1141" s="95"/>
      <c r="N1141" s="95"/>
      <c r="O1141" s="117"/>
      <c r="P1141" s="95"/>
      <c r="Q1141" s="95"/>
      <c r="R1141" s="95"/>
      <c r="S1141" s="426"/>
      <c r="U1141" s="95"/>
      <c r="Z1141" s="95"/>
    </row>
    <row r="1142" spans="4:26" x14ac:dyDescent="0.45">
      <c r="D1142" s="23"/>
      <c r="K1142" s="95"/>
      <c r="M1142" s="95"/>
      <c r="N1142" s="95"/>
      <c r="O1142" s="117"/>
      <c r="P1142" s="95"/>
      <c r="Q1142" s="95"/>
      <c r="R1142" s="95"/>
      <c r="S1142" s="426"/>
      <c r="U1142" s="95"/>
      <c r="Z1142" s="95"/>
    </row>
    <row r="1143" spans="4:26" x14ac:dyDescent="0.45">
      <c r="D1143" s="23"/>
      <c r="K1143" s="95"/>
      <c r="M1143" s="95"/>
      <c r="N1143" s="95"/>
      <c r="O1143" s="117"/>
      <c r="P1143" s="95"/>
      <c r="Q1143" s="95"/>
      <c r="R1143" s="95"/>
      <c r="S1143" s="426"/>
      <c r="U1143" s="95"/>
      <c r="Z1143" s="95"/>
    </row>
    <row r="1144" spans="4:26" x14ac:dyDescent="0.45">
      <c r="D1144" s="23"/>
      <c r="K1144" s="95"/>
      <c r="M1144" s="95"/>
      <c r="N1144" s="95"/>
      <c r="O1144" s="117"/>
      <c r="P1144" s="95"/>
      <c r="Q1144" s="95"/>
      <c r="R1144" s="95"/>
      <c r="S1144" s="426"/>
      <c r="U1144" s="95"/>
      <c r="Z1144" s="95"/>
    </row>
    <row r="1145" spans="4:26" x14ac:dyDescent="0.45">
      <c r="D1145" s="23"/>
      <c r="K1145" s="95"/>
      <c r="M1145" s="95"/>
      <c r="N1145" s="95"/>
      <c r="O1145" s="117"/>
      <c r="P1145" s="95"/>
      <c r="Q1145" s="95"/>
      <c r="R1145" s="95"/>
      <c r="S1145" s="426"/>
      <c r="U1145" s="95"/>
      <c r="Z1145" s="95"/>
    </row>
    <row r="1146" spans="4:26" x14ac:dyDescent="0.45">
      <c r="D1146" s="23"/>
      <c r="K1146" s="95"/>
      <c r="M1146" s="95"/>
      <c r="N1146" s="95"/>
      <c r="O1146" s="117"/>
      <c r="P1146" s="95"/>
      <c r="Q1146" s="95"/>
      <c r="R1146" s="95"/>
      <c r="S1146" s="426"/>
      <c r="U1146" s="95"/>
      <c r="Z1146" s="95"/>
    </row>
    <row r="1147" spans="4:26" x14ac:dyDescent="0.45">
      <c r="D1147" s="23"/>
      <c r="K1147" s="95"/>
      <c r="M1147" s="95"/>
      <c r="N1147" s="95"/>
      <c r="O1147" s="117"/>
      <c r="P1147" s="95"/>
      <c r="Q1147" s="95"/>
      <c r="R1147" s="95"/>
      <c r="S1147" s="426"/>
      <c r="U1147" s="95"/>
      <c r="Z1147" s="95"/>
    </row>
    <row r="1148" spans="4:26" x14ac:dyDescent="0.45">
      <c r="D1148" s="23"/>
      <c r="K1148" s="95"/>
      <c r="M1148" s="95"/>
      <c r="N1148" s="95"/>
      <c r="O1148" s="117"/>
      <c r="P1148" s="95"/>
      <c r="Q1148" s="95"/>
      <c r="R1148" s="95"/>
      <c r="S1148" s="426"/>
      <c r="U1148" s="95"/>
      <c r="Z1148" s="95"/>
    </row>
    <row r="1149" spans="4:26" x14ac:dyDescent="0.45">
      <c r="D1149" s="23"/>
      <c r="K1149" s="95"/>
      <c r="M1149" s="95"/>
      <c r="N1149" s="95"/>
      <c r="O1149" s="117"/>
      <c r="P1149" s="95"/>
      <c r="Q1149" s="95"/>
      <c r="R1149" s="95"/>
      <c r="S1149" s="426"/>
      <c r="U1149" s="95"/>
      <c r="Z1149" s="95"/>
    </row>
    <row r="1150" spans="4:26" x14ac:dyDescent="0.45">
      <c r="D1150" s="23"/>
      <c r="K1150" s="95"/>
      <c r="M1150" s="95"/>
      <c r="N1150" s="95"/>
      <c r="O1150" s="117"/>
      <c r="P1150" s="95"/>
      <c r="Q1150" s="95"/>
      <c r="R1150" s="95"/>
      <c r="S1150" s="426"/>
      <c r="U1150" s="95"/>
      <c r="Z1150" s="95"/>
    </row>
    <row r="1151" spans="4:26" x14ac:dyDescent="0.45">
      <c r="D1151" s="23"/>
      <c r="K1151" s="95"/>
      <c r="M1151" s="95"/>
      <c r="N1151" s="95"/>
      <c r="O1151" s="117"/>
      <c r="P1151" s="95"/>
      <c r="Q1151" s="95"/>
      <c r="R1151" s="95"/>
      <c r="S1151" s="426"/>
      <c r="U1151" s="95"/>
      <c r="Z1151" s="95"/>
    </row>
    <row r="1152" spans="4:26" x14ac:dyDescent="0.45">
      <c r="D1152" s="23"/>
      <c r="K1152" s="95"/>
      <c r="M1152" s="95"/>
      <c r="N1152" s="95"/>
      <c r="O1152" s="117"/>
      <c r="P1152" s="95"/>
      <c r="Q1152" s="95"/>
      <c r="R1152" s="95"/>
      <c r="S1152" s="426"/>
      <c r="U1152" s="95"/>
      <c r="Z1152" s="95"/>
    </row>
    <row r="1153" spans="4:26" x14ac:dyDescent="0.45">
      <c r="D1153" s="23"/>
      <c r="K1153" s="95"/>
      <c r="M1153" s="95"/>
      <c r="N1153" s="95"/>
      <c r="O1153" s="117"/>
      <c r="P1153" s="95"/>
      <c r="Q1153" s="95"/>
      <c r="R1153" s="95"/>
      <c r="S1153" s="426"/>
      <c r="U1153" s="95"/>
      <c r="Z1153" s="95"/>
    </row>
    <row r="1154" spans="4:26" x14ac:dyDescent="0.45">
      <c r="D1154" s="23"/>
      <c r="K1154" s="95"/>
      <c r="M1154" s="95"/>
      <c r="N1154" s="95"/>
      <c r="O1154" s="117"/>
      <c r="P1154" s="95"/>
      <c r="Q1154" s="95"/>
      <c r="R1154" s="95"/>
      <c r="S1154" s="426"/>
      <c r="U1154" s="95"/>
      <c r="Z1154" s="95"/>
    </row>
    <row r="1155" spans="4:26" x14ac:dyDescent="0.45">
      <c r="D1155" s="23"/>
      <c r="K1155" s="95"/>
      <c r="M1155" s="95"/>
      <c r="N1155" s="95"/>
      <c r="O1155" s="117"/>
      <c r="P1155" s="95"/>
      <c r="Q1155" s="95"/>
      <c r="R1155" s="95"/>
      <c r="S1155" s="426"/>
      <c r="U1155" s="95"/>
      <c r="Z1155" s="95"/>
    </row>
    <row r="1156" spans="4:26" x14ac:dyDescent="0.45">
      <c r="D1156" s="23"/>
      <c r="K1156" s="95"/>
      <c r="M1156" s="95"/>
      <c r="N1156" s="95"/>
      <c r="O1156" s="117"/>
      <c r="P1156" s="95"/>
      <c r="Q1156" s="95"/>
      <c r="R1156" s="95"/>
      <c r="S1156" s="426"/>
      <c r="U1156" s="95"/>
      <c r="Z1156" s="95"/>
    </row>
    <row r="1157" spans="4:26" x14ac:dyDescent="0.45">
      <c r="D1157" s="23"/>
      <c r="K1157" s="95"/>
      <c r="M1157" s="95"/>
      <c r="N1157" s="95"/>
      <c r="O1157" s="117"/>
      <c r="P1157" s="95"/>
      <c r="Q1157" s="95"/>
      <c r="R1157" s="95"/>
      <c r="S1157" s="426"/>
      <c r="U1157" s="95"/>
      <c r="Z1157" s="95"/>
    </row>
    <row r="1158" spans="4:26" x14ac:dyDescent="0.45">
      <c r="D1158" s="23"/>
      <c r="K1158" s="95"/>
      <c r="M1158" s="95"/>
      <c r="N1158" s="95"/>
      <c r="O1158" s="117"/>
      <c r="P1158" s="95"/>
      <c r="Q1158" s="95"/>
      <c r="R1158" s="95"/>
      <c r="S1158" s="426"/>
      <c r="U1158" s="95"/>
      <c r="Z1158" s="95"/>
    </row>
    <row r="1159" spans="4:26" x14ac:dyDescent="0.45">
      <c r="D1159" s="23"/>
      <c r="K1159" s="95"/>
      <c r="M1159" s="95"/>
      <c r="N1159" s="95"/>
      <c r="O1159" s="117"/>
      <c r="P1159" s="95"/>
      <c r="Q1159" s="95"/>
      <c r="R1159" s="95"/>
      <c r="S1159" s="426"/>
      <c r="U1159" s="95"/>
      <c r="Z1159" s="95"/>
    </row>
    <row r="1160" spans="4:26" x14ac:dyDescent="0.45">
      <c r="D1160" s="23"/>
      <c r="K1160" s="95"/>
      <c r="M1160" s="95"/>
      <c r="N1160" s="95"/>
      <c r="O1160" s="117"/>
      <c r="P1160" s="95"/>
      <c r="Q1160" s="95"/>
      <c r="R1160" s="95"/>
      <c r="S1160" s="426"/>
      <c r="U1160" s="95"/>
      <c r="Z1160" s="95"/>
    </row>
    <row r="1161" spans="4:26" x14ac:dyDescent="0.45">
      <c r="D1161" s="23"/>
      <c r="K1161" s="95"/>
      <c r="M1161" s="95"/>
      <c r="N1161" s="95"/>
      <c r="O1161" s="117"/>
      <c r="P1161" s="95"/>
      <c r="Q1161" s="95"/>
      <c r="R1161" s="95"/>
      <c r="S1161" s="426"/>
      <c r="U1161" s="95"/>
      <c r="Z1161" s="95"/>
    </row>
    <row r="1162" spans="4:26" x14ac:dyDescent="0.45">
      <c r="D1162" s="23"/>
      <c r="K1162" s="95"/>
      <c r="M1162" s="95"/>
      <c r="N1162" s="95"/>
      <c r="O1162" s="117"/>
      <c r="P1162" s="95"/>
      <c r="Q1162" s="95"/>
      <c r="R1162" s="95"/>
      <c r="S1162" s="426"/>
      <c r="U1162" s="95"/>
      <c r="Z1162" s="95"/>
    </row>
    <row r="1163" spans="4:26" x14ac:dyDescent="0.45">
      <c r="D1163" s="23"/>
      <c r="K1163" s="95"/>
      <c r="M1163" s="95"/>
      <c r="N1163" s="95"/>
      <c r="O1163" s="117"/>
      <c r="P1163" s="95"/>
      <c r="Q1163" s="95"/>
      <c r="R1163" s="95"/>
      <c r="S1163" s="426"/>
      <c r="U1163" s="95"/>
      <c r="Z1163" s="95"/>
    </row>
    <row r="1164" spans="4:26" x14ac:dyDescent="0.45">
      <c r="D1164" s="23"/>
      <c r="K1164" s="95"/>
      <c r="M1164" s="95"/>
      <c r="N1164" s="95"/>
      <c r="O1164" s="117"/>
      <c r="P1164" s="95"/>
      <c r="Q1164" s="95"/>
      <c r="R1164" s="95"/>
      <c r="S1164" s="426"/>
      <c r="U1164" s="95"/>
      <c r="Z1164" s="95"/>
    </row>
    <row r="1165" spans="4:26" x14ac:dyDescent="0.45">
      <c r="D1165" s="23"/>
      <c r="K1165" s="95"/>
      <c r="M1165" s="95"/>
      <c r="N1165" s="95"/>
      <c r="O1165" s="117"/>
      <c r="P1165" s="95"/>
      <c r="Q1165" s="95"/>
      <c r="R1165" s="95"/>
      <c r="S1165" s="426"/>
      <c r="U1165" s="95"/>
      <c r="Z1165" s="95"/>
    </row>
    <row r="1166" spans="4:26" x14ac:dyDescent="0.45">
      <c r="D1166" s="23"/>
      <c r="K1166" s="95"/>
      <c r="M1166" s="95"/>
      <c r="N1166" s="95"/>
      <c r="O1166" s="117"/>
      <c r="P1166" s="95"/>
      <c r="Q1166" s="95"/>
      <c r="R1166" s="95"/>
      <c r="S1166" s="426"/>
      <c r="U1166" s="95"/>
      <c r="Z1166" s="95"/>
    </row>
    <row r="1167" spans="4:26" x14ac:dyDescent="0.45">
      <c r="D1167" s="23"/>
      <c r="K1167" s="95"/>
      <c r="M1167" s="95"/>
      <c r="N1167" s="95"/>
      <c r="O1167" s="117"/>
      <c r="P1167" s="95"/>
      <c r="Q1167" s="95"/>
      <c r="R1167" s="95"/>
      <c r="S1167" s="426"/>
      <c r="U1167" s="95"/>
      <c r="Z1167" s="95"/>
    </row>
    <row r="1168" spans="4:26" x14ac:dyDescent="0.45">
      <c r="D1168" s="23"/>
      <c r="K1168" s="95"/>
      <c r="M1168" s="95"/>
      <c r="N1168" s="95"/>
      <c r="O1168" s="117"/>
      <c r="P1168" s="95"/>
      <c r="Q1168" s="95"/>
      <c r="R1168" s="95"/>
      <c r="S1168" s="426"/>
      <c r="U1168" s="95"/>
      <c r="Z1168" s="95"/>
    </row>
    <row r="1169" spans="4:26" x14ac:dyDescent="0.45">
      <c r="D1169" s="23"/>
      <c r="K1169" s="95"/>
      <c r="M1169" s="95"/>
      <c r="N1169" s="95"/>
      <c r="O1169" s="117"/>
      <c r="P1169" s="95"/>
      <c r="Q1169" s="95"/>
      <c r="R1169" s="95"/>
      <c r="S1169" s="426"/>
      <c r="U1169" s="95"/>
      <c r="Z1169" s="95"/>
    </row>
    <row r="1170" spans="4:26" x14ac:dyDescent="0.45">
      <c r="D1170" s="23"/>
      <c r="K1170" s="95"/>
      <c r="M1170" s="95"/>
      <c r="N1170" s="95"/>
      <c r="O1170" s="117"/>
      <c r="P1170" s="95"/>
      <c r="Q1170" s="95"/>
      <c r="R1170" s="95"/>
      <c r="S1170" s="426"/>
      <c r="U1170" s="95"/>
      <c r="Z1170" s="95"/>
    </row>
    <row r="1171" spans="4:26" x14ac:dyDescent="0.45">
      <c r="D1171" s="23"/>
      <c r="K1171" s="95"/>
      <c r="M1171" s="95"/>
      <c r="N1171" s="95"/>
      <c r="O1171" s="117"/>
      <c r="P1171" s="95"/>
      <c r="Q1171" s="95"/>
      <c r="R1171" s="95"/>
      <c r="S1171" s="426"/>
      <c r="U1171" s="95"/>
      <c r="Z1171" s="95"/>
    </row>
    <row r="1172" spans="4:26" x14ac:dyDescent="0.45">
      <c r="D1172" s="23"/>
      <c r="K1172" s="95"/>
      <c r="M1172" s="95"/>
      <c r="N1172" s="95"/>
      <c r="O1172" s="117"/>
      <c r="P1172" s="95"/>
      <c r="Q1172" s="95"/>
      <c r="R1172" s="95"/>
      <c r="S1172" s="426"/>
      <c r="U1172" s="95"/>
      <c r="Z1172" s="95"/>
    </row>
    <row r="1173" spans="4:26" x14ac:dyDescent="0.45">
      <c r="D1173" s="23"/>
      <c r="K1173" s="95"/>
      <c r="M1173" s="95"/>
      <c r="N1173" s="95"/>
      <c r="O1173" s="117"/>
      <c r="P1173" s="95"/>
      <c r="Q1173" s="95"/>
      <c r="R1173" s="95"/>
      <c r="S1173" s="426"/>
      <c r="U1173" s="95"/>
      <c r="Z1173" s="95"/>
    </row>
    <row r="1174" spans="4:26" x14ac:dyDescent="0.45">
      <c r="D1174" s="23"/>
      <c r="K1174" s="95"/>
      <c r="M1174" s="95"/>
      <c r="N1174" s="95"/>
      <c r="O1174" s="117"/>
      <c r="P1174" s="95"/>
      <c r="Q1174" s="95"/>
      <c r="R1174" s="95"/>
      <c r="S1174" s="426"/>
      <c r="U1174" s="95"/>
      <c r="Z1174" s="95"/>
    </row>
    <row r="1175" spans="4:26" x14ac:dyDescent="0.45">
      <c r="D1175" s="23"/>
      <c r="K1175" s="95"/>
      <c r="M1175" s="95"/>
      <c r="N1175" s="95"/>
      <c r="O1175" s="117"/>
      <c r="P1175" s="95"/>
      <c r="Q1175" s="95"/>
      <c r="R1175" s="95"/>
      <c r="S1175" s="426"/>
      <c r="U1175" s="95"/>
      <c r="Z1175" s="95"/>
    </row>
    <row r="1176" spans="4:26" x14ac:dyDescent="0.45">
      <c r="D1176" s="23"/>
      <c r="K1176" s="95"/>
      <c r="M1176" s="95"/>
      <c r="N1176" s="95"/>
      <c r="O1176" s="117"/>
      <c r="P1176" s="95"/>
      <c r="Q1176" s="95"/>
      <c r="R1176" s="95"/>
      <c r="S1176" s="426"/>
      <c r="U1176" s="95"/>
      <c r="Z1176" s="95"/>
    </row>
    <row r="1177" spans="4:26" x14ac:dyDescent="0.45">
      <c r="D1177" s="23"/>
      <c r="K1177" s="95"/>
      <c r="M1177" s="95"/>
      <c r="N1177" s="95"/>
      <c r="O1177" s="117"/>
      <c r="P1177" s="95"/>
      <c r="Q1177" s="95"/>
      <c r="R1177" s="95"/>
      <c r="S1177" s="426"/>
      <c r="U1177" s="95"/>
      <c r="Z1177" s="95"/>
    </row>
    <row r="1178" spans="4:26" x14ac:dyDescent="0.45">
      <c r="D1178" s="23"/>
      <c r="K1178" s="95"/>
      <c r="M1178" s="95"/>
      <c r="N1178" s="95"/>
      <c r="O1178" s="117"/>
      <c r="P1178" s="95"/>
      <c r="Q1178" s="95"/>
      <c r="R1178" s="95"/>
      <c r="S1178" s="426"/>
      <c r="U1178" s="95"/>
      <c r="Z1178" s="95"/>
    </row>
    <row r="1179" spans="4:26" x14ac:dyDescent="0.45">
      <c r="D1179" s="23"/>
      <c r="K1179" s="95"/>
      <c r="M1179" s="95"/>
      <c r="N1179" s="95"/>
      <c r="O1179" s="117"/>
      <c r="P1179" s="95"/>
      <c r="Q1179" s="95"/>
      <c r="R1179" s="95"/>
      <c r="S1179" s="426"/>
      <c r="U1179" s="95"/>
      <c r="Z1179" s="95"/>
    </row>
    <row r="1180" spans="4:26" x14ac:dyDescent="0.45">
      <c r="D1180" s="23"/>
      <c r="K1180" s="95"/>
      <c r="M1180" s="95"/>
      <c r="N1180" s="95"/>
      <c r="O1180" s="117"/>
      <c r="P1180" s="95"/>
      <c r="Q1180" s="95"/>
      <c r="R1180" s="95"/>
      <c r="S1180" s="426"/>
      <c r="U1180" s="95"/>
      <c r="Z1180" s="95"/>
    </row>
    <row r="1181" spans="4:26" x14ac:dyDescent="0.45">
      <c r="D1181" s="23"/>
      <c r="K1181" s="95"/>
      <c r="M1181" s="95"/>
      <c r="N1181" s="95"/>
      <c r="O1181" s="117"/>
      <c r="P1181" s="95"/>
      <c r="Q1181" s="95"/>
      <c r="R1181" s="95"/>
      <c r="S1181" s="426"/>
      <c r="U1181" s="95"/>
      <c r="Z1181" s="95"/>
    </row>
    <row r="1182" spans="4:26" x14ac:dyDescent="0.45">
      <c r="D1182" s="23"/>
      <c r="K1182" s="95"/>
      <c r="M1182" s="95"/>
      <c r="N1182" s="95"/>
      <c r="O1182" s="117"/>
      <c r="P1182" s="95"/>
      <c r="Q1182" s="95"/>
      <c r="R1182" s="95"/>
      <c r="S1182" s="426"/>
      <c r="U1182" s="95"/>
      <c r="Z1182" s="95"/>
    </row>
    <row r="1183" spans="4:26" x14ac:dyDescent="0.45">
      <c r="D1183" s="23"/>
      <c r="K1183" s="95"/>
      <c r="M1183" s="95"/>
      <c r="N1183" s="95"/>
      <c r="O1183" s="117"/>
      <c r="P1183" s="95"/>
      <c r="Q1183" s="95"/>
      <c r="R1183" s="95"/>
      <c r="S1183" s="426"/>
      <c r="U1183" s="95"/>
      <c r="Z1183" s="95"/>
    </row>
    <row r="1184" spans="4:26" x14ac:dyDescent="0.45">
      <c r="D1184" s="23"/>
      <c r="K1184" s="95"/>
      <c r="M1184" s="95"/>
      <c r="N1184" s="95"/>
      <c r="O1184" s="117"/>
      <c r="P1184" s="95"/>
      <c r="Q1184" s="95"/>
      <c r="R1184" s="95"/>
      <c r="S1184" s="426"/>
      <c r="U1184" s="95"/>
      <c r="Z1184" s="95"/>
    </row>
    <row r="1185" spans="4:26" x14ac:dyDescent="0.45">
      <c r="D1185" s="23"/>
      <c r="K1185" s="95"/>
      <c r="M1185" s="95"/>
      <c r="N1185" s="95"/>
      <c r="O1185" s="117"/>
      <c r="P1185" s="95"/>
      <c r="Q1185" s="95"/>
      <c r="R1185" s="95"/>
      <c r="S1185" s="426"/>
      <c r="U1185" s="95"/>
      <c r="Z1185" s="95"/>
    </row>
    <row r="1186" spans="4:26" x14ac:dyDescent="0.45">
      <c r="D1186" s="23"/>
      <c r="K1186" s="95"/>
      <c r="M1186" s="95"/>
      <c r="N1186" s="95"/>
      <c r="O1186" s="117"/>
      <c r="P1186" s="95"/>
      <c r="Q1186" s="95"/>
      <c r="R1186" s="95"/>
      <c r="S1186" s="426"/>
      <c r="U1186" s="95"/>
      <c r="Z1186" s="95"/>
    </row>
    <row r="1187" spans="4:26" x14ac:dyDescent="0.45">
      <c r="D1187" s="23"/>
      <c r="K1187" s="95"/>
      <c r="M1187" s="95"/>
      <c r="N1187" s="95"/>
      <c r="O1187" s="117"/>
      <c r="P1187" s="95"/>
      <c r="Q1187" s="95"/>
      <c r="R1187" s="95"/>
      <c r="S1187" s="426"/>
      <c r="U1187" s="95"/>
      <c r="Z1187" s="95"/>
    </row>
    <row r="1188" spans="4:26" x14ac:dyDescent="0.45">
      <c r="D1188" s="23"/>
      <c r="K1188" s="95"/>
      <c r="M1188" s="95"/>
      <c r="N1188" s="95"/>
      <c r="O1188" s="117"/>
      <c r="P1188" s="95"/>
      <c r="Q1188" s="95"/>
      <c r="R1188" s="95"/>
      <c r="S1188" s="426"/>
      <c r="U1188" s="95"/>
      <c r="Z1188" s="95"/>
    </row>
    <row r="1189" spans="4:26" x14ac:dyDescent="0.45">
      <c r="D1189" s="23"/>
      <c r="K1189" s="95"/>
      <c r="M1189" s="95"/>
      <c r="N1189" s="95"/>
      <c r="O1189" s="117"/>
      <c r="P1189" s="95"/>
      <c r="Q1189" s="95"/>
      <c r="R1189" s="95"/>
      <c r="S1189" s="426"/>
      <c r="U1189" s="95"/>
      <c r="Z1189" s="95"/>
    </row>
    <row r="1190" spans="4:26" x14ac:dyDescent="0.45">
      <c r="D1190" s="23"/>
      <c r="K1190" s="95"/>
      <c r="M1190" s="95"/>
      <c r="N1190" s="95"/>
      <c r="O1190" s="117"/>
      <c r="P1190" s="95"/>
      <c r="Q1190" s="95"/>
      <c r="R1190" s="95"/>
      <c r="S1190" s="426"/>
      <c r="U1190" s="95"/>
      <c r="Z1190" s="95"/>
    </row>
    <row r="1191" spans="4:26" x14ac:dyDescent="0.45">
      <c r="D1191" s="23"/>
      <c r="K1191" s="95"/>
      <c r="M1191" s="95"/>
      <c r="N1191" s="95"/>
      <c r="O1191" s="117"/>
      <c r="P1191" s="95"/>
      <c r="Q1191" s="95"/>
      <c r="R1191" s="95"/>
      <c r="S1191" s="426"/>
      <c r="U1191" s="95"/>
      <c r="Z1191" s="95"/>
    </row>
    <row r="1192" spans="4:26" x14ac:dyDescent="0.45">
      <c r="D1192" s="23"/>
      <c r="K1192" s="95"/>
      <c r="M1192" s="95"/>
      <c r="N1192" s="95"/>
      <c r="O1192" s="117"/>
      <c r="P1192" s="95"/>
      <c r="Q1192" s="95"/>
      <c r="R1192" s="95"/>
      <c r="S1192" s="426"/>
      <c r="U1192" s="95"/>
      <c r="Z1192" s="95"/>
    </row>
    <row r="1193" spans="4:26" x14ac:dyDescent="0.45">
      <c r="D1193" s="23"/>
      <c r="K1193" s="95"/>
      <c r="M1193" s="95"/>
      <c r="N1193" s="95"/>
      <c r="O1193" s="117"/>
      <c r="P1193" s="95"/>
      <c r="Q1193" s="95"/>
      <c r="R1193" s="95"/>
      <c r="S1193" s="426"/>
      <c r="U1193" s="95"/>
      <c r="Z1193" s="95"/>
    </row>
    <row r="1194" spans="4:26" x14ac:dyDescent="0.45">
      <c r="D1194" s="23"/>
      <c r="K1194" s="95"/>
      <c r="M1194" s="95"/>
      <c r="N1194" s="95"/>
      <c r="O1194" s="117"/>
      <c r="P1194" s="95"/>
      <c r="Q1194" s="95"/>
      <c r="R1194" s="95"/>
      <c r="S1194" s="426"/>
      <c r="U1194" s="95"/>
      <c r="Z1194" s="95"/>
    </row>
    <row r="1195" spans="4:26" x14ac:dyDescent="0.45">
      <c r="D1195" s="23"/>
      <c r="K1195" s="95"/>
      <c r="M1195" s="95"/>
      <c r="N1195" s="95"/>
      <c r="O1195" s="117"/>
      <c r="P1195" s="95"/>
      <c r="Q1195" s="95"/>
      <c r="R1195" s="95"/>
      <c r="S1195" s="426"/>
      <c r="U1195" s="95"/>
      <c r="Z1195" s="95"/>
    </row>
    <row r="1196" spans="4:26" x14ac:dyDescent="0.45">
      <c r="D1196" s="23"/>
      <c r="K1196" s="95"/>
      <c r="M1196" s="95"/>
      <c r="N1196" s="95"/>
      <c r="O1196" s="117"/>
      <c r="P1196" s="95"/>
      <c r="Q1196" s="95"/>
      <c r="R1196" s="95"/>
      <c r="S1196" s="426"/>
      <c r="U1196" s="95"/>
      <c r="Z1196" s="95"/>
    </row>
    <row r="1197" spans="4:26" x14ac:dyDescent="0.45">
      <c r="D1197" s="23"/>
      <c r="K1197" s="95"/>
      <c r="M1197" s="95"/>
      <c r="N1197" s="95"/>
      <c r="O1197" s="117"/>
      <c r="P1197" s="95"/>
      <c r="Q1197" s="95"/>
      <c r="R1197" s="95"/>
      <c r="S1197" s="426"/>
      <c r="U1197" s="95"/>
      <c r="Z1197" s="95"/>
    </row>
    <row r="1198" spans="4:26" x14ac:dyDescent="0.45">
      <c r="D1198" s="23"/>
      <c r="K1198" s="95"/>
      <c r="M1198" s="95"/>
      <c r="N1198" s="95"/>
      <c r="O1198" s="117"/>
      <c r="P1198" s="95"/>
      <c r="Q1198" s="95"/>
      <c r="R1198" s="95"/>
      <c r="S1198" s="426"/>
      <c r="U1198" s="95"/>
      <c r="Z1198" s="95"/>
    </row>
    <row r="1199" spans="4:26" x14ac:dyDescent="0.45">
      <c r="D1199" s="23"/>
      <c r="K1199" s="95"/>
      <c r="M1199" s="95"/>
      <c r="N1199" s="95"/>
      <c r="O1199" s="117"/>
      <c r="P1199" s="95"/>
      <c r="Q1199" s="95"/>
      <c r="R1199" s="95"/>
      <c r="S1199" s="426"/>
      <c r="U1199" s="95"/>
      <c r="Z1199" s="95"/>
    </row>
    <row r="1200" spans="4:26" x14ac:dyDescent="0.45">
      <c r="D1200" s="23"/>
      <c r="K1200" s="95"/>
      <c r="M1200" s="95"/>
      <c r="N1200" s="95"/>
      <c r="O1200" s="117"/>
      <c r="P1200" s="95"/>
      <c r="Q1200" s="95"/>
      <c r="R1200" s="95"/>
      <c r="S1200" s="426"/>
      <c r="U1200" s="95"/>
      <c r="Z1200" s="95"/>
    </row>
    <row r="1201" spans="4:26" x14ac:dyDescent="0.45">
      <c r="D1201" s="23"/>
      <c r="K1201" s="95"/>
      <c r="M1201" s="95"/>
      <c r="N1201" s="95"/>
      <c r="O1201" s="117"/>
      <c r="P1201" s="95"/>
      <c r="Q1201" s="95"/>
      <c r="R1201" s="95"/>
      <c r="S1201" s="426"/>
      <c r="U1201" s="95"/>
      <c r="Z1201" s="95"/>
    </row>
    <row r="1202" spans="4:26" x14ac:dyDescent="0.45">
      <c r="D1202" s="23"/>
      <c r="K1202" s="95"/>
      <c r="M1202" s="95"/>
      <c r="N1202" s="95"/>
      <c r="O1202" s="117"/>
      <c r="P1202" s="95"/>
      <c r="Q1202" s="95"/>
      <c r="R1202" s="95"/>
      <c r="S1202" s="426"/>
      <c r="U1202" s="95"/>
      <c r="Z1202" s="95"/>
    </row>
    <row r="1203" spans="4:26" x14ac:dyDescent="0.45">
      <c r="D1203" s="23"/>
      <c r="K1203" s="95"/>
      <c r="M1203" s="95"/>
      <c r="N1203" s="95"/>
      <c r="O1203" s="117"/>
      <c r="P1203" s="95"/>
      <c r="Q1203" s="95"/>
      <c r="R1203" s="95"/>
      <c r="S1203" s="426"/>
      <c r="U1203" s="95"/>
      <c r="Z1203" s="95"/>
    </row>
    <row r="1204" spans="4:26" x14ac:dyDescent="0.45">
      <c r="D1204" s="23"/>
      <c r="K1204" s="95"/>
      <c r="M1204" s="95"/>
      <c r="N1204" s="95"/>
      <c r="O1204" s="117"/>
      <c r="P1204" s="95"/>
      <c r="Q1204" s="95"/>
      <c r="R1204" s="95"/>
      <c r="S1204" s="426"/>
      <c r="U1204" s="95"/>
      <c r="Z1204" s="95"/>
    </row>
    <row r="1205" spans="4:26" x14ac:dyDescent="0.45">
      <c r="D1205" s="23"/>
      <c r="K1205" s="95"/>
      <c r="M1205" s="95"/>
      <c r="N1205" s="95"/>
      <c r="O1205" s="117"/>
      <c r="P1205" s="95"/>
      <c r="Q1205" s="95"/>
      <c r="R1205" s="95"/>
      <c r="S1205" s="426"/>
      <c r="U1205" s="95"/>
      <c r="Z1205" s="95"/>
    </row>
    <row r="1206" spans="4:26" x14ac:dyDescent="0.45">
      <c r="D1206" s="23"/>
      <c r="K1206" s="95"/>
      <c r="M1206" s="95"/>
      <c r="N1206" s="95"/>
      <c r="O1206" s="117"/>
      <c r="P1206" s="95"/>
      <c r="Q1206" s="95"/>
      <c r="R1206" s="95"/>
      <c r="S1206" s="426"/>
      <c r="U1206" s="95"/>
      <c r="Z1206" s="95"/>
    </row>
    <row r="1207" spans="4:26" x14ac:dyDescent="0.45">
      <c r="D1207" s="23"/>
      <c r="K1207" s="95"/>
      <c r="M1207" s="95"/>
      <c r="N1207" s="95"/>
      <c r="O1207" s="117"/>
      <c r="P1207" s="95"/>
      <c r="Q1207" s="95"/>
      <c r="R1207" s="95"/>
      <c r="S1207" s="426"/>
      <c r="U1207" s="95"/>
      <c r="Z1207" s="95"/>
    </row>
    <row r="1208" spans="4:26" x14ac:dyDescent="0.45">
      <c r="D1208" s="23"/>
      <c r="K1208" s="95"/>
      <c r="M1208" s="95"/>
      <c r="N1208" s="95"/>
      <c r="O1208" s="117"/>
      <c r="P1208" s="95"/>
      <c r="Q1208" s="95"/>
      <c r="R1208" s="95"/>
      <c r="S1208" s="426"/>
      <c r="U1208" s="95"/>
      <c r="Z1208" s="95"/>
    </row>
    <row r="1209" spans="4:26" x14ac:dyDescent="0.45">
      <c r="D1209" s="23"/>
      <c r="K1209" s="95"/>
      <c r="M1209" s="95"/>
      <c r="N1209" s="95"/>
      <c r="O1209" s="117"/>
      <c r="P1209" s="95"/>
      <c r="Q1209" s="95"/>
      <c r="R1209" s="95"/>
      <c r="S1209" s="426"/>
      <c r="U1209" s="95"/>
      <c r="Z1209" s="95"/>
    </row>
    <row r="1210" spans="4:26" x14ac:dyDescent="0.45">
      <c r="D1210" s="23"/>
      <c r="K1210" s="95"/>
      <c r="M1210" s="95"/>
      <c r="N1210" s="95"/>
      <c r="O1210" s="117"/>
      <c r="P1210" s="95"/>
      <c r="Q1210" s="95"/>
      <c r="R1210" s="95"/>
      <c r="S1210" s="426"/>
      <c r="U1210" s="95"/>
      <c r="Z1210" s="95"/>
    </row>
    <row r="1211" spans="4:26" x14ac:dyDescent="0.45">
      <c r="D1211" s="23"/>
      <c r="K1211" s="95"/>
      <c r="M1211" s="95"/>
      <c r="N1211" s="95"/>
      <c r="O1211" s="117"/>
      <c r="P1211" s="95"/>
      <c r="Q1211" s="95"/>
      <c r="R1211" s="95"/>
      <c r="S1211" s="426"/>
      <c r="U1211" s="95"/>
      <c r="Z1211" s="95"/>
    </row>
    <row r="1212" spans="4:26" x14ac:dyDescent="0.45">
      <c r="D1212" s="23"/>
      <c r="K1212" s="95"/>
      <c r="M1212" s="95"/>
      <c r="N1212" s="95"/>
      <c r="O1212" s="117"/>
      <c r="P1212" s="95"/>
      <c r="Q1212" s="95"/>
      <c r="R1212" s="95"/>
      <c r="S1212" s="426"/>
      <c r="U1212" s="95"/>
      <c r="Z1212" s="95"/>
    </row>
    <row r="1213" spans="4:26" x14ac:dyDescent="0.45">
      <c r="D1213" s="23"/>
      <c r="K1213" s="95"/>
      <c r="M1213" s="95"/>
      <c r="N1213" s="95"/>
      <c r="O1213" s="117"/>
      <c r="P1213" s="95"/>
      <c r="Q1213" s="95"/>
      <c r="R1213" s="95"/>
      <c r="S1213" s="426"/>
      <c r="U1213" s="95"/>
      <c r="Z1213" s="95"/>
    </row>
    <row r="1214" spans="4:26" x14ac:dyDescent="0.45">
      <c r="D1214" s="23"/>
      <c r="K1214" s="95"/>
      <c r="M1214" s="95"/>
      <c r="N1214" s="95"/>
      <c r="O1214" s="117"/>
      <c r="P1214" s="95"/>
      <c r="Q1214" s="95"/>
      <c r="R1214" s="95"/>
      <c r="S1214" s="426"/>
      <c r="U1214" s="95"/>
      <c r="Z1214" s="95"/>
    </row>
    <row r="1215" spans="4:26" x14ac:dyDescent="0.45">
      <c r="D1215" s="23"/>
      <c r="K1215" s="95"/>
      <c r="M1215" s="95"/>
      <c r="N1215" s="95"/>
      <c r="O1215" s="117"/>
      <c r="P1215" s="95"/>
      <c r="Q1215" s="95"/>
      <c r="R1215" s="95"/>
      <c r="S1215" s="426"/>
      <c r="U1215" s="95"/>
      <c r="Z1215" s="95"/>
    </row>
    <row r="1216" spans="4:26" x14ac:dyDescent="0.45">
      <c r="D1216" s="23"/>
      <c r="K1216" s="95"/>
      <c r="M1216" s="95"/>
      <c r="N1216" s="95"/>
      <c r="O1216" s="117"/>
      <c r="P1216" s="95"/>
      <c r="Q1216" s="95"/>
      <c r="R1216" s="95"/>
      <c r="S1216" s="426"/>
      <c r="U1216" s="95"/>
      <c r="Z1216" s="95"/>
    </row>
    <row r="1217" spans="4:26" x14ac:dyDescent="0.45">
      <c r="D1217" s="23"/>
      <c r="K1217" s="95"/>
      <c r="M1217" s="95"/>
      <c r="N1217" s="95"/>
      <c r="O1217" s="117"/>
      <c r="P1217" s="95"/>
      <c r="Q1217" s="95"/>
      <c r="R1217" s="95"/>
      <c r="S1217" s="426"/>
      <c r="U1217" s="95"/>
      <c r="Z1217" s="95"/>
    </row>
    <row r="1218" spans="4:26" x14ac:dyDescent="0.45">
      <c r="D1218" s="23"/>
      <c r="K1218" s="95"/>
      <c r="M1218" s="95"/>
      <c r="N1218" s="95"/>
      <c r="O1218" s="117"/>
      <c r="P1218" s="95"/>
      <c r="Q1218" s="95"/>
      <c r="R1218" s="95"/>
      <c r="S1218" s="426"/>
      <c r="U1218" s="95"/>
      <c r="Z1218" s="95"/>
    </row>
    <row r="1219" spans="4:26" x14ac:dyDescent="0.45">
      <c r="D1219" s="23"/>
      <c r="K1219" s="95"/>
      <c r="M1219" s="95"/>
      <c r="N1219" s="95"/>
      <c r="O1219" s="117"/>
      <c r="P1219" s="95"/>
      <c r="Q1219" s="95"/>
      <c r="R1219" s="95"/>
      <c r="S1219" s="426"/>
      <c r="U1219" s="95"/>
      <c r="Z1219" s="95"/>
    </row>
    <row r="1220" spans="4:26" x14ac:dyDescent="0.45">
      <c r="D1220" s="23"/>
      <c r="K1220" s="95"/>
      <c r="M1220" s="95"/>
      <c r="N1220" s="95"/>
      <c r="O1220" s="117"/>
      <c r="P1220" s="95"/>
      <c r="Q1220" s="95"/>
      <c r="R1220" s="95"/>
      <c r="S1220" s="426"/>
      <c r="U1220" s="95"/>
      <c r="Z1220" s="95"/>
    </row>
    <row r="1221" spans="4:26" x14ac:dyDescent="0.45">
      <c r="D1221" s="23"/>
      <c r="K1221" s="95"/>
      <c r="M1221" s="95"/>
      <c r="N1221" s="95"/>
      <c r="O1221" s="117"/>
      <c r="P1221" s="95"/>
      <c r="Q1221" s="95"/>
      <c r="R1221" s="95"/>
      <c r="S1221" s="426"/>
      <c r="U1221" s="95"/>
      <c r="Z1221" s="95"/>
    </row>
    <row r="1222" spans="4:26" x14ac:dyDescent="0.45">
      <c r="D1222" s="23"/>
      <c r="K1222" s="95"/>
      <c r="M1222" s="95"/>
      <c r="N1222" s="95"/>
      <c r="O1222" s="117"/>
      <c r="P1222" s="95"/>
      <c r="Q1222" s="95"/>
      <c r="R1222" s="95"/>
      <c r="S1222" s="426"/>
      <c r="U1222" s="95"/>
      <c r="Z1222" s="95"/>
    </row>
    <row r="1223" spans="4:26" x14ac:dyDescent="0.45">
      <c r="D1223" s="23"/>
      <c r="K1223" s="95"/>
      <c r="M1223" s="95"/>
      <c r="N1223" s="95"/>
      <c r="O1223" s="117"/>
      <c r="P1223" s="95"/>
      <c r="Q1223" s="95"/>
      <c r="R1223" s="95"/>
      <c r="S1223" s="426"/>
      <c r="U1223" s="95"/>
      <c r="Z1223" s="95"/>
    </row>
    <row r="1224" spans="4:26" x14ac:dyDescent="0.45">
      <c r="D1224" s="23"/>
      <c r="K1224" s="95"/>
      <c r="M1224" s="95"/>
      <c r="N1224" s="95"/>
      <c r="O1224" s="117"/>
      <c r="P1224" s="95"/>
      <c r="Q1224" s="95"/>
      <c r="R1224" s="95"/>
      <c r="S1224" s="426"/>
      <c r="U1224" s="95"/>
      <c r="Z1224" s="95"/>
    </row>
    <row r="1225" spans="4:26" x14ac:dyDescent="0.45">
      <c r="D1225" s="23"/>
      <c r="K1225" s="95"/>
      <c r="M1225" s="95"/>
      <c r="N1225" s="95"/>
      <c r="O1225" s="117"/>
      <c r="P1225" s="95"/>
      <c r="Q1225" s="95"/>
      <c r="R1225" s="95"/>
      <c r="S1225" s="426"/>
      <c r="U1225" s="95"/>
      <c r="Z1225" s="95"/>
    </row>
    <row r="1226" spans="4:26" x14ac:dyDescent="0.45">
      <c r="D1226" s="23"/>
      <c r="K1226" s="95"/>
      <c r="M1226" s="95"/>
      <c r="N1226" s="95"/>
      <c r="O1226" s="117"/>
      <c r="P1226" s="95"/>
      <c r="Q1226" s="95"/>
      <c r="R1226" s="95"/>
      <c r="S1226" s="426"/>
      <c r="U1226" s="95"/>
      <c r="Z1226" s="95"/>
    </row>
    <row r="1227" spans="4:26" x14ac:dyDescent="0.45">
      <c r="D1227" s="23"/>
      <c r="K1227" s="95"/>
      <c r="M1227" s="95"/>
      <c r="N1227" s="95"/>
      <c r="O1227" s="117"/>
      <c r="P1227" s="95"/>
      <c r="Q1227" s="95"/>
      <c r="R1227" s="95"/>
      <c r="S1227" s="426"/>
      <c r="U1227" s="95"/>
      <c r="Z1227" s="95"/>
    </row>
    <row r="1228" spans="4:26" x14ac:dyDescent="0.45">
      <c r="D1228" s="23"/>
      <c r="K1228" s="95"/>
      <c r="M1228" s="95"/>
      <c r="N1228" s="95"/>
      <c r="O1228" s="117"/>
      <c r="P1228" s="95"/>
      <c r="Q1228" s="95"/>
      <c r="R1228" s="95"/>
      <c r="S1228" s="426"/>
      <c r="U1228" s="95"/>
      <c r="Z1228" s="95"/>
    </row>
    <row r="1229" spans="4:26" x14ac:dyDescent="0.45">
      <c r="D1229" s="23"/>
      <c r="K1229" s="95"/>
      <c r="M1229" s="95"/>
      <c r="N1229" s="95"/>
      <c r="O1229" s="117"/>
      <c r="P1229" s="95"/>
      <c r="Q1229" s="95"/>
      <c r="R1229" s="95"/>
      <c r="S1229" s="426"/>
      <c r="U1229" s="95"/>
      <c r="Z1229" s="95"/>
    </row>
    <row r="1230" spans="4:26" x14ac:dyDescent="0.45">
      <c r="D1230" s="23"/>
      <c r="K1230" s="95"/>
      <c r="M1230" s="95"/>
      <c r="N1230" s="95"/>
      <c r="O1230" s="117"/>
      <c r="P1230" s="95"/>
      <c r="Q1230" s="95"/>
      <c r="R1230" s="95"/>
      <c r="S1230" s="426"/>
      <c r="U1230" s="95"/>
      <c r="Z1230" s="95"/>
    </row>
    <row r="1231" spans="4:26" x14ac:dyDescent="0.45">
      <c r="D1231" s="23"/>
      <c r="K1231" s="95"/>
      <c r="M1231" s="95"/>
      <c r="N1231" s="95"/>
      <c r="O1231" s="117"/>
      <c r="P1231" s="95"/>
      <c r="Q1231" s="95"/>
      <c r="R1231" s="95"/>
      <c r="S1231" s="426"/>
      <c r="U1231" s="95"/>
      <c r="Z1231" s="95"/>
    </row>
    <row r="1232" spans="4:26" x14ac:dyDescent="0.45">
      <c r="D1232" s="23"/>
      <c r="K1232" s="95"/>
      <c r="M1232" s="95"/>
      <c r="N1232" s="95"/>
      <c r="O1232" s="117"/>
      <c r="P1232" s="95"/>
      <c r="Q1232" s="95"/>
      <c r="R1232" s="95"/>
      <c r="S1232" s="426"/>
      <c r="U1232" s="95"/>
      <c r="Z1232" s="95"/>
    </row>
    <row r="1233" spans="4:26" x14ac:dyDescent="0.45">
      <c r="D1233" s="23"/>
      <c r="K1233" s="95"/>
      <c r="M1233" s="95"/>
      <c r="N1233" s="95"/>
      <c r="O1233" s="117"/>
      <c r="P1233" s="95"/>
      <c r="Q1233" s="95"/>
      <c r="R1233" s="95"/>
      <c r="S1233" s="426"/>
      <c r="U1233" s="95"/>
      <c r="Z1233" s="95"/>
    </row>
    <row r="1234" spans="4:26" x14ac:dyDescent="0.45">
      <c r="D1234" s="23"/>
      <c r="K1234" s="95"/>
      <c r="M1234" s="95"/>
      <c r="N1234" s="95"/>
      <c r="O1234" s="117"/>
      <c r="P1234" s="95"/>
      <c r="Q1234" s="95"/>
      <c r="R1234" s="95"/>
      <c r="S1234" s="426"/>
      <c r="U1234" s="95"/>
      <c r="Z1234" s="95"/>
    </row>
    <row r="1235" spans="4:26" x14ac:dyDescent="0.45">
      <c r="D1235" s="23"/>
      <c r="K1235" s="95"/>
      <c r="M1235" s="95"/>
      <c r="N1235" s="95"/>
      <c r="O1235" s="117"/>
      <c r="P1235" s="95"/>
      <c r="Q1235" s="95"/>
      <c r="R1235" s="95"/>
      <c r="S1235" s="426"/>
      <c r="U1235" s="95"/>
      <c r="Z1235" s="95"/>
    </row>
    <row r="1236" spans="4:26" x14ac:dyDescent="0.45">
      <c r="D1236" s="23"/>
      <c r="K1236" s="95"/>
      <c r="M1236" s="95"/>
      <c r="N1236" s="95"/>
      <c r="O1236" s="117"/>
      <c r="P1236" s="95"/>
      <c r="Q1236" s="95"/>
      <c r="R1236" s="95"/>
      <c r="S1236" s="426"/>
      <c r="U1236" s="95"/>
      <c r="Z1236" s="95"/>
    </row>
    <row r="1237" spans="4:26" x14ac:dyDescent="0.45">
      <c r="D1237" s="23"/>
      <c r="K1237" s="95"/>
      <c r="M1237" s="95"/>
      <c r="N1237" s="95"/>
      <c r="O1237" s="117"/>
      <c r="P1237" s="95"/>
      <c r="Q1237" s="95"/>
      <c r="R1237" s="95"/>
      <c r="S1237" s="426"/>
      <c r="U1237" s="95"/>
      <c r="Z1237" s="95"/>
    </row>
    <row r="1238" spans="4:26" x14ac:dyDescent="0.45">
      <c r="D1238" s="23"/>
      <c r="K1238" s="95"/>
      <c r="M1238" s="95"/>
      <c r="N1238" s="95"/>
      <c r="O1238" s="117"/>
      <c r="P1238" s="95"/>
      <c r="Q1238" s="95"/>
      <c r="R1238" s="95"/>
      <c r="S1238" s="426"/>
      <c r="U1238" s="95"/>
      <c r="Z1238" s="95"/>
    </row>
    <row r="1239" spans="4:26" x14ac:dyDescent="0.45">
      <c r="D1239" s="23"/>
      <c r="K1239" s="95"/>
      <c r="M1239" s="95"/>
      <c r="N1239" s="95"/>
      <c r="O1239" s="117"/>
      <c r="P1239" s="95"/>
      <c r="Q1239" s="95"/>
      <c r="R1239" s="95"/>
      <c r="S1239" s="426"/>
      <c r="U1239" s="95"/>
      <c r="Z1239" s="95"/>
    </row>
    <row r="1240" spans="4:26" x14ac:dyDescent="0.45">
      <c r="D1240" s="23"/>
      <c r="K1240" s="95"/>
      <c r="M1240" s="95"/>
      <c r="N1240" s="95"/>
      <c r="O1240" s="117"/>
      <c r="P1240" s="95"/>
      <c r="Q1240" s="95"/>
      <c r="R1240" s="95"/>
      <c r="S1240" s="426"/>
      <c r="U1240" s="95"/>
      <c r="Z1240" s="95"/>
    </row>
    <row r="1241" spans="4:26" x14ac:dyDescent="0.45">
      <c r="D1241" s="23"/>
      <c r="K1241" s="95"/>
      <c r="M1241" s="95"/>
      <c r="N1241" s="95"/>
      <c r="O1241" s="117"/>
      <c r="P1241" s="95"/>
      <c r="Q1241" s="95"/>
      <c r="R1241" s="95"/>
      <c r="S1241" s="426"/>
      <c r="U1241" s="95"/>
      <c r="Z1241" s="95"/>
    </row>
    <row r="1242" spans="4:26" x14ac:dyDescent="0.45">
      <c r="D1242" s="23"/>
      <c r="K1242" s="95"/>
      <c r="M1242" s="95"/>
      <c r="N1242" s="95"/>
      <c r="O1242" s="117"/>
      <c r="P1242" s="95"/>
      <c r="Q1242" s="95"/>
      <c r="R1242" s="95"/>
      <c r="S1242" s="426"/>
      <c r="U1242" s="95"/>
      <c r="Z1242" s="95"/>
    </row>
    <row r="1243" spans="4:26" x14ac:dyDescent="0.45">
      <c r="D1243" s="23"/>
      <c r="K1243" s="95"/>
      <c r="M1243" s="95"/>
      <c r="N1243" s="95"/>
      <c r="O1243" s="117"/>
      <c r="P1243" s="95"/>
      <c r="Q1243" s="95"/>
      <c r="R1243" s="95"/>
      <c r="S1243" s="426"/>
      <c r="U1243" s="95"/>
      <c r="Z1243" s="95"/>
    </row>
    <row r="1244" spans="4:26" x14ac:dyDescent="0.45">
      <c r="D1244" s="23"/>
      <c r="K1244" s="95"/>
      <c r="M1244" s="95"/>
      <c r="N1244" s="95"/>
      <c r="O1244" s="117"/>
      <c r="P1244" s="95"/>
      <c r="Q1244" s="95"/>
      <c r="R1244" s="95"/>
      <c r="S1244" s="426"/>
      <c r="U1244" s="95"/>
      <c r="Z1244" s="95"/>
    </row>
    <row r="1245" spans="4:26" x14ac:dyDescent="0.45">
      <c r="D1245" s="23"/>
      <c r="K1245" s="95"/>
      <c r="M1245" s="95"/>
      <c r="N1245" s="95"/>
      <c r="O1245" s="117"/>
      <c r="P1245" s="95"/>
      <c r="Q1245" s="95"/>
      <c r="R1245" s="95"/>
      <c r="S1245" s="426"/>
      <c r="U1245" s="95"/>
      <c r="Z1245" s="95"/>
    </row>
    <row r="1246" spans="4:26" x14ac:dyDescent="0.45">
      <c r="D1246" s="23"/>
      <c r="K1246" s="95"/>
      <c r="M1246" s="95"/>
      <c r="N1246" s="95"/>
      <c r="O1246" s="117"/>
      <c r="P1246" s="95"/>
      <c r="Q1246" s="95"/>
      <c r="R1246" s="95"/>
      <c r="S1246" s="426"/>
      <c r="U1246" s="95"/>
      <c r="Z1246" s="95"/>
    </row>
    <row r="1247" spans="4:26" x14ac:dyDescent="0.45">
      <c r="D1247" s="23"/>
      <c r="K1247" s="95"/>
      <c r="M1247" s="95"/>
      <c r="N1247" s="95"/>
      <c r="O1247" s="117"/>
      <c r="P1247" s="95"/>
      <c r="Q1247" s="95"/>
      <c r="R1247" s="95"/>
      <c r="S1247" s="426"/>
      <c r="U1247" s="95"/>
      <c r="Z1247" s="95"/>
    </row>
    <row r="1248" spans="4:26" x14ac:dyDescent="0.45">
      <c r="D1248" s="23"/>
      <c r="K1248" s="95"/>
      <c r="M1248" s="95"/>
      <c r="N1248" s="95"/>
      <c r="O1248" s="117"/>
      <c r="P1248" s="95"/>
      <c r="Q1248" s="95"/>
      <c r="R1248" s="95"/>
      <c r="S1248" s="426"/>
      <c r="U1248" s="95"/>
      <c r="Z1248" s="95"/>
    </row>
    <row r="1249" spans="4:26" x14ac:dyDescent="0.45">
      <c r="D1249" s="23"/>
      <c r="K1249" s="95"/>
      <c r="M1249" s="95"/>
      <c r="N1249" s="95"/>
      <c r="O1249" s="117"/>
      <c r="P1249" s="95"/>
      <c r="Q1249" s="95"/>
      <c r="R1249" s="95"/>
      <c r="S1249" s="426"/>
      <c r="U1249" s="95"/>
      <c r="Z1249" s="95"/>
    </row>
    <row r="1250" spans="4:26" x14ac:dyDescent="0.45">
      <c r="D1250" s="23"/>
      <c r="K1250" s="95"/>
      <c r="M1250" s="95"/>
      <c r="N1250" s="95"/>
      <c r="O1250" s="117"/>
      <c r="P1250" s="95"/>
      <c r="Q1250" s="95"/>
      <c r="R1250" s="95"/>
      <c r="S1250" s="426"/>
      <c r="U1250" s="95"/>
      <c r="Z1250" s="95"/>
    </row>
    <row r="1251" spans="4:26" x14ac:dyDescent="0.45">
      <c r="D1251" s="23"/>
      <c r="K1251" s="95"/>
      <c r="M1251" s="95"/>
      <c r="N1251" s="95"/>
      <c r="O1251" s="117"/>
      <c r="P1251" s="95"/>
      <c r="Q1251" s="95"/>
      <c r="R1251" s="95"/>
      <c r="S1251" s="426"/>
      <c r="U1251" s="95"/>
      <c r="Z1251" s="95"/>
    </row>
    <row r="1252" spans="4:26" x14ac:dyDescent="0.45">
      <c r="D1252" s="23"/>
      <c r="K1252" s="95"/>
      <c r="M1252" s="95"/>
      <c r="N1252" s="95"/>
      <c r="O1252" s="117"/>
      <c r="P1252" s="95"/>
      <c r="Q1252" s="95"/>
      <c r="R1252" s="95"/>
      <c r="S1252" s="426"/>
      <c r="U1252" s="95"/>
      <c r="Z1252" s="95"/>
    </row>
    <row r="1253" spans="4:26" x14ac:dyDescent="0.45">
      <c r="D1253" s="23"/>
      <c r="K1253" s="95"/>
      <c r="M1253" s="95"/>
      <c r="N1253" s="95"/>
      <c r="O1253" s="117"/>
      <c r="P1253" s="95"/>
      <c r="Q1253" s="95"/>
      <c r="R1253" s="95"/>
      <c r="S1253" s="426"/>
      <c r="U1253" s="95"/>
      <c r="Z1253" s="95"/>
    </row>
    <row r="1254" spans="4:26" x14ac:dyDescent="0.45">
      <c r="D1254" s="23"/>
      <c r="K1254" s="95"/>
      <c r="M1254" s="95"/>
      <c r="N1254" s="95"/>
      <c r="O1254" s="117"/>
      <c r="P1254" s="95"/>
      <c r="Q1254" s="95"/>
      <c r="R1254" s="95"/>
      <c r="S1254" s="426"/>
      <c r="U1254" s="95"/>
      <c r="Z1254" s="95"/>
    </row>
    <row r="1255" spans="4:26" x14ac:dyDescent="0.45">
      <c r="D1255" s="23"/>
      <c r="K1255" s="95"/>
      <c r="M1255" s="95"/>
      <c r="N1255" s="95"/>
      <c r="O1255" s="117"/>
      <c r="P1255" s="95"/>
      <c r="Q1255" s="95"/>
      <c r="R1255" s="95"/>
      <c r="S1255" s="426"/>
      <c r="U1255" s="95"/>
      <c r="Z1255" s="95"/>
    </row>
    <row r="1256" spans="4:26" x14ac:dyDescent="0.45">
      <c r="D1256" s="23"/>
      <c r="K1256" s="95"/>
      <c r="M1256" s="95"/>
      <c r="N1256" s="95"/>
      <c r="O1256" s="117"/>
      <c r="P1256" s="95"/>
      <c r="Q1256" s="95"/>
      <c r="R1256" s="95"/>
      <c r="S1256" s="426"/>
      <c r="U1256" s="95"/>
      <c r="Z1256" s="95"/>
    </row>
    <row r="1257" spans="4:26" x14ac:dyDescent="0.45">
      <c r="D1257" s="23"/>
      <c r="K1257" s="95"/>
      <c r="M1257" s="95"/>
      <c r="N1257" s="95"/>
      <c r="O1257" s="117"/>
      <c r="P1257" s="95"/>
      <c r="Q1257" s="95"/>
      <c r="R1257" s="95"/>
      <c r="S1257" s="426"/>
      <c r="U1257" s="95"/>
      <c r="Z1257" s="95"/>
    </row>
    <row r="1258" spans="4:26" x14ac:dyDescent="0.45">
      <c r="D1258" s="23"/>
      <c r="K1258" s="95"/>
      <c r="M1258" s="95"/>
      <c r="N1258" s="95"/>
      <c r="O1258" s="117"/>
      <c r="P1258" s="95"/>
      <c r="Q1258" s="95"/>
      <c r="R1258" s="95"/>
      <c r="S1258" s="426"/>
      <c r="U1258" s="95"/>
      <c r="Z1258" s="95"/>
    </row>
    <row r="1259" spans="4:26" x14ac:dyDescent="0.45">
      <c r="D1259" s="23"/>
      <c r="K1259" s="95"/>
      <c r="M1259" s="95"/>
      <c r="N1259" s="95"/>
      <c r="O1259" s="117"/>
      <c r="P1259" s="95"/>
      <c r="Q1259" s="95"/>
      <c r="R1259" s="95"/>
      <c r="S1259" s="426"/>
      <c r="U1259" s="95"/>
      <c r="Z1259" s="95"/>
    </row>
    <row r="1260" spans="4:26" x14ac:dyDescent="0.45">
      <c r="D1260" s="23"/>
      <c r="K1260" s="95"/>
      <c r="M1260" s="95"/>
      <c r="N1260" s="95"/>
      <c r="O1260" s="117"/>
      <c r="P1260" s="95"/>
      <c r="Q1260" s="95"/>
      <c r="R1260" s="95"/>
      <c r="S1260" s="426"/>
      <c r="U1260" s="95"/>
      <c r="Z1260" s="95"/>
    </row>
    <row r="1261" spans="4:26" x14ac:dyDescent="0.45">
      <c r="D1261" s="23"/>
      <c r="K1261" s="95"/>
      <c r="M1261" s="95"/>
      <c r="N1261" s="95"/>
      <c r="O1261" s="117"/>
      <c r="P1261" s="95"/>
      <c r="Q1261" s="95"/>
      <c r="R1261" s="95"/>
      <c r="S1261" s="426"/>
      <c r="U1261" s="95"/>
      <c r="Z1261" s="95"/>
    </row>
    <row r="1262" spans="4:26" x14ac:dyDescent="0.45">
      <c r="D1262" s="23"/>
      <c r="K1262" s="95"/>
      <c r="M1262" s="95"/>
      <c r="N1262" s="95"/>
      <c r="O1262" s="117"/>
      <c r="P1262" s="95"/>
      <c r="Q1262" s="95"/>
      <c r="R1262" s="95"/>
      <c r="S1262" s="426"/>
      <c r="U1262" s="95"/>
      <c r="Z1262" s="95"/>
    </row>
    <row r="1263" spans="4:26" x14ac:dyDescent="0.45">
      <c r="D1263" s="23"/>
      <c r="K1263" s="95"/>
      <c r="M1263" s="95"/>
      <c r="N1263" s="95"/>
      <c r="O1263" s="117"/>
      <c r="P1263" s="95"/>
      <c r="Q1263" s="95"/>
      <c r="R1263" s="95"/>
      <c r="S1263" s="426"/>
      <c r="U1263" s="95"/>
      <c r="Z1263" s="95"/>
    </row>
    <row r="1264" spans="4:26" x14ac:dyDescent="0.45">
      <c r="D1264" s="23"/>
      <c r="K1264" s="95"/>
      <c r="M1264" s="95"/>
      <c r="N1264" s="95"/>
      <c r="O1264" s="117"/>
      <c r="P1264" s="95"/>
      <c r="Q1264" s="95"/>
      <c r="R1264" s="95"/>
      <c r="S1264" s="426"/>
      <c r="U1264" s="95"/>
      <c r="Z1264" s="95"/>
    </row>
    <row r="1265" spans="4:26" x14ac:dyDescent="0.45">
      <c r="D1265" s="23"/>
      <c r="K1265" s="95"/>
      <c r="M1265" s="95"/>
      <c r="N1265" s="95"/>
      <c r="O1265" s="117"/>
      <c r="P1265" s="95"/>
      <c r="Q1265" s="95"/>
      <c r="R1265" s="95"/>
      <c r="S1265" s="426"/>
      <c r="U1265" s="95"/>
      <c r="Z1265" s="95"/>
    </row>
    <row r="1266" spans="4:26" x14ac:dyDescent="0.45">
      <c r="D1266" s="23"/>
      <c r="K1266" s="95"/>
      <c r="M1266" s="95"/>
      <c r="N1266" s="95"/>
      <c r="O1266" s="117"/>
      <c r="P1266" s="95"/>
      <c r="Q1266" s="95"/>
      <c r="R1266" s="95"/>
      <c r="S1266" s="426"/>
      <c r="U1266" s="95"/>
      <c r="Z1266" s="95"/>
    </row>
    <row r="1267" spans="4:26" x14ac:dyDescent="0.45">
      <c r="D1267" s="23"/>
      <c r="K1267" s="95"/>
      <c r="M1267" s="95"/>
      <c r="N1267" s="95"/>
      <c r="O1267" s="117"/>
      <c r="P1267" s="95"/>
      <c r="Q1267" s="95"/>
      <c r="R1267" s="95"/>
      <c r="S1267" s="426"/>
      <c r="U1267" s="95"/>
      <c r="Z1267" s="95"/>
    </row>
    <row r="1268" spans="4:26" x14ac:dyDescent="0.45">
      <c r="D1268" s="23"/>
      <c r="K1268" s="95"/>
      <c r="M1268" s="95"/>
      <c r="N1268" s="95"/>
      <c r="O1268" s="117"/>
      <c r="P1268" s="95"/>
      <c r="Q1268" s="95"/>
      <c r="R1268" s="95"/>
      <c r="S1268" s="426"/>
      <c r="U1268" s="95"/>
      <c r="Z1268" s="95"/>
    </row>
    <row r="1269" spans="4:26" x14ac:dyDescent="0.45">
      <c r="D1269" s="23"/>
      <c r="K1269" s="95"/>
      <c r="M1269" s="95"/>
      <c r="N1269" s="95"/>
      <c r="O1269" s="117"/>
      <c r="P1269" s="95"/>
      <c r="Q1269" s="95"/>
      <c r="R1269" s="95"/>
      <c r="S1269" s="426"/>
      <c r="U1269" s="95"/>
      <c r="Z1269" s="95"/>
    </row>
    <row r="1270" spans="4:26" x14ac:dyDescent="0.45">
      <c r="D1270" s="23"/>
      <c r="K1270" s="95"/>
      <c r="M1270" s="95"/>
      <c r="N1270" s="95"/>
      <c r="O1270" s="117"/>
      <c r="P1270" s="95"/>
      <c r="Q1270" s="95"/>
      <c r="R1270" s="95"/>
      <c r="S1270" s="426"/>
      <c r="U1270" s="95"/>
      <c r="Z1270" s="95"/>
    </row>
    <row r="1271" spans="4:26" x14ac:dyDescent="0.45">
      <c r="D1271" s="23"/>
      <c r="K1271" s="95"/>
      <c r="M1271" s="95"/>
      <c r="N1271" s="95"/>
      <c r="O1271" s="117"/>
      <c r="P1271" s="95"/>
      <c r="Q1271" s="95"/>
      <c r="R1271" s="95"/>
      <c r="S1271" s="426"/>
      <c r="U1271" s="95"/>
      <c r="Z1271" s="95"/>
    </row>
    <row r="1272" spans="4:26" x14ac:dyDescent="0.45">
      <c r="D1272" s="23"/>
      <c r="K1272" s="95"/>
      <c r="M1272" s="95"/>
      <c r="N1272" s="95"/>
      <c r="O1272" s="117"/>
      <c r="P1272" s="95"/>
      <c r="Q1272" s="95"/>
      <c r="R1272" s="95"/>
      <c r="S1272" s="426"/>
      <c r="U1272" s="95"/>
      <c r="Z1272" s="95"/>
    </row>
    <row r="1273" spans="4:26" x14ac:dyDescent="0.45">
      <c r="D1273" s="23"/>
      <c r="K1273" s="95"/>
      <c r="M1273" s="95"/>
      <c r="N1273" s="95"/>
      <c r="O1273" s="117"/>
      <c r="P1273" s="95"/>
      <c r="Q1273" s="95"/>
      <c r="R1273" s="95"/>
      <c r="S1273" s="426"/>
      <c r="U1273" s="95"/>
      <c r="Z1273" s="95"/>
    </row>
    <row r="1274" spans="4:26" x14ac:dyDescent="0.45">
      <c r="D1274" s="23"/>
      <c r="K1274" s="95"/>
      <c r="M1274" s="95"/>
      <c r="N1274" s="95"/>
      <c r="O1274" s="117"/>
      <c r="P1274" s="95"/>
      <c r="Q1274" s="95"/>
      <c r="R1274" s="95"/>
      <c r="S1274" s="426"/>
      <c r="U1274" s="95"/>
      <c r="Z1274" s="95"/>
    </row>
    <row r="1275" spans="4:26" x14ac:dyDescent="0.45">
      <c r="D1275" s="23"/>
      <c r="K1275" s="95"/>
      <c r="M1275" s="95"/>
      <c r="N1275" s="95"/>
      <c r="O1275" s="117"/>
      <c r="P1275" s="95"/>
      <c r="Q1275" s="95"/>
      <c r="R1275" s="95"/>
      <c r="S1275" s="426"/>
      <c r="U1275" s="95"/>
      <c r="Z1275" s="95"/>
    </row>
    <row r="1276" spans="4:26" x14ac:dyDescent="0.45">
      <c r="D1276" s="23"/>
      <c r="K1276" s="95"/>
      <c r="M1276" s="95"/>
      <c r="N1276" s="95"/>
      <c r="O1276" s="117"/>
      <c r="P1276" s="95"/>
      <c r="Q1276" s="95"/>
      <c r="R1276" s="95"/>
      <c r="S1276" s="426"/>
      <c r="U1276" s="95"/>
      <c r="Z1276" s="95"/>
    </row>
    <row r="1277" spans="4:26" x14ac:dyDescent="0.45">
      <c r="D1277" s="23"/>
      <c r="K1277" s="95"/>
      <c r="M1277" s="95"/>
      <c r="N1277" s="95"/>
      <c r="O1277" s="117"/>
      <c r="P1277" s="95"/>
      <c r="Q1277" s="95"/>
      <c r="R1277" s="95"/>
      <c r="S1277" s="426"/>
      <c r="U1277" s="95"/>
      <c r="Z1277" s="95"/>
    </row>
    <row r="1278" spans="4:26" x14ac:dyDescent="0.45">
      <c r="D1278" s="23"/>
      <c r="K1278" s="95"/>
      <c r="M1278" s="95"/>
      <c r="N1278" s="95"/>
      <c r="O1278" s="117"/>
      <c r="P1278" s="95"/>
      <c r="Q1278" s="95"/>
      <c r="R1278" s="95"/>
      <c r="S1278" s="426"/>
      <c r="U1278" s="95"/>
      <c r="Z1278" s="95"/>
    </row>
    <row r="1279" spans="4:26" x14ac:dyDescent="0.45">
      <c r="D1279" s="23"/>
      <c r="K1279" s="95"/>
      <c r="M1279" s="95"/>
      <c r="N1279" s="95"/>
      <c r="O1279" s="117"/>
      <c r="P1279" s="95"/>
      <c r="Q1279" s="95"/>
      <c r="R1279" s="95"/>
      <c r="S1279" s="426"/>
      <c r="U1279" s="95"/>
      <c r="Z1279" s="95"/>
    </row>
    <row r="1280" spans="4:26" x14ac:dyDescent="0.45">
      <c r="D1280" s="23"/>
      <c r="K1280" s="95"/>
      <c r="M1280" s="95"/>
      <c r="N1280" s="95"/>
      <c r="O1280" s="117"/>
      <c r="P1280" s="95"/>
      <c r="Q1280" s="95"/>
      <c r="R1280" s="95"/>
      <c r="S1280" s="426"/>
      <c r="U1280" s="95"/>
      <c r="Z1280" s="95"/>
    </row>
    <row r="1281" spans="4:26" x14ac:dyDescent="0.45">
      <c r="D1281" s="23"/>
      <c r="K1281" s="95"/>
      <c r="M1281" s="95"/>
      <c r="N1281" s="95"/>
      <c r="O1281" s="117"/>
      <c r="P1281" s="95"/>
      <c r="Q1281" s="95"/>
      <c r="R1281" s="95"/>
      <c r="S1281" s="426"/>
      <c r="U1281" s="95"/>
      <c r="Z1281" s="95"/>
    </row>
    <row r="1282" spans="4:26" x14ac:dyDescent="0.45">
      <c r="D1282" s="23"/>
      <c r="K1282" s="95"/>
      <c r="M1282" s="95"/>
      <c r="N1282" s="95"/>
      <c r="O1282" s="117"/>
      <c r="P1282" s="95"/>
      <c r="Q1282" s="95"/>
      <c r="R1282" s="95"/>
      <c r="S1282" s="426"/>
      <c r="U1282" s="95"/>
      <c r="Z1282" s="95"/>
    </row>
    <row r="1283" spans="4:26" x14ac:dyDescent="0.45">
      <c r="D1283" s="23"/>
      <c r="K1283" s="95"/>
      <c r="M1283" s="95"/>
      <c r="N1283" s="95"/>
      <c r="O1283" s="117"/>
      <c r="P1283" s="95"/>
      <c r="Q1283" s="95"/>
      <c r="R1283" s="95"/>
      <c r="S1283" s="426"/>
      <c r="U1283" s="95"/>
      <c r="Z1283" s="95"/>
    </row>
    <row r="1284" spans="4:26" x14ac:dyDescent="0.45">
      <c r="D1284" s="23"/>
      <c r="K1284" s="95"/>
      <c r="M1284" s="95"/>
      <c r="N1284" s="95"/>
      <c r="O1284" s="117"/>
      <c r="P1284" s="95"/>
      <c r="Q1284" s="95"/>
      <c r="R1284" s="95"/>
      <c r="S1284" s="426"/>
      <c r="U1284" s="95"/>
      <c r="Z1284" s="95"/>
    </row>
    <row r="1285" spans="4:26" x14ac:dyDescent="0.45">
      <c r="D1285" s="23"/>
      <c r="K1285" s="95"/>
      <c r="M1285" s="95"/>
      <c r="N1285" s="95"/>
      <c r="O1285" s="117"/>
      <c r="P1285" s="95"/>
      <c r="Q1285" s="95"/>
      <c r="R1285" s="95"/>
      <c r="S1285" s="426"/>
      <c r="U1285" s="95"/>
      <c r="Z1285" s="95"/>
    </row>
    <row r="1286" spans="4:26" x14ac:dyDescent="0.45">
      <c r="D1286" s="23"/>
      <c r="K1286" s="95"/>
      <c r="M1286" s="95"/>
      <c r="N1286" s="95"/>
      <c r="O1286" s="117"/>
      <c r="P1286" s="95"/>
      <c r="Q1286" s="95"/>
      <c r="R1286" s="95"/>
      <c r="S1286" s="426"/>
      <c r="U1286" s="95"/>
      <c r="Z1286" s="95"/>
    </row>
    <row r="1287" spans="4:26" x14ac:dyDescent="0.45">
      <c r="D1287" s="23"/>
      <c r="K1287" s="95"/>
      <c r="M1287" s="95"/>
      <c r="N1287" s="95"/>
      <c r="O1287" s="117"/>
      <c r="P1287" s="95"/>
      <c r="Q1287" s="95"/>
      <c r="R1287" s="95"/>
      <c r="S1287" s="426"/>
      <c r="U1287" s="95"/>
      <c r="Z1287" s="95"/>
    </row>
    <row r="1288" spans="4:26" x14ac:dyDescent="0.45">
      <c r="D1288" s="23"/>
      <c r="K1288" s="95"/>
      <c r="M1288" s="95"/>
      <c r="N1288" s="95"/>
      <c r="O1288" s="117"/>
      <c r="P1288" s="95"/>
      <c r="Q1288" s="95"/>
      <c r="R1288" s="95"/>
      <c r="S1288" s="426"/>
      <c r="U1288" s="95"/>
      <c r="Z1288" s="95"/>
    </row>
    <row r="1289" spans="4:26" x14ac:dyDescent="0.45">
      <c r="D1289" s="23"/>
      <c r="K1289" s="95"/>
      <c r="M1289" s="95"/>
      <c r="N1289" s="95"/>
      <c r="O1289" s="117"/>
      <c r="P1289" s="95"/>
      <c r="Q1289" s="95"/>
      <c r="R1289" s="95"/>
      <c r="S1289" s="426"/>
      <c r="U1289" s="95"/>
      <c r="Z1289" s="95"/>
    </row>
    <row r="1290" spans="4:26" x14ac:dyDescent="0.45">
      <c r="D1290" s="23"/>
      <c r="K1290" s="95"/>
      <c r="M1290" s="95"/>
      <c r="N1290" s="95"/>
      <c r="O1290" s="117"/>
      <c r="P1290" s="95"/>
      <c r="Q1290" s="95"/>
      <c r="R1290" s="95"/>
      <c r="S1290" s="426"/>
      <c r="U1290" s="95"/>
      <c r="Z1290" s="95"/>
    </row>
    <row r="1291" spans="4:26" x14ac:dyDescent="0.45">
      <c r="D1291" s="23"/>
      <c r="K1291" s="95"/>
      <c r="M1291" s="95"/>
      <c r="N1291" s="95"/>
      <c r="O1291" s="117"/>
      <c r="P1291" s="95"/>
      <c r="Q1291" s="95"/>
      <c r="R1291" s="95"/>
      <c r="S1291" s="426"/>
      <c r="U1291" s="95"/>
      <c r="Z1291" s="95"/>
    </row>
    <row r="1292" spans="4:26" x14ac:dyDescent="0.45">
      <c r="D1292" s="23"/>
      <c r="K1292" s="95"/>
      <c r="M1292" s="95"/>
      <c r="N1292" s="95"/>
      <c r="O1292" s="117"/>
      <c r="P1292" s="95"/>
      <c r="Q1292" s="95"/>
      <c r="R1292" s="95"/>
      <c r="S1292" s="426"/>
      <c r="U1292" s="95"/>
      <c r="Z1292" s="95"/>
    </row>
    <row r="1293" spans="4:26" x14ac:dyDescent="0.45">
      <c r="D1293" s="23"/>
      <c r="K1293" s="95"/>
      <c r="M1293" s="95"/>
      <c r="N1293" s="95"/>
      <c r="O1293" s="117"/>
      <c r="P1293" s="95"/>
      <c r="Q1293" s="95"/>
      <c r="R1293" s="95"/>
      <c r="S1293" s="426"/>
      <c r="U1293" s="95"/>
      <c r="Z1293" s="95"/>
    </row>
    <row r="1294" spans="4:26" x14ac:dyDescent="0.45">
      <c r="D1294" s="23"/>
      <c r="K1294" s="95"/>
      <c r="M1294" s="95"/>
      <c r="N1294" s="95"/>
      <c r="O1294" s="117"/>
      <c r="P1294" s="95"/>
      <c r="Q1294" s="95"/>
      <c r="R1294" s="95"/>
      <c r="S1294" s="426"/>
      <c r="U1294" s="95"/>
      <c r="Z1294" s="95"/>
    </row>
    <row r="1295" spans="4:26" x14ac:dyDescent="0.45">
      <c r="D1295" s="23"/>
      <c r="K1295" s="95"/>
      <c r="M1295" s="95"/>
      <c r="N1295" s="95"/>
      <c r="O1295" s="117"/>
      <c r="P1295" s="95"/>
      <c r="Q1295" s="95"/>
      <c r="R1295" s="95"/>
      <c r="S1295" s="426"/>
      <c r="U1295" s="95"/>
      <c r="Z1295" s="95"/>
    </row>
    <row r="1296" spans="4:26" x14ac:dyDescent="0.45">
      <c r="D1296" s="23"/>
      <c r="K1296" s="95"/>
      <c r="M1296" s="95"/>
      <c r="N1296" s="95"/>
      <c r="O1296" s="117"/>
      <c r="P1296" s="95"/>
      <c r="Q1296" s="95"/>
      <c r="R1296" s="95"/>
      <c r="S1296" s="426"/>
      <c r="U1296" s="95"/>
      <c r="Z1296" s="95"/>
    </row>
    <row r="1297" spans="4:26" x14ac:dyDescent="0.45">
      <c r="D1297" s="23"/>
      <c r="K1297" s="95"/>
      <c r="M1297" s="95"/>
      <c r="N1297" s="95"/>
      <c r="O1297" s="117"/>
      <c r="P1297" s="95"/>
      <c r="Q1297" s="95"/>
      <c r="R1297" s="95"/>
      <c r="S1297" s="426"/>
      <c r="U1297" s="95"/>
      <c r="Z1297" s="95"/>
    </row>
    <row r="1298" spans="4:26" x14ac:dyDescent="0.45">
      <c r="D1298" s="23"/>
      <c r="K1298" s="95"/>
      <c r="M1298" s="95"/>
      <c r="N1298" s="95"/>
      <c r="O1298" s="117"/>
      <c r="P1298" s="95"/>
      <c r="Q1298" s="95"/>
      <c r="R1298" s="95"/>
      <c r="S1298" s="426"/>
      <c r="U1298" s="95"/>
      <c r="Z1298" s="95"/>
    </row>
    <row r="1299" spans="4:26" x14ac:dyDescent="0.45">
      <c r="D1299" s="23"/>
      <c r="K1299" s="95"/>
      <c r="M1299" s="95"/>
      <c r="N1299" s="95"/>
      <c r="O1299" s="117"/>
      <c r="P1299" s="95"/>
      <c r="Q1299" s="95"/>
      <c r="R1299" s="95"/>
      <c r="S1299" s="426"/>
      <c r="U1299" s="95"/>
      <c r="Z1299" s="95"/>
    </row>
    <row r="1300" spans="4:26" x14ac:dyDescent="0.45">
      <c r="D1300" s="23"/>
      <c r="K1300" s="95"/>
      <c r="M1300" s="95"/>
      <c r="N1300" s="95"/>
      <c r="O1300" s="117"/>
      <c r="P1300" s="95"/>
      <c r="Q1300" s="95"/>
      <c r="R1300" s="95"/>
      <c r="S1300" s="426"/>
      <c r="U1300" s="95"/>
      <c r="Z1300" s="95"/>
    </row>
    <row r="1301" spans="4:26" x14ac:dyDescent="0.45">
      <c r="D1301" s="23"/>
      <c r="K1301" s="95"/>
      <c r="M1301" s="95"/>
      <c r="N1301" s="95"/>
      <c r="O1301" s="117"/>
      <c r="P1301" s="95"/>
      <c r="Q1301" s="95"/>
      <c r="R1301" s="95"/>
      <c r="S1301" s="426"/>
      <c r="U1301" s="95"/>
      <c r="Z1301" s="95"/>
    </row>
    <row r="1302" spans="4:26" x14ac:dyDescent="0.45">
      <c r="D1302" s="23"/>
      <c r="K1302" s="95"/>
      <c r="M1302" s="95"/>
      <c r="N1302" s="95"/>
      <c r="O1302" s="117"/>
      <c r="P1302" s="95"/>
      <c r="Q1302" s="95"/>
      <c r="R1302" s="95"/>
      <c r="S1302" s="426"/>
      <c r="U1302" s="95"/>
      <c r="Z1302" s="95"/>
    </row>
    <row r="1303" spans="4:26" x14ac:dyDescent="0.45">
      <c r="D1303" s="23"/>
      <c r="K1303" s="95"/>
      <c r="M1303" s="95"/>
      <c r="N1303" s="95"/>
      <c r="O1303" s="117"/>
      <c r="P1303" s="95"/>
      <c r="Q1303" s="95"/>
      <c r="R1303" s="95"/>
      <c r="S1303" s="426"/>
      <c r="U1303" s="95"/>
      <c r="Z1303" s="95"/>
    </row>
    <row r="1304" spans="4:26" x14ac:dyDescent="0.45">
      <c r="D1304" s="23"/>
      <c r="K1304" s="95"/>
      <c r="M1304" s="95"/>
      <c r="N1304" s="95"/>
      <c r="O1304" s="117"/>
      <c r="P1304" s="95"/>
      <c r="Q1304" s="95"/>
      <c r="R1304" s="95"/>
      <c r="S1304" s="426"/>
      <c r="U1304" s="95"/>
      <c r="Z1304" s="95"/>
    </row>
    <row r="1305" spans="4:26" x14ac:dyDescent="0.45">
      <c r="D1305" s="23"/>
      <c r="K1305" s="95"/>
      <c r="M1305" s="95"/>
      <c r="N1305" s="95"/>
      <c r="O1305" s="117"/>
      <c r="P1305" s="95"/>
      <c r="Q1305" s="95"/>
      <c r="R1305" s="95"/>
      <c r="S1305" s="426"/>
      <c r="U1305" s="95"/>
      <c r="Z1305" s="95"/>
    </row>
    <row r="1306" spans="4:26" x14ac:dyDescent="0.45">
      <c r="D1306" s="23"/>
      <c r="K1306" s="95"/>
      <c r="M1306" s="95"/>
      <c r="N1306" s="95"/>
      <c r="O1306" s="117"/>
      <c r="P1306" s="95"/>
      <c r="Q1306" s="95"/>
      <c r="R1306" s="95"/>
      <c r="S1306" s="426"/>
      <c r="U1306" s="95"/>
      <c r="Z1306" s="95"/>
    </row>
    <row r="1307" spans="4:26" x14ac:dyDescent="0.45">
      <c r="D1307" s="23"/>
      <c r="K1307" s="95"/>
      <c r="M1307" s="95"/>
      <c r="N1307" s="95"/>
      <c r="O1307" s="117"/>
      <c r="P1307" s="95"/>
      <c r="Q1307" s="95"/>
      <c r="R1307" s="95"/>
      <c r="S1307" s="426"/>
      <c r="U1307" s="95"/>
      <c r="Z1307" s="95"/>
    </row>
    <row r="1308" spans="4:26" x14ac:dyDescent="0.45">
      <c r="D1308" s="23"/>
      <c r="K1308" s="95"/>
      <c r="M1308" s="95"/>
      <c r="N1308" s="95"/>
      <c r="O1308" s="117"/>
      <c r="P1308" s="95"/>
      <c r="Q1308" s="95"/>
      <c r="R1308" s="95"/>
      <c r="S1308" s="426"/>
      <c r="U1308" s="95"/>
      <c r="Z1308" s="95"/>
    </row>
    <row r="1309" spans="4:26" x14ac:dyDescent="0.45">
      <c r="D1309" s="23"/>
      <c r="K1309" s="95"/>
      <c r="M1309" s="95"/>
      <c r="N1309" s="95"/>
      <c r="O1309" s="117"/>
      <c r="P1309" s="95"/>
      <c r="Q1309" s="95"/>
      <c r="R1309" s="95"/>
      <c r="S1309" s="426"/>
      <c r="U1309" s="95"/>
      <c r="Z1309" s="95"/>
    </row>
    <row r="1310" spans="4:26" x14ac:dyDescent="0.45">
      <c r="D1310" s="23"/>
      <c r="K1310" s="95"/>
      <c r="M1310" s="95"/>
      <c r="N1310" s="95"/>
      <c r="O1310" s="117"/>
      <c r="P1310" s="95"/>
      <c r="Q1310" s="95"/>
      <c r="R1310" s="95"/>
      <c r="S1310" s="426"/>
      <c r="U1310" s="95"/>
      <c r="Z1310" s="95"/>
    </row>
    <row r="1311" spans="4:26" x14ac:dyDescent="0.45">
      <c r="D1311" s="23"/>
      <c r="K1311" s="95"/>
      <c r="M1311" s="95"/>
      <c r="N1311" s="95"/>
      <c r="O1311" s="117"/>
      <c r="P1311" s="95"/>
      <c r="Q1311" s="95"/>
      <c r="R1311" s="95"/>
      <c r="S1311" s="426"/>
      <c r="U1311" s="95"/>
      <c r="Z1311" s="95"/>
    </row>
    <row r="1312" spans="4:26" x14ac:dyDescent="0.45">
      <c r="D1312" s="23"/>
      <c r="K1312" s="95"/>
      <c r="M1312" s="95"/>
      <c r="N1312" s="95"/>
      <c r="O1312" s="117"/>
      <c r="P1312" s="95"/>
      <c r="Q1312" s="95"/>
      <c r="R1312" s="95"/>
      <c r="S1312" s="426"/>
      <c r="U1312" s="95"/>
      <c r="Z1312" s="95"/>
    </row>
    <row r="1313" spans="4:26" x14ac:dyDescent="0.45">
      <c r="D1313" s="23"/>
      <c r="K1313" s="95"/>
      <c r="M1313" s="95"/>
      <c r="N1313" s="95"/>
      <c r="O1313" s="117"/>
      <c r="P1313" s="95"/>
      <c r="Q1313" s="95"/>
      <c r="R1313" s="95"/>
      <c r="S1313" s="426"/>
      <c r="U1313" s="95"/>
      <c r="Z1313" s="95"/>
    </row>
    <row r="1314" spans="4:26" x14ac:dyDescent="0.45">
      <c r="D1314" s="23"/>
      <c r="K1314" s="95"/>
      <c r="M1314" s="95"/>
      <c r="N1314" s="95"/>
      <c r="O1314" s="117"/>
      <c r="P1314" s="95"/>
      <c r="Q1314" s="95"/>
      <c r="R1314" s="95"/>
      <c r="S1314" s="426"/>
      <c r="U1314" s="95"/>
      <c r="Z1314" s="95"/>
    </row>
    <row r="1315" spans="4:26" x14ac:dyDescent="0.45">
      <c r="D1315" s="23"/>
      <c r="K1315" s="95"/>
      <c r="M1315" s="95"/>
      <c r="N1315" s="95"/>
      <c r="O1315" s="117"/>
      <c r="P1315" s="95"/>
      <c r="Q1315" s="95"/>
      <c r="R1315" s="95"/>
      <c r="S1315" s="426"/>
      <c r="U1315" s="95"/>
      <c r="Z1315" s="95"/>
    </row>
    <row r="1316" spans="4:26" x14ac:dyDescent="0.45">
      <c r="D1316" s="23"/>
      <c r="K1316" s="95"/>
      <c r="M1316" s="95"/>
      <c r="N1316" s="95"/>
      <c r="O1316" s="117"/>
      <c r="P1316" s="95"/>
      <c r="Q1316" s="95"/>
      <c r="R1316" s="95"/>
      <c r="S1316" s="426"/>
      <c r="U1316" s="95"/>
      <c r="Z1316" s="95"/>
    </row>
    <row r="1317" spans="4:26" x14ac:dyDescent="0.45">
      <c r="D1317" s="23"/>
      <c r="K1317" s="95"/>
      <c r="M1317" s="95"/>
      <c r="N1317" s="95"/>
      <c r="O1317" s="117"/>
      <c r="P1317" s="95"/>
      <c r="Q1317" s="95"/>
      <c r="R1317" s="95"/>
      <c r="S1317" s="426"/>
      <c r="U1317" s="95"/>
      <c r="Z1317" s="95"/>
    </row>
    <row r="1318" spans="4:26" x14ac:dyDescent="0.45">
      <c r="D1318" s="23"/>
      <c r="K1318" s="95"/>
      <c r="M1318" s="95"/>
      <c r="N1318" s="95"/>
      <c r="O1318" s="117"/>
      <c r="P1318" s="95"/>
      <c r="Q1318" s="95"/>
      <c r="R1318" s="95"/>
      <c r="S1318" s="426"/>
      <c r="U1318" s="95"/>
      <c r="Z1318" s="95"/>
    </row>
    <row r="1319" spans="4:26" x14ac:dyDescent="0.45">
      <c r="D1319" s="23"/>
      <c r="K1319" s="95"/>
      <c r="M1319" s="95"/>
      <c r="N1319" s="95"/>
      <c r="O1319" s="117"/>
      <c r="P1319" s="95"/>
      <c r="Q1319" s="95"/>
      <c r="R1319" s="95"/>
      <c r="S1319" s="426"/>
      <c r="U1319" s="95"/>
      <c r="Z1319" s="95"/>
    </row>
    <row r="1320" spans="4:26" x14ac:dyDescent="0.45">
      <c r="D1320" s="23"/>
      <c r="K1320" s="95"/>
      <c r="M1320" s="95"/>
      <c r="N1320" s="95"/>
      <c r="O1320" s="117"/>
      <c r="P1320" s="95"/>
      <c r="Q1320" s="95"/>
      <c r="R1320" s="95"/>
      <c r="S1320" s="426"/>
      <c r="U1320" s="95"/>
      <c r="Z1320" s="95"/>
    </row>
    <row r="1321" spans="4:26" x14ac:dyDescent="0.45">
      <c r="D1321" s="23"/>
      <c r="K1321" s="95"/>
      <c r="M1321" s="95"/>
      <c r="N1321" s="95"/>
      <c r="O1321" s="117"/>
      <c r="P1321" s="95"/>
      <c r="Q1321" s="95"/>
      <c r="R1321" s="95"/>
      <c r="S1321" s="426"/>
      <c r="U1321" s="95"/>
      <c r="Z1321" s="95"/>
    </row>
    <row r="1322" spans="4:26" x14ac:dyDescent="0.45">
      <c r="D1322" s="23"/>
      <c r="K1322" s="95"/>
      <c r="M1322" s="95"/>
      <c r="N1322" s="95"/>
      <c r="O1322" s="117"/>
      <c r="P1322" s="95"/>
      <c r="Q1322" s="95"/>
      <c r="R1322" s="95"/>
      <c r="S1322" s="426"/>
      <c r="U1322" s="95"/>
      <c r="Z1322" s="95"/>
    </row>
    <row r="1323" spans="4:26" x14ac:dyDescent="0.45">
      <c r="D1323" s="23"/>
      <c r="K1323" s="95"/>
      <c r="M1323" s="95"/>
      <c r="N1323" s="95"/>
      <c r="O1323" s="117"/>
      <c r="P1323" s="95"/>
      <c r="Q1323" s="95"/>
      <c r="R1323" s="95"/>
      <c r="S1323" s="426"/>
      <c r="U1323" s="95"/>
      <c r="Z1323" s="95"/>
    </row>
    <row r="1324" spans="4:26" x14ac:dyDescent="0.45">
      <c r="D1324" s="23"/>
      <c r="K1324" s="95"/>
      <c r="M1324" s="95"/>
      <c r="N1324" s="95"/>
      <c r="O1324" s="117"/>
      <c r="P1324" s="95"/>
      <c r="Q1324" s="95"/>
      <c r="R1324" s="95"/>
      <c r="S1324" s="426"/>
      <c r="U1324" s="95"/>
      <c r="Z1324" s="95"/>
    </row>
    <row r="1325" spans="4:26" x14ac:dyDescent="0.45">
      <c r="D1325" s="23"/>
      <c r="K1325" s="95"/>
      <c r="M1325" s="95"/>
      <c r="N1325" s="95"/>
      <c r="O1325" s="117"/>
      <c r="P1325" s="95"/>
      <c r="Q1325" s="95"/>
      <c r="R1325" s="95"/>
      <c r="S1325" s="426"/>
      <c r="U1325" s="95"/>
      <c r="Z1325" s="95"/>
    </row>
    <row r="1326" spans="4:26" x14ac:dyDescent="0.45">
      <c r="D1326" s="23"/>
      <c r="K1326" s="95"/>
      <c r="M1326" s="95"/>
      <c r="N1326" s="95"/>
      <c r="O1326" s="117"/>
      <c r="P1326" s="95"/>
      <c r="Q1326" s="95"/>
      <c r="R1326" s="95"/>
      <c r="S1326" s="426"/>
      <c r="U1326" s="95"/>
      <c r="Z1326" s="95"/>
    </row>
    <row r="1327" spans="4:26" x14ac:dyDescent="0.45">
      <c r="D1327" s="23"/>
      <c r="K1327" s="95"/>
      <c r="M1327" s="95"/>
      <c r="N1327" s="95"/>
      <c r="O1327" s="117"/>
      <c r="P1327" s="95"/>
      <c r="Q1327" s="95"/>
      <c r="R1327" s="95"/>
      <c r="S1327" s="426"/>
      <c r="U1327" s="95"/>
      <c r="Z1327" s="95"/>
    </row>
    <row r="1328" spans="4:26" x14ac:dyDescent="0.45">
      <c r="D1328" s="23"/>
      <c r="K1328" s="95"/>
      <c r="M1328" s="95"/>
      <c r="N1328" s="95"/>
      <c r="O1328" s="117"/>
      <c r="P1328" s="95"/>
      <c r="Q1328" s="95"/>
      <c r="R1328" s="95"/>
      <c r="S1328" s="426"/>
      <c r="U1328" s="95"/>
      <c r="Z1328" s="95"/>
    </row>
    <row r="1329" spans="4:26" x14ac:dyDescent="0.45">
      <c r="D1329" s="23"/>
      <c r="K1329" s="95"/>
      <c r="M1329" s="95"/>
      <c r="N1329" s="95"/>
      <c r="O1329" s="117"/>
      <c r="P1329" s="95"/>
      <c r="Q1329" s="95"/>
      <c r="R1329" s="95"/>
      <c r="S1329" s="426"/>
      <c r="U1329" s="95"/>
      <c r="Z1329" s="95"/>
    </row>
    <row r="1330" spans="4:26" x14ac:dyDescent="0.45">
      <c r="D1330" s="23"/>
      <c r="K1330" s="95"/>
      <c r="M1330" s="95"/>
      <c r="N1330" s="95"/>
      <c r="O1330" s="117"/>
      <c r="P1330" s="95"/>
      <c r="Q1330" s="95"/>
      <c r="R1330" s="95"/>
      <c r="S1330" s="426"/>
      <c r="U1330" s="95"/>
      <c r="Z1330" s="95"/>
    </row>
    <row r="1331" spans="4:26" x14ac:dyDescent="0.45">
      <c r="D1331" s="23"/>
      <c r="K1331" s="95"/>
      <c r="M1331" s="95"/>
      <c r="N1331" s="95"/>
      <c r="O1331" s="117"/>
      <c r="P1331" s="95"/>
      <c r="Q1331" s="95"/>
      <c r="R1331" s="95"/>
      <c r="S1331" s="426"/>
      <c r="U1331" s="95"/>
      <c r="Z1331" s="95"/>
    </row>
    <row r="1332" spans="4:26" x14ac:dyDescent="0.45">
      <c r="D1332" s="23"/>
      <c r="K1332" s="95"/>
      <c r="M1332" s="95"/>
      <c r="N1332" s="95"/>
      <c r="O1332" s="117"/>
      <c r="P1332" s="95"/>
      <c r="Q1332" s="95"/>
      <c r="R1332" s="95"/>
      <c r="S1332" s="426"/>
      <c r="U1332" s="95"/>
      <c r="Z1332" s="95"/>
    </row>
    <row r="1333" spans="4:26" x14ac:dyDescent="0.45">
      <c r="D1333" s="23"/>
      <c r="K1333" s="95"/>
      <c r="M1333" s="95"/>
      <c r="N1333" s="95"/>
      <c r="O1333" s="117"/>
      <c r="P1333" s="95"/>
      <c r="Q1333" s="95"/>
      <c r="R1333" s="95"/>
      <c r="S1333" s="426"/>
      <c r="U1333" s="95"/>
      <c r="Z1333" s="95"/>
    </row>
    <row r="1334" spans="4:26" x14ac:dyDescent="0.45">
      <c r="D1334" s="23"/>
      <c r="K1334" s="95"/>
      <c r="M1334" s="95"/>
      <c r="N1334" s="95"/>
      <c r="O1334" s="117"/>
      <c r="P1334" s="95"/>
      <c r="Q1334" s="95"/>
      <c r="R1334" s="95"/>
      <c r="S1334" s="426"/>
      <c r="U1334" s="95"/>
      <c r="Z1334" s="95"/>
    </row>
    <row r="1335" spans="4:26" x14ac:dyDescent="0.45">
      <c r="D1335" s="23"/>
      <c r="K1335" s="95"/>
      <c r="M1335" s="95"/>
      <c r="N1335" s="95"/>
      <c r="O1335" s="117"/>
      <c r="P1335" s="95"/>
      <c r="Q1335" s="95"/>
      <c r="R1335" s="95"/>
      <c r="S1335" s="426"/>
      <c r="U1335" s="95"/>
      <c r="Z1335" s="95"/>
    </row>
    <row r="1336" spans="4:26" x14ac:dyDescent="0.45">
      <c r="D1336" s="23"/>
      <c r="K1336" s="95"/>
      <c r="M1336" s="95"/>
      <c r="N1336" s="95"/>
      <c r="O1336" s="117"/>
      <c r="P1336" s="95"/>
      <c r="Q1336" s="95"/>
      <c r="R1336" s="95"/>
      <c r="S1336" s="426"/>
      <c r="U1336" s="95"/>
      <c r="Z1336" s="95"/>
    </row>
    <row r="1337" spans="4:26" x14ac:dyDescent="0.45">
      <c r="D1337" s="23"/>
      <c r="K1337" s="95"/>
      <c r="M1337" s="95"/>
      <c r="N1337" s="95"/>
      <c r="O1337" s="117"/>
      <c r="P1337" s="95"/>
      <c r="Q1337" s="95"/>
      <c r="R1337" s="95"/>
      <c r="S1337" s="426"/>
      <c r="U1337" s="95"/>
      <c r="Z1337" s="95"/>
    </row>
    <row r="1338" spans="4:26" x14ac:dyDescent="0.45">
      <c r="D1338" s="23"/>
      <c r="K1338" s="95"/>
      <c r="M1338" s="95"/>
      <c r="N1338" s="95"/>
      <c r="O1338" s="117"/>
      <c r="P1338" s="95"/>
      <c r="Q1338" s="95"/>
      <c r="R1338" s="95"/>
      <c r="S1338" s="426"/>
      <c r="U1338" s="95"/>
      <c r="Z1338" s="95"/>
    </row>
    <row r="1339" spans="4:26" x14ac:dyDescent="0.45">
      <c r="D1339" s="23"/>
      <c r="K1339" s="95"/>
      <c r="M1339" s="95"/>
      <c r="N1339" s="95"/>
      <c r="O1339" s="117"/>
      <c r="P1339" s="95"/>
      <c r="Q1339" s="95"/>
      <c r="R1339" s="95"/>
      <c r="S1339" s="426"/>
      <c r="U1339" s="95"/>
      <c r="Z1339" s="95"/>
    </row>
    <row r="1340" spans="4:26" x14ac:dyDescent="0.45">
      <c r="D1340" s="23"/>
      <c r="K1340" s="95"/>
      <c r="M1340" s="95"/>
      <c r="N1340" s="95"/>
      <c r="O1340" s="117"/>
      <c r="P1340" s="95"/>
      <c r="Q1340" s="95"/>
      <c r="R1340" s="95"/>
      <c r="S1340" s="426"/>
      <c r="U1340" s="95"/>
      <c r="Z1340" s="95"/>
    </row>
    <row r="1341" spans="4:26" x14ac:dyDescent="0.45">
      <c r="D1341" s="23"/>
      <c r="K1341" s="95"/>
      <c r="M1341" s="95"/>
      <c r="N1341" s="95"/>
      <c r="O1341" s="117"/>
      <c r="P1341" s="95"/>
      <c r="Q1341" s="95"/>
      <c r="R1341" s="95"/>
      <c r="S1341" s="426"/>
      <c r="U1341" s="95"/>
      <c r="Z1341" s="95"/>
    </row>
    <row r="1342" spans="4:26" x14ac:dyDescent="0.45">
      <c r="D1342" s="23"/>
      <c r="K1342" s="95"/>
      <c r="M1342" s="95"/>
      <c r="N1342" s="95"/>
      <c r="O1342" s="117"/>
      <c r="P1342" s="95"/>
      <c r="Q1342" s="95"/>
      <c r="R1342" s="95"/>
      <c r="S1342" s="426"/>
      <c r="U1342" s="95"/>
      <c r="Z1342" s="95"/>
    </row>
    <row r="1343" spans="4:26" x14ac:dyDescent="0.45">
      <c r="D1343" s="23"/>
      <c r="K1343" s="95"/>
      <c r="M1343" s="95"/>
      <c r="N1343" s="95"/>
      <c r="O1343" s="117"/>
      <c r="P1343" s="95"/>
      <c r="Q1343" s="95"/>
      <c r="R1343" s="95"/>
      <c r="S1343" s="426"/>
      <c r="U1343" s="95"/>
      <c r="Z1343" s="95"/>
    </row>
    <row r="1344" spans="4:26" x14ac:dyDescent="0.45">
      <c r="D1344" s="23"/>
      <c r="K1344" s="95"/>
      <c r="M1344" s="95"/>
      <c r="N1344" s="95"/>
      <c r="O1344" s="117"/>
      <c r="P1344" s="95"/>
      <c r="Q1344" s="95"/>
      <c r="R1344" s="95"/>
      <c r="S1344" s="426"/>
      <c r="U1344" s="95"/>
      <c r="Z1344" s="95"/>
    </row>
    <row r="1345" spans="4:26" x14ac:dyDescent="0.45">
      <c r="D1345" s="23"/>
      <c r="K1345" s="95"/>
      <c r="M1345" s="95"/>
      <c r="N1345" s="95"/>
      <c r="O1345" s="117"/>
      <c r="P1345" s="95"/>
      <c r="Q1345" s="95"/>
      <c r="R1345" s="95"/>
      <c r="S1345" s="426"/>
      <c r="U1345" s="95"/>
      <c r="Z1345" s="95"/>
    </row>
    <row r="1346" spans="4:26" x14ac:dyDescent="0.45">
      <c r="D1346" s="23"/>
      <c r="K1346" s="95"/>
      <c r="M1346" s="95"/>
      <c r="N1346" s="95"/>
      <c r="O1346" s="117"/>
      <c r="P1346" s="95"/>
      <c r="Q1346" s="95"/>
      <c r="R1346" s="95"/>
      <c r="S1346" s="426"/>
      <c r="U1346" s="95"/>
      <c r="Z1346" s="95"/>
    </row>
    <row r="1347" spans="4:26" x14ac:dyDescent="0.45">
      <c r="D1347" s="23"/>
      <c r="K1347" s="95"/>
      <c r="M1347" s="95"/>
      <c r="N1347" s="95"/>
      <c r="O1347" s="117"/>
      <c r="P1347" s="95"/>
      <c r="Q1347" s="95"/>
      <c r="R1347" s="95"/>
      <c r="S1347" s="426"/>
      <c r="U1347" s="95"/>
      <c r="Z1347" s="95"/>
    </row>
    <row r="1348" spans="4:26" x14ac:dyDescent="0.45">
      <c r="D1348" s="23"/>
      <c r="K1348" s="95"/>
      <c r="M1348" s="95"/>
      <c r="N1348" s="95"/>
      <c r="O1348" s="117"/>
      <c r="P1348" s="95"/>
      <c r="Q1348" s="95"/>
      <c r="R1348" s="95"/>
      <c r="S1348" s="426"/>
      <c r="U1348" s="95"/>
      <c r="Z1348" s="95"/>
    </row>
    <row r="1349" spans="4:26" x14ac:dyDescent="0.45">
      <c r="D1349" s="23"/>
      <c r="K1349" s="95"/>
      <c r="M1349" s="95"/>
      <c r="N1349" s="95"/>
      <c r="O1349" s="117"/>
      <c r="P1349" s="95"/>
      <c r="Q1349" s="95"/>
      <c r="R1349" s="95"/>
      <c r="S1349" s="426"/>
      <c r="U1349" s="95"/>
      <c r="Z1349" s="95"/>
    </row>
    <row r="1350" spans="4:26" x14ac:dyDescent="0.45">
      <c r="D1350" s="23"/>
      <c r="K1350" s="95"/>
      <c r="M1350" s="95"/>
      <c r="N1350" s="95"/>
      <c r="O1350" s="117"/>
      <c r="P1350" s="95"/>
      <c r="Q1350" s="95"/>
      <c r="R1350" s="95"/>
      <c r="S1350" s="426"/>
      <c r="U1350" s="95"/>
      <c r="Z1350" s="95"/>
    </row>
    <row r="1351" spans="4:26" x14ac:dyDescent="0.45">
      <c r="D1351" s="23"/>
      <c r="K1351" s="95"/>
      <c r="M1351" s="95"/>
      <c r="N1351" s="95"/>
      <c r="O1351" s="117"/>
      <c r="P1351" s="95"/>
      <c r="Q1351" s="95"/>
      <c r="R1351" s="95"/>
      <c r="S1351" s="426"/>
      <c r="U1351" s="95"/>
      <c r="Z1351" s="95"/>
    </row>
    <row r="1352" spans="4:26" x14ac:dyDescent="0.45">
      <c r="D1352" s="23"/>
      <c r="K1352" s="95"/>
      <c r="M1352" s="95"/>
      <c r="N1352" s="95"/>
      <c r="O1352" s="117"/>
      <c r="P1352" s="95"/>
      <c r="Q1352" s="95"/>
      <c r="R1352" s="95"/>
      <c r="S1352" s="426"/>
      <c r="U1352" s="95"/>
      <c r="Z1352" s="95"/>
    </row>
    <row r="1353" spans="4:26" x14ac:dyDescent="0.45">
      <c r="D1353" s="23"/>
      <c r="K1353" s="95"/>
      <c r="M1353" s="95"/>
      <c r="N1353" s="95"/>
      <c r="O1353" s="117"/>
      <c r="P1353" s="95"/>
      <c r="Q1353" s="95"/>
      <c r="R1353" s="95"/>
      <c r="S1353" s="426"/>
      <c r="U1353" s="95"/>
      <c r="Z1353" s="95"/>
    </row>
    <row r="1354" spans="4:26" x14ac:dyDescent="0.45">
      <c r="D1354" s="23"/>
      <c r="K1354" s="95"/>
      <c r="M1354" s="95"/>
      <c r="N1354" s="95"/>
      <c r="O1354" s="117"/>
      <c r="P1354" s="95"/>
      <c r="Q1354" s="95"/>
      <c r="R1354" s="95"/>
      <c r="S1354" s="426"/>
      <c r="U1354" s="95"/>
      <c r="Z1354" s="95"/>
    </row>
    <row r="1355" spans="4:26" x14ac:dyDescent="0.45">
      <c r="D1355" s="23"/>
      <c r="K1355" s="95"/>
      <c r="M1355" s="95"/>
      <c r="N1355" s="95"/>
      <c r="O1355" s="117"/>
      <c r="P1355" s="95"/>
      <c r="Q1355" s="95"/>
      <c r="R1355" s="95"/>
      <c r="S1355" s="426"/>
      <c r="U1355" s="95"/>
      <c r="Z1355" s="95"/>
    </row>
    <row r="1356" spans="4:26" x14ac:dyDescent="0.45">
      <c r="D1356" s="23"/>
      <c r="K1356" s="95"/>
      <c r="M1356" s="95"/>
      <c r="N1356" s="95"/>
      <c r="O1356" s="117"/>
      <c r="P1356" s="95"/>
      <c r="Q1356" s="95"/>
      <c r="R1356" s="95"/>
      <c r="S1356" s="426"/>
      <c r="U1356" s="95"/>
      <c r="Z1356" s="95"/>
    </row>
    <row r="1357" spans="4:26" x14ac:dyDescent="0.45">
      <c r="D1357" s="23"/>
      <c r="K1357" s="95"/>
      <c r="M1357" s="95"/>
      <c r="N1357" s="95"/>
      <c r="O1357" s="117"/>
      <c r="P1357" s="95"/>
      <c r="Q1357" s="95"/>
      <c r="R1357" s="95"/>
      <c r="S1357" s="426"/>
      <c r="U1357" s="95"/>
      <c r="Z1357" s="95"/>
    </row>
    <row r="1358" spans="4:26" x14ac:dyDescent="0.45">
      <c r="D1358" s="23"/>
      <c r="K1358" s="95"/>
      <c r="M1358" s="95"/>
      <c r="N1358" s="95"/>
      <c r="O1358" s="117"/>
      <c r="P1358" s="95"/>
      <c r="Q1358" s="95"/>
      <c r="R1358" s="95"/>
      <c r="S1358" s="426"/>
      <c r="U1358" s="95"/>
      <c r="Z1358" s="95"/>
    </row>
    <row r="1359" spans="4:26" x14ac:dyDescent="0.45">
      <c r="D1359" s="23"/>
      <c r="K1359" s="95"/>
      <c r="M1359" s="95"/>
      <c r="N1359" s="95"/>
      <c r="O1359" s="117"/>
      <c r="P1359" s="95"/>
      <c r="Q1359" s="95"/>
      <c r="R1359" s="95"/>
      <c r="S1359" s="426"/>
      <c r="U1359" s="95"/>
      <c r="Z1359" s="95"/>
    </row>
    <row r="1360" spans="4:26" x14ac:dyDescent="0.45">
      <c r="D1360" s="23"/>
      <c r="K1360" s="95"/>
      <c r="M1360" s="95"/>
      <c r="N1360" s="95"/>
      <c r="O1360" s="117"/>
      <c r="P1360" s="95"/>
      <c r="Q1360" s="95"/>
      <c r="R1360" s="95"/>
      <c r="S1360" s="426"/>
      <c r="U1360" s="95"/>
      <c r="Z1360" s="95"/>
    </row>
    <row r="1361" spans="4:26" x14ac:dyDescent="0.45">
      <c r="D1361" s="23"/>
      <c r="K1361" s="95"/>
      <c r="M1361" s="95"/>
      <c r="N1361" s="95"/>
      <c r="O1361" s="117"/>
      <c r="P1361" s="95"/>
      <c r="Q1361" s="95"/>
      <c r="R1361" s="95"/>
      <c r="S1361" s="426"/>
      <c r="U1361" s="95"/>
      <c r="Z1361" s="95"/>
    </row>
    <row r="1362" spans="4:26" x14ac:dyDescent="0.45">
      <c r="D1362" s="23"/>
      <c r="K1362" s="95"/>
      <c r="M1362" s="95"/>
      <c r="N1362" s="95"/>
      <c r="O1362" s="117"/>
      <c r="P1362" s="95"/>
      <c r="Q1362" s="95"/>
      <c r="R1362" s="95"/>
      <c r="S1362" s="426"/>
      <c r="U1362" s="95"/>
      <c r="Z1362" s="95"/>
    </row>
    <row r="1363" spans="4:26" x14ac:dyDescent="0.45">
      <c r="D1363" s="23"/>
      <c r="K1363" s="95"/>
      <c r="M1363" s="95"/>
      <c r="N1363" s="95"/>
      <c r="O1363" s="117"/>
      <c r="P1363" s="95"/>
      <c r="Q1363" s="95"/>
      <c r="R1363" s="95"/>
      <c r="S1363" s="426"/>
      <c r="U1363" s="95"/>
      <c r="Z1363" s="95"/>
    </row>
    <row r="1364" spans="4:26" x14ac:dyDescent="0.45">
      <c r="D1364" s="23"/>
      <c r="K1364" s="95"/>
      <c r="M1364" s="95"/>
      <c r="N1364" s="95"/>
      <c r="O1364" s="117"/>
      <c r="P1364" s="95"/>
      <c r="Q1364" s="95"/>
      <c r="R1364" s="95"/>
      <c r="S1364" s="426"/>
      <c r="U1364" s="95"/>
      <c r="Z1364" s="95"/>
    </row>
    <row r="1365" spans="4:26" x14ac:dyDescent="0.45">
      <c r="D1365" s="23"/>
      <c r="K1365" s="95"/>
      <c r="M1365" s="95"/>
      <c r="N1365" s="95"/>
      <c r="O1365" s="117"/>
      <c r="P1365" s="95"/>
      <c r="Q1365" s="95"/>
      <c r="R1365" s="95"/>
      <c r="S1365" s="426"/>
      <c r="U1365" s="95"/>
      <c r="Z1365" s="95"/>
    </row>
    <row r="1366" spans="4:26" x14ac:dyDescent="0.45">
      <c r="D1366" s="23"/>
      <c r="K1366" s="95"/>
      <c r="M1366" s="95"/>
      <c r="N1366" s="95"/>
      <c r="O1366" s="117"/>
      <c r="P1366" s="95"/>
      <c r="Q1366" s="95"/>
      <c r="R1366" s="95"/>
      <c r="S1366" s="426"/>
      <c r="U1366" s="95"/>
      <c r="Z1366" s="95"/>
    </row>
    <row r="1367" spans="4:26" x14ac:dyDescent="0.45">
      <c r="D1367" s="23"/>
      <c r="K1367" s="95"/>
      <c r="M1367" s="95"/>
      <c r="N1367" s="95"/>
      <c r="O1367" s="117"/>
      <c r="P1367" s="95"/>
      <c r="Q1367" s="95"/>
      <c r="R1367" s="95"/>
      <c r="S1367" s="426"/>
      <c r="U1367" s="95"/>
      <c r="Z1367" s="95"/>
    </row>
    <row r="1368" spans="4:26" x14ac:dyDescent="0.45">
      <c r="D1368" s="23"/>
      <c r="K1368" s="95"/>
      <c r="M1368" s="95"/>
      <c r="N1368" s="95"/>
      <c r="O1368" s="117"/>
      <c r="P1368" s="95"/>
      <c r="Q1368" s="95"/>
      <c r="R1368" s="95"/>
      <c r="S1368" s="426"/>
      <c r="U1368" s="95"/>
      <c r="Z1368" s="95"/>
    </row>
    <row r="1369" spans="4:26" x14ac:dyDescent="0.45">
      <c r="D1369" s="23"/>
      <c r="K1369" s="95"/>
      <c r="M1369" s="95"/>
      <c r="N1369" s="95"/>
      <c r="O1369" s="117"/>
      <c r="P1369" s="95"/>
      <c r="Q1369" s="95"/>
      <c r="R1369" s="95"/>
      <c r="S1369" s="426"/>
      <c r="U1369" s="95"/>
      <c r="Z1369" s="95"/>
    </row>
    <row r="1370" spans="4:26" x14ac:dyDescent="0.45">
      <c r="D1370" s="23"/>
      <c r="K1370" s="95"/>
      <c r="M1370" s="95"/>
      <c r="N1370" s="95"/>
      <c r="O1370" s="117"/>
      <c r="P1370" s="95"/>
      <c r="Q1370" s="95"/>
      <c r="R1370" s="95"/>
      <c r="S1370" s="426"/>
      <c r="U1370" s="95"/>
      <c r="Z1370" s="95"/>
    </row>
    <row r="1371" spans="4:26" x14ac:dyDescent="0.45">
      <c r="D1371" s="23"/>
      <c r="K1371" s="95"/>
      <c r="M1371" s="95"/>
      <c r="N1371" s="95"/>
      <c r="O1371" s="117"/>
      <c r="P1371" s="95"/>
      <c r="Q1371" s="95"/>
      <c r="R1371" s="95"/>
      <c r="S1371" s="426"/>
      <c r="U1371" s="95"/>
      <c r="Z1371" s="95"/>
    </row>
    <row r="1372" spans="4:26" x14ac:dyDescent="0.45">
      <c r="D1372" s="23"/>
      <c r="K1372" s="95"/>
      <c r="M1372" s="95"/>
      <c r="N1372" s="95"/>
      <c r="O1372" s="117"/>
      <c r="P1372" s="95"/>
      <c r="Q1372" s="95"/>
      <c r="R1372" s="95"/>
      <c r="S1372" s="426"/>
      <c r="U1372" s="95"/>
      <c r="Z1372" s="95"/>
    </row>
    <row r="1373" spans="4:26" x14ac:dyDescent="0.45">
      <c r="D1373" s="23"/>
      <c r="K1373" s="95"/>
      <c r="M1373" s="95"/>
      <c r="N1373" s="95"/>
      <c r="O1373" s="117"/>
      <c r="P1373" s="95"/>
      <c r="Q1373" s="95"/>
      <c r="R1373" s="95"/>
      <c r="S1373" s="426"/>
      <c r="U1373" s="95"/>
      <c r="Z1373" s="95"/>
    </row>
    <row r="1374" spans="4:26" x14ac:dyDescent="0.45">
      <c r="D1374" s="23"/>
      <c r="K1374" s="95"/>
      <c r="M1374" s="95"/>
      <c r="N1374" s="95"/>
      <c r="O1374" s="117"/>
      <c r="P1374" s="95"/>
      <c r="Q1374" s="95"/>
      <c r="R1374" s="95"/>
      <c r="S1374" s="426"/>
      <c r="U1374" s="95"/>
      <c r="Z1374" s="95"/>
    </row>
    <row r="1375" spans="4:26" x14ac:dyDescent="0.45">
      <c r="D1375" s="23"/>
      <c r="K1375" s="95"/>
      <c r="M1375" s="95"/>
      <c r="N1375" s="95"/>
      <c r="O1375" s="117"/>
      <c r="P1375" s="95"/>
      <c r="Q1375" s="95"/>
      <c r="R1375" s="95"/>
      <c r="S1375" s="426"/>
      <c r="U1375" s="95"/>
      <c r="Z1375" s="95"/>
    </row>
    <row r="1376" spans="4:26" x14ac:dyDescent="0.45">
      <c r="D1376" s="23"/>
      <c r="K1376" s="95"/>
      <c r="M1376" s="95"/>
      <c r="N1376" s="95"/>
      <c r="O1376" s="117"/>
      <c r="P1376" s="95"/>
      <c r="Q1376" s="95"/>
      <c r="R1376" s="95"/>
      <c r="S1376" s="426"/>
      <c r="U1376" s="95"/>
      <c r="Z1376" s="95"/>
    </row>
    <row r="1377" spans="4:26" x14ac:dyDescent="0.45">
      <c r="D1377" s="23"/>
      <c r="K1377" s="95"/>
      <c r="M1377" s="95"/>
      <c r="N1377" s="95"/>
      <c r="O1377" s="117"/>
      <c r="P1377" s="95"/>
      <c r="Q1377" s="95"/>
      <c r="R1377" s="95"/>
      <c r="S1377" s="426"/>
      <c r="U1377" s="95"/>
      <c r="Z1377" s="95"/>
    </row>
    <row r="1378" spans="4:26" x14ac:dyDescent="0.45">
      <c r="D1378" s="23"/>
      <c r="K1378" s="95"/>
      <c r="M1378" s="95"/>
      <c r="N1378" s="95"/>
      <c r="O1378" s="117"/>
      <c r="P1378" s="95"/>
      <c r="Q1378" s="95"/>
      <c r="R1378" s="95"/>
      <c r="S1378" s="426"/>
      <c r="U1378" s="95"/>
      <c r="Z1378" s="95"/>
    </row>
    <row r="1379" spans="4:26" x14ac:dyDescent="0.45">
      <c r="D1379" s="23"/>
      <c r="K1379" s="95"/>
      <c r="M1379" s="95"/>
      <c r="N1379" s="95"/>
      <c r="O1379" s="117"/>
      <c r="P1379" s="95"/>
      <c r="Q1379" s="95"/>
      <c r="R1379" s="95"/>
      <c r="S1379" s="426"/>
      <c r="U1379" s="95"/>
      <c r="Z1379" s="95"/>
    </row>
    <row r="1380" spans="4:26" x14ac:dyDescent="0.45">
      <c r="D1380" s="23"/>
      <c r="K1380" s="95"/>
      <c r="M1380" s="95"/>
      <c r="N1380" s="95"/>
      <c r="O1380" s="117"/>
      <c r="P1380" s="95"/>
      <c r="Q1380" s="95"/>
      <c r="R1380" s="95"/>
      <c r="S1380" s="426"/>
      <c r="U1380" s="95"/>
      <c r="Z1380" s="95"/>
    </row>
    <row r="1381" spans="4:26" x14ac:dyDescent="0.45">
      <c r="D1381" s="23"/>
      <c r="K1381" s="95"/>
      <c r="M1381" s="95"/>
      <c r="N1381" s="95"/>
      <c r="O1381" s="117"/>
      <c r="P1381" s="95"/>
      <c r="Q1381" s="95"/>
      <c r="R1381" s="95"/>
      <c r="S1381" s="426"/>
      <c r="U1381" s="95"/>
      <c r="Z1381" s="95"/>
    </row>
    <row r="1382" spans="4:26" x14ac:dyDescent="0.45">
      <c r="D1382" s="23"/>
      <c r="K1382" s="95"/>
      <c r="M1382" s="95"/>
      <c r="N1382" s="95"/>
      <c r="O1382" s="117"/>
      <c r="P1382" s="95"/>
      <c r="Q1382" s="95"/>
      <c r="R1382" s="95"/>
      <c r="S1382" s="426"/>
      <c r="U1382" s="95"/>
      <c r="Z1382" s="95"/>
    </row>
    <row r="1383" spans="4:26" x14ac:dyDescent="0.45">
      <c r="D1383" s="23"/>
      <c r="K1383" s="95"/>
      <c r="M1383" s="95"/>
      <c r="N1383" s="95"/>
      <c r="O1383" s="117"/>
      <c r="P1383" s="95"/>
      <c r="Q1383" s="95"/>
      <c r="R1383" s="95"/>
      <c r="S1383" s="426"/>
      <c r="U1383" s="95"/>
      <c r="Z1383" s="95"/>
    </row>
    <row r="1384" spans="4:26" x14ac:dyDescent="0.45">
      <c r="D1384" s="23"/>
      <c r="K1384" s="95"/>
      <c r="M1384" s="95"/>
      <c r="N1384" s="95"/>
      <c r="O1384" s="117"/>
      <c r="P1384" s="95"/>
      <c r="Q1384" s="95"/>
      <c r="R1384" s="95"/>
      <c r="S1384" s="426"/>
      <c r="U1384" s="95"/>
      <c r="Z1384" s="95"/>
    </row>
    <row r="1385" spans="4:26" x14ac:dyDescent="0.45">
      <c r="D1385" s="23"/>
      <c r="K1385" s="95"/>
      <c r="M1385" s="95"/>
      <c r="N1385" s="95"/>
      <c r="O1385" s="117"/>
      <c r="P1385" s="95"/>
      <c r="Q1385" s="95"/>
      <c r="R1385" s="95"/>
      <c r="S1385" s="426"/>
      <c r="U1385" s="95"/>
      <c r="Z1385" s="95"/>
    </row>
    <row r="1386" spans="4:26" x14ac:dyDescent="0.45">
      <c r="D1386" s="23"/>
      <c r="K1386" s="95"/>
      <c r="M1386" s="95"/>
      <c r="N1386" s="95"/>
      <c r="O1386" s="117"/>
      <c r="P1386" s="95"/>
      <c r="Q1386" s="95"/>
      <c r="R1386" s="95"/>
      <c r="S1386" s="426"/>
      <c r="U1386" s="95"/>
      <c r="Z1386" s="95"/>
    </row>
    <row r="1387" spans="4:26" x14ac:dyDescent="0.45">
      <c r="D1387" s="23"/>
      <c r="K1387" s="95"/>
      <c r="M1387" s="95"/>
      <c r="N1387" s="95"/>
      <c r="O1387" s="117"/>
      <c r="P1387" s="95"/>
      <c r="Q1387" s="95"/>
      <c r="R1387" s="95"/>
      <c r="S1387" s="426"/>
      <c r="U1387" s="95"/>
      <c r="Z1387" s="95"/>
    </row>
    <row r="1388" spans="4:26" x14ac:dyDescent="0.45">
      <c r="D1388" s="23"/>
      <c r="K1388" s="95"/>
      <c r="M1388" s="95"/>
      <c r="N1388" s="95"/>
      <c r="O1388" s="117"/>
      <c r="P1388" s="95"/>
      <c r="Q1388" s="95"/>
      <c r="R1388" s="95"/>
      <c r="S1388" s="426"/>
      <c r="U1388" s="95"/>
      <c r="Z1388" s="95"/>
    </row>
    <row r="1389" spans="4:26" x14ac:dyDescent="0.45">
      <c r="D1389" s="23"/>
      <c r="K1389" s="95"/>
      <c r="M1389" s="95"/>
      <c r="N1389" s="95"/>
      <c r="O1389" s="117"/>
      <c r="P1389" s="95"/>
      <c r="Q1389" s="95"/>
      <c r="R1389" s="95"/>
      <c r="S1389" s="426"/>
      <c r="U1389" s="95"/>
      <c r="Z1389" s="95"/>
    </row>
    <row r="1390" spans="4:26" x14ac:dyDescent="0.45">
      <c r="D1390" s="23"/>
      <c r="K1390" s="95"/>
      <c r="M1390" s="95"/>
      <c r="N1390" s="95"/>
      <c r="O1390" s="117"/>
      <c r="P1390" s="95"/>
      <c r="Q1390" s="95"/>
      <c r="R1390" s="95"/>
      <c r="S1390" s="426"/>
      <c r="U1390" s="95"/>
      <c r="Z1390" s="95"/>
    </row>
    <row r="1391" spans="4:26" x14ac:dyDescent="0.45">
      <c r="D1391" s="23"/>
      <c r="K1391" s="95"/>
      <c r="M1391" s="95"/>
      <c r="N1391" s="95"/>
      <c r="O1391" s="117"/>
      <c r="P1391" s="95"/>
      <c r="Q1391" s="95"/>
      <c r="R1391" s="95"/>
      <c r="S1391" s="426"/>
      <c r="U1391" s="95"/>
      <c r="Z1391" s="95"/>
    </row>
    <row r="1392" spans="4:26" x14ac:dyDescent="0.45">
      <c r="D1392" s="23"/>
      <c r="K1392" s="95"/>
      <c r="M1392" s="95"/>
      <c r="N1392" s="95"/>
      <c r="O1392" s="117"/>
      <c r="P1392" s="95"/>
      <c r="Q1392" s="95"/>
      <c r="R1392" s="95"/>
      <c r="S1392" s="426"/>
      <c r="U1392" s="95"/>
      <c r="Z1392" s="95"/>
    </row>
    <row r="1393" spans="4:26" x14ac:dyDescent="0.45">
      <c r="D1393" s="23"/>
      <c r="K1393" s="95"/>
      <c r="M1393" s="95"/>
      <c r="N1393" s="95"/>
      <c r="O1393" s="117"/>
      <c r="P1393" s="95"/>
      <c r="Q1393" s="95"/>
      <c r="R1393" s="95"/>
      <c r="S1393" s="426"/>
      <c r="U1393" s="95"/>
      <c r="Z1393" s="95"/>
    </row>
    <row r="1394" spans="4:26" x14ac:dyDescent="0.45">
      <c r="D1394" s="23"/>
      <c r="K1394" s="95"/>
      <c r="M1394" s="95"/>
      <c r="N1394" s="95"/>
      <c r="O1394" s="117"/>
      <c r="P1394" s="95"/>
      <c r="Q1394" s="95"/>
      <c r="R1394" s="95"/>
      <c r="S1394" s="426"/>
      <c r="U1394" s="95"/>
      <c r="Z1394" s="95"/>
    </row>
    <row r="1395" spans="4:26" x14ac:dyDescent="0.45">
      <c r="D1395" s="23"/>
      <c r="K1395" s="95"/>
      <c r="M1395" s="95"/>
      <c r="N1395" s="95"/>
      <c r="O1395" s="117"/>
      <c r="P1395" s="95"/>
      <c r="Q1395" s="95"/>
      <c r="R1395" s="95"/>
      <c r="S1395" s="426"/>
      <c r="U1395" s="95"/>
      <c r="Z1395" s="95"/>
    </row>
    <row r="1396" spans="4:26" x14ac:dyDescent="0.45">
      <c r="D1396" s="23"/>
      <c r="K1396" s="95"/>
      <c r="M1396" s="95"/>
      <c r="N1396" s="95"/>
      <c r="O1396" s="117"/>
      <c r="P1396" s="95"/>
      <c r="Q1396" s="95"/>
      <c r="R1396" s="95"/>
      <c r="S1396" s="426"/>
      <c r="U1396" s="95"/>
      <c r="Z1396" s="95"/>
    </row>
    <row r="1397" spans="4:26" x14ac:dyDescent="0.45">
      <c r="D1397" s="23"/>
      <c r="K1397" s="95"/>
      <c r="M1397" s="95"/>
      <c r="N1397" s="95"/>
      <c r="O1397" s="117"/>
      <c r="P1397" s="95"/>
      <c r="Q1397" s="95"/>
      <c r="R1397" s="95"/>
      <c r="S1397" s="426"/>
      <c r="U1397" s="95"/>
      <c r="Z1397" s="95"/>
    </row>
    <row r="1398" spans="4:26" x14ac:dyDescent="0.45">
      <c r="D1398" s="23"/>
      <c r="K1398" s="95"/>
      <c r="M1398" s="95"/>
      <c r="N1398" s="95"/>
      <c r="O1398" s="117"/>
      <c r="P1398" s="95"/>
      <c r="Q1398" s="95"/>
      <c r="R1398" s="95"/>
      <c r="S1398" s="426"/>
      <c r="U1398" s="95"/>
      <c r="Z1398" s="95"/>
    </row>
    <row r="1399" spans="4:26" x14ac:dyDescent="0.45">
      <c r="D1399" s="23"/>
      <c r="K1399" s="95"/>
      <c r="M1399" s="95"/>
      <c r="N1399" s="95"/>
      <c r="O1399" s="117"/>
      <c r="P1399" s="95"/>
      <c r="Q1399" s="95"/>
      <c r="R1399" s="95"/>
      <c r="S1399" s="426"/>
      <c r="U1399" s="95"/>
      <c r="Z1399" s="95"/>
    </row>
    <row r="1400" spans="4:26" x14ac:dyDescent="0.45">
      <c r="D1400" s="23"/>
      <c r="K1400" s="95"/>
      <c r="M1400" s="95"/>
      <c r="N1400" s="95"/>
      <c r="O1400" s="117"/>
      <c r="P1400" s="95"/>
      <c r="Q1400" s="95"/>
      <c r="R1400" s="95"/>
      <c r="S1400" s="426"/>
      <c r="U1400" s="95"/>
      <c r="Z1400" s="95"/>
    </row>
    <row r="1401" spans="4:26" x14ac:dyDescent="0.45">
      <c r="D1401" s="23"/>
      <c r="K1401" s="95"/>
      <c r="M1401" s="95"/>
      <c r="N1401" s="95"/>
      <c r="O1401" s="117"/>
      <c r="P1401" s="95"/>
      <c r="Q1401" s="95"/>
      <c r="R1401" s="95"/>
      <c r="S1401" s="426"/>
      <c r="U1401" s="95"/>
      <c r="Z1401" s="95"/>
    </row>
    <row r="1402" spans="4:26" x14ac:dyDescent="0.45">
      <c r="D1402" s="23"/>
      <c r="K1402" s="95"/>
      <c r="M1402" s="95"/>
      <c r="N1402" s="95"/>
      <c r="O1402" s="117"/>
      <c r="P1402" s="95"/>
      <c r="Q1402" s="95"/>
      <c r="R1402" s="95"/>
      <c r="S1402" s="426"/>
      <c r="U1402" s="95"/>
      <c r="Z1402" s="95"/>
    </row>
    <row r="1403" spans="4:26" x14ac:dyDescent="0.45">
      <c r="D1403" s="23"/>
      <c r="K1403" s="95"/>
      <c r="M1403" s="95"/>
      <c r="N1403" s="95"/>
      <c r="O1403" s="117"/>
      <c r="P1403" s="95"/>
      <c r="Q1403" s="95"/>
      <c r="R1403" s="95"/>
      <c r="S1403" s="426"/>
      <c r="U1403" s="95"/>
      <c r="Z1403" s="95"/>
    </row>
    <row r="1404" spans="4:26" x14ac:dyDescent="0.45">
      <c r="D1404" s="23"/>
      <c r="K1404" s="95"/>
      <c r="M1404" s="95"/>
      <c r="N1404" s="95"/>
      <c r="O1404" s="117"/>
      <c r="P1404" s="95"/>
      <c r="Q1404" s="95"/>
      <c r="R1404" s="95"/>
      <c r="S1404" s="426"/>
      <c r="U1404" s="95"/>
      <c r="Z1404" s="95"/>
    </row>
    <row r="1405" spans="4:26" x14ac:dyDescent="0.45">
      <c r="D1405" s="23"/>
      <c r="K1405" s="95"/>
      <c r="M1405" s="95"/>
      <c r="N1405" s="95"/>
      <c r="O1405" s="117"/>
      <c r="P1405" s="95"/>
      <c r="Q1405" s="95"/>
      <c r="R1405" s="95"/>
      <c r="S1405" s="426"/>
      <c r="U1405" s="95"/>
      <c r="Z1405" s="95"/>
    </row>
    <row r="1406" spans="4:26" x14ac:dyDescent="0.45">
      <c r="D1406" s="23"/>
      <c r="K1406" s="95"/>
      <c r="M1406" s="95"/>
      <c r="N1406" s="95"/>
      <c r="O1406" s="117"/>
      <c r="P1406" s="95"/>
      <c r="Q1406" s="95"/>
      <c r="R1406" s="95"/>
      <c r="S1406" s="426"/>
      <c r="U1406" s="95"/>
      <c r="Z1406" s="95"/>
    </row>
    <row r="1407" spans="4:26" x14ac:dyDescent="0.45">
      <c r="D1407" s="23"/>
      <c r="K1407" s="95"/>
      <c r="M1407" s="95"/>
      <c r="N1407" s="95"/>
      <c r="O1407" s="117"/>
      <c r="P1407" s="95"/>
      <c r="Q1407" s="95"/>
      <c r="R1407" s="95"/>
      <c r="S1407" s="426"/>
      <c r="U1407" s="95"/>
      <c r="Z1407" s="95"/>
    </row>
    <row r="1408" spans="4:26" x14ac:dyDescent="0.45">
      <c r="D1408" s="23"/>
      <c r="K1408" s="95"/>
      <c r="M1408" s="95"/>
      <c r="N1408" s="95"/>
      <c r="O1408" s="117"/>
      <c r="P1408" s="95"/>
      <c r="Q1408" s="95"/>
      <c r="R1408" s="95"/>
      <c r="S1408" s="426"/>
      <c r="U1408" s="95"/>
      <c r="Z1408" s="95"/>
    </row>
    <row r="1409" spans="4:26" x14ac:dyDescent="0.45">
      <c r="D1409" s="23"/>
      <c r="K1409" s="95"/>
      <c r="M1409" s="95"/>
      <c r="N1409" s="95"/>
      <c r="O1409" s="117"/>
      <c r="P1409" s="95"/>
      <c r="Q1409" s="95"/>
      <c r="R1409" s="95"/>
      <c r="S1409" s="426"/>
      <c r="U1409" s="95"/>
      <c r="Z1409" s="95"/>
    </row>
    <row r="1410" spans="4:26" x14ac:dyDescent="0.45">
      <c r="D1410" s="23"/>
      <c r="K1410" s="95"/>
      <c r="M1410" s="95"/>
      <c r="N1410" s="95"/>
      <c r="O1410" s="117"/>
      <c r="P1410" s="95"/>
      <c r="Q1410" s="95"/>
      <c r="R1410" s="95"/>
      <c r="S1410" s="426"/>
      <c r="U1410" s="95"/>
      <c r="Z1410" s="95"/>
    </row>
    <row r="1411" spans="4:26" x14ac:dyDescent="0.45">
      <c r="D1411" s="23"/>
      <c r="K1411" s="95"/>
      <c r="M1411" s="95"/>
      <c r="N1411" s="95"/>
      <c r="O1411" s="117"/>
      <c r="P1411" s="95"/>
      <c r="Q1411" s="95"/>
      <c r="R1411" s="95"/>
      <c r="S1411" s="426"/>
      <c r="U1411" s="95"/>
      <c r="Z1411" s="95"/>
    </row>
    <row r="1412" spans="4:26" x14ac:dyDescent="0.45">
      <c r="D1412" s="23"/>
      <c r="K1412" s="95"/>
      <c r="M1412" s="95"/>
      <c r="N1412" s="95"/>
      <c r="O1412" s="117"/>
      <c r="P1412" s="95"/>
      <c r="Q1412" s="95"/>
      <c r="R1412" s="95"/>
      <c r="S1412" s="426"/>
      <c r="U1412" s="95"/>
      <c r="Z1412" s="95"/>
    </row>
    <row r="1413" spans="4:26" x14ac:dyDescent="0.45">
      <c r="D1413" s="23"/>
      <c r="K1413" s="95"/>
      <c r="M1413" s="95"/>
      <c r="N1413" s="95"/>
      <c r="O1413" s="117"/>
      <c r="P1413" s="95"/>
      <c r="Q1413" s="95"/>
      <c r="R1413" s="95"/>
      <c r="S1413" s="426"/>
      <c r="U1413" s="95"/>
      <c r="Z1413" s="95"/>
    </row>
    <row r="1414" spans="4:26" x14ac:dyDescent="0.45">
      <c r="D1414" s="23"/>
      <c r="K1414" s="95"/>
      <c r="M1414" s="95"/>
      <c r="N1414" s="95"/>
      <c r="O1414" s="117"/>
      <c r="P1414" s="95"/>
      <c r="Q1414" s="95"/>
      <c r="R1414" s="95"/>
      <c r="S1414" s="426"/>
      <c r="U1414" s="95"/>
      <c r="Z1414" s="95"/>
    </row>
    <row r="1415" spans="4:26" x14ac:dyDescent="0.45">
      <c r="D1415" s="23"/>
      <c r="K1415" s="95"/>
      <c r="M1415" s="95"/>
      <c r="N1415" s="95"/>
      <c r="O1415" s="117"/>
      <c r="P1415" s="95"/>
      <c r="Q1415" s="95"/>
      <c r="R1415" s="95"/>
      <c r="S1415" s="426"/>
      <c r="U1415" s="95"/>
      <c r="Z1415" s="95"/>
    </row>
    <row r="1416" spans="4:26" x14ac:dyDescent="0.45">
      <c r="D1416" s="23"/>
      <c r="K1416" s="95"/>
      <c r="M1416" s="95"/>
      <c r="N1416" s="95"/>
      <c r="O1416" s="117"/>
      <c r="P1416" s="95"/>
      <c r="Q1416" s="95"/>
      <c r="R1416" s="95"/>
      <c r="S1416" s="426"/>
      <c r="U1416" s="95"/>
      <c r="Z1416" s="95"/>
    </row>
    <row r="1417" spans="4:26" x14ac:dyDescent="0.45">
      <c r="D1417" s="23"/>
      <c r="K1417" s="95"/>
      <c r="M1417" s="95"/>
      <c r="N1417" s="95"/>
      <c r="O1417" s="117"/>
      <c r="P1417" s="95"/>
      <c r="Q1417" s="95"/>
      <c r="R1417" s="95"/>
      <c r="S1417" s="426"/>
      <c r="U1417" s="95"/>
      <c r="Z1417" s="95"/>
    </row>
    <row r="1418" spans="4:26" x14ac:dyDescent="0.45">
      <c r="D1418" s="23"/>
      <c r="K1418" s="95"/>
      <c r="M1418" s="95"/>
      <c r="N1418" s="95"/>
      <c r="O1418" s="117"/>
      <c r="P1418" s="95"/>
      <c r="Q1418" s="95"/>
      <c r="R1418" s="95"/>
      <c r="S1418" s="426"/>
      <c r="U1418" s="95"/>
      <c r="Z1418" s="95"/>
    </row>
    <row r="1419" spans="4:26" x14ac:dyDescent="0.45">
      <c r="D1419" s="23"/>
      <c r="K1419" s="95"/>
      <c r="M1419" s="95"/>
      <c r="N1419" s="95"/>
      <c r="O1419" s="117"/>
      <c r="P1419" s="95"/>
      <c r="Q1419" s="95"/>
      <c r="R1419" s="95"/>
      <c r="S1419" s="426"/>
      <c r="U1419" s="95"/>
      <c r="Z1419" s="95"/>
    </row>
    <row r="1420" spans="4:26" x14ac:dyDescent="0.45">
      <c r="D1420" s="23"/>
      <c r="K1420" s="95"/>
      <c r="M1420" s="95"/>
      <c r="N1420" s="95"/>
      <c r="O1420" s="117"/>
      <c r="P1420" s="95"/>
      <c r="Q1420" s="95"/>
      <c r="R1420" s="95"/>
      <c r="S1420" s="426"/>
      <c r="U1420" s="95"/>
      <c r="Z1420" s="95"/>
    </row>
    <row r="1421" spans="4:26" x14ac:dyDescent="0.45">
      <c r="D1421" s="23"/>
      <c r="K1421" s="95"/>
      <c r="M1421" s="95"/>
      <c r="N1421" s="95"/>
      <c r="O1421" s="117"/>
      <c r="P1421" s="95"/>
      <c r="Q1421" s="95"/>
      <c r="R1421" s="95"/>
      <c r="S1421" s="426"/>
      <c r="U1421" s="95"/>
      <c r="Z1421" s="95"/>
    </row>
    <row r="1422" spans="4:26" x14ac:dyDescent="0.45">
      <c r="D1422" s="23"/>
      <c r="K1422" s="95"/>
      <c r="M1422" s="95"/>
      <c r="N1422" s="95"/>
      <c r="O1422" s="117"/>
      <c r="P1422" s="95"/>
      <c r="Q1422" s="95"/>
      <c r="R1422" s="95"/>
      <c r="S1422" s="426"/>
      <c r="U1422" s="95"/>
      <c r="Z1422" s="95"/>
    </row>
    <row r="1423" spans="4:26" x14ac:dyDescent="0.45">
      <c r="D1423" s="23"/>
      <c r="K1423" s="95"/>
      <c r="M1423" s="95"/>
      <c r="N1423" s="95"/>
      <c r="O1423" s="117"/>
      <c r="P1423" s="95"/>
      <c r="Q1423" s="95"/>
      <c r="R1423" s="95"/>
      <c r="S1423" s="426"/>
      <c r="U1423" s="95"/>
      <c r="Z1423" s="95"/>
    </row>
    <row r="1424" spans="4:26" x14ac:dyDescent="0.45">
      <c r="D1424" s="23"/>
      <c r="K1424" s="95"/>
      <c r="M1424" s="95"/>
      <c r="N1424" s="95"/>
      <c r="O1424" s="117"/>
      <c r="P1424" s="95"/>
      <c r="Q1424" s="95"/>
      <c r="R1424" s="95"/>
      <c r="S1424" s="426"/>
      <c r="U1424" s="95"/>
      <c r="Z1424" s="95"/>
    </row>
    <row r="1425" spans="4:26" x14ac:dyDescent="0.45">
      <c r="D1425" s="23"/>
      <c r="K1425" s="95"/>
      <c r="M1425" s="95"/>
      <c r="N1425" s="95"/>
      <c r="O1425" s="117"/>
      <c r="P1425" s="95"/>
      <c r="Q1425" s="95"/>
      <c r="R1425" s="95"/>
      <c r="S1425" s="426"/>
      <c r="U1425" s="95"/>
      <c r="Z1425" s="95"/>
    </row>
    <row r="1426" spans="4:26" x14ac:dyDescent="0.45">
      <c r="D1426" s="23"/>
      <c r="K1426" s="95"/>
      <c r="M1426" s="95"/>
      <c r="N1426" s="95"/>
      <c r="O1426" s="117"/>
      <c r="P1426" s="95"/>
      <c r="Q1426" s="95"/>
      <c r="R1426" s="95"/>
      <c r="S1426" s="426"/>
      <c r="U1426" s="95"/>
      <c r="Z1426" s="95"/>
    </row>
    <row r="1427" spans="4:26" x14ac:dyDescent="0.45">
      <c r="D1427" s="23"/>
      <c r="K1427" s="95"/>
      <c r="M1427" s="95"/>
      <c r="N1427" s="95"/>
      <c r="O1427" s="117"/>
      <c r="P1427" s="95"/>
      <c r="Q1427" s="95"/>
      <c r="R1427" s="95"/>
      <c r="S1427" s="426"/>
      <c r="U1427" s="95"/>
      <c r="Z1427" s="95"/>
    </row>
    <row r="1428" spans="4:26" x14ac:dyDescent="0.45">
      <c r="D1428" s="23"/>
      <c r="K1428" s="95"/>
      <c r="M1428" s="95"/>
      <c r="N1428" s="95"/>
      <c r="O1428" s="117"/>
      <c r="P1428" s="95"/>
      <c r="Q1428" s="95"/>
      <c r="R1428" s="95"/>
      <c r="S1428" s="426"/>
      <c r="U1428" s="95"/>
      <c r="Z1428" s="95"/>
    </row>
    <row r="1429" spans="4:26" x14ac:dyDescent="0.45">
      <c r="D1429" s="23"/>
      <c r="K1429" s="95"/>
      <c r="M1429" s="95"/>
      <c r="N1429" s="95"/>
      <c r="O1429" s="117"/>
      <c r="P1429" s="95"/>
      <c r="Q1429" s="95"/>
      <c r="R1429" s="95"/>
      <c r="S1429" s="426"/>
      <c r="U1429" s="95"/>
      <c r="Z1429" s="95"/>
    </row>
    <row r="1430" spans="4:26" x14ac:dyDescent="0.45">
      <c r="D1430" s="23"/>
      <c r="K1430" s="95"/>
      <c r="M1430" s="95"/>
      <c r="N1430" s="95"/>
      <c r="O1430" s="117"/>
      <c r="P1430" s="95"/>
      <c r="Q1430" s="95"/>
      <c r="R1430" s="95"/>
      <c r="S1430" s="426"/>
      <c r="U1430" s="95"/>
      <c r="Z1430" s="95"/>
    </row>
    <row r="1431" spans="4:26" x14ac:dyDescent="0.45">
      <c r="D1431" s="23"/>
      <c r="K1431" s="95"/>
      <c r="M1431" s="95"/>
      <c r="N1431" s="95"/>
      <c r="O1431" s="117"/>
      <c r="P1431" s="95"/>
      <c r="Q1431" s="95"/>
      <c r="R1431" s="95"/>
      <c r="S1431" s="426"/>
      <c r="U1431" s="95"/>
      <c r="Z1431" s="95"/>
    </row>
    <row r="1432" spans="4:26" x14ac:dyDescent="0.45">
      <c r="D1432" s="23"/>
      <c r="K1432" s="95"/>
      <c r="M1432" s="95"/>
      <c r="N1432" s="95"/>
      <c r="O1432" s="117"/>
      <c r="P1432" s="95"/>
      <c r="Q1432" s="95"/>
      <c r="R1432" s="95"/>
      <c r="S1432" s="426"/>
      <c r="U1432" s="95"/>
      <c r="Z1432" s="95"/>
    </row>
    <row r="1433" spans="4:26" x14ac:dyDescent="0.45">
      <c r="D1433" s="23"/>
      <c r="K1433" s="95"/>
      <c r="M1433" s="95"/>
      <c r="N1433" s="95"/>
      <c r="O1433" s="117"/>
      <c r="P1433" s="95"/>
      <c r="Q1433" s="95"/>
      <c r="R1433" s="95"/>
      <c r="S1433" s="426"/>
      <c r="U1433" s="95"/>
      <c r="Z1433" s="95"/>
    </row>
    <row r="1434" spans="4:26" x14ac:dyDescent="0.45">
      <c r="D1434" s="23"/>
      <c r="K1434" s="95"/>
      <c r="M1434" s="95"/>
      <c r="N1434" s="95"/>
      <c r="O1434" s="117"/>
      <c r="P1434" s="95"/>
      <c r="Q1434" s="95"/>
      <c r="R1434" s="95"/>
      <c r="S1434" s="426"/>
      <c r="U1434" s="95"/>
      <c r="Z1434" s="95"/>
    </row>
    <row r="1435" spans="4:26" x14ac:dyDescent="0.45">
      <c r="D1435" s="23"/>
      <c r="K1435" s="95"/>
      <c r="M1435" s="95"/>
      <c r="N1435" s="95"/>
      <c r="O1435" s="117"/>
      <c r="P1435" s="95"/>
      <c r="Q1435" s="95"/>
      <c r="R1435" s="95"/>
      <c r="S1435" s="426"/>
      <c r="U1435" s="95"/>
      <c r="Z1435" s="95"/>
    </row>
    <row r="1436" spans="4:26" x14ac:dyDescent="0.45">
      <c r="D1436" s="23"/>
      <c r="K1436" s="95"/>
      <c r="M1436" s="95"/>
      <c r="N1436" s="95"/>
      <c r="O1436" s="117"/>
      <c r="P1436" s="95"/>
      <c r="Q1436" s="95"/>
      <c r="R1436" s="95"/>
      <c r="S1436" s="426"/>
      <c r="U1436" s="95"/>
      <c r="Z1436" s="95"/>
    </row>
    <row r="1437" spans="4:26" x14ac:dyDescent="0.45">
      <c r="D1437" s="23"/>
      <c r="K1437" s="95"/>
      <c r="M1437" s="95"/>
      <c r="N1437" s="95"/>
      <c r="O1437" s="117"/>
      <c r="P1437" s="95"/>
      <c r="Q1437" s="95"/>
      <c r="R1437" s="95"/>
      <c r="S1437" s="426"/>
      <c r="U1437" s="95"/>
      <c r="Z1437" s="95"/>
    </row>
    <row r="1438" spans="4:26" x14ac:dyDescent="0.45">
      <c r="D1438" s="23"/>
      <c r="K1438" s="95"/>
      <c r="M1438" s="95"/>
      <c r="N1438" s="95"/>
      <c r="O1438" s="117"/>
      <c r="P1438" s="95"/>
      <c r="Q1438" s="95"/>
      <c r="R1438" s="95"/>
      <c r="S1438" s="426"/>
      <c r="U1438" s="95"/>
      <c r="Z1438" s="95"/>
    </row>
    <row r="1439" spans="4:26" x14ac:dyDescent="0.45">
      <c r="D1439" s="23"/>
      <c r="K1439" s="95"/>
      <c r="M1439" s="95"/>
      <c r="N1439" s="95"/>
      <c r="O1439" s="117"/>
      <c r="P1439" s="95"/>
      <c r="Q1439" s="95"/>
      <c r="R1439" s="95"/>
      <c r="S1439" s="426"/>
      <c r="U1439" s="95"/>
      <c r="Z1439" s="95"/>
    </row>
    <row r="1440" spans="4:26" x14ac:dyDescent="0.45">
      <c r="D1440" s="23"/>
      <c r="K1440" s="95"/>
      <c r="M1440" s="95"/>
      <c r="N1440" s="95"/>
      <c r="O1440" s="117"/>
      <c r="P1440" s="95"/>
      <c r="Q1440" s="95"/>
      <c r="R1440" s="95"/>
      <c r="S1440" s="426"/>
      <c r="U1440" s="95"/>
      <c r="Z1440" s="95"/>
    </row>
    <row r="1441" spans="4:26" x14ac:dyDescent="0.45">
      <c r="D1441" s="23"/>
      <c r="K1441" s="95"/>
      <c r="M1441" s="95"/>
      <c r="N1441" s="95"/>
      <c r="O1441" s="117"/>
      <c r="P1441" s="95"/>
      <c r="Q1441" s="95"/>
      <c r="R1441" s="95"/>
      <c r="S1441" s="426"/>
      <c r="U1441" s="95"/>
      <c r="Z1441" s="95"/>
    </row>
    <row r="1442" spans="4:26" x14ac:dyDescent="0.45">
      <c r="D1442" s="23"/>
      <c r="K1442" s="95"/>
      <c r="M1442" s="95"/>
      <c r="N1442" s="95"/>
      <c r="O1442" s="117"/>
      <c r="P1442" s="95"/>
      <c r="Q1442" s="95"/>
      <c r="R1442" s="95"/>
      <c r="S1442" s="426"/>
      <c r="U1442" s="95"/>
      <c r="Z1442" s="95"/>
    </row>
    <row r="1443" spans="4:26" x14ac:dyDescent="0.45">
      <c r="D1443" s="23"/>
      <c r="K1443" s="95"/>
      <c r="M1443" s="95"/>
      <c r="N1443" s="95"/>
      <c r="O1443" s="117"/>
      <c r="P1443" s="95"/>
      <c r="Q1443" s="95"/>
      <c r="R1443" s="95"/>
      <c r="S1443" s="426"/>
      <c r="U1443" s="95"/>
      <c r="Z1443" s="95"/>
    </row>
    <row r="1444" spans="4:26" x14ac:dyDescent="0.45">
      <c r="D1444" s="23"/>
      <c r="K1444" s="95"/>
      <c r="M1444" s="95"/>
      <c r="N1444" s="95"/>
      <c r="O1444" s="117"/>
      <c r="P1444" s="95"/>
      <c r="Q1444" s="95"/>
      <c r="R1444" s="95"/>
      <c r="S1444" s="426"/>
      <c r="U1444" s="95"/>
      <c r="Z1444" s="95"/>
    </row>
    <row r="1445" spans="4:26" x14ac:dyDescent="0.45">
      <c r="D1445" s="23"/>
      <c r="K1445" s="95"/>
      <c r="M1445" s="95"/>
      <c r="N1445" s="95"/>
      <c r="O1445" s="117"/>
      <c r="P1445" s="95"/>
      <c r="Q1445" s="95"/>
      <c r="R1445" s="95"/>
      <c r="S1445" s="426"/>
      <c r="U1445" s="95"/>
      <c r="Z1445" s="95"/>
    </row>
    <row r="1446" spans="4:26" x14ac:dyDescent="0.45">
      <c r="D1446" s="23"/>
      <c r="K1446" s="95"/>
      <c r="M1446" s="95"/>
      <c r="N1446" s="95"/>
      <c r="O1446" s="117"/>
      <c r="P1446" s="95"/>
      <c r="Q1446" s="95"/>
      <c r="R1446" s="95"/>
      <c r="S1446" s="426"/>
      <c r="U1446" s="95"/>
      <c r="Z1446" s="95"/>
    </row>
    <row r="1447" spans="4:26" x14ac:dyDescent="0.45">
      <c r="D1447" s="23"/>
      <c r="K1447" s="95"/>
      <c r="M1447" s="95"/>
      <c r="N1447" s="95"/>
      <c r="O1447" s="117"/>
      <c r="P1447" s="95"/>
      <c r="Q1447" s="95"/>
      <c r="R1447" s="95"/>
      <c r="S1447" s="426"/>
      <c r="U1447" s="95"/>
      <c r="Z1447" s="95"/>
    </row>
    <row r="1448" spans="4:26" x14ac:dyDescent="0.45">
      <c r="D1448" s="23"/>
      <c r="K1448" s="95"/>
      <c r="M1448" s="95"/>
      <c r="N1448" s="95"/>
      <c r="O1448" s="117"/>
      <c r="P1448" s="95"/>
      <c r="Q1448" s="95"/>
      <c r="R1448" s="95"/>
      <c r="S1448" s="426"/>
      <c r="U1448" s="95"/>
      <c r="Z1448" s="95"/>
    </row>
    <row r="1449" spans="4:26" x14ac:dyDescent="0.45">
      <c r="D1449" s="23"/>
      <c r="K1449" s="95"/>
      <c r="M1449" s="95"/>
      <c r="N1449" s="95"/>
      <c r="O1449" s="117"/>
      <c r="P1449" s="95"/>
      <c r="Q1449" s="95"/>
      <c r="R1449" s="95"/>
      <c r="S1449" s="426"/>
      <c r="U1449" s="95"/>
      <c r="Z1449" s="95"/>
    </row>
    <row r="1450" spans="4:26" x14ac:dyDescent="0.45">
      <c r="D1450" s="23"/>
      <c r="K1450" s="95"/>
      <c r="M1450" s="95"/>
      <c r="N1450" s="95"/>
      <c r="O1450" s="117"/>
      <c r="P1450" s="95"/>
      <c r="Q1450" s="95"/>
      <c r="R1450" s="95"/>
      <c r="S1450" s="426"/>
      <c r="U1450" s="95"/>
      <c r="Z1450" s="95"/>
    </row>
    <row r="1451" spans="4:26" x14ac:dyDescent="0.45">
      <c r="D1451" s="23"/>
      <c r="K1451" s="95"/>
      <c r="M1451" s="95"/>
      <c r="N1451" s="95"/>
      <c r="O1451" s="117"/>
      <c r="P1451" s="95"/>
      <c r="Q1451" s="95"/>
      <c r="R1451" s="95"/>
      <c r="S1451" s="426"/>
      <c r="U1451" s="95"/>
      <c r="Z1451" s="95"/>
    </row>
    <row r="1452" spans="4:26" x14ac:dyDescent="0.45">
      <c r="D1452" s="23"/>
      <c r="K1452" s="95"/>
      <c r="M1452" s="95"/>
      <c r="N1452" s="95"/>
      <c r="O1452" s="117"/>
      <c r="P1452" s="95"/>
      <c r="Q1452" s="95"/>
      <c r="R1452" s="95"/>
      <c r="S1452" s="426"/>
      <c r="U1452" s="95"/>
      <c r="Z1452" s="95"/>
    </row>
    <row r="1453" spans="4:26" x14ac:dyDescent="0.45">
      <c r="D1453" s="23"/>
      <c r="K1453" s="95"/>
      <c r="M1453" s="95"/>
      <c r="N1453" s="95"/>
      <c r="O1453" s="117"/>
      <c r="P1453" s="95"/>
      <c r="Q1453" s="95"/>
      <c r="R1453" s="95"/>
      <c r="S1453" s="426"/>
      <c r="U1453" s="95"/>
      <c r="Z1453" s="95"/>
    </row>
    <row r="1454" spans="4:26" x14ac:dyDescent="0.45">
      <c r="D1454" s="23"/>
      <c r="K1454" s="95"/>
      <c r="M1454" s="95"/>
      <c r="N1454" s="95"/>
      <c r="O1454" s="117"/>
      <c r="P1454" s="95"/>
      <c r="Q1454" s="95"/>
      <c r="R1454" s="95"/>
      <c r="S1454" s="426"/>
      <c r="U1454" s="95"/>
      <c r="Z1454" s="95"/>
    </row>
    <row r="1455" spans="4:26" x14ac:dyDescent="0.45">
      <c r="D1455" s="23"/>
      <c r="K1455" s="95"/>
      <c r="M1455" s="95"/>
      <c r="N1455" s="95"/>
      <c r="O1455" s="117"/>
      <c r="P1455" s="95"/>
      <c r="Q1455" s="95"/>
      <c r="R1455" s="95"/>
      <c r="S1455" s="426"/>
      <c r="U1455" s="95"/>
      <c r="Z1455" s="95"/>
    </row>
    <row r="1456" spans="4:26" x14ac:dyDescent="0.45">
      <c r="D1456" s="23"/>
      <c r="K1456" s="95"/>
      <c r="M1456" s="95"/>
      <c r="N1456" s="95"/>
      <c r="O1456" s="117"/>
      <c r="P1456" s="95"/>
      <c r="Q1456" s="95"/>
      <c r="R1456" s="95"/>
      <c r="S1456" s="426"/>
      <c r="U1456" s="95"/>
      <c r="Z1456" s="95"/>
    </row>
    <row r="1457" spans="4:26" x14ac:dyDescent="0.45">
      <c r="D1457" s="23"/>
      <c r="K1457" s="95"/>
      <c r="M1457" s="95"/>
      <c r="N1457" s="95"/>
      <c r="O1457" s="117"/>
      <c r="P1457" s="95"/>
      <c r="Q1457" s="95"/>
      <c r="R1457" s="95"/>
      <c r="S1457" s="426"/>
      <c r="U1457" s="95"/>
      <c r="Z1457" s="95"/>
    </row>
    <row r="1458" spans="4:26" x14ac:dyDescent="0.45">
      <c r="D1458" s="23"/>
      <c r="K1458" s="95"/>
      <c r="M1458" s="95"/>
      <c r="N1458" s="95"/>
      <c r="O1458" s="117"/>
      <c r="P1458" s="95"/>
      <c r="Q1458" s="95"/>
      <c r="R1458" s="95"/>
      <c r="S1458" s="426"/>
      <c r="U1458" s="95"/>
      <c r="Z1458" s="95"/>
    </row>
    <row r="1459" spans="4:26" x14ac:dyDescent="0.45">
      <c r="D1459" s="23"/>
      <c r="K1459" s="95"/>
      <c r="M1459" s="95"/>
      <c r="N1459" s="95"/>
      <c r="O1459" s="117"/>
      <c r="P1459" s="95"/>
      <c r="Q1459" s="95"/>
      <c r="R1459" s="95"/>
      <c r="S1459" s="426"/>
      <c r="U1459" s="95"/>
      <c r="Z1459" s="95"/>
    </row>
    <row r="1460" spans="4:26" x14ac:dyDescent="0.45">
      <c r="D1460" s="23"/>
      <c r="K1460" s="95"/>
      <c r="M1460" s="95"/>
      <c r="N1460" s="95"/>
      <c r="O1460" s="117"/>
      <c r="P1460" s="95"/>
      <c r="Q1460" s="95"/>
      <c r="R1460" s="95"/>
      <c r="S1460" s="426"/>
      <c r="U1460" s="95"/>
      <c r="Z1460" s="95"/>
    </row>
    <row r="1461" spans="4:26" x14ac:dyDescent="0.45">
      <c r="D1461" s="23"/>
      <c r="K1461" s="95"/>
      <c r="M1461" s="95"/>
      <c r="N1461" s="95"/>
      <c r="O1461" s="117"/>
      <c r="P1461" s="95"/>
      <c r="Q1461" s="95"/>
      <c r="R1461" s="95"/>
      <c r="S1461" s="426"/>
      <c r="U1461" s="95"/>
      <c r="Z1461" s="95"/>
    </row>
    <row r="1462" spans="4:26" x14ac:dyDescent="0.45">
      <c r="D1462" s="23"/>
      <c r="K1462" s="95"/>
      <c r="M1462" s="95"/>
      <c r="N1462" s="95"/>
      <c r="O1462" s="117"/>
      <c r="P1462" s="95"/>
      <c r="Q1462" s="95"/>
      <c r="R1462" s="95"/>
      <c r="S1462" s="426"/>
      <c r="U1462" s="95"/>
      <c r="Z1462" s="95"/>
    </row>
    <row r="1463" spans="4:26" x14ac:dyDescent="0.45">
      <c r="D1463" s="23"/>
      <c r="K1463" s="95"/>
      <c r="M1463" s="95"/>
      <c r="N1463" s="95"/>
      <c r="O1463" s="117"/>
      <c r="P1463" s="95"/>
      <c r="Q1463" s="95"/>
      <c r="R1463" s="95"/>
      <c r="S1463" s="426"/>
      <c r="U1463" s="95"/>
      <c r="Z1463" s="95"/>
    </row>
    <row r="1464" spans="4:26" x14ac:dyDescent="0.45">
      <c r="D1464" s="23"/>
      <c r="K1464" s="95"/>
      <c r="M1464" s="95"/>
      <c r="N1464" s="95"/>
      <c r="O1464" s="117"/>
      <c r="P1464" s="95"/>
      <c r="Q1464" s="95"/>
      <c r="R1464" s="95"/>
      <c r="S1464" s="426"/>
      <c r="U1464" s="95"/>
      <c r="Z1464" s="95"/>
    </row>
    <row r="1465" spans="4:26" x14ac:dyDescent="0.45">
      <c r="D1465" s="23"/>
      <c r="K1465" s="95"/>
      <c r="M1465" s="95"/>
      <c r="N1465" s="95"/>
      <c r="O1465" s="117"/>
      <c r="P1465" s="95"/>
      <c r="Q1465" s="95"/>
      <c r="R1465" s="95"/>
      <c r="S1465" s="426"/>
      <c r="U1465" s="95"/>
      <c r="Z1465" s="95"/>
    </row>
    <row r="1466" spans="4:26" x14ac:dyDescent="0.45">
      <c r="D1466" s="23"/>
      <c r="K1466" s="95"/>
      <c r="M1466" s="95"/>
      <c r="N1466" s="95"/>
      <c r="O1466" s="117"/>
      <c r="P1466" s="95"/>
      <c r="Q1466" s="95"/>
      <c r="R1466" s="95"/>
      <c r="S1466" s="426"/>
      <c r="U1466" s="95"/>
      <c r="Z1466" s="95"/>
    </row>
    <row r="1467" spans="4:26" x14ac:dyDescent="0.45">
      <c r="D1467" s="23"/>
      <c r="K1467" s="95"/>
      <c r="M1467" s="95"/>
      <c r="N1467" s="95"/>
      <c r="O1467" s="117"/>
      <c r="P1467" s="95"/>
      <c r="Q1467" s="95"/>
      <c r="R1467" s="95"/>
      <c r="S1467" s="426"/>
      <c r="U1467" s="95"/>
      <c r="Z1467" s="95"/>
    </row>
    <row r="1468" spans="4:26" x14ac:dyDescent="0.45">
      <c r="D1468" s="23"/>
      <c r="K1468" s="95"/>
      <c r="M1468" s="95"/>
      <c r="N1468" s="95"/>
      <c r="O1468" s="117"/>
      <c r="P1468" s="95"/>
      <c r="Q1468" s="95"/>
      <c r="R1468" s="95"/>
      <c r="S1468" s="426"/>
      <c r="U1468" s="95"/>
      <c r="Z1468" s="95"/>
    </row>
    <row r="1469" spans="4:26" x14ac:dyDescent="0.45">
      <c r="D1469" s="23"/>
      <c r="K1469" s="95"/>
      <c r="M1469" s="95"/>
      <c r="N1469" s="95"/>
      <c r="O1469" s="117"/>
      <c r="P1469" s="95"/>
      <c r="Q1469" s="95"/>
      <c r="R1469" s="95"/>
      <c r="S1469" s="426"/>
      <c r="U1469" s="95"/>
      <c r="Z1469" s="95"/>
    </row>
    <row r="1470" spans="4:26" x14ac:dyDescent="0.45">
      <c r="D1470" s="23"/>
      <c r="K1470" s="95"/>
      <c r="M1470" s="95"/>
      <c r="N1470" s="95"/>
      <c r="O1470" s="117"/>
      <c r="P1470" s="95"/>
      <c r="Q1470" s="95"/>
      <c r="R1470" s="95"/>
      <c r="S1470" s="426"/>
      <c r="U1470" s="95"/>
      <c r="Z1470" s="95"/>
    </row>
    <row r="1471" spans="4:26" x14ac:dyDescent="0.45">
      <c r="D1471" s="23"/>
      <c r="K1471" s="95"/>
      <c r="M1471" s="95"/>
      <c r="N1471" s="95"/>
      <c r="O1471" s="117"/>
      <c r="P1471" s="95"/>
      <c r="Q1471" s="95"/>
      <c r="R1471" s="95"/>
      <c r="S1471" s="426"/>
      <c r="U1471" s="95"/>
      <c r="Z1471" s="95"/>
    </row>
    <row r="1472" spans="4:26" x14ac:dyDescent="0.45">
      <c r="D1472" s="23"/>
      <c r="K1472" s="95"/>
      <c r="M1472" s="95"/>
      <c r="N1472" s="95"/>
      <c r="O1472" s="117"/>
      <c r="P1472" s="95"/>
      <c r="Q1472" s="95"/>
      <c r="R1472" s="95"/>
      <c r="S1472" s="426"/>
      <c r="U1472" s="95"/>
      <c r="Z1472" s="95"/>
    </row>
    <row r="1473" spans="4:26" x14ac:dyDescent="0.45">
      <c r="D1473" s="23"/>
      <c r="K1473" s="95"/>
      <c r="M1473" s="95"/>
      <c r="N1473" s="95"/>
      <c r="O1473" s="117"/>
      <c r="P1473" s="95"/>
      <c r="Q1473" s="95"/>
      <c r="R1473" s="95"/>
      <c r="S1473" s="426"/>
      <c r="U1473" s="95"/>
      <c r="Z1473" s="95"/>
    </row>
    <row r="1474" spans="4:26" x14ac:dyDescent="0.45">
      <c r="D1474" s="23"/>
      <c r="K1474" s="95"/>
      <c r="M1474" s="95"/>
      <c r="N1474" s="95"/>
      <c r="O1474" s="117"/>
      <c r="P1474" s="95"/>
      <c r="Q1474" s="95"/>
      <c r="R1474" s="95"/>
      <c r="S1474" s="426"/>
      <c r="U1474" s="95"/>
      <c r="Z1474" s="95"/>
    </row>
    <row r="1475" spans="4:26" x14ac:dyDescent="0.45">
      <c r="D1475" s="23"/>
      <c r="K1475" s="95"/>
      <c r="M1475" s="95"/>
      <c r="N1475" s="95"/>
      <c r="O1475" s="117"/>
      <c r="P1475" s="95"/>
      <c r="Q1475" s="95"/>
      <c r="R1475" s="95"/>
      <c r="S1475" s="426"/>
      <c r="U1475" s="95"/>
      <c r="Z1475" s="95"/>
    </row>
    <row r="1476" spans="4:26" x14ac:dyDescent="0.45">
      <c r="D1476" s="23"/>
      <c r="K1476" s="95"/>
      <c r="M1476" s="95"/>
      <c r="N1476" s="95"/>
      <c r="O1476" s="117"/>
      <c r="P1476" s="95"/>
      <c r="Q1476" s="95"/>
      <c r="R1476" s="95"/>
      <c r="S1476" s="426"/>
      <c r="U1476" s="95"/>
      <c r="Z1476" s="95"/>
    </row>
    <row r="1477" spans="4:26" x14ac:dyDescent="0.45">
      <c r="D1477" s="23"/>
      <c r="K1477" s="95"/>
      <c r="M1477" s="95"/>
      <c r="N1477" s="95"/>
      <c r="O1477" s="117"/>
      <c r="P1477" s="95"/>
      <c r="Q1477" s="95"/>
      <c r="R1477" s="95"/>
      <c r="S1477" s="426"/>
      <c r="U1477" s="95"/>
      <c r="Z1477" s="95"/>
    </row>
    <row r="1478" spans="4:26" x14ac:dyDescent="0.45">
      <c r="D1478" s="23"/>
      <c r="K1478" s="95"/>
      <c r="M1478" s="95"/>
      <c r="N1478" s="95"/>
      <c r="O1478" s="117"/>
      <c r="P1478" s="95"/>
      <c r="Q1478" s="95"/>
      <c r="R1478" s="95"/>
      <c r="S1478" s="426"/>
      <c r="U1478" s="95"/>
      <c r="Z1478" s="95"/>
    </row>
    <row r="1479" spans="4:26" x14ac:dyDescent="0.45">
      <c r="D1479" s="23"/>
      <c r="K1479" s="95"/>
      <c r="M1479" s="95"/>
      <c r="N1479" s="95"/>
      <c r="O1479" s="117"/>
      <c r="P1479" s="95"/>
      <c r="Q1479" s="95"/>
      <c r="R1479" s="95"/>
      <c r="S1479" s="426"/>
      <c r="U1479" s="95"/>
      <c r="Z1479" s="95"/>
    </row>
    <row r="1480" spans="4:26" x14ac:dyDescent="0.45">
      <c r="D1480" s="23"/>
      <c r="K1480" s="95"/>
      <c r="M1480" s="95"/>
      <c r="N1480" s="95"/>
      <c r="O1480" s="117"/>
      <c r="P1480" s="95"/>
      <c r="Q1480" s="95"/>
      <c r="R1480" s="95"/>
      <c r="S1480" s="426"/>
      <c r="U1480" s="95"/>
      <c r="Z1480" s="95"/>
    </row>
    <row r="1481" spans="4:26" x14ac:dyDescent="0.45">
      <c r="D1481" s="23"/>
      <c r="K1481" s="95"/>
      <c r="M1481" s="95"/>
      <c r="N1481" s="95"/>
      <c r="O1481" s="117"/>
      <c r="P1481" s="95"/>
      <c r="Q1481" s="95"/>
      <c r="R1481" s="95"/>
      <c r="S1481" s="426"/>
      <c r="U1481" s="95"/>
      <c r="Z1481" s="95"/>
    </row>
    <row r="1482" spans="4:26" x14ac:dyDescent="0.45">
      <c r="D1482" s="23"/>
      <c r="K1482" s="95"/>
      <c r="M1482" s="95"/>
      <c r="N1482" s="95"/>
      <c r="O1482" s="117"/>
      <c r="P1482" s="95"/>
      <c r="Q1482" s="95"/>
      <c r="R1482" s="95"/>
      <c r="S1482" s="426"/>
      <c r="U1482" s="95"/>
      <c r="Z1482" s="95"/>
    </row>
    <row r="1483" spans="4:26" x14ac:dyDescent="0.45">
      <c r="D1483" s="23"/>
      <c r="K1483" s="95"/>
      <c r="M1483" s="95"/>
      <c r="N1483" s="95"/>
      <c r="O1483" s="117"/>
      <c r="P1483" s="95"/>
      <c r="Q1483" s="95"/>
      <c r="R1483" s="95"/>
      <c r="S1483" s="426"/>
      <c r="U1483" s="95"/>
      <c r="Z1483" s="95"/>
    </row>
    <row r="1484" spans="4:26" x14ac:dyDescent="0.45">
      <c r="D1484" s="23"/>
      <c r="K1484" s="95"/>
      <c r="M1484" s="95"/>
      <c r="N1484" s="95"/>
      <c r="O1484" s="117"/>
      <c r="P1484" s="95"/>
      <c r="Q1484" s="95"/>
      <c r="R1484" s="95"/>
      <c r="S1484" s="426"/>
      <c r="U1484" s="95"/>
      <c r="Z1484" s="95"/>
    </row>
    <row r="1485" spans="4:26" x14ac:dyDescent="0.45">
      <c r="D1485" s="23"/>
      <c r="K1485" s="95"/>
      <c r="M1485" s="95"/>
      <c r="N1485" s="95"/>
      <c r="O1485" s="117"/>
      <c r="P1485" s="95"/>
      <c r="Q1485" s="95"/>
      <c r="R1485" s="95"/>
      <c r="S1485" s="426"/>
      <c r="U1485" s="95"/>
      <c r="Z1485" s="95"/>
    </row>
    <row r="1486" spans="4:26" x14ac:dyDescent="0.45">
      <c r="D1486" s="23"/>
      <c r="K1486" s="95"/>
      <c r="M1486" s="95"/>
      <c r="N1486" s="95"/>
      <c r="O1486" s="117"/>
      <c r="P1486" s="95"/>
      <c r="Q1486" s="95"/>
      <c r="R1486" s="95"/>
      <c r="S1486" s="426"/>
      <c r="U1486" s="95"/>
      <c r="Z1486" s="95"/>
    </row>
    <row r="1487" spans="4:26" x14ac:dyDescent="0.45">
      <c r="D1487" s="23"/>
      <c r="K1487" s="95"/>
      <c r="M1487" s="95"/>
      <c r="N1487" s="95"/>
      <c r="O1487" s="117"/>
      <c r="P1487" s="95"/>
      <c r="Q1487" s="95"/>
      <c r="R1487" s="95"/>
      <c r="S1487" s="426"/>
      <c r="U1487" s="95"/>
      <c r="Z1487" s="95"/>
    </row>
    <row r="1488" spans="4:26" x14ac:dyDescent="0.45">
      <c r="D1488" s="23"/>
      <c r="K1488" s="95"/>
      <c r="M1488" s="95"/>
      <c r="N1488" s="95"/>
      <c r="O1488" s="117"/>
      <c r="P1488" s="95"/>
      <c r="Q1488" s="95"/>
      <c r="R1488" s="95"/>
      <c r="S1488" s="426"/>
      <c r="U1488" s="95"/>
      <c r="Z1488" s="95"/>
    </row>
    <row r="1489" spans="4:26" x14ac:dyDescent="0.45">
      <c r="D1489" s="23"/>
      <c r="K1489" s="95"/>
      <c r="M1489" s="95"/>
      <c r="N1489" s="95"/>
      <c r="O1489" s="117"/>
      <c r="P1489" s="95"/>
      <c r="Q1489" s="95"/>
      <c r="R1489" s="95"/>
      <c r="S1489" s="426"/>
      <c r="U1489" s="95"/>
      <c r="Z1489" s="95"/>
    </row>
    <row r="1490" spans="4:26" x14ac:dyDescent="0.45">
      <c r="D1490" s="23"/>
      <c r="K1490" s="95"/>
      <c r="M1490" s="95"/>
      <c r="N1490" s="95"/>
      <c r="O1490" s="117"/>
      <c r="P1490" s="95"/>
      <c r="Q1490" s="95"/>
      <c r="R1490" s="95"/>
      <c r="S1490" s="426"/>
      <c r="U1490" s="95"/>
      <c r="Z1490" s="95"/>
    </row>
    <row r="1491" spans="4:26" x14ac:dyDescent="0.45">
      <c r="D1491" s="23"/>
      <c r="K1491" s="95"/>
      <c r="M1491" s="95"/>
      <c r="N1491" s="95"/>
      <c r="O1491" s="117"/>
      <c r="P1491" s="95"/>
      <c r="Q1491" s="95"/>
      <c r="R1491" s="95"/>
      <c r="S1491" s="426"/>
      <c r="U1491" s="95"/>
      <c r="Z1491" s="95"/>
    </row>
    <row r="1492" spans="4:26" x14ac:dyDescent="0.45">
      <c r="D1492" s="23"/>
      <c r="K1492" s="95"/>
      <c r="M1492" s="95"/>
      <c r="N1492" s="95"/>
      <c r="O1492" s="117"/>
      <c r="P1492" s="95"/>
      <c r="Q1492" s="95"/>
      <c r="R1492" s="95"/>
      <c r="S1492" s="426"/>
      <c r="U1492" s="95"/>
      <c r="Z1492" s="95"/>
    </row>
    <row r="1493" spans="4:26" x14ac:dyDescent="0.45">
      <c r="D1493" s="23"/>
      <c r="K1493" s="95"/>
      <c r="M1493" s="95"/>
      <c r="N1493" s="95"/>
      <c r="O1493" s="117"/>
      <c r="P1493" s="95"/>
      <c r="Q1493" s="95"/>
      <c r="R1493" s="95"/>
      <c r="S1493" s="426"/>
      <c r="U1493" s="95"/>
      <c r="Z1493" s="95"/>
    </row>
    <row r="1494" spans="4:26" x14ac:dyDescent="0.45">
      <c r="D1494" s="23"/>
      <c r="K1494" s="95"/>
      <c r="M1494" s="95"/>
      <c r="N1494" s="95"/>
      <c r="O1494" s="117"/>
      <c r="P1494" s="95"/>
      <c r="Q1494" s="95"/>
      <c r="R1494" s="95"/>
      <c r="S1494" s="426"/>
      <c r="U1494" s="95"/>
      <c r="Z1494" s="95"/>
    </row>
    <row r="1495" spans="4:26" x14ac:dyDescent="0.45">
      <c r="D1495" s="23"/>
      <c r="K1495" s="95"/>
      <c r="M1495" s="95"/>
      <c r="N1495" s="95"/>
      <c r="O1495" s="117"/>
      <c r="P1495" s="95"/>
      <c r="Q1495" s="95"/>
      <c r="R1495" s="95"/>
      <c r="S1495" s="426"/>
      <c r="U1495" s="95"/>
      <c r="Z1495" s="95"/>
    </row>
    <row r="1496" spans="4:26" x14ac:dyDescent="0.45">
      <c r="D1496" s="23"/>
      <c r="K1496" s="95"/>
      <c r="M1496" s="95"/>
      <c r="N1496" s="95"/>
      <c r="O1496" s="117"/>
      <c r="P1496" s="95"/>
      <c r="Q1496" s="95"/>
      <c r="R1496" s="95"/>
      <c r="S1496" s="426"/>
      <c r="U1496" s="95"/>
      <c r="Z1496" s="95"/>
    </row>
    <row r="1497" spans="4:26" x14ac:dyDescent="0.45">
      <c r="D1497" s="23"/>
      <c r="K1497" s="95"/>
      <c r="M1497" s="95"/>
      <c r="N1497" s="95"/>
      <c r="O1497" s="117"/>
      <c r="P1497" s="95"/>
      <c r="Q1497" s="95"/>
      <c r="R1497" s="95"/>
      <c r="S1497" s="426"/>
      <c r="U1497" s="95"/>
      <c r="Z1497" s="95"/>
    </row>
    <row r="1498" spans="4:26" x14ac:dyDescent="0.45">
      <c r="D1498" s="23"/>
      <c r="K1498" s="95"/>
      <c r="M1498" s="95"/>
      <c r="N1498" s="95"/>
      <c r="O1498" s="117"/>
      <c r="P1498" s="95"/>
      <c r="Q1498" s="95"/>
      <c r="R1498" s="95"/>
      <c r="S1498" s="426"/>
      <c r="U1498" s="95"/>
      <c r="Z1498" s="95"/>
    </row>
    <row r="1499" spans="4:26" x14ac:dyDescent="0.45">
      <c r="D1499" s="23"/>
      <c r="K1499" s="95"/>
      <c r="M1499" s="95"/>
      <c r="N1499" s="95"/>
      <c r="O1499" s="117"/>
      <c r="P1499" s="95"/>
      <c r="Q1499" s="95"/>
      <c r="R1499" s="95"/>
      <c r="S1499" s="426"/>
      <c r="U1499" s="95"/>
      <c r="Z1499" s="95"/>
    </row>
    <row r="1500" spans="4:26" x14ac:dyDescent="0.45">
      <c r="D1500" s="23"/>
      <c r="K1500" s="95"/>
      <c r="M1500" s="95"/>
      <c r="N1500" s="95"/>
      <c r="O1500" s="117"/>
      <c r="P1500" s="95"/>
      <c r="Q1500" s="95"/>
      <c r="R1500" s="95"/>
      <c r="S1500" s="426"/>
      <c r="U1500" s="95"/>
      <c r="Z1500" s="95"/>
    </row>
    <row r="1501" spans="4:26" x14ac:dyDescent="0.45">
      <c r="D1501" s="23"/>
      <c r="K1501" s="95"/>
      <c r="M1501" s="95"/>
      <c r="N1501" s="95"/>
      <c r="O1501" s="117"/>
      <c r="P1501" s="95"/>
      <c r="Q1501" s="95"/>
      <c r="R1501" s="95"/>
      <c r="S1501" s="426"/>
      <c r="U1501" s="95"/>
      <c r="Z1501" s="95"/>
    </row>
    <row r="1502" spans="4:26" x14ac:dyDescent="0.45">
      <c r="D1502" s="23"/>
      <c r="K1502" s="95"/>
      <c r="M1502" s="95"/>
      <c r="N1502" s="95"/>
      <c r="O1502" s="117"/>
      <c r="P1502" s="95"/>
      <c r="Q1502" s="95"/>
      <c r="R1502" s="95"/>
      <c r="S1502" s="426"/>
      <c r="U1502" s="95"/>
      <c r="Z1502" s="95"/>
    </row>
    <row r="1503" spans="4:26" x14ac:dyDescent="0.45">
      <c r="D1503" s="23"/>
      <c r="K1503" s="95"/>
      <c r="M1503" s="95"/>
      <c r="N1503" s="95"/>
      <c r="O1503" s="117"/>
      <c r="P1503" s="95"/>
      <c r="Q1503" s="95"/>
      <c r="R1503" s="95"/>
      <c r="S1503" s="426"/>
      <c r="U1503" s="95"/>
      <c r="Z1503" s="95"/>
    </row>
    <row r="1504" spans="4:26" x14ac:dyDescent="0.45">
      <c r="D1504" s="23"/>
      <c r="K1504" s="95"/>
      <c r="M1504" s="95"/>
      <c r="N1504" s="95"/>
      <c r="O1504" s="117"/>
      <c r="P1504" s="95"/>
      <c r="Q1504" s="95"/>
      <c r="R1504" s="95"/>
      <c r="S1504" s="426"/>
      <c r="U1504" s="95"/>
      <c r="Z1504" s="95"/>
    </row>
    <row r="1505" spans="4:26" x14ac:dyDescent="0.45">
      <c r="D1505" s="23"/>
      <c r="K1505" s="95"/>
      <c r="M1505" s="95"/>
      <c r="N1505" s="95"/>
      <c r="O1505" s="117"/>
      <c r="P1505" s="95"/>
      <c r="Q1505" s="95"/>
      <c r="R1505" s="95"/>
      <c r="S1505" s="426"/>
      <c r="U1505" s="95"/>
      <c r="Z1505" s="95"/>
    </row>
    <row r="1506" spans="4:26" x14ac:dyDescent="0.45">
      <c r="D1506" s="23"/>
      <c r="K1506" s="95"/>
      <c r="M1506" s="95"/>
      <c r="N1506" s="95"/>
      <c r="O1506" s="117"/>
      <c r="P1506" s="95"/>
      <c r="Q1506" s="95"/>
      <c r="R1506" s="95"/>
      <c r="S1506" s="426"/>
      <c r="U1506" s="95"/>
      <c r="Z1506" s="95"/>
    </row>
    <row r="1507" spans="4:26" x14ac:dyDescent="0.45">
      <c r="D1507" s="23"/>
      <c r="K1507" s="95"/>
      <c r="M1507" s="95"/>
      <c r="N1507" s="95"/>
      <c r="O1507" s="117"/>
      <c r="P1507" s="95"/>
      <c r="Q1507" s="95"/>
      <c r="R1507" s="95"/>
      <c r="S1507" s="426"/>
      <c r="U1507" s="95"/>
      <c r="Z1507" s="95"/>
    </row>
    <row r="1508" spans="4:26" x14ac:dyDescent="0.45">
      <c r="D1508" s="23"/>
      <c r="K1508" s="95"/>
      <c r="M1508" s="95"/>
      <c r="N1508" s="95"/>
      <c r="O1508" s="117"/>
      <c r="P1508" s="95"/>
      <c r="Q1508" s="95"/>
      <c r="R1508" s="95"/>
      <c r="S1508" s="426"/>
      <c r="U1508" s="95"/>
      <c r="Z1508" s="95"/>
    </row>
    <row r="1509" spans="4:26" x14ac:dyDescent="0.45">
      <c r="D1509" s="23"/>
      <c r="K1509" s="95"/>
      <c r="M1509" s="95"/>
      <c r="N1509" s="95"/>
      <c r="O1509" s="117"/>
      <c r="P1509" s="95"/>
      <c r="Q1509" s="95"/>
      <c r="R1509" s="95"/>
      <c r="S1509" s="426"/>
      <c r="U1509" s="95"/>
      <c r="Z1509" s="95"/>
    </row>
    <row r="1510" spans="4:26" x14ac:dyDescent="0.45">
      <c r="D1510" s="23"/>
      <c r="K1510" s="95"/>
      <c r="M1510" s="95"/>
      <c r="N1510" s="95"/>
      <c r="O1510" s="117"/>
      <c r="P1510" s="95"/>
      <c r="Q1510" s="95"/>
      <c r="R1510" s="95"/>
      <c r="S1510" s="426"/>
      <c r="U1510" s="95"/>
      <c r="Z1510" s="95"/>
    </row>
    <row r="1511" spans="4:26" x14ac:dyDescent="0.45">
      <c r="D1511" s="23"/>
      <c r="K1511" s="95"/>
      <c r="M1511" s="95"/>
      <c r="N1511" s="95"/>
      <c r="O1511" s="117"/>
      <c r="P1511" s="95"/>
      <c r="Q1511" s="95"/>
      <c r="R1511" s="95"/>
      <c r="S1511" s="426"/>
      <c r="U1511" s="95"/>
      <c r="Z1511" s="95"/>
    </row>
    <row r="1512" spans="4:26" x14ac:dyDescent="0.45">
      <c r="D1512" s="23"/>
      <c r="K1512" s="95"/>
      <c r="M1512" s="95"/>
      <c r="N1512" s="95"/>
      <c r="O1512" s="117"/>
      <c r="P1512" s="95"/>
      <c r="Q1512" s="95"/>
      <c r="R1512" s="95"/>
      <c r="S1512" s="426"/>
      <c r="U1512" s="95"/>
      <c r="Z1512" s="95"/>
    </row>
    <row r="1513" spans="4:26" x14ac:dyDescent="0.45">
      <c r="D1513" s="23"/>
      <c r="K1513" s="95"/>
      <c r="M1513" s="95"/>
      <c r="N1513" s="95"/>
      <c r="O1513" s="117"/>
      <c r="P1513" s="95"/>
      <c r="Q1513" s="95"/>
      <c r="R1513" s="95"/>
      <c r="S1513" s="426"/>
      <c r="U1513" s="95"/>
      <c r="Z1513" s="95"/>
    </row>
    <row r="1514" spans="4:26" x14ac:dyDescent="0.45">
      <c r="D1514" s="23"/>
      <c r="K1514" s="95"/>
      <c r="M1514" s="95"/>
      <c r="N1514" s="95"/>
      <c r="O1514" s="117"/>
      <c r="P1514" s="95"/>
      <c r="Q1514" s="95"/>
      <c r="R1514" s="95"/>
      <c r="S1514" s="426"/>
      <c r="U1514" s="95"/>
      <c r="Z1514" s="95"/>
    </row>
    <row r="1515" spans="4:26" x14ac:dyDescent="0.45">
      <c r="D1515" s="23"/>
      <c r="K1515" s="95"/>
      <c r="M1515" s="95"/>
      <c r="N1515" s="95"/>
      <c r="O1515" s="117"/>
      <c r="P1515" s="95"/>
      <c r="Q1515" s="95"/>
      <c r="R1515" s="95"/>
      <c r="S1515" s="426"/>
      <c r="U1515" s="95"/>
      <c r="Z1515" s="95"/>
    </row>
    <row r="1516" spans="4:26" x14ac:dyDescent="0.45">
      <c r="D1516" s="23"/>
      <c r="K1516" s="95"/>
      <c r="M1516" s="95"/>
      <c r="N1516" s="95"/>
      <c r="O1516" s="117"/>
      <c r="P1516" s="95"/>
      <c r="Q1516" s="95"/>
      <c r="R1516" s="95"/>
      <c r="S1516" s="426"/>
      <c r="U1516" s="95"/>
      <c r="Z1516" s="95"/>
    </row>
    <row r="1517" spans="4:26" x14ac:dyDescent="0.45">
      <c r="D1517" s="23"/>
      <c r="K1517" s="95"/>
      <c r="M1517" s="95"/>
      <c r="N1517" s="95"/>
      <c r="O1517" s="117"/>
      <c r="P1517" s="95"/>
      <c r="Q1517" s="95"/>
      <c r="R1517" s="95"/>
      <c r="S1517" s="426"/>
      <c r="U1517" s="95"/>
      <c r="Z1517" s="95"/>
    </row>
    <row r="1518" spans="4:26" x14ac:dyDescent="0.45">
      <c r="D1518" s="23"/>
      <c r="K1518" s="95"/>
      <c r="M1518" s="95"/>
      <c r="N1518" s="95"/>
      <c r="O1518" s="117"/>
      <c r="P1518" s="95"/>
      <c r="Q1518" s="95"/>
      <c r="R1518" s="95"/>
      <c r="S1518" s="426"/>
      <c r="U1518" s="95"/>
      <c r="Z1518" s="95"/>
    </row>
    <row r="1519" spans="4:26" x14ac:dyDescent="0.45">
      <c r="D1519" s="23"/>
      <c r="K1519" s="95"/>
      <c r="M1519" s="95"/>
      <c r="N1519" s="95"/>
      <c r="O1519" s="117"/>
      <c r="P1519" s="95"/>
      <c r="Q1519" s="95"/>
      <c r="R1519" s="95"/>
      <c r="S1519" s="426"/>
      <c r="U1519" s="95"/>
      <c r="Z1519" s="95"/>
    </row>
    <row r="1520" spans="4:26" x14ac:dyDescent="0.45">
      <c r="D1520" s="23"/>
      <c r="K1520" s="95"/>
      <c r="M1520" s="95"/>
      <c r="N1520" s="95"/>
      <c r="O1520" s="117"/>
      <c r="P1520" s="95"/>
      <c r="Q1520" s="95"/>
      <c r="R1520" s="95"/>
      <c r="S1520" s="426"/>
      <c r="U1520" s="95"/>
      <c r="Z1520" s="95"/>
    </row>
    <row r="1521" spans="4:26" x14ac:dyDescent="0.45">
      <c r="D1521" s="23"/>
      <c r="K1521" s="95"/>
      <c r="M1521" s="95"/>
      <c r="N1521" s="95"/>
      <c r="O1521" s="117"/>
      <c r="P1521" s="95"/>
      <c r="Q1521" s="95"/>
      <c r="R1521" s="95"/>
      <c r="S1521" s="426"/>
      <c r="U1521" s="95"/>
      <c r="Z1521" s="95"/>
    </row>
    <row r="1522" spans="4:26" x14ac:dyDescent="0.45">
      <c r="D1522" s="23"/>
      <c r="K1522" s="95"/>
      <c r="M1522" s="95"/>
      <c r="N1522" s="95"/>
      <c r="O1522" s="117"/>
      <c r="P1522" s="95"/>
      <c r="Q1522" s="95"/>
      <c r="R1522" s="95"/>
      <c r="S1522" s="426"/>
      <c r="U1522" s="95"/>
      <c r="Z1522" s="95"/>
    </row>
    <row r="1523" spans="4:26" x14ac:dyDescent="0.45">
      <c r="D1523" s="23"/>
      <c r="K1523" s="95"/>
      <c r="M1523" s="95"/>
      <c r="N1523" s="95"/>
      <c r="O1523" s="117"/>
      <c r="P1523" s="95"/>
      <c r="Q1523" s="95"/>
      <c r="R1523" s="95"/>
      <c r="S1523" s="426"/>
      <c r="U1523" s="95"/>
      <c r="Z1523" s="95"/>
    </row>
    <row r="1524" spans="4:26" x14ac:dyDescent="0.45">
      <c r="D1524" s="23"/>
      <c r="K1524" s="95"/>
      <c r="M1524" s="95"/>
      <c r="N1524" s="95"/>
      <c r="O1524" s="117"/>
      <c r="P1524" s="95"/>
      <c r="Q1524" s="95"/>
      <c r="R1524" s="95"/>
      <c r="S1524" s="426"/>
      <c r="U1524" s="95"/>
      <c r="Z1524" s="95"/>
    </row>
    <row r="1525" spans="4:26" x14ac:dyDescent="0.45">
      <c r="D1525" s="23"/>
      <c r="K1525" s="95"/>
      <c r="M1525" s="95"/>
      <c r="N1525" s="95"/>
      <c r="O1525" s="117"/>
      <c r="P1525" s="95"/>
      <c r="Q1525" s="95"/>
      <c r="R1525" s="95"/>
      <c r="S1525" s="426"/>
      <c r="U1525" s="95"/>
      <c r="Z1525" s="95"/>
    </row>
    <row r="1526" spans="4:26" x14ac:dyDescent="0.45">
      <c r="D1526" s="23"/>
      <c r="K1526" s="95"/>
      <c r="M1526" s="95"/>
      <c r="N1526" s="95"/>
      <c r="O1526" s="117"/>
      <c r="P1526" s="95"/>
      <c r="Q1526" s="95"/>
      <c r="R1526" s="95"/>
      <c r="S1526" s="426"/>
      <c r="U1526" s="95"/>
      <c r="Z1526" s="95"/>
    </row>
    <row r="1527" spans="4:26" x14ac:dyDescent="0.45">
      <c r="D1527" s="23"/>
      <c r="K1527" s="95"/>
      <c r="M1527" s="95"/>
      <c r="N1527" s="95"/>
      <c r="O1527" s="117"/>
      <c r="P1527" s="95"/>
      <c r="Q1527" s="95"/>
      <c r="R1527" s="95"/>
      <c r="S1527" s="426"/>
      <c r="U1527" s="95"/>
      <c r="Z1527" s="95"/>
    </row>
    <row r="1528" spans="4:26" x14ac:dyDescent="0.45">
      <c r="D1528" s="23"/>
      <c r="K1528" s="95"/>
      <c r="M1528" s="95"/>
      <c r="N1528" s="95"/>
      <c r="O1528" s="117"/>
      <c r="P1528" s="95"/>
      <c r="Q1528" s="95"/>
      <c r="R1528" s="95"/>
      <c r="S1528" s="426"/>
      <c r="U1528" s="95"/>
      <c r="Z1528" s="95"/>
    </row>
    <row r="1529" spans="4:26" x14ac:dyDescent="0.45">
      <c r="D1529" s="23"/>
      <c r="K1529" s="95"/>
      <c r="M1529" s="95"/>
      <c r="N1529" s="95"/>
      <c r="O1529" s="117"/>
      <c r="P1529" s="95"/>
      <c r="Q1529" s="95"/>
      <c r="R1529" s="95"/>
      <c r="S1529" s="426"/>
      <c r="U1529" s="95"/>
      <c r="Z1529" s="95"/>
    </row>
    <row r="1530" spans="4:26" x14ac:dyDescent="0.45">
      <c r="D1530" s="23"/>
      <c r="K1530" s="95"/>
      <c r="M1530" s="95"/>
      <c r="N1530" s="95"/>
      <c r="O1530" s="117"/>
      <c r="P1530" s="95"/>
      <c r="Q1530" s="95"/>
      <c r="R1530" s="95"/>
      <c r="S1530" s="426"/>
      <c r="U1530" s="95"/>
      <c r="Z1530" s="95"/>
    </row>
    <row r="1531" spans="4:26" x14ac:dyDescent="0.45">
      <c r="D1531" s="23"/>
      <c r="K1531" s="95"/>
      <c r="M1531" s="95"/>
      <c r="N1531" s="95"/>
      <c r="O1531" s="117"/>
      <c r="P1531" s="95"/>
      <c r="Q1531" s="95"/>
      <c r="R1531" s="95"/>
      <c r="S1531" s="426"/>
      <c r="U1531" s="95"/>
      <c r="Z1531" s="95"/>
    </row>
    <row r="1532" spans="4:26" x14ac:dyDescent="0.45">
      <c r="D1532" s="23"/>
      <c r="K1532" s="95"/>
      <c r="M1532" s="95"/>
      <c r="N1532" s="95"/>
      <c r="O1532" s="117"/>
      <c r="P1532" s="95"/>
      <c r="Q1532" s="95"/>
      <c r="R1532" s="95"/>
      <c r="S1532" s="426"/>
      <c r="U1532" s="95"/>
      <c r="Z1532" s="95"/>
    </row>
    <row r="1533" spans="4:26" x14ac:dyDescent="0.45">
      <c r="D1533" s="23"/>
      <c r="K1533" s="95"/>
      <c r="M1533" s="95"/>
      <c r="N1533" s="95"/>
      <c r="O1533" s="117"/>
      <c r="P1533" s="95"/>
      <c r="Q1533" s="95"/>
      <c r="R1533" s="95"/>
      <c r="S1533" s="426"/>
      <c r="U1533" s="95"/>
      <c r="Z1533" s="95"/>
    </row>
    <row r="1534" spans="4:26" x14ac:dyDescent="0.45">
      <c r="D1534" s="23"/>
      <c r="K1534" s="95"/>
      <c r="M1534" s="95"/>
      <c r="N1534" s="95"/>
      <c r="O1534" s="117"/>
      <c r="P1534" s="95"/>
      <c r="Q1534" s="95"/>
      <c r="R1534" s="95"/>
      <c r="S1534" s="426"/>
      <c r="U1534" s="95"/>
      <c r="Z1534" s="95"/>
    </row>
    <row r="1535" spans="4:26" x14ac:dyDescent="0.45">
      <c r="D1535" s="23"/>
      <c r="K1535" s="95"/>
      <c r="M1535" s="95"/>
      <c r="N1535" s="95"/>
      <c r="O1535" s="117"/>
      <c r="P1535" s="95"/>
      <c r="Q1535" s="95"/>
      <c r="R1535" s="95"/>
      <c r="S1535" s="426"/>
      <c r="U1535" s="95"/>
      <c r="Z1535" s="95"/>
    </row>
    <row r="1536" spans="4:26" x14ac:dyDescent="0.45">
      <c r="D1536" s="23"/>
      <c r="K1536" s="95"/>
      <c r="M1536" s="95"/>
      <c r="N1536" s="95"/>
      <c r="O1536" s="117"/>
      <c r="P1536" s="95"/>
      <c r="Q1536" s="95"/>
      <c r="R1536" s="95"/>
      <c r="S1536" s="426"/>
      <c r="U1536" s="95"/>
      <c r="Z1536" s="95"/>
    </row>
    <row r="1537" spans="4:26" x14ac:dyDescent="0.45">
      <c r="D1537" s="23"/>
      <c r="K1537" s="95"/>
      <c r="M1537" s="95"/>
      <c r="N1537" s="95"/>
      <c r="O1537" s="117"/>
      <c r="P1537" s="95"/>
      <c r="Q1537" s="95"/>
      <c r="R1537" s="95"/>
      <c r="S1537" s="426"/>
      <c r="U1537" s="95"/>
      <c r="Z1537" s="95"/>
    </row>
    <row r="1538" spans="4:26" x14ac:dyDescent="0.45">
      <c r="D1538" s="23"/>
      <c r="K1538" s="95"/>
      <c r="M1538" s="95"/>
      <c r="N1538" s="95"/>
      <c r="O1538" s="117"/>
      <c r="P1538" s="95"/>
      <c r="Q1538" s="95"/>
      <c r="R1538" s="95"/>
      <c r="S1538" s="426"/>
      <c r="U1538" s="95"/>
      <c r="Z1538" s="95"/>
    </row>
    <row r="1539" spans="4:26" x14ac:dyDescent="0.45">
      <c r="D1539" s="23"/>
      <c r="K1539" s="95"/>
      <c r="M1539" s="95"/>
      <c r="N1539" s="95"/>
      <c r="O1539" s="117"/>
      <c r="P1539" s="95"/>
      <c r="Q1539" s="95"/>
      <c r="R1539" s="95"/>
      <c r="S1539" s="426"/>
      <c r="U1539" s="95"/>
      <c r="Z1539" s="95"/>
    </row>
    <row r="1540" spans="4:26" x14ac:dyDescent="0.45">
      <c r="D1540" s="23"/>
      <c r="K1540" s="95"/>
      <c r="M1540" s="95"/>
      <c r="N1540" s="95"/>
      <c r="O1540" s="117"/>
      <c r="P1540" s="95"/>
      <c r="Q1540" s="95"/>
      <c r="R1540" s="95"/>
      <c r="S1540" s="426"/>
      <c r="U1540" s="95"/>
      <c r="Z1540" s="95"/>
    </row>
    <row r="1541" spans="4:26" x14ac:dyDescent="0.45">
      <c r="D1541" s="23"/>
      <c r="K1541" s="95"/>
      <c r="M1541" s="95"/>
      <c r="N1541" s="95"/>
      <c r="O1541" s="117"/>
      <c r="P1541" s="95"/>
      <c r="Q1541" s="95"/>
      <c r="R1541" s="95"/>
      <c r="S1541" s="426"/>
      <c r="U1541" s="95"/>
      <c r="Z1541" s="95"/>
    </row>
    <row r="1542" spans="4:26" x14ac:dyDescent="0.45">
      <c r="D1542" s="23"/>
      <c r="K1542" s="95"/>
      <c r="M1542" s="95"/>
      <c r="N1542" s="95"/>
      <c r="O1542" s="117"/>
      <c r="P1542" s="95"/>
      <c r="Q1542" s="95"/>
      <c r="R1542" s="95"/>
      <c r="S1542" s="426"/>
      <c r="U1542" s="95"/>
      <c r="Z1542" s="95"/>
    </row>
    <row r="1543" spans="4:26" x14ac:dyDescent="0.45">
      <c r="D1543" s="23"/>
      <c r="K1543" s="95"/>
      <c r="M1543" s="95"/>
      <c r="N1543" s="95"/>
      <c r="O1543" s="117"/>
      <c r="P1543" s="95"/>
      <c r="Q1543" s="95"/>
      <c r="R1543" s="95"/>
      <c r="S1543" s="426"/>
      <c r="U1543" s="95"/>
      <c r="Z1543" s="95"/>
    </row>
    <row r="1544" spans="4:26" x14ac:dyDescent="0.45">
      <c r="D1544" s="23"/>
      <c r="K1544" s="95"/>
      <c r="M1544" s="95"/>
      <c r="N1544" s="95"/>
      <c r="O1544" s="117"/>
      <c r="P1544" s="95"/>
      <c r="Q1544" s="95"/>
      <c r="R1544" s="95"/>
      <c r="S1544" s="426"/>
      <c r="U1544" s="95"/>
      <c r="Z1544" s="95"/>
    </row>
    <row r="1545" spans="4:26" x14ac:dyDescent="0.45">
      <c r="D1545" s="23"/>
      <c r="K1545" s="95"/>
      <c r="M1545" s="95"/>
      <c r="N1545" s="95"/>
      <c r="O1545" s="117"/>
      <c r="P1545" s="95"/>
      <c r="Q1545" s="95"/>
      <c r="R1545" s="95"/>
      <c r="S1545" s="426"/>
      <c r="U1545" s="95"/>
      <c r="Z1545" s="95"/>
    </row>
    <row r="1546" spans="4:26" x14ac:dyDescent="0.45">
      <c r="D1546" s="23"/>
      <c r="K1546" s="95"/>
      <c r="M1546" s="95"/>
      <c r="N1546" s="95"/>
      <c r="O1546" s="117"/>
      <c r="P1546" s="95"/>
      <c r="Q1546" s="95"/>
      <c r="R1546" s="95"/>
      <c r="S1546" s="426"/>
      <c r="U1546" s="95"/>
      <c r="Z1546" s="95"/>
    </row>
    <row r="1547" spans="4:26" x14ac:dyDescent="0.45">
      <c r="D1547" s="23"/>
      <c r="K1547" s="95"/>
      <c r="M1547" s="95"/>
      <c r="N1547" s="95"/>
      <c r="O1547" s="117"/>
      <c r="P1547" s="95"/>
      <c r="Q1547" s="95"/>
      <c r="R1547" s="95"/>
      <c r="S1547" s="426"/>
      <c r="U1547" s="95"/>
      <c r="Z1547" s="95"/>
    </row>
    <row r="1548" spans="4:26" x14ac:dyDescent="0.45">
      <c r="D1548" s="23"/>
      <c r="K1548" s="95"/>
      <c r="M1548" s="95"/>
      <c r="N1548" s="95"/>
      <c r="O1548" s="117"/>
      <c r="P1548" s="95"/>
      <c r="Q1548" s="95"/>
      <c r="R1548" s="95"/>
      <c r="S1548" s="426"/>
      <c r="U1548" s="95"/>
      <c r="Z1548" s="95"/>
    </row>
    <row r="1549" spans="4:26" x14ac:dyDescent="0.45">
      <c r="D1549" s="23"/>
      <c r="K1549" s="95"/>
      <c r="M1549" s="95"/>
      <c r="N1549" s="95"/>
      <c r="O1549" s="117"/>
      <c r="P1549" s="95"/>
      <c r="Q1549" s="95"/>
      <c r="R1549" s="95"/>
      <c r="S1549" s="426"/>
      <c r="U1549" s="95"/>
      <c r="Z1549" s="95"/>
    </row>
    <row r="1550" spans="4:26" x14ac:dyDescent="0.45">
      <c r="D1550" s="23"/>
      <c r="K1550" s="95"/>
      <c r="M1550" s="95"/>
      <c r="N1550" s="95"/>
      <c r="O1550" s="117"/>
      <c r="P1550" s="95"/>
      <c r="Q1550" s="95"/>
      <c r="R1550" s="95"/>
      <c r="S1550" s="426"/>
      <c r="U1550" s="95"/>
      <c r="Z1550" s="95"/>
    </row>
    <row r="1551" spans="4:26" x14ac:dyDescent="0.45">
      <c r="D1551" s="23"/>
      <c r="K1551" s="95"/>
      <c r="M1551" s="95"/>
      <c r="N1551" s="95"/>
      <c r="O1551" s="117"/>
      <c r="P1551" s="95"/>
      <c r="Q1551" s="95"/>
      <c r="R1551" s="95"/>
      <c r="S1551" s="426"/>
      <c r="U1551" s="95"/>
      <c r="Z1551" s="95"/>
    </row>
    <row r="1552" spans="4:26" x14ac:dyDescent="0.45">
      <c r="D1552" s="23"/>
      <c r="K1552" s="95"/>
      <c r="M1552" s="95"/>
      <c r="N1552" s="95"/>
      <c r="O1552" s="117"/>
      <c r="P1552" s="95"/>
      <c r="Q1552" s="95"/>
      <c r="R1552" s="95"/>
      <c r="S1552" s="426"/>
      <c r="U1552" s="95"/>
      <c r="Z1552" s="95"/>
    </row>
    <row r="1553" spans="4:26" x14ac:dyDescent="0.45">
      <c r="D1553" s="23"/>
      <c r="K1553" s="95"/>
      <c r="M1553" s="95"/>
      <c r="N1553" s="95"/>
      <c r="O1553" s="117"/>
      <c r="P1553" s="95"/>
      <c r="Q1553" s="95"/>
      <c r="R1553" s="95"/>
      <c r="S1553" s="426"/>
      <c r="U1553" s="95"/>
      <c r="Z1553" s="95"/>
    </row>
    <row r="1554" spans="4:26" x14ac:dyDescent="0.45">
      <c r="D1554" s="23"/>
      <c r="K1554" s="95"/>
      <c r="M1554" s="95"/>
      <c r="N1554" s="95"/>
      <c r="O1554" s="117"/>
      <c r="P1554" s="95"/>
      <c r="Q1554" s="95"/>
      <c r="R1554" s="95"/>
      <c r="S1554" s="426"/>
      <c r="U1554" s="95"/>
      <c r="Z1554" s="95"/>
    </row>
    <row r="1555" spans="4:26" x14ac:dyDescent="0.45">
      <c r="D1555" s="23"/>
      <c r="K1555" s="95"/>
      <c r="M1555" s="95"/>
      <c r="N1555" s="95"/>
      <c r="O1555" s="117"/>
      <c r="P1555" s="95"/>
      <c r="Q1555" s="95"/>
      <c r="R1555" s="95"/>
      <c r="S1555" s="426"/>
      <c r="U1555" s="95"/>
      <c r="Z1555" s="95"/>
    </row>
    <row r="1556" spans="4:26" x14ac:dyDescent="0.45">
      <c r="D1556" s="23"/>
      <c r="K1556" s="95"/>
      <c r="M1556" s="95"/>
      <c r="N1556" s="95"/>
      <c r="O1556" s="117"/>
      <c r="P1556" s="95"/>
      <c r="Q1556" s="95"/>
      <c r="R1556" s="95"/>
      <c r="S1556" s="426"/>
      <c r="U1556" s="95"/>
      <c r="Z1556" s="95"/>
    </row>
    <row r="1557" spans="4:26" x14ac:dyDescent="0.45">
      <c r="D1557" s="23"/>
      <c r="K1557" s="95"/>
      <c r="M1557" s="95"/>
      <c r="N1557" s="95"/>
      <c r="O1557" s="117"/>
      <c r="P1557" s="95"/>
      <c r="Q1557" s="95"/>
      <c r="R1557" s="95"/>
      <c r="S1557" s="426"/>
      <c r="U1557" s="95"/>
      <c r="Z1557" s="95"/>
    </row>
    <row r="1558" spans="4:26" x14ac:dyDescent="0.45">
      <c r="D1558" s="23"/>
      <c r="K1558" s="95"/>
      <c r="M1558" s="95"/>
      <c r="N1558" s="95"/>
      <c r="O1558" s="117"/>
      <c r="P1558" s="95"/>
      <c r="Q1558" s="95"/>
      <c r="R1558" s="95"/>
      <c r="S1558" s="426"/>
      <c r="U1558" s="95"/>
      <c r="Z1558" s="95"/>
    </row>
    <row r="1559" spans="4:26" x14ac:dyDescent="0.45">
      <c r="D1559" s="23"/>
      <c r="K1559" s="95"/>
      <c r="M1559" s="95"/>
      <c r="N1559" s="95"/>
      <c r="O1559" s="117"/>
      <c r="P1559" s="95"/>
      <c r="Q1559" s="95"/>
      <c r="R1559" s="95"/>
      <c r="S1559" s="426"/>
      <c r="U1559" s="95"/>
      <c r="Z1559" s="95"/>
    </row>
    <row r="1560" spans="4:26" x14ac:dyDescent="0.45">
      <c r="D1560" s="23"/>
      <c r="K1560" s="95"/>
      <c r="M1560" s="95"/>
      <c r="N1560" s="95"/>
      <c r="O1560" s="117"/>
      <c r="P1560" s="95"/>
      <c r="Q1560" s="95"/>
      <c r="R1560" s="95"/>
      <c r="S1560" s="426"/>
      <c r="U1560" s="95"/>
      <c r="Z1560" s="95"/>
    </row>
    <row r="1561" spans="4:26" x14ac:dyDescent="0.45">
      <c r="D1561" s="23"/>
      <c r="K1561" s="95"/>
      <c r="M1561" s="95"/>
      <c r="N1561" s="95"/>
      <c r="O1561" s="117"/>
      <c r="P1561" s="95"/>
      <c r="Q1561" s="95"/>
      <c r="R1561" s="95"/>
      <c r="S1561" s="426"/>
      <c r="U1561" s="95"/>
      <c r="Z1561" s="95"/>
    </row>
    <row r="1562" spans="4:26" x14ac:dyDescent="0.45">
      <c r="D1562" s="23"/>
      <c r="K1562" s="95"/>
      <c r="M1562" s="95"/>
      <c r="N1562" s="95"/>
      <c r="O1562" s="117"/>
      <c r="P1562" s="95"/>
      <c r="Q1562" s="95"/>
      <c r="R1562" s="95"/>
      <c r="S1562" s="426"/>
      <c r="U1562" s="95"/>
      <c r="Z1562" s="95"/>
    </row>
    <row r="1563" spans="4:26" x14ac:dyDescent="0.45">
      <c r="D1563" s="23"/>
      <c r="K1563" s="95"/>
      <c r="M1563" s="95"/>
      <c r="N1563" s="95"/>
      <c r="O1563" s="117"/>
      <c r="P1563" s="95"/>
      <c r="Q1563" s="95"/>
      <c r="R1563" s="95"/>
      <c r="S1563" s="426"/>
      <c r="U1563" s="95"/>
      <c r="Z1563" s="95"/>
    </row>
    <row r="1564" spans="4:26" x14ac:dyDescent="0.45">
      <c r="D1564" s="23"/>
      <c r="K1564" s="95"/>
      <c r="M1564" s="95"/>
      <c r="N1564" s="95"/>
      <c r="O1564" s="117"/>
      <c r="P1564" s="95"/>
      <c r="Q1564" s="95"/>
      <c r="R1564" s="95"/>
      <c r="S1564" s="426"/>
      <c r="U1564" s="95"/>
      <c r="Z1564" s="95"/>
    </row>
    <row r="1565" spans="4:26" x14ac:dyDescent="0.45">
      <c r="D1565" s="23"/>
      <c r="K1565" s="95"/>
      <c r="M1565" s="95"/>
      <c r="N1565" s="95"/>
      <c r="O1565" s="117"/>
      <c r="P1565" s="95"/>
      <c r="Q1565" s="95"/>
      <c r="R1565" s="95"/>
      <c r="S1565" s="426"/>
      <c r="U1565" s="95"/>
      <c r="Z1565" s="95"/>
    </row>
    <row r="1566" spans="4:26" x14ac:dyDescent="0.45">
      <c r="D1566" s="23"/>
      <c r="K1566" s="95"/>
      <c r="M1566" s="95"/>
      <c r="N1566" s="95"/>
      <c r="O1566" s="117"/>
      <c r="P1566" s="95"/>
      <c r="Q1566" s="95"/>
      <c r="R1566" s="95"/>
      <c r="S1566" s="426"/>
      <c r="U1566" s="95"/>
      <c r="Z1566" s="95"/>
    </row>
    <row r="1567" spans="4:26" x14ac:dyDescent="0.45">
      <c r="D1567" s="23"/>
      <c r="K1567" s="95"/>
      <c r="M1567" s="95"/>
      <c r="N1567" s="95"/>
      <c r="O1567" s="117"/>
      <c r="P1567" s="95"/>
      <c r="Q1567" s="95"/>
      <c r="R1567" s="95"/>
      <c r="S1567" s="426"/>
      <c r="U1567" s="95"/>
      <c r="Z1567" s="95"/>
    </row>
    <row r="1568" spans="4:26" x14ac:dyDescent="0.45">
      <c r="D1568" s="23"/>
      <c r="K1568" s="95"/>
      <c r="M1568" s="95"/>
      <c r="N1568" s="95"/>
      <c r="O1568" s="117"/>
      <c r="P1568" s="95"/>
      <c r="Q1568" s="95"/>
      <c r="R1568" s="95"/>
      <c r="S1568" s="426"/>
      <c r="U1568" s="95"/>
      <c r="Z1568" s="95"/>
    </row>
    <row r="1569" spans="4:26" x14ac:dyDescent="0.45">
      <c r="D1569" s="23"/>
      <c r="K1569" s="95"/>
      <c r="M1569" s="95"/>
      <c r="N1569" s="95"/>
      <c r="O1569" s="117"/>
      <c r="P1569" s="95"/>
      <c r="Q1569" s="95"/>
      <c r="R1569" s="95"/>
      <c r="S1569" s="426"/>
      <c r="U1569" s="95"/>
      <c r="Z1569" s="95"/>
    </row>
    <row r="1570" spans="4:26" x14ac:dyDescent="0.45">
      <c r="D1570" s="23"/>
      <c r="K1570" s="95"/>
      <c r="M1570" s="95"/>
      <c r="N1570" s="95"/>
      <c r="O1570" s="117"/>
      <c r="P1570" s="95"/>
      <c r="Q1570" s="95"/>
      <c r="R1570" s="95"/>
      <c r="S1570" s="426"/>
      <c r="U1570" s="95"/>
      <c r="Z1570" s="95"/>
    </row>
    <row r="1571" spans="4:26" x14ac:dyDescent="0.45">
      <c r="D1571" s="23"/>
      <c r="K1571" s="95"/>
      <c r="M1571" s="95"/>
      <c r="N1571" s="95"/>
      <c r="O1571" s="117"/>
      <c r="P1571" s="95"/>
      <c r="Q1571" s="95"/>
      <c r="R1571" s="95"/>
      <c r="S1571" s="426"/>
      <c r="U1571" s="95"/>
      <c r="Z1571" s="95"/>
    </row>
    <row r="1572" spans="4:26" x14ac:dyDescent="0.45">
      <c r="D1572" s="23"/>
      <c r="K1572" s="95"/>
      <c r="M1572" s="95"/>
      <c r="N1572" s="95"/>
      <c r="O1572" s="117"/>
      <c r="P1572" s="95"/>
      <c r="Q1572" s="95"/>
      <c r="R1572" s="95"/>
      <c r="S1572" s="426"/>
      <c r="U1572" s="95"/>
      <c r="Z1572" s="95"/>
    </row>
    <row r="1573" spans="4:26" x14ac:dyDescent="0.45">
      <c r="D1573" s="23"/>
      <c r="K1573" s="95"/>
      <c r="M1573" s="95"/>
      <c r="N1573" s="95"/>
      <c r="O1573" s="117"/>
      <c r="P1573" s="95"/>
      <c r="Q1573" s="95"/>
      <c r="R1573" s="95"/>
      <c r="S1573" s="426"/>
      <c r="U1573" s="95"/>
      <c r="Z1573" s="95"/>
    </row>
    <row r="1574" spans="4:26" x14ac:dyDescent="0.45">
      <c r="D1574" s="23"/>
      <c r="K1574" s="95"/>
      <c r="M1574" s="95"/>
      <c r="N1574" s="95"/>
      <c r="O1574" s="117"/>
      <c r="P1574" s="95"/>
      <c r="Q1574" s="95"/>
      <c r="R1574" s="95"/>
      <c r="S1574" s="426"/>
      <c r="U1574" s="95"/>
      <c r="Z1574" s="95"/>
    </row>
    <row r="1575" spans="4:26" x14ac:dyDescent="0.45">
      <c r="D1575" s="23"/>
      <c r="K1575" s="95"/>
      <c r="M1575" s="95"/>
      <c r="N1575" s="95"/>
      <c r="O1575" s="117"/>
      <c r="P1575" s="95"/>
      <c r="Q1575" s="95"/>
      <c r="R1575" s="95"/>
      <c r="S1575" s="426"/>
      <c r="U1575" s="95"/>
      <c r="Z1575" s="95"/>
    </row>
    <row r="1576" spans="4:26" x14ac:dyDescent="0.45">
      <c r="D1576" s="23"/>
      <c r="K1576" s="95"/>
      <c r="M1576" s="95"/>
      <c r="N1576" s="95"/>
      <c r="O1576" s="117"/>
      <c r="P1576" s="95"/>
      <c r="Q1576" s="95"/>
      <c r="R1576" s="95"/>
      <c r="S1576" s="426"/>
      <c r="U1576" s="95"/>
      <c r="Z1576" s="95"/>
    </row>
    <row r="1577" spans="4:26" x14ac:dyDescent="0.45">
      <c r="D1577" s="23"/>
      <c r="K1577" s="95"/>
      <c r="M1577" s="95"/>
      <c r="N1577" s="95"/>
      <c r="O1577" s="117"/>
      <c r="P1577" s="95"/>
      <c r="Q1577" s="95"/>
      <c r="R1577" s="95"/>
      <c r="S1577" s="426"/>
      <c r="U1577" s="95"/>
      <c r="Z1577" s="95"/>
    </row>
    <row r="1578" spans="4:26" x14ac:dyDescent="0.45">
      <c r="D1578" s="23"/>
      <c r="K1578" s="95"/>
      <c r="M1578" s="95"/>
      <c r="N1578" s="95"/>
      <c r="O1578" s="117"/>
      <c r="P1578" s="95"/>
      <c r="Q1578" s="95"/>
      <c r="R1578" s="95"/>
      <c r="S1578" s="426"/>
      <c r="U1578" s="95"/>
      <c r="Z1578" s="95"/>
    </row>
    <row r="1579" spans="4:26" x14ac:dyDescent="0.45">
      <c r="D1579" s="23"/>
      <c r="K1579" s="95"/>
      <c r="M1579" s="95"/>
      <c r="N1579" s="95"/>
      <c r="O1579" s="117"/>
      <c r="P1579" s="95"/>
      <c r="Q1579" s="95"/>
      <c r="R1579" s="95"/>
      <c r="S1579" s="426"/>
      <c r="U1579" s="95"/>
      <c r="Z1579" s="95"/>
    </row>
    <row r="1580" spans="4:26" x14ac:dyDescent="0.45">
      <c r="D1580" s="23"/>
      <c r="K1580" s="95"/>
      <c r="M1580" s="95"/>
      <c r="N1580" s="95"/>
      <c r="O1580" s="117"/>
      <c r="P1580" s="95"/>
      <c r="Q1580" s="95"/>
      <c r="R1580" s="95"/>
      <c r="S1580" s="426"/>
      <c r="U1580" s="95"/>
      <c r="Z1580" s="95"/>
    </row>
    <row r="1581" spans="4:26" x14ac:dyDescent="0.45">
      <c r="D1581" s="23"/>
      <c r="K1581" s="95"/>
      <c r="M1581" s="95"/>
      <c r="N1581" s="95"/>
      <c r="O1581" s="117"/>
      <c r="P1581" s="95"/>
      <c r="Q1581" s="95"/>
      <c r="R1581" s="95"/>
      <c r="S1581" s="426"/>
      <c r="U1581" s="95"/>
      <c r="Z1581" s="95"/>
    </row>
    <row r="1582" spans="4:26" x14ac:dyDescent="0.45">
      <c r="D1582" s="23"/>
      <c r="K1582" s="95"/>
      <c r="M1582" s="95"/>
      <c r="N1582" s="95"/>
      <c r="O1582" s="117"/>
      <c r="P1582" s="95"/>
      <c r="Q1582" s="95"/>
      <c r="R1582" s="95"/>
      <c r="S1582" s="426"/>
      <c r="U1582" s="95"/>
      <c r="Z1582" s="95"/>
    </row>
    <row r="1583" spans="4:26" x14ac:dyDescent="0.45">
      <c r="D1583" s="23"/>
      <c r="K1583" s="95"/>
      <c r="M1583" s="95"/>
      <c r="N1583" s="95"/>
      <c r="O1583" s="117"/>
      <c r="P1583" s="95"/>
      <c r="Q1583" s="95"/>
      <c r="R1583" s="95"/>
      <c r="S1583" s="426"/>
      <c r="U1583" s="95"/>
      <c r="Z1583" s="95"/>
    </row>
    <row r="1584" spans="4:26" x14ac:dyDescent="0.45">
      <c r="D1584" s="23"/>
      <c r="K1584" s="95"/>
      <c r="M1584" s="95"/>
      <c r="N1584" s="95"/>
      <c r="O1584" s="117"/>
      <c r="P1584" s="95"/>
      <c r="Q1584" s="95"/>
      <c r="R1584" s="95"/>
      <c r="S1584" s="426"/>
      <c r="U1584" s="95"/>
      <c r="Z1584" s="95"/>
    </row>
    <row r="1585" spans="4:26" x14ac:dyDescent="0.45">
      <c r="D1585" s="23"/>
      <c r="K1585" s="95"/>
      <c r="M1585" s="95"/>
      <c r="N1585" s="95"/>
      <c r="O1585" s="117"/>
      <c r="P1585" s="95"/>
      <c r="Q1585" s="95"/>
      <c r="R1585" s="95"/>
      <c r="S1585" s="426"/>
      <c r="U1585" s="95"/>
      <c r="Z1585" s="95"/>
    </row>
    <row r="1586" spans="4:26" x14ac:dyDescent="0.45">
      <c r="D1586" s="23"/>
      <c r="K1586" s="95"/>
      <c r="M1586" s="95"/>
      <c r="N1586" s="95"/>
      <c r="O1586" s="117"/>
      <c r="P1586" s="95"/>
      <c r="Q1586" s="95"/>
      <c r="R1586" s="95"/>
      <c r="S1586" s="426"/>
      <c r="U1586" s="95"/>
      <c r="Z1586" s="95"/>
    </row>
    <row r="1587" spans="4:26" x14ac:dyDescent="0.45">
      <c r="D1587" s="23"/>
      <c r="K1587" s="95"/>
      <c r="M1587" s="95"/>
      <c r="N1587" s="95"/>
      <c r="O1587" s="117"/>
      <c r="P1587" s="95"/>
      <c r="Q1587" s="95"/>
      <c r="R1587" s="95"/>
      <c r="S1587" s="426"/>
      <c r="U1587" s="95"/>
      <c r="Z1587" s="95"/>
    </row>
    <row r="1588" spans="4:26" x14ac:dyDescent="0.45">
      <c r="D1588" s="23"/>
      <c r="K1588" s="95"/>
      <c r="M1588" s="95"/>
      <c r="N1588" s="95"/>
      <c r="O1588" s="117"/>
      <c r="P1588" s="95"/>
      <c r="Q1588" s="95"/>
      <c r="R1588" s="95"/>
      <c r="S1588" s="426"/>
      <c r="U1588" s="95"/>
      <c r="Z1588" s="95"/>
    </row>
    <row r="1589" spans="4:26" x14ac:dyDescent="0.45">
      <c r="D1589" s="23"/>
      <c r="K1589" s="95"/>
      <c r="M1589" s="95"/>
      <c r="N1589" s="95"/>
      <c r="O1589" s="117"/>
      <c r="P1589" s="95"/>
      <c r="Q1589" s="95"/>
      <c r="R1589" s="95"/>
      <c r="S1589" s="426"/>
      <c r="U1589" s="95"/>
      <c r="Z1589" s="95"/>
    </row>
    <row r="1590" spans="4:26" x14ac:dyDescent="0.45">
      <c r="D1590" s="23"/>
      <c r="K1590" s="95"/>
      <c r="M1590" s="95"/>
      <c r="N1590" s="95"/>
      <c r="O1590" s="117"/>
      <c r="P1590" s="95"/>
      <c r="Q1590" s="95"/>
      <c r="R1590" s="95"/>
      <c r="S1590" s="426"/>
      <c r="U1590" s="95"/>
      <c r="Z1590" s="95"/>
    </row>
    <row r="1591" spans="4:26" x14ac:dyDescent="0.45">
      <c r="D1591" s="23"/>
      <c r="K1591" s="95"/>
      <c r="M1591" s="95"/>
      <c r="N1591" s="95"/>
      <c r="O1591" s="117"/>
      <c r="P1591" s="95"/>
      <c r="Q1591" s="95"/>
      <c r="R1591" s="95"/>
      <c r="S1591" s="426"/>
      <c r="U1591" s="95"/>
      <c r="Z1591" s="95"/>
    </row>
    <row r="1592" spans="4:26" x14ac:dyDescent="0.45">
      <c r="D1592" s="23"/>
      <c r="K1592" s="95"/>
      <c r="M1592" s="95"/>
      <c r="N1592" s="95"/>
      <c r="O1592" s="117"/>
      <c r="P1592" s="95"/>
      <c r="Q1592" s="95"/>
      <c r="R1592" s="95"/>
      <c r="S1592" s="426"/>
      <c r="U1592" s="95"/>
      <c r="Z1592" s="95"/>
    </row>
    <row r="1593" spans="4:26" x14ac:dyDescent="0.45">
      <c r="D1593" s="23"/>
      <c r="K1593" s="95"/>
      <c r="M1593" s="95"/>
      <c r="N1593" s="95"/>
      <c r="O1593" s="117"/>
      <c r="P1593" s="95"/>
      <c r="Q1593" s="95"/>
      <c r="R1593" s="95"/>
      <c r="S1593" s="426"/>
      <c r="U1593" s="95"/>
      <c r="Z1593" s="95"/>
    </row>
    <row r="1594" spans="4:26" x14ac:dyDescent="0.45">
      <c r="D1594" s="23"/>
      <c r="K1594" s="95"/>
      <c r="M1594" s="95"/>
      <c r="N1594" s="95"/>
      <c r="O1594" s="117"/>
      <c r="P1594" s="95"/>
      <c r="Q1594" s="95"/>
      <c r="R1594" s="95"/>
      <c r="S1594" s="426"/>
      <c r="U1594" s="95"/>
      <c r="Z1594" s="95"/>
    </row>
    <row r="1595" spans="4:26" x14ac:dyDescent="0.45">
      <c r="D1595" s="23"/>
      <c r="K1595" s="95"/>
      <c r="M1595" s="95"/>
      <c r="N1595" s="95"/>
      <c r="O1595" s="117"/>
      <c r="P1595" s="95"/>
      <c r="Q1595" s="95"/>
      <c r="R1595" s="95"/>
      <c r="S1595" s="426"/>
      <c r="U1595" s="95"/>
      <c r="Z1595" s="95"/>
    </row>
    <row r="1596" spans="4:26" x14ac:dyDescent="0.45">
      <c r="D1596" s="23"/>
      <c r="K1596" s="95"/>
      <c r="M1596" s="95"/>
      <c r="N1596" s="95"/>
      <c r="O1596" s="117"/>
      <c r="P1596" s="95"/>
      <c r="Q1596" s="95"/>
      <c r="R1596" s="95"/>
      <c r="S1596" s="426"/>
      <c r="U1596" s="95"/>
      <c r="Z1596" s="95"/>
    </row>
    <row r="1597" spans="4:26" x14ac:dyDescent="0.45">
      <c r="D1597" s="23"/>
      <c r="K1597" s="95"/>
      <c r="M1597" s="95"/>
      <c r="N1597" s="95"/>
      <c r="O1597" s="117"/>
      <c r="P1597" s="95"/>
      <c r="Q1597" s="95"/>
      <c r="R1597" s="95"/>
      <c r="S1597" s="426"/>
      <c r="U1597" s="95"/>
      <c r="Z1597" s="95"/>
    </row>
    <row r="1598" spans="4:26" x14ac:dyDescent="0.45">
      <c r="D1598" s="23"/>
      <c r="K1598" s="95"/>
      <c r="M1598" s="95"/>
      <c r="N1598" s="95"/>
      <c r="O1598" s="117"/>
      <c r="P1598" s="95"/>
      <c r="Q1598" s="95"/>
      <c r="R1598" s="95"/>
      <c r="S1598" s="426"/>
      <c r="U1598" s="95"/>
      <c r="Z1598" s="95"/>
    </row>
    <row r="1599" spans="4:26" x14ac:dyDescent="0.45">
      <c r="D1599" s="23"/>
      <c r="K1599" s="95"/>
      <c r="M1599" s="95"/>
      <c r="N1599" s="95"/>
      <c r="O1599" s="117"/>
      <c r="P1599" s="95"/>
      <c r="Q1599" s="95"/>
      <c r="R1599" s="95"/>
      <c r="S1599" s="426"/>
      <c r="U1599" s="95"/>
      <c r="Z1599" s="95"/>
    </row>
    <row r="1600" spans="4:26" x14ac:dyDescent="0.45">
      <c r="D1600" s="23"/>
      <c r="K1600" s="95"/>
      <c r="M1600" s="95"/>
      <c r="N1600" s="95"/>
      <c r="O1600" s="117"/>
      <c r="P1600" s="95"/>
      <c r="Q1600" s="95"/>
      <c r="R1600" s="95"/>
      <c r="S1600" s="426"/>
      <c r="U1600" s="95"/>
      <c r="Z1600" s="95"/>
    </row>
    <row r="1601" spans="4:26" x14ac:dyDescent="0.45">
      <c r="D1601" s="23"/>
      <c r="K1601" s="95"/>
      <c r="M1601" s="95"/>
      <c r="N1601" s="95"/>
      <c r="O1601" s="117"/>
      <c r="P1601" s="95"/>
      <c r="Q1601" s="95"/>
      <c r="R1601" s="95"/>
      <c r="S1601" s="426"/>
      <c r="U1601" s="95"/>
      <c r="Z1601" s="95"/>
    </row>
    <row r="1602" spans="4:26" x14ac:dyDescent="0.45">
      <c r="D1602" s="23"/>
      <c r="K1602" s="95"/>
      <c r="M1602" s="95"/>
      <c r="N1602" s="95"/>
      <c r="O1602" s="117"/>
      <c r="P1602" s="95"/>
      <c r="Q1602" s="95"/>
      <c r="R1602" s="95"/>
      <c r="S1602" s="426"/>
      <c r="U1602" s="95"/>
      <c r="Z1602" s="95"/>
    </row>
    <row r="1603" spans="4:26" x14ac:dyDescent="0.45">
      <c r="D1603" s="23"/>
      <c r="K1603" s="95"/>
      <c r="M1603" s="95"/>
      <c r="N1603" s="95"/>
      <c r="O1603" s="117"/>
      <c r="P1603" s="95"/>
      <c r="Q1603" s="95"/>
      <c r="R1603" s="95"/>
      <c r="S1603" s="426"/>
      <c r="U1603" s="95"/>
      <c r="Z1603" s="95"/>
    </row>
    <row r="1604" spans="4:26" x14ac:dyDescent="0.45">
      <c r="D1604" s="23"/>
      <c r="K1604" s="95"/>
      <c r="M1604" s="95"/>
      <c r="N1604" s="95"/>
      <c r="O1604" s="117"/>
      <c r="P1604" s="95"/>
      <c r="Q1604" s="95"/>
      <c r="R1604" s="95"/>
      <c r="S1604" s="426"/>
      <c r="U1604" s="95"/>
      <c r="Z1604" s="95"/>
    </row>
    <row r="1605" spans="4:26" x14ac:dyDescent="0.45">
      <c r="D1605" s="23"/>
      <c r="K1605" s="95"/>
      <c r="M1605" s="95"/>
      <c r="N1605" s="95"/>
      <c r="O1605" s="117"/>
      <c r="P1605" s="95"/>
      <c r="Q1605" s="95"/>
      <c r="R1605" s="95"/>
      <c r="S1605" s="426"/>
      <c r="U1605" s="95"/>
      <c r="Z1605" s="95"/>
    </row>
    <row r="1606" spans="4:26" x14ac:dyDescent="0.45">
      <c r="D1606" s="23"/>
      <c r="K1606" s="95"/>
      <c r="M1606" s="95"/>
      <c r="N1606" s="95"/>
      <c r="O1606" s="117"/>
      <c r="P1606" s="95"/>
      <c r="Q1606" s="95"/>
      <c r="R1606" s="95"/>
      <c r="S1606" s="426"/>
      <c r="U1606" s="95"/>
      <c r="Z1606" s="95"/>
    </row>
    <row r="1607" spans="4:26" x14ac:dyDescent="0.45">
      <c r="D1607" s="23"/>
      <c r="K1607" s="95"/>
      <c r="M1607" s="95"/>
      <c r="N1607" s="95"/>
      <c r="O1607" s="117"/>
      <c r="P1607" s="95"/>
      <c r="Q1607" s="95"/>
      <c r="R1607" s="95"/>
      <c r="S1607" s="426"/>
      <c r="U1607" s="95"/>
      <c r="Z1607" s="95"/>
    </row>
    <row r="1608" spans="4:26" x14ac:dyDescent="0.45">
      <c r="D1608" s="23"/>
      <c r="K1608" s="95"/>
      <c r="M1608" s="95"/>
      <c r="N1608" s="95"/>
      <c r="O1608" s="117"/>
      <c r="P1608" s="95"/>
      <c r="Q1608" s="95"/>
      <c r="R1608" s="95"/>
      <c r="S1608" s="426"/>
      <c r="U1608" s="95"/>
      <c r="Z1608" s="95"/>
    </row>
    <row r="1609" spans="4:26" x14ac:dyDescent="0.45">
      <c r="D1609" s="23"/>
      <c r="K1609" s="95"/>
      <c r="M1609" s="95"/>
      <c r="N1609" s="95"/>
      <c r="O1609" s="117"/>
      <c r="P1609" s="95"/>
      <c r="Q1609" s="95"/>
      <c r="R1609" s="95"/>
      <c r="S1609" s="426"/>
      <c r="U1609" s="95"/>
      <c r="Z1609" s="95"/>
    </row>
    <row r="1610" spans="4:26" x14ac:dyDescent="0.45">
      <c r="D1610" s="23"/>
      <c r="K1610" s="95"/>
      <c r="M1610" s="95"/>
      <c r="N1610" s="95"/>
      <c r="O1610" s="117"/>
      <c r="P1610" s="95"/>
      <c r="Q1610" s="95"/>
      <c r="R1610" s="95"/>
      <c r="S1610" s="426"/>
      <c r="U1610" s="95"/>
      <c r="Z1610" s="95"/>
    </row>
    <row r="1611" spans="4:26" x14ac:dyDescent="0.45">
      <c r="D1611" s="23"/>
      <c r="K1611" s="95"/>
      <c r="M1611" s="95"/>
      <c r="N1611" s="95"/>
      <c r="O1611" s="117"/>
      <c r="P1611" s="95"/>
      <c r="Q1611" s="95"/>
      <c r="R1611" s="95"/>
      <c r="S1611" s="426"/>
      <c r="U1611" s="95"/>
      <c r="Z1611" s="95"/>
    </row>
    <row r="1612" spans="4:26" x14ac:dyDescent="0.45">
      <c r="D1612" s="23"/>
      <c r="K1612" s="95"/>
      <c r="M1612" s="95"/>
      <c r="N1612" s="95"/>
      <c r="O1612" s="117"/>
      <c r="P1612" s="95"/>
      <c r="Q1612" s="95"/>
      <c r="R1612" s="95"/>
      <c r="S1612" s="426"/>
      <c r="U1612" s="95"/>
      <c r="Z1612" s="95"/>
    </row>
    <row r="1613" spans="4:26" x14ac:dyDescent="0.45">
      <c r="D1613" s="23"/>
      <c r="K1613" s="95"/>
      <c r="M1613" s="95"/>
      <c r="N1613" s="95"/>
      <c r="O1613" s="117"/>
      <c r="P1613" s="95"/>
      <c r="Q1613" s="95"/>
      <c r="R1613" s="95"/>
      <c r="S1613" s="426"/>
      <c r="U1613" s="95"/>
      <c r="Z1613" s="95"/>
    </row>
    <row r="1614" spans="4:26" x14ac:dyDescent="0.45">
      <c r="D1614" s="23"/>
      <c r="K1614" s="95"/>
      <c r="M1614" s="95"/>
      <c r="N1614" s="95"/>
      <c r="O1614" s="117"/>
      <c r="P1614" s="95"/>
      <c r="Q1614" s="95"/>
      <c r="R1614" s="95"/>
      <c r="S1614" s="426"/>
      <c r="U1614" s="95"/>
      <c r="Z1614" s="95"/>
    </row>
    <row r="1615" spans="4:26" x14ac:dyDescent="0.45">
      <c r="D1615" s="23"/>
      <c r="K1615" s="95"/>
      <c r="M1615" s="95"/>
      <c r="N1615" s="95"/>
      <c r="O1615" s="117"/>
      <c r="P1615" s="95"/>
      <c r="Q1615" s="95"/>
      <c r="R1615" s="95"/>
      <c r="S1615" s="426"/>
      <c r="U1615" s="95"/>
      <c r="Z1615" s="95"/>
    </row>
    <row r="1616" spans="4:26" x14ac:dyDescent="0.45">
      <c r="D1616" s="23"/>
      <c r="K1616" s="95"/>
      <c r="M1616" s="95"/>
      <c r="N1616" s="95"/>
      <c r="O1616" s="117"/>
      <c r="P1616" s="95"/>
      <c r="Q1616" s="95"/>
      <c r="R1616" s="95"/>
      <c r="S1616" s="426"/>
      <c r="U1616" s="95"/>
      <c r="Z1616" s="95"/>
    </row>
    <row r="1617" spans="4:26" x14ac:dyDescent="0.45">
      <c r="D1617" s="23"/>
      <c r="K1617" s="95"/>
      <c r="M1617" s="95"/>
      <c r="N1617" s="95"/>
      <c r="O1617" s="117"/>
      <c r="P1617" s="95"/>
      <c r="Q1617" s="95"/>
      <c r="R1617" s="95"/>
      <c r="S1617" s="426"/>
      <c r="U1617" s="95"/>
      <c r="Z1617" s="95"/>
    </row>
    <row r="1618" spans="4:26" x14ac:dyDescent="0.45">
      <c r="D1618" s="23"/>
      <c r="K1618" s="95"/>
      <c r="M1618" s="95"/>
      <c r="N1618" s="95"/>
      <c r="O1618" s="117"/>
      <c r="P1618" s="95"/>
      <c r="Q1618" s="95"/>
      <c r="R1618" s="95"/>
      <c r="S1618" s="426"/>
      <c r="U1618" s="95"/>
      <c r="Z1618" s="95"/>
    </row>
    <row r="1619" spans="4:26" x14ac:dyDescent="0.45">
      <c r="D1619" s="23"/>
      <c r="K1619" s="95"/>
      <c r="M1619" s="95"/>
      <c r="N1619" s="95"/>
      <c r="O1619" s="117"/>
      <c r="P1619" s="95"/>
      <c r="Q1619" s="95"/>
      <c r="R1619" s="95"/>
      <c r="S1619" s="426"/>
      <c r="U1619" s="95"/>
      <c r="Z1619" s="95"/>
    </row>
    <row r="1620" spans="4:26" x14ac:dyDescent="0.45">
      <c r="D1620" s="23"/>
      <c r="K1620" s="95"/>
      <c r="M1620" s="95"/>
      <c r="N1620" s="95"/>
      <c r="O1620" s="117"/>
      <c r="P1620" s="95"/>
      <c r="Q1620" s="95"/>
      <c r="R1620" s="95"/>
      <c r="S1620" s="426"/>
      <c r="U1620" s="95"/>
      <c r="Z1620" s="95"/>
    </row>
    <row r="1621" spans="4:26" x14ac:dyDescent="0.45">
      <c r="D1621" s="23"/>
      <c r="K1621" s="95"/>
      <c r="M1621" s="95"/>
      <c r="N1621" s="95"/>
      <c r="O1621" s="117"/>
      <c r="P1621" s="95"/>
      <c r="Q1621" s="95"/>
      <c r="R1621" s="95"/>
      <c r="S1621" s="426"/>
      <c r="U1621" s="95"/>
      <c r="Z1621" s="95"/>
    </row>
    <row r="1622" spans="4:26" x14ac:dyDescent="0.45">
      <c r="D1622" s="23"/>
      <c r="K1622" s="95"/>
      <c r="M1622" s="95"/>
      <c r="N1622" s="95"/>
      <c r="O1622" s="117"/>
      <c r="P1622" s="95"/>
      <c r="Q1622" s="95"/>
      <c r="R1622" s="95"/>
      <c r="S1622" s="426"/>
      <c r="U1622" s="95"/>
      <c r="Z1622" s="95"/>
    </row>
    <row r="1623" spans="4:26" x14ac:dyDescent="0.45">
      <c r="D1623" s="23"/>
      <c r="K1623" s="95"/>
      <c r="M1623" s="95"/>
      <c r="N1623" s="95"/>
      <c r="O1623" s="117"/>
      <c r="P1623" s="95"/>
      <c r="Q1623" s="95"/>
      <c r="R1623" s="95"/>
      <c r="S1623" s="426"/>
      <c r="U1623" s="95"/>
      <c r="Z1623" s="95"/>
    </row>
    <row r="1624" spans="4:26" x14ac:dyDescent="0.45">
      <c r="D1624" s="23"/>
      <c r="K1624" s="95"/>
      <c r="M1624" s="95"/>
      <c r="N1624" s="95"/>
      <c r="O1624" s="117"/>
      <c r="P1624" s="95"/>
      <c r="Q1624" s="95"/>
      <c r="R1624" s="95"/>
      <c r="S1624" s="426"/>
      <c r="U1624" s="95"/>
      <c r="Z1624" s="95"/>
    </row>
    <row r="1625" spans="4:26" x14ac:dyDescent="0.45">
      <c r="D1625" s="23"/>
      <c r="K1625" s="95"/>
      <c r="M1625" s="95"/>
      <c r="N1625" s="95"/>
      <c r="O1625" s="117"/>
      <c r="P1625" s="95"/>
      <c r="Q1625" s="95"/>
      <c r="R1625" s="95"/>
      <c r="S1625" s="426"/>
      <c r="U1625" s="95"/>
      <c r="Z1625" s="95"/>
    </row>
    <row r="1626" spans="4:26" x14ac:dyDescent="0.45">
      <c r="D1626" s="23"/>
      <c r="K1626" s="95"/>
      <c r="M1626" s="95"/>
      <c r="N1626" s="95"/>
      <c r="O1626" s="117"/>
      <c r="P1626" s="95"/>
      <c r="Q1626" s="95"/>
      <c r="R1626" s="95"/>
      <c r="S1626" s="426"/>
      <c r="U1626" s="95"/>
      <c r="Z1626" s="95"/>
    </row>
    <row r="1627" spans="4:26" x14ac:dyDescent="0.45">
      <c r="D1627" s="23"/>
      <c r="K1627" s="95"/>
      <c r="M1627" s="95"/>
      <c r="N1627" s="95"/>
      <c r="O1627" s="117"/>
      <c r="P1627" s="95"/>
      <c r="Q1627" s="95"/>
      <c r="R1627" s="95"/>
      <c r="S1627" s="426"/>
      <c r="U1627" s="95"/>
      <c r="Z1627" s="95"/>
    </row>
    <row r="1628" spans="4:26" x14ac:dyDescent="0.45">
      <c r="D1628" s="23"/>
      <c r="K1628" s="95"/>
      <c r="M1628" s="95"/>
      <c r="N1628" s="95"/>
      <c r="O1628" s="117"/>
      <c r="P1628" s="95"/>
      <c r="Q1628" s="95"/>
      <c r="R1628" s="95"/>
      <c r="S1628" s="426"/>
      <c r="U1628" s="95"/>
      <c r="Z1628" s="95"/>
    </row>
    <row r="1629" spans="4:26" x14ac:dyDescent="0.45">
      <c r="D1629" s="23"/>
      <c r="K1629" s="95"/>
      <c r="M1629" s="95"/>
      <c r="N1629" s="95"/>
      <c r="O1629" s="117"/>
      <c r="P1629" s="95"/>
      <c r="Q1629" s="95"/>
      <c r="R1629" s="95"/>
      <c r="S1629" s="426"/>
      <c r="U1629" s="95"/>
      <c r="Z1629" s="95"/>
    </row>
    <row r="1630" spans="4:26" x14ac:dyDescent="0.45">
      <c r="D1630" s="23"/>
      <c r="K1630" s="95"/>
      <c r="M1630" s="95"/>
      <c r="N1630" s="95"/>
      <c r="O1630" s="117"/>
      <c r="P1630" s="95"/>
      <c r="Q1630" s="95"/>
      <c r="R1630" s="95"/>
      <c r="S1630" s="426"/>
      <c r="U1630" s="95"/>
      <c r="Z1630" s="95"/>
    </row>
    <row r="1631" spans="4:26" x14ac:dyDescent="0.45">
      <c r="D1631" s="23"/>
      <c r="K1631" s="95"/>
      <c r="M1631" s="95"/>
      <c r="N1631" s="95"/>
      <c r="O1631" s="117"/>
      <c r="P1631" s="95"/>
      <c r="Q1631" s="95"/>
      <c r="R1631" s="95"/>
      <c r="S1631" s="426"/>
      <c r="U1631" s="95"/>
      <c r="Z1631" s="95"/>
    </row>
    <row r="1632" spans="4:26" x14ac:dyDescent="0.45">
      <c r="D1632" s="23"/>
      <c r="K1632" s="95"/>
      <c r="M1632" s="95"/>
      <c r="N1632" s="95"/>
      <c r="O1632" s="117"/>
      <c r="P1632" s="95"/>
      <c r="Q1632" s="95"/>
      <c r="R1632" s="95"/>
      <c r="S1632" s="426"/>
      <c r="U1632" s="95"/>
      <c r="Z1632" s="95"/>
    </row>
    <row r="1633" spans="4:26" x14ac:dyDescent="0.45">
      <c r="D1633" s="23"/>
      <c r="K1633" s="95"/>
      <c r="M1633" s="95"/>
      <c r="N1633" s="95"/>
      <c r="O1633" s="117"/>
      <c r="P1633" s="95"/>
      <c r="Q1633" s="95"/>
      <c r="R1633" s="95"/>
      <c r="S1633" s="426"/>
      <c r="U1633" s="95"/>
      <c r="Z1633" s="95"/>
    </row>
    <row r="1634" spans="4:26" x14ac:dyDescent="0.45">
      <c r="D1634" s="23"/>
      <c r="K1634" s="95"/>
      <c r="M1634" s="95"/>
      <c r="N1634" s="95"/>
      <c r="O1634" s="117"/>
      <c r="P1634" s="95"/>
      <c r="Q1634" s="95"/>
      <c r="R1634" s="95"/>
      <c r="S1634" s="426"/>
      <c r="U1634" s="95"/>
      <c r="Z1634" s="95"/>
    </row>
    <row r="1635" spans="4:26" x14ac:dyDescent="0.45">
      <c r="D1635" s="23"/>
      <c r="K1635" s="95"/>
      <c r="M1635" s="95"/>
      <c r="N1635" s="95"/>
      <c r="O1635" s="117"/>
      <c r="P1635" s="95"/>
      <c r="Q1635" s="95"/>
      <c r="R1635" s="95"/>
      <c r="S1635" s="426"/>
      <c r="U1635" s="95"/>
      <c r="Z1635" s="95"/>
    </row>
    <row r="1636" spans="4:26" x14ac:dyDescent="0.45">
      <c r="D1636" s="23"/>
      <c r="K1636" s="95"/>
      <c r="M1636" s="95"/>
      <c r="N1636" s="95"/>
      <c r="O1636" s="117"/>
      <c r="P1636" s="95"/>
      <c r="Q1636" s="95"/>
      <c r="R1636" s="95"/>
      <c r="S1636" s="426"/>
      <c r="U1636" s="95"/>
      <c r="Z1636" s="95"/>
    </row>
    <row r="1637" spans="4:26" x14ac:dyDescent="0.45">
      <c r="D1637" s="23"/>
      <c r="K1637" s="95"/>
      <c r="M1637" s="95"/>
      <c r="N1637" s="95"/>
      <c r="O1637" s="117"/>
      <c r="P1637" s="95"/>
      <c r="Q1637" s="95"/>
      <c r="R1637" s="95"/>
      <c r="S1637" s="426"/>
      <c r="U1637" s="95"/>
      <c r="Z1637" s="95"/>
    </row>
    <row r="1638" spans="4:26" x14ac:dyDescent="0.45">
      <c r="D1638" s="23"/>
      <c r="K1638" s="95"/>
      <c r="M1638" s="95"/>
      <c r="N1638" s="95"/>
      <c r="O1638" s="117"/>
      <c r="P1638" s="95"/>
      <c r="Q1638" s="95"/>
      <c r="R1638" s="95"/>
      <c r="S1638" s="426"/>
      <c r="U1638" s="95"/>
      <c r="Z1638" s="95"/>
    </row>
    <row r="1639" spans="4:26" x14ac:dyDescent="0.45">
      <c r="D1639" s="23"/>
      <c r="K1639" s="95"/>
      <c r="M1639" s="95"/>
      <c r="N1639" s="95"/>
      <c r="O1639" s="117"/>
      <c r="P1639" s="95"/>
      <c r="Q1639" s="95"/>
      <c r="R1639" s="95"/>
      <c r="S1639" s="426"/>
      <c r="U1639" s="95"/>
      <c r="Z1639" s="95"/>
    </row>
    <row r="1640" spans="4:26" x14ac:dyDescent="0.45">
      <c r="D1640" s="23"/>
      <c r="K1640" s="95"/>
      <c r="M1640" s="95"/>
      <c r="N1640" s="95"/>
      <c r="O1640" s="117"/>
      <c r="P1640" s="95"/>
      <c r="Q1640" s="95"/>
      <c r="R1640" s="95"/>
      <c r="S1640" s="426"/>
      <c r="U1640" s="95"/>
      <c r="Z1640" s="95"/>
    </row>
    <row r="1641" spans="4:26" x14ac:dyDescent="0.45">
      <c r="D1641" s="23"/>
      <c r="K1641" s="95"/>
      <c r="M1641" s="95"/>
      <c r="N1641" s="95"/>
      <c r="O1641" s="117"/>
      <c r="P1641" s="95"/>
      <c r="Q1641" s="95"/>
      <c r="R1641" s="95"/>
      <c r="S1641" s="426"/>
      <c r="U1641" s="95"/>
      <c r="Z1641" s="95"/>
    </row>
    <row r="1642" spans="4:26" x14ac:dyDescent="0.45">
      <c r="D1642" s="23"/>
      <c r="K1642" s="95"/>
      <c r="M1642" s="95"/>
      <c r="N1642" s="95"/>
      <c r="O1642" s="117"/>
      <c r="P1642" s="95"/>
      <c r="Q1642" s="95"/>
      <c r="R1642" s="95"/>
      <c r="S1642" s="426"/>
      <c r="U1642" s="95"/>
      <c r="Z1642" s="95"/>
    </row>
    <row r="1643" spans="4:26" x14ac:dyDescent="0.45">
      <c r="D1643" s="23"/>
      <c r="K1643" s="95"/>
      <c r="M1643" s="95"/>
      <c r="N1643" s="95"/>
      <c r="O1643" s="117"/>
      <c r="P1643" s="95"/>
      <c r="Q1643" s="95"/>
      <c r="R1643" s="95"/>
      <c r="S1643" s="426"/>
      <c r="U1643" s="95"/>
      <c r="Z1643" s="95"/>
    </row>
    <row r="1644" spans="4:26" x14ac:dyDescent="0.45">
      <c r="D1644" s="23"/>
      <c r="K1644" s="95"/>
      <c r="M1644" s="95"/>
      <c r="N1644" s="95"/>
      <c r="O1644" s="117"/>
      <c r="P1644" s="95"/>
      <c r="Q1644" s="95"/>
      <c r="R1644" s="95"/>
      <c r="S1644" s="426"/>
      <c r="U1644" s="95"/>
      <c r="Z1644" s="95"/>
    </row>
    <row r="1645" spans="4:26" x14ac:dyDescent="0.45">
      <c r="D1645" s="23"/>
      <c r="K1645" s="95"/>
      <c r="M1645" s="95"/>
      <c r="N1645" s="95"/>
      <c r="O1645" s="117"/>
      <c r="P1645" s="95"/>
      <c r="Q1645" s="95"/>
      <c r="R1645" s="95"/>
      <c r="S1645" s="426"/>
      <c r="U1645" s="95"/>
      <c r="Z1645" s="95"/>
    </row>
    <row r="1646" spans="4:26" x14ac:dyDescent="0.45">
      <c r="D1646" s="23"/>
      <c r="K1646" s="95"/>
      <c r="M1646" s="95"/>
      <c r="N1646" s="95"/>
      <c r="O1646" s="117"/>
      <c r="P1646" s="95"/>
      <c r="Q1646" s="95"/>
      <c r="R1646" s="95"/>
      <c r="S1646" s="426"/>
      <c r="U1646" s="95"/>
      <c r="Z1646" s="95"/>
    </row>
    <row r="1647" spans="4:26" x14ac:dyDescent="0.45">
      <c r="D1647" s="23"/>
      <c r="K1647" s="95"/>
      <c r="M1647" s="95"/>
      <c r="N1647" s="95"/>
      <c r="O1647" s="117"/>
      <c r="P1647" s="95"/>
      <c r="Q1647" s="95"/>
      <c r="R1647" s="95"/>
      <c r="S1647" s="426"/>
      <c r="U1647" s="95"/>
      <c r="Z1647" s="95"/>
    </row>
    <row r="1648" spans="4:26" x14ac:dyDescent="0.45">
      <c r="D1648" s="23"/>
      <c r="K1648" s="95"/>
      <c r="M1648" s="95"/>
      <c r="N1648" s="95"/>
      <c r="O1648" s="117"/>
      <c r="P1648" s="95"/>
      <c r="Q1648" s="95"/>
      <c r="R1648" s="95"/>
      <c r="S1648" s="426"/>
      <c r="U1648" s="95"/>
      <c r="Z1648" s="95"/>
    </row>
    <row r="1649" spans="4:26" x14ac:dyDescent="0.45">
      <c r="D1649" s="23"/>
      <c r="K1649" s="95"/>
      <c r="M1649" s="95"/>
      <c r="N1649" s="95"/>
      <c r="O1649" s="117"/>
      <c r="P1649" s="95"/>
      <c r="Q1649" s="95"/>
      <c r="R1649" s="95"/>
      <c r="S1649" s="426"/>
      <c r="U1649" s="95"/>
      <c r="Z1649" s="95"/>
    </row>
    <row r="1650" spans="4:26" x14ac:dyDescent="0.45">
      <c r="D1650" s="23"/>
      <c r="K1650" s="95"/>
      <c r="M1650" s="95"/>
      <c r="N1650" s="95"/>
      <c r="O1650" s="117"/>
      <c r="P1650" s="95"/>
      <c r="Q1650" s="95"/>
      <c r="R1650" s="95"/>
      <c r="S1650" s="426"/>
      <c r="U1650" s="95"/>
      <c r="Z1650" s="95"/>
    </row>
    <row r="1651" spans="4:26" x14ac:dyDescent="0.45">
      <c r="D1651" s="23"/>
      <c r="K1651" s="95"/>
      <c r="M1651" s="95"/>
      <c r="N1651" s="95"/>
      <c r="O1651" s="117"/>
      <c r="P1651" s="95"/>
      <c r="Q1651" s="95"/>
      <c r="R1651" s="95"/>
      <c r="S1651" s="426"/>
      <c r="U1651" s="95"/>
      <c r="Z1651" s="95"/>
    </row>
    <row r="1652" spans="4:26" x14ac:dyDescent="0.45">
      <c r="D1652" s="23"/>
      <c r="K1652" s="95"/>
      <c r="M1652" s="95"/>
      <c r="N1652" s="95"/>
      <c r="O1652" s="117"/>
      <c r="P1652" s="95"/>
      <c r="Q1652" s="95"/>
      <c r="R1652" s="95"/>
      <c r="S1652" s="426"/>
      <c r="U1652" s="95"/>
      <c r="Z1652" s="95"/>
    </row>
    <row r="1653" spans="4:26" x14ac:dyDescent="0.45">
      <c r="D1653" s="23"/>
      <c r="K1653" s="95"/>
      <c r="M1653" s="95"/>
      <c r="N1653" s="95"/>
      <c r="O1653" s="117"/>
      <c r="P1653" s="95"/>
      <c r="Q1653" s="95"/>
      <c r="R1653" s="95"/>
      <c r="S1653" s="426"/>
      <c r="U1653" s="95"/>
      <c r="Z1653" s="95"/>
    </row>
    <row r="1654" spans="4:26" x14ac:dyDescent="0.45">
      <c r="D1654" s="23"/>
      <c r="K1654" s="95"/>
      <c r="M1654" s="95"/>
      <c r="N1654" s="95"/>
      <c r="O1654" s="117"/>
      <c r="P1654" s="95"/>
      <c r="Q1654" s="95"/>
      <c r="R1654" s="95"/>
      <c r="S1654" s="426"/>
      <c r="U1654" s="95"/>
      <c r="Z1654" s="95"/>
    </row>
    <row r="1655" spans="4:26" x14ac:dyDescent="0.45">
      <c r="D1655" s="23"/>
      <c r="K1655" s="95"/>
      <c r="M1655" s="95"/>
      <c r="N1655" s="95"/>
      <c r="O1655" s="117"/>
      <c r="P1655" s="95"/>
      <c r="Q1655" s="95"/>
      <c r="R1655" s="95"/>
      <c r="S1655" s="426"/>
      <c r="U1655" s="95"/>
      <c r="Z1655" s="95"/>
    </row>
    <row r="1656" spans="4:26" x14ac:dyDescent="0.45">
      <c r="D1656" s="23"/>
      <c r="K1656" s="95"/>
      <c r="M1656" s="95"/>
      <c r="N1656" s="95"/>
      <c r="O1656" s="117"/>
      <c r="P1656" s="95"/>
      <c r="Q1656" s="95"/>
      <c r="R1656" s="95"/>
      <c r="S1656" s="426"/>
      <c r="U1656" s="95"/>
      <c r="Z1656" s="95"/>
    </row>
    <row r="1657" spans="4:26" x14ac:dyDescent="0.45">
      <c r="D1657" s="23"/>
      <c r="K1657" s="95"/>
      <c r="M1657" s="95"/>
      <c r="N1657" s="95"/>
      <c r="O1657" s="117"/>
      <c r="P1657" s="95"/>
      <c r="Q1657" s="95"/>
      <c r="R1657" s="95"/>
      <c r="S1657" s="426"/>
      <c r="U1657" s="95"/>
      <c r="Z1657" s="95"/>
    </row>
    <row r="1658" spans="4:26" x14ac:dyDescent="0.45">
      <c r="D1658" s="23"/>
      <c r="K1658" s="95"/>
      <c r="M1658" s="95"/>
      <c r="N1658" s="95"/>
      <c r="O1658" s="117"/>
      <c r="P1658" s="95"/>
      <c r="Q1658" s="95"/>
      <c r="R1658" s="95"/>
      <c r="S1658" s="426"/>
      <c r="U1658" s="95"/>
      <c r="Z1658" s="95"/>
    </row>
    <row r="1659" spans="4:26" x14ac:dyDescent="0.45">
      <c r="D1659" s="23"/>
      <c r="K1659" s="95"/>
      <c r="M1659" s="95"/>
      <c r="N1659" s="95"/>
      <c r="O1659" s="117"/>
      <c r="P1659" s="95"/>
      <c r="Q1659" s="95"/>
      <c r="R1659" s="95"/>
      <c r="S1659" s="426"/>
      <c r="U1659" s="95"/>
      <c r="Z1659" s="95"/>
    </row>
    <row r="1660" spans="4:26" x14ac:dyDescent="0.45">
      <c r="D1660" s="23"/>
      <c r="K1660" s="95"/>
      <c r="M1660" s="95"/>
      <c r="N1660" s="95"/>
      <c r="O1660" s="117"/>
      <c r="P1660" s="95"/>
      <c r="Q1660" s="95"/>
      <c r="R1660" s="95"/>
      <c r="S1660" s="426"/>
      <c r="U1660" s="95"/>
      <c r="Z1660" s="95"/>
    </row>
    <row r="1661" spans="4:26" x14ac:dyDescent="0.45">
      <c r="D1661" s="23"/>
      <c r="K1661" s="95"/>
      <c r="M1661" s="95"/>
      <c r="N1661" s="95"/>
      <c r="O1661" s="117"/>
      <c r="P1661" s="95"/>
      <c r="Q1661" s="95"/>
      <c r="R1661" s="95"/>
      <c r="S1661" s="426"/>
      <c r="U1661" s="95"/>
      <c r="Z1661" s="95"/>
    </row>
    <row r="1662" spans="4:26" x14ac:dyDescent="0.45">
      <c r="D1662" s="23"/>
      <c r="K1662" s="95"/>
      <c r="M1662" s="95"/>
      <c r="N1662" s="95"/>
      <c r="O1662" s="117"/>
      <c r="P1662" s="95"/>
      <c r="Q1662" s="95"/>
      <c r="R1662" s="95"/>
      <c r="S1662" s="426"/>
      <c r="U1662" s="95"/>
      <c r="Z1662" s="95"/>
    </row>
    <row r="1663" spans="4:26" x14ac:dyDescent="0.45">
      <c r="D1663" s="23"/>
      <c r="K1663" s="95"/>
      <c r="M1663" s="95"/>
      <c r="N1663" s="95"/>
      <c r="O1663" s="117"/>
      <c r="P1663" s="95"/>
      <c r="Q1663" s="95"/>
      <c r="R1663" s="95"/>
      <c r="S1663" s="426"/>
      <c r="U1663" s="95"/>
      <c r="Z1663" s="95"/>
    </row>
    <row r="1664" spans="4:26" x14ac:dyDescent="0.45">
      <c r="D1664" s="23"/>
      <c r="K1664" s="95"/>
      <c r="M1664" s="95"/>
      <c r="N1664" s="95"/>
      <c r="O1664" s="117"/>
      <c r="P1664" s="95"/>
      <c r="Q1664" s="95"/>
      <c r="R1664" s="95"/>
      <c r="S1664" s="426"/>
      <c r="U1664" s="95"/>
      <c r="Z1664" s="95"/>
    </row>
    <row r="1665" spans="4:26" x14ac:dyDescent="0.45">
      <c r="D1665" s="23"/>
      <c r="K1665" s="95"/>
      <c r="M1665" s="95"/>
      <c r="N1665" s="95"/>
      <c r="O1665" s="117"/>
      <c r="P1665" s="95"/>
      <c r="Q1665" s="95"/>
      <c r="R1665" s="95"/>
      <c r="S1665" s="426"/>
      <c r="U1665" s="95"/>
      <c r="Z1665" s="95"/>
    </row>
    <row r="1666" spans="4:26" x14ac:dyDescent="0.45">
      <c r="D1666" s="23"/>
      <c r="K1666" s="95"/>
      <c r="M1666" s="95"/>
      <c r="N1666" s="95"/>
      <c r="O1666" s="117"/>
      <c r="P1666" s="95"/>
      <c r="Q1666" s="95"/>
      <c r="R1666" s="95"/>
      <c r="S1666" s="426"/>
      <c r="U1666" s="95"/>
      <c r="Z1666" s="95"/>
    </row>
    <row r="1667" spans="4:26" x14ac:dyDescent="0.45">
      <c r="D1667" s="23"/>
      <c r="K1667" s="95"/>
      <c r="M1667" s="95"/>
      <c r="N1667" s="95"/>
      <c r="O1667" s="117"/>
      <c r="P1667" s="95"/>
      <c r="Q1667" s="95"/>
      <c r="R1667" s="95"/>
      <c r="S1667" s="426"/>
      <c r="U1667" s="95"/>
      <c r="Z1667" s="95"/>
    </row>
    <row r="1668" spans="4:26" x14ac:dyDescent="0.45">
      <c r="D1668" s="23"/>
      <c r="K1668" s="95"/>
      <c r="M1668" s="95"/>
      <c r="N1668" s="95"/>
      <c r="O1668" s="117"/>
      <c r="P1668" s="95"/>
      <c r="Q1668" s="95"/>
      <c r="R1668" s="95"/>
      <c r="S1668" s="426"/>
      <c r="U1668" s="95"/>
      <c r="Z1668" s="95"/>
    </row>
    <row r="1669" spans="4:26" x14ac:dyDescent="0.45">
      <c r="D1669" s="23"/>
      <c r="K1669" s="95"/>
      <c r="M1669" s="95"/>
      <c r="N1669" s="95"/>
      <c r="O1669" s="117"/>
      <c r="P1669" s="95"/>
      <c r="Q1669" s="95"/>
      <c r="R1669" s="95"/>
      <c r="S1669" s="426"/>
      <c r="U1669" s="95"/>
      <c r="Z1669" s="95"/>
    </row>
    <row r="1670" spans="4:26" x14ac:dyDescent="0.45">
      <c r="D1670" s="23"/>
      <c r="K1670" s="95"/>
      <c r="M1670" s="95"/>
      <c r="N1670" s="95"/>
      <c r="O1670" s="117"/>
      <c r="P1670" s="95"/>
      <c r="Q1670" s="95"/>
      <c r="R1670" s="95"/>
      <c r="S1670" s="426"/>
      <c r="U1670" s="95"/>
      <c r="Z1670" s="95"/>
    </row>
    <row r="1671" spans="4:26" x14ac:dyDescent="0.45">
      <c r="D1671" s="23"/>
      <c r="K1671" s="95"/>
      <c r="M1671" s="95"/>
      <c r="N1671" s="95"/>
      <c r="O1671" s="117"/>
      <c r="P1671" s="95"/>
      <c r="Q1671" s="95"/>
      <c r="R1671" s="95"/>
      <c r="S1671" s="426"/>
      <c r="U1671" s="95"/>
      <c r="Z1671" s="95"/>
    </row>
    <row r="1672" spans="4:26" x14ac:dyDescent="0.45">
      <c r="D1672" s="23"/>
      <c r="K1672" s="95"/>
      <c r="M1672" s="95"/>
      <c r="N1672" s="95"/>
      <c r="O1672" s="117"/>
      <c r="P1672" s="95"/>
      <c r="Q1672" s="95"/>
      <c r="R1672" s="95"/>
      <c r="S1672" s="426"/>
      <c r="U1672" s="95"/>
      <c r="Z1672" s="95"/>
    </row>
    <row r="1673" spans="4:26" x14ac:dyDescent="0.45">
      <c r="D1673" s="23"/>
      <c r="K1673" s="95"/>
      <c r="M1673" s="95"/>
      <c r="N1673" s="95"/>
      <c r="O1673" s="117"/>
      <c r="P1673" s="95"/>
      <c r="Q1673" s="95"/>
      <c r="R1673" s="95"/>
      <c r="S1673" s="426"/>
      <c r="U1673" s="95"/>
      <c r="Z1673" s="95"/>
    </row>
    <row r="1674" spans="4:26" x14ac:dyDescent="0.45">
      <c r="D1674" s="23"/>
      <c r="K1674" s="95"/>
      <c r="M1674" s="95"/>
      <c r="N1674" s="95"/>
      <c r="O1674" s="117"/>
      <c r="P1674" s="95"/>
      <c r="Q1674" s="95"/>
      <c r="R1674" s="95"/>
      <c r="S1674" s="426"/>
      <c r="U1674" s="95"/>
      <c r="Z1674" s="95"/>
    </row>
    <row r="1675" spans="4:26" x14ac:dyDescent="0.45">
      <c r="D1675" s="23"/>
      <c r="K1675" s="95"/>
      <c r="M1675" s="95"/>
      <c r="N1675" s="95"/>
      <c r="O1675" s="117"/>
      <c r="P1675" s="95"/>
      <c r="Q1675" s="95"/>
      <c r="R1675" s="95"/>
      <c r="S1675" s="426"/>
      <c r="U1675" s="95"/>
      <c r="Z1675" s="95"/>
    </row>
    <row r="1676" spans="4:26" x14ac:dyDescent="0.45">
      <c r="D1676" s="23"/>
      <c r="K1676" s="95"/>
      <c r="M1676" s="95"/>
      <c r="N1676" s="95"/>
      <c r="O1676" s="117"/>
      <c r="P1676" s="95"/>
      <c r="Q1676" s="95"/>
      <c r="R1676" s="95"/>
      <c r="S1676" s="426"/>
      <c r="U1676" s="95"/>
      <c r="Z1676" s="95"/>
    </row>
    <row r="1677" spans="4:26" x14ac:dyDescent="0.45">
      <c r="D1677" s="23"/>
      <c r="K1677" s="95"/>
      <c r="M1677" s="95"/>
      <c r="N1677" s="95"/>
      <c r="O1677" s="117"/>
      <c r="P1677" s="95"/>
      <c r="Q1677" s="95"/>
      <c r="R1677" s="95"/>
      <c r="S1677" s="426"/>
      <c r="U1677" s="95"/>
      <c r="Z1677" s="95"/>
    </row>
    <row r="1678" spans="4:26" x14ac:dyDescent="0.45">
      <c r="D1678" s="23"/>
      <c r="K1678" s="95"/>
      <c r="M1678" s="95"/>
      <c r="N1678" s="95"/>
      <c r="O1678" s="117"/>
      <c r="P1678" s="95"/>
      <c r="Q1678" s="95"/>
      <c r="R1678" s="95"/>
      <c r="S1678" s="426"/>
      <c r="U1678" s="95"/>
      <c r="Z1678" s="95"/>
    </row>
    <row r="1679" spans="4:26" x14ac:dyDescent="0.45">
      <c r="D1679" s="23"/>
      <c r="K1679" s="95"/>
      <c r="M1679" s="95"/>
      <c r="N1679" s="95"/>
      <c r="O1679" s="117"/>
      <c r="P1679" s="95"/>
      <c r="Q1679" s="95"/>
      <c r="R1679" s="95"/>
      <c r="S1679" s="426"/>
      <c r="U1679" s="95"/>
      <c r="Z1679" s="95"/>
    </row>
    <row r="1680" spans="4:26" x14ac:dyDescent="0.45">
      <c r="D1680" s="23"/>
      <c r="K1680" s="95"/>
      <c r="M1680" s="95"/>
      <c r="N1680" s="95"/>
      <c r="O1680" s="117"/>
      <c r="P1680" s="95"/>
      <c r="Q1680" s="95"/>
      <c r="R1680" s="95"/>
      <c r="S1680" s="426"/>
      <c r="U1680" s="95"/>
      <c r="Z1680" s="95"/>
    </row>
    <row r="1681" spans="4:26" x14ac:dyDescent="0.45">
      <c r="D1681" s="23"/>
      <c r="K1681" s="95"/>
      <c r="M1681" s="95"/>
      <c r="N1681" s="95"/>
      <c r="O1681" s="117"/>
      <c r="P1681" s="95"/>
      <c r="Q1681" s="95"/>
      <c r="R1681" s="95"/>
      <c r="S1681" s="426"/>
      <c r="U1681" s="95"/>
      <c r="Z1681" s="95"/>
    </row>
    <row r="1682" spans="4:26" x14ac:dyDescent="0.45">
      <c r="D1682" s="23"/>
      <c r="K1682" s="95"/>
      <c r="M1682" s="95"/>
      <c r="N1682" s="95"/>
      <c r="O1682" s="117"/>
      <c r="P1682" s="95"/>
      <c r="Q1682" s="95"/>
      <c r="R1682" s="95"/>
      <c r="S1682" s="426"/>
      <c r="U1682" s="95"/>
      <c r="Z1682" s="95"/>
    </row>
    <row r="1683" spans="4:26" x14ac:dyDescent="0.45">
      <c r="D1683" s="23"/>
      <c r="K1683" s="95"/>
      <c r="M1683" s="95"/>
      <c r="N1683" s="95"/>
      <c r="O1683" s="117"/>
      <c r="P1683" s="95"/>
      <c r="Q1683" s="95"/>
      <c r="R1683" s="95"/>
      <c r="S1683" s="426"/>
      <c r="U1683" s="95"/>
      <c r="Z1683" s="95"/>
    </row>
    <row r="1684" spans="4:26" x14ac:dyDescent="0.45">
      <c r="D1684" s="23"/>
      <c r="K1684" s="95"/>
      <c r="M1684" s="95"/>
      <c r="N1684" s="95"/>
      <c r="O1684" s="117"/>
      <c r="P1684" s="95"/>
      <c r="Q1684" s="95"/>
      <c r="R1684" s="95"/>
      <c r="S1684" s="426"/>
      <c r="U1684" s="95"/>
      <c r="Z1684" s="95"/>
    </row>
    <row r="1685" spans="4:26" x14ac:dyDescent="0.45">
      <c r="D1685" s="23"/>
      <c r="K1685" s="95"/>
      <c r="M1685" s="95"/>
      <c r="N1685" s="95"/>
      <c r="O1685" s="117"/>
      <c r="P1685" s="95"/>
      <c r="Q1685" s="95"/>
      <c r="R1685" s="95"/>
      <c r="S1685" s="426"/>
      <c r="U1685" s="95"/>
      <c r="Z1685" s="95"/>
    </row>
    <row r="1686" spans="4:26" x14ac:dyDescent="0.45">
      <c r="D1686" s="23"/>
      <c r="K1686" s="95"/>
      <c r="M1686" s="95"/>
      <c r="N1686" s="95"/>
      <c r="O1686" s="117"/>
      <c r="P1686" s="95"/>
      <c r="Q1686" s="95"/>
      <c r="R1686" s="95"/>
      <c r="S1686" s="426"/>
      <c r="U1686" s="95"/>
      <c r="Z1686" s="95"/>
    </row>
    <row r="1687" spans="4:26" x14ac:dyDescent="0.45">
      <c r="D1687" s="23"/>
      <c r="K1687" s="95"/>
      <c r="M1687" s="95"/>
      <c r="N1687" s="95"/>
      <c r="O1687" s="117"/>
      <c r="P1687" s="95"/>
      <c r="Q1687" s="95"/>
      <c r="R1687" s="95"/>
      <c r="S1687" s="426"/>
      <c r="U1687" s="95"/>
      <c r="Z1687" s="95"/>
    </row>
    <row r="1688" spans="4:26" x14ac:dyDescent="0.45">
      <c r="D1688" s="23"/>
      <c r="K1688" s="95"/>
      <c r="M1688" s="95"/>
      <c r="N1688" s="95"/>
      <c r="O1688" s="117"/>
      <c r="P1688" s="95"/>
      <c r="Q1688" s="95"/>
      <c r="R1688" s="95"/>
      <c r="S1688" s="426"/>
      <c r="U1688" s="95"/>
      <c r="Z1688" s="95"/>
    </row>
    <row r="1689" spans="4:26" x14ac:dyDescent="0.45">
      <c r="D1689" s="23"/>
      <c r="K1689" s="95"/>
      <c r="M1689" s="95"/>
      <c r="N1689" s="95"/>
      <c r="O1689" s="117"/>
      <c r="P1689" s="95"/>
      <c r="Q1689" s="95"/>
      <c r="R1689" s="95"/>
      <c r="S1689" s="426"/>
      <c r="U1689" s="95"/>
      <c r="Z1689" s="95"/>
    </row>
    <row r="1690" spans="4:26" x14ac:dyDescent="0.45">
      <c r="D1690" s="23"/>
      <c r="K1690" s="95"/>
      <c r="M1690" s="95"/>
      <c r="N1690" s="95"/>
      <c r="O1690" s="117"/>
      <c r="P1690" s="95"/>
      <c r="Q1690" s="95"/>
      <c r="R1690" s="95"/>
      <c r="S1690" s="426"/>
      <c r="U1690" s="95"/>
      <c r="Z1690" s="95"/>
    </row>
    <row r="1691" spans="4:26" x14ac:dyDescent="0.45">
      <c r="D1691" s="23"/>
      <c r="K1691" s="95"/>
      <c r="M1691" s="95"/>
      <c r="N1691" s="95"/>
      <c r="O1691" s="117"/>
      <c r="P1691" s="95"/>
      <c r="Q1691" s="95"/>
      <c r="R1691" s="95"/>
      <c r="S1691" s="426"/>
      <c r="U1691" s="95"/>
      <c r="Z1691" s="95"/>
    </row>
    <row r="1692" spans="4:26" x14ac:dyDescent="0.45">
      <c r="D1692" s="23"/>
      <c r="K1692" s="95"/>
      <c r="M1692" s="95"/>
      <c r="N1692" s="95"/>
      <c r="O1692" s="117"/>
      <c r="P1692" s="95"/>
      <c r="Q1692" s="95"/>
      <c r="R1692" s="95"/>
      <c r="S1692" s="426"/>
      <c r="U1692" s="95"/>
      <c r="Z1692" s="95"/>
    </row>
    <row r="1693" spans="4:26" x14ac:dyDescent="0.45">
      <c r="D1693" s="23"/>
      <c r="K1693" s="95"/>
      <c r="M1693" s="95"/>
      <c r="N1693" s="95"/>
      <c r="O1693" s="117"/>
      <c r="P1693" s="95"/>
      <c r="Q1693" s="95"/>
      <c r="R1693" s="95"/>
      <c r="S1693" s="426"/>
      <c r="U1693" s="95"/>
      <c r="Z1693" s="95"/>
    </row>
    <row r="1694" spans="4:26" x14ac:dyDescent="0.45">
      <c r="D1694" s="23"/>
      <c r="K1694" s="95"/>
      <c r="M1694" s="95"/>
      <c r="N1694" s="95"/>
      <c r="O1694" s="117"/>
      <c r="P1694" s="95"/>
      <c r="Q1694" s="95"/>
      <c r="R1694" s="95"/>
      <c r="S1694" s="426"/>
      <c r="U1694" s="95"/>
      <c r="Z1694" s="95"/>
    </row>
    <row r="1695" spans="4:26" x14ac:dyDescent="0.45">
      <c r="D1695" s="23"/>
      <c r="K1695" s="95"/>
      <c r="M1695" s="95"/>
      <c r="N1695" s="95"/>
      <c r="O1695" s="117"/>
      <c r="P1695" s="95"/>
      <c r="Q1695" s="95"/>
      <c r="R1695" s="95"/>
      <c r="S1695" s="426"/>
      <c r="U1695" s="95"/>
      <c r="Z1695" s="95"/>
    </row>
    <row r="1696" spans="4:26" x14ac:dyDescent="0.45">
      <c r="D1696" s="23"/>
      <c r="K1696" s="95"/>
      <c r="M1696" s="95"/>
      <c r="N1696" s="95"/>
      <c r="O1696" s="117"/>
      <c r="P1696" s="95"/>
      <c r="Q1696" s="95"/>
      <c r="R1696" s="95"/>
      <c r="S1696" s="426"/>
      <c r="U1696" s="95"/>
      <c r="Z1696" s="95"/>
    </row>
    <row r="1697" spans="4:26" x14ac:dyDescent="0.45">
      <c r="D1697" s="23"/>
      <c r="K1697" s="95"/>
      <c r="M1697" s="95"/>
      <c r="N1697" s="95"/>
      <c r="O1697" s="117"/>
      <c r="P1697" s="95"/>
      <c r="Q1697" s="95"/>
      <c r="R1697" s="95"/>
      <c r="S1697" s="426"/>
      <c r="U1697" s="95"/>
      <c r="Z1697" s="95"/>
    </row>
    <row r="1698" spans="4:26" x14ac:dyDescent="0.45">
      <c r="D1698" s="23"/>
      <c r="K1698" s="95"/>
      <c r="M1698" s="95"/>
      <c r="N1698" s="95"/>
      <c r="O1698" s="117"/>
      <c r="P1698" s="95"/>
      <c r="Q1698" s="95"/>
      <c r="R1698" s="95"/>
      <c r="S1698" s="426"/>
      <c r="U1698" s="95"/>
      <c r="Z1698" s="95"/>
    </row>
    <row r="1699" spans="4:26" x14ac:dyDescent="0.45">
      <c r="D1699" s="23"/>
      <c r="K1699" s="95"/>
      <c r="M1699" s="95"/>
      <c r="N1699" s="95"/>
      <c r="O1699" s="117"/>
      <c r="P1699" s="95"/>
      <c r="Q1699" s="95"/>
      <c r="R1699" s="95"/>
      <c r="S1699" s="426"/>
      <c r="U1699" s="95"/>
      <c r="Z1699" s="95"/>
    </row>
    <row r="1700" spans="4:26" x14ac:dyDescent="0.45">
      <c r="D1700" s="23"/>
      <c r="K1700" s="95"/>
      <c r="M1700" s="95"/>
      <c r="N1700" s="95"/>
      <c r="O1700" s="117"/>
      <c r="P1700" s="95"/>
      <c r="Q1700" s="95"/>
      <c r="R1700" s="95"/>
      <c r="S1700" s="426"/>
      <c r="U1700" s="95"/>
      <c r="Z1700" s="95"/>
    </row>
    <row r="1701" spans="4:26" x14ac:dyDescent="0.45">
      <c r="D1701" s="23"/>
      <c r="K1701" s="95"/>
      <c r="M1701" s="95"/>
      <c r="N1701" s="95"/>
      <c r="O1701" s="117"/>
      <c r="P1701" s="95"/>
      <c r="Q1701" s="95"/>
      <c r="R1701" s="95"/>
      <c r="S1701" s="426"/>
      <c r="U1701" s="95"/>
      <c r="Z1701" s="95"/>
    </row>
    <row r="1702" spans="4:26" x14ac:dyDescent="0.45">
      <c r="D1702" s="23"/>
      <c r="K1702" s="95"/>
      <c r="M1702" s="95"/>
      <c r="N1702" s="95"/>
      <c r="O1702" s="117"/>
      <c r="P1702" s="95"/>
      <c r="Q1702" s="95"/>
      <c r="R1702" s="95"/>
      <c r="S1702" s="426"/>
      <c r="U1702" s="95"/>
      <c r="Z1702" s="95"/>
    </row>
    <row r="1703" spans="4:26" x14ac:dyDescent="0.45">
      <c r="D1703" s="23"/>
      <c r="K1703" s="95"/>
      <c r="M1703" s="95"/>
      <c r="N1703" s="95"/>
      <c r="O1703" s="117"/>
      <c r="P1703" s="95"/>
      <c r="Q1703" s="95"/>
      <c r="R1703" s="95"/>
      <c r="S1703" s="426"/>
      <c r="U1703" s="95"/>
      <c r="Z1703" s="95"/>
    </row>
    <row r="1704" spans="4:26" x14ac:dyDescent="0.45">
      <c r="D1704" s="23"/>
      <c r="K1704" s="95"/>
      <c r="M1704" s="95"/>
      <c r="N1704" s="95"/>
      <c r="O1704" s="117"/>
      <c r="P1704" s="95"/>
      <c r="Q1704" s="95"/>
      <c r="R1704" s="95"/>
      <c r="S1704" s="426"/>
      <c r="U1704" s="95"/>
      <c r="Z1704" s="95"/>
    </row>
    <row r="1705" spans="4:26" x14ac:dyDescent="0.45">
      <c r="D1705" s="23"/>
      <c r="K1705" s="95"/>
      <c r="M1705" s="95"/>
      <c r="N1705" s="95"/>
      <c r="O1705" s="117"/>
      <c r="P1705" s="95"/>
      <c r="Q1705" s="95"/>
      <c r="R1705" s="95"/>
      <c r="S1705" s="426"/>
      <c r="U1705" s="95"/>
      <c r="Z1705" s="95"/>
    </row>
    <row r="1706" spans="4:26" x14ac:dyDescent="0.45">
      <c r="D1706" s="23"/>
      <c r="K1706" s="95"/>
      <c r="M1706" s="95"/>
      <c r="N1706" s="95"/>
      <c r="O1706" s="117"/>
      <c r="P1706" s="95"/>
      <c r="Q1706" s="95"/>
      <c r="R1706" s="95"/>
      <c r="S1706" s="426"/>
      <c r="U1706" s="95"/>
      <c r="Z1706" s="95"/>
    </row>
    <row r="1707" spans="4:26" x14ac:dyDescent="0.45">
      <c r="D1707" s="23"/>
      <c r="K1707" s="95"/>
      <c r="M1707" s="95"/>
      <c r="N1707" s="95"/>
      <c r="O1707" s="117"/>
      <c r="P1707" s="95"/>
      <c r="Q1707" s="95"/>
      <c r="R1707" s="95"/>
      <c r="S1707" s="426"/>
      <c r="U1707" s="95"/>
      <c r="Z1707" s="95"/>
    </row>
    <row r="1708" spans="4:26" x14ac:dyDescent="0.45">
      <c r="D1708" s="23"/>
      <c r="K1708" s="95"/>
      <c r="M1708" s="95"/>
      <c r="N1708" s="95"/>
      <c r="O1708" s="117"/>
      <c r="P1708" s="95"/>
      <c r="Q1708" s="95"/>
      <c r="R1708" s="95"/>
      <c r="S1708" s="426"/>
      <c r="U1708" s="95"/>
      <c r="Z1708" s="95"/>
    </row>
    <row r="1709" spans="4:26" x14ac:dyDescent="0.45">
      <c r="D1709" s="23"/>
      <c r="K1709" s="95"/>
      <c r="M1709" s="95"/>
      <c r="N1709" s="95"/>
      <c r="O1709" s="117"/>
      <c r="P1709" s="95"/>
      <c r="Q1709" s="95"/>
      <c r="R1709" s="95"/>
      <c r="S1709" s="426"/>
      <c r="U1709" s="95"/>
      <c r="Z1709" s="95"/>
    </row>
    <row r="1710" spans="4:26" x14ac:dyDescent="0.45">
      <c r="D1710" s="23"/>
      <c r="K1710" s="95"/>
      <c r="M1710" s="95"/>
      <c r="N1710" s="95"/>
      <c r="O1710" s="117"/>
      <c r="P1710" s="95"/>
      <c r="Q1710" s="95"/>
      <c r="R1710" s="95"/>
      <c r="S1710" s="426"/>
      <c r="U1710" s="95"/>
      <c r="Z1710" s="95"/>
    </row>
    <row r="1711" spans="4:26" x14ac:dyDescent="0.45">
      <c r="D1711" s="23"/>
      <c r="K1711" s="95"/>
      <c r="M1711" s="95"/>
      <c r="N1711" s="95"/>
      <c r="O1711" s="117"/>
      <c r="P1711" s="95"/>
      <c r="Q1711" s="95"/>
      <c r="R1711" s="95"/>
      <c r="S1711" s="426"/>
      <c r="U1711" s="95"/>
      <c r="Z1711" s="95"/>
    </row>
    <row r="1712" spans="4:26" x14ac:dyDescent="0.45">
      <c r="D1712" s="23"/>
      <c r="K1712" s="95"/>
      <c r="M1712" s="95"/>
      <c r="N1712" s="95"/>
      <c r="O1712" s="117"/>
      <c r="P1712" s="95"/>
      <c r="Q1712" s="95"/>
      <c r="R1712" s="95"/>
      <c r="S1712" s="426"/>
      <c r="U1712" s="95"/>
      <c r="Z1712" s="95"/>
    </row>
    <row r="1713" spans="4:26" x14ac:dyDescent="0.45">
      <c r="D1713" s="23"/>
      <c r="K1713" s="95"/>
      <c r="M1713" s="95"/>
      <c r="N1713" s="95"/>
      <c r="O1713" s="117"/>
      <c r="P1713" s="95"/>
      <c r="Q1713" s="95"/>
      <c r="R1713" s="95"/>
      <c r="S1713" s="426"/>
      <c r="U1713" s="95"/>
      <c r="Z1713" s="95"/>
    </row>
    <row r="1714" spans="4:26" x14ac:dyDescent="0.45">
      <c r="D1714" s="23"/>
      <c r="K1714" s="95"/>
      <c r="M1714" s="95"/>
      <c r="N1714" s="95"/>
      <c r="O1714" s="117"/>
      <c r="P1714" s="95"/>
      <c r="Q1714" s="95"/>
      <c r="R1714" s="95"/>
      <c r="S1714" s="426"/>
      <c r="U1714" s="95"/>
      <c r="Z1714" s="95"/>
    </row>
    <row r="1715" spans="4:26" x14ac:dyDescent="0.45">
      <c r="D1715" s="23"/>
      <c r="K1715" s="95"/>
      <c r="M1715" s="95"/>
      <c r="N1715" s="95"/>
      <c r="O1715" s="117"/>
      <c r="P1715" s="95"/>
      <c r="Q1715" s="95"/>
      <c r="R1715" s="95"/>
      <c r="S1715" s="426"/>
      <c r="U1715" s="95"/>
      <c r="Z1715" s="95"/>
    </row>
    <row r="1716" spans="4:26" x14ac:dyDescent="0.45">
      <c r="D1716" s="23"/>
      <c r="K1716" s="95"/>
      <c r="M1716" s="95"/>
      <c r="N1716" s="95"/>
      <c r="O1716" s="117"/>
      <c r="P1716" s="95"/>
      <c r="Q1716" s="95"/>
      <c r="R1716" s="95"/>
      <c r="S1716" s="426"/>
      <c r="U1716" s="95"/>
      <c r="Z1716" s="95"/>
    </row>
    <row r="1717" spans="4:26" x14ac:dyDescent="0.45">
      <c r="D1717" s="23"/>
      <c r="K1717" s="95"/>
      <c r="M1717" s="95"/>
      <c r="N1717" s="95"/>
      <c r="O1717" s="117"/>
      <c r="P1717" s="95"/>
      <c r="Q1717" s="95"/>
      <c r="R1717" s="95"/>
      <c r="S1717" s="426"/>
      <c r="U1717" s="95"/>
      <c r="Z1717" s="95"/>
    </row>
    <row r="1718" spans="4:26" x14ac:dyDescent="0.45">
      <c r="D1718" s="23"/>
      <c r="K1718" s="95"/>
      <c r="M1718" s="95"/>
      <c r="N1718" s="95"/>
      <c r="O1718" s="117"/>
      <c r="P1718" s="95"/>
      <c r="Q1718" s="95"/>
      <c r="R1718" s="95"/>
      <c r="S1718" s="426"/>
      <c r="U1718" s="95"/>
      <c r="Z1718" s="95"/>
    </row>
    <row r="1719" spans="4:26" x14ac:dyDescent="0.45">
      <c r="D1719" s="23"/>
      <c r="K1719" s="95"/>
      <c r="M1719" s="95"/>
      <c r="N1719" s="95"/>
      <c r="O1719" s="117"/>
      <c r="P1719" s="95"/>
      <c r="Q1719" s="95"/>
      <c r="R1719" s="95"/>
      <c r="S1719" s="426"/>
      <c r="U1719" s="95"/>
      <c r="Z1719" s="95"/>
    </row>
    <row r="1720" spans="4:26" x14ac:dyDescent="0.45">
      <c r="D1720" s="23"/>
      <c r="K1720" s="95"/>
      <c r="M1720" s="95"/>
      <c r="N1720" s="95"/>
      <c r="O1720" s="117"/>
      <c r="P1720" s="95"/>
      <c r="Q1720" s="95"/>
      <c r="R1720" s="95"/>
      <c r="S1720" s="426"/>
      <c r="U1720" s="95"/>
      <c r="Z1720" s="95"/>
    </row>
    <row r="1721" spans="4:26" x14ac:dyDescent="0.45">
      <c r="D1721" s="23"/>
      <c r="K1721" s="95"/>
      <c r="M1721" s="95"/>
      <c r="N1721" s="95"/>
      <c r="O1721" s="117"/>
      <c r="P1721" s="95"/>
      <c r="Q1721" s="95"/>
      <c r="R1721" s="95"/>
      <c r="S1721" s="426"/>
      <c r="U1721" s="95"/>
      <c r="Z1721" s="95"/>
    </row>
    <row r="1722" spans="4:26" x14ac:dyDescent="0.45">
      <c r="D1722" s="23"/>
      <c r="K1722" s="95"/>
      <c r="M1722" s="95"/>
      <c r="N1722" s="95"/>
      <c r="O1722" s="117"/>
      <c r="P1722" s="95"/>
      <c r="Q1722" s="95"/>
      <c r="R1722" s="95"/>
      <c r="S1722" s="426"/>
      <c r="U1722" s="95"/>
      <c r="Z1722" s="95"/>
    </row>
    <row r="1723" spans="4:26" x14ac:dyDescent="0.45">
      <c r="D1723" s="23"/>
      <c r="K1723" s="95"/>
      <c r="M1723" s="95"/>
      <c r="N1723" s="95"/>
      <c r="O1723" s="117"/>
      <c r="P1723" s="95"/>
      <c r="Q1723" s="95"/>
      <c r="R1723" s="95"/>
      <c r="S1723" s="426"/>
      <c r="U1723" s="95"/>
      <c r="Z1723" s="95"/>
    </row>
    <row r="1724" spans="4:26" x14ac:dyDescent="0.45">
      <c r="D1724" s="23"/>
      <c r="K1724" s="95"/>
      <c r="M1724" s="95"/>
      <c r="N1724" s="95"/>
      <c r="O1724" s="117"/>
      <c r="P1724" s="95"/>
      <c r="Q1724" s="95"/>
      <c r="R1724" s="95"/>
      <c r="S1724" s="426"/>
      <c r="U1724" s="95"/>
      <c r="Z1724" s="95"/>
    </row>
    <row r="1725" spans="4:26" x14ac:dyDescent="0.45">
      <c r="D1725" s="23"/>
      <c r="K1725" s="95"/>
      <c r="M1725" s="95"/>
      <c r="N1725" s="95"/>
      <c r="O1725" s="117"/>
      <c r="P1725" s="95"/>
      <c r="Q1725" s="95"/>
      <c r="R1725" s="95"/>
      <c r="S1725" s="426"/>
      <c r="U1725" s="95"/>
      <c r="Z1725" s="95"/>
    </row>
    <row r="1726" spans="4:26" x14ac:dyDescent="0.45">
      <c r="D1726" s="23"/>
      <c r="K1726" s="95"/>
      <c r="M1726" s="95"/>
      <c r="N1726" s="95"/>
      <c r="O1726" s="117"/>
      <c r="P1726" s="95"/>
      <c r="Q1726" s="95"/>
      <c r="R1726" s="95"/>
      <c r="S1726" s="426"/>
      <c r="U1726" s="95"/>
      <c r="Z1726" s="95"/>
    </row>
    <row r="1727" spans="4:26" x14ac:dyDescent="0.45">
      <c r="D1727" s="23"/>
      <c r="K1727" s="95"/>
      <c r="M1727" s="95"/>
      <c r="N1727" s="95"/>
      <c r="O1727" s="117"/>
      <c r="P1727" s="95"/>
      <c r="Q1727" s="95"/>
      <c r="R1727" s="95"/>
      <c r="S1727" s="426"/>
      <c r="U1727" s="95"/>
      <c r="Z1727" s="95"/>
    </row>
    <row r="1728" spans="4:26" x14ac:dyDescent="0.45">
      <c r="D1728" s="23"/>
      <c r="K1728" s="95"/>
      <c r="M1728" s="95"/>
      <c r="N1728" s="95"/>
      <c r="O1728" s="117"/>
      <c r="P1728" s="95"/>
      <c r="Q1728" s="95"/>
      <c r="R1728" s="95"/>
      <c r="S1728" s="426"/>
      <c r="U1728" s="95"/>
      <c r="Z1728" s="95"/>
    </row>
    <row r="1729" spans="4:26" x14ac:dyDescent="0.45">
      <c r="D1729" s="23"/>
      <c r="K1729" s="95"/>
      <c r="M1729" s="95"/>
      <c r="N1729" s="95"/>
      <c r="O1729" s="117"/>
      <c r="P1729" s="95"/>
      <c r="Q1729" s="95"/>
      <c r="R1729" s="95"/>
      <c r="S1729" s="426"/>
      <c r="U1729" s="95"/>
      <c r="Z1729" s="95"/>
    </row>
    <row r="1730" spans="4:26" x14ac:dyDescent="0.45">
      <c r="D1730" s="23"/>
      <c r="K1730" s="95"/>
      <c r="M1730" s="95"/>
      <c r="N1730" s="95"/>
      <c r="O1730" s="117"/>
      <c r="P1730" s="95"/>
      <c r="Q1730" s="95"/>
      <c r="R1730" s="95"/>
      <c r="S1730" s="426"/>
      <c r="U1730" s="95"/>
      <c r="Z1730" s="95"/>
    </row>
    <row r="1731" spans="4:26" x14ac:dyDescent="0.45">
      <c r="D1731" s="23"/>
      <c r="K1731" s="95"/>
      <c r="M1731" s="95"/>
      <c r="N1731" s="95"/>
      <c r="O1731" s="117"/>
      <c r="P1731" s="95"/>
      <c r="Q1731" s="95"/>
      <c r="R1731" s="95"/>
      <c r="S1731" s="426"/>
      <c r="U1731" s="95"/>
      <c r="Z1731" s="95"/>
    </row>
    <row r="1732" spans="4:26" x14ac:dyDescent="0.45">
      <c r="D1732" s="23"/>
      <c r="K1732" s="95"/>
      <c r="M1732" s="95"/>
      <c r="N1732" s="95"/>
      <c r="O1732" s="117"/>
      <c r="P1732" s="95"/>
      <c r="Q1732" s="95"/>
      <c r="R1732" s="95"/>
      <c r="S1732" s="426"/>
      <c r="U1732" s="95"/>
      <c r="Z1732" s="95"/>
    </row>
    <row r="1733" spans="4:26" x14ac:dyDescent="0.45">
      <c r="D1733" s="23"/>
      <c r="K1733" s="95"/>
      <c r="M1733" s="95"/>
      <c r="N1733" s="95"/>
      <c r="O1733" s="117"/>
      <c r="P1733" s="95"/>
      <c r="Q1733" s="95"/>
      <c r="R1733" s="95"/>
      <c r="S1733" s="426"/>
      <c r="U1733" s="95"/>
      <c r="Z1733" s="95"/>
    </row>
    <row r="1734" spans="4:26" x14ac:dyDescent="0.45">
      <c r="D1734" s="23"/>
      <c r="K1734" s="95"/>
      <c r="M1734" s="95"/>
      <c r="N1734" s="95"/>
      <c r="O1734" s="117"/>
      <c r="P1734" s="95"/>
      <c r="Q1734" s="95"/>
      <c r="R1734" s="95"/>
      <c r="S1734" s="426"/>
      <c r="U1734" s="95"/>
      <c r="Z1734" s="95"/>
    </row>
    <row r="1735" spans="4:26" x14ac:dyDescent="0.45">
      <c r="D1735" s="23"/>
      <c r="K1735" s="95"/>
      <c r="M1735" s="95"/>
      <c r="N1735" s="95"/>
      <c r="O1735" s="117"/>
      <c r="P1735" s="95"/>
      <c r="Q1735" s="95"/>
      <c r="R1735" s="95"/>
      <c r="S1735" s="426"/>
      <c r="U1735" s="95"/>
      <c r="Z1735" s="95"/>
    </row>
    <row r="1736" spans="4:26" x14ac:dyDescent="0.45">
      <c r="D1736" s="23"/>
      <c r="K1736" s="95"/>
      <c r="M1736" s="95"/>
      <c r="N1736" s="95"/>
      <c r="O1736" s="117"/>
      <c r="P1736" s="95"/>
      <c r="Q1736" s="95"/>
      <c r="R1736" s="95"/>
      <c r="S1736" s="426"/>
      <c r="U1736" s="95"/>
      <c r="Z1736" s="95"/>
    </row>
    <row r="1737" spans="4:26" x14ac:dyDescent="0.45">
      <c r="D1737" s="23"/>
      <c r="K1737" s="95"/>
      <c r="M1737" s="95"/>
      <c r="N1737" s="95"/>
      <c r="O1737" s="117"/>
      <c r="P1737" s="95"/>
      <c r="Q1737" s="95"/>
      <c r="R1737" s="95"/>
      <c r="S1737" s="426"/>
      <c r="U1737" s="95"/>
      <c r="Z1737" s="95"/>
    </row>
    <row r="1738" spans="4:26" x14ac:dyDescent="0.45">
      <c r="D1738" s="23"/>
      <c r="K1738" s="95"/>
      <c r="M1738" s="95"/>
      <c r="N1738" s="95"/>
      <c r="O1738" s="117"/>
      <c r="P1738" s="95"/>
      <c r="Q1738" s="95"/>
      <c r="R1738" s="95"/>
      <c r="S1738" s="426"/>
      <c r="U1738" s="95"/>
      <c r="Z1738" s="95"/>
    </row>
    <row r="1739" spans="4:26" x14ac:dyDescent="0.45">
      <c r="D1739" s="23"/>
      <c r="K1739" s="95"/>
      <c r="M1739" s="95"/>
      <c r="N1739" s="95"/>
      <c r="O1739" s="117"/>
      <c r="P1739" s="95"/>
      <c r="Q1739" s="95"/>
      <c r="R1739" s="95"/>
      <c r="S1739" s="426"/>
      <c r="U1739" s="95"/>
      <c r="Z1739" s="95"/>
    </row>
    <row r="1740" spans="4:26" x14ac:dyDescent="0.45">
      <c r="D1740" s="23"/>
      <c r="K1740" s="95"/>
      <c r="M1740" s="95"/>
      <c r="N1740" s="95"/>
      <c r="O1740" s="117"/>
      <c r="P1740" s="95"/>
      <c r="Q1740" s="95"/>
      <c r="R1740" s="95"/>
      <c r="S1740" s="426"/>
      <c r="U1740" s="95"/>
      <c r="Z1740" s="95"/>
    </row>
    <row r="1741" spans="4:26" x14ac:dyDescent="0.45">
      <c r="D1741" s="23"/>
      <c r="K1741" s="95"/>
      <c r="M1741" s="95"/>
      <c r="N1741" s="95"/>
      <c r="O1741" s="117"/>
      <c r="P1741" s="95"/>
      <c r="Q1741" s="95"/>
      <c r="R1741" s="95"/>
      <c r="S1741" s="426"/>
      <c r="U1741" s="95"/>
      <c r="Z1741" s="95"/>
    </row>
    <row r="1742" spans="4:26" x14ac:dyDescent="0.45">
      <c r="D1742" s="23"/>
      <c r="K1742" s="95"/>
      <c r="M1742" s="95"/>
      <c r="N1742" s="95"/>
      <c r="O1742" s="117"/>
      <c r="P1742" s="95"/>
      <c r="Q1742" s="95"/>
      <c r="R1742" s="95"/>
      <c r="S1742" s="426"/>
      <c r="U1742" s="95"/>
      <c r="Z1742" s="95"/>
    </row>
    <row r="1743" spans="4:26" x14ac:dyDescent="0.45">
      <c r="D1743" s="23"/>
      <c r="K1743" s="95"/>
      <c r="M1743" s="95"/>
      <c r="N1743" s="95"/>
      <c r="O1743" s="117"/>
      <c r="P1743" s="95"/>
      <c r="Q1743" s="95"/>
      <c r="R1743" s="95"/>
      <c r="S1743" s="426"/>
      <c r="U1743" s="95"/>
      <c r="Z1743" s="95"/>
    </row>
    <row r="1744" spans="4:26" x14ac:dyDescent="0.45">
      <c r="D1744" s="23"/>
      <c r="K1744" s="95"/>
      <c r="M1744" s="95"/>
      <c r="N1744" s="95"/>
      <c r="O1744" s="117"/>
      <c r="P1744" s="95"/>
      <c r="Q1744" s="95"/>
      <c r="R1744" s="95"/>
      <c r="S1744" s="426"/>
      <c r="U1744" s="95"/>
      <c r="Z1744" s="95"/>
    </row>
    <row r="1745" spans="4:26" x14ac:dyDescent="0.45">
      <c r="D1745" s="23"/>
      <c r="K1745" s="95"/>
      <c r="M1745" s="95"/>
      <c r="N1745" s="95"/>
      <c r="O1745" s="117"/>
      <c r="P1745" s="95"/>
      <c r="Q1745" s="95"/>
      <c r="R1745" s="95"/>
      <c r="S1745" s="426"/>
      <c r="U1745" s="95"/>
      <c r="Z1745" s="95"/>
    </row>
    <row r="1746" spans="4:26" x14ac:dyDescent="0.45">
      <c r="D1746" s="23"/>
      <c r="K1746" s="95"/>
      <c r="M1746" s="95"/>
      <c r="N1746" s="95"/>
      <c r="O1746" s="117"/>
      <c r="P1746" s="95"/>
      <c r="Q1746" s="95"/>
      <c r="R1746" s="95"/>
      <c r="S1746" s="426"/>
      <c r="U1746" s="95"/>
      <c r="Z1746" s="95"/>
    </row>
    <row r="1747" spans="4:26" x14ac:dyDescent="0.45">
      <c r="D1747" s="23"/>
      <c r="K1747" s="95"/>
      <c r="M1747" s="95"/>
      <c r="N1747" s="95"/>
      <c r="O1747" s="117"/>
      <c r="P1747" s="95"/>
      <c r="Q1747" s="95"/>
      <c r="R1747" s="95"/>
      <c r="S1747" s="426"/>
      <c r="U1747" s="95"/>
      <c r="Z1747" s="95"/>
    </row>
    <row r="1748" spans="4:26" x14ac:dyDescent="0.45">
      <c r="D1748" s="23"/>
      <c r="K1748" s="95"/>
      <c r="M1748" s="95"/>
      <c r="N1748" s="95"/>
      <c r="O1748" s="117"/>
      <c r="P1748" s="95"/>
      <c r="Q1748" s="95"/>
      <c r="R1748" s="95"/>
      <c r="S1748" s="426"/>
      <c r="U1748" s="95"/>
      <c r="Z1748" s="95"/>
    </row>
    <row r="1749" spans="4:26" x14ac:dyDescent="0.45">
      <c r="D1749" s="23"/>
      <c r="K1749" s="95"/>
      <c r="M1749" s="95"/>
      <c r="N1749" s="95"/>
      <c r="O1749" s="117"/>
      <c r="P1749" s="95"/>
      <c r="Q1749" s="95"/>
      <c r="R1749" s="95"/>
      <c r="S1749" s="426"/>
      <c r="U1749" s="95"/>
      <c r="Z1749" s="95"/>
    </row>
    <row r="1750" spans="4:26" x14ac:dyDescent="0.45">
      <c r="D1750" s="23"/>
      <c r="K1750" s="95"/>
      <c r="M1750" s="95"/>
      <c r="N1750" s="95"/>
      <c r="O1750" s="117"/>
      <c r="P1750" s="95"/>
      <c r="Q1750" s="95"/>
      <c r="R1750" s="95"/>
      <c r="S1750" s="426"/>
      <c r="U1750" s="95"/>
      <c r="Z1750" s="95"/>
    </row>
    <row r="1751" spans="4:26" x14ac:dyDescent="0.45">
      <c r="D1751" s="23"/>
      <c r="K1751" s="95"/>
      <c r="M1751" s="95"/>
      <c r="N1751" s="95"/>
      <c r="O1751" s="117"/>
      <c r="P1751" s="95"/>
      <c r="Q1751" s="95"/>
      <c r="R1751" s="95"/>
      <c r="S1751" s="426"/>
      <c r="U1751" s="95"/>
      <c r="Z1751" s="95"/>
    </row>
    <row r="1752" spans="4:26" x14ac:dyDescent="0.45">
      <c r="D1752" s="23"/>
      <c r="K1752" s="95"/>
      <c r="M1752" s="95"/>
      <c r="N1752" s="95"/>
      <c r="O1752" s="117"/>
      <c r="P1752" s="95"/>
      <c r="Q1752" s="95"/>
      <c r="R1752" s="95"/>
      <c r="S1752" s="426"/>
      <c r="U1752" s="95"/>
      <c r="Z1752" s="95"/>
    </row>
    <row r="1753" spans="4:26" x14ac:dyDescent="0.45">
      <c r="D1753" s="23"/>
      <c r="K1753" s="95"/>
      <c r="M1753" s="95"/>
      <c r="N1753" s="95"/>
      <c r="O1753" s="117"/>
      <c r="P1753" s="95"/>
      <c r="Q1753" s="95"/>
      <c r="R1753" s="95"/>
      <c r="S1753" s="426"/>
      <c r="U1753" s="95"/>
      <c r="Z1753" s="95"/>
    </row>
    <row r="1754" spans="4:26" x14ac:dyDescent="0.45">
      <c r="D1754" s="23"/>
      <c r="K1754" s="95"/>
      <c r="M1754" s="95"/>
      <c r="N1754" s="95"/>
      <c r="O1754" s="117"/>
      <c r="P1754" s="95"/>
      <c r="Q1754" s="95"/>
      <c r="R1754" s="95"/>
      <c r="S1754" s="426"/>
      <c r="U1754" s="95"/>
      <c r="Z1754" s="95"/>
    </row>
    <row r="1755" spans="4:26" x14ac:dyDescent="0.45">
      <c r="D1755" s="23"/>
      <c r="K1755" s="95"/>
      <c r="M1755" s="95"/>
      <c r="N1755" s="95"/>
      <c r="O1755" s="117"/>
      <c r="P1755" s="95"/>
      <c r="Q1755" s="95"/>
      <c r="R1755" s="95"/>
      <c r="S1755" s="426"/>
      <c r="U1755" s="95"/>
      <c r="Z1755" s="95"/>
    </row>
    <row r="1756" spans="4:26" x14ac:dyDescent="0.45">
      <c r="D1756" s="23"/>
      <c r="K1756" s="95"/>
      <c r="M1756" s="95"/>
      <c r="N1756" s="95"/>
      <c r="O1756" s="117"/>
      <c r="P1756" s="95"/>
      <c r="Q1756" s="95"/>
      <c r="R1756" s="95"/>
      <c r="S1756" s="426"/>
      <c r="U1756" s="95"/>
      <c r="Z1756" s="95"/>
    </row>
    <row r="1757" spans="4:26" x14ac:dyDescent="0.45">
      <c r="D1757" s="23"/>
      <c r="K1757" s="95"/>
      <c r="M1757" s="95"/>
      <c r="N1757" s="95"/>
      <c r="O1757" s="117"/>
      <c r="P1757" s="95"/>
      <c r="Q1757" s="95"/>
      <c r="R1757" s="95"/>
      <c r="S1757" s="426"/>
      <c r="U1757" s="95"/>
      <c r="Z1757" s="95"/>
    </row>
    <row r="1758" spans="4:26" x14ac:dyDescent="0.45">
      <c r="D1758" s="23"/>
      <c r="K1758" s="95"/>
      <c r="M1758" s="95"/>
      <c r="N1758" s="95"/>
      <c r="O1758" s="117"/>
      <c r="P1758" s="95"/>
      <c r="Q1758" s="95"/>
      <c r="R1758" s="95"/>
      <c r="S1758" s="426"/>
      <c r="U1758" s="95"/>
      <c r="Z1758" s="95"/>
    </row>
    <row r="1759" spans="4:26" x14ac:dyDescent="0.45">
      <c r="D1759" s="23"/>
      <c r="K1759" s="95"/>
      <c r="M1759" s="95"/>
      <c r="N1759" s="95"/>
      <c r="O1759" s="117"/>
      <c r="P1759" s="95"/>
      <c r="Q1759" s="95"/>
      <c r="R1759" s="95"/>
      <c r="S1759" s="426"/>
      <c r="U1759" s="95"/>
      <c r="Z1759" s="95"/>
    </row>
    <row r="1760" spans="4:26" x14ac:dyDescent="0.45">
      <c r="D1760" s="23"/>
      <c r="K1760" s="95"/>
      <c r="M1760" s="95"/>
      <c r="N1760" s="95"/>
      <c r="O1760" s="117"/>
      <c r="P1760" s="95"/>
      <c r="Q1760" s="95"/>
      <c r="R1760" s="95"/>
      <c r="S1760" s="426"/>
      <c r="U1760" s="95"/>
      <c r="Z1760" s="95"/>
    </row>
    <row r="1761" spans="4:26" x14ac:dyDescent="0.45">
      <c r="D1761" s="23"/>
      <c r="K1761" s="95"/>
      <c r="M1761" s="95"/>
      <c r="N1761" s="95"/>
      <c r="O1761" s="117"/>
      <c r="P1761" s="95"/>
      <c r="Q1761" s="95"/>
      <c r="R1761" s="95"/>
      <c r="S1761" s="426"/>
      <c r="U1761" s="95"/>
      <c r="Z1761" s="95"/>
    </row>
    <row r="1762" spans="4:26" x14ac:dyDescent="0.45">
      <c r="D1762" s="23"/>
      <c r="K1762" s="95"/>
      <c r="M1762" s="95"/>
      <c r="N1762" s="95"/>
      <c r="O1762" s="117"/>
      <c r="P1762" s="95"/>
      <c r="Q1762" s="95"/>
      <c r="R1762" s="95"/>
      <c r="S1762" s="426"/>
      <c r="U1762" s="95"/>
      <c r="Z1762" s="95"/>
    </row>
    <row r="1763" spans="4:26" x14ac:dyDescent="0.45">
      <c r="D1763" s="23"/>
      <c r="K1763" s="95"/>
      <c r="M1763" s="95"/>
      <c r="N1763" s="95"/>
      <c r="O1763" s="117"/>
      <c r="P1763" s="95"/>
      <c r="Q1763" s="95"/>
      <c r="R1763" s="95"/>
      <c r="S1763" s="426"/>
      <c r="U1763" s="95"/>
      <c r="Z1763" s="95"/>
    </row>
    <row r="1764" spans="4:26" x14ac:dyDescent="0.45">
      <c r="D1764" s="23"/>
      <c r="K1764" s="95"/>
      <c r="M1764" s="95"/>
      <c r="N1764" s="95"/>
      <c r="O1764" s="117"/>
      <c r="P1764" s="95"/>
      <c r="Q1764" s="95"/>
      <c r="R1764" s="95"/>
      <c r="S1764" s="426"/>
      <c r="U1764" s="95"/>
      <c r="Z1764" s="95"/>
    </row>
    <row r="1765" spans="4:26" x14ac:dyDescent="0.45">
      <c r="D1765" s="23"/>
      <c r="K1765" s="95"/>
      <c r="M1765" s="95"/>
      <c r="N1765" s="95"/>
      <c r="O1765" s="117"/>
      <c r="P1765" s="95"/>
      <c r="Q1765" s="95"/>
      <c r="R1765" s="95"/>
      <c r="S1765" s="426"/>
      <c r="U1765" s="95"/>
      <c r="Z1765" s="95"/>
    </row>
    <row r="1766" spans="4:26" x14ac:dyDescent="0.45">
      <c r="D1766" s="23"/>
      <c r="K1766" s="95"/>
      <c r="M1766" s="95"/>
      <c r="N1766" s="95"/>
      <c r="O1766" s="117"/>
      <c r="P1766" s="95"/>
      <c r="Q1766" s="95"/>
      <c r="R1766" s="95"/>
      <c r="S1766" s="426"/>
      <c r="U1766" s="95"/>
      <c r="Z1766" s="95"/>
    </row>
    <row r="1767" spans="4:26" x14ac:dyDescent="0.45">
      <c r="D1767" s="23"/>
      <c r="K1767" s="95"/>
      <c r="M1767" s="95"/>
      <c r="N1767" s="95"/>
      <c r="O1767" s="117"/>
      <c r="P1767" s="95"/>
      <c r="Q1767" s="95"/>
      <c r="R1767" s="95"/>
      <c r="S1767" s="426"/>
      <c r="U1767" s="95"/>
      <c r="Z1767" s="95"/>
    </row>
    <row r="1768" spans="4:26" x14ac:dyDescent="0.45">
      <c r="D1768" s="23"/>
      <c r="K1768" s="95"/>
      <c r="M1768" s="95"/>
      <c r="N1768" s="95"/>
      <c r="O1768" s="117"/>
      <c r="P1768" s="95"/>
      <c r="Q1768" s="95"/>
      <c r="R1768" s="95"/>
      <c r="S1768" s="426"/>
      <c r="U1768" s="95"/>
      <c r="Z1768" s="95"/>
    </row>
    <row r="1769" spans="4:26" x14ac:dyDescent="0.45">
      <c r="D1769" s="23"/>
      <c r="K1769" s="95"/>
      <c r="M1769" s="95"/>
      <c r="N1769" s="95"/>
      <c r="O1769" s="117"/>
      <c r="P1769" s="95"/>
      <c r="Q1769" s="95"/>
      <c r="R1769" s="95"/>
      <c r="S1769" s="426"/>
      <c r="U1769" s="95"/>
      <c r="Z1769" s="95"/>
    </row>
    <row r="1770" spans="4:26" x14ac:dyDescent="0.45">
      <c r="D1770" s="23"/>
      <c r="K1770" s="95"/>
      <c r="M1770" s="95"/>
      <c r="N1770" s="95"/>
      <c r="O1770" s="117"/>
      <c r="P1770" s="95"/>
      <c r="Q1770" s="95"/>
      <c r="R1770" s="95"/>
      <c r="S1770" s="426"/>
      <c r="U1770" s="95"/>
      <c r="Z1770" s="95"/>
    </row>
    <row r="1771" spans="4:26" x14ac:dyDescent="0.45">
      <c r="D1771" s="23"/>
      <c r="K1771" s="95"/>
      <c r="M1771" s="95"/>
      <c r="N1771" s="95"/>
      <c r="O1771" s="117"/>
      <c r="P1771" s="95"/>
      <c r="Q1771" s="95"/>
      <c r="R1771" s="95"/>
      <c r="S1771" s="426"/>
      <c r="U1771" s="95"/>
      <c r="Z1771" s="95"/>
    </row>
    <row r="1772" spans="4:26" x14ac:dyDescent="0.45">
      <c r="D1772" s="23"/>
      <c r="K1772" s="95"/>
      <c r="M1772" s="95"/>
      <c r="N1772" s="95"/>
      <c r="O1772" s="117"/>
      <c r="P1772" s="95"/>
      <c r="Q1772" s="95"/>
      <c r="R1772" s="95"/>
      <c r="S1772" s="426"/>
      <c r="U1772" s="95"/>
      <c r="Z1772" s="95"/>
    </row>
    <row r="1773" spans="4:26" x14ac:dyDescent="0.45">
      <c r="D1773" s="23"/>
      <c r="K1773" s="95"/>
      <c r="M1773" s="95"/>
      <c r="N1773" s="95"/>
      <c r="O1773" s="117"/>
      <c r="P1773" s="95"/>
      <c r="Q1773" s="95"/>
      <c r="R1773" s="95"/>
      <c r="S1773" s="426"/>
      <c r="U1773" s="95"/>
      <c r="Z1773" s="95"/>
    </row>
    <row r="1774" spans="4:26" x14ac:dyDescent="0.45">
      <c r="D1774" s="23"/>
      <c r="K1774" s="95"/>
      <c r="M1774" s="95"/>
      <c r="N1774" s="95"/>
      <c r="O1774" s="117"/>
      <c r="P1774" s="95"/>
      <c r="Q1774" s="95"/>
      <c r="R1774" s="95"/>
      <c r="S1774" s="426"/>
      <c r="U1774" s="95"/>
      <c r="Z1774" s="95"/>
    </row>
    <row r="1775" spans="4:26" x14ac:dyDescent="0.45">
      <c r="D1775" s="23"/>
      <c r="K1775" s="95"/>
      <c r="M1775" s="95"/>
      <c r="N1775" s="95"/>
      <c r="O1775" s="117"/>
      <c r="P1775" s="95"/>
      <c r="Q1775" s="95"/>
      <c r="R1775" s="95"/>
      <c r="S1775" s="426"/>
      <c r="U1775" s="95"/>
      <c r="Z1775" s="95"/>
    </row>
    <row r="1776" spans="4:26" x14ac:dyDescent="0.45">
      <c r="D1776" s="23"/>
      <c r="K1776" s="95"/>
      <c r="M1776" s="95"/>
      <c r="N1776" s="95"/>
      <c r="O1776" s="117"/>
      <c r="P1776" s="95"/>
      <c r="Q1776" s="95"/>
      <c r="R1776" s="95"/>
      <c r="S1776" s="426"/>
      <c r="U1776" s="95"/>
      <c r="Z1776" s="95"/>
    </row>
    <row r="1777" spans="4:26" x14ac:dyDescent="0.45">
      <c r="D1777" s="23"/>
      <c r="K1777" s="95"/>
      <c r="M1777" s="95"/>
      <c r="N1777" s="95"/>
      <c r="O1777" s="117"/>
      <c r="P1777" s="95"/>
      <c r="Q1777" s="95"/>
      <c r="R1777" s="95"/>
      <c r="S1777" s="426"/>
      <c r="U1777" s="95"/>
      <c r="Z1777" s="95"/>
    </row>
    <row r="1778" spans="4:26" x14ac:dyDescent="0.45">
      <c r="D1778" s="23"/>
      <c r="K1778" s="95"/>
      <c r="M1778" s="95"/>
      <c r="N1778" s="95"/>
      <c r="O1778" s="117"/>
      <c r="P1778" s="95"/>
      <c r="Q1778" s="95"/>
      <c r="R1778" s="95"/>
      <c r="S1778" s="426"/>
      <c r="U1778" s="95"/>
      <c r="Z1778" s="95"/>
    </row>
    <row r="1779" spans="4:26" x14ac:dyDescent="0.45">
      <c r="D1779" s="23"/>
      <c r="K1779" s="95"/>
      <c r="M1779" s="95"/>
      <c r="N1779" s="95"/>
      <c r="O1779" s="117"/>
      <c r="P1779" s="95"/>
      <c r="Q1779" s="95"/>
      <c r="R1779" s="95"/>
      <c r="S1779" s="426"/>
      <c r="U1779" s="95"/>
      <c r="Z1779" s="95"/>
    </row>
    <row r="1780" spans="4:26" x14ac:dyDescent="0.45">
      <c r="D1780" s="23"/>
      <c r="K1780" s="95"/>
      <c r="M1780" s="95"/>
      <c r="N1780" s="95"/>
      <c r="O1780" s="117"/>
      <c r="P1780" s="95"/>
      <c r="Q1780" s="95"/>
      <c r="R1780" s="95"/>
      <c r="S1780" s="426"/>
      <c r="U1780" s="95"/>
      <c r="Z1780" s="95"/>
    </row>
    <row r="1781" spans="4:26" x14ac:dyDescent="0.45">
      <c r="D1781" s="23"/>
      <c r="K1781" s="95"/>
      <c r="M1781" s="95"/>
      <c r="N1781" s="95"/>
      <c r="O1781" s="117"/>
      <c r="P1781" s="95"/>
      <c r="Q1781" s="95"/>
      <c r="R1781" s="95"/>
      <c r="S1781" s="426"/>
      <c r="U1781" s="95"/>
      <c r="Z1781" s="95"/>
    </row>
    <row r="1782" spans="4:26" x14ac:dyDescent="0.45">
      <c r="D1782" s="23"/>
      <c r="K1782" s="95"/>
      <c r="M1782" s="95"/>
      <c r="N1782" s="95"/>
      <c r="O1782" s="117"/>
      <c r="P1782" s="95"/>
      <c r="Q1782" s="95"/>
      <c r="R1782" s="95"/>
      <c r="S1782" s="426"/>
      <c r="U1782" s="95"/>
      <c r="Z1782" s="95"/>
    </row>
    <row r="1783" spans="4:26" x14ac:dyDescent="0.45">
      <c r="D1783" s="23"/>
      <c r="K1783" s="95"/>
      <c r="M1783" s="95"/>
      <c r="N1783" s="95"/>
      <c r="O1783" s="117"/>
      <c r="P1783" s="95"/>
      <c r="Q1783" s="95"/>
      <c r="R1783" s="95"/>
      <c r="S1783" s="426"/>
      <c r="U1783" s="95"/>
      <c r="Z1783" s="95"/>
    </row>
    <row r="1784" spans="4:26" x14ac:dyDescent="0.45">
      <c r="D1784" s="23"/>
      <c r="K1784" s="95"/>
      <c r="M1784" s="95"/>
      <c r="N1784" s="95"/>
      <c r="O1784" s="117"/>
      <c r="P1784" s="95"/>
      <c r="Q1784" s="95"/>
      <c r="R1784" s="95"/>
      <c r="S1784" s="426"/>
      <c r="U1784" s="95"/>
      <c r="Z1784" s="95"/>
    </row>
    <row r="1785" spans="4:26" x14ac:dyDescent="0.45">
      <c r="D1785" s="23"/>
      <c r="K1785" s="95"/>
      <c r="M1785" s="95"/>
      <c r="N1785" s="95"/>
      <c r="O1785" s="117"/>
      <c r="P1785" s="95"/>
      <c r="Q1785" s="95"/>
      <c r="R1785" s="95"/>
      <c r="S1785" s="426"/>
      <c r="U1785" s="95"/>
      <c r="Z1785" s="95"/>
    </row>
    <row r="1786" spans="4:26" x14ac:dyDescent="0.45">
      <c r="D1786" s="23"/>
      <c r="K1786" s="95"/>
      <c r="M1786" s="95"/>
      <c r="N1786" s="95"/>
      <c r="O1786" s="117"/>
      <c r="P1786" s="95"/>
      <c r="Q1786" s="95"/>
      <c r="R1786" s="95"/>
      <c r="S1786" s="426"/>
      <c r="U1786" s="95"/>
      <c r="Z1786" s="95"/>
    </row>
    <row r="1787" spans="4:26" x14ac:dyDescent="0.45">
      <c r="D1787" s="23"/>
      <c r="K1787" s="95"/>
      <c r="M1787" s="95"/>
      <c r="N1787" s="95"/>
      <c r="O1787" s="117"/>
      <c r="P1787" s="95"/>
      <c r="Q1787" s="95"/>
      <c r="R1787" s="95"/>
      <c r="S1787" s="426"/>
      <c r="U1787" s="95"/>
      <c r="Z1787" s="95"/>
    </row>
    <row r="1788" spans="4:26" x14ac:dyDescent="0.45">
      <c r="D1788" s="23"/>
      <c r="K1788" s="95"/>
      <c r="M1788" s="95"/>
      <c r="N1788" s="95"/>
      <c r="O1788" s="117"/>
      <c r="P1788" s="95"/>
      <c r="Q1788" s="95"/>
      <c r="R1788" s="95"/>
      <c r="S1788" s="426"/>
      <c r="U1788" s="95"/>
      <c r="Z1788" s="95"/>
    </row>
    <row r="1789" spans="4:26" x14ac:dyDescent="0.45">
      <c r="D1789" s="23"/>
      <c r="K1789" s="95"/>
      <c r="M1789" s="95"/>
      <c r="N1789" s="95"/>
      <c r="O1789" s="117"/>
      <c r="P1789" s="95"/>
      <c r="Q1789" s="95"/>
      <c r="R1789" s="95"/>
      <c r="S1789" s="426"/>
      <c r="U1789" s="95"/>
      <c r="Z1789" s="95"/>
    </row>
    <row r="1790" spans="4:26" x14ac:dyDescent="0.45">
      <c r="D1790" s="23"/>
      <c r="K1790" s="95"/>
      <c r="M1790" s="95"/>
      <c r="N1790" s="95"/>
      <c r="O1790" s="117"/>
      <c r="P1790" s="95"/>
      <c r="Q1790" s="95"/>
      <c r="R1790" s="95"/>
      <c r="S1790" s="426"/>
      <c r="U1790" s="95"/>
      <c r="Z1790" s="95"/>
    </row>
    <row r="1791" spans="4:26" x14ac:dyDescent="0.45">
      <c r="D1791" s="23"/>
      <c r="K1791" s="95"/>
      <c r="M1791" s="95"/>
      <c r="N1791" s="95"/>
      <c r="O1791" s="117"/>
      <c r="P1791" s="95"/>
      <c r="Q1791" s="95"/>
      <c r="R1791" s="95"/>
      <c r="S1791" s="426"/>
      <c r="U1791" s="95"/>
      <c r="Z1791" s="95"/>
    </row>
    <row r="1792" spans="4:26" x14ac:dyDescent="0.45">
      <c r="D1792" s="23"/>
      <c r="K1792" s="95"/>
      <c r="M1792" s="95"/>
      <c r="N1792" s="95"/>
      <c r="O1792" s="117"/>
      <c r="P1792" s="95"/>
      <c r="Q1792" s="95"/>
      <c r="R1792" s="95"/>
      <c r="S1792" s="426"/>
      <c r="U1792" s="95"/>
      <c r="Z1792" s="95"/>
    </row>
    <row r="1793" spans="4:26" x14ac:dyDescent="0.45">
      <c r="D1793" s="23"/>
      <c r="K1793" s="95"/>
      <c r="M1793" s="95"/>
      <c r="N1793" s="95"/>
      <c r="O1793" s="117"/>
      <c r="P1793" s="95"/>
      <c r="Q1793" s="95"/>
      <c r="R1793" s="95"/>
      <c r="S1793" s="426"/>
      <c r="U1793" s="95"/>
      <c r="Z1793" s="95"/>
    </row>
    <row r="1794" spans="4:26" x14ac:dyDescent="0.45">
      <c r="D1794" s="23"/>
      <c r="K1794" s="95"/>
      <c r="M1794" s="95"/>
      <c r="N1794" s="95"/>
      <c r="O1794" s="117"/>
      <c r="P1794" s="95"/>
      <c r="Q1794" s="95"/>
      <c r="R1794" s="95"/>
      <c r="S1794" s="426"/>
      <c r="U1794" s="95"/>
      <c r="Z1794" s="95"/>
    </row>
    <row r="1795" spans="4:26" x14ac:dyDescent="0.45">
      <c r="D1795" s="23"/>
      <c r="K1795" s="95"/>
      <c r="M1795" s="95"/>
      <c r="N1795" s="95"/>
      <c r="O1795" s="117"/>
      <c r="P1795" s="95"/>
      <c r="Q1795" s="95"/>
      <c r="R1795" s="95"/>
      <c r="S1795" s="426"/>
      <c r="U1795" s="95"/>
      <c r="Z1795" s="95"/>
    </row>
    <row r="1796" spans="4:26" x14ac:dyDescent="0.45">
      <c r="D1796" s="23"/>
      <c r="K1796" s="95"/>
      <c r="M1796" s="95"/>
      <c r="N1796" s="95"/>
      <c r="O1796" s="117"/>
      <c r="P1796" s="95"/>
      <c r="Q1796" s="95"/>
      <c r="R1796" s="95"/>
      <c r="S1796" s="426"/>
      <c r="U1796" s="95"/>
      <c r="Z1796" s="95"/>
    </row>
    <row r="1797" spans="4:26" x14ac:dyDescent="0.45">
      <c r="D1797" s="23"/>
      <c r="K1797" s="95"/>
      <c r="M1797" s="95"/>
      <c r="N1797" s="95"/>
      <c r="O1797" s="117"/>
      <c r="P1797" s="95"/>
      <c r="Q1797" s="95"/>
      <c r="R1797" s="95"/>
      <c r="S1797" s="426"/>
      <c r="U1797" s="95"/>
      <c r="Z1797" s="95"/>
    </row>
    <row r="1798" spans="4:26" x14ac:dyDescent="0.45">
      <c r="D1798" s="23"/>
      <c r="K1798" s="95"/>
      <c r="M1798" s="95"/>
      <c r="N1798" s="95"/>
      <c r="O1798" s="117"/>
      <c r="P1798" s="95"/>
      <c r="Q1798" s="95"/>
      <c r="R1798" s="95"/>
      <c r="S1798" s="426"/>
      <c r="U1798" s="95"/>
      <c r="Z1798" s="95"/>
    </row>
    <row r="1799" spans="4:26" x14ac:dyDescent="0.45">
      <c r="D1799" s="23"/>
      <c r="K1799" s="95"/>
      <c r="M1799" s="95"/>
      <c r="N1799" s="95"/>
      <c r="O1799" s="117"/>
      <c r="P1799" s="95"/>
      <c r="Q1799" s="95"/>
      <c r="R1799" s="95"/>
      <c r="S1799" s="426"/>
      <c r="U1799" s="95"/>
      <c r="Z1799" s="95"/>
    </row>
    <row r="1800" spans="4:26" x14ac:dyDescent="0.45">
      <c r="D1800" s="23"/>
      <c r="K1800" s="95"/>
      <c r="M1800" s="95"/>
      <c r="N1800" s="95"/>
      <c r="O1800" s="117"/>
      <c r="P1800" s="95"/>
      <c r="Q1800" s="95"/>
      <c r="R1800" s="95"/>
      <c r="S1800" s="426"/>
      <c r="U1800" s="95"/>
      <c r="Z1800" s="95"/>
    </row>
    <row r="1801" spans="4:26" x14ac:dyDescent="0.45">
      <c r="D1801" s="23"/>
      <c r="K1801" s="95"/>
      <c r="M1801" s="95"/>
      <c r="N1801" s="95"/>
      <c r="O1801" s="117"/>
      <c r="P1801" s="95"/>
      <c r="Q1801" s="95"/>
      <c r="R1801" s="95"/>
      <c r="S1801" s="426"/>
      <c r="U1801" s="95"/>
      <c r="Z1801" s="95"/>
    </row>
    <row r="1802" spans="4:26" x14ac:dyDescent="0.45">
      <c r="D1802" s="23"/>
      <c r="K1802" s="95"/>
      <c r="M1802" s="95"/>
      <c r="N1802" s="95"/>
      <c r="O1802" s="117"/>
      <c r="P1802" s="95"/>
      <c r="Q1802" s="95"/>
      <c r="R1802" s="95"/>
      <c r="S1802" s="426"/>
      <c r="U1802" s="95"/>
      <c r="Z1802" s="95"/>
    </row>
    <row r="1803" spans="4:26" x14ac:dyDescent="0.45">
      <c r="D1803" s="23"/>
      <c r="K1803" s="95"/>
      <c r="M1803" s="95"/>
      <c r="N1803" s="95"/>
      <c r="O1803" s="117"/>
      <c r="P1803" s="95"/>
      <c r="Q1803" s="95"/>
      <c r="R1803" s="95"/>
      <c r="S1803" s="426"/>
      <c r="U1803" s="95"/>
      <c r="Z1803" s="95"/>
    </row>
    <row r="1804" spans="4:26" x14ac:dyDescent="0.45">
      <c r="D1804" s="23"/>
      <c r="K1804" s="95"/>
      <c r="M1804" s="95"/>
      <c r="N1804" s="95"/>
      <c r="O1804" s="117"/>
      <c r="P1804" s="95"/>
      <c r="Q1804" s="95"/>
      <c r="R1804" s="95"/>
      <c r="S1804" s="426"/>
      <c r="U1804" s="95"/>
      <c r="Z1804" s="95"/>
    </row>
    <row r="1805" spans="4:26" x14ac:dyDescent="0.45">
      <c r="D1805" s="23"/>
      <c r="K1805" s="95"/>
      <c r="M1805" s="95"/>
      <c r="N1805" s="95"/>
      <c r="O1805" s="117"/>
      <c r="P1805" s="95"/>
      <c r="Q1805" s="95"/>
      <c r="R1805" s="95"/>
      <c r="S1805" s="426"/>
      <c r="U1805" s="95"/>
      <c r="Z1805" s="95"/>
    </row>
    <row r="1806" spans="4:26" x14ac:dyDescent="0.45">
      <c r="D1806" s="23"/>
      <c r="K1806" s="95"/>
      <c r="M1806" s="95"/>
      <c r="N1806" s="95"/>
      <c r="O1806" s="117"/>
      <c r="P1806" s="95"/>
      <c r="Q1806" s="95"/>
      <c r="R1806" s="95"/>
      <c r="S1806" s="426"/>
      <c r="U1806" s="95"/>
      <c r="Z1806" s="95"/>
    </row>
    <row r="1807" spans="4:26" x14ac:dyDescent="0.45">
      <c r="D1807" s="23"/>
      <c r="K1807" s="95"/>
      <c r="M1807" s="95"/>
      <c r="N1807" s="95"/>
      <c r="O1807" s="117"/>
      <c r="P1807" s="95"/>
      <c r="Q1807" s="95"/>
      <c r="R1807" s="95"/>
      <c r="S1807" s="426"/>
      <c r="U1807" s="95"/>
      <c r="Z1807" s="95"/>
    </row>
    <row r="1808" spans="4:26" x14ac:dyDescent="0.45">
      <c r="D1808" s="23"/>
      <c r="K1808" s="95"/>
      <c r="M1808" s="95"/>
      <c r="N1808" s="95"/>
      <c r="O1808" s="117"/>
      <c r="P1808" s="95"/>
      <c r="Q1808" s="95"/>
      <c r="R1808" s="95"/>
      <c r="S1808" s="426"/>
      <c r="U1808" s="95"/>
      <c r="Z1808" s="95"/>
    </row>
    <row r="1809" spans="4:26" x14ac:dyDescent="0.45">
      <c r="D1809" s="23"/>
      <c r="K1809" s="95"/>
      <c r="M1809" s="95"/>
      <c r="N1809" s="95"/>
      <c r="O1809" s="117"/>
      <c r="P1809" s="95"/>
      <c r="Q1809" s="95"/>
      <c r="R1809" s="95"/>
      <c r="S1809" s="426"/>
      <c r="U1809" s="95"/>
      <c r="Z1809" s="95"/>
    </row>
    <row r="1810" spans="4:26" x14ac:dyDescent="0.45">
      <c r="D1810" s="23"/>
      <c r="K1810" s="95"/>
      <c r="M1810" s="95"/>
      <c r="N1810" s="95"/>
      <c r="O1810" s="117"/>
      <c r="P1810" s="95"/>
      <c r="Q1810" s="95"/>
      <c r="R1810" s="95"/>
      <c r="S1810" s="426"/>
      <c r="U1810" s="95"/>
      <c r="Z1810" s="95"/>
    </row>
    <row r="1811" spans="4:26" x14ac:dyDescent="0.45">
      <c r="D1811" s="23"/>
      <c r="K1811" s="95"/>
      <c r="M1811" s="95"/>
      <c r="N1811" s="95"/>
      <c r="O1811" s="117"/>
      <c r="P1811" s="95"/>
      <c r="Q1811" s="95"/>
      <c r="R1811" s="95"/>
      <c r="S1811" s="426"/>
      <c r="U1811" s="95"/>
      <c r="Z1811" s="95"/>
    </row>
    <row r="1812" spans="4:26" x14ac:dyDescent="0.45">
      <c r="D1812" s="23"/>
      <c r="K1812" s="95"/>
      <c r="M1812" s="95"/>
      <c r="N1812" s="95"/>
      <c r="O1812" s="117"/>
      <c r="P1812" s="95"/>
      <c r="Q1812" s="95"/>
      <c r="R1812" s="95"/>
      <c r="S1812" s="426"/>
      <c r="U1812" s="95"/>
      <c r="Z1812" s="95"/>
    </row>
    <row r="1813" spans="4:26" x14ac:dyDescent="0.45">
      <c r="D1813" s="23"/>
      <c r="K1813" s="95"/>
      <c r="M1813" s="95"/>
      <c r="N1813" s="95"/>
      <c r="O1813" s="117"/>
      <c r="P1813" s="95"/>
      <c r="Q1813" s="95"/>
      <c r="R1813" s="95"/>
      <c r="S1813" s="426"/>
      <c r="U1813" s="95"/>
      <c r="Z1813" s="95"/>
    </row>
    <row r="1814" spans="4:26" x14ac:dyDescent="0.45">
      <c r="D1814" s="23"/>
      <c r="K1814" s="95"/>
      <c r="M1814" s="95"/>
      <c r="N1814" s="95"/>
      <c r="O1814" s="117"/>
      <c r="P1814" s="95"/>
      <c r="Q1814" s="95"/>
      <c r="R1814" s="95"/>
      <c r="S1814" s="426"/>
      <c r="U1814" s="95"/>
      <c r="Z1814" s="95"/>
    </row>
    <row r="1815" spans="4:26" x14ac:dyDescent="0.45">
      <c r="D1815" s="23"/>
      <c r="K1815" s="95"/>
      <c r="M1815" s="95"/>
      <c r="N1815" s="95"/>
      <c r="O1815" s="117"/>
      <c r="P1815" s="95"/>
      <c r="Q1815" s="95"/>
      <c r="R1815" s="95"/>
      <c r="S1815" s="426"/>
      <c r="U1815" s="95"/>
      <c r="Z1815" s="95"/>
    </row>
    <row r="1816" spans="4:26" x14ac:dyDescent="0.45">
      <c r="D1816" s="23"/>
      <c r="K1816" s="95"/>
      <c r="M1816" s="95"/>
      <c r="N1816" s="95"/>
      <c r="O1816" s="117"/>
      <c r="P1816" s="95"/>
      <c r="Q1816" s="95"/>
      <c r="R1816" s="95"/>
      <c r="S1816" s="426"/>
      <c r="U1816" s="95"/>
      <c r="Z1816" s="95"/>
    </row>
    <row r="1817" spans="4:26" x14ac:dyDescent="0.45">
      <c r="D1817" s="23"/>
      <c r="K1817" s="95"/>
      <c r="M1817" s="95"/>
      <c r="N1817" s="95"/>
      <c r="O1817" s="117"/>
      <c r="P1817" s="95"/>
      <c r="Q1817" s="95"/>
      <c r="R1817" s="95"/>
      <c r="S1817" s="426"/>
      <c r="U1817" s="95"/>
      <c r="Z1817" s="95"/>
    </row>
    <row r="1818" spans="4:26" x14ac:dyDescent="0.45">
      <c r="D1818" s="23"/>
      <c r="K1818" s="95"/>
      <c r="M1818" s="95"/>
      <c r="N1818" s="95"/>
      <c r="O1818" s="117"/>
      <c r="P1818" s="95"/>
      <c r="Q1818" s="95"/>
      <c r="R1818" s="95"/>
      <c r="S1818" s="426"/>
      <c r="U1818" s="95"/>
      <c r="Z1818" s="95"/>
    </row>
    <row r="1819" spans="4:26" x14ac:dyDescent="0.45">
      <c r="D1819" s="23"/>
      <c r="K1819" s="95"/>
      <c r="M1819" s="95"/>
      <c r="N1819" s="95"/>
      <c r="O1819" s="117"/>
      <c r="P1819" s="95"/>
      <c r="Q1819" s="95"/>
      <c r="R1819" s="95"/>
      <c r="S1819" s="426"/>
      <c r="U1819" s="95"/>
      <c r="Z1819" s="95"/>
    </row>
    <row r="1820" spans="4:26" x14ac:dyDescent="0.45">
      <c r="D1820" s="23"/>
      <c r="K1820" s="95"/>
      <c r="M1820" s="95"/>
      <c r="N1820" s="95"/>
      <c r="O1820" s="117"/>
      <c r="P1820" s="95"/>
      <c r="Q1820" s="95"/>
      <c r="R1820" s="95"/>
      <c r="S1820" s="426"/>
      <c r="U1820" s="95"/>
      <c r="Z1820" s="95"/>
    </row>
    <row r="1821" spans="4:26" x14ac:dyDescent="0.45">
      <c r="D1821" s="23"/>
      <c r="K1821" s="95"/>
      <c r="M1821" s="95"/>
      <c r="N1821" s="95"/>
      <c r="O1821" s="117"/>
      <c r="P1821" s="95"/>
      <c r="Q1821" s="95"/>
      <c r="R1821" s="95"/>
      <c r="S1821" s="426"/>
      <c r="U1821" s="95"/>
      <c r="Z1821" s="95"/>
    </row>
    <row r="1822" spans="4:26" x14ac:dyDescent="0.45">
      <c r="D1822" s="23"/>
      <c r="K1822" s="95"/>
      <c r="M1822" s="95"/>
      <c r="N1822" s="95"/>
      <c r="O1822" s="117"/>
      <c r="P1822" s="95"/>
      <c r="Q1822" s="95"/>
      <c r="R1822" s="95"/>
      <c r="S1822" s="426"/>
      <c r="U1822" s="95"/>
      <c r="Z1822" s="95"/>
    </row>
    <row r="1823" spans="4:26" x14ac:dyDescent="0.45">
      <c r="D1823" s="23"/>
      <c r="K1823" s="95"/>
      <c r="M1823" s="95"/>
      <c r="N1823" s="95"/>
      <c r="O1823" s="117"/>
      <c r="P1823" s="95"/>
      <c r="Q1823" s="95"/>
      <c r="R1823" s="95"/>
      <c r="S1823" s="426"/>
      <c r="U1823" s="95"/>
      <c r="Z1823" s="95"/>
    </row>
    <row r="1824" spans="4:26" x14ac:dyDescent="0.45">
      <c r="D1824" s="23"/>
      <c r="K1824" s="95"/>
      <c r="M1824" s="95"/>
      <c r="N1824" s="95"/>
      <c r="O1824" s="117"/>
      <c r="P1824" s="95"/>
      <c r="Q1824" s="95"/>
      <c r="R1824" s="95"/>
      <c r="S1824" s="426"/>
      <c r="U1824" s="95"/>
      <c r="Z1824" s="95"/>
    </row>
    <row r="1825" spans="4:26" x14ac:dyDescent="0.45">
      <c r="D1825" s="23"/>
      <c r="K1825" s="95"/>
      <c r="M1825" s="95"/>
      <c r="N1825" s="95"/>
      <c r="O1825" s="117"/>
      <c r="P1825" s="95"/>
      <c r="Q1825" s="95"/>
      <c r="R1825" s="95"/>
      <c r="S1825" s="426"/>
      <c r="U1825" s="95"/>
      <c r="Z1825" s="95"/>
    </row>
    <row r="1826" spans="4:26" x14ac:dyDescent="0.45">
      <c r="D1826" s="23"/>
      <c r="K1826" s="95"/>
      <c r="M1826" s="95"/>
      <c r="N1826" s="95"/>
      <c r="O1826" s="117"/>
      <c r="P1826" s="95"/>
      <c r="Q1826" s="95"/>
      <c r="R1826" s="95"/>
      <c r="S1826" s="426"/>
      <c r="U1826" s="95"/>
      <c r="Z1826" s="95"/>
    </row>
    <row r="1827" spans="4:26" x14ac:dyDescent="0.45">
      <c r="D1827" s="23"/>
      <c r="K1827" s="95"/>
      <c r="M1827" s="95"/>
      <c r="N1827" s="95"/>
      <c r="O1827" s="117"/>
      <c r="P1827" s="95"/>
      <c r="Q1827" s="95"/>
      <c r="R1827" s="95"/>
      <c r="S1827" s="426"/>
      <c r="U1827" s="95"/>
      <c r="Z1827" s="95"/>
    </row>
    <row r="1828" spans="4:26" x14ac:dyDescent="0.45">
      <c r="D1828" s="23"/>
      <c r="K1828" s="95"/>
      <c r="M1828" s="95"/>
      <c r="N1828" s="95"/>
      <c r="O1828" s="117"/>
      <c r="P1828" s="95"/>
      <c r="Q1828" s="95"/>
      <c r="R1828" s="95"/>
      <c r="S1828" s="426"/>
      <c r="U1828" s="95"/>
      <c r="Z1828" s="95"/>
    </row>
    <row r="1829" spans="4:26" x14ac:dyDescent="0.45">
      <c r="D1829" s="23"/>
      <c r="K1829" s="95"/>
      <c r="M1829" s="95"/>
      <c r="N1829" s="95"/>
      <c r="O1829" s="117"/>
      <c r="P1829" s="95"/>
      <c r="Q1829" s="95"/>
      <c r="R1829" s="95"/>
      <c r="S1829" s="426"/>
      <c r="U1829" s="95"/>
      <c r="Z1829" s="95"/>
    </row>
    <row r="1830" spans="4:26" x14ac:dyDescent="0.45">
      <c r="D1830" s="23"/>
      <c r="K1830" s="95"/>
      <c r="M1830" s="95"/>
      <c r="N1830" s="95"/>
      <c r="O1830" s="117"/>
      <c r="P1830" s="95"/>
      <c r="Q1830" s="95"/>
      <c r="R1830" s="95"/>
      <c r="S1830" s="426"/>
      <c r="U1830" s="95"/>
      <c r="Z1830" s="95"/>
    </row>
    <row r="1831" spans="4:26" x14ac:dyDescent="0.45">
      <c r="D1831" s="23"/>
      <c r="K1831" s="95"/>
      <c r="M1831" s="95"/>
      <c r="N1831" s="95"/>
      <c r="O1831" s="117"/>
      <c r="P1831" s="95"/>
      <c r="Q1831" s="95"/>
      <c r="R1831" s="95"/>
      <c r="S1831" s="426"/>
      <c r="U1831" s="95"/>
      <c r="Z1831" s="95"/>
    </row>
    <row r="1832" spans="4:26" x14ac:dyDescent="0.45">
      <c r="D1832" s="23"/>
      <c r="K1832" s="95"/>
      <c r="M1832" s="95"/>
      <c r="N1832" s="95"/>
      <c r="O1832" s="117"/>
      <c r="P1832" s="95"/>
      <c r="Q1832" s="95"/>
      <c r="R1832" s="95"/>
      <c r="S1832" s="426"/>
      <c r="U1832" s="95"/>
      <c r="Z1832" s="95"/>
    </row>
    <row r="1833" spans="4:26" x14ac:dyDescent="0.45">
      <c r="D1833" s="23"/>
      <c r="K1833" s="95"/>
      <c r="M1833" s="95"/>
      <c r="N1833" s="95"/>
      <c r="O1833" s="117"/>
      <c r="P1833" s="95"/>
      <c r="Q1833" s="95"/>
      <c r="R1833" s="95"/>
      <c r="S1833" s="426"/>
      <c r="U1833" s="95"/>
      <c r="Z1833" s="95"/>
    </row>
    <row r="1834" spans="4:26" x14ac:dyDescent="0.45">
      <c r="D1834" s="23"/>
      <c r="K1834" s="95"/>
      <c r="M1834" s="95"/>
      <c r="N1834" s="95"/>
      <c r="O1834" s="117"/>
      <c r="P1834" s="95"/>
      <c r="Q1834" s="95"/>
      <c r="R1834" s="95"/>
      <c r="S1834" s="426"/>
      <c r="U1834" s="95"/>
      <c r="Z1834" s="95"/>
    </row>
    <row r="1835" spans="4:26" x14ac:dyDescent="0.45">
      <c r="D1835" s="23"/>
      <c r="K1835" s="95"/>
      <c r="M1835" s="95"/>
      <c r="N1835" s="95"/>
      <c r="O1835" s="117"/>
      <c r="P1835" s="95"/>
      <c r="Q1835" s="95"/>
      <c r="R1835" s="95"/>
      <c r="S1835" s="426"/>
      <c r="U1835" s="95"/>
      <c r="Z1835" s="95"/>
    </row>
    <row r="1836" spans="4:26" x14ac:dyDescent="0.45">
      <c r="D1836" s="23"/>
      <c r="K1836" s="95"/>
      <c r="M1836" s="95"/>
      <c r="N1836" s="95"/>
      <c r="O1836" s="117"/>
      <c r="P1836" s="95"/>
      <c r="Q1836" s="95"/>
      <c r="R1836" s="95"/>
      <c r="S1836" s="426"/>
      <c r="U1836" s="95"/>
      <c r="Z1836" s="95"/>
    </row>
    <row r="1837" spans="4:26" x14ac:dyDescent="0.45">
      <c r="D1837" s="23"/>
      <c r="K1837" s="95"/>
      <c r="M1837" s="95"/>
      <c r="N1837" s="95"/>
      <c r="O1837" s="117"/>
      <c r="P1837" s="95"/>
      <c r="Q1837" s="95"/>
      <c r="R1837" s="95"/>
      <c r="S1837" s="426"/>
      <c r="U1837" s="95"/>
      <c r="Z1837" s="95"/>
    </row>
    <row r="1838" spans="4:26" x14ac:dyDescent="0.45">
      <c r="D1838" s="23"/>
      <c r="K1838" s="95"/>
      <c r="M1838" s="95"/>
      <c r="N1838" s="95"/>
      <c r="O1838" s="117"/>
      <c r="P1838" s="95"/>
      <c r="Q1838" s="95"/>
      <c r="R1838" s="95"/>
      <c r="S1838" s="426"/>
      <c r="U1838" s="95"/>
      <c r="Z1838" s="95"/>
    </row>
    <row r="1839" spans="4:26" x14ac:dyDescent="0.45">
      <c r="D1839" s="23"/>
      <c r="K1839" s="95"/>
      <c r="M1839" s="95"/>
      <c r="N1839" s="95"/>
      <c r="O1839" s="117"/>
      <c r="P1839" s="95"/>
      <c r="Q1839" s="95"/>
      <c r="R1839" s="95"/>
      <c r="S1839" s="426"/>
      <c r="U1839" s="95"/>
      <c r="Z1839" s="95"/>
    </row>
    <row r="1840" spans="4:26" x14ac:dyDescent="0.45">
      <c r="D1840" s="23"/>
      <c r="K1840" s="95"/>
      <c r="M1840" s="95"/>
      <c r="N1840" s="95"/>
      <c r="O1840" s="117"/>
      <c r="P1840" s="95"/>
      <c r="Q1840" s="95"/>
      <c r="R1840" s="95"/>
      <c r="S1840" s="426"/>
      <c r="U1840" s="95"/>
      <c r="Z1840" s="95"/>
    </row>
    <row r="1841" spans="4:26" x14ac:dyDescent="0.45">
      <c r="D1841" s="23"/>
      <c r="K1841" s="95"/>
      <c r="M1841" s="95"/>
      <c r="N1841" s="95"/>
      <c r="O1841" s="117"/>
      <c r="P1841" s="95"/>
      <c r="Q1841" s="95"/>
      <c r="R1841" s="95"/>
      <c r="S1841" s="426"/>
      <c r="U1841" s="95"/>
      <c r="Z1841" s="95"/>
    </row>
    <row r="1842" spans="4:26" x14ac:dyDescent="0.45">
      <c r="D1842" s="23"/>
      <c r="K1842" s="95"/>
      <c r="M1842" s="95"/>
      <c r="N1842" s="95"/>
      <c r="O1842" s="117"/>
      <c r="P1842" s="95"/>
      <c r="Q1842" s="95"/>
      <c r="R1842" s="95"/>
      <c r="S1842" s="426"/>
      <c r="U1842" s="95"/>
      <c r="Z1842" s="95"/>
    </row>
    <row r="1843" spans="4:26" x14ac:dyDescent="0.45">
      <c r="D1843" s="23"/>
      <c r="K1843" s="95"/>
      <c r="M1843" s="95"/>
      <c r="N1843" s="95"/>
      <c r="O1843" s="117"/>
      <c r="P1843" s="95"/>
      <c r="Q1843" s="95"/>
      <c r="R1843" s="95"/>
      <c r="S1843" s="426"/>
      <c r="U1843" s="95"/>
      <c r="Z1843" s="95"/>
    </row>
    <row r="1844" spans="4:26" x14ac:dyDescent="0.45">
      <c r="D1844" s="23"/>
      <c r="K1844" s="95"/>
      <c r="M1844" s="95"/>
      <c r="N1844" s="95"/>
      <c r="O1844" s="117"/>
      <c r="P1844" s="95"/>
      <c r="Q1844" s="95"/>
      <c r="R1844" s="95"/>
      <c r="S1844" s="426"/>
      <c r="U1844" s="95"/>
      <c r="Z1844" s="95"/>
    </row>
    <row r="1845" spans="4:26" x14ac:dyDescent="0.45">
      <c r="D1845" s="23"/>
      <c r="K1845" s="95"/>
      <c r="M1845" s="95"/>
      <c r="N1845" s="95"/>
      <c r="O1845" s="117"/>
      <c r="P1845" s="95"/>
      <c r="Q1845" s="95"/>
      <c r="R1845" s="95"/>
      <c r="S1845" s="426"/>
      <c r="U1845" s="95"/>
      <c r="Z1845" s="95"/>
    </row>
    <row r="1846" spans="4:26" x14ac:dyDescent="0.45">
      <c r="D1846" s="23"/>
      <c r="K1846" s="95"/>
      <c r="M1846" s="95"/>
      <c r="N1846" s="95"/>
      <c r="O1846" s="117"/>
      <c r="P1846" s="95"/>
      <c r="Q1846" s="95"/>
      <c r="R1846" s="95"/>
      <c r="S1846" s="426"/>
      <c r="U1846" s="95"/>
      <c r="Z1846" s="95"/>
    </row>
    <row r="1847" spans="4:26" x14ac:dyDescent="0.45">
      <c r="D1847" s="23"/>
      <c r="K1847" s="95"/>
      <c r="M1847" s="95"/>
      <c r="N1847" s="95"/>
      <c r="O1847" s="117"/>
      <c r="P1847" s="95"/>
      <c r="Q1847" s="95"/>
      <c r="R1847" s="95"/>
      <c r="S1847" s="426"/>
      <c r="U1847" s="95"/>
      <c r="Z1847" s="95"/>
    </row>
    <row r="1848" spans="4:26" x14ac:dyDescent="0.45">
      <c r="D1848" s="23"/>
      <c r="K1848" s="95"/>
      <c r="M1848" s="95"/>
      <c r="N1848" s="95"/>
      <c r="O1848" s="117"/>
      <c r="P1848" s="95"/>
      <c r="Q1848" s="95"/>
      <c r="R1848" s="95"/>
      <c r="S1848" s="426"/>
      <c r="U1848" s="95"/>
      <c r="Z1848" s="95"/>
    </row>
    <row r="1849" spans="4:26" x14ac:dyDescent="0.45">
      <c r="D1849" s="23"/>
      <c r="K1849" s="95"/>
      <c r="M1849" s="95"/>
      <c r="N1849" s="95"/>
      <c r="O1849" s="117"/>
      <c r="P1849" s="95"/>
      <c r="Q1849" s="95"/>
      <c r="R1849" s="95"/>
      <c r="S1849" s="426"/>
      <c r="U1849" s="95"/>
      <c r="Z1849" s="95"/>
    </row>
    <row r="1850" spans="4:26" x14ac:dyDescent="0.45">
      <c r="D1850" s="23"/>
      <c r="K1850" s="95"/>
      <c r="M1850" s="95"/>
      <c r="N1850" s="95"/>
      <c r="O1850" s="117"/>
      <c r="P1850" s="95"/>
      <c r="Q1850" s="95"/>
      <c r="R1850" s="95"/>
      <c r="S1850" s="426"/>
      <c r="U1850" s="95"/>
      <c r="Z1850" s="95"/>
    </row>
    <row r="1851" spans="4:26" x14ac:dyDescent="0.45">
      <c r="D1851" s="23"/>
      <c r="K1851" s="95"/>
      <c r="M1851" s="95"/>
      <c r="N1851" s="95"/>
      <c r="O1851" s="117"/>
      <c r="P1851" s="95"/>
      <c r="Q1851" s="95"/>
      <c r="R1851" s="95"/>
      <c r="S1851" s="426"/>
      <c r="U1851" s="95"/>
      <c r="Z1851" s="95"/>
    </row>
    <row r="1852" spans="4:26" x14ac:dyDescent="0.45">
      <c r="D1852" s="23"/>
      <c r="K1852" s="95"/>
      <c r="M1852" s="95"/>
      <c r="N1852" s="95"/>
      <c r="O1852" s="117"/>
      <c r="P1852" s="95"/>
      <c r="Q1852" s="95"/>
      <c r="R1852" s="95"/>
      <c r="S1852" s="426"/>
      <c r="U1852" s="95"/>
      <c r="Z1852" s="95"/>
    </row>
    <row r="1853" spans="4:26" x14ac:dyDescent="0.45">
      <c r="D1853" s="23"/>
      <c r="K1853" s="95"/>
      <c r="M1853" s="95"/>
      <c r="N1853" s="95"/>
      <c r="O1853" s="117"/>
      <c r="P1853" s="95"/>
      <c r="Q1853" s="95"/>
      <c r="R1853" s="95"/>
      <c r="S1853" s="426"/>
      <c r="U1853" s="95"/>
      <c r="Z1853" s="95"/>
    </row>
    <row r="1854" spans="4:26" x14ac:dyDescent="0.45">
      <c r="D1854" s="23"/>
      <c r="K1854" s="95"/>
      <c r="M1854" s="95"/>
      <c r="N1854" s="95"/>
      <c r="O1854" s="117"/>
      <c r="P1854" s="95"/>
      <c r="Q1854" s="95"/>
      <c r="R1854" s="95"/>
      <c r="S1854" s="426"/>
      <c r="U1854" s="95"/>
      <c r="Z1854" s="95"/>
    </row>
    <row r="1855" spans="4:26" x14ac:dyDescent="0.45">
      <c r="D1855" s="23"/>
      <c r="K1855" s="95"/>
      <c r="M1855" s="95"/>
      <c r="N1855" s="95"/>
      <c r="O1855" s="117"/>
      <c r="P1855" s="95"/>
      <c r="Q1855" s="95"/>
      <c r="R1855" s="95"/>
      <c r="S1855" s="426"/>
      <c r="U1855" s="95"/>
      <c r="Z1855" s="95"/>
    </row>
    <row r="1856" spans="4:26" x14ac:dyDescent="0.45">
      <c r="D1856" s="23"/>
      <c r="K1856" s="95"/>
      <c r="M1856" s="95"/>
      <c r="N1856" s="95"/>
      <c r="O1856" s="117"/>
      <c r="P1856" s="95"/>
      <c r="Q1856" s="95"/>
      <c r="R1856" s="95"/>
      <c r="S1856" s="426"/>
      <c r="U1856" s="95"/>
      <c r="Z1856" s="95"/>
    </row>
    <row r="1857" spans="4:26" x14ac:dyDescent="0.45">
      <c r="D1857" s="23"/>
      <c r="K1857" s="95"/>
      <c r="M1857" s="95"/>
      <c r="N1857" s="95"/>
      <c r="O1857" s="117"/>
      <c r="P1857" s="95"/>
      <c r="Q1857" s="95"/>
      <c r="R1857" s="95"/>
      <c r="S1857" s="426"/>
      <c r="U1857" s="95"/>
      <c r="Z1857" s="95"/>
    </row>
    <row r="1858" spans="4:26" x14ac:dyDescent="0.45">
      <c r="D1858" s="23"/>
      <c r="K1858" s="95"/>
      <c r="M1858" s="95"/>
      <c r="N1858" s="95"/>
      <c r="O1858" s="117"/>
      <c r="P1858" s="95"/>
      <c r="Q1858" s="95"/>
      <c r="R1858" s="95"/>
      <c r="S1858" s="426"/>
      <c r="U1858" s="95"/>
      <c r="Z1858" s="95"/>
    </row>
    <row r="1859" spans="4:26" x14ac:dyDescent="0.45">
      <c r="D1859" s="23"/>
      <c r="K1859" s="95"/>
      <c r="M1859" s="95"/>
      <c r="N1859" s="95"/>
      <c r="O1859" s="117"/>
      <c r="P1859" s="95"/>
      <c r="Q1859" s="95"/>
      <c r="R1859" s="95"/>
      <c r="S1859" s="426"/>
      <c r="U1859" s="95"/>
      <c r="Z1859" s="95"/>
    </row>
    <row r="1860" spans="4:26" x14ac:dyDescent="0.45">
      <c r="D1860" s="23"/>
      <c r="K1860" s="95"/>
      <c r="M1860" s="95"/>
      <c r="N1860" s="95"/>
      <c r="O1860" s="117"/>
      <c r="P1860" s="95"/>
      <c r="Q1860" s="95"/>
      <c r="R1860" s="95"/>
      <c r="S1860" s="426"/>
      <c r="U1860" s="95"/>
      <c r="Z1860" s="95"/>
    </row>
    <row r="1861" spans="4:26" x14ac:dyDescent="0.45">
      <c r="D1861" s="23"/>
      <c r="K1861" s="95"/>
      <c r="M1861" s="95"/>
      <c r="N1861" s="95"/>
      <c r="O1861" s="117"/>
      <c r="P1861" s="95"/>
      <c r="Q1861" s="95"/>
      <c r="R1861" s="95"/>
      <c r="S1861" s="426"/>
      <c r="U1861" s="95"/>
      <c r="Z1861" s="95"/>
    </row>
    <row r="1862" spans="4:26" x14ac:dyDescent="0.45">
      <c r="D1862" s="23"/>
      <c r="K1862" s="95"/>
      <c r="M1862" s="95"/>
      <c r="N1862" s="95"/>
      <c r="O1862" s="117"/>
      <c r="P1862" s="95"/>
      <c r="Q1862" s="95"/>
      <c r="R1862" s="95"/>
      <c r="S1862" s="426"/>
      <c r="U1862" s="95"/>
      <c r="Z1862" s="95"/>
    </row>
    <row r="1863" spans="4:26" x14ac:dyDescent="0.45">
      <c r="D1863" s="23"/>
      <c r="K1863" s="95"/>
      <c r="M1863" s="95"/>
      <c r="N1863" s="95"/>
      <c r="O1863" s="117"/>
      <c r="P1863" s="95"/>
      <c r="Q1863" s="95"/>
      <c r="R1863" s="95"/>
      <c r="S1863" s="426"/>
      <c r="U1863" s="95"/>
      <c r="Z1863" s="95"/>
    </row>
    <row r="1864" spans="4:26" x14ac:dyDescent="0.45">
      <c r="D1864" s="23"/>
      <c r="K1864" s="95"/>
      <c r="M1864" s="95"/>
      <c r="N1864" s="95"/>
      <c r="O1864" s="117"/>
      <c r="P1864" s="95"/>
      <c r="Q1864" s="95"/>
      <c r="R1864" s="95"/>
      <c r="S1864" s="426"/>
      <c r="U1864" s="95"/>
      <c r="Z1864" s="95"/>
    </row>
    <row r="1865" spans="4:26" x14ac:dyDescent="0.45">
      <c r="D1865" s="23"/>
      <c r="K1865" s="95"/>
      <c r="M1865" s="95"/>
      <c r="N1865" s="95"/>
      <c r="O1865" s="117"/>
      <c r="P1865" s="95"/>
      <c r="Q1865" s="95"/>
      <c r="R1865" s="95"/>
      <c r="S1865" s="426"/>
      <c r="U1865" s="95"/>
      <c r="Z1865" s="95"/>
    </row>
    <row r="1866" spans="4:26" x14ac:dyDescent="0.45">
      <c r="D1866" s="23"/>
      <c r="K1866" s="95"/>
      <c r="M1866" s="95"/>
      <c r="N1866" s="95"/>
      <c r="O1866" s="117"/>
      <c r="P1866" s="95"/>
      <c r="Q1866" s="95"/>
      <c r="R1866" s="95"/>
      <c r="S1866" s="426"/>
      <c r="U1866" s="95"/>
      <c r="Z1866" s="95"/>
    </row>
    <row r="1867" spans="4:26" x14ac:dyDescent="0.45">
      <c r="D1867" s="23"/>
      <c r="K1867" s="95"/>
      <c r="M1867" s="95"/>
      <c r="N1867" s="95"/>
      <c r="O1867" s="117"/>
      <c r="P1867" s="95"/>
      <c r="Q1867" s="95"/>
      <c r="R1867" s="95"/>
      <c r="S1867" s="426"/>
      <c r="U1867" s="95"/>
      <c r="Z1867" s="95"/>
    </row>
    <row r="1868" spans="4:26" x14ac:dyDescent="0.45">
      <c r="D1868" s="23"/>
      <c r="K1868" s="95"/>
      <c r="M1868" s="95"/>
      <c r="N1868" s="95"/>
      <c r="O1868" s="117"/>
      <c r="P1868" s="95"/>
      <c r="Q1868" s="95"/>
      <c r="R1868" s="95"/>
      <c r="S1868" s="426"/>
      <c r="U1868" s="95"/>
      <c r="Z1868" s="95"/>
    </row>
    <row r="1869" spans="4:26" x14ac:dyDescent="0.45">
      <c r="D1869" s="23"/>
      <c r="K1869" s="95"/>
      <c r="M1869" s="95"/>
      <c r="N1869" s="95"/>
      <c r="O1869" s="117"/>
      <c r="P1869" s="95"/>
      <c r="Q1869" s="95"/>
      <c r="R1869" s="95"/>
      <c r="S1869" s="426"/>
      <c r="U1869" s="95"/>
      <c r="Z1869" s="95"/>
    </row>
    <row r="1870" spans="4:26" x14ac:dyDescent="0.45">
      <c r="D1870" s="23"/>
      <c r="K1870" s="95"/>
      <c r="M1870" s="95"/>
      <c r="N1870" s="95"/>
      <c r="O1870" s="117"/>
      <c r="P1870" s="95"/>
      <c r="Q1870" s="95"/>
      <c r="R1870" s="95"/>
      <c r="S1870" s="426"/>
      <c r="U1870" s="95"/>
      <c r="Z1870" s="95"/>
    </row>
    <row r="1871" spans="4:26" x14ac:dyDescent="0.45">
      <c r="D1871" s="23"/>
      <c r="K1871" s="95"/>
      <c r="M1871" s="95"/>
      <c r="N1871" s="95"/>
      <c r="O1871" s="117"/>
      <c r="P1871" s="95"/>
      <c r="Q1871" s="95"/>
      <c r="R1871" s="95"/>
      <c r="S1871" s="426"/>
      <c r="U1871" s="95"/>
      <c r="Z1871" s="95"/>
    </row>
    <row r="1872" spans="4:26" x14ac:dyDescent="0.45">
      <c r="D1872" s="23"/>
      <c r="K1872" s="95"/>
      <c r="M1872" s="95"/>
      <c r="N1872" s="95"/>
      <c r="O1872" s="117"/>
      <c r="P1872" s="95"/>
      <c r="Q1872" s="95"/>
      <c r="R1872" s="95"/>
      <c r="S1872" s="426"/>
      <c r="U1872" s="95"/>
      <c r="Z1872" s="95"/>
    </row>
    <row r="1873" spans="4:26" x14ac:dyDescent="0.45">
      <c r="D1873" s="23"/>
      <c r="K1873" s="95"/>
      <c r="M1873" s="95"/>
      <c r="N1873" s="95"/>
      <c r="O1873" s="117"/>
      <c r="P1873" s="95"/>
      <c r="Q1873" s="95"/>
      <c r="R1873" s="95"/>
      <c r="S1873" s="426"/>
      <c r="U1873" s="95"/>
      <c r="Z1873" s="95"/>
    </row>
    <row r="1874" spans="4:26" x14ac:dyDescent="0.45">
      <c r="D1874" s="23"/>
      <c r="K1874" s="95"/>
      <c r="M1874" s="95"/>
      <c r="N1874" s="95"/>
      <c r="O1874" s="117"/>
      <c r="P1874" s="95"/>
      <c r="Q1874" s="95"/>
      <c r="R1874" s="95"/>
      <c r="S1874" s="426"/>
      <c r="U1874" s="95"/>
      <c r="Z1874" s="95"/>
    </row>
    <row r="1875" spans="4:26" x14ac:dyDescent="0.45">
      <c r="D1875" s="23"/>
      <c r="K1875" s="95"/>
      <c r="M1875" s="95"/>
      <c r="N1875" s="95"/>
      <c r="O1875" s="117"/>
      <c r="P1875" s="95"/>
      <c r="Q1875" s="95"/>
      <c r="R1875" s="95"/>
      <c r="S1875" s="426"/>
      <c r="U1875" s="95"/>
      <c r="Z1875" s="95"/>
    </row>
    <row r="1876" spans="4:26" x14ac:dyDescent="0.45">
      <c r="D1876" s="23"/>
      <c r="K1876" s="95"/>
      <c r="M1876" s="95"/>
      <c r="N1876" s="95"/>
      <c r="O1876" s="117"/>
      <c r="P1876" s="95"/>
      <c r="Q1876" s="95"/>
      <c r="R1876" s="95"/>
      <c r="S1876" s="426"/>
      <c r="U1876" s="95"/>
      <c r="Z1876" s="95"/>
    </row>
    <row r="1877" spans="4:26" x14ac:dyDescent="0.45">
      <c r="D1877" s="23"/>
      <c r="K1877" s="95"/>
      <c r="M1877" s="95"/>
      <c r="N1877" s="95"/>
      <c r="O1877" s="117"/>
      <c r="P1877" s="95"/>
      <c r="Q1877" s="95"/>
      <c r="R1877" s="95"/>
      <c r="S1877" s="426"/>
      <c r="U1877" s="95"/>
      <c r="Z1877" s="95"/>
    </row>
    <row r="1878" spans="4:26" x14ac:dyDescent="0.45">
      <c r="D1878" s="23"/>
      <c r="K1878" s="95"/>
      <c r="M1878" s="95"/>
      <c r="N1878" s="95"/>
      <c r="O1878" s="117"/>
      <c r="P1878" s="95"/>
      <c r="Q1878" s="95"/>
      <c r="R1878" s="95"/>
      <c r="S1878" s="426"/>
      <c r="U1878" s="95"/>
      <c r="Z1878" s="95"/>
    </row>
    <row r="1879" spans="4:26" x14ac:dyDescent="0.45">
      <c r="D1879" s="23"/>
      <c r="K1879" s="95"/>
      <c r="M1879" s="95"/>
      <c r="N1879" s="95"/>
      <c r="O1879" s="117"/>
      <c r="P1879" s="95"/>
      <c r="Q1879" s="95"/>
      <c r="R1879" s="95"/>
      <c r="S1879" s="426"/>
      <c r="U1879" s="95"/>
      <c r="Z1879" s="95"/>
    </row>
    <row r="1880" spans="4:26" x14ac:dyDescent="0.45">
      <c r="D1880" s="23"/>
      <c r="K1880" s="95"/>
      <c r="M1880" s="95"/>
      <c r="N1880" s="95"/>
      <c r="O1880" s="117"/>
      <c r="P1880" s="95"/>
      <c r="Q1880" s="95"/>
      <c r="R1880" s="95"/>
      <c r="S1880" s="426"/>
      <c r="U1880" s="95"/>
      <c r="Z1880" s="95"/>
    </row>
    <row r="1881" spans="4:26" x14ac:dyDescent="0.45">
      <c r="D1881" s="23"/>
      <c r="K1881" s="95"/>
      <c r="M1881" s="95"/>
      <c r="N1881" s="95"/>
      <c r="O1881" s="117"/>
      <c r="P1881" s="95"/>
      <c r="Q1881" s="95"/>
      <c r="R1881" s="95"/>
      <c r="S1881" s="426"/>
      <c r="U1881" s="95"/>
      <c r="Z1881" s="95"/>
    </row>
    <row r="1882" spans="4:26" x14ac:dyDescent="0.45">
      <c r="D1882" s="23"/>
      <c r="K1882" s="95"/>
      <c r="M1882" s="95"/>
      <c r="N1882" s="95"/>
      <c r="O1882" s="117"/>
      <c r="P1882" s="95"/>
      <c r="Q1882" s="95"/>
      <c r="R1882" s="95"/>
      <c r="S1882" s="426"/>
      <c r="U1882" s="95"/>
      <c r="Z1882" s="95"/>
    </row>
    <row r="1883" spans="4:26" x14ac:dyDescent="0.45">
      <c r="D1883" s="23"/>
      <c r="K1883" s="95"/>
      <c r="M1883" s="95"/>
      <c r="N1883" s="95"/>
      <c r="O1883" s="117"/>
      <c r="P1883" s="95"/>
      <c r="Q1883" s="95"/>
      <c r="R1883" s="95"/>
      <c r="S1883" s="426"/>
      <c r="U1883" s="95"/>
      <c r="Z1883" s="95"/>
    </row>
    <row r="1884" spans="4:26" x14ac:dyDescent="0.45">
      <c r="D1884" s="23"/>
      <c r="K1884" s="95"/>
      <c r="M1884" s="95"/>
      <c r="N1884" s="95"/>
      <c r="O1884" s="117"/>
      <c r="P1884" s="95"/>
      <c r="Q1884" s="95"/>
      <c r="R1884" s="95"/>
      <c r="S1884" s="426"/>
      <c r="U1884" s="95"/>
      <c r="Z1884" s="95"/>
    </row>
    <row r="1885" spans="4:26" x14ac:dyDescent="0.45">
      <c r="D1885" s="23"/>
      <c r="K1885" s="95"/>
      <c r="M1885" s="95"/>
      <c r="N1885" s="95"/>
      <c r="O1885" s="117"/>
      <c r="P1885" s="95"/>
      <c r="Q1885" s="95"/>
      <c r="R1885" s="95"/>
      <c r="S1885" s="426"/>
      <c r="U1885" s="95"/>
      <c r="Z1885" s="95"/>
    </row>
    <row r="1886" spans="4:26" x14ac:dyDescent="0.45">
      <c r="D1886" s="23"/>
      <c r="K1886" s="95"/>
      <c r="M1886" s="95"/>
      <c r="N1886" s="95"/>
      <c r="O1886" s="117"/>
      <c r="P1886" s="95"/>
      <c r="Q1886" s="95"/>
      <c r="R1886" s="95"/>
      <c r="S1886" s="426"/>
      <c r="U1886" s="95"/>
      <c r="Z1886" s="95"/>
    </row>
    <row r="1887" spans="4:26" x14ac:dyDescent="0.45">
      <c r="D1887" s="23"/>
      <c r="K1887" s="95"/>
      <c r="M1887" s="95"/>
      <c r="N1887" s="95"/>
      <c r="O1887" s="117"/>
      <c r="P1887" s="95"/>
      <c r="Q1887" s="95"/>
      <c r="R1887" s="95"/>
      <c r="S1887" s="426"/>
      <c r="U1887" s="95"/>
      <c r="Z1887" s="95"/>
    </row>
    <row r="1888" spans="4:26" x14ac:dyDescent="0.45">
      <c r="D1888" s="23"/>
      <c r="K1888" s="95"/>
      <c r="M1888" s="95"/>
      <c r="N1888" s="95"/>
      <c r="O1888" s="117"/>
      <c r="P1888" s="95"/>
      <c r="Q1888" s="95"/>
      <c r="R1888" s="95"/>
      <c r="S1888" s="426"/>
      <c r="U1888" s="95"/>
      <c r="Z1888" s="95"/>
    </row>
    <row r="1889" spans="4:26" x14ac:dyDescent="0.45">
      <c r="D1889" s="23"/>
      <c r="K1889" s="95"/>
      <c r="M1889" s="95"/>
      <c r="N1889" s="95"/>
      <c r="O1889" s="117"/>
      <c r="P1889" s="95"/>
      <c r="Q1889" s="95"/>
      <c r="R1889" s="95"/>
      <c r="S1889" s="426"/>
      <c r="U1889" s="95"/>
      <c r="Z1889" s="95"/>
    </row>
    <row r="1890" spans="4:26" x14ac:dyDescent="0.45">
      <c r="D1890" s="23"/>
      <c r="K1890" s="95"/>
      <c r="M1890" s="95"/>
      <c r="N1890" s="95"/>
      <c r="O1890" s="117"/>
      <c r="P1890" s="95"/>
      <c r="Q1890" s="95"/>
      <c r="R1890" s="95"/>
      <c r="S1890" s="426"/>
      <c r="U1890" s="95"/>
      <c r="Z1890" s="95"/>
    </row>
    <row r="1891" spans="4:26" x14ac:dyDescent="0.45">
      <c r="D1891" s="23"/>
      <c r="K1891" s="95"/>
      <c r="M1891" s="95"/>
      <c r="N1891" s="95"/>
      <c r="O1891" s="117"/>
      <c r="P1891" s="95"/>
      <c r="Q1891" s="95"/>
      <c r="R1891" s="95"/>
      <c r="S1891" s="426"/>
      <c r="U1891" s="95"/>
      <c r="Z1891" s="95"/>
    </row>
    <row r="1892" spans="4:26" x14ac:dyDescent="0.45">
      <c r="D1892" s="23"/>
      <c r="K1892" s="95"/>
      <c r="M1892" s="95"/>
      <c r="N1892" s="95"/>
      <c r="O1892" s="117"/>
      <c r="P1892" s="95"/>
      <c r="Q1892" s="95"/>
      <c r="R1892" s="95"/>
      <c r="S1892" s="426"/>
      <c r="U1892" s="95"/>
      <c r="Z1892" s="95"/>
    </row>
    <row r="1893" spans="4:26" x14ac:dyDescent="0.45">
      <c r="D1893" s="23"/>
      <c r="K1893" s="95"/>
      <c r="M1893" s="95"/>
      <c r="N1893" s="95"/>
      <c r="O1893" s="117"/>
      <c r="P1893" s="95"/>
      <c r="Q1893" s="95"/>
      <c r="R1893" s="95"/>
      <c r="S1893" s="426"/>
      <c r="U1893" s="95"/>
      <c r="Z1893" s="95"/>
    </row>
    <row r="1894" spans="4:26" x14ac:dyDescent="0.45">
      <c r="D1894" s="23"/>
      <c r="K1894" s="95"/>
      <c r="M1894" s="95"/>
      <c r="N1894" s="95"/>
      <c r="O1894" s="117"/>
      <c r="P1894" s="95"/>
      <c r="Q1894" s="95"/>
      <c r="R1894" s="95"/>
      <c r="S1894" s="426"/>
      <c r="U1894" s="95"/>
      <c r="Z1894" s="95"/>
    </row>
    <row r="1895" spans="4:26" x14ac:dyDescent="0.45">
      <c r="D1895" s="23"/>
      <c r="K1895" s="95"/>
      <c r="M1895" s="95"/>
      <c r="N1895" s="95"/>
      <c r="O1895" s="117"/>
      <c r="P1895" s="95"/>
      <c r="Q1895" s="95"/>
      <c r="R1895" s="95"/>
      <c r="S1895" s="426"/>
      <c r="U1895" s="95"/>
      <c r="Z1895" s="95"/>
    </row>
    <row r="1896" spans="4:26" x14ac:dyDescent="0.45">
      <c r="D1896" s="23"/>
      <c r="K1896" s="95"/>
      <c r="M1896" s="95"/>
      <c r="N1896" s="95"/>
      <c r="O1896" s="117"/>
      <c r="P1896" s="95"/>
      <c r="Q1896" s="95"/>
      <c r="R1896" s="95"/>
      <c r="S1896" s="426"/>
      <c r="U1896" s="95"/>
      <c r="Z1896" s="95"/>
    </row>
    <row r="1897" spans="4:26" x14ac:dyDescent="0.45">
      <c r="D1897" s="23"/>
      <c r="K1897" s="95"/>
      <c r="M1897" s="95"/>
      <c r="N1897" s="95"/>
      <c r="O1897" s="117"/>
      <c r="P1897" s="95"/>
      <c r="Q1897" s="95"/>
      <c r="R1897" s="95"/>
      <c r="S1897" s="426"/>
      <c r="U1897" s="95"/>
      <c r="Z1897" s="95"/>
    </row>
    <row r="1898" spans="4:26" x14ac:dyDescent="0.45">
      <c r="D1898" s="23"/>
      <c r="K1898" s="95"/>
      <c r="M1898" s="95"/>
      <c r="N1898" s="95"/>
      <c r="O1898" s="117"/>
      <c r="P1898" s="95"/>
      <c r="Q1898" s="95"/>
      <c r="R1898" s="95"/>
      <c r="S1898" s="426"/>
      <c r="U1898" s="95"/>
      <c r="Z1898" s="95"/>
    </row>
    <row r="1899" spans="4:26" x14ac:dyDescent="0.45">
      <c r="D1899" s="23"/>
      <c r="K1899" s="95"/>
      <c r="M1899" s="95"/>
      <c r="N1899" s="95"/>
      <c r="O1899" s="117"/>
      <c r="P1899" s="95"/>
      <c r="Q1899" s="95"/>
      <c r="R1899" s="95"/>
      <c r="S1899" s="426"/>
      <c r="U1899" s="95"/>
      <c r="Z1899" s="95"/>
    </row>
    <row r="1900" spans="4:26" x14ac:dyDescent="0.45">
      <c r="D1900" s="23"/>
      <c r="K1900" s="95"/>
      <c r="M1900" s="95"/>
      <c r="N1900" s="95"/>
      <c r="O1900" s="117"/>
      <c r="P1900" s="95"/>
      <c r="Q1900" s="95"/>
      <c r="R1900" s="95"/>
      <c r="S1900" s="426"/>
      <c r="U1900" s="95"/>
      <c r="Z1900" s="95"/>
    </row>
    <row r="1901" spans="4:26" x14ac:dyDescent="0.45">
      <c r="D1901" s="23"/>
      <c r="K1901" s="95"/>
      <c r="M1901" s="95"/>
      <c r="N1901" s="95"/>
      <c r="O1901" s="117"/>
      <c r="P1901" s="95"/>
      <c r="Q1901" s="95"/>
      <c r="R1901" s="95"/>
      <c r="S1901" s="426"/>
      <c r="U1901" s="95"/>
      <c r="Z1901" s="95"/>
    </row>
    <row r="1902" spans="4:26" x14ac:dyDescent="0.45">
      <c r="D1902" s="23"/>
      <c r="K1902" s="95"/>
      <c r="M1902" s="95"/>
      <c r="N1902" s="95"/>
      <c r="O1902" s="117"/>
      <c r="P1902" s="95"/>
      <c r="Q1902" s="95"/>
      <c r="R1902" s="95"/>
      <c r="S1902" s="426"/>
      <c r="U1902" s="95"/>
      <c r="Z1902" s="95"/>
    </row>
    <row r="1903" spans="4:26" x14ac:dyDescent="0.45">
      <c r="D1903" s="23"/>
      <c r="K1903" s="95"/>
      <c r="M1903" s="95"/>
      <c r="N1903" s="95"/>
      <c r="O1903" s="117"/>
      <c r="P1903" s="95"/>
      <c r="Q1903" s="95"/>
      <c r="R1903" s="95"/>
      <c r="S1903" s="426"/>
      <c r="U1903" s="95"/>
      <c r="Z1903" s="95"/>
    </row>
    <row r="1904" spans="4:26" x14ac:dyDescent="0.45">
      <c r="D1904" s="23"/>
      <c r="K1904" s="95"/>
      <c r="M1904" s="95"/>
      <c r="N1904" s="95"/>
      <c r="O1904" s="117"/>
      <c r="P1904" s="95"/>
      <c r="Q1904" s="95"/>
      <c r="R1904" s="95"/>
      <c r="S1904" s="426"/>
      <c r="U1904" s="95"/>
      <c r="Z1904" s="95"/>
    </row>
    <row r="1905" spans="4:26" x14ac:dyDescent="0.45">
      <c r="D1905" s="23"/>
      <c r="K1905" s="95"/>
      <c r="M1905" s="95"/>
      <c r="N1905" s="95"/>
      <c r="O1905" s="117"/>
      <c r="P1905" s="95"/>
      <c r="Q1905" s="95"/>
      <c r="R1905" s="95"/>
      <c r="S1905" s="426"/>
      <c r="U1905" s="95"/>
      <c r="Z1905" s="95"/>
    </row>
    <row r="1906" spans="4:26" x14ac:dyDescent="0.45">
      <c r="D1906" s="23"/>
      <c r="K1906" s="95"/>
      <c r="M1906" s="95"/>
      <c r="N1906" s="95"/>
      <c r="O1906" s="117"/>
      <c r="P1906" s="95"/>
      <c r="Q1906" s="95"/>
      <c r="R1906" s="95"/>
      <c r="S1906" s="426"/>
      <c r="U1906" s="95"/>
      <c r="Z1906" s="95"/>
    </row>
    <row r="1907" spans="4:26" x14ac:dyDescent="0.45">
      <c r="D1907" s="23"/>
      <c r="K1907" s="95"/>
      <c r="M1907" s="95"/>
      <c r="N1907" s="95"/>
      <c r="O1907" s="117"/>
      <c r="P1907" s="95"/>
      <c r="Q1907" s="95"/>
      <c r="R1907" s="95"/>
      <c r="S1907" s="426"/>
      <c r="U1907" s="95"/>
      <c r="Z1907" s="95"/>
    </row>
    <row r="1908" spans="4:26" x14ac:dyDescent="0.45">
      <c r="D1908" s="23"/>
      <c r="K1908" s="95"/>
      <c r="M1908" s="95"/>
      <c r="N1908" s="95"/>
      <c r="O1908" s="117"/>
      <c r="P1908" s="95"/>
      <c r="Q1908" s="95"/>
      <c r="R1908" s="95"/>
      <c r="S1908" s="426"/>
      <c r="U1908" s="95"/>
      <c r="Z1908" s="95"/>
    </row>
    <row r="1909" spans="4:26" x14ac:dyDescent="0.45">
      <c r="D1909" s="23"/>
      <c r="K1909" s="95"/>
      <c r="M1909" s="95"/>
      <c r="N1909" s="95"/>
      <c r="O1909" s="117"/>
      <c r="P1909" s="95"/>
      <c r="Q1909" s="95"/>
      <c r="R1909" s="95"/>
      <c r="S1909" s="426"/>
      <c r="U1909" s="95"/>
      <c r="Z1909" s="95"/>
    </row>
    <row r="1910" spans="4:26" x14ac:dyDescent="0.45">
      <c r="D1910" s="23"/>
      <c r="K1910" s="95"/>
      <c r="M1910" s="95"/>
      <c r="N1910" s="95"/>
      <c r="O1910" s="117"/>
      <c r="P1910" s="95"/>
      <c r="Q1910" s="95"/>
      <c r="R1910" s="95"/>
      <c r="S1910" s="426"/>
      <c r="U1910" s="95"/>
      <c r="Z1910" s="95"/>
    </row>
    <row r="1911" spans="4:26" x14ac:dyDescent="0.45">
      <c r="D1911" s="23"/>
      <c r="K1911" s="95"/>
      <c r="M1911" s="95"/>
      <c r="N1911" s="95"/>
      <c r="O1911" s="117"/>
      <c r="P1911" s="95"/>
      <c r="Q1911" s="95"/>
      <c r="R1911" s="95"/>
      <c r="S1911" s="426"/>
      <c r="U1911" s="95"/>
      <c r="Z1911" s="95"/>
    </row>
    <row r="1912" spans="4:26" x14ac:dyDescent="0.45">
      <c r="D1912" s="23"/>
      <c r="K1912" s="95"/>
      <c r="M1912" s="95"/>
      <c r="N1912" s="95"/>
      <c r="O1912" s="117"/>
      <c r="P1912" s="95"/>
      <c r="Q1912" s="95"/>
      <c r="R1912" s="95"/>
      <c r="S1912" s="426"/>
      <c r="U1912" s="95"/>
      <c r="Z1912" s="95"/>
    </row>
    <row r="1913" spans="4:26" x14ac:dyDescent="0.45">
      <c r="D1913" s="23"/>
      <c r="K1913" s="95"/>
      <c r="M1913" s="95"/>
      <c r="N1913" s="95"/>
      <c r="O1913" s="117"/>
      <c r="P1913" s="95"/>
      <c r="Q1913" s="95"/>
      <c r="R1913" s="95"/>
      <c r="S1913" s="426"/>
      <c r="U1913" s="95"/>
      <c r="Z1913" s="95"/>
    </row>
    <row r="1914" spans="4:26" x14ac:dyDescent="0.45">
      <c r="D1914" s="23"/>
      <c r="K1914" s="95"/>
      <c r="M1914" s="95"/>
      <c r="N1914" s="95"/>
      <c r="O1914" s="117"/>
      <c r="P1914" s="95"/>
      <c r="Q1914" s="95"/>
      <c r="R1914" s="95"/>
      <c r="S1914" s="426"/>
      <c r="U1914" s="95"/>
      <c r="Z1914" s="95"/>
    </row>
    <row r="1915" spans="4:26" x14ac:dyDescent="0.45">
      <c r="D1915" s="23"/>
      <c r="K1915" s="95"/>
      <c r="M1915" s="95"/>
      <c r="N1915" s="95"/>
      <c r="O1915" s="117"/>
      <c r="P1915" s="95"/>
      <c r="Q1915" s="95"/>
      <c r="R1915" s="95"/>
      <c r="S1915" s="426"/>
      <c r="U1915" s="95"/>
      <c r="Z1915" s="95"/>
    </row>
    <row r="1916" spans="4:26" x14ac:dyDescent="0.45">
      <c r="D1916" s="23"/>
      <c r="K1916" s="95"/>
      <c r="M1916" s="95"/>
      <c r="N1916" s="95"/>
      <c r="O1916" s="117"/>
      <c r="P1916" s="95"/>
      <c r="Q1916" s="95"/>
      <c r="R1916" s="95"/>
      <c r="S1916" s="426"/>
      <c r="U1916" s="95"/>
      <c r="Z1916" s="95"/>
    </row>
    <row r="1917" spans="4:26" x14ac:dyDescent="0.45">
      <c r="D1917" s="23"/>
      <c r="K1917" s="95"/>
      <c r="M1917" s="95"/>
      <c r="N1917" s="95"/>
      <c r="O1917" s="117"/>
      <c r="P1917" s="95"/>
      <c r="Q1917" s="95"/>
      <c r="R1917" s="95"/>
      <c r="S1917" s="426"/>
      <c r="U1917" s="95"/>
      <c r="Z1917" s="95"/>
    </row>
    <row r="1918" spans="4:26" x14ac:dyDescent="0.45">
      <c r="D1918" s="23"/>
      <c r="K1918" s="95"/>
      <c r="M1918" s="95"/>
      <c r="N1918" s="95"/>
      <c r="O1918" s="117"/>
      <c r="P1918" s="95"/>
      <c r="Q1918" s="95"/>
      <c r="R1918" s="95"/>
      <c r="S1918" s="426"/>
      <c r="U1918" s="95"/>
      <c r="Z1918" s="95"/>
    </row>
    <row r="1919" spans="4:26" x14ac:dyDescent="0.45">
      <c r="D1919" s="23"/>
      <c r="K1919" s="95"/>
      <c r="M1919" s="95"/>
      <c r="N1919" s="95"/>
      <c r="O1919" s="117"/>
      <c r="P1919" s="95"/>
      <c r="Q1919" s="95"/>
      <c r="R1919" s="95"/>
      <c r="S1919" s="426"/>
      <c r="U1919" s="95"/>
      <c r="Z1919" s="95"/>
    </row>
    <row r="1920" spans="4:26" x14ac:dyDescent="0.45">
      <c r="D1920" s="23"/>
      <c r="K1920" s="95"/>
      <c r="M1920" s="95"/>
      <c r="N1920" s="95"/>
      <c r="O1920" s="117"/>
      <c r="P1920" s="95"/>
      <c r="Q1920" s="95"/>
      <c r="R1920" s="95"/>
      <c r="S1920" s="426"/>
      <c r="U1920" s="95"/>
      <c r="Z1920" s="95"/>
    </row>
    <row r="1921" spans="4:26" x14ac:dyDescent="0.45">
      <c r="D1921" s="23"/>
      <c r="K1921" s="95"/>
      <c r="M1921" s="95"/>
      <c r="N1921" s="95"/>
      <c r="O1921" s="117"/>
      <c r="P1921" s="95"/>
      <c r="Q1921" s="95"/>
      <c r="R1921" s="95"/>
      <c r="S1921" s="426"/>
      <c r="U1921" s="95"/>
      <c r="Z1921" s="95"/>
    </row>
    <row r="1922" spans="4:26" x14ac:dyDescent="0.45">
      <c r="D1922" s="23"/>
      <c r="K1922" s="95"/>
      <c r="M1922" s="95"/>
      <c r="N1922" s="95"/>
      <c r="O1922" s="117"/>
      <c r="P1922" s="95"/>
      <c r="Q1922" s="95"/>
      <c r="R1922" s="95"/>
      <c r="S1922" s="426"/>
      <c r="U1922" s="95"/>
      <c r="Z1922" s="95"/>
    </row>
    <row r="1923" spans="4:26" x14ac:dyDescent="0.45">
      <c r="D1923" s="23"/>
      <c r="K1923" s="95"/>
      <c r="M1923" s="95"/>
      <c r="N1923" s="95"/>
      <c r="O1923" s="117"/>
      <c r="P1923" s="95"/>
      <c r="Q1923" s="95"/>
      <c r="R1923" s="95"/>
      <c r="S1923" s="426"/>
      <c r="U1923" s="95"/>
      <c r="Z1923" s="95"/>
    </row>
    <row r="1924" spans="4:26" x14ac:dyDescent="0.45">
      <c r="D1924" s="23"/>
      <c r="K1924" s="95"/>
      <c r="M1924" s="95"/>
      <c r="N1924" s="95"/>
      <c r="O1924" s="117"/>
      <c r="P1924" s="95"/>
      <c r="Q1924" s="95"/>
      <c r="R1924" s="95"/>
      <c r="S1924" s="426"/>
      <c r="U1924" s="95"/>
      <c r="Z1924" s="95"/>
    </row>
    <row r="1925" spans="4:26" x14ac:dyDescent="0.45">
      <c r="D1925" s="23"/>
      <c r="K1925" s="95"/>
      <c r="M1925" s="95"/>
      <c r="N1925" s="95"/>
      <c r="O1925" s="117"/>
      <c r="P1925" s="95"/>
      <c r="Q1925" s="95"/>
      <c r="R1925" s="95"/>
      <c r="S1925" s="426"/>
      <c r="U1925" s="95"/>
      <c r="Z1925" s="95"/>
    </row>
    <row r="1926" spans="4:26" x14ac:dyDescent="0.45">
      <c r="D1926" s="23"/>
      <c r="K1926" s="95"/>
      <c r="M1926" s="95"/>
      <c r="N1926" s="95"/>
      <c r="O1926" s="117"/>
      <c r="P1926" s="95"/>
      <c r="Q1926" s="95"/>
      <c r="R1926" s="95"/>
      <c r="S1926" s="426"/>
      <c r="U1926" s="95"/>
      <c r="Z1926" s="95"/>
    </row>
    <row r="1927" spans="4:26" x14ac:dyDescent="0.45">
      <c r="D1927" s="23"/>
      <c r="K1927" s="95"/>
      <c r="M1927" s="95"/>
      <c r="N1927" s="95"/>
      <c r="O1927" s="117"/>
      <c r="P1927" s="95"/>
      <c r="Q1927" s="95"/>
      <c r="R1927" s="95"/>
      <c r="S1927" s="426"/>
      <c r="U1927" s="95"/>
      <c r="Z1927" s="95"/>
    </row>
    <row r="1928" spans="4:26" x14ac:dyDescent="0.45">
      <c r="D1928" s="23"/>
      <c r="K1928" s="95"/>
      <c r="M1928" s="95"/>
      <c r="N1928" s="95"/>
      <c r="O1928" s="117"/>
      <c r="P1928" s="95"/>
      <c r="Q1928" s="95"/>
      <c r="R1928" s="95"/>
      <c r="S1928" s="426"/>
      <c r="U1928" s="95"/>
      <c r="Z1928" s="95"/>
    </row>
    <row r="1929" spans="4:26" x14ac:dyDescent="0.45">
      <c r="D1929" s="23"/>
      <c r="K1929" s="95"/>
      <c r="M1929" s="95"/>
      <c r="N1929" s="95"/>
      <c r="O1929" s="117"/>
      <c r="P1929" s="95"/>
      <c r="Q1929" s="95"/>
      <c r="R1929" s="95"/>
      <c r="S1929" s="426"/>
      <c r="U1929" s="95"/>
      <c r="Z1929" s="95"/>
    </row>
    <row r="1930" spans="4:26" x14ac:dyDescent="0.45">
      <c r="D1930" s="23"/>
      <c r="K1930" s="95"/>
      <c r="M1930" s="95"/>
      <c r="N1930" s="95"/>
      <c r="O1930" s="117"/>
      <c r="P1930" s="95"/>
      <c r="Q1930" s="95"/>
      <c r="R1930" s="95"/>
      <c r="S1930" s="426"/>
      <c r="U1930" s="95"/>
      <c r="Z1930" s="95"/>
    </row>
    <row r="1931" spans="4:26" x14ac:dyDescent="0.45">
      <c r="D1931" s="23"/>
      <c r="K1931" s="95"/>
      <c r="M1931" s="95"/>
      <c r="N1931" s="95"/>
      <c r="O1931" s="117"/>
      <c r="P1931" s="95"/>
      <c r="Q1931" s="95"/>
      <c r="R1931" s="95"/>
      <c r="S1931" s="426"/>
      <c r="U1931" s="95"/>
      <c r="Z1931" s="95"/>
    </row>
    <row r="1932" spans="4:26" x14ac:dyDescent="0.45">
      <c r="D1932" s="23"/>
      <c r="K1932" s="95"/>
      <c r="M1932" s="95"/>
      <c r="N1932" s="95"/>
      <c r="O1932" s="117"/>
      <c r="P1932" s="95"/>
      <c r="Q1932" s="95"/>
      <c r="R1932" s="95"/>
      <c r="S1932" s="426"/>
      <c r="U1932" s="95"/>
      <c r="Z1932" s="95"/>
    </row>
    <row r="1933" spans="4:26" x14ac:dyDescent="0.45">
      <c r="D1933" s="23"/>
      <c r="K1933" s="95"/>
      <c r="M1933" s="95"/>
      <c r="N1933" s="95"/>
      <c r="O1933" s="117"/>
      <c r="P1933" s="95"/>
      <c r="Q1933" s="95"/>
      <c r="R1933" s="95"/>
      <c r="S1933" s="426"/>
      <c r="U1933" s="95"/>
      <c r="Z1933" s="95"/>
    </row>
    <row r="1934" spans="4:26" x14ac:dyDescent="0.45">
      <c r="D1934" s="23"/>
      <c r="K1934" s="95"/>
      <c r="M1934" s="95"/>
      <c r="N1934" s="95"/>
      <c r="O1934" s="117"/>
      <c r="P1934" s="95"/>
      <c r="Q1934" s="95"/>
      <c r="R1934" s="95"/>
      <c r="S1934" s="426"/>
      <c r="U1934" s="95"/>
      <c r="Z1934" s="95"/>
    </row>
    <row r="1935" spans="4:26" x14ac:dyDescent="0.45">
      <c r="D1935" s="23"/>
      <c r="K1935" s="95"/>
      <c r="M1935" s="95"/>
      <c r="N1935" s="95"/>
      <c r="O1935" s="117"/>
      <c r="P1935" s="95"/>
      <c r="Q1935" s="95"/>
      <c r="R1935" s="95"/>
      <c r="S1935" s="426"/>
      <c r="U1935" s="95"/>
      <c r="Z1935" s="95"/>
    </row>
    <row r="1936" spans="4:26" x14ac:dyDescent="0.45">
      <c r="D1936" s="23"/>
      <c r="K1936" s="95"/>
      <c r="M1936" s="95"/>
      <c r="N1936" s="95"/>
      <c r="O1936" s="117"/>
      <c r="P1936" s="95"/>
      <c r="Q1936" s="95"/>
      <c r="R1936" s="95"/>
      <c r="S1936" s="426"/>
      <c r="U1936" s="95"/>
      <c r="Z1936" s="95"/>
    </row>
    <row r="1937" spans="4:26" x14ac:dyDescent="0.45">
      <c r="D1937" s="23"/>
      <c r="K1937" s="95"/>
      <c r="M1937" s="95"/>
      <c r="N1937" s="95"/>
      <c r="O1937" s="117"/>
      <c r="P1937" s="95"/>
      <c r="Q1937" s="95"/>
      <c r="R1937" s="95"/>
      <c r="S1937" s="426"/>
      <c r="U1937" s="95"/>
      <c r="Z1937" s="95"/>
    </row>
    <row r="1938" spans="4:26" x14ac:dyDescent="0.45">
      <c r="D1938" s="23"/>
      <c r="K1938" s="95"/>
      <c r="M1938" s="95"/>
      <c r="N1938" s="95"/>
      <c r="O1938" s="117"/>
      <c r="P1938" s="95"/>
      <c r="Q1938" s="95"/>
      <c r="R1938" s="95"/>
      <c r="S1938" s="426"/>
      <c r="U1938" s="95"/>
      <c r="Z1938" s="95"/>
    </row>
    <row r="1939" spans="4:26" x14ac:dyDescent="0.45">
      <c r="D1939" s="23"/>
      <c r="K1939" s="95"/>
      <c r="M1939" s="95"/>
      <c r="N1939" s="95"/>
      <c r="O1939" s="117"/>
      <c r="P1939" s="95"/>
      <c r="Q1939" s="95"/>
      <c r="R1939" s="95"/>
      <c r="S1939" s="426"/>
      <c r="U1939" s="95"/>
      <c r="Z1939" s="95"/>
    </row>
    <row r="1940" spans="4:26" x14ac:dyDescent="0.45">
      <c r="D1940" s="23"/>
      <c r="K1940" s="95"/>
      <c r="M1940" s="95"/>
      <c r="N1940" s="95"/>
      <c r="O1940" s="117"/>
      <c r="P1940" s="95"/>
      <c r="Q1940" s="95"/>
      <c r="R1940" s="95"/>
      <c r="S1940" s="426"/>
      <c r="U1940" s="95"/>
      <c r="Z1940" s="95"/>
    </row>
    <row r="1941" spans="4:26" x14ac:dyDescent="0.45">
      <c r="D1941" s="23"/>
      <c r="K1941" s="95"/>
      <c r="M1941" s="95"/>
      <c r="N1941" s="95"/>
      <c r="O1941" s="117"/>
      <c r="P1941" s="95"/>
      <c r="Q1941" s="95"/>
      <c r="R1941" s="95"/>
      <c r="S1941" s="426"/>
      <c r="U1941" s="95"/>
      <c r="Z1941" s="95"/>
    </row>
    <row r="1942" spans="4:26" x14ac:dyDescent="0.45">
      <c r="D1942" s="23"/>
      <c r="K1942" s="95"/>
      <c r="M1942" s="95"/>
      <c r="N1942" s="95"/>
      <c r="O1942" s="117"/>
      <c r="P1942" s="95"/>
      <c r="Q1942" s="95"/>
      <c r="R1942" s="95"/>
      <c r="S1942" s="426"/>
      <c r="U1942" s="95"/>
      <c r="Z1942" s="95"/>
    </row>
    <row r="1943" spans="4:26" x14ac:dyDescent="0.45">
      <c r="D1943" s="23"/>
      <c r="K1943" s="95"/>
      <c r="M1943" s="95"/>
      <c r="N1943" s="95"/>
      <c r="O1943" s="117"/>
      <c r="P1943" s="95"/>
      <c r="Q1943" s="95"/>
      <c r="R1943" s="95"/>
      <c r="S1943" s="426"/>
      <c r="U1943" s="95"/>
      <c r="Z1943" s="95"/>
    </row>
    <row r="1944" spans="4:26" x14ac:dyDescent="0.45">
      <c r="D1944" s="23"/>
      <c r="K1944" s="95"/>
      <c r="M1944" s="95"/>
      <c r="N1944" s="95"/>
      <c r="O1944" s="117"/>
      <c r="P1944" s="95"/>
      <c r="Q1944" s="95"/>
      <c r="R1944" s="95"/>
      <c r="S1944" s="426"/>
      <c r="U1944" s="95"/>
      <c r="Z1944" s="95"/>
    </row>
    <row r="1945" spans="4:26" x14ac:dyDescent="0.45">
      <c r="D1945" s="23"/>
      <c r="K1945" s="95"/>
      <c r="M1945" s="95"/>
      <c r="N1945" s="95"/>
      <c r="O1945" s="117"/>
      <c r="P1945" s="95"/>
      <c r="Q1945" s="95"/>
      <c r="R1945" s="95"/>
      <c r="S1945" s="426"/>
      <c r="U1945" s="95"/>
      <c r="Z1945" s="95"/>
    </row>
    <row r="1946" spans="4:26" x14ac:dyDescent="0.45">
      <c r="D1946" s="23"/>
      <c r="K1946" s="95"/>
      <c r="M1946" s="95"/>
      <c r="N1946" s="95"/>
      <c r="O1946" s="117"/>
      <c r="P1946" s="95"/>
      <c r="Q1946" s="95"/>
      <c r="R1946" s="95"/>
      <c r="S1946" s="426"/>
      <c r="U1946" s="95"/>
      <c r="Z1946" s="95"/>
    </row>
    <row r="1947" spans="4:26" x14ac:dyDescent="0.45">
      <c r="D1947" s="23"/>
      <c r="K1947" s="95"/>
      <c r="M1947" s="95"/>
      <c r="N1947" s="95"/>
      <c r="O1947" s="117"/>
      <c r="P1947" s="95"/>
      <c r="Q1947" s="95"/>
      <c r="R1947" s="95"/>
      <c r="S1947" s="426"/>
      <c r="U1947" s="95"/>
      <c r="Z1947" s="95"/>
    </row>
    <row r="1948" spans="4:26" x14ac:dyDescent="0.45">
      <c r="D1948" s="23"/>
      <c r="K1948" s="95"/>
      <c r="M1948" s="95"/>
      <c r="N1948" s="95"/>
      <c r="O1948" s="117"/>
      <c r="P1948" s="95"/>
      <c r="Q1948" s="95"/>
      <c r="R1948" s="95"/>
      <c r="S1948" s="426"/>
      <c r="U1948" s="95"/>
      <c r="Z1948" s="95"/>
    </row>
    <row r="1949" spans="4:26" x14ac:dyDescent="0.45">
      <c r="D1949" s="23"/>
      <c r="K1949" s="95"/>
      <c r="M1949" s="95"/>
      <c r="N1949" s="95"/>
      <c r="O1949" s="117"/>
      <c r="P1949" s="95"/>
      <c r="Q1949" s="95"/>
      <c r="R1949" s="95"/>
      <c r="S1949" s="426"/>
      <c r="U1949" s="95"/>
      <c r="Z1949" s="95"/>
    </row>
    <row r="1950" spans="4:26" x14ac:dyDescent="0.45">
      <c r="D1950" s="23"/>
      <c r="K1950" s="95"/>
      <c r="M1950" s="95"/>
      <c r="N1950" s="95"/>
      <c r="O1950" s="117"/>
      <c r="P1950" s="95"/>
      <c r="Q1950" s="95"/>
      <c r="R1950" s="95"/>
      <c r="S1950" s="426"/>
      <c r="U1950" s="95"/>
      <c r="Z1950" s="95"/>
    </row>
    <row r="1951" spans="4:26" x14ac:dyDescent="0.45">
      <c r="D1951" s="23"/>
      <c r="K1951" s="95"/>
      <c r="M1951" s="95"/>
      <c r="N1951" s="95"/>
      <c r="O1951" s="117"/>
      <c r="P1951" s="95"/>
      <c r="Q1951" s="95"/>
      <c r="R1951" s="95"/>
      <c r="S1951" s="426"/>
      <c r="U1951" s="95"/>
      <c r="Z1951" s="95"/>
    </row>
    <row r="1952" spans="4:26" x14ac:dyDescent="0.45">
      <c r="D1952" s="23"/>
      <c r="K1952" s="95"/>
      <c r="M1952" s="95"/>
      <c r="N1952" s="95"/>
      <c r="O1952" s="117"/>
      <c r="P1952" s="95"/>
      <c r="Q1952" s="95"/>
      <c r="R1952" s="95"/>
      <c r="S1952" s="426"/>
      <c r="U1952" s="95"/>
      <c r="Z1952" s="95"/>
    </row>
    <row r="1953" spans="4:26" x14ac:dyDescent="0.45">
      <c r="D1953" s="23"/>
      <c r="K1953" s="95"/>
      <c r="M1953" s="95"/>
      <c r="N1953" s="95"/>
      <c r="O1953" s="117"/>
      <c r="P1953" s="95"/>
      <c r="Q1953" s="95"/>
      <c r="R1953" s="95"/>
      <c r="S1953" s="426"/>
      <c r="U1953" s="95"/>
      <c r="Z1953" s="95"/>
    </row>
    <row r="1954" spans="4:26" x14ac:dyDescent="0.45">
      <c r="D1954" s="23"/>
      <c r="K1954" s="95"/>
      <c r="M1954" s="95"/>
      <c r="N1954" s="95"/>
      <c r="O1954" s="117"/>
      <c r="P1954" s="95"/>
      <c r="Q1954" s="95"/>
      <c r="R1954" s="95"/>
      <c r="S1954" s="426"/>
      <c r="U1954" s="95"/>
      <c r="Z1954" s="95"/>
    </row>
    <row r="1955" spans="4:26" x14ac:dyDescent="0.45">
      <c r="D1955" s="23"/>
      <c r="K1955" s="95"/>
      <c r="M1955" s="95"/>
      <c r="N1955" s="95"/>
      <c r="O1955" s="117"/>
      <c r="P1955" s="95"/>
      <c r="Q1955" s="95"/>
      <c r="R1955" s="95"/>
      <c r="S1955" s="426"/>
      <c r="U1955" s="95"/>
      <c r="Z1955" s="95"/>
    </row>
    <row r="1956" spans="4:26" x14ac:dyDescent="0.45">
      <c r="D1956" s="23"/>
      <c r="K1956" s="95"/>
      <c r="M1956" s="95"/>
      <c r="N1956" s="95"/>
      <c r="O1956" s="117"/>
      <c r="P1956" s="95"/>
      <c r="Q1956" s="95"/>
      <c r="R1956" s="95"/>
      <c r="S1956" s="426"/>
      <c r="U1956" s="95"/>
      <c r="Z1956" s="95"/>
    </row>
    <row r="1957" spans="4:26" x14ac:dyDescent="0.45">
      <c r="D1957" s="23"/>
      <c r="K1957" s="95"/>
      <c r="M1957" s="95"/>
      <c r="N1957" s="95"/>
      <c r="O1957" s="117"/>
      <c r="P1957" s="95"/>
      <c r="Q1957" s="95"/>
      <c r="R1957" s="95"/>
      <c r="S1957" s="426"/>
      <c r="U1957" s="95"/>
      <c r="Z1957" s="95"/>
    </row>
    <row r="1958" spans="4:26" x14ac:dyDescent="0.45">
      <c r="D1958" s="23"/>
      <c r="K1958" s="95"/>
      <c r="M1958" s="95"/>
      <c r="N1958" s="95"/>
      <c r="O1958" s="117"/>
      <c r="P1958" s="95"/>
      <c r="Q1958" s="95"/>
      <c r="R1958" s="95"/>
      <c r="S1958" s="426"/>
      <c r="U1958" s="95"/>
      <c r="Z1958" s="95"/>
    </row>
    <row r="1959" spans="4:26" x14ac:dyDescent="0.45">
      <c r="D1959" s="23"/>
      <c r="K1959" s="95"/>
      <c r="M1959" s="95"/>
      <c r="N1959" s="95"/>
      <c r="O1959" s="117"/>
      <c r="P1959" s="95"/>
      <c r="Q1959" s="95"/>
      <c r="R1959" s="95"/>
      <c r="S1959" s="426"/>
      <c r="U1959" s="95"/>
      <c r="Z1959" s="95"/>
    </row>
    <row r="1960" spans="4:26" x14ac:dyDescent="0.45">
      <c r="D1960" s="23"/>
      <c r="K1960" s="95"/>
      <c r="M1960" s="95"/>
      <c r="N1960" s="95"/>
      <c r="O1960" s="117"/>
      <c r="P1960" s="95"/>
      <c r="Q1960" s="95"/>
      <c r="R1960" s="95"/>
      <c r="S1960" s="426"/>
      <c r="U1960" s="95"/>
      <c r="Z1960" s="95"/>
    </row>
    <row r="1961" spans="4:26" x14ac:dyDescent="0.45">
      <c r="D1961" s="23"/>
      <c r="K1961" s="95"/>
      <c r="M1961" s="95"/>
      <c r="N1961" s="95"/>
      <c r="O1961" s="117"/>
      <c r="P1961" s="95"/>
      <c r="Q1961" s="95"/>
      <c r="R1961" s="95"/>
      <c r="S1961" s="426"/>
      <c r="U1961" s="95"/>
      <c r="Z1961" s="95"/>
    </row>
    <row r="1962" spans="4:26" x14ac:dyDescent="0.45">
      <c r="D1962" s="23"/>
      <c r="K1962" s="95"/>
      <c r="M1962" s="95"/>
      <c r="N1962" s="95"/>
      <c r="O1962" s="117"/>
      <c r="P1962" s="95"/>
      <c r="Q1962" s="95"/>
      <c r="R1962" s="95"/>
      <c r="S1962" s="426"/>
      <c r="U1962" s="95"/>
      <c r="Z1962" s="95"/>
    </row>
    <row r="1963" spans="4:26" x14ac:dyDescent="0.45">
      <c r="D1963" s="23"/>
      <c r="K1963" s="95"/>
      <c r="M1963" s="95"/>
      <c r="N1963" s="95"/>
      <c r="O1963" s="117"/>
      <c r="P1963" s="95"/>
      <c r="Q1963" s="95"/>
      <c r="R1963" s="95"/>
      <c r="S1963" s="426"/>
      <c r="U1963" s="95"/>
      <c r="Z1963" s="95"/>
    </row>
    <row r="1964" spans="4:26" x14ac:dyDescent="0.45">
      <c r="D1964" s="23"/>
      <c r="K1964" s="95"/>
      <c r="M1964" s="95"/>
      <c r="N1964" s="95"/>
      <c r="O1964" s="117"/>
      <c r="P1964" s="95"/>
      <c r="Q1964" s="95"/>
      <c r="R1964" s="95"/>
      <c r="S1964" s="426"/>
      <c r="U1964" s="95"/>
      <c r="Z1964" s="95"/>
    </row>
    <row r="1965" spans="4:26" x14ac:dyDescent="0.45">
      <c r="D1965" s="23"/>
      <c r="K1965" s="95"/>
      <c r="M1965" s="95"/>
      <c r="N1965" s="95"/>
      <c r="O1965" s="117"/>
      <c r="P1965" s="95"/>
      <c r="Q1965" s="95"/>
      <c r="R1965" s="95"/>
      <c r="S1965" s="426"/>
      <c r="U1965" s="95"/>
      <c r="Z1965" s="95"/>
    </row>
    <row r="1966" spans="4:26" x14ac:dyDescent="0.45">
      <c r="D1966" s="23"/>
      <c r="K1966" s="95"/>
      <c r="M1966" s="95"/>
      <c r="N1966" s="95"/>
      <c r="O1966" s="117"/>
      <c r="P1966" s="95"/>
      <c r="Q1966" s="95"/>
      <c r="R1966" s="95"/>
      <c r="S1966" s="426"/>
      <c r="U1966" s="95"/>
      <c r="Z1966" s="95"/>
    </row>
    <row r="1967" spans="4:26" x14ac:dyDescent="0.45">
      <c r="D1967" s="23"/>
      <c r="K1967" s="95"/>
      <c r="M1967" s="95"/>
      <c r="N1967" s="95"/>
      <c r="O1967" s="117"/>
      <c r="P1967" s="95"/>
      <c r="Q1967" s="95"/>
      <c r="R1967" s="95"/>
      <c r="S1967" s="426"/>
      <c r="U1967" s="95"/>
      <c r="Z1967" s="95"/>
    </row>
    <row r="1968" spans="4:26" x14ac:dyDescent="0.45">
      <c r="D1968" s="23"/>
      <c r="K1968" s="95"/>
      <c r="M1968" s="95"/>
      <c r="N1968" s="95"/>
      <c r="O1968" s="117"/>
      <c r="P1968" s="95"/>
      <c r="Q1968" s="95"/>
      <c r="R1968" s="95"/>
      <c r="S1968" s="426"/>
      <c r="U1968" s="95"/>
      <c r="Z1968" s="95"/>
    </row>
    <row r="1969" spans="4:26" x14ac:dyDescent="0.45">
      <c r="D1969" s="23"/>
      <c r="K1969" s="95"/>
      <c r="M1969" s="95"/>
      <c r="N1969" s="95"/>
      <c r="O1969" s="117"/>
      <c r="P1969" s="95"/>
      <c r="Q1969" s="95"/>
      <c r="R1969" s="95"/>
      <c r="S1969" s="426"/>
      <c r="U1969" s="95"/>
      <c r="Z1969" s="95"/>
    </row>
    <row r="1970" spans="4:26" x14ac:dyDescent="0.45">
      <c r="D1970" s="23"/>
      <c r="K1970" s="95"/>
      <c r="M1970" s="95"/>
      <c r="N1970" s="95"/>
      <c r="O1970" s="117"/>
      <c r="P1970" s="95"/>
      <c r="Q1970" s="95"/>
      <c r="R1970" s="95"/>
      <c r="S1970" s="426"/>
      <c r="U1970" s="95"/>
      <c r="Z1970" s="95"/>
    </row>
    <row r="1971" spans="4:26" x14ac:dyDescent="0.45">
      <c r="D1971" s="23"/>
      <c r="K1971" s="95"/>
      <c r="M1971" s="95"/>
      <c r="N1971" s="95"/>
      <c r="O1971" s="117"/>
      <c r="P1971" s="95"/>
      <c r="Q1971" s="95"/>
      <c r="R1971" s="95"/>
      <c r="S1971" s="426"/>
      <c r="U1971" s="95"/>
      <c r="Z1971" s="95"/>
    </row>
    <row r="1972" spans="4:26" x14ac:dyDescent="0.45">
      <c r="D1972" s="23"/>
      <c r="K1972" s="95"/>
      <c r="M1972" s="95"/>
      <c r="N1972" s="95"/>
      <c r="O1972" s="117"/>
      <c r="P1972" s="95"/>
      <c r="Q1972" s="95"/>
      <c r="R1972" s="95"/>
      <c r="S1972" s="426"/>
      <c r="U1972" s="95"/>
      <c r="Z1972" s="95"/>
    </row>
    <row r="1973" spans="4:26" x14ac:dyDescent="0.45">
      <c r="D1973" s="23"/>
      <c r="K1973" s="95"/>
      <c r="M1973" s="95"/>
      <c r="N1973" s="95"/>
      <c r="O1973" s="117"/>
      <c r="P1973" s="95"/>
      <c r="Q1973" s="95"/>
      <c r="R1973" s="95"/>
      <c r="S1973" s="426"/>
      <c r="U1973" s="95"/>
      <c r="Z1973" s="95"/>
    </row>
    <row r="1974" spans="4:26" x14ac:dyDescent="0.45">
      <c r="D1974" s="23"/>
      <c r="K1974" s="95"/>
      <c r="M1974" s="95"/>
      <c r="N1974" s="95"/>
      <c r="O1974" s="117"/>
      <c r="P1974" s="95"/>
      <c r="Q1974" s="95"/>
      <c r="R1974" s="95"/>
      <c r="S1974" s="426"/>
      <c r="U1974" s="95"/>
      <c r="Z1974" s="95"/>
    </row>
    <row r="1975" spans="4:26" x14ac:dyDescent="0.45">
      <c r="D1975" s="23"/>
      <c r="K1975" s="95"/>
      <c r="M1975" s="95"/>
      <c r="N1975" s="95"/>
      <c r="O1975" s="117"/>
      <c r="P1975" s="95"/>
      <c r="Q1975" s="95"/>
      <c r="R1975" s="95"/>
      <c r="S1975" s="426"/>
      <c r="U1975" s="95"/>
      <c r="Z1975" s="95"/>
    </row>
    <row r="1976" spans="4:26" x14ac:dyDescent="0.45">
      <c r="D1976" s="23"/>
      <c r="K1976" s="95"/>
      <c r="M1976" s="95"/>
      <c r="N1976" s="95"/>
      <c r="O1976" s="117"/>
      <c r="P1976" s="95"/>
      <c r="Q1976" s="95"/>
      <c r="R1976" s="95"/>
      <c r="S1976" s="426"/>
      <c r="U1976" s="95"/>
      <c r="Z1976" s="95"/>
    </row>
    <row r="1977" spans="4:26" x14ac:dyDescent="0.45">
      <c r="D1977" s="23"/>
      <c r="K1977" s="95"/>
      <c r="M1977" s="95"/>
      <c r="N1977" s="95"/>
      <c r="O1977" s="117"/>
      <c r="P1977" s="95"/>
      <c r="Q1977" s="95"/>
      <c r="R1977" s="95"/>
      <c r="S1977" s="426"/>
      <c r="U1977" s="95"/>
      <c r="Z1977" s="95"/>
    </row>
    <row r="1978" spans="4:26" x14ac:dyDescent="0.45">
      <c r="D1978" s="23"/>
      <c r="K1978" s="95"/>
      <c r="M1978" s="95"/>
      <c r="N1978" s="95"/>
      <c r="O1978" s="117"/>
      <c r="P1978" s="95"/>
      <c r="Q1978" s="95"/>
      <c r="R1978" s="95"/>
      <c r="S1978" s="426"/>
      <c r="U1978" s="95"/>
      <c r="Z1978" s="95"/>
    </row>
    <row r="1979" spans="4:26" x14ac:dyDescent="0.45">
      <c r="D1979" s="23"/>
      <c r="K1979" s="95"/>
      <c r="M1979" s="95"/>
      <c r="N1979" s="95"/>
      <c r="O1979" s="117"/>
      <c r="P1979" s="95"/>
      <c r="Q1979" s="95"/>
      <c r="R1979" s="95"/>
      <c r="S1979" s="426"/>
      <c r="U1979" s="95"/>
      <c r="Z1979" s="95"/>
    </row>
    <row r="1980" spans="4:26" x14ac:dyDescent="0.45">
      <c r="D1980" s="23"/>
      <c r="K1980" s="95"/>
      <c r="M1980" s="95"/>
      <c r="N1980" s="95"/>
      <c r="O1980" s="117"/>
      <c r="P1980" s="95"/>
      <c r="Q1980" s="95"/>
      <c r="R1980" s="95"/>
      <c r="S1980" s="426"/>
      <c r="U1980" s="95"/>
      <c r="Z1980" s="95"/>
    </row>
    <row r="1981" spans="4:26" x14ac:dyDescent="0.45">
      <c r="D1981" s="23"/>
      <c r="K1981" s="95"/>
      <c r="M1981" s="95"/>
      <c r="N1981" s="95"/>
      <c r="O1981" s="117"/>
      <c r="P1981" s="95"/>
      <c r="Q1981" s="95"/>
      <c r="R1981" s="95"/>
      <c r="S1981" s="426"/>
      <c r="U1981" s="95"/>
      <c r="Z1981" s="95"/>
    </row>
    <row r="1982" spans="4:26" x14ac:dyDescent="0.45">
      <c r="D1982" s="23"/>
      <c r="K1982" s="95"/>
      <c r="M1982" s="95"/>
      <c r="N1982" s="95"/>
      <c r="O1982" s="117"/>
      <c r="P1982" s="95"/>
      <c r="Q1982" s="95"/>
      <c r="R1982" s="95"/>
      <c r="S1982" s="426"/>
      <c r="U1982" s="95"/>
      <c r="Z1982" s="95"/>
    </row>
    <row r="1983" spans="4:26" x14ac:dyDescent="0.45">
      <c r="D1983" s="23"/>
      <c r="K1983" s="95"/>
      <c r="M1983" s="95"/>
      <c r="N1983" s="95"/>
      <c r="O1983" s="117"/>
      <c r="P1983" s="95"/>
      <c r="Q1983" s="95"/>
      <c r="R1983" s="95"/>
      <c r="S1983" s="426"/>
      <c r="U1983" s="95"/>
      <c r="Z1983" s="95"/>
    </row>
    <row r="1984" spans="4:26" x14ac:dyDescent="0.45">
      <c r="D1984" s="23"/>
      <c r="K1984" s="95"/>
      <c r="M1984" s="95"/>
      <c r="N1984" s="95"/>
      <c r="O1984" s="117"/>
      <c r="P1984" s="95"/>
      <c r="Q1984" s="95"/>
      <c r="R1984" s="95"/>
      <c r="S1984" s="426"/>
      <c r="U1984" s="95"/>
      <c r="Z1984" s="95"/>
    </row>
    <row r="1985" spans="4:26" x14ac:dyDescent="0.45">
      <c r="D1985" s="23"/>
      <c r="K1985" s="95"/>
      <c r="M1985" s="95"/>
      <c r="N1985" s="95"/>
      <c r="O1985" s="117"/>
      <c r="P1985" s="95"/>
      <c r="Q1985" s="95"/>
      <c r="R1985" s="95"/>
      <c r="S1985" s="426"/>
      <c r="U1985" s="95"/>
      <c r="Z1985" s="95"/>
    </row>
    <row r="1986" spans="4:26" x14ac:dyDescent="0.45">
      <c r="D1986" s="23"/>
      <c r="K1986" s="95"/>
      <c r="M1986" s="95"/>
      <c r="N1986" s="95"/>
      <c r="O1986" s="117"/>
      <c r="P1986" s="95"/>
      <c r="Q1986" s="95"/>
      <c r="R1986" s="95"/>
      <c r="S1986" s="426"/>
      <c r="U1986" s="95"/>
      <c r="Z1986" s="95"/>
    </row>
    <row r="1987" spans="4:26" x14ac:dyDescent="0.45">
      <c r="D1987" s="23"/>
      <c r="K1987" s="95"/>
      <c r="M1987" s="95"/>
      <c r="N1987" s="95"/>
      <c r="O1987" s="117"/>
      <c r="P1987" s="95"/>
      <c r="Q1987" s="95"/>
      <c r="R1987" s="95"/>
      <c r="S1987" s="426"/>
      <c r="U1987" s="95"/>
      <c r="Z1987" s="95"/>
    </row>
    <row r="1988" spans="4:26" x14ac:dyDescent="0.45">
      <c r="D1988" s="23"/>
      <c r="K1988" s="95"/>
      <c r="M1988" s="95"/>
      <c r="N1988" s="95"/>
      <c r="O1988" s="117"/>
      <c r="P1988" s="95"/>
      <c r="Q1988" s="95"/>
      <c r="R1988" s="95"/>
      <c r="S1988" s="426"/>
      <c r="U1988" s="95"/>
      <c r="Z1988" s="95"/>
    </row>
    <row r="1989" spans="4:26" x14ac:dyDescent="0.45">
      <c r="D1989" s="23"/>
      <c r="K1989" s="95"/>
      <c r="M1989" s="95"/>
      <c r="N1989" s="95"/>
      <c r="O1989" s="117"/>
      <c r="P1989" s="95"/>
      <c r="Q1989" s="95"/>
      <c r="R1989" s="95"/>
      <c r="S1989" s="426"/>
      <c r="U1989" s="95"/>
      <c r="Z1989" s="95"/>
    </row>
    <row r="1990" spans="4:26" x14ac:dyDescent="0.45">
      <c r="D1990" s="23"/>
      <c r="K1990" s="95"/>
      <c r="M1990" s="95"/>
      <c r="N1990" s="95"/>
      <c r="O1990" s="117"/>
      <c r="P1990" s="95"/>
      <c r="Q1990" s="95"/>
      <c r="R1990" s="95"/>
      <c r="S1990" s="426"/>
      <c r="U1990" s="95"/>
      <c r="Z1990" s="95"/>
    </row>
    <row r="1991" spans="4:26" x14ac:dyDescent="0.45">
      <c r="D1991" s="23"/>
      <c r="K1991" s="95"/>
      <c r="M1991" s="95"/>
      <c r="N1991" s="95"/>
      <c r="O1991" s="117"/>
      <c r="P1991" s="95"/>
      <c r="Q1991" s="95"/>
      <c r="R1991" s="95"/>
      <c r="S1991" s="426"/>
      <c r="U1991" s="95"/>
      <c r="Z1991" s="95"/>
    </row>
    <row r="1992" spans="4:26" x14ac:dyDescent="0.45">
      <c r="D1992" s="23"/>
      <c r="K1992" s="95"/>
      <c r="M1992" s="95"/>
      <c r="N1992" s="95"/>
      <c r="O1992" s="117"/>
      <c r="P1992" s="95"/>
      <c r="Q1992" s="95"/>
      <c r="R1992" s="95"/>
      <c r="S1992" s="426"/>
      <c r="U1992" s="95"/>
      <c r="Z1992" s="95"/>
    </row>
    <row r="1993" spans="4:26" x14ac:dyDescent="0.45">
      <c r="D1993" s="23"/>
      <c r="K1993" s="95"/>
      <c r="M1993" s="95"/>
      <c r="N1993" s="95"/>
      <c r="O1993" s="117"/>
      <c r="P1993" s="95"/>
      <c r="Q1993" s="95"/>
      <c r="R1993" s="95"/>
      <c r="S1993" s="426"/>
      <c r="U1993" s="95"/>
      <c r="Z1993" s="95"/>
    </row>
    <row r="1994" spans="4:26" x14ac:dyDescent="0.45">
      <c r="D1994" s="23"/>
      <c r="K1994" s="95"/>
      <c r="M1994" s="95"/>
      <c r="N1994" s="95"/>
      <c r="O1994" s="117"/>
      <c r="P1994" s="95"/>
      <c r="Q1994" s="95"/>
      <c r="R1994" s="95"/>
      <c r="S1994" s="426"/>
      <c r="U1994" s="95"/>
      <c r="Z1994" s="95"/>
    </row>
    <row r="1995" spans="4:26" x14ac:dyDescent="0.45">
      <c r="D1995" s="23"/>
      <c r="K1995" s="95"/>
      <c r="M1995" s="95"/>
      <c r="N1995" s="95"/>
      <c r="O1995" s="117"/>
      <c r="P1995" s="95"/>
      <c r="Q1995" s="95"/>
      <c r="R1995" s="95"/>
      <c r="S1995" s="426"/>
      <c r="U1995" s="95"/>
      <c r="Z1995" s="95"/>
    </row>
    <row r="1996" spans="4:26" x14ac:dyDescent="0.45">
      <c r="D1996" s="23"/>
      <c r="K1996" s="95"/>
      <c r="M1996" s="95"/>
      <c r="N1996" s="95"/>
      <c r="O1996" s="117"/>
      <c r="P1996" s="95"/>
      <c r="Q1996" s="95"/>
      <c r="R1996" s="95"/>
      <c r="S1996" s="426"/>
      <c r="U1996" s="95"/>
      <c r="Z1996" s="95"/>
    </row>
    <row r="1997" spans="4:26" x14ac:dyDescent="0.45">
      <c r="D1997" s="23"/>
      <c r="K1997" s="95"/>
      <c r="M1997" s="95"/>
      <c r="N1997" s="95"/>
      <c r="O1997" s="117"/>
      <c r="P1997" s="95"/>
      <c r="Q1997" s="95"/>
      <c r="R1997" s="95"/>
      <c r="S1997" s="426"/>
      <c r="U1997" s="95"/>
      <c r="Z1997" s="95"/>
    </row>
    <row r="1998" spans="4:26" x14ac:dyDescent="0.45">
      <c r="D1998" s="23"/>
      <c r="K1998" s="95"/>
      <c r="M1998" s="95"/>
      <c r="N1998" s="95"/>
      <c r="O1998" s="117"/>
      <c r="P1998" s="95"/>
      <c r="Q1998" s="95"/>
      <c r="R1998" s="95"/>
      <c r="S1998" s="426"/>
      <c r="U1998" s="95"/>
      <c r="Z1998" s="95"/>
    </row>
    <row r="1999" spans="4:26" x14ac:dyDescent="0.45">
      <c r="D1999" s="23"/>
      <c r="K1999" s="95"/>
      <c r="M1999" s="95"/>
      <c r="N1999" s="95"/>
      <c r="O1999" s="117"/>
      <c r="P1999" s="95"/>
      <c r="Q1999" s="95"/>
      <c r="R1999" s="95"/>
      <c r="S1999" s="426"/>
      <c r="U1999" s="95"/>
      <c r="Z1999" s="95"/>
    </row>
    <row r="2000" spans="4:26" x14ac:dyDescent="0.45">
      <c r="D2000" s="23"/>
      <c r="K2000" s="95"/>
      <c r="M2000" s="95"/>
      <c r="N2000" s="95"/>
      <c r="O2000" s="117"/>
      <c r="P2000" s="95"/>
      <c r="Q2000" s="95"/>
      <c r="R2000" s="95"/>
      <c r="S2000" s="426"/>
      <c r="U2000" s="95"/>
      <c r="Z2000" s="95"/>
    </row>
    <row r="2001" spans="4:26" x14ac:dyDescent="0.45">
      <c r="D2001" s="23"/>
      <c r="K2001" s="95"/>
      <c r="M2001" s="95"/>
      <c r="N2001" s="95"/>
      <c r="O2001" s="117"/>
      <c r="P2001" s="95"/>
      <c r="Q2001" s="95"/>
      <c r="R2001" s="95"/>
      <c r="S2001" s="426"/>
      <c r="U2001" s="95"/>
      <c r="Z2001" s="95"/>
    </row>
    <row r="2002" spans="4:26" x14ac:dyDescent="0.45">
      <c r="D2002" s="23"/>
      <c r="K2002" s="95"/>
      <c r="M2002" s="95"/>
      <c r="N2002" s="95"/>
      <c r="O2002" s="117"/>
      <c r="P2002" s="95"/>
      <c r="Q2002" s="95"/>
      <c r="R2002" s="95"/>
      <c r="S2002" s="426"/>
      <c r="U2002" s="95"/>
      <c r="Z2002" s="95"/>
    </row>
    <row r="2003" spans="4:26" x14ac:dyDescent="0.45">
      <c r="D2003" s="23"/>
      <c r="K2003" s="95"/>
      <c r="M2003" s="95"/>
      <c r="N2003" s="95"/>
      <c r="O2003" s="117"/>
      <c r="P2003" s="95"/>
      <c r="Q2003" s="95"/>
      <c r="R2003" s="95"/>
      <c r="S2003" s="426"/>
      <c r="U2003" s="95"/>
      <c r="Z2003" s="95"/>
    </row>
    <row r="2004" spans="4:26" x14ac:dyDescent="0.45">
      <c r="D2004" s="23"/>
      <c r="K2004" s="95"/>
      <c r="M2004" s="95"/>
      <c r="N2004" s="95"/>
      <c r="O2004" s="117"/>
      <c r="P2004" s="95"/>
      <c r="Q2004" s="95"/>
      <c r="R2004" s="95"/>
      <c r="S2004" s="426"/>
      <c r="U2004" s="95"/>
      <c r="Z2004" s="95"/>
    </row>
    <row r="2005" spans="4:26" x14ac:dyDescent="0.45">
      <c r="D2005" s="23"/>
      <c r="K2005" s="95"/>
      <c r="M2005" s="95"/>
      <c r="N2005" s="95"/>
      <c r="O2005" s="117"/>
      <c r="P2005" s="95"/>
      <c r="Q2005" s="95"/>
      <c r="R2005" s="95"/>
      <c r="S2005" s="426"/>
      <c r="U2005" s="95"/>
      <c r="Z2005" s="95"/>
    </row>
    <row r="2006" spans="4:26" x14ac:dyDescent="0.45">
      <c r="D2006" s="23"/>
      <c r="K2006" s="95"/>
      <c r="M2006" s="95"/>
      <c r="N2006" s="95"/>
      <c r="O2006" s="117"/>
      <c r="P2006" s="95"/>
      <c r="Q2006" s="95"/>
      <c r="R2006" s="95"/>
      <c r="S2006" s="426"/>
      <c r="U2006" s="95"/>
      <c r="Z2006" s="95"/>
    </row>
    <row r="2007" spans="4:26" x14ac:dyDescent="0.45">
      <c r="D2007" s="23"/>
      <c r="K2007" s="95"/>
      <c r="M2007" s="95"/>
      <c r="N2007" s="95"/>
      <c r="O2007" s="117"/>
      <c r="P2007" s="95"/>
      <c r="Q2007" s="95"/>
      <c r="R2007" s="95"/>
      <c r="S2007" s="426"/>
      <c r="U2007" s="95"/>
      <c r="Z2007" s="95"/>
    </row>
    <row r="2008" spans="4:26" x14ac:dyDescent="0.45">
      <c r="D2008" s="23"/>
      <c r="K2008" s="95"/>
      <c r="M2008" s="95"/>
      <c r="N2008" s="95"/>
      <c r="O2008" s="117"/>
      <c r="P2008" s="95"/>
      <c r="Q2008" s="95"/>
      <c r="R2008" s="95"/>
      <c r="S2008" s="426"/>
      <c r="U2008" s="95"/>
      <c r="Z2008" s="95"/>
    </row>
    <row r="2009" spans="4:26" x14ac:dyDescent="0.45">
      <c r="D2009" s="23"/>
      <c r="K2009" s="95"/>
      <c r="M2009" s="95"/>
      <c r="N2009" s="95"/>
      <c r="O2009" s="117"/>
      <c r="P2009" s="95"/>
      <c r="Q2009" s="95"/>
      <c r="R2009" s="95"/>
      <c r="S2009" s="426"/>
      <c r="U2009" s="95"/>
      <c r="Z2009" s="95"/>
    </row>
    <row r="2010" spans="4:26" x14ac:dyDescent="0.45">
      <c r="D2010" s="23"/>
      <c r="K2010" s="95"/>
      <c r="M2010" s="95"/>
      <c r="N2010" s="95"/>
      <c r="O2010" s="117"/>
      <c r="P2010" s="95"/>
      <c r="Q2010" s="95"/>
      <c r="R2010" s="95"/>
      <c r="S2010" s="426"/>
      <c r="U2010" s="95"/>
      <c r="Z2010" s="95"/>
    </row>
    <row r="2011" spans="4:26" x14ac:dyDescent="0.45">
      <c r="D2011" s="23"/>
      <c r="K2011" s="95"/>
      <c r="M2011" s="95"/>
      <c r="N2011" s="95"/>
      <c r="O2011" s="117"/>
      <c r="P2011" s="95"/>
      <c r="Q2011" s="95"/>
      <c r="R2011" s="95"/>
      <c r="S2011" s="426"/>
      <c r="U2011" s="95"/>
      <c r="Z2011" s="95"/>
    </row>
    <row r="2012" spans="4:26" x14ac:dyDescent="0.45">
      <c r="D2012" s="23"/>
      <c r="K2012" s="95"/>
      <c r="M2012" s="95"/>
      <c r="N2012" s="95"/>
      <c r="O2012" s="117"/>
      <c r="P2012" s="95"/>
      <c r="Q2012" s="95"/>
      <c r="R2012" s="95"/>
      <c r="S2012" s="426"/>
      <c r="U2012" s="95"/>
      <c r="Z2012" s="95"/>
    </row>
    <row r="2013" spans="4:26" x14ac:dyDescent="0.45">
      <c r="D2013" s="23"/>
      <c r="K2013" s="95"/>
      <c r="M2013" s="95"/>
      <c r="N2013" s="95"/>
      <c r="O2013" s="117"/>
      <c r="P2013" s="95"/>
      <c r="Q2013" s="95"/>
      <c r="R2013" s="95"/>
      <c r="S2013" s="426"/>
      <c r="U2013" s="95"/>
      <c r="Z2013" s="95"/>
    </row>
    <row r="2014" spans="4:26" x14ac:dyDescent="0.45">
      <c r="D2014" s="23"/>
      <c r="K2014" s="95"/>
      <c r="M2014" s="95"/>
      <c r="N2014" s="95"/>
      <c r="O2014" s="117"/>
      <c r="P2014" s="95"/>
      <c r="Q2014" s="95"/>
      <c r="R2014" s="95"/>
      <c r="S2014" s="426"/>
      <c r="U2014" s="95"/>
      <c r="Z2014" s="95"/>
    </row>
    <row r="2015" spans="4:26" x14ac:dyDescent="0.45">
      <c r="D2015" s="23"/>
      <c r="K2015" s="95"/>
      <c r="M2015" s="95"/>
      <c r="N2015" s="95"/>
      <c r="O2015" s="117"/>
      <c r="P2015" s="95"/>
      <c r="Q2015" s="95"/>
      <c r="R2015" s="95"/>
      <c r="S2015" s="426"/>
      <c r="U2015" s="95"/>
      <c r="Z2015" s="95"/>
    </row>
    <row r="2016" spans="4:26" x14ac:dyDescent="0.45">
      <c r="D2016" s="23"/>
      <c r="K2016" s="95"/>
      <c r="M2016" s="95"/>
      <c r="N2016" s="95"/>
      <c r="O2016" s="117"/>
      <c r="P2016" s="95"/>
      <c r="Q2016" s="95"/>
      <c r="R2016" s="95"/>
      <c r="S2016" s="426"/>
      <c r="U2016" s="95"/>
      <c r="Z2016" s="95"/>
    </row>
    <row r="2017" spans="4:26" x14ac:dyDescent="0.45">
      <c r="D2017" s="23"/>
      <c r="K2017" s="95"/>
      <c r="M2017" s="95"/>
      <c r="N2017" s="95"/>
      <c r="O2017" s="117"/>
      <c r="P2017" s="95"/>
      <c r="Q2017" s="95"/>
      <c r="R2017" s="95"/>
      <c r="S2017" s="426"/>
      <c r="U2017" s="95"/>
      <c r="Z2017" s="95"/>
    </row>
    <row r="2018" spans="4:26" x14ac:dyDescent="0.45">
      <c r="D2018" s="23"/>
      <c r="K2018" s="95"/>
      <c r="M2018" s="95"/>
      <c r="N2018" s="95"/>
      <c r="O2018" s="117"/>
      <c r="P2018" s="95"/>
      <c r="Q2018" s="95"/>
      <c r="R2018" s="95"/>
      <c r="S2018" s="426"/>
      <c r="U2018" s="95"/>
      <c r="Z2018" s="95"/>
    </row>
    <row r="2019" spans="4:26" x14ac:dyDescent="0.45">
      <c r="D2019" s="23"/>
      <c r="K2019" s="95"/>
      <c r="M2019" s="95"/>
      <c r="N2019" s="95"/>
      <c r="O2019" s="117"/>
      <c r="P2019" s="95"/>
      <c r="Q2019" s="95"/>
      <c r="R2019" s="95"/>
      <c r="S2019" s="426"/>
      <c r="U2019" s="95"/>
      <c r="Z2019" s="95"/>
    </row>
    <row r="2020" spans="4:26" x14ac:dyDescent="0.45">
      <c r="D2020" s="23"/>
      <c r="K2020" s="95"/>
      <c r="M2020" s="95"/>
      <c r="N2020" s="95"/>
      <c r="O2020" s="117"/>
      <c r="P2020" s="95"/>
      <c r="Q2020" s="95"/>
      <c r="R2020" s="95"/>
      <c r="S2020" s="426"/>
      <c r="U2020" s="95"/>
      <c r="Z2020" s="95"/>
    </row>
    <row r="2021" spans="4:26" x14ac:dyDescent="0.45">
      <c r="D2021" s="23"/>
      <c r="K2021" s="95"/>
      <c r="M2021" s="95"/>
      <c r="N2021" s="95"/>
      <c r="O2021" s="117"/>
      <c r="P2021" s="95"/>
      <c r="Q2021" s="95"/>
      <c r="R2021" s="95"/>
      <c r="S2021" s="426"/>
      <c r="U2021" s="95"/>
      <c r="Z2021" s="95"/>
    </row>
    <row r="2022" spans="4:26" x14ac:dyDescent="0.45">
      <c r="D2022" s="23"/>
      <c r="K2022" s="95"/>
      <c r="M2022" s="95"/>
      <c r="N2022" s="95"/>
      <c r="O2022" s="117"/>
      <c r="P2022" s="95"/>
      <c r="Q2022" s="95"/>
      <c r="R2022" s="95"/>
      <c r="S2022" s="426"/>
      <c r="U2022" s="95"/>
      <c r="Z2022" s="95"/>
    </row>
    <row r="2023" spans="4:26" x14ac:dyDescent="0.45">
      <c r="D2023" s="23"/>
      <c r="K2023" s="95"/>
      <c r="M2023" s="95"/>
      <c r="N2023" s="95"/>
      <c r="O2023" s="117"/>
      <c r="P2023" s="95"/>
      <c r="Q2023" s="95"/>
      <c r="R2023" s="95"/>
      <c r="S2023" s="426"/>
      <c r="U2023" s="95"/>
      <c r="Z2023" s="95"/>
    </row>
    <row r="2024" spans="4:26" x14ac:dyDescent="0.45">
      <c r="D2024" s="23"/>
      <c r="K2024" s="95"/>
      <c r="M2024" s="95"/>
      <c r="N2024" s="95"/>
      <c r="O2024" s="117"/>
      <c r="P2024" s="95"/>
      <c r="Q2024" s="95"/>
      <c r="R2024" s="95"/>
      <c r="S2024" s="426"/>
      <c r="U2024" s="95"/>
      <c r="Z2024" s="95"/>
    </row>
    <row r="2025" spans="4:26" x14ac:dyDescent="0.45">
      <c r="D2025" s="23"/>
      <c r="K2025" s="95"/>
      <c r="M2025" s="95"/>
      <c r="N2025" s="95"/>
      <c r="O2025" s="117"/>
      <c r="P2025" s="95"/>
      <c r="Q2025" s="95"/>
      <c r="R2025" s="95"/>
      <c r="S2025" s="426"/>
      <c r="U2025" s="95"/>
      <c r="Z2025" s="95"/>
    </row>
    <row r="2026" spans="4:26" x14ac:dyDescent="0.45">
      <c r="D2026" s="23"/>
      <c r="K2026" s="95"/>
      <c r="M2026" s="95"/>
      <c r="N2026" s="95"/>
      <c r="O2026" s="117"/>
      <c r="P2026" s="95"/>
      <c r="Q2026" s="95"/>
      <c r="R2026" s="95"/>
      <c r="S2026" s="426"/>
      <c r="U2026" s="95"/>
      <c r="Z2026" s="95"/>
    </row>
    <row r="2027" spans="4:26" x14ac:dyDescent="0.45">
      <c r="D2027" s="23"/>
      <c r="K2027" s="95"/>
      <c r="M2027" s="95"/>
      <c r="N2027" s="95"/>
      <c r="O2027" s="117"/>
      <c r="P2027" s="95"/>
      <c r="Q2027" s="95"/>
      <c r="R2027" s="95"/>
      <c r="S2027" s="426"/>
      <c r="U2027" s="95"/>
      <c r="Z2027" s="95"/>
    </row>
    <row r="2028" spans="4:26" x14ac:dyDescent="0.45">
      <c r="D2028" s="23"/>
      <c r="K2028" s="95"/>
      <c r="M2028" s="95"/>
      <c r="N2028" s="95"/>
      <c r="O2028" s="117"/>
      <c r="P2028" s="95"/>
      <c r="Q2028" s="95"/>
      <c r="R2028" s="95"/>
      <c r="S2028" s="426"/>
      <c r="U2028" s="95"/>
      <c r="Z2028" s="95"/>
    </row>
    <row r="2029" spans="4:26" x14ac:dyDescent="0.45">
      <c r="D2029" s="23"/>
      <c r="K2029" s="95"/>
      <c r="M2029" s="95"/>
      <c r="N2029" s="95"/>
      <c r="O2029" s="117"/>
      <c r="P2029" s="95"/>
      <c r="Q2029" s="95"/>
      <c r="R2029" s="95"/>
      <c r="S2029" s="426"/>
      <c r="U2029" s="95"/>
      <c r="Z2029" s="95"/>
    </row>
    <row r="2030" spans="4:26" x14ac:dyDescent="0.45">
      <c r="D2030" s="23"/>
      <c r="K2030" s="95"/>
      <c r="M2030" s="95"/>
      <c r="N2030" s="95"/>
      <c r="O2030" s="117"/>
      <c r="P2030" s="95"/>
      <c r="Q2030" s="95"/>
      <c r="R2030" s="95"/>
      <c r="S2030" s="426"/>
      <c r="U2030" s="95"/>
      <c r="Z2030" s="95"/>
    </row>
    <row r="2031" spans="4:26" x14ac:dyDescent="0.45">
      <c r="D2031" s="23"/>
      <c r="K2031" s="95"/>
      <c r="M2031" s="95"/>
      <c r="N2031" s="95"/>
      <c r="O2031" s="117"/>
      <c r="P2031" s="95"/>
      <c r="Q2031" s="95"/>
      <c r="R2031" s="95"/>
      <c r="S2031" s="426"/>
      <c r="U2031" s="95"/>
      <c r="Z2031" s="95"/>
    </row>
    <row r="2032" spans="4:26" x14ac:dyDescent="0.45">
      <c r="D2032" s="23"/>
      <c r="K2032" s="95"/>
      <c r="M2032" s="95"/>
      <c r="N2032" s="95"/>
      <c r="O2032" s="117"/>
      <c r="P2032" s="95"/>
      <c r="Q2032" s="95"/>
      <c r="R2032" s="95"/>
      <c r="S2032" s="426"/>
      <c r="U2032" s="95"/>
      <c r="Z2032" s="95"/>
    </row>
    <row r="2033" spans="4:26" x14ac:dyDescent="0.45">
      <c r="D2033" s="23"/>
      <c r="K2033" s="95"/>
      <c r="M2033" s="95"/>
      <c r="N2033" s="95"/>
      <c r="O2033" s="117"/>
      <c r="P2033" s="95"/>
      <c r="Q2033" s="95"/>
      <c r="R2033" s="95"/>
      <c r="S2033" s="426"/>
      <c r="U2033" s="95"/>
      <c r="Z2033" s="95"/>
    </row>
    <row r="2034" spans="4:26" x14ac:dyDescent="0.45">
      <c r="D2034" s="23"/>
      <c r="K2034" s="95"/>
      <c r="M2034" s="95"/>
      <c r="N2034" s="95"/>
      <c r="O2034" s="117"/>
      <c r="P2034" s="95"/>
      <c r="Q2034" s="95"/>
      <c r="R2034" s="95"/>
      <c r="S2034" s="426"/>
      <c r="U2034" s="95"/>
      <c r="Z2034" s="95"/>
    </row>
    <row r="2035" spans="4:26" x14ac:dyDescent="0.45">
      <c r="D2035" s="23"/>
      <c r="K2035" s="95"/>
      <c r="M2035" s="95"/>
      <c r="N2035" s="95"/>
      <c r="O2035" s="117"/>
      <c r="P2035" s="95"/>
      <c r="Q2035" s="95"/>
      <c r="R2035" s="95"/>
      <c r="S2035" s="426"/>
      <c r="U2035" s="95"/>
      <c r="Z2035" s="95"/>
    </row>
    <row r="2036" spans="4:26" x14ac:dyDescent="0.45">
      <c r="D2036" s="23"/>
      <c r="K2036" s="95"/>
      <c r="M2036" s="95"/>
      <c r="N2036" s="95"/>
      <c r="O2036" s="117"/>
      <c r="P2036" s="95"/>
      <c r="Q2036" s="95"/>
      <c r="R2036" s="95"/>
      <c r="S2036" s="426"/>
      <c r="U2036" s="95"/>
      <c r="Z2036" s="95"/>
    </row>
    <row r="2037" spans="4:26" x14ac:dyDescent="0.45">
      <c r="D2037" s="23"/>
      <c r="K2037" s="95"/>
      <c r="M2037" s="95"/>
      <c r="N2037" s="95"/>
      <c r="O2037" s="117"/>
      <c r="P2037" s="95"/>
      <c r="Q2037" s="95"/>
      <c r="R2037" s="95"/>
      <c r="S2037" s="426"/>
      <c r="U2037" s="95"/>
      <c r="Z2037" s="95"/>
    </row>
    <row r="2038" spans="4:26" x14ac:dyDescent="0.45">
      <c r="D2038" s="23"/>
      <c r="K2038" s="95"/>
      <c r="M2038" s="95"/>
      <c r="N2038" s="95"/>
      <c r="O2038" s="117"/>
      <c r="P2038" s="95"/>
      <c r="Q2038" s="95"/>
      <c r="R2038" s="95"/>
      <c r="S2038" s="426"/>
      <c r="U2038" s="95"/>
      <c r="Z2038" s="95"/>
    </row>
    <row r="2039" spans="4:26" x14ac:dyDescent="0.45">
      <c r="D2039" s="23"/>
      <c r="K2039" s="95"/>
      <c r="M2039" s="95"/>
      <c r="N2039" s="95"/>
      <c r="O2039" s="117"/>
      <c r="P2039" s="95"/>
      <c r="Q2039" s="95"/>
      <c r="R2039" s="95"/>
      <c r="S2039" s="426"/>
      <c r="U2039" s="95"/>
      <c r="Z2039" s="95"/>
    </row>
    <row r="2040" spans="4:26" x14ac:dyDescent="0.45">
      <c r="D2040" s="23"/>
      <c r="K2040" s="95"/>
      <c r="M2040" s="95"/>
      <c r="N2040" s="95"/>
      <c r="O2040" s="117"/>
      <c r="P2040" s="95"/>
      <c r="Q2040" s="95"/>
      <c r="R2040" s="95"/>
      <c r="S2040" s="426"/>
      <c r="U2040" s="95"/>
      <c r="Z2040" s="95"/>
    </row>
    <row r="2041" spans="4:26" x14ac:dyDescent="0.45">
      <c r="D2041" s="23"/>
      <c r="K2041" s="95"/>
      <c r="M2041" s="95"/>
      <c r="N2041" s="95"/>
      <c r="O2041" s="117"/>
      <c r="P2041" s="95"/>
      <c r="Q2041" s="95"/>
      <c r="R2041" s="95"/>
      <c r="S2041" s="426"/>
      <c r="U2041" s="95"/>
      <c r="Z2041" s="95"/>
    </row>
    <row r="2042" spans="4:26" x14ac:dyDescent="0.45">
      <c r="D2042" s="23"/>
      <c r="K2042" s="95"/>
      <c r="M2042" s="95"/>
      <c r="N2042" s="95"/>
      <c r="O2042" s="117"/>
      <c r="P2042" s="95"/>
      <c r="Q2042" s="95"/>
      <c r="R2042" s="95"/>
      <c r="S2042" s="426"/>
      <c r="U2042" s="95"/>
      <c r="Z2042" s="95"/>
    </row>
    <row r="2043" spans="4:26" x14ac:dyDescent="0.45">
      <c r="D2043" s="23"/>
      <c r="K2043" s="95"/>
      <c r="M2043" s="95"/>
      <c r="N2043" s="95"/>
      <c r="O2043" s="117"/>
      <c r="P2043" s="95"/>
      <c r="Q2043" s="95"/>
      <c r="R2043" s="95"/>
      <c r="S2043" s="426"/>
      <c r="U2043" s="95"/>
      <c r="Z2043" s="95"/>
    </row>
    <row r="2044" spans="4:26" x14ac:dyDescent="0.45">
      <c r="D2044" s="23"/>
      <c r="K2044" s="95"/>
      <c r="M2044" s="95"/>
      <c r="N2044" s="95"/>
      <c r="O2044" s="117"/>
      <c r="P2044" s="95"/>
      <c r="Q2044" s="95"/>
      <c r="R2044" s="95"/>
      <c r="S2044" s="426"/>
      <c r="U2044" s="95"/>
      <c r="Z2044" s="95"/>
    </row>
    <row r="2045" spans="4:26" x14ac:dyDescent="0.45">
      <c r="D2045" s="23"/>
      <c r="K2045" s="95"/>
      <c r="M2045" s="95"/>
      <c r="N2045" s="95"/>
      <c r="O2045" s="117"/>
      <c r="P2045" s="95"/>
      <c r="Q2045" s="95"/>
      <c r="R2045" s="95"/>
      <c r="S2045" s="426"/>
      <c r="U2045" s="95"/>
      <c r="Z2045" s="95"/>
    </row>
    <row r="2046" spans="4:26" x14ac:dyDescent="0.45">
      <c r="D2046" s="23"/>
      <c r="K2046" s="95"/>
      <c r="M2046" s="95"/>
      <c r="N2046" s="95"/>
      <c r="O2046" s="117"/>
      <c r="P2046" s="95"/>
      <c r="Q2046" s="95"/>
      <c r="R2046" s="95"/>
      <c r="S2046" s="426"/>
      <c r="U2046" s="95"/>
      <c r="Z2046" s="95"/>
    </row>
    <row r="2047" spans="4:26" x14ac:dyDescent="0.45">
      <c r="D2047" s="23"/>
      <c r="K2047" s="95"/>
      <c r="M2047" s="95"/>
      <c r="N2047" s="95"/>
      <c r="O2047" s="117"/>
      <c r="P2047" s="95"/>
      <c r="Q2047" s="95"/>
      <c r="R2047" s="95"/>
      <c r="S2047" s="426"/>
      <c r="U2047" s="95"/>
      <c r="Z2047" s="95"/>
    </row>
    <row r="2048" spans="4:26" x14ac:dyDescent="0.45">
      <c r="D2048" s="23"/>
      <c r="K2048" s="95"/>
      <c r="M2048" s="95"/>
      <c r="N2048" s="95"/>
      <c r="O2048" s="117"/>
      <c r="P2048" s="95"/>
      <c r="Q2048" s="95"/>
      <c r="R2048" s="95"/>
      <c r="S2048" s="426"/>
      <c r="U2048" s="95"/>
      <c r="Z2048" s="95"/>
    </row>
    <row r="2049" spans="4:26" x14ac:dyDescent="0.45">
      <c r="D2049" s="23"/>
      <c r="K2049" s="95"/>
      <c r="M2049" s="95"/>
      <c r="N2049" s="95"/>
      <c r="O2049" s="117"/>
      <c r="P2049" s="95"/>
      <c r="Q2049" s="95"/>
      <c r="R2049" s="95"/>
      <c r="S2049" s="426"/>
      <c r="U2049" s="95"/>
      <c r="Z2049" s="95"/>
    </row>
    <row r="2050" spans="4:26" x14ac:dyDescent="0.45">
      <c r="D2050" s="23"/>
      <c r="K2050" s="95"/>
      <c r="M2050" s="95"/>
      <c r="N2050" s="95"/>
      <c r="O2050" s="117"/>
      <c r="P2050" s="95"/>
      <c r="Q2050" s="95"/>
      <c r="R2050" s="95"/>
      <c r="S2050" s="426"/>
      <c r="U2050" s="95"/>
      <c r="Z2050" s="95"/>
    </row>
    <row r="2051" spans="4:26" x14ac:dyDescent="0.45">
      <c r="D2051" s="23"/>
      <c r="K2051" s="95"/>
      <c r="M2051" s="95"/>
      <c r="N2051" s="95"/>
      <c r="O2051" s="117"/>
      <c r="P2051" s="95"/>
      <c r="Q2051" s="95"/>
      <c r="R2051" s="95"/>
      <c r="S2051" s="426"/>
      <c r="U2051" s="95"/>
      <c r="Z2051" s="95"/>
    </row>
    <row r="2052" spans="4:26" x14ac:dyDescent="0.45">
      <c r="D2052" s="23"/>
      <c r="K2052" s="95"/>
      <c r="M2052" s="95"/>
      <c r="N2052" s="95"/>
      <c r="O2052" s="117"/>
      <c r="P2052" s="95"/>
      <c r="Q2052" s="95"/>
      <c r="R2052" s="95"/>
      <c r="S2052" s="426"/>
      <c r="U2052" s="95"/>
      <c r="Z2052" s="95"/>
    </row>
    <row r="2053" spans="4:26" x14ac:dyDescent="0.45">
      <c r="D2053" s="23"/>
      <c r="K2053" s="95"/>
      <c r="M2053" s="95"/>
      <c r="N2053" s="95"/>
      <c r="O2053" s="117"/>
      <c r="P2053" s="95"/>
      <c r="Q2053" s="95"/>
      <c r="R2053" s="95"/>
      <c r="S2053" s="426"/>
      <c r="U2053" s="95"/>
      <c r="Z2053" s="95"/>
    </row>
    <row r="2054" spans="4:26" x14ac:dyDescent="0.45">
      <c r="D2054" s="23"/>
      <c r="K2054" s="95"/>
      <c r="M2054" s="95"/>
      <c r="N2054" s="95"/>
      <c r="O2054" s="117"/>
      <c r="P2054" s="95"/>
      <c r="Q2054" s="95"/>
      <c r="R2054" s="95"/>
      <c r="S2054" s="426"/>
      <c r="U2054" s="95"/>
      <c r="Z2054" s="95"/>
    </row>
    <row r="2055" spans="4:26" x14ac:dyDescent="0.45">
      <c r="D2055" s="23"/>
      <c r="K2055" s="95"/>
      <c r="M2055" s="95"/>
      <c r="N2055" s="95"/>
      <c r="O2055" s="117"/>
      <c r="P2055" s="95"/>
      <c r="Q2055" s="95"/>
      <c r="R2055" s="95"/>
      <c r="S2055" s="426"/>
      <c r="U2055" s="95"/>
      <c r="Z2055" s="95"/>
    </row>
    <row r="2056" spans="4:26" x14ac:dyDescent="0.45">
      <c r="D2056" s="23"/>
      <c r="K2056" s="95"/>
      <c r="M2056" s="95"/>
      <c r="N2056" s="95"/>
      <c r="O2056" s="117"/>
      <c r="P2056" s="95"/>
      <c r="Q2056" s="95"/>
      <c r="R2056" s="95"/>
      <c r="S2056" s="426"/>
      <c r="U2056" s="95"/>
      <c r="Z2056" s="95"/>
    </row>
    <row r="2057" spans="4:26" x14ac:dyDescent="0.45">
      <c r="D2057" s="23"/>
      <c r="K2057" s="95"/>
      <c r="M2057" s="95"/>
      <c r="N2057" s="95"/>
      <c r="O2057" s="117"/>
      <c r="P2057" s="95"/>
      <c r="Q2057" s="95"/>
      <c r="R2057" s="95"/>
      <c r="S2057" s="426"/>
      <c r="U2057" s="95"/>
      <c r="Z2057" s="95"/>
    </row>
    <row r="2058" spans="4:26" x14ac:dyDescent="0.45">
      <c r="D2058" s="23"/>
      <c r="K2058" s="95"/>
      <c r="M2058" s="95"/>
      <c r="N2058" s="95"/>
      <c r="O2058" s="117"/>
      <c r="P2058" s="95"/>
      <c r="Q2058" s="95"/>
      <c r="R2058" s="95"/>
      <c r="S2058" s="426"/>
      <c r="U2058" s="95"/>
      <c r="Z2058" s="95"/>
    </row>
    <row r="2059" spans="4:26" x14ac:dyDescent="0.45">
      <c r="D2059" s="23"/>
      <c r="K2059" s="95"/>
      <c r="M2059" s="95"/>
      <c r="N2059" s="95"/>
      <c r="O2059" s="117"/>
      <c r="P2059" s="95"/>
      <c r="Q2059" s="95"/>
      <c r="R2059" s="95"/>
      <c r="S2059" s="426"/>
      <c r="U2059" s="95"/>
      <c r="Z2059" s="95"/>
    </row>
    <row r="2060" spans="4:26" x14ac:dyDescent="0.45">
      <c r="D2060" s="23"/>
      <c r="K2060" s="95"/>
      <c r="M2060" s="95"/>
      <c r="N2060" s="95"/>
      <c r="O2060" s="117"/>
      <c r="P2060" s="95"/>
      <c r="Q2060" s="95"/>
      <c r="R2060" s="95"/>
      <c r="S2060" s="426"/>
      <c r="U2060" s="95"/>
      <c r="Z2060" s="95"/>
    </row>
    <row r="2061" spans="4:26" x14ac:dyDescent="0.45">
      <c r="D2061" s="23"/>
      <c r="K2061" s="95"/>
      <c r="M2061" s="95"/>
      <c r="N2061" s="95"/>
      <c r="O2061" s="117"/>
      <c r="P2061" s="95"/>
      <c r="Q2061" s="95"/>
      <c r="R2061" s="95"/>
      <c r="S2061" s="426"/>
      <c r="U2061" s="95"/>
      <c r="Z2061" s="95"/>
    </row>
    <row r="2062" spans="4:26" x14ac:dyDescent="0.45">
      <c r="D2062" s="23"/>
      <c r="K2062" s="95"/>
      <c r="M2062" s="95"/>
      <c r="N2062" s="95"/>
      <c r="O2062" s="117"/>
      <c r="P2062" s="95"/>
      <c r="Q2062" s="95"/>
      <c r="R2062" s="95"/>
      <c r="S2062" s="426"/>
      <c r="U2062" s="95"/>
      <c r="Z2062" s="95"/>
    </row>
    <row r="2063" spans="4:26" x14ac:dyDescent="0.45">
      <c r="D2063" s="23"/>
      <c r="K2063" s="95"/>
      <c r="M2063" s="95"/>
      <c r="N2063" s="95"/>
      <c r="O2063" s="117"/>
      <c r="P2063" s="95"/>
      <c r="Q2063" s="95"/>
      <c r="R2063" s="95"/>
      <c r="S2063" s="426"/>
      <c r="U2063" s="95"/>
      <c r="Z2063" s="95"/>
    </row>
    <row r="2064" spans="4:26" x14ac:dyDescent="0.45">
      <c r="D2064" s="23"/>
      <c r="K2064" s="95"/>
      <c r="M2064" s="95"/>
      <c r="N2064" s="95"/>
      <c r="O2064" s="117"/>
      <c r="P2064" s="95"/>
      <c r="Q2064" s="95"/>
      <c r="R2064" s="95"/>
      <c r="S2064" s="426"/>
      <c r="U2064" s="95"/>
      <c r="Z2064" s="95"/>
    </row>
    <row r="2065" spans="4:26" x14ac:dyDescent="0.45">
      <c r="D2065" s="23"/>
      <c r="K2065" s="95"/>
      <c r="M2065" s="95"/>
      <c r="N2065" s="95"/>
      <c r="O2065" s="117"/>
      <c r="P2065" s="95"/>
      <c r="Q2065" s="95"/>
      <c r="R2065" s="95"/>
      <c r="S2065" s="426"/>
      <c r="U2065" s="95"/>
      <c r="Z2065" s="95"/>
    </row>
    <row r="2066" spans="4:26" x14ac:dyDescent="0.45">
      <c r="D2066" s="23"/>
      <c r="K2066" s="95"/>
      <c r="M2066" s="95"/>
      <c r="N2066" s="95"/>
      <c r="O2066" s="117"/>
      <c r="P2066" s="95"/>
      <c r="Q2066" s="95"/>
      <c r="R2066" s="95"/>
      <c r="S2066" s="426"/>
      <c r="U2066" s="95"/>
      <c r="Z2066" s="95"/>
    </row>
    <row r="2067" spans="4:26" x14ac:dyDescent="0.45">
      <c r="D2067" s="23"/>
      <c r="K2067" s="95"/>
      <c r="M2067" s="95"/>
      <c r="N2067" s="95"/>
      <c r="O2067" s="117"/>
      <c r="P2067" s="95"/>
      <c r="Q2067" s="95"/>
      <c r="R2067" s="95"/>
      <c r="S2067" s="426"/>
      <c r="U2067" s="95"/>
      <c r="Z2067" s="95"/>
    </row>
    <row r="2068" spans="4:26" x14ac:dyDescent="0.45">
      <c r="D2068" s="23"/>
      <c r="K2068" s="95"/>
      <c r="M2068" s="95"/>
      <c r="N2068" s="95"/>
      <c r="O2068" s="117"/>
      <c r="P2068" s="95"/>
      <c r="Q2068" s="95"/>
      <c r="R2068" s="95"/>
      <c r="S2068" s="426"/>
      <c r="U2068" s="95"/>
      <c r="Z2068" s="95"/>
    </row>
    <row r="2069" spans="4:26" x14ac:dyDescent="0.45">
      <c r="D2069" s="23"/>
      <c r="K2069" s="95"/>
      <c r="M2069" s="95"/>
      <c r="N2069" s="95"/>
      <c r="O2069" s="117"/>
      <c r="P2069" s="95"/>
      <c r="Q2069" s="95"/>
      <c r="R2069" s="95"/>
      <c r="S2069" s="426"/>
      <c r="U2069" s="95"/>
      <c r="Z2069" s="95"/>
    </row>
    <row r="2070" spans="4:26" x14ac:dyDescent="0.45">
      <c r="D2070" s="23"/>
      <c r="K2070" s="95"/>
      <c r="M2070" s="95"/>
      <c r="N2070" s="95"/>
      <c r="O2070" s="117"/>
      <c r="P2070" s="95"/>
      <c r="Q2070" s="95"/>
      <c r="R2070" s="95"/>
      <c r="S2070" s="426"/>
      <c r="U2070" s="95"/>
      <c r="Z2070" s="95"/>
    </row>
    <row r="2071" spans="4:26" x14ac:dyDescent="0.45">
      <c r="D2071" s="23"/>
      <c r="K2071" s="95"/>
      <c r="M2071" s="95"/>
      <c r="N2071" s="95"/>
      <c r="O2071" s="117"/>
      <c r="P2071" s="95"/>
      <c r="Q2071" s="95"/>
      <c r="R2071" s="95"/>
      <c r="S2071" s="426"/>
      <c r="U2071" s="95"/>
      <c r="Z2071" s="95"/>
    </row>
    <row r="2072" spans="4:26" x14ac:dyDescent="0.45">
      <c r="D2072" s="23"/>
      <c r="K2072" s="95"/>
      <c r="M2072" s="95"/>
      <c r="N2072" s="95"/>
      <c r="O2072" s="117"/>
      <c r="P2072" s="95"/>
      <c r="Q2072" s="95"/>
      <c r="R2072" s="95"/>
      <c r="S2072" s="426"/>
      <c r="U2072" s="95"/>
      <c r="Z2072" s="95"/>
    </row>
    <row r="2073" spans="4:26" x14ac:dyDescent="0.45">
      <c r="D2073" s="23"/>
      <c r="K2073" s="95"/>
      <c r="M2073" s="95"/>
      <c r="N2073" s="95"/>
      <c r="O2073" s="117"/>
      <c r="P2073" s="95"/>
      <c r="Q2073" s="95"/>
      <c r="R2073" s="95"/>
      <c r="S2073" s="426"/>
      <c r="U2073" s="95"/>
      <c r="Z2073" s="95"/>
    </row>
    <row r="2074" spans="4:26" x14ac:dyDescent="0.45">
      <c r="D2074" s="23"/>
      <c r="K2074" s="95"/>
      <c r="M2074" s="95"/>
      <c r="N2074" s="95"/>
      <c r="O2074" s="117"/>
      <c r="P2074" s="95"/>
      <c r="Q2074" s="95"/>
      <c r="R2074" s="95"/>
      <c r="S2074" s="426"/>
      <c r="U2074" s="95"/>
      <c r="Z2074" s="95"/>
    </row>
    <row r="2075" spans="4:26" x14ac:dyDescent="0.45">
      <c r="D2075" s="23"/>
      <c r="K2075" s="95"/>
      <c r="M2075" s="95"/>
      <c r="N2075" s="95"/>
      <c r="O2075" s="117"/>
      <c r="P2075" s="95"/>
      <c r="Q2075" s="95"/>
      <c r="R2075" s="95"/>
      <c r="S2075" s="426"/>
      <c r="U2075" s="95"/>
      <c r="Z2075" s="95"/>
    </row>
    <row r="2076" spans="4:26" x14ac:dyDescent="0.45">
      <c r="D2076" s="23"/>
      <c r="K2076" s="95"/>
      <c r="M2076" s="95"/>
      <c r="N2076" s="95"/>
      <c r="O2076" s="117"/>
      <c r="P2076" s="95"/>
      <c r="Q2076" s="95"/>
      <c r="R2076" s="95"/>
      <c r="S2076" s="426"/>
      <c r="U2076" s="95"/>
      <c r="Z2076" s="95"/>
    </row>
    <row r="2077" spans="4:26" x14ac:dyDescent="0.45">
      <c r="D2077" s="23"/>
      <c r="K2077" s="95"/>
      <c r="M2077" s="95"/>
      <c r="N2077" s="95"/>
      <c r="O2077" s="117"/>
      <c r="P2077" s="95"/>
      <c r="Q2077" s="95"/>
      <c r="R2077" s="95"/>
      <c r="S2077" s="426"/>
      <c r="U2077" s="95"/>
      <c r="Z2077" s="95"/>
    </row>
    <row r="2078" spans="4:26" x14ac:dyDescent="0.45">
      <c r="D2078" s="23"/>
      <c r="K2078" s="95"/>
      <c r="M2078" s="95"/>
      <c r="N2078" s="95"/>
      <c r="O2078" s="117"/>
      <c r="P2078" s="95"/>
      <c r="Q2078" s="95"/>
      <c r="R2078" s="95"/>
      <c r="S2078" s="426"/>
      <c r="U2078" s="95"/>
      <c r="Z2078" s="95"/>
    </row>
    <row r="2079" spans="4:26" x14ac:dyDescent="0.45">
      <c r="D2079" s="23"/>
      <c r="K2079" s="95"/>
      <c r="M2079" s="95"/>
      <c r="N2079" s="95"/>
      <c r="O2079" s="117"/>
      <c r="P2079" s="95"/>
      <c r="Q2079" s="95"/>
      <c r="R2079" s="95"/>
      <c r="S2079" s="426"/>
      <c r="U2079" s="95"/>
      <c r="Z2079" s="95"/>
    </row>
    <row r="2080" spans="4:26" x14ac:dyDescent="0.45">
      <c r="D2080" s="23"/>
      <c r="K2080" s="95"/>
      <c r="M2080" s="95"/>
      <c r="N2080" s="95"/>
      <c r="O2080" s="117"/>
      <c r="P2080" s="95"/>
      <c r="Q2080" s="95"/>
      <c r="R2080" s="95"/>
      <c r="S2080" s="426"/>
      <c r="U2080" s="95"/>
      <c r="Z2080" s="95"/>
    </row>
    <row r="2081" spans="4:26" x14ac:dyDescent="0.45">
      <c r="D2081" s="23"/>
      <c r="K2081" s="95"/>
      <c r="M2081" s="95"/>
      <c r="N2081" s="95"/>
      <c r="O2081" s="117"/>
      <c r="P2081" s="95"/>
      <c r="Q2081" s="95"/>
      <c r="R2081" s="95"/>
      <c r="S2081" s="426"/>
      <c r="U2081" s="95"/>
      <c r="Z2081" s="95"/>
    </row>
    <row r="2082" spans="4:26" x14ac:dyDescent="0.45">
      <c r="D2082" s="23"/>
      <c r="K2082" s="95"/>
      <c r="M2082" s="95"/>
      <c r="N2082" s="95"/>
      <c r="O2082" s="117"/>
      <c r="P2082" s="95"/>
      <c r="Q2082" s="95"/>
      <c r="R2082" s="95"/>
      <c r="S2082" s="426"/>
      <c r="U2082" s="95"/>
      <c r="Z2082" s="95"/>
    </row>
    <row r="2083" spans="4:26" x14ac:dyDescent="0.45">
      <c r="D2083" s="23"/>
      <c r="K2083" s="95"/>
      <c r="M2083" s="95"/>
      <c r="N2083" s="95"/>
      <c r="O2083" s="117"/>
      <c r="P2083" s="95"/>
      <c r="Q2083" s="95"/>
      <c r="R2083" s="95"/>
      <c r="S2083" s="426"/>
      <c r="U2083" s="95"/>
      <c r="Z2083" s="95"/>
    </row>
    <row r="2084" spans="4:26" x14ac:dyDescent="0.45">
      <c r="D2084" s="23"/>
      <c r="K2084" s="95"/>
      <c r="M2084" s="95"/>
      <c r="N2084" s="95"/>
      <c r="O2084" s="117"/>
      <c r="P2084" s="95"/>
      <c r="Q2084" s="95"/>
      <c r="R2084" s="95"/>
      <c r="S2084" s="426"/>
      <c r="U2084" s="95"/>
      <c r="Z2084" s="95"/>
    </row>
    <row r="2085" spans="4:26" x14ac:dyDescent="0.45">
      <c r="D2085" s="23"/>
      <c r="K2085" s="95"/>
      <c r="M2085" s="95"/>
      <c r="N2085" s="95"/>
      <c r="O2085" s="117"/>
      <c r="P2085" s="95"/>
      <c r="Q2085" s="95"/>
      <c r="R2085" s="95"/>
      <c r="S2085" s="426"/>
      <c r="U2085" s="95"/>
      <c r="Z2085" s="95"/>
    </row>
    <row r="2086" spans="4:26" x14ac:dyDescent="0.45">
      <c r="D2086" s="23"/>
      <c r="K2086" s="95"/>
      <c r="M2086" s="95"/>
      <c r="N2086" s="95"/>
      <c r="O2086" s="117"/>
      <c r="P2086" s="95"/>
      <c r="Q2086" s="95"/>
      <c r="R2086" s="95"/>
      <c r="S2086" s="426"/>
      <c r="U2086" s="95"/>
      <c r="Z2086" s="95"/>
    </row>
    <row r="2087" spans="4:26" x14ac:dyDescent="0.45">
      <c r="D2087" s="23"/>
      <c r="K2087" s="95"/>
      <c r="M2087" s="95"/>
      <c r="N2087" s="95"/>
      <c r="O2087" s="117"/>
      <c r="P2087" s="95"/>
      <c r="Q2087" s="95"/>
      <c r="R2087" s="95"/>
      <c r="S2087" s="426"/>
      <c r="U2087" s="95"/>
      <c r="Z2087" s="95"/>
    </row>
    <row r="2088" spans="4:26" x14ac:dyDescent="0.45">
      <c r="D2088" s="23"/>
      <c r="K2088" s="95"/>
      <c r="M2088" s="95"/>
      <c r="N2088" s="95"/>
      <c r="O2088" s="117"/>
      <c r="P2088" s="95"/>
      <c r="Q2088" s="95"/>
      <c r="R2088" s="95"/>
      <c r="S2088" s="426"/>
      <c r="U2088" s="95"/>
      <c r="Z2088" s="95"/>
    </row>
    <row r="2089" spans="4:26" x14ac:dyDescent="0.45">
      <c r="D2089" s="23"/>
      <c r="K2089" s="95"/>
      <c r="M2089" s="95"/>
      <c r="N2089" s="95"/>
      <c r="O2089" s="117"/>
      <c r="P2089" s="95"/>
      <c r="Q2089" s="95"/>
      <c r="R2089" s="95"/>
      <c r="S2089" s="426"/>
      <c r="U2089" s="95"/>
      <c r="Z2089" s="95"/>
    </row>
    <row r="2090" spans="4:26" x14ac:dyDescent="0.45">
      <c r="D2090" s="23"/>
      <c r="K2090" s="95"/>
      <c r="M2090" s="95"/>
      <c r="N2090" s="95"/>
      <c r="O2090" s="117"/>
      <c r="P2090" s="95"/>
      <c r="Q2090" s="95"/>
      <c r="R2090" s="95"/>
      <c r="S2090" s="426"/>
      <c r="U2090" s="95"/>
      <c r="Z2090" s="95"/>
    </row>
    <row r="2091" spans="4:26" x14ac:dyDescent="0.45">
      <c r="D2091" s="23"/>
      <c r="K2091" s="95"/>
      <c r="M2091" s="95"/>
      <c r="N2091" s="95"/>
      <c r="O2091" s="117"/>
      <c r="P2091" s="95"/>
      <c r="Q2091" s="95"/>
      <c r="R2091" s="95"/>
      <c r="S2091" s="426"/>
      <c r="U2091" s="95"/>
      <c r="Z2091" s="95"/>
    </row>
    <row r="2092" spans="4:26" x14ac:dyDescent="0.45">
      <c r="D2092" s="23"/>
      <c r="K2092" s="95"/>
      <c r="M2092" s="95"/>
      <c r="N2092" s="95"/>
      <c r="O2092" s="117"/>
      <c r="P2092" s="95"/>
      <c r="Q2092" s="95"/>
      <c r="R2092" s="95"/>
      <c r="S2092" s="426"/>
      <c r="U2092" s="95"/>
      <c r="Z2092" s="95"/>
    </row>
    <row r="2093" spans="4:26" x14ac:dyDescent="0.45">
      <c r="D2093" s="23"/>
      <c r="K2093" s="95"/>
      <c r="M2093" s="95"/>
      <c r="N2093" s="95"/>
      <c r="O2093" s="117"/>
      <c r="P2093" s="95"/>
      <c r="Q2093" s="95"/>
      <c r="R2093" s="95"/>
      <c r="S2093" s="426"/>
      <c r="U2093" s="95"/>
      <c r="Z2093" s="95"/>
    </row>
    <row r="2094" spans="4:26" x14ac:dyDescent="0.45">
      <c r="D2094" s="23"/>
      <c r="K2094" s="95"/>
      <c r="M2094" s="95"/>
      <c r="N2094" s="95"/>
      <c r="O2094" s="117"/>
      <c r="P2094" s="95"/>
      <c r="Q2094" s="95"/>
      <c r="R2094" s="95"/>
      <c r="S2094" s="426"/>
      <c r="U2094" s="95"/>
      <c r="Z2094" s="95"/>
    </row>
    <row r="2095" spans="4:26" x14ac:dyDescent="0.45">
      <c r="D2095" s="23"/>
      <c r="K2095" s="95"/>
      <c r="M2095" s="95"/>
      <c r="N2095" s="95"/>
      <c r="O2095" s="117"/>
      <c r="P2095" s="95"/>
      <c r="Q2095" s="95"/>
      <c r="R2095" s="95"/>
      <c r="S2095" s="426"/>
      <c r="U2095" s="95"/>
      <c r="Z2095" s="95"/>
    </row>
    <row r="2096" spans="4:26" x14ac:dyDescent="0.45">
      <c r="D2096" s="23"/>
      <c r="K2096" s="95"/>
      <c r="M2096" s="95"/>
      <c r="N2096" s="95"/>
      <c r="O2096" s="117"/>
      <c r="P2096" s="95"/>
      <c r="Q2096" s="95"/>
      <c r="R2096" s="95"/>
      <c r="S2096" s="426"/>
      <c r="U2096" s="95"/>
      <c r="Z2096" s="95"/>
    </row>
    <row r="2097" spans="4:26" x14ac:dyDescent="0.45">
      <c r="D2097" s="23"/>
      <c r="K2097" s="95"/>
      <c r="M2097" s="95"/>
      <c r="N2097" s="95"/>
      <c r="O2097" s="117"/>
      <c r="P2097" s="95"/>
      <c r="Q2097" s="95"/>
      <c r="R2097" s="95"/>
      <c r="S2097" s="426"/>
      <c r="U2097" s="95"/>
      <c r="Z2097" s="95"/>
    </row>
    <row r="2098" spans="4:26" x14ac:dyDescent="0.45">
      <c r="D2098" s="23"/>
      <c r="K2098" s="95"/>
      <c r="M2098" s="95"/>
      <c r="N2098" s="95"/>
      <c r="O2098" s="117"/>
      <c r="P2098" s="95"/>
      <c r="Q2098" s="95"/>
      <c r="R2098" s="95"/>
      <c r="S2098" s="426"/>
      <c r="U2098" s="95"/>
      <c r="Z2098" s="95"/>
    </row>
    <row r="2099" spans="4:26" x14ac:dyDescent="0.45">
      <c r="D2099" s="23"/>
      <c r="K2099" s="95"/>
      <c r="M2099" s="95"/>
      <c r="N2099" s="95"/>
      <c r="O2099" s="117"/>
      <c r="P2099" s="95"/>
      <c r="Q2099" s="95"/>
      <c r="R2099" s="95"/>
      <c r="S2099" s="426"/>
      <c r="U2099" s="95"/>
      <c r="Z2099" s="95"/>
    </row>
    <row r="2100" spans="4:26" x14ac:dyDescent="0.45">
      <c r="D2100" s="23"/>
      <c r="K2100" s="95"/>
      <c r="M2100" s="95"/>
      <c r="N2100" s="95"/>
      <c r="O2100" s="117"/>
      <c r="P2100" s="95"/>
      <c r="Q2100" s="95"/>
      <c r="R2100" s="95"/>
      <c r="S2100" s="426"/>
      <c r="U2100" s="95"/>
      <c r="Z2100" s="95"/>
    </row>
    <row r="2101" spans="4:26" x14ac:dyDescent="0.45">
      <c r="D2101" s="23"/>
      <c r="K2101" s="95"/>
      <c r="M2101" s="95"/>
      <c r="N2101" s="95"/>
      <c r="O2101" s="117"/>
      <c r="P2101" s="95"/>
      <c r="Q2101" s="95"/>
      <c r="R2101" s="95"/>
      <c r="S2101" s="426"/>
      <c r="U2101" s="95"/>
      <c r="Z2101" s="95"/>
    </row>
    <row r="2102" spans="4:26" x14ac:dyDescent="0.45">
      <c r="D2102" s="23"/>
      <c r="K2102" s="95"/>
      <c r="M2102" s="95"/>
      <c r="N2102" s="95"/>
      <c r="O2102" s="117"/>
      <c r="P2102" s="95"/>
      <c r="Q2102" s="95"/>
      <c r="R2102" s="95"/>
      <c r="S2102" s="426"/>
      <c r="U2102" s="95"/>
      <c r="Z2102" s="95"/>
    </row>
    <row r="2103" spans="4:26" x14ac:dyDescent="0.45">
      <c r="D2103" s="23"/>
      <c r="K2103" s="95"/>
      <c r="M2103" s="95"/>
      <c r="N2103" s="95"/>
      <c r="O2103" s="117"/>
      <c r="P2103" s="95"/>
      <c r="Q2103" s="95"/>
      <c r="R2103" s="95"/>
      <c r="S2103" s="426"/>
      <c r="U2103" s="95"/>
      <c r="Z2103" s="95"/>
    </row>
    <row r="2104" spans="4:26" x14ac:dyDescent="0.45">
      <c r="D2104" s="23"/>
      <c r="K2104" s="95"/>
      <c r="M2104" s="95"/>
      <c r="N2104" s="95"/>
      <c r="O2104" s="117"/>
      <c r="P2104" s="95"/>
      <c r="Q2104" s="95"/>
      <c r="R2104" s="95"/>
      <c r="S2104" s="426"/>
      <c r="U2104" s="95"/>
      <c r="Z2104" s="95"/>
    </row>
    <row r="2105" spans="4:26" x14ac:dyDescent="0.45">
      <c r="D2105" s="23"/>
      <c r="K2105" s="95"/>
      <c r="M2105" s="95"/>
      <c r="N2105" s="95"/>
      <c r="O2105" s="117"/>
      <c r="P2105" s="95"/>
      <c r="Q2105" s="95"/>
      <c r="R2105" s="95"/>
      <c r="S2105" s="426"/>
      <c r="U2105" s="95"/>
      <c r="Z2105" s="95"/>
    </row>
    <row r="2106" spans="4:26" x14ac:dyDescent="0.45">
      <c r="D2106" s="23"/>
      <c r="K2106" s="95"/>
      <c r="M2106" s="95"/>
      <c r="N2106" s="95"/>
      <c r="O2106" s="117"/>
      <c r="P2106" s="95"/>
      <c r="Q2106" s="95"/>
      <c r="R2106" s="95"/>
      <c r="S2106" s="426"/>
      <c r="U2106" s="95"/>
      <c r="Z2106" s="95"/>
    </row>
    <row r="2107" spans="4:26" x14ac:dyDescent="0.45">
      <c r="D2107" s="23"/>
      <c r="K2107" s="95"/>
      <c r="M2107" s="95"/>
      <c r="N2107" s="95"/>
      <c r="O2107" s="117"/>
      <c r="P2107" s="95"/>
      <c r="Q2107" s="95"/>
      <c r="R2107" s="95"/>
      <c r="S2107" s="426"/>
      <c r="U2107" s="95"/>
      <c r="Z2107" s="95"/>
    </row>
    <row r="2108" spans="4:26" x14ac:dyDescent="0.45">
      <c r="D2108" s="23"/>
      <c r="K2108" s="95"/>
      <c r="M2108" s="95"/>
      <c r="N2108" s="95"/>
      <c r="O2108" s="117"/>
      <c r="P2108" s="95"/>
      <c r="Q2108" s="95"/>
      <c r="R2108" s="95"/>
      <c r="S2108" s="426"/>
      <c r="U2108" s="95"/>
      <c r="Z2108" s="95"/>
    </row>
    <row r="2109" spans="4:26" x14ac:dyDescent="0.45">
      <c r="D2109" s="23"/>
      <c r="K2109" s="95"/>
      <c r="M2109" s="95"/>
      <c r="N2109" s="95"/>
      <c r="O2109" s="117"/>
      <c r="P2109" s="95"/>
      <c r="Q2109" s="95"/>
      <c r="R2109" s="95"/>
      <c r="S2109" s="426"/>
      <c r="U2109" s="95"/>
      <c r="Z2109" s="95"/>
    </row>
    <row r="2110" spans="4:26" x14ac:dyDescent="0.45">
      <c r="D2110" s="23"/>
      <c r="K2110" s="95"/>
      <c r="M2110" s="95"/>
      <c r="N2110" s="95"/>
      <c r="O2110" s="117"/>
      <c r="P2110" s="95"/>
      <c r="Q2110" s="95"/>
      <c r="R2110" s="95"/>
      <c r="S2110" s="426"/>
      <c r="U2110" s="95"/>
      <c r="Z2110" s="95"/>
    </row>
    <row r="2111" spans="4:26" x14ac:dyDescent="0.45">
      <c r="D2111" s="23"/>
      <c r="K2111" s="95"/>
      <c r="M2111" s="95"/>
      <c r="N2111" s="95"/>
      <c r="O2111" s="117"/>
      <c r="P2111" s="95"/>
      <c r="Q2111" s="95"/>
      <c r="R2111" s="95"/>
      <c r="S2111" s="426"/>
      <c r="U2111" s="95"/>
      <c r="Z2111" s="95"/>
    </row>
    <row r="2112" spans="4:26" x14ac:dyDescent="0.45">
      <c r="D2112" s="23"/>
      <c r="K2112" s="95"/>
      <c r="M2112" s="95"/>
      <c r="N2112" s="95"/>
      <c r="O2112" s="117"/>
      <c r="P2112" s="95"/>
      <c r="Q2112" s="95"/>
      <c r="R2112" s="95"/>
      <c r="S2112" s="426"/>
      <c r="U2112" s="95"/>
      <c r="Z2112" s="95"/>
    </row>
    <row r="2113" spans="4:26" x14ac:dyDescent="0.45">
      <c r="D2113" s="23"/>
      <c r="K2113" s="95"/>
      <c r="M2113" s="95"/>
      <c r="N2113" s="95"/>
      <c r="O2113" s="117"/>
      <c r="P2113" s="95"/>
      <c r="Q2113" s="95"/>
      <c r="R2113" s="95"/>
      <c r="S2113" s="426"/>
      <c r="U2113" s="95"/>
      <c r="Z2113" s="95"/>
    </row>
    <row r="2114" spans="4:26" x14ac:dyDescent="0.45">
      <c r="D2114" s="23"/>
      <c r="K2114" s="95"/>
      <c r="M2114" s="95"/>
      <c r="N2114" s="95"/>
      <c r="O2114" s="117"/>
      <c r="P2114" s="95"/>
      <c r="Q2114" s="95"/>
      <c r="R2114" s="95"/>
      <c r="S2114" s="426"/>
      <c r="U2114" s="95"/>
      <c r="Z2114" s="95"/>
    </row>
    <row r="2115" spans="4:26" x14ac:dyDescent="0.45">
      <c r="D2115" s="23"/>
      <c r="K2115" s="95"/>
      <c r="M2115" s="95"/>
      <c r="N2115" s="95"/>
      <c r="O2115" s="117"/>
      <c r="P2115" s="95"/>
      <c r="Q2115" s="95"/>
      <c r="R2115" s="95"/>
      <c r="S2115" s="426"/>
      <c r="U2115" s="95"/>
      <c r="Z2115" s="95"/>
    </row>
    <row r="2116" spans="4:26" x14ac:dyDescent="0.45">
      <c r="D2116" s="23"/>
      <c r="K2116" s="95"/>
      <c r="M2116" s="95"/>
      <c r="N2116" s="95"/>
      <c r="O2116" s="117"/>
      <c r="P2116" s="95"/>
      <c r="Q2116" s="95"/>
      <c r="R2116" s="95"/>
      <c r="S2116" s="426"/>
      <c r="U2116" s="95"/>
      <c r="Z2116" s="95"/>
    </row>
    <row r="2117" spans="4:26" x14ac:dyDescent="0.45">
      <c r="D2117" s="23"/>
      <c r="K2117" s="95"/>
      <c r="M2117" s="95"/>
      <c r="N2117" s="95"/>
      <c r="O2117" s="117"/>
      <c r="P2117" s="95"/>
      <c r="Q2117" s="95"/>
      <c r="R2117" s="95"/>
      <c r="S2117" s="426"/>
      <c r="U2117" s="95"/>
      <c r="Z2117" s="95"/>
    </row>
    <row r="2118" spans="4:26" x14ac:dyDescent="0.45">
      <c r="D2118" s="23"/>
      <c r="K2118" s="95"/>
      <c r="M2118" s="95"/>
      <c r="N2118" s="95"/>
      <c r="O2118" s="117"/>
      <c r="P2118" s="95"/>
      <c r="Q2118" s="95"/>
      <c r="R2118" s="95"/>
      <c r="S2118" s="426"/>
      <c r="U2118" s="95"/>
      <c r="Z2118" s="95"/>
    </row>
    <row r="2119" spans="4:26" x14ac:dyDescent="0.45">
      <c r="D2119" s="23"/>
      <c r="K2119" s="95"/>
      <c r="M2119" s="95"/>
      <c r="N2119" s="95"/>
      <c r="O2119" s="117"/>
      <c r="P2119" s="95"/>
      <c r="Q2119" s="95"/>
      <c r="R2119" s="95"/>
      <c r="S2119" s="426"/>
      <c r="U2119" s="95"/>
      <c r="Z2119" s="95"/>
    </row>
    <row r="2120" spans="4:26" x14ac:dyDescent="0.45">
      <c r="D2120" s="23"/>
      <c r="K2120" s="95"/>
      <c r="M2120" s="95"/>
      <c r="N2120" s="95"/>
      <c r="O2120" s="117"/>
      <c r="P2120" s="95"/>
      <c r="Q2120" s="95"/>
      <c r="R2120" s="95"/>
      <c r="S2120" s="426"/>
      <c r="U2120" s="95"/>
      <c r="Z2120" s="95"/>
    </row>
    <row r="2121" spans="4:26" x14ac:dyDescent="0.45">
      <c r="D2121" s="23"/>
      <c r="K2121" s="95"/>
      <c r="M2121" s="95"/>
      <c r="N2121" s="95"/>
      <c r="O2121" s="117"/>
      <c r="P2121" s="95"/>
      <c r="Q2121" s="95"/>
      <c r="R2121" s="95"/>
      <c r="S2121" s="426"/>
      <c r="U2121" s="95"/>
      <c r="Z2121" s="95"/>
    </row>
    <row r="2122" spans="4:26" x14ac:dyDescent="0.45">
      <c r="D2122" s="23"/>
      <c r="K2122" s="95"/>
      <c r="M2122" s="95"/>
      <c r="N2122" s="95"/>
      <c r="O2122" s="117"/>
      <c r="P2122" s="95"/>
      <c r="Q2122" s="95"/>
      <c r="R2122" s="95"/>
      <c r="S2122" s="426"/>
      <c r="U2122" s="95"/>
      <c r="Z2122" s="95"/>
    </row>
    <row r="2123" spans="4:26" x14ac:dyDescent="0.45">
      <c r="D2123" s="23"/>
      <c r="K2123" s="95"/>
      <c r="M2123" s="95"/>
      <c r="N2123" s="95"/>
      <c r="O2123" s="117"/>
      <c r="P2123" s="95"/>
      <c r="Q2123" s="95"/>
      <c r="R2123" s="95"/>
      <c r="S2123" s="426"/>
      <c r="U2123" s="95"/>
      <c r="Z2123" s="95"/>
    </row>
    <row r="2124" spans="4:26" x14ac:dyDescent="0.45">
      <c r="D2124" s="23"/>
      <c r="K2124" s="95"/>
      <c r="M2124" s="95"/>
      <c r="N2124" s="95"/>
      <c r="O2124" s="117"/>
      <c r="P2124" s="95"/>
      <c r="Q2124" s="95"/>
      <c r="R2124" s="95"/>
      <c r="S2124" s="426"/>
      <c r="U2124" s="95"/>
      <c r="Z2124" s="95"/>
    </row>
    <row r="2125" spans="4:26" x14ac:dyDescent="0.45">
      <c r="D2125" s="23"/>
      <c r="K2125" s="95"/>
      <c r="M2125" s="95"/>
      <c r="N2125" s="95"/>
      <c r="O2125" s="117"/>
      <c r="P2125" s="95"/>
      <c r="Q2125" s="95"/>
      <c r="R2125" s="95"/>
      <c r="S2125" s="426"/>
      <c r="U2125" s="95"/>
      <c r="Z2125" s="95"/>
    </row>
    <row r="2126" spans="4:26" x14ac:dyDescent="0.45">
      <c r="D2126" s="23"/>
      <c r="K2126" s="95"/>
      <c r="M2126" s="95"/>
      <c r="N2126" s="95"/>
      <c r="O2126" s="117"/>
      <c r="P2126" s="95"/>
      <c r="Q2126" s="95"/>
      <c r="R2126" s="95"/>
      <c r="S2126" s="426"/>
      <c r="U2126" s="95"/>
      <c r="Z2126" s="95"/>
    </row>
    <row r="2127" spans="4:26" x14ac:dyDescent="0.45">
      <c r="D2127" s="23"/>
      <c r="K2127" s="95"/>
      <c r="M2127" s="95"/>
      <c r="N2127" s="95"/>
      <c r="O2127" s="117"/>
      <c r="P2127" s="95"/>
      <c r="Q2127" s="95"/>
      <c r="R2127" s="95"/>
      <c r="S2127" s="426"/>
      <c r="U2127" s="95"/>
      <c r="Z2127" s="95"/>
    </row>
    <row r="2128" spans="4:26" x14ac:dyDescent="0.45">
      <c r="D2128" s="23"/>
      <c r="K2128" s="95"/>
      <c r="M2128" s="95"/>
      <c r="N2128" s="95"/>
      <c r="O2128" s="117"/>
      <c r="P2128" s="95"/>
      <c r="Q2128" s="95"/>
      <c r="R2128" s="95"/>
      <c r="S2128" s="426"/>
      <c r="U2128" s="95"/>
      <c r="Z2128" s="95"/>
    </row>
    <row r="2129" spans="4:26" x14ac:dyDescent="0.45">
      <c r="D2129" s="23"/>
      <c r="K2129" s="95"/>
      <c r="M2129" s="95"/>
      <c r="N2129" s="95"/>
      <c r="O2129" s="117"/>
      <c r="P2129" s="95"/>
      <c r="Q2129" s="95"/>
      <c r="R2129" s="95"/>
      <c r="S2129" s="426"/>
      <c r="U2129" s="95"/>
      <c r="Z2129" s="95"/>
    </row>
    <row r="2130" spans="4:26" x14ac:dyDescent="0.45">
      <c r="D2130" s="23"/>
      <c r="K2130" s="95"/>
      <c r="M2130" s="95"/>
      <c r="N2130" s="95"/>
      <c r="O2130" s="117"/>
      <c r="P2130" s="95"/>
      <c r="Q2130" s="95"/>
      <c r="R2130" s="95"/>
      <c r="S2130" s="426"/>
      <c r="U2130" s="95"/>
      <c r="Z2130" s="95"/>
    </row>
    <row r="2131" spans="4:26" x14ac:dyDescent="0.45">
      <c r="D2131" s="23"/>
      <c r="K2131" s="95"/>
      <c r="M2131" s="95"/>
      <c r="N2131" s="95"/>
      <c r="O2131" s="117"/>
      <c r="P2131" s="95"/>
      <c r="Q2131" s="95"/>
      <c r="R2131" s="95"/>
      <c r="S2131" s="426"/>
      <c r="U2131" s="95"/>
      <c r="Z2131" s="95"/>
    </row>
    <row r="2132" spans="4:26" x14ac:dyDescent="0.45">
      <c r="D2132" s="23"/>
      <c r="K2132" s="95"/>
      <c r="M2132" s="95"/>
      <c r="N2132" s="95"/>
      <c r="O2132" s="117"/>
      <c r="P2132" s="95"/>
      <c r="Q2132" s="95"/>
      <c r="R2132" s="95"/>
      <c r="S2132" s="426"/>
      <c r="U2132" s="95"/>
      <c r="Z2132" s="95"/>
    </row>
    <row r="2133" spans="4:26" x14ac:dyDescent="0.45">
      <c r="D2133" s="23"/>
      <c r="K2133" s="95"/>
      <c r="M2133" s="95"/>
      <c r="N2133" s="95"/>
      <c r="O2133" s="117"/>
      <c r="P2133" s="95"/>
      <c r="Q2133" s="95"/>
      <c r="R2133" s="95"/>
      <c r="S2133" s="426"/>
      <c r="U2133" s="95"/>
      <c r="Z2133" s="95"/>
    </row>
    <row r="2134" spans="4:26" x14ac:dyDescent="0.45">
      <c r="D2134" s="23"/>
      <c r="K2134" s="95"/>
      <c r="M2134" s="95"/>
      <c r="N2134" s="95"/>
      <c r="O2134" s="117"/>
      <c r="P2134" s="95"/>
      <c r="Q2134" s="95"/>
      <c r="R2134" s="95"/>
      <c r="S2134" s="426"/>
      <c r="U2134" s="95"/>
      <c r="Z2134" s="95"/>
    </row>
    <row r="2135" spans="4:26" x14ac:dyDescent="0.45">
      <c r="D2135" s="23"/>
      <c r="K2135" s="95"/>
      <c r="M2135" s="95"/>
      <c r="N2135" s="95"/>
      <c r="O2135" s="117"/>
      <c r="P2135" s="95"/>
      <c r="Q2135" s="95"/>
      <c r="R2135" s="95"/>
      <c r="S2135" s="426"/>
      <c r="U2135" s="95"/>
      <c r="Z2135" s="95"/>
    </row>
    <row r="2136" spans="4:26" x14ac:dyDescent="0.45">
      <c r="D2136" s="23"/>
      <c r="K2136" s="95"/>
      <c r="M2136" s="95"/>
      <c r="N2136" s="95"/>
      <c r="O2136" s="117"/>
      <c r="P2136" s="95"/>
      <c r="Q2136" s="95"/>
      <c r="R2136" s="95"/>
      <c r="S2136" s="426"/>
      <c r="U2136" s="95"/>
      <c r="Z2136" s="95"/>
    </row>
    <row r="2137" spans="4:26" x14ac:dyDescent="0.45">
      <c r="D2137" s="23"/>
      <c r="K2137" s="95"/>
      <c r="M2137" s="95"/>
      <c r="N2137" s="95"/>
      <c r="O2137" s="117"/>
      <c r="P2137" s="95"/>
      <c r="Q2137" s="95"/>
      <c r="R2137" s="95"/>
      <c r="S2137" s="426"/>
      <c r="U2137" s="95"/>
      <c r="Z2137" s="95"/>
    </row>
    <row r="2138" spans="4:26" x14ac:dyDescent="0.45">
      <c r="D2138" s="23"/>
      <c r="K2138" s="95"/>
      <c r="M2138" s="95"/>
      <c r="N2138" s="95"/>
      <c r="O2138" s="117"/>
      <c r="P2138" s="95"/>
      <c r="Q2138" s="95"/>
      <c r="R2138" s="95"/>
      <c r="S2138" s="426"/>
      <c r="U2138" s="95"/>
      <c r="Z2138" s="95"/>
    </row>
    <row r="2139" spans="4:26" x14ac:dyDescent="0.45">
      <c r="D2139" s="23"/>
      <c r="K2139" s="95"/>
      <c r="M2139" s="95"/>
      <c r="N2139" s="95"/>
      <c r="O2139" s="117"/>
      <c r="P2139" s="95"/>
      <c r="Q2139" s="95"/>
      <c r="R2139" s="95"/>
      <c r="S2139" s="426"/>
      <c r="U2139" s="95"/>
      <c r="Z2139" s="95"/>
    </row>
    <row r="2140" spans="4:26" x14ac:dyDescent="0.45">
      <c r="D2140" s="23"/>
      <c r="K2140" s="95"/>
      <c r="M2140" s="95"/>
      <c r="N2140" s="95"/>
      <c r="O2140" s="117"/>
      <c r="P2140" s="95"/>
      <c r="Q2140" s="95"/>
      <c r="R2140" s="95"/>
      <c r="S2140" s="426"/>
      <c r="U2140" s="95"/>
      <c r="Z2140" s="95"/>
    </row>
    <row r="2141" spans="4:26" x14ac:dyDescent="0.45">
      <c r="D2141" s="23"/>
      <c r="K2141" s="95"/>
      <c r="M2141" s="95"/>
      <c r="N2141" s="95"/>
      <c r="O2141" s="117"/>
      <c r="P2141" s="95"/>
      <c r="Q2141" s="95"/>
      <c r="R2141" s="95"/>
      <c r="S2141" s="426"/>
      <c r="U2141" s="95"/>
      <c r="Z2141" s="95"/>
    </row>
    <row r="2142" spans="4:26" x14ac:dyDescent="0.45">
      <c r="D2142" s="23"/>
      <c r="K2142" s="95"/>
      <c r="M2142" s="95"/>
      <c r="N2142" s="95"/>
      <c r="O2142" s="117"/>
      <c r="P2142" s="95"/>
      <c r="Q2142" s="95"/>
      <c r="R2142" s="95"/>
      <c r="S2142" s="426"/>
      <c r="U2142" s="95"/>
      <c r="Z2142" s="95"/>
    </row>
    <row r="2143" spans="4:26" x14ac:dyDescent="0.45">
      <c r="D2143" s="23"/>
      <c r="K2143" s="95"/>
      <c r="M2143" s="95"/>
      <c r="N2143" s="95"/>
      <c r="O2143" s="117"/>
      <c r="P2143" s="95"/>
      <c r="Q2143" s="95"/>
      <c r="R2143" s="95"/>
      <c r="S2143" s="426"/>
      <c r="U2143" s="95"/>
      <c r="Z2143" s="95"/>
    </row>
    <row r="2144" spans="4:26" x14ac:dyDescent="0.45">
      <c r="D2144" s="23"/>
      <c r="K2144" s="95"/>
      <c r="M2144" s="95"/>
      <c r="N2144" s="95"/>
      <c r="O2144" s="117"/>
      <c r="P2144" s="95"/>
      <c r="Q2144" s="95"/>
      <c r="R2144" s="95"/>
      <c r="S2144" s="426"/>
      <c r="U2144" s="95"/>
      <c r="Z2144" s="95"/>
    </row>
    <row r="2145" spans="4:26" x14ac:dyDescent="0.45">
      <c r="D2145" s="23"/>
      <c r="K2145" s="95"/>
      <c r="M2145" s="95"/>
      <c r="N2145" s="95"/>
      <c r="O2145" s="117"/>
      <c r="P2145" s="95"/>
      <c r="Q2145" s="95"/>
      <c r="R2145" s="95"/>
      <c r="S2145" s="426"/>
      <c r="U2145" s="95"/>
      <c r="Z2145" s="95"/>
    </row>
    <row r="2146" spans="4:26" x14ac:dyDescent="0.45">
      <c r="D2146" s="23"/>
      <c r="K2146" s="95"/>
      <c r="M2146" s="95"/>
      <c r="N2146" s="95"/>
      <c r="O2146" s="117"/>
      <c r="P2146" s="95"/>
      <c r="Q2146" s="95"/>
      <c r="R2146" s="95"/>
      <c r="S2146" s="426"/>
      <c r="U2146" s="95"/>
      <c r="Z2146" s="95"/>
    </row>
    <row r="2147" spans="4:26" x14ac:dyDescent="0.45">
      <c r="D2147" s="23"/>
      <c r="K2147" s="95"/>
      <c r="M2147" s="95"/>
      <c r="N2147" s="95"/>
      <c r="O2147" s="117"/>
      <c r="P2147" s="95"/>
      <c r="Q2147" s="95"/>
      <c r="R2147" s="95"/>
      <c r="S2147" s="426"/>
      <c r="U2147" s="95"/>
      <c r="Z2147" s="95"/>
    </row>
    <row r="2148" spans="4:26" x14ac:dyDescent="0.45">
      <c r="D2148" s="23"/>
      <c r="K2148" s="95"/>
      <c r="M2148" s="95"/>
      <c r="N2148" s="95"/>
      <c r="O2148" s="117"/>
      <c r="P2148" s="95"/>
      <c r="Q2148" s="95"/>
      <c r="R2148" s="95"/>
      <c r="S2148" s="426"/>
      <c r="U2148" s="95"/>
      <c r="Z2148" s="95"/>
    </row>
    <row r="2149" spans="4:26" x14ac:dyDescent="0.45">
      <c r="D2149" s="23"/>
      <c r="K2149" s="95"/>
      <c r="M2149" s="95"/>
      <c r="N2149" s="95"/>
      <c r="O2149" s="117"/>
      <c r="P2149" s="95"/>
      <c r="Q2149" s="95"/>
      <c r="R2149" s="95"/>
      <c r="S2149" s="426"/>
      <c r="U2149" s="95"/>
      <c r="Z2149" s="95"/>
    </row>
    <row r="2150" spans="4:26" x14ac:dyDescent="0.45">
      <c r="D2150" s="23"/>
      <c r="K2150" s="95"/>
      <c r="M2150" s="95"/>
      <c r="N2150" s="95"/>
      <c r="O2150" s="117"/>
      <c r="P2150" s="95"/>
      <c r="Q2150" s="95"/>
      <c r="R2150" s="95"/>
      <c r="S2150" s="426"/>
      <c r="U2150" s="95"/>
      <c r="Z2150" s="95"/>
    </row>
    <row r="2151" spans="4:26" x14ac:dyDescent="0.45">
      <c r="D2151" s="23"/>
      <c r="K2151" s="95"/>
      <c r="M2151" s="95"/>
      <c r="N2151" s="95"/>
      <c r="O2151" s="117"/>
      <c r="P2151" s="95"/>
      <c r="Q2151" s="95"/>
      <c r="R2151" s="95"/>
      <c r="S2151" s="426"/>
      <c r="U2151" s="95"/>
      <c r="Z2151" s="95"/>
    </row>
    <row r="2152" spans="4:26" x14ac:dyDescent="0.45">
      <c r="D2152" s="23"/>
      <c r="K2152" s="95"/>
      <c r="M2152" s="95"/>
      <c r="N2152" s="95"/>
      <c r="O2152" s="117"/>
      <c r="P2152" s="95"/>
      <c r="Q2152" s="95"/>
      <c r="R2152" s="95"/>
      <c r="S2152" s="426"/>
      <c r="U2152" s="95"/>
      <c r="Z2152" s="95"/>
    </row>
    <row r="2153" spans="4:26" x14ac:dyDescent="0.45">
      <c r="D2153" s="23"/>
      <c r="K2153" s="95"/>
      <c r="M2153" s="95"/>
      <c r="N2153" s="95"/>
      <c r="O2153" s="117"/>
      <c r="P2153" s="95"/>
      <c r="Q2153" s="95"/>
      <c r="R2153" s="95"/>
      <c r="S2153" s="426"/>
      <c r="U2153" s="95"/>
      <c r="Z2153" s="95"/>
    </row>
    <row r="2154" spans="4:26" x14ac:dyDescent="0.45">
      <c r="D2154" s="23"/>
      <c r="K2154" s="95"/>
      <c r="M2154" s="95"/>
      <c r="N2154" s="95"/>
      <c r="O2154" s="117"/>
      <c r="P2154" s="95"/>
      <c r="Q2154" s="95"/>
      <c r="R2154" s="95"/>
      <c r="S2154" s="426"/>
      <c r="U2154" s="95"/>
      <c r="Z2154" s="95"/>
    </row>
    <row r="2155" spans="4:26" x14ac:dyDescent="0.45">
      <c r="D2155" s="23"/>
      <c r="K2155" s="95"/>
      <c r="M2155" s="95"/>
      <c r="N2155" s="95"/>
      <c r="O2155" s="117"/>
      <c r="P2155" s="95"/>
      <c r="Q2155" s="95"/>
      <c r="R2155" s="95"/>
      <c r="S2155" s="426"/>
      <c r="U2155" s="95"/>
      <c r="Z2155" s="95"/>
    </row>
    <row r="2156" spans="4:26" x14ac:dyDescent="0.45">
      <c r="D2156" s="23"/>
      <c r="K2156" s="95"/>
      <c r="M2156" s="95"/>
      <c r="N2156" s="95"/>
      <c r="O2156" s="117"/>
      <c r="P2156" s="95"/>
      <c r="Q2156" s="95"/>
      <c r="R2156" s="95"/>
      <c r="S2156" s="426"/>
      <c r="U2156" s="95"/>
      <c r="Z2156" s="95"/>
    </row>
    <row r="2157" spans="4:26" x14ac:dyDescent="0.45">
      <c r="D2157" s="23"/>
      <c r="K2157" s="95"/>
      <c r="M2157" s="95"/>
      <c r="N2157" s="95"/>
      <c r="O2157" s="117"/>
      <c r="P2157" s="95"/>
      <c r="Q2157" s="95"/>
      <c r="R2157" s="95"/>
      <c r="S2157" s="426"/>
      <c r="U2157" s="95"/>
      <c r="Z2157" s="95"/>
    </row>
    <row r="2158" spans="4:26" x14ac:dyDescent="0.45">
      <c r="D2158" s="23"/>
      <c r="K2158" s="95"/>
      <c r="M2158" s="95"/>
      <c r="N2158" s="95"/>
      <c r="O2158" s="117"/>
      <c r="P2158" s="95"/>
      <c r="Q2158" s="95"/>
      <c r="R2158" s="95"/>
      <c r="S2158" s="426"/>
      <c r="U2158" s="95"/>
      <c r="Z2158" s="95"/>
    </row>
    <row r="2159" spans="4:26" x14ac:dyDescent="0.45">
      <c r="D2159" s="23"/>
      <c r="K2159" s="95"/>
      <c r="M2159" s="95"/>
      <c r="N2159" s="95"/>
      <c r="O2159" s="117"/>
      <c r="P2159" s="95"/>
      <c r="Q2159" s="95"/>
      <c r="R2159" s="95"/>
      <c r="S2159" s="426"/>
      <c r="U2159" s="95"/>
      <c r="Z2159" s="95"/>
    </row>
    <row r="2160" spans="4:26" x14ac:dyDescent="0.45">
      <c r="D2160" s="23"/>
      <c r="K2160" s="95"/>
      <c r="M2160" s="95"/>
      <c r="N2160" s="95"/>
      <c r="O2160" s="117"/>
      <c r="P2160" s="95"/>
      <c r="Q2160" s="95"/>
      <c r="R2160" s="95"/>
      <c r="S2160" s="426"/>
      <c r="U2160" s="95"/>
      <c r="Z2160" s="95"/>
    </row>
    <row r="2161" spans="4:26" x14ac:dyDescent="0.45">
      <c r="D2161" s="23"/>
      <c r="K2161" s="95"/>
      <c r="M2161" s="95"/>
      <c r="N2161" s="95"/>
      <c r="O2161" s="117"/>
      <c r="P2161" s="95"/>
      <c r="Q2161" s="95"/>
      <c r="R2161" s="95"/>
      <c r="S2161" s="426"/>
      <c r="U2161" s="95"/>
      <c r="Z2161" s="95"/>
    </row>
    <row r="2162" spans="4:26" x14ac:dyDescent="0.45">
      <c r="D2162" s="23"/>
      <c r="K2162" s="95"/>
      <c r="M2162" s="95"/>
      <c r="N2162" s="95"/>
      <c r="O2162" s="117"/>
      <c r="P2162" s="95"/>
      <c r="Q2162" s="95"/>
      <c r="R2162" s="95"/>
      <c r="S2162" s="426"/>
      <c r="U2162" s="95"/>
      <c r="Z2162" s="95"/>
    </row>
    <row r="2163" spans="4:26" x14ac:dyDescent="0.45">
      <c r="D2163" s="23"/>
      <c r="K2163" s="95"/>
      <c r="M2163" s="95"/>
      <c r="N2163" s="95"/>
      <c r="O2163" s="117"/>
      <c r="P2163" s="95"/>
      <c r="Q2163" s="95"/>
      <c r="R2163" s="95"/>
      <c r="S2163" s="426"/>
      <c r="U2163" s="95"/>
      <c r="Z2163" s="95"/>
    </row>
    <row r="2164" spans="4:26" x14ac:dyDescent="0.45">
      <c r="D2164" s="23"/>
      <c r="K2164" s="95"/>
      <c r="M2164" s="95"/>
      <c r="N2164" s="95"/>
      <c r="O2164" s="117"/>
      <c r="P2164" s="95"/>
      <c r="Q2164" s="95"/>
      <c r="R2164" s="95"/>
      <c r="S2164" s="426"/>
      <c r="U2164" s="95"/>
      <c r="Z2164" s="95"/>
    </row>
    <row r="2165" spans="4:26" x14ac:dyDescent="0.45">
      <c r="D2165" s="23"/>
      <c r="K2165" s="95"/>
      <c r="M2165" s="95"/>
      <c r="N2165" s="95"/>
      <c r="O2165" s="117"/>
      <c r="P2165" s="95"/>
      <c r="Q2165" s="95"/>
      <c r="R2165" s="95"/>
      <c r="S2165" s="426"/>
      <c r="U2165" s="95"/>
      <c r="Z2165" s="95"/>
    </row>
    <row r="2166" spans="4:26" x14ac:dyDescent="0.45">
      <c r="D2166" s="23"/>
      <c r="K2166" s="95"/>
      <c r="M2166" s="95"/>
      <c r="N2166" s="95"/>
      <c r="O2166" s="117"/>
      <c r="P2166" s="95"/>
      <c r="Q2166" s="95"/>
      <c r="R2166" s="95"/>
      <c r="S2166" s="426"/>
      <c r="U2166" s="95"/>
      <c r="Z2166" s="95"/>
    </row>
    <row r="2167" spans="4:26" x14ac:dyDescent="0.45">
      <c r="D2167" s="23"/>
      <c r="K2167" s="95"/>
      <c r="M2167" s="95"/>
      <c r="N2167" s="95"/>
      <c r="O2167" s="117"/>
      <c r="P2167" s="95"/>
      <c r="Q2167" s="95"/>
      <c r="R2167" s="95"/>
      <c r="S2167" s="426"/>
      <c r="U2167" s="95"/>
      <c r="Z2167" s="95"/>
    </row>
    <row r="2168" spans="4:26" x14ac:dyDescent="0.45">
      <c r="D2168" s="23"/>
      <c r="K2168" s="95"/>
      <c r="M2168" s="95"/>
      <c r="N2168" s="95"/>
      <c r="O2168" s="117"/>
      <c r="P2168" s="95"/>
      <c r="Q2168" s="95"/>
      <c r="R2168" s="95"/>
      <c r="S2168" s="426"/>
      <c r="U2168" s="95"/>
      <c r="Z2168" s="95"/>
    </row>
    <row r="2169" spans="4:26" x14ac:dyDescent="0.45">
      <c r="D2169" s="23"/>
      <c r="K2169" s="95"/>
      <c r="M2169" s="95"/>
      <c r="N2169" s="95"/>
      <c r="O2169" s="117"/>
      <c r="P2169" s="95"/>
      <c r="Q2169" s="95"/>
      <c r="R2169" s="95"/>
      <c r="S2169" s="426"/>
      <c r="U2169" s="95"/>
      <c r="Z2169" s="95"/>
    </row>
    <row r="2170" spans="4:26" x14ac:dyDescent="0.45">
      <c r="D2170" s="23"/>
      <c r="K2170" s="95"/>
      <c r="M2170" s="95"/>
      <c r="N2170" s="95"/>
      <c r="O2170" s="117"/>
      <c r="P2170" s="95"/>
      <c r="Q2170" s="95"/>
      <c r="R2170" s="95"/>
      <c r="S2170" s="426"/>
      <c r="U2170" s="95"/>
      <c r="Z2170" s="95"/>
    </row>
    <row r="2171" spans="4:26" x14ac:dyDescent="0.45">
      <c r="D2171" s="23"/>
      <c r="K2171" s="95"/>
      <c r="M2171" s="95"/>
      <c r="N2171" s="95"/>
      <c r="O2171" s="117"/>
      <c r="P2171" s="95"/>
      <c r="Q2171" s="95"/>
      <c r="R2171" s="95"/>
      <c r="S2171" s="426"/>
      <c r="U2171" s="95"/>
      <c r="Z2171" s="95"/>
    </row>
    <row r="2172" spans="4:26" x14ac:dyDescent="0.45">
      <c r="D2172" s="23"/>
      <c r="K2172" s="95"/>
      <c r="M2172" s="95"/>
      <c r="N2172" s="95"/>
      <c r="O2172" s="117"/>
      <c r="P2172" s="95"/>
      <c r="Q2172" s="95"/>
      <c r="R2172" s="95"/>
      <c r="S2172" s="426"/>
      <c r="U2172" s="95"/>
      <c r="Z2172" s="95"/>
    </row>
    <row r="2173" spans="4:26" x14ac:dyDescent="0.45">
      <c r="D2173" s="23"/>
      <c r="K2173" s="95"/>
      <c r="M2173" s="95"/>
      <c r="N2173" s="95"/>
      <c r="O2173" s="117"/>
      <c r="P2173" s="95"/>
      <c r="Q2173" s="95"/>
      <c r="R2173" s="95"/>
      <c r="S2173" s="426"/>
      <c r="U2173" s="95"/>
      <c r="Z2173" s="95"/>
    </row>
    <row r="2174" spans="4:26" x14ac:dyDescent="0.45">
      <c r="D2174" s="23"/>
      <c r="K2174" s="95"/>
      <c r="M2174" s="95"/>
      <c r="N2174" s="95"/>
      <c r="O2174" s="117"/>
      <c r="P2174" s="95"/>
      <c r="Q2174" s="95"/>
      <c r="R2174" s="95"/>
      <c r="S2174" s="426"/>
      <c r="U2174" s="95"/>
      <c r="Z2174" s="95"/>
    </row>
    <row r="2175" spans="4:26" x14ac:dyDescent="0.45">
      <c r="D2175" s="23"/>
      <c r="K2175" s="95"/>
      <c r="M2175" s="95"/>
      <c r="N2175" s="95"/>
      <c r="O2175" s="117"/>
      <c r="P2175" s="95"/>
      <c r="Q2175" s="95"/>
      <c r="R2175" s="95"/>
      <c r="S2175" s="426"/>
      <c r="U2175" s="95"/>
      <c r="Z2175" s="95"/>
    </row>
    <row r="2176" spans="4:26" x14ac:dyDescent="0.45">
      <c r="D2176" s="23"/>
      <c r="K2176" s="95"/>
      <c r="M2176" s="95"/>
      <c r="N2176" s="95"/>
      <c r="O2176" s="117"/>
      <c r="P2176" s="95"/>
      <c r="Q2176" s="95"/>
      <c r="R2176" s="95"/>
      <c r="S2176" s="426"/>
      <c r="U2176" s="95"/>
      <c r="Z2176" s="95"/>
    </row>
    <row r="2177" spans="4:26" x14ac:dyDescent="0.45">
      <c r="D2177" s="23"/>
      <c r="K2177" s="95"/>
      <c r="M2177" s="95"/>
      <c r="N2177" s="95"/>
      <c r="O2177" s="117"/>
      <c r="P2177" s="95"/>
      <c r="Q2177" s="95"/>
      <c r="R2177" s="95"/>
      <c r="S2177" s="426"/>
      <c r="U2177" s="95"/>
      <c r="Z2177" s="95"/>
    </row>
    <row r="2178" spans="4:26" x14ac:dyDescent="0.45">
      <c r="D2178" s="23"/>
      <c r="K2178" s="95"/>
      <c r="M2178" s="95"/>
      <c r="N2178" s="95"/>
      <c r="O2178" s="117"/>
      <c r="P2178" s="95"/>
      <c r="Q2178" s="95"/>
      <c r="R2178" s="95"/>
      <c r="S2178" s="426"/>
      <c r="U2178" s="95"/>
      <c r="Z2178" s="95"/>
    </row>
    <row r="2179" spans="4:26" x14ac:dyDescent="0.45">
      <c r="D2179" s="23"/>
      <c r="K2179" s="95"/>
      <c r="M2179" s="95"/>
      <c r="N2179" s="95"/>
      <c r="O2179" s="117"/>
      <c r="P2179" s="95"/>
      <c r="Q2179" s="95"/>
      <c r="R2179" s="95"/>
      <c r="S2179" s="426"/>
      <c r="U2179" s="95"/>
      <c r="Z2179" s="95"/>
    </row>
    <row r="2180" spans="4:26" x14ac:dyDescent="0.45">
      <c r="D2180" s="23"/>
      <c r="K2180" s="95"/>
      <c r="M2180" s="95"/>
      <c r="N2180" s="95"/>
      <c r="O2180" s="117"/>
      <c r="P2180" s="95"/>
      <c r="Q2180" s="95"/>
      <c r="R2180" s="95"/>
      <c r="S2180" s="426"/>
      <c r="U2180" s="95"/>
      <c r="Z2180" s="95"/>
    </row>
    <row r="2181" spans="4:26" x14ac:dyDescent="0.45">
      <c r="D2181" s="23"/>
      <c r="K2181" s="95"/>
      <c r="M2181" s="95"/>
      <c r="N2181" s="95"/>
      <c r="O2181" s="117"/>
      <c r="P2181" s="95"/>
      <c r="Q2181" s="95"/>
      <c r="R2181" s="95"/>
      <c r="S2181" s="426"/>
      <c r="U2181" s="95"/>
      <c r="Z2181" s="95"/>
    </row>
    <row r="2182" spans="4:26" x14ac:dyDescent="0.45">
      <c r="D2182" s="23"/>
      <c r="K2182" s="95"/>
      <c r="M2182" s="95"/>
      <c r="N2182" s="95"/>
      <c r="O2182" s="117"/>
      <c r="P2182" s="95"/>
      <c r="Q2182" s="95"/>
      <c r="R2182" s="95"/>
      <c r="S2182" s="426"/>
      <c r="U2182" s="95"/>
      <c r="Z2182" s="95"/>
    </row>
    <row r="2183" spans="4:26" x14ac:dyDescent="0.45">
      <c r="D2183" s="23"/>
      <c r="K2183" s="95"/>
      <c r="M2183" s="95"/>
      <c r="N2183" s="95"/>
      <c r="O2183" s="117"/>
      <c r="P2183" s="95"/>
      <c r="Q2183" s="95"/>
      <c r="R2183" s="95"/>
      <c r="S2183" s="426"/>
      <c r="U2183" s="95"/>
      <c r="Z2183" s="95"/>
    </row>
    <row r="2184" spans="4:26" x14ac:dyDescent="0.45">
      <c r="D2184" s="23"/>
      <c r="K2184" s="95"/>
      <c r="M2184" s="95"/>
      <c r="N2184" s="95"/>
      <c r="O2184" s="117"/>
      <c r="P2184" s="95"/>
      <c r="Q2184" s="95"/>
      <c r="R2184" s="95"/>
      <c r="S2184" s="426"/>
      <c r="U2184" s="95"/>
      <c r="Z2184" s="95"/>
    </row>
    <row r="2185" spans="4:26" x14ac:dyDescent="0.45">
      <c r="D2185" s="23"/>
      <c r="K2185" s="95"/>
      <c r="M2185" s="95"/>
      <c r="N2185" s="95"/>
      <c r="O2185" s="117"/>
      <c r="P2185" s="95"/>
      <c r="Q2185" s="95"/>
      <c r="R2185" s="95"/>
      <c r="S2185" s="426"/>
      <c r="U2185" s="95"/>
      <c r="Z2185" s="95"/>
    </row>
    <row r="2186" spans="4:26" x14ac:dyDescent="0.45">
      <c r="D2186" s="23"/>
      <c r="K2186" s="95"/>
      <c r="M2186" s="95"/>
      <c r="N2186" s="95"/>
      <c r="O2186" s="117"/>
      <c r="P2186" s="95"/>
      <c r="Q2186" s="95"/>
      <c r="R2186" s="95"/>
      <c r="S2186" s="426"/>
      <c r="U2186" s="95"/>
      <c r="Z2186" s="95"/>
    </row>
    <row r="2187" spans="4:26" x14ac:dyDescent="0.45">
      <c r="D2187" s="23"/>
      <c r="K2187" s="95"/>
      <c r="M2187" s="95"/>
      <c r="N2187" s="95"/>
      <c r="O2187" s="117"/>
      <c r="P2187" s="95"/>
      <c r="Q2187" s="95"/>
      <c r="R2187" s="95"/>
      <c r="S2187" s="426"/>
      <c r="U2187" s="95"/>
      <c r="Z2187" s="95"/>
    </row>
    <row r="2188" spans="4:26" x14ac:dyDescent="0.45">
      <c r="D2188" s="23"/>
      <c r="K2188" s="95"/>
      <c r="M2188" s="95"/>
      <c r="N2188" s="95"/>
      <c r="O2188" s="117"/>
      <c r="P2188" s="95"/>
      <c r="Q2188" s="95"/>
      <c r="R2188" s="95"/>
      <c r="S2188" s="426"/>
      <c r="U2188" s="95"/>
      <c r="Z2188" s="95"/>
    </row>
    <row r="2189" spans="4:26" x14ac:dyDescent="0.45">
      <c r="D2189" s="23"/>
      <c r="K2189" s="95"/>
      <c r="M2189" s="95"/>
      <c r="N2189" s="95"/>
      <c r="O2189" s="117"/>
      <c r="P2189" s="95"/>
      <c r="Q2189" s="95"/>
      <c r="R2189" s="95"/>
      <c r="S2189" s="426"/>
      <c r="U2189" s="95"/>
      <c r="Z2189" s="95"/>
    </row>
    <row r="2190" spans="4:26" x14ac:dyDescent="0.45">
      <c r="D2190" s="23"/>
      <c r="K2190" s="95"/>
      <c r="M2190" s="95"/>
      <c r="N2190" s="95"/>
      <c r="O2190" s="117"/>
      <c r="P2190" s="95"/>
      <c r="Q2190" s="95"/>
      <c r="R2190" s="95"/>
      <c r="S2190" s="426"/>
      <c r="U2190" s="95"/>
      <c r="Z2190" s="95"/>
    </row>
    <row r="2191" spans="4:26" x14ac:dyDescent="0.45">
      <c r="D2191" s="23"/>
      <c r="K2191" s="95"/>
      <c r="M2191" s="95"/>
      <c r="N2191" s="95"/>
      <c r="O2191" s="117"/>
      <c r="P2191" s="95"/>
      <c r="Q2191" s="95"/>
      <c r="R2191" s="95"/>
      <c r="S2191" s="426"/>
      <c r="U2191" s="95"/>
      <c r="Z2191" s="95"/>
    </row>
    <row r="2192" spans="4:26" x14ac:dyDescent="0.45">
      <c r="D2192" s="23"/>
      <c r="K2192" s="95"/>
      <c r="M2192" s="95"/>
      <c r="N2192" s="95"/>
      <c r="O2192" s="117"/>
      <c r="P2192" s="95"/>
      <c r="Q2192" s="95"/>
      <c r="R2192" s="95"/>
      <c r="S2192" s="426"/>
      <c r="U2192" s="95"/>
      <c r="Z2192" s="95"/>
    </row>
    <row r="2193" spans="4:26" x14ac:dyDescent="0.45">
      <c r="D2193" s="23"/>
      <c r="K2193" s="95"/>
      <c r="M2193" s="95"/>
      <c r="N2193" s="95"/>
      <c r="O2193" s="117"/>
      <c r="P2193" s="95"/>
      <c r="Q2193" s="95"/>
      <c r="R2193" s="95"/>
      <c r="S2193" s="426"/>
      <c r="U2193" s="95"/>
      <c r="Z2193" s="95"/>
    </row>
    <row r="2194" spans="4:26" x14ac:dyDescent="0.45">
      <c r="D2194" s="23"/>
      <c r="K2194" s="95"/>
      <c r="M2194" s="95"/>
      <c r="N2194" s="95"/>
      <c r="O2194" s="117"/>
      <c r="P2194" s="95"/>
      <c r="Q2194" s="95"/>
      <c r="R2194" s="95"/>
      <c r="S2194" s="426"/>
      <c r="U2194" s="95"/>
      <c r="Z2194" s="95"/>
    </row>
    <row r="2195" spans="4:26" x14ac:dyDescent="0.45">
      <c r="D2195" s="23"/>
      <c r="K2195" s="95"/>
      <c r="M2195" s="95"/>
      <c r="N2195" s="95"/>
      <c r="O2195" s="117"/>
      <c r="P2195" s="95"/>
      <c r="Q2195" s="95"/>
      <c r="R2195" s="95"/>
      <c r="S2195" s="426"/>
      <c r="U2195" s="95"/>
      <c r="Z2195" s="95"/>
    </row>
    <row r="2196" spans="4:26" x14ac:dyDescent="0.45">
      <c r="D2196" s="23"/>
      <c r="K2196" s="95"/>
      <c r="M2196" s="95"/>
      <c r="N2196" s="95"/>
      <c r="O2196" s="117"/>
      <c r="P2196" s="95"/>
      <c r="Q2196" s="95"/>
      <c r="R2196" s="95"/>
      <c r="S2196" s="426"/>
      <c r="U2196" s="95"/>
      <c r="Z2196" s="95"/>
    </row>
    <row r="2197" spans="4:26" x14ac:dyDescent="0.45">
      <c r="D2197" s="23"/>
      <c r="K2197" s="95"/>
      <c r="M2197" s="95"/>
      <c r="N2197" s="95"/>
      <c r="O2197" s="117"/>
      <c r="P2197" s="95"/>
      <c r="Q2197" s="95"/>
      <c r="R2197" s="95"/>
      <c r="S2197" s="426"/>
      <c r="U2197" s="95"/>
      <c r="Z2197" s="95"/>
    </row>
    <row r="2198" spans="4:26" x14ac:dyDescent="0.45">
      <c r="D2198" s="23"/>
      <c r="K2198" s="95"/>
      <c r="M2198" s="95"/>
      <c r="N2198" s="95"/>
      <c r="O2198" s="117"/>
      <c r="P2198" s="95"/>
      <c r="Q2198" s="95"/>
      <c r="R2198" s="95"/>
      <c r="S2198" s="426"/>
      <c r="U2198" s="95"/>
      <c r="Z2198" s="95"/>
    </row>
    <row r="2199" spans="4:26" x14ac:dyDescent="0.45">
      <c r="D2199" s="23"/>
      <c r="K2199" s="95"/>
      <c r="M2199" s="95"/>
      <c r="N2199" s="95"/>
      <c r="O2199" s="117"/>
      <c r="P2199" s="95"/>
      <c r="Q2199" s="95"/>
      <c r="R2199" s="95"/>
      <c r="S2199" s="426"/>
      <c r="U2199" s="95"/>
      <c r="Z2199" s="95"/>
    </row>
    <row r="2200" spans="4:26" x14ac:dyDescent="0.45">
      <c r="D2200" s="23"/>
      <c r="K2200" s="95"/>
      <c r="M2200" s="95"/>
      <c r="N2200" s="95"/>
      <c r="O2200" s="117"/>
      <c r="P2200" s="95"/>
      <c r="Q2200" s="95"/>
      <c r="R2200" s="95"/>
      <c r="S2200" s="426"/>
      <c r="U2200" s="95"/>
      <c r="Z2200" s="95"/>
    </row>
    <row r="2201" spans="4:26" x14ac:dyDescent="0.45">
      <c r="D2201" s="23"/>
      <c r="K2201" s="95"/>
      <c r="M2201" s="95"/>
      <c r="N2201" s="95"/>
      <c r="O2201" s="117"/>
      <c r="P2201" s="95"/>
      <c r="Q2201" s="95"/>
      <c r="R2201" s="95"/>
      <c r="S2201" s="426"/>
      <c r="U2201" s="95"/>
      <c r="Z2201" s="95"/>
    </row>
    <row r="2202" spans="4:26" x14ac:dyDescent="0.45">
      <c r="D2202" s="23"/>
      <c r="K2202" s="95"/>
      <c r="M2202" s="95"/>
      <c r="N2202" s="95"/>
      <c r="O2202" s="117"/>
      <c r="P2202" s="95"/>
      <c r="Q2202" s="95"/>
      <c r="R2202" s="95"/>
      <c r="S2202" s="426"/>
      <c r="U2202" s="95"/>
      <c r="Z2202" s="95"/>
    </row>
    <row r="2203" spans="4:26" x14ac:dyDescent="0.45">
      <c r="D2203" s="23"/>
      <c r="K2203" s="95"/>
      <c r="M2203" s="95"/>
      <c r="N2203" s="95"/>
      <c r="O2203" s="117"/>
      <c r="P2203" s="95"/>
      <c r="Q2203" s="95"/>
      <c r="R2203" s="95"/>
      <c r="S2203" s="426"/>
      <c r="U2203" s="95"/>
      <c r="Z2203" s="95"/>
    </row>
    <row r="2204" spans="4:26" x14ac:dyDescent="0.45">
      <c r="D2204" s="23"/>
      <c r="K2204" s="95"/>
      <c r="M2204" s="95"/>
      <c r="N2204" s="95"/>
      <c r="O2204" s="117"/>
      <c r="P2204" s="95"/>
      <c r="Q2204" s="95"/>
      <c r="R2204" s="95"/>
      <c r="S2204" s="426"/>
      <c r="U2204" s="95"/>
      <c r="Z2204" s="95"/>
    </row>
    <row r="2205" spans="4:26" x14ac:dyDescent="0.45">
      <c r="D2205" s="23"/>
      <c r="K2205" s="95"/>
      <c r="M2205" s="95"/>
      <c r="N2205" s="95"/>
      <c r="O2205" s="117"/>
      <c r="P2205" s="95"/>
      <c r="Q2205" s="95"/>
      <c r="R2205" s="95"/>
      <c r="S2205" s="426"/>
      <c r="U2205" s="95"/>
      <c r="Z2205" s="95"/>
    </row>
    <row r="2206" spans="4:26" x14ac:dyDescent="0.45">
      <c r="D2206" s="23"/>
      <c r="K2206" s="95"/>
      <c r="M2206" s="95"/>
      <c r="N2206" s="95"/>
      <c r="O2206" s="117"/>
      <c r="P2206" s="95"/>
      <c r="Q2206" s="95"/>
      <c r="R2206" s="95"/>
      <c r="S2206" s="426"/>
      <c r="U2206" s="95"/>
      <c r="Z2206" s="95"/>
    </row>
    <row r="2207" spans="4:26" x14ac:dyDescent="0.45">
      <c r="D2207" s="23"/>
      <c r="K2207" s="95"/>
      <c r="M2207" s="95"/>
      <c r="N2207" s="95"/>
      <c r="O2207" s="117"/>
      <c r="P2207" s="95"/>
      <c r="Q2207" s="95"/>
      <c r="R2207" s="95"/>
      <c r="S2207" s="426"/>
      <c r="U2207" s="95"/>
      <c r="Z2207" s="95"/>
    </row>
    <row r="2208" spans="4:26" x14ac:dyDescent="0.45">
      <c r="D2208" s="23"/>
      <c r="K2208" s="95"/>
      <c r="M2208" s="95"/>
      <c r="N2208" s="95"/>
      <c r="O2208" s="117"/>
      <c r="P2208" s="95"/>
      <c r="Q2208" s="95"/>
      <c r="R2208" s="95"/>
      <c r="S2208" s="426"/>
      <c r="U2208" s="95"/>
      <c r="Z2208" s="95"/>
    </row>
    <row r="2209" spans="4:26" x14ac:dyDescent="0.45">
      <c r="D2209" s="23"/>
      <c r="K2209" s="95"/>
      <c r="M2209" s="95"/>
      <c r="N2209" s="95"/>
      <c r="O2209" s="117"/>
      <c r="P2209" s="95"/>
      <c r="Q2209" s="95"/>
      <c r="R2209" s="95"/>
      <c r="S2209" s="426"/>
      <c r="U2209" s="95"/>
      <c r="Z2209" s="95"/>
    </row>
    <row r="2210" spans="4:26" x14ac:dyDescent="0.45">
      <c r="D2210" s="23"/>
      <c r="K2210" s="95"/>
      <c r="M2210" s="95"/>
      <c r="N2210" s="95"/>
      <c r="O2210" s="117"/>
      <c r="P2210" s="95"/>
      <c r="Q2210" s="95"/>
      <c r="R2210" s="95"/>
      <c r="S2210" s="426"/>
      <c r="U2210" s="95"/>
      <c r="Z2210" s="95"/>
    </row>
    <row r="2211" spans="4:26" x14ac:dyDescent="0.45">
      <c r="D2211" s="23"/>
      <c r="K2211" s="95"/>
      <c r="M2211" s="95"/>
      <c r="N2211" s="95"/>
      <c r="O2211" s="117"/>
      <c r="P2211" s="95"/>
      <c r="Q2211" s="95"/>
      <c r="R2211" s="95"/>
      <c r="S2211" s="426"/>
      <c r="U2211" s="95"/>
      <c r="Z2211" s="95"/>
    </row>
    <row r="2212" spans="4:26" x14ac:dyDescent="0.45">
      <c r="D2212" s="23"/>
      <c r="K2212" s="95"/>
      <c r="M2212" s="95"/>
      <c r="N2212" s="95"/>
      <c r="O2212" s="117"/>
      <c r="P2212" s="95"/>
      <c r="Q2212" s="95"/>
      <c r="R2212" s="95"/>
      <c r="S2212" s="426"/>
      <c r="U2212" s="95"/>
      <c r="Z2212" s="95"/>
    </row>
    <row r="2213" spans="4:26" x14ac:dyDescent="0.45">
      <c r="D2213" s="23"/>
      <c r="K2213" s="95"/>
      <c r="M2213" s="95"/>
      <c r="N2213" s="95"/>
      <c r="O2213" s="117"/>
      <c r="P2213" s="95"/>
      <c r="Q2213" s="95"/>
      <c r="R2213" s="95"/>
      <c r="S2213" s="426"/>
      <c r="U2213" s="95"/>
      <c r="Z2213" s="95"/>
    </row>
    <row r="2214" spans="4:26" x14ac:dyDescent="0.45">
      <c r="D2214" s="23"/>
      <c r="K2214" s="95"/>
      <c r="M2214" s="95"/>
      <c r="N2214" s="95"/>
      <c r="O2214" s="117"/>
      <c r="P2214" s="95"/>
      <c r="Q2214" s="95"/>
      <c r="R2214" s="95"/>
      <c r="S2214" s="426"/>
      <c r="U2214" s="95"/>
      <c r="Z2214" s="95"/>
    </row>
    <row r="2215" spans="4:26" x14ac:dyDescent="0.45">
      <c r="D2215" s="23"/>
      <c r="K2215" s="95"/>
      <c r="M2215" s="95"/>
      <c r="N2215" s="95"/>
      <c r="O2215" s="117"/>
      <c r="P2215" s="95"/>
      <c r="Q2215" s="95"/>
      <c r="R2215" s="95"/>
      <c r="S2215" s="426"/>
      <c r="U2215" s="95"/>
      <c r="Z2215" s="95"/>
    </row>
    <row r="2216" spans="4:26" x14ac:dyDescent="0.45">
      <c r="D2216" s="23"/>
      <c r="K2216" s="95"/>
      <c r="M2216" s="95"/>
      <c r="N2216" s="95"/>
      <c r="O2216" s="117"/>
      <c r="P2216" s="95"/>
      <c r="Q2216" s="95"/>
      <c r="R2216" s="95"/>
      <c r="S2216" s="426"/>
      <c r="U2216" s="95"/>
      <c r="Z2216" s="95"/>
    </row>
    <row r="2217" spans="4:26" x14ac:dyDescent="0.45">
      <c r="D2217" s="23"/>
      <c r="K2217" s="95"/>
      <c r="M2217" s="95"/>
      <c r="N2217" s="95"/>
      <c r="O2217" s="117"/>
      <c r="P2217" s="95"/>
      <c r="Q2217" s="95"/>
      <c r="R2217" s="95"/>
      <c r="S2217" s="426"/>
      <c r="U2217" s="95"/>
      <c r="Z2217" s="95"/>
    </row>
    <row r="2218" spans="4:26" x14ac:dyDescent="0.45">
      <c r="D2218" s="23"/>
      <c r="K2218" s="95"/>
      <c r="M2218" s="95"/>
      <c r="N2218" s="95"/>
      <c r="O2218" s="117"/>
      <c r="P2218" s="95"/>
      <c r="Q2218" s="95"/>
      <c r="R2218" s="95"/>
      <c r="S2218" s="426"/>
      <c r="U2218" s="95"/>
      <c r="Z2218" s="95"/>
    </row>
    <row r="2219" spans="4:26" x14ac:dyDescent="0.45">
      <c r="D2219" s="23"/>
      <c r="K2219" s="95"/>
      <c r="M2219" s="95"/>
      <c r="N2219" s="95"/>
      <c r="O2219" s="117"/>
      <c r="P2219" s="95"/>
      <c r="Q2219" s="95"/>
      <c r="R2219" s="95"/>
      <c r="S2219" s="426"/>
      <c r="U2219" s="95"/>
      <c r="Z2219" s="95"/>
    </row>
    <row r="2220" spans="4:26" x14ac:dyDescent="0.45">
      <c r="D2220" s="23"/>
      <c r="K2220" s="95"/>
      <c r="M2220" s="95"/>
      <c r="N2220" s="95"/>
      <c r="O2220" s="117"/>
      <c r="P2220" s="95"/>
      <c r="Q2220" s="95"/>
      <c r="R2220" s="95"/>
      <c r="S2220" s="426"/>
      <c r="U2220" s="95"/>
      <c r="Z2220" s="95"/>
    </row>
    <row r="2221" spans="4:26" x14ac:dyDescent="0.45">
      <c r="D2221" s="23"/>
      <c r="K2221" s="95"/>
      <c r="M2221" s="95"/>
      <c r="N2221" s="95"/>
      <c r="O2221" s="117"/>
      <c r="P2221" s="95"/>
      <c r="Q2221" s="95"/>
      <c r="R2221" s="95"/>
      <c r="S2221" s="426"/>
      <c r="U2221" s="95"/>
      <c r="Z2221" s="95"/>
    </row>
    <row r="2222" spans="4:26" x14ac:dyDescent="0.45">
      <c r="D2222" s="23"/>
      <c r="K2222" s="95"/>
      <c r="M2222" s="95"/>
      <c r="N2222" s="95"/>
      <c r="O2222" s="117"/>
      <c r="P2222" s="95"/>
      <c r="Q2222" s="95"/>
      <c r="R2222" s="95"/>
      <c r="S2222" s="426"/>
      <c r="U2222" s="95"/>
      <c r="Z2222" s="95"/>
    </row>
    <row r="2223" spans="4:26" x14ac:dyDescent="0.45">
      <c r="D2223" s="23"/>
      <c r="K2223" s="95"/>
      <c r="M2223" s="95"/>
      <c r="N2223" s="95"/>
      <c r="O2223" s="117"/>
      <c r="P2223" s="95"/>
      <c r="Q2223" s="95"/>
      <c r="R2223" s="95"/>
      <c r="S2223" s="426"/>
      <c r="U2223" s="95"/>
      <c r="Z2223" s="95"/>
    </row>
    <row r="2224" spans="4:26" x14ac:dyDescent="0.45">
      <c r="D2224" s="23"/>
      <c r="K2224" s="95"/>
      <c r="M2224" s="95"/>
      <c r="N2224" s="95"/>
      <c r="O2224" s="117"/>
      <c r="P2224" s="95"/>
      <c r="Q2224" s="95"/>
      <c r="R2224" s="95"/>
      <c r="S2224" s="426"/>
      <c r="U2224" s="95"/>
      <c r="Z2224" s="95"/>
    </row>
    <row r="2225" spans="4:26" x14ac:dyDescent="0.45">
      <c r="D2225" s="23"/>
      <c r="K2225" s="95"/>
      <c r="M2225" s="95"/>
      <c r="N2225" s="95"/>
      <c r="O2225" s="117"/>
      <c r="P2225" s="95"/>
      <c r="Q2225" s="95"/>
      <c r="R2225" s="95"/>
      <c r="S2225" s="426"/>
      <c r="U2225" s="95"/>
      <c r="Z2225" s="95"/>
    </row>
    <row r="2226" spans="4:26" x14ac:dyDescent="0.45">
      <c r="D2226" s="23"/>
      <c r="K2226" s="95"/>
      <c r="M2226" s="95"/>
      <c r="N2226" s="95"/>
      <c r="O2226" s="117"/>
      <c r="P2226" s="95"/>
      <c r="Q2226" s="95"/>
      <c r="R2226" s="95"/>
      <c r="S2226" s="426"/>
      <c r="U2226" s="95"/>
      <c r="Z2226" s="95"/>
    </row>
    <row r="2227" spans="4:26" x14ac:dyDescent="0.45">
      <c r="D2227" s="23"/>
      <c r="K2227" s="95"/>
      <c r="M2227" s="95"/>
      <c r="N2227" s="95"/>
      <c r="O2227" s="117"/>
      <c r="P2227" s="95"/>
      <c r="Q2227" s="95"/>
      <c r="R2227" s="95"/>
      <c r="S2227" s="426"/>
      <c r="U2227" s="95"/>
      <c r="Z2227" s="95"/>
    </row>
    <row r="2228" spans="4:26" x14ac:dyDescent="0.45">
      <c r="D2228" s="23"/>
      <c r="K2228" s="95"/>
      <c r="M2228" s="95"/>
      <c r="N2228" s="95"/>
      <c r="O2228" s="117"/>
      <c r="P2228" s="95"/>
      <c r="Q2228" s="95"/>
      <c r="R2228" s="95"/>
      <c r="S2228" s="426"/>
      <c r="U2228" s="95"/>
      <c r="Z2228" s="95"/>
    </row>
    <row r="2229" spans="4:26" x14ac:dyDescent="0.45">
      <c r="D2229" s="23"/>
      <c r="K2229" s="95"/>
      <c r="M2229" s="95"/>
      <c r="N2229" s="95"/>
      <c r="O2229" s="117"/>
      <c r="P2229" s="95"/>
      <c r="Q2229" s="95"/>
      <c r="R2229" s="95"/>
      <c r="S2229" s="426"/>
      <c r="U2229" s="95"/>
      <c r="Z2229" s="95"/>
    </row>
    <row r="2230" spans="4:26" x14ac:dyDescent="0.45">
      <c r="D2230" s="23"/>
      <c r="K2230" s="95"/>
      <c r="M2230" s="95"/>
      <c r="N2230" s="95"/>
      <c r="O2230" s="117"/>
      <c r="P2230" s="95"/>
      <c r="Q2230" s="95"/>
      <c r="R2230" s="95"/>
      <c r="S2230" s="426"/>
      <c r="U2230" s="95"/>
      <c r="Z2230" s="95"/>
    </row>
    <row r="2231" spans="4:26" x14ac:dyDescent="0.45">
      <c r="D2231" s="23"/>
      <c r="K2231" s="95"/>
      <c r="M2231" s="95"/>
      <c r="N2231" s="95"/>
      <c r="O2231" s="117"/>
      <c r="P2231" s="95"/>
      <c r="Q2231" s="95"/>
      <c r="R2231" s="95"/>
      <c r="S2231" s="426"/>
      <c r="U2231" s="95"/>
      <c r="Z2231" s="95"/>
    </row>
    <row r="2232" spans="4:26" x14ac:dyDescent="0.45">
      <c r="D2232" s="23"/>
      <c r="K2232" s="95"/>
      <c r="M2232" s="95"/>
      <c r="N2232" s="95"/>
      <c r="O2232" s="117"/>
      <c r="P2232" s="95"/>
      <c r="Q2232" s="95"/>
      <c r="R2232" s="95"/>
      <c r="S2232" s="426"/>
      <c r="U2232" s="95"/>
      <c r="Z2232" s="95"/>
    </row>
    <row r="2233" spans="4:26" x14ac:dyDescent="0.45">
      <c r="D2233" s="23"/>
      <c r="K2233" s="95"/>
      <c r="M2233" s="95"/>
      <c r="N2233" s="95"/>
      <c r="O2233" s="117"/>
      <c r="P2233" s="95"/>
      <c r="Q2233" s="95"/>
      <c r="R2233" s="95"/>
      <c r="S2233" s="426"/>
      <c r="U2233" s="95"/>
      <c r="Z2233" s="95"/>
    </row>
    <row r="2234" spans="4:26" x14ac:dyDescent="0.45">
      <c r="D2234" s="23"/>
      <c r="K2234" s="95"/>
      <c r="M2234" s="95"/>
      <c r="N2234" s="95"/>
      <c r="O2234" s="117"/>
      <c r="P2234" s="95"/>
      <c r="Q2234" s="95"/>
      <c r="R2234" s="95"/>
      <c r="S2234" s="426"/>
      <c r="U2234" s="95"/>
      <c r="Z2234" s="95"/>
    </row>
    <row r="2235" spans="4:26" x14ac:dyDescent="0.45">
      <c r="D2235" s="23"/>
      <c r="K2235" s="95"/>
      <c r="M2235" s="95"/>
      <c r="N2235" s="95"/>
      <c r="O2235" s="117"/>
      <c r="P2235" s="95"/>
      <c r="Q2235" s="95"/>
      <c r="R2235" s="95"/>
      <c r="S2235" s="426"/>
      <c r="U2235" s="95"/>
      <c r="Z2235" s="95"/>
    </row>
    <row r="2236" spans="4:26" x14ac:dyDescent="0.45">
      <c r="D2236" s="23"/>
      <c r="K2236" s="95"/>
      <c r="M2236" s="95"/>
      <c r="N2236" s="95"/>
      <c r="O2236" s="117"/>
      <c r="P2236" s="95"/>
      <c r="Q2236" s="95"/>
      <c r="R2236" s="95"/>
      <c r="S2236" s="426"/>
      <c r="U2236" s="95"/>
      <c r="Z2236" s="95"/>
    </row>
    <row r="2237" spans="4:26" x14ac:dyDescent="0.45">
      <c r="D2237" s="23"/>
      <c r="K2237" s="95"/>
      <c r="M2237" s="95"/>
      <c r="N2237" s="95"/>
      <c r="O2237" s="117"/>
      <c r="P2237" s="95"/>
      <c r="Q2237" s="95"/>
      <c r="R2237" s="95"/>
      <c r="S2237" s="426"/>
      <c r="U2237" s="95"/>
      <c r="Z2237" s="95"/>
    </row>
    <row r="2238" spans="4:26" x14ac:dyDescent="0.45">
      <c r="D2238" s="23"/>
      <c r="K2238" s="95"/>
      <c r="M2238" s="95"/>
      <c r="N2238" s="95"/>
      <c r="O2238" s="117"/>
      <c r="P2238" s="95"/>
      <c r="Q2238" s="95"/>
      <c r="R2238" s="95"/>
      <c r="S2238" s="426"/>
      <c r="U2238" s="95"/>
      <c r="Z2238" s="95"/>
    </row>
    <row r="2239" spans="4:26" x14ac:dyDescent="0.45">
      <c r="D2239" s="23"/>
      <c r="K2239" s="95"/>
      <c r="M2239" s="95"/>
      <c r="N2239" s="95"/>
      <c r="O2239" s="117"/>
      <c r="P2239" s="95"/>
      <c r="Q2239" s="95"/>
      <c r="R2239" s="95"/>
      <c r="S2239" s="426"/>
      <c r="U2239" s="95"/>
      <c r="Z2239" s="95"/>
    </row>
    <row r="2240" spans="4:26" x14ac:dyDescent="0.45">
      <c r="D2240" s="23"/>
      <c r="K2240" s="95"/>
      <c r="M2240" s="95"/>
      <c r="N2240" s="95"/>
      <c r="O2240" s="117"/>
      <c r="P2240" s="95"/>
      <c r="Q2240" s="95"/>
      <c r="R2240" s="95"/>
      <c r="S2240" s="426"/>
      <c r="U2240" s="95"/>
      <c r="Z2240" s="95"/>
    </row>
    <row r="2241" spans="4:26" x14ac:dyDescent="0.45">
      <c r="D2241" s="23"/>
      <c r="K2241" s="95"/>
      <c r="M2241" s="95"/>
      <c r="N2241" s="95"/>
      <c r="O2241" s="117"/>
      <c r="P2241" s="95"/>
      <c r="Q2241" s="95"/>
      <c r="R2241" s="95"/>
      <c r="S2241" s="426"/>
      <c r="U2241" s="95"/>
      <c r="Z2241" s="95"/>
    </row>
    <row r="2242" spans="4:26" x14ac:dyDescent="0.45">
      <c r="D2242" s="23"/>
      <c r="K2242" s="95"/>
      <c r="M2242" s="95"/>
      <c r="N2242" s="95"/>
      <c r="O2242" s="117"/>
      <c r="P2242" s="95"/>
      <c r="Q2242" s="95"/>
      <c r="R2242" s="95"/>
      <c r="S2242" s="426"/>
      <c r="U2242" s="95"/>
      <c r="Z2242" s="95"/>
    </row>
    <row r="2243" spans="4:26" x14ac:dyDescent="0.45">
      <c r="D2243" s="23"/>
      <c r="K2243" s="95"/>
      <c r="M2243" s="95"/>
      <c r="N2243" s="95"/>
      <c r="O2243" s="117"/>
      <c r="P2243" s="95"/>
      <c r="Q2243" s="95"/>
      <c r="R2243" s="95"/>
      <c r="S2243" s="426"/>
      <c r="U2243" s="95"/>
      <c r="Z2243" s="95"/>
    </row>
    <row r="2244" spans="4:26" x14ac:dyDescent="0.45">
      <c r="D2244" s="23"/>
      <c r="K2244" s="95"/>
      <c r="M2244" s="95"/>
      <c r="N2244" s="95"/>
      <c r="O2244" s="117"/>
      <c r="P2244" s="95"/>
      <c r="Q2244" s="95"/>
      <c r="R2244" s="95"/>
      <c r="S2244" s="426"/>
      <c r="U2244" s="95"/>
      <c r="Z2244" s="95"/>
    </row>
    <row r="2245" spans="4:26" x14ac:dyDescent="0.45">
      <c r="D2245" s="23"/>
      <c r="K2245" s="95"/>
      <c r="M2245" s="95"/>
      <c r="N2245" s="95"/>
      <c r="O2245" s="117"/>
      <c r="P2245" s="95"/>
      <c r="Q2245" s="95"/>
      <c r="R2245" s="95"/>
      <c r="S2245" s="426"/>
      <c r="U2245" s="95"/>
      <c r="Z2245" s="95"/>
    </row>
    <row r="2246" spans="4:26" x14ac:dyDescent="0.45">
      <c r="D2246" s="23"/>
      <c r="K2246" s="95"/>
      <c r="M2246" s="95"/>
      <c r="N2246" s="95"/>
      <c r="O2246" s="117"/>
      <c r="P2246" s="95"/>
      <c r="Q2246" s="95"/>
      <c r="R2246" s="95"/>
      <c r="S2246" s="426"/>
      <c r="U2246" s="95"/>
      <c r="Z2246" s="95"/>
    </row>
    <row r="2247" spans="4:26" x14ac:dyDescent="0.45">
      <c r="D2247" s="23"/>
      <c r="K2247" s="95"/>
      <c r="M2247" s="95"/>
      <c r="N2247" s="95"/>
      <c r="O2247" s="117"/>
      <c r="P2247" s="95"/>
      <c r="Q2247" s="95"/>
      <c r="R2247" s="95"/>
      <c r="S2247" s="426"/>
      <c r="U2247" s="95"/>
      <c r="Z2247" s="95"/>
    </row>
    <row r="2248" spans="4:26" x14ac:dyDescent="0.45">
      <c r="D2248" s="23"/>
      <c r="K2248" s="95"/>
      <c r="M2248" s="95"/>
      <c r="N2248" s="95"/>
      <c r="O2248" s="117"/>
      <c r="P2248" s="95"/>
      <c r="Q2248" s="95"/>
      <c r="R2248" s="95"/>
      <c r="S2248" s="426"/>
      <c r="U2248" s="95"/>
      <c r="Z2248" s="95"/>
    </row>
    <row r="2249" spans="4:26" x14ac:dyDescent="0.45">
      <c r="D2249" s="23"/>
      <c r="K2249" s="95"/>
      <c r="M2249" s="95"/>
      <c r="N2249" s="95"/>
      <c r="O2249" s="117"/>
      <c r="P2249" s="95"/>
      <c r="Q2249" s="95"/>
      <c r="R2249" s="95"/>
      <c r="S2249" s="426"/>
      <c r="U2249" s="95"/>
      <c r="Z2249" s="95"/>
    </row>
    <row r="2250" spans="4:26" x14ac:dyDescent="0.45">
      <c r="D2250" s="23"/>
      <c r="K2250" s="95"/>
      <c r="M2250" s="95"/>
      <c r="N2250" s="95"/>
      <c r="O2250" s="117"/>
      <c r="P2250" s="95"/>
      <c r="Q2250" s="95"/>
      <c r="R2250" s="95"/>
      <c r="S2250" s="426"/>
      <c r="U2250" s="95"/>
      <c r="Z2250" s="95"/>
    </row>
    <row r="2251" spans="4:26" x14ac:dyDescent="0.45">
      <c r="D2251" s="23"/>
      <c r="K2251" s="95"/>
      <c r="M2251" s="95"/>
      <c r="N2251" s="95"/>
      <c r="O2251" s="117"/>
      <c r="P2251" s="95"/>
      <c r="Q2251" s="95"/>
      <c r="R2251" s="95"/>
      <c r="S2251" s="426"/>
      <c r="U2251" s="95"/>
      <c r="Z2251" s="95"/>
    </row>
    <row r="2252" spans="4:26" x14ac:dyDescent="0.45">
      <c r="D2252" s="23"/>
      <c r="K2252" s="95"/>
      <c r="M2252" s="95"/>
      <c r="N2252" s="95"/>
      <c r="O2252" s="117"/>
      <c r="P2252" s="95"/>
      <c r="Q2252" s="95"/>
      <c r="R2252" s="95"/>
      <c r="S2252" s="426"/>
      <c r="U2252" s="95"/>
      <c r="Z2252" s="95"/>
    </row>
    <row r="2253" spans="4:26" x14ac:dyDescent="0.45">
      <c r="D2253" s="23"/>
      <c r="K2253" s="95"/>
      <c r="M2253" s="95"/>
      <c r="N2253" s="95"/>
      <c r="O2253" s="117"/>
      <c r="P2253" s="95"/>
      <c r="Q2253" s="95"/>
      <c r="R2253" s="95"/>
      <c r="S2253" s="426"/>
      <c r="U2253" s="95"/>
      <c r="Z2253" s="95"/>
    </row>
    <row r="2254" spans="4:26" x14ac:dyDescent="0.45">
      <c r="D2254" s="23"/>
      <c r="K2254" s="95"/>
      <c r="M2254" s="95"/>
      <c r="N2254" s="95"/>
      <c r="O2254" s="117"/>
      <c r="P2254" s="95"/>
      <c r="Q2254" s="95"/>
      <c r="R2254" s="95"/>
      <c r="S2254" s="426"/>
      <c r="U2254" s="95"/>
      <c r="Z2254" s="95"/>
    </row>
    <row r="2255" spans="4:26" x14ac:dyDescent="0.45">
      <c r="D2255" s="23"/>
      <c r="K2255" s="95"/>
      <c r="M2255" s="95"/>
      <c r="N2255" s="95"/>
      <c r="O2255" s="117"/>
      <c r="P2255" s="95"/>
      <c r="Q2255" s="95"/>
      <c r="R2255" s="95"/>
      <c r="S2255" s="426"/>
      <c r="U2255" s="95"/>
      <c r="Z2255" s="95"/>
    </row>
    <row r="2256" spans="4:26" x14ac:dyDescent="0.45">
      <c r="D2256" s="23"/>
      <c r="K2256" s="95"/>
      <c r="M2256" s="95"/>
      <c r="N2256" s="95"/>
      <c r="O2256" s="117"/>
      <c r="P2256" s="95"/>
      <c r="Q2256" s="95"/>
      <c r="R2256" s="95"/>
      <c r="S2256" s="426"/>
      <c r="U2256" s="95"/>
      <c r="Z2256" s="95"/>
    </row>
    <row r="2257" spans="4:26" x14ac:dyDescent="0.45">
      <c r="D2257" s="23"/>
      <c r="K2257" s="95"/>
      <c r="M2257" s="95"/>
      <c r="N2257" s="95"/>
      <c r="O2257" s="117"/>
      <c r="P2257" s="95"/>
      <c r="Q2257" s="95"/>
      <c r="R2257" s="95"/>
      <c r="S2257" s="426"/>
      <c r="U2257" s="95"/>
      <c r="Z2257" s="95"/>
    </row>
    <row r="2258" spans="4:26" x14ac:dyDescent="0.45">
      <c r="D2258" s="23"/>
      <c r="K2258" s="95"/>
      <c r="M2258" s="95"/>
      <c r="N2258" s="95"/>
      <c r="O2258" s="117"/>
      <c r="P2258" s="95"/>
      <c r="Q2258" s="95"/>
      <c r="R2258" s="95"/>
      <c r="S2258" s="426"/>
      <c r="U2258" s="95"/>
      <c r="Z2258" s="95"/>
    </row>
    <row r="2259" spans="4:26" x14ac:dyDescent="0.45">
      <c r="D2259" s="23"/>
      <c r="K2259" s="95"/>
      <c r="M2259" s="95"/>
      <c r="N2259" s="95"/>
      <c r="O2259" s="117"/>
      <c r="P2259" s="95"/>
      <c r="Q2259" s="95"/>
      <c r="R2259" s="95"/>
      <c r="S2259" s="426"/>
      <c r="U2259" s="95"/>
      <c r="Z2259" s="95"/>
    </row>
    <row r="2260" spans="4:26" x14ac:dyDescent="0.45">
      <c r="D2260" s="23"/>
      <c r="K2260" s="95"/>
      <c r="M2260" s="95"/>
      <c r="N2260" s="95"/>
      <c r="O2260" s="117"/>
      <c r="P2260" s="95"/>
      <c r="Q2260" s="95"/>
      <c r="R2260" s="95"/>
      <c r="S2260" s="426"/>
      <c r="U2260" s="95"/>
      <c r="Z2260" s="95"/>
    </row>
    <row r="2261" spans="4:26" x14ac:dyDescent="0.45">
      <c r="D2261" s="23"/>
      <c r="K2261" s="95"/>
      <c r="M2261" s="95"/>
      <c r="N2261" s="95"/>
      <c r="O2261" s="117"/>
      <c r="P2261" s="95"/>
      <c r="Q2261" s="95"/>
      <c r="R2261" s="95"/>
      <c r="S2261" s="426"/>
      <c r="U2261" s="95"/>
      <c r="Z2261" s="95"/>
    </row>
    <row r="2262" spans="4:26" x14ac:dyDescent="0.45">
      <c r="D2262" s="23"/>
      <c r="K2262" s="95"/>
      <c r="M2262" s="95"/>
      <c r="N2262" s="95"/>
      <c r="O2262" s="117"/>
      <c r="P2262" s="95"/>
      <c r="Q2262" s="95"/>
      <c r="R2262" s="95"/>
      <c r="S2262" s="426"/>
      <c r="U2262" s="95"/>
      <c r="Z2262" s="95"/>
    </row>
    <row r="2263" spans="4:26" x14ac:dyDescent="0.45">
      <c r="D2263" s="23"/>
      <c r="K2263" s="95"/>
      <c r="M2263" s="95"/>
      <c r="N2263" s="95"/>
      <c r="O2263" s="117"/>
      <c r="P2263" s="95"/>
      <c r="Q2263" s="95"/>
      <c r="R2263" s="95"/>
      <c r="S2263" s="426"/>
      <c r="U2263" s="95"/>
      <c r="Z2263" s="95"/>
    </row>
    <row r="2264" spans="4:26" x14ac:dyDescent="0.45">
      <c r="D2264" s="23"/>
      <c r="K2264" s="95"/>
      <c r="M2264" s="95"/>
      <c r="N2264" s="95"/>
      <c r="O2264" s="117"/>
      <c r="P2264" s="95"/>
      <c r="Q2264" s="95"/>
      <c r="R2264" s="95"/>
      <c r="S2264" s="426"/>
      <c r="U2264" s="95"/>
      <c r="Z2264" s="95"/>
    </row>
    <row r="2265" spans="4:26" x14ac:dyDescent="0.45">
      <c r="D2265" s="23"/>
      <c r="K2265" s="95"/>
      <c r="M2265" s="95"/>
      <c r="N2265" s="95"/>
      <c r="O2265" s="117"/>
      <c r="P2265" s="95"/>
      <c r="Q2265" s="95"/>
      <c r="R2265" s="95"/>
      <c r="S2265" s="426"/>
      <c r="U2265" s="95"/>
      <c r="Z2265" s="95"/>
    </row>
    <row r="2266" spans="4:26" x14ac:dyDescent="0.45">
      <c r="D2266" s="23"/>
      <c r="K2266" s="95"/>
      <c r="M2266" s="95"/>
      <c r="N2266" s="95"/>
      <c r="O2266" s="117"/>
      <c r="P2266" s="95"/>
      <c r="Q2266" s="95"/>
      <c r="R2266" s="95"/>
      <c r="S2266" s="426"/>
      <c r="U2266" s="95"/>
      <c r="Z2266" s="95"/>
    </row>
    <row r="2267" spans="4:26" x14ac:dyDescent="0.45">
      <c r="D2267" s="23"/>
      <c r="K2267" s="95"/>
      <c r="M2267" s="95"/>
      <c r="N2267" s="95"/>
      <c r="O2267" s="117"/>
      <c r="P2267" s="95"/>
      <c r="Q2267" s="95"/>
      <c r="R2267" s="95"/>
      <c r="S2267" s="426"/>
      <c r="U2267" s="95"/>
      <c r="Z2267" s="95"/>
    </row>
    <row r="2268" spans="4:26" x14ac:dyDescent="0.45">
      <c r="D2268" s="23"/>
      <c r="K2268" s="95"/>
      <c r="M2268" s="95"/>
      <c r="N2268" s="95"/>
      <c r="O2268" s="117"/>
      <c r="P2268" s="95"/>
      <c r="Q2268" s="95"/>
      <c r="R2268" s="95"/>
      <c r="S2268" s="426"/>
      <c r="U2268" s="95"/>
      <c r="Z2268" s="95"/>
    </row>
    <row r="2269" spans="4:26" x14ac:dyDescent="0.45">
      <c r="D2269" s="23"/>
      <c r="K2269" s="95"/>
      <c r="M2269" s="95"/>
      <c r="N2269" s="95"/>
      <c r="O2269" s="117"/>
      <c r="P2269" s="95"/>
      <c r="Q2269" s="95"/>
      <c r="R2269" s="95"/>
      <c r="S2269" s="426"/>
      <c r="U2269" s="95"/>
      <c r="Z2269" s="95"/>
    </row>
    <row r="2270" spans="4:26" x14ac:dyDescent="0.45">
      <c r="D2270" s="23"/>
      <c r="K2270" s="95"/>
      <c r="M2270" s="95"/>
      <c r="N2270" s="95"/>
      <c r="O2270" s="117"/>
      <c r="P2270" s="95"/>
      <c r="Q2270" s="95"/>
      <c r="R2270" s="95"/>
      <c r="S2270" s="426"/>
      <c r="U2270" s="95"/>
      <c r="Z2270" s="95"/>
    </row>
    <row r="2271" spans="4:26" x14ac:dyDescent="0.45">
      <c r="D2271" s="23"/>
      <c r="K2271" s="95"/>
      <c r="M2271" s="95"/>
      <c r="N2271" s="95"/>
      <c r="O2271" s="117"/>
      <c r="P2271" s="95"/>
      <c r="Q2271" s="95"/>
      <c r="R2271" s="95"/>
      <c r="S2271" s="426"/>
      <c r="U2271" s="95"/>
      <c r="Z2271" s="95"/>
    </row>
    <row r="2272" spans="4:26" x14ac:dyDescent="0.45">
      <c r="D2272" s="23"/>
      <c r="K2272" s="95"/>
      <c r="M2272" s="95"/>
      <c r="N2272" s="95"/>
      <c r="O2272" s="117"/>
      <c r="P2272" s="95"/>
      <c r="Q2272" s="95"/>
      <c r="R2272" s="95"/>
      <c r="S2272" s="426"/>
      <c r="U2272" s="95"/>
      <c r="Z2272" s="95"/>
    </row>
    <row r="2273" spans="4:26" x14ac:dyDescent="0.45">
      <c r="D2273" s="23"/>
      <c r="K2273" s="95"/>
      <c r="M2273" s="95"/>
      <c r="N2273" s="95"/>
      <c r="O2273" s="117"/>
      <c r="P2273" s="95"/>
      <c r="Q2273" s="95"/>
      <c r="R2273" s="95"/>
      <c r="S2273" s="426"/>
      <c r="U2273" s="95"/>
      <c r="Z2273" s="95"/>
    </row>
    <row r="2274" spans="4:26" x14ac:dyDescent="0.45">
      <c r="D2274" s="23"/>
      <c r="K2274" s="95"/>
      <c r="M2274" s="95"/>
      <c r="N2274" s="95"/>
      <c r="O2274" s="117"/>
      <c r="P2274" s="95"/>
      <c r="Q2274" s="95"/>
      <c r="R2274" s="95"/>
      <c r="S2274" s="426"/>
      <c r="U2274" s="95"/>
      <c r="Z2274" s="95"/>
    </row>
    <row r="2275" spans="4:26" x14ac:dyDescent="0.45">
      <c r="D2275" s="23"/>
      <c r="K2275" s="95"/>
      <c r="M2275" s="95"/>
      <c r="N2275" s="95"/>
      <c r="O2275" s="117"/>
      <c r="P2275" s="95"/>
      <c r="Q2275" s="95"/>
      <c r="R2275" s="95"/>
      <c r="S2275" s="426"/>
      <c r="U2275" s="95"/>
      <c r="Z2275" s="95"/>
    </row>
    <row r="2276" spans="4:26" x14ac:dyDescent="0.45">
      <c r="D2276" s="23"/>
      <c r="K2276" s="95"/>
      <c r="M2276" s="95"/>
      <c r="N2276" s="95"/>
      <c r="O2276" s="117"/>
      <c r="P2276" s="95"/>
      <c r="Q2276" s="95"/>
      <c r="R2276" s="95"/>
      <c r="S2276" s="426"/>
      <c r="U2276" s="95"/>
      <c r="Z2276" s="95"/>
    </row>
    <row r="2277" spans="4:26" x14ac:dyDescent="0.45">
      <c r="D2277" s="23"/>
      <c r="K2277" s="95"/>
      <c r="M2277" s="95"/>
      <c r="N2277" s="95"/>
      <c r="O2277" s="117"/>
      <c r="P2277" s="95"/>
      <c r="Q2277" s="95"/>
      <c r="R2277" s="95"/>
      <c r="S2277" s="426"/>
      <c r="U2277" s="95"/>
      <c r="Z2277" s="95"/>
    </row>
    <row r="2278" spans="4:26" x14ac:dyDescent="0.45">
      <c r="D2278" s="23"/>
      <c r="K2278" s="95"/>
      <c r="M2278" s="95"/>
      <c r="N2278" s="95"/>
      <c r="O2278" s="117"/>
      <c r="P2278" s="95"/>
      <c r="Q2278" s="95"/>
      <c r="R2278" s="95"/>
      <c r="S2278" s="426"/>
      <c r="U2278" s="95"/>
      <c r="Z2278" s="95"/>
    </row>
    <row r="2279" spans="4:26" x14ac:dyDescent="0.45">
      <c r="D2279" s="23"/>
      <c r="K2279" s="95"/>
      <c r="M2279" s="95"/>
      <c r="N2279" s="95"/>
      <c r="O2279" s="117"/>
      <c r="P2279" s="95"/>
      <c r="Q2279" s="95"/>
      <c r="R2279" s="95"/>
      <c r="S2279" s="426"/>
      <c r="U2279" s="95"/>
      <c r="Z2279" s="95"/>
    </row>
    <row r="2280" spans="4:26" x14ac:dyDescent="0.45">
      <c r="D2280" s="23"/>
      <c r="K2280" s="95"/>
      <c r="M2280" s="95"/>
      <c r="N2280" s="95"/>
      <c r="O2280" s="117"/>
      <c r="P2280" s="95"/>
      <c r="Q2280" s="95"/>
      <c r="R2280" s="95"/>
      <c r="S2280" s="426"/>
      <c r="U2280" s="95"/>
      <c r="Z2280" s="95"/>
    </row>
    <row r="2281" spans="4:26" x14ac:dyDescent="0.45">
      <c r="D2281" s="23"/>
      <c r="K2281" s="95"/>
      <c r="M2281" s="95"/>
      <c r="N2281" s="95"/>
      <c r="O2281" s="117"/>
      <c r="P2281" s="95"/>
      <c r="Q2281" s="95"/>
      <c r="R2281" s="95"/>
      <c r="S2281" s="426"/>
      <c r="U2281" s="95"/>
      <c r="Z2281" s="95"/>
    </row>
    <row r="2282" spans="4:26" x14ac:dyDescent="0.45">
      <c r="D2282" s="23"/>
      <c r="K2282" s="95"/>
      <c r="M2282" s="95"/>
      <c r="N2282" s="95"/>
      <c r="O2282" s="117"/>
      <c r="P2282" s="95"/>
      <c r="Q2282" s="95"/>
      <c r="R2282" s="95"/>
      <c r="S2282" s="426"/>
      <c r="U2282" s="95"/>
      <c r="Z2282" s="95"/>
    </row>
    <row r="2283" spans="4:26" x14ac:dyDescent="0.45">
      <c r="D2283" s="23"/>
      <c r="K2283" s="95"/>
      <c r="M2283" s="95"/>
      <c r="N2283" s="95"/>
      <c r="O2283" s="117"/>
      <c r="P2283" s="95"/>
      <c r="Q2283" s="95"/>
      <c r="R2283" s="95"/>
      <c r="S2283" s="426"/>
      <c r="U2283" s="95"/>
      <c r="Z2283" s="95"/>
    </row>
    <row r="2284" spans="4:26" x14ac:dyDescent="0.45">
      <c r="D2284" s="23"/>
      <c r="K2284" s="95"/>
      <c r="M2284" s="95"/>
      <c r="N2284" s="95"/>
      <c r="O2284" s="117"/>
      <c r="P2284" s="95"/>
      <c r="Q2284" s="95"/>
      <c r="R2284" s="95"/>
      <c r="S2284" s="426"/>
      <c r="U2284" s="95"/>
      <c r="Z2284" s="95"/>
    </row>
    <row r="2285" spans="4:26" x14ac:dyDescent="0.45">
      <c r="D2285" s="23"/>
      <c r="K2285" s="95"/>
      <c r="M2285" s="95"/>
      <c r="N2285" s="95"/>
      <c r="O2285" s="117"/>
      <c r="P2285" s="95"/>
      <c r="Q2285" s="95"/>
      <c r="R2285" s="95"/>
      <c r="S2285" s="426"/>
      <c r="U2285" s="95"/>
      <c r="Z2285" s="95"/>
    </row>
    <row r="2286" spans="4:26" x14ac:dyDescent="0.45">
      <c r="D2286" s="23"/>
      <c r="K2286" s="95"/>
      <c r="M2286" s="95"/>
      <c r="N2286" s="95"/>
      <c r="O2286" s="117"/>
      <c r="P2286" s="95"/>
      <c r="Q2286" s="95"/>
      <c r="R2286" s="95"/>
      <c r="S2286" s="426"/>
      <c r="U2286" s="95"/>
      <c r="Z2286" s="95"/>
    </row>
    <row r="2287" spans="4:26" x14ac:dyDescent="0.45">
      <c r="D2287" s="23"/>
      <c r="K2287" s="95"/>
      <c r="M2287" s="95"/>
      <c r="N2287" s="95"/>
      <c r="O2287" s="117"/>
      <c r="P2287" s="95"/>
      <c r="Q2287" s="95"/>
      <c r="R2287" s="95"/>
      <c r="S2287" s="426"/>
      <c r="U2287" s="95"/>
      <c r="Z2287" s="95"/>
    </row>
    <row r="2288" spans="4:26" x14ac:dyDescent="0.45">
      <c r="D2288" s="23"/>
      <c r="K2288" s="95"/>
      <c r="M2288" s="95"/>
      <c r="N2288" s="95"/>
      <c r="O2288" s="117"/>
      <c r="P2288" s="95"/>
      <c r="Q2288" s="95"/>
      <c r="R2288" s="95"/>
      <c r="S2288" s="426"/>
      <c r="U2288" s="95"/>
      <c r="Z2288" s="95"/>
    </row>
    <row r="2289" spans="4:26" x14ac:dyDescent="0.45">
      <c r="D2289" s="23"/>
      <c r="K2289" s="95"/>
      <c r="M2289" s="95"/>
      <c r="N2289" s="95"/>
      <c r="O2289" s="117"/>
      <c r="P2289" s="95"/>
      <c r="Q2289" s="95"/>
      <c r="R2289" s="95"/>
      <c r="S2289" s="426"/>
      <c r="U2289" s="95"/>
      <c r="Z2289" s="95"/>
    </row>
    <row r="2290" spans="4:26" x14ac:dyDescent="0.45">
      <c r="D2290" s="23"/>
      <c r="K2290" s="95"/>
      <c r="M2290" s="95"/>
      <c r="N2290" s="95"/>
      <c r="O2290" s="117"/>
      <c r="P2290" s="95"/>
      <c r="Q2290" s="95"/>
      <c r="R2290" s="95"/>
      <c r="S2290" s="426"/>
      <c r="U2290" s="95"/>
      <c r="Z2290" s="95"/>
    </row>
    <row r="2291" spans="4:26" x14ac:dyDescent="0.45">
      <c r="D2291" s="23"/>
      <c r="K2291" s="95"/>
      <c r="M2291" s="95"/>
      <c r="N2291" s="95"/>
      <c r="O2291" s="117"/>
      <c r="P2291" s="95"/>
      <c r="Q2291" s="95"/>
      <c r="R2291" s="95"/>
      <c r="S2291" s="426"/>
      <c r="U2291" s="95"/>
      <c r="Z2291" s="95"/>
    </row>
    <row r="2292" spans="4:26" x14ac:dyDescent="0.45">
      <c r="D2292" s="23"/>
      <c r="K2292" s="95"/>
      <c r="M2292" s="95"/>
      <c r="N2292" s="95"/>
      <c r="O2292" s="117"/>
      <c r="P2292" s="95"/>
      <c r="Q2292" s="95"/>
      <c r="R2292" s="95"/>
      <c r="S2292" s="426"/>
      <c r="U2292" s="95"/>
      <c r="Z2292" s="95"/>
    </row>
    <row r="2293" spans="4:26" x14ac:dyDescent="0.45">
      <c r="D2293" s="23"/>
      <c r="K2293" s="95"/>
      <c r="M2293" s="95"/>
      <c r="N2293" s="95"/>
      <c r="O2293" s="117"/>
      <c r="P2293" s="95"/>
      <c r="Q2293" s="95"/>
      <c r="R2293" s="95"/>
      <c r="S2293" s="426"/>
      <c r="U2293" s="95"/>
      <c r="Z2293" s="95"/>
    </row>
    <row r="2294" spans="4:26" x14ac:dyDescent="0.45">
      <c r="D2294" s="23"/>
      <c r="K2294" s="95"/>
      <c r="M2294" s="95"/>
      <c r="N2294" s="95"/>
      <c r="O2294" s="117"/>
      <c r="P2294" s="95"/>
      <c r="Q2294" s="95"/>
      <c r="R2294" s="95"/>
      <c r="S2294" s="426"/>
      <c r="U2294" s="95"/>
      <c r="Z2294" s="95"/>
    </row>
    <row r="2295" spans="4:26" x14ac:dyDescent="0.45">
      <c r="D2295" s="23"/>
      <c r="K2295" s="95"/>
      <c r="M2295" s="95"/>
      <c r="N2295" s="95"/>
      <c r="O2295" s="117"/>
      <c r="P2295" s="95"/>
      <c r="Q2295" s="95"/>
      <c r="R2295" s="95"/>
      <c r="S2295" s="426"/>
      <c r="U2295" s="95"/>
      <c r="Z2295" s="95"/>
    </row>
    <row r="2296" spans="4:26" x14ac:dyDescent="0.45">
      <c r="D2296" s="23"/>
      <c r="K2296" s="95"/>
      <c r="M2296" s="95"/>
      <c r="N2296" s="95"/>
      <c r="O2296" s="117"/>
      <c r="P2296" s="95"/>
      <c r="Q2296" s="95"/>
      <c r="R2296" s="95"/>
      <c r="S2296" s="426"/>
      <c r="U2296" s="95"/>
      <c r="Z2296" s="95"/>
    </row>
    <row r="2297" spans="4:26" x14ac:dyDescent="0.45">
      <c r="D2297" s="23"/>
      <c r="K2297" s="95"/>
      <c r="M2297" s="95"/>
      <c r="N2297" s="95"/>
      <c r="O2297" s="117"/>
      <c r="P2297" s="95"/>
      <c r="Q2297" s="95"/>
      <c r="R2297" s="95"/>
      <c r="S2297" s="426"/>
      <c r="U2297" s="95"/>
      <c r="Z2297" s="95"/>
    </row>
    <row r="2298" spans="4:26" x14ac:dyDescent="0.45">
      <c r="D2298" s="23"/>
      <c r="K2298" s="95"/>
      <c r="M2298" s="95"/>
      <c r="N2298" s="95"/>
      <c r="O2298" s="117"/>
      <c r="P2298" s="95"/>
      <c r="Q2298" s="95"/>
      <c r="R2298" s="95"/>
      <c r="S2298" s="426"/>
      <c r="U2298" s="95"/>
      <c r="Z2298" s="95"/>
    </row>
    <row r="2299" spans="4:26" x14ac:dyDescent="0.45">
      <c r="D2299" s="23"/>
      <c r="K2299" s="95"/>
      <c r="M2299" s="95"/>
      <c r="N2299" s="95"/>
      <c r="O2299" s="117"/>
      <c r="P2299" s="95"/>
      <c r="Q2299" s="95"/>
      <c r="R2299" s="95"/>
      <c r="S2299" s="426"/>
      <c r="U2299" s="95"/>
      <c r="Z2299" s="95"/>
    </row>
    <row r="2300" spans="4:26" x14ac:dyDescent="0.45">
      <c r="D2300" s="23"/>
      <c r="K2300" s="95"/>
      <c r="M2300" s="95"/>
      <c r="N2300" s="95"/>
      <c r="O2300" s="117"/>
      <c r="P2300" s="95"/>
      <c r="Q2300" s="95"/>
      <c r="R2300" s="95"/>
      <c r="S2300" s="426"/>
      <c r="U2300" s="95"/>
      <c r="Z2300" s="95"/>
    </row>
    <row r="2301" spans="4:26" x14ac:dyDescent="0.45">
      <c r="D2301" s="23"/>
      <c r="K2301" s="95"/>
      <c r="M2301" s="95"/>
      <c r="N2301" s="95"/>
      <c r="O2301" s="117"/>
      <c r="P2301" s="95"/>
      <c r="Q2301" s="95"/>
      <c r="R2301" s="95"/>
      <c r="S2301" s="426"/>
      <c r="U2301" s="95"/>
      <c r="Z2301" s="95"/>
    </row>
    <row r="2302" spans="4:26" x14ac:dyDescent="0.45">
      <c r="D2302" s="23"/>
      <c r="K2302" s="95"/>
      <c r="M2302" s="95"/>
      <c r="N2302" s="95"/>
      <c r="O2302" s="117"/>
      <c r="P2302" s="95"/>
      <c r="Q2302" s="95"/>
      <c r="R2302" s="95"/>
      <c r="S2302" s="426"/>
      <c r="U2302" s="95"/>
      <c r="Z2302" s="95"/>
    </row>
    <row r="2303" spans="4:26" x14ac:dyDescent="0.45">
      <c r="D2303" s="23"/>
      <c r="K2303" s="95"/>
      <c r="M2303" s="95"/>
      <c r="N2303" s="95"/>
      <c r="O2303" s="117"/>
      <c r="P2303" s="95"/>
      <c r="Q2303" s="95"/>
      <c r="R2303" s="95"/>
      <c r="S2303" s="426"/>
      <c r="U2303" s="95"/>
      <c r="Z2303" s="95"/>
    </row>
    <row r="2304" spans="4:26" x14ac:dyDescent="0.45">
      <c r="D2304" s="23"/>
      <c r="K2304" s="95"/>
      <c r="M2304" s="95"/>
      <c r="N2304" s="95"/>
      <c r="O2304" s="117"/>
      <c r="P2304" s="95"/>
      <c r="Q2304" s="95"/>
      <c r="R2304" s="95"/>
      <c r="S2304" s="426"/>
      <c r="U2304" s="95"/>
      <c r="Z2304" s="95"/>
    </row>
    <row r="2305" spans="4:26" x14ac:dyDescent="0.45">
      <c r="D2305" s="23"/>
      <c r="K2305" s="95"/>
      <c r="M2305" s="95"/>
      <c r="N2305" s="95"/>
      <c r="O2305" s="117"/>
      <c r="P2305" s="95"/>
      <c r="Q2305" s="95"/>
      <c r="R2305" s="95"/>
      <c r="S2305" s="426"/>
      <c r="U2305" s="95"/>
      <c r="Z2305" s="95"/>
    </row>
    <row r="2306" spans="4:26" x14ac:dyDescent="0.45">
      <c r="D2306" s="23"/>
      <c r="K2306" s="95"/>
      <c r="M2306" s="95"/>
      <c r="N2306" s="95"/>
      <c r="O2306" s="117"/>
      <c r="P2306" s="95"/>
      <c r="Q2306" s="95"/>
      <c r="R2306" s="95"/>
      <c r="S2306" s="426"/>
      <c r="U2306" s="95"/>
      <c r="Z2306" s="95"/>
    </row>
    <row r="2307" spans="4:26" x14ac:dyDescent="0.45">
      <c r="D2307" s="23"/>
      <c r="K2307" s="95"/>
      <c r="M2307" s="95"/>
      <c r="N2307" s="95"/>
      <c r="O2307" s="117"/>
      <c r="P2307" s="95"/>
      <c r="Q2307" s="95"/>
      <c r="R2307" s="95"/>
      <c r="S2307" s="426"/>
      <c r="U2307" s="95"/>
      <c r="Z2307" s="95"/>
    </row>
    <row r="2308" spans="4:26" x14ac:dyDescent="0.45">
      <c r="D2308" s="23"/>
      <c r="K2308" s="95"/>
      <c r="M2308" s="95"/>
      <c r="N2308" s="95"/>
      <c r="O2308" s="117"/>
      <c r="P2308" s="95"/>
      <c r="Q2308" s="95"/>
      <c r="R2308" s="95"/>
      <c r="S2308" s="426"/>
      <c r="U2308" s="95"/>
      <c r="Z2308" s="95"/>
    </row>
    <row r="2309" spans="4:26" x14ac:dyDescent="0.45">
      <c r="D2309" s="23"/>
      <c r="K2309" s="95"/>
      <c r="M2309" s="95"/>
      <c r="N2309" s="95"/>
      <c r="O2309" s="117"/>
      <c r="P2309" s="95"/>
      <c r="Q2309" s="95"/>
      <c r="R2309" s="95"/>
      <c r="S2309" s="426"/>
      <c r="U2309" s="95"/>
      <c r="Z2309" s="95"/>
    </row>
    <row r="2310" spans="4:26" x14ac:dyDescent="0.45">
      <c r="D2310" s="23"/>
      <c r="K2310" s="95"/>
      <c r="M2310" s="95"/>
      <c r="N2310" s="95"/>
      <c r="O2310" s="117"/>
      <c r="P2310" s="95"/>
      <c r="Q2310" s="95"/>
      <c r="R2310" s="95"/>
      <c r="S2310" s="426"/>
      <c r="U2310" s="95"/>
      <c r="Z2310" s="95"/>
    </row>
    <row r="2311" spans="4:26" x14ac:dyDescent="0.45">
      <c r="D2311" s="23"/>
      <c r="K2311" s="95"/>
      <c r="M2311" s="95"/>
      <c r="N2311" s="95"/>
      <c r="O2311" s="117"/>
      <c r="P2311" s="95"/>
      <c r="Q2311" s="95"/>
      <c r="R2311" s="95"/>
      <c r="S2311" s="426"/>
      <c r="U2311" s="95"/>
      <c r="Z2311" s="95"/>
    </row>
    <row r="2312" spans="4:26" x14ac:dyDescent="0.45">
      <c r="D2312" s="23"/>
      <c r="K2312" s="95"/>
      <c r="M2312" s="95"/>
      <c r="N2312" s="95"/>
      <c r="O2312" s="117"/>
      <c r="P2312" s="95"/>
      <c r="Q2312" s="95"/>
      <c r="R2312" s="95"/>
      <c r="S2312" s="426"/>
      <c r="U2312" s="95"/>
      <c r="Z2312" s="95"/>
    </row>
    <row r="2313" spans="4:26" x14ac:dyDescent="0.45">
      <c r="D2313" s="23"/>
      <c r="K2313" s="95"/>
      <c r="M2313" s="95"/>
      <c r="N2313" s="95"/>
      <c r="O2313" s="117"/>
      <c r="P2313" s="95"/>
      <c r="Q2313" s="95"/>
      <c r="R2313" s="95"/>
      <c r="S2313" s="426"/>
      <c r="U2313" s="95"/>
      <c r="Z2313" s="95"/>
    </row>
    <row r="2314" spans="4:26" x14ac:dyDescent="0.45">
      <c r="D2314" s="23"/>
      <c r="K2314" s="95"/>
      <c r="M2314" s="95"/>
      <c r="N2314" s="95"/>
      <c r="O2314" s="117"/>
      <c r="P2314" s="95"/>
      <c r="Q2314" s="95"/>
      <c r="R2314" s="95"/>
      <c r="S2314" s="426"/>
      <c r="U2314" s="95"/>
      <c r="Z2314" s="95"/>
    </row>
    <row r="2315" spans="4:26" x14ac:dyDescent="0.45">
      <c r="D2315" s="23"/>
      <c r="K2315" s="95"/>
      <c r="M2315" s="95"/>
      <c r="N2315" s="95"/>
      <c r="O2315" s="117"/>
      <c r="P2315" s="95"/>
      <c r="Q2315" s="95"/>
      <c r="R2315" s="95"/>
      <c r="S2315" s="426"/>
      <c r="U2315" s="95"/>
      <c r="Z2315" s="95"/>
    </row>
    <row r="2316" spans="4:26" x14ac:dyDescent="0.45">
      <c r="D2316" s="23"/>
      <c r="K2316" s="95"/>
      <c r="M2316" s="95"/>
      <c r="N2316" s="95"/>
      <c r="O2316" s="117"/>
      <c r="P2316" s="95"/>
      <c r="Q2316" s="95"/>
      <c r="R2316" s="95"/>
      <c r="S2316" s="426"/>
      <c r="U2316" s="95"/>
      <c r="Z2316" s="95"/>
    </row>
    <row r="2317" spans="4:26" x14ac:dyDescent="0.45">
      <c r="D2317" s="23"/>
      <c r="K2317" s="95"/>
      <c r="M2317" s="95"/>
      <c r="N2317" s="95"/>
      <c r="O2317" s="117"/>
      <c r="P2317" s="95"/>
      <c r="Q2317" s="95"/>
      <c r="R2317" s="95"/>
      <c r="S2317" s="426"/>
      <c r="U2317" s="95"/>
      <c r="Z2317" s="95"/>
    </row>
    <row r="2318" spans="4:26" x14ac:dyDescent="0.45">
      <c r="D2318" s="23"/>
      <c r="K2318" s="95"/>
      <c r="M2318" s="95"/>
      <c r="N2318" s="95"/>
      <c r="O2318" s="117"/>
      <c r="P2318" s="95"/>
      <c r="Q2318" s="95"/>
      <c r="R2318" s="95"/>
      <c r="S2318" s="426"/>
      <c r="U2318" s="95"/>
      <c r="Z2318" s="95"/>
    </row>
    <row r="2319" spans="4:26" x14ac:dyDescent="0.45">
      <c r="D2319" s="23"/>
      <c r="K2319" s="95"/>
      <c r="M2319" s="95"/>
      <c r="N2319" s="95"/>
      <c r="O2319" s="117"/>
      <c r="P2319" s="95"/>
      <c r="Q2319" s="95"/>
      <c r="R2319" s="95"/>
      <c r="S2319" s="426"/>
      <c r="U2319" s="95"/>
      <c r="Z2319" s="95"/>
    </row>
    <row r="2320" spans="4:26" x14ac:dyDescent="0.45">
      <c r="D2320" s="23"/>
      <c r="K2320" s="95"/>
      <c r="M2320" s="95"/>
      <c r="N2320" s="95"/>
      <c r="O2320" s="117"/>
      <c r="P2320" s="95"/>
      <c r="Q2320" s="95"/>
      <c r="R2320" s="95"/>
      <c r="S2320" s="426"/>
      <c r="U2320" s="95"/>
      <c r="Z2320" s="95"/>
    </row>
    <row r="2321" spans="4:26" x14ac:dyDescent="0.45">
      <c r="D2321" s="23"/>
      <c r="K2321" s="95"/>
      <c r="M2321" s="95"/>
      <c r="N2321" s="95"/>
      <c r="O2321" s="117"/>
      <c r="P2321" s="95"/>
      <c r="Q2321" s="95"/>
      <c r="R2321" s="95"/>
      <c r="S2321" s="426"/>
      <c r="U2321" s="95"/>
      <c r="Z2321" s="95"/>
    </row>
    <row r="2322" spans="4:26" x14ac:dyDescent="0.45">
      <c r="D2322" s="23"/>
      <c r="K2322" s="95"/>
      <c r="M2322" s="95"/>
      <c r="N2322" s="95"/>
      <c r="O2322" s="117"/>
      <c r="P2322" s="95"/>
      <c r="Q2322" s="95"/>
      <c r="R2322" s="95"/>
      <c r="S2322" s="426"/>
      <c r="U2322" s="95"/>
      <c r="Z2322" s="95"/>
    </row>
    <row r="2323" spans="4:26" x14ac:dyDescent="0.45">
      <c r="D2323" s="23"/>
      <c r="K2323" s="95"/>
      <c r="M2323" s="95"/>
      <c r="N2323" s="95"/>
      <c r="O2323" s="117"/>
      <c r="P2323" s="95"/>
      <c r="Q2323" s="95"/>
      <c r="R2323" s="95"/>
      <c r="S2323" s="426"/>
      <c r="U2323" s="95"/>
      <c r="Z2323" s="95"/>
    </row>
    <row r="2324" spans="4:26" x14ac:dyDescent="0.45">
      <c r="D2324" s="23"/>
      <c r="K2324" s="95"/>
      <c r="M2324" s="95"/>
      <c r="N2324" s="95"/>
      <c r="O2324" s="117"/>
      <c r="P2324" s="95"/>
      <c r="Q2324" s="95"/>
      <c r="R2324" s="95"/>
      <c r="S2324" s="426"/>
      <c r="U2324" s="95"/>
      <c r="Z2324" s="95"/>
    </row>
    <row r="2325" spans="4:26" x14ac:dyDescent="0.45">
      <c r="D2325" s="23"/>
      <c r="K2325" s="95"/>
      <c r="M2325" s="95"/>
      <c r="N2325" s="95"/>
      <c r="O2325" s="117"/>
      <c r="P2325" s="95"/>
      <c r="Q2325" s="95"/>
      <c r="R2325" s="95"/>
      <c r="S2325" s="426"/>
      <c r="U2325" s="95"/>
      <c r="Z2325" s="95"/>
    </row>
    <row r="2326" spans="4:26" x14ac:dyDescent="0.45">
      <c r="D2326" s="23"/>
      <c r="K2326" s="95"/>
      <c r="M2326" s="95"/>
      <c r="N2326" s="95"/>
      <c r="O2326" s="117"/>
      <c r="P2326" s="95"/>
      <c r="Q2326" s="95"/>
      <c r="R2326" s="95"/>
      <c r="S2326" s="426"/>
      <c r="U2326" s="95"/>
      <c r="Z2326" s="95"/>
    </row>
    <row r="2327" spans="4:26" x14ac:dyDescent="0.45">
      <c r="D2327" s="23"/>
      <c r="K2327" s="95"/>
      <c r="M2327" s="95"/>
      <c r="N2327" s="95"/>
      <c r="O2327" s="117"/>
      <c r="P2327" s="95"/>
      <c r="Q2327" s="95"/>
      <c r="R2327" s="95"/>
      <c r="S2327" s="426"/>
      <c r="U2327" s="95"/>
      <c r="Z2327" s="95"/>
    </row>
    <row r="2328" spans="4:26" x14ac:dyDescent="0.45">
      <c r="D2328" s="23"/>
      <c r="K2328" s="95"/>
      <c r="M2328" s="95"/>
      <c r="N2328" s="95"/>
      <c r="O2328" s="117"/>
      <c r="P2328" s="95"/>
      <c r="Q2328" s="95"/>
      <c r="R2328" s="95"/>
      <c r="S2328" s="426"/>
      <c r="U2328" s="95"/>
      <c r="Z2328" s="95"/>
    </row>
    <row r="2329" spans="4:26" x14ac:dyDescent="0.45">
      <c r="D2329" s="23"/>
      <c r="K2329" s="95"/>
      <c r="M2329" s="95"/>
      <c r="N2329" s="95"/>
      <c r="O2329" s="117"/>
      <c r="P2329" s="95"/>
      <c r="Q2329" s="95"/>
      <c r="R2329" s="95"/>
      <c r="S2329" s="426"/>
      <c r="U2329" s="95"/>
      <c r="Z2329" s="95"/>
    </row>
    <row r="2330" spans="4:26" x14ac:dyDescent="0.45">
      <c r="D2330" s="23"/>
      <c r="K2330" s="95"/>
      <c r="M2330" s="95"/>
      <c r="N2330" s="95"/>
      <c r="O2330" s="117"/>
      <c r="P2330" s="95"/>
      <c r="Q2330" s="95"/>
      <c r="R2330" s="95"/>
      <c r="S2330" s="426"/>
      <c r="U2330" s="95"/>
      <c r="Z2330" s="95"/>
    </row>
    <row r="2331" spans="4:26" x14ac:dyDescent="0.45">
      <c r="D2331" s="23"/>
      <c r="K2331" s="95"/>
      <c r="M2331" s="95"/>
      <c r="N2331" s="95"/>
      <c r="O2331" s="117"/>
      <c r="P2331" s="95"/>
      <c r="Q2331" s="95"/>
      <c r="R2331" s="95"/>
      <c r="S2331" s="426"/>
      <c r="U2331" s="95"/>
      <c r="Z2331" s="95"/>
    </row>
    <row r="2332" spans="4:26" x14ac:dyDescent="0.45">
      <c r="D2332" s="23"/>
      <c r="K2332" s="95"/>
      <c r="M2332" s="95"/>
      <c r="N2332" s="95"/>
      <c r="O2332" s="117"/>
      <c r="P2332" s="95"/>
      <c r="Q2332" s="95"/>
      <c r="R2332" s="95"/>
      <c r="S2332" s="426"/>
      <c r="U2332" s="95"/>
      <c r="Z2332" s="95"/>
    </row>
    <row r="2333" spans="4:26" x14ac:dyDescent="0.45">
      <c r="D2333" s="23"/>
      <c r="K2333" s="95"/>
      <c r="M2333" s="95"/>
      <c r="N2333" s="95"/>
      <c r="O2333" s="117"/>
      <c r="P2333" s="95"/>
      <c r="Q2333" s="95"/>
      <c r="R2333" s="95"/>
      <c r="S2333" s="426"/>
      <c r="U2333" s="95"/>
      <c r="Z2333" s="95"/>
    </row>
    <row r="2334" spans="4:26" x14ac:dyDescent="0.45">
      <c r="D2334" s="23"/>
      <c r="K2334" s="95"/>
      <c r="M2334" s="95"/>
      <c r="N2334" s="95"/>
      <c r="O2334" s="117"/>
      <c r="P2334" s="95"/>
      <c r="Q2334" s="95"/>
      <c r="R2334" s="95"/>
      <c r="S2334" s="426"/>
      <c r="U2334" s="95"/>
      <c r="Z2334" s="95"/>
    </row>
    <row r="2335" spans="4:26" x14ac:dyDescent="0.45">
      <c r="D2335" s="23"/>
      <c r="K2335" s="95"/>
      <c r="M2335" s="95"/>
      <c r="N2335" s="95"/>
      <c r="O2335" s="117"/>
      <c r="P2335" s="95"/>
      <c r="Q2335" s="95"/>
      <c r="R2335" s="95"/>
      <c r="S2335" s="426"/>
      <c r="U2335" s="95"/>
      <c r="Z2335" s="95"/>
    </row>
    <row r="2336" spans="4:26" x14ac:dyDescent="0.45">
      <c r="D2336" s="23"/>
      <c r="K2336" s="95"/>
      <c r="M2336" s="95"/>
      <c r="N2336" s="95"/>
      <c r="O2336" s="117"/>
      <c r="P2336" s="95"/>
      <c r="Q2336" s="95"/>
      <c r="R2336" s="95"/>
      <c r="S2336" s="426"/>
      <c r="U2336" s="95"/>
      <c r="Z2336" s="95"/>
    </row>
    <row r="2337" spans="4:26" x14ac:dyDescent="0.45">
      <c r="D2337" s="23"/>
      <c r="K2337" s="95"/>
      <c r="M2337" s="95"/>
      <c r="N2337" s="95"/>
      <c r="O2337" s="117"/>
      <c r="P2337" s="95"/>
      <c r="Q2337" s="95"/>
      <c r="R2337" s="95"/>
      <c r="S2337" s="426"/>
      <c r="U2337" s="95"/>
      <c r="Z2337" s="95"/>
    </row>
    <row r="2338" spans="4:26" x14ac:dyDescent="0.45">
      <c r="D2338" s="23"/>
    </row>
    <row r="2339" spans="4:26" x14ac:dyDescent="0.45">
      <c r="D2339" s="23"/>
    </row>
    <row r="2340" spans="4:26" x14ac:dyDescent="0.45">
      <c r="D2340" s="23"/>
    </row>
    <row r="2341" spans="4:26" x14ac:dyDescent="0.45">
      <c r="D2341" s="23"/>
    </row>
    <row r="2342" spans="4:26" x14ac:dyDescent="0.45">
      <c r="D2342" s="23"/>
    </row>
    <row r="2343" spans="4:26" x14ac:dyDescent="0.45">
      <c r="D2343" s="23"/>
    </row>
    <row r="2344" spans="4:26" x14ac:dyDescent="0.45">
      <c r="D2344" s="23"/>
    </row>
    <row r="2345" spans="4:26" x14ac:dyDescent="0.45">
      <c r="D2345" s="23"/>
    </row>
    <row r="2346" spans="4:26" x14ac:dyDescent="0.45">
      <c r="D2346" s="23"/>
    </row>
    <row r="2347" spans="4:26" x14ac:dyDescent="0.45">
      <c r="D2347" s="23"/>
    </row>
    <row r="2348" spans="4:26" x14ac:dyDescent="0.45">
      <c r="D2348" s="23"/>
    </row>
    <row r="2349" spans="4:26" x14ac:dyDescent="0.45">
      <c r="D2349" s="23"/>
    </row>
    <row r="2350" spans="4:26" x14ac:dyDescent="0.45">
      <c r="D2350" s="23"/>
    </row>
    <row r="2351" spans="4:26" x14ac:dyDescent="0.45">
      <c r="D2351" s="23"/>
    </row>
    <row r="2352" spans="4:26" x14ac:dyDescent="0.45">
      <c r="D2352" s="23"/>
    </row>
    <row r="2353" spans="4:4" x14ac:dyDescent="0.45">
      <c r="D2353" s="23"/>
    </row>
    <row r="2354" spans="4:4" x14ac:dyDescent="0.45">
      <c r="D2354" s="23"/>
    </row>
    <row r="2355" spans="4:4" x14ac:dyDescent="0.45">
      <c r="D2355" s="23"/>
    </row>
    <row r="2356" spans="4:4" x14ac:dyDescent="0.45">
      <c r="D2356" s="23"/>
    </row>
    <row r="2357" spans="4:4" x14ac:dyDescent="0.45">
      <c r="D2357" s="23"/>
    </row>
    <row r="2358" spans="4:4" x14ac:dyDescent="0.45">
      <c r="D2358" s="23"/>
    </row>
    <row r="2359" spans="4:4" x14ac:dyDescent="0.45">
      <c r="D2359" s="23"/>
    </row>
    <row r="2360" spans="4:4" x14ac:dyDescent="0.45">
      <c r="D2360" s="23"/>
    </row>
    <row r="2361" spans="4:4" x14ac:dyDescent="0.45">
      <c r="D2361" s="23"/>
    </row>
    <row r="2362" spans="4:4" x14ac:dyDescent="0.45">
      <c r="D2362" s="23"/>
    </row>
    <row r="2363" spans="4:4" x14ac:dyDescent="0.45">
      <c r="D2363" s="23"/>
    </row>
    <row r="2364" spans="4:4" x14ac:dyDescent="0.45">
      <c r="D2364" s="23"/>
    </row>
    <row r="2365" spans="4:4" x14ac:dyDescent="0.45">
      <c r="D2365" s="23"/>
    </row>
    <row r="2366" spans="4:4" x14ac:dyDescent="0.45">
      <c r="D2366" s="23"/>
    </row>
    <row r="2367" spans="4:4" x14ac:dyDescent="0.45">
      <c r="D2367" s="23"/>
    </row>
    <row r="2368" spans="4:4" x14ac:dyDescent="0.45">
      <c r="D2368" s="23"/>
    </row>
    <row r="2369" spans="4:4" x14ac:dyDescent="0.45">
      <c r="D2369" s="23"/>
    </row>
    <row r="2370" spans="4:4" x14ac:dyDescent="0.45">
      <c r="D2370" s="23"/>
    </row>
    <row r="2371" spans="4:4" x14ac:dyDescent="0.45">
      <c r="D2371" s="23"/>
    </row>
    <row r="2372" spans="4:4" x14ac:dyDescent="0.45">
      <c r="D2372" s="23"/>
    </row>
    <row r="2373" spans="4:4" x14ac:dyDescent="0.45">
      <c r="D2373" s="23"/>
    </row>
    <row r="2374" spans="4:4" x14ac:dyDescent="0.45">
      <c r="D2374" s="23"/>
    </row>
    <row r="2375" spans="4:4" x14ac:dyDescent="0.45">
      <c r="D2375" s="23"/>
    </row>
    <row r="2376" spans="4:4" x14ac:dyDescent="0.45">
      <c r="D2376" s="23"/>
    </row>
    <row r="2377" spans="4:4" x14ac:dyDescent="0.45">
      <c r="D2377" s="23"/>
    </row>
    <row r="2378" spans="4:4" x14ac:dyDescent="0.45">
      <c r="D2378" s="23"/>
    </row>
    <row r="2379" spans="4:4" x14ac:dyDescent="0.45">
      <c r="D2379" s="23"/>
    </row>
    <row r="2380" spans="4:4" x14ac:dyDescent="0.45">
      <c r="D2380" s="23"/>
    </row>
    <row r="2381" spans="4:4" x14ac:dyDescent="0.45">
      <c r="D2381" s="23"/>
    </row>
    <row r="2382" spans="4:4" x14ac:dyDescent="0.45">
      <c r="D2382" s="23"/>
    </row>
    <row r="2383" spans="4:4" x14ac:dyDescent="0.45">
      <c r="D2383" s="23"/>
    </row>
    <row r="2384" spans="4:4" x14ac:dyDescent="0.45">
      <c r="D2384" s="23"/>
    </row>
    <row r="2385" spans="4:4" x14ac:dyDescent="0.45">
      <c r="D2385" s="23"/>
    </row>
    <row r="2386" spans="4:4" x14ac:dyDescent="0.45">
      <c r="D2386" s="23"/>
    </row>
    <row r="2387" spans="4:4" x14ac:dyDescent="0.45">
      <c r="D2387" s="23"/>
    </row>
    <row r="2388" spans="4:4" x14ac:dyDescent="0.45">
      <c r="D2388" s="23"/>
    </row>
    <row r="2389" spans="4:4" x14ac:dyDescent="0.45">
      <c r="D2389" s="23"/>
    </row>
    <row r="2390" spans="4:4" x14ac:dyDescent="0.45">
      <c r="D2390" s="23"/>
    </row>
    <row r="2391" spans="4:4" x14ac:dyDescent="0.45">
      <c r="D2391" s="23"/>
    </row>
    <row r="2392" spans="4:4" x14ac:dyDescent="0.45">
      <c r="D2392" s="23"/>
    </row>
    <row r="2393" spans="4:4" x14ac:dyDescent="0.45">
      <c r="D2393" s="23"/>
    </row>
    <row r="2394" spans="4:4" x14ac:dyDescent="0.45">
      <c r="D2394" s="23"/>
    </row>
    <row r="2395" spans="4:4" x14ac:dyDescent="0.45">
      <c r="D2395" s="23"/>
    </row>
    <row r="2396" spans="4:4" x14ac:dyDescent="0.45">
      <c r="D2396" s="23"/>
    </row>
    <row r="2397" spans="4:4" x14ac:dyDescent="0.45">
      <c r="D2397" s="23"/>
    </row>
    <row r="2398" spans="4:4" x14ac:dyDescent="0.45">
      <c r="D2398" s="23"/>
    </row>
    <row r="2399" spans="4:4" x14ac:dyDescent="0.45">
      <c r="D2399" s="23"/>
    </row>
    <row r="2400" spans="4:4" x14ac:dyDescent="0.45">
      <c r="D2400" s="23"/>
    </row>
    <row r="2401" spans="4:4" x14ac:dyDescent="0.45">
      <c r="D2401" s="23"/>
    </row>
    <row r="2402" spans="4:4" x14ac:dyDescent="0.45">
      <c r="D2402" s="23"/>
    </row>
    <row r="2403" spans="4:4" x14ac:dyDescent="0.45">
      <c r="D2403" s="23"/>
    </row>
    <row r="2404" spans="4:4" x14ac:dyDescent="0.45">
      <c r="D2404" s="23"/>
    </row>
    <row r="2405" spans="4:4" x14ac:dyDescent="0.45">
      <c r="D2405" s="23"/>
    </row>
    <row r="2406" spans="4:4" x14ac:dyDescent="0.45">
      <c r="D2406" s="23"/>
    </row>
    <row r="2407" spans="4:4" x14ac:dyDescent="0.45">
      <c r="D2407" s="23"/>
    </row>
    <row r="2408" spans="4:4" x14ac:dyDescent="0.45">
      <c r="D2408" s="23"/>
    </row>
    <row r="2409" spans="4:4" x14ac:dyDescent="0.45">
      <c r="D2409" s="23"/>
    </row>
    <row r="2410" spans="4:4" x14ac:dyDescent="0.45">
      <c r="D2410" s="23"/>
    </row>
    <row r="2411" spans="4:4" x14ac:dyDescent="0.45">
      <c r="D2411" s="23"/>
    </row>
    <row r="2412" spans="4:4" x14ac:dyDescent="0.45">
      <c r="D2412" s="23"/>
    </row>
    <row r="2413" spans="4:4" x14ac:dyDescent="0.45">
      <c r="D2413" s="23"/>
    </row>
    <row r="2414" spans="4:4" x14ac:dyDescent="0.45">
      <c r="D2414" s="23"/>
    </row>
    <row r="2415" spans="4:4" x14ac:dyDescent="0.45">
      <c r="D2415" s="23"/>
    </row>
    <row r="2416" spans="4:4" x14ac:dyDescent="0.45">
      <c r="D2416" s="23"/>
    </row>
    <row r="2417" spans="4:4" x14ac:dyDescent="0.45">
      <c r="D2417" s="23"/>
    </row>
    <row r="2418" spans="4:4" x14ac:dyDescent="0.45">
      <c r="D2418" s="23"/>
    </row>
    <row r="2419" spans="4:4" x14ac:dyDescent="0.45">
      <c r="D2419" s="23"/>
    </row>
    <row r="2420" spans="4:4" x14ac:dyDescent="0.45">
      <c r="D2420" s="23"/>
    </row>
    <row r="2421" spans="4:4" x14ac:dyDescent="0.45">
      <c r="D2421" s="23"/>
    </row>
    <row r="2422" spans="4:4" x14ac:dyDescent="0.45">
      <c r="D2422" s="23"/>
    </row>
    <row r="2423" spans="4:4" x14ac:dyDescent="0.45">
      <c r="D2423" s="23"/>
    </row>
    <row r="2424" spans="4:4" x14ac:dyDescent="0.45">
      <c r="D2424" s="23"/>
    </row>
    <row r="2425" spans="4:4" x14ac:dyDescent="0.45">
      <c r="D2425" s="23"/>
    </row>
    <row r="2426" spans="4:4" x14ac:dyDescent="0.45">
      <c r="D2426" s="23"/>
    </row>
    <row r="2427" spans="4:4" x14ac:dyDescent="0.45">
      <c r="D2427" s="23"/>
    </row>
    <row r="2428" spans="4:4" x14ac:dyDescent="0.45">
      <c r="D2428" s="23"/>
    </row>
    <row r="2429" spans="4:4" x14ac:dyDescent="0.45">
      <c r="D2429" s="23"/>
    </row>
    <row r="2430" spans="4:4" x14ac:dyDescent="0.45">
      <c r="D2430" s="23"/>
    </row>
    <row r="2431" spans="4:4" x14ac:dyDescent="0.45">
      <c r="D2431" s="23"/>
    </row>
    <row r="2432" spans="4:4" x14ac:dyDescent="0.45">
      <c r="D2432" s="23"/>
    </row>
    <row r="2433" spans="4:4" x14ac:dyDescent="0.45">
      <c r="D2433" s="23"/>
    </row>
    <row r="2434" spans="4:4" x14ac:dyDescent="0.45">
      <c r="D2434" s="23"/>
    </row>
    <row r="2435" spans="4:4" x14ac:dyDescent="0.45">
      <c r="D2435" s="23"/>
    </row>
    <row r="2436" spans="4:4" x14ac:dyDescent="0.45">
      <c r="D2436" s="23"/>
    </row>
    <row r="2437" spans="4:4" x14ac:dyDescent="0.45">
      <c r="D2437" s="23"/>
    </row>
    <row r="2438" spans="4:4" x14ac:dyDescent="0.45">
      <c r="D2438" s="23"/>
    </row>
    <row r="2439" spans="4:4" x14ac:dyDescent="0.45">
      <c r="D2439" s="23"/>
    </row>
    <row r="2440" spans="4:4" x14ac:dyDescent="0.45">
      <c r="D2440" s="23"/>
    </row>
    <row r="2441" spans="4:4" x14ac:dyDescent="0.45">
      <c r="D2441" s="23"/>
    </row>
    <row r="2442" spans="4:4" x14ac:dyDescent="0.45">
      <c r="D2442" s="23"/>
    </row>
    <row r="2443" spans="4:4" x14ac:dyDescent="0.45">
      <c r="D2443" s="23"/>
    </row>
    <row r="2444" spans="4:4" x14ac:dyDescent="0.45">
      <c r="D2444" s="23"/>
    </row>
    <row r="2445" spans="4:4" x14ac:dyDescent="0.45">
      <c r="D2445" s="23"/>
    </row>
    <row r="2446" spans="4:4" x14ac:dyDescent="0.45">
      <c r="D2446" s="23"/>
    </row>
    <row r="2447" spans="4:4" x14ac:dyDescent="0.45">
      <c r="D2447" s="23"/>
    </row>
    <row r="2448" spans="4:4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mergeCells count="5">
    <mergeCell ref="G3:J3"/>
    <mergeCell ref="AB3:AD3"/>
    <mergeCell ref="AB4:AD4"/>
    <mergeCell ref="Q3:T3"/>
    <mergeCell ref="V3:Y3"/>
  </mergeCells>
  <conditionalFormatting sqref="Y10:Y11 Y55 Y14:Y19 Y23:Y24 Y26:Y28 Y36:Y50 T36:T50 Y30:Y34 T30:T34">
    <cfRule type="cellIs" dxfId="61" priority="58" operator="lessThan">
      <formula>0</formula>
    </cfRule>
  </conditionalFormatting>
  <conditionalFormatting sqref="Y52">
    <cfRule type="cellIs" dxfId="60" priority="33" operator="lessThan">
      <formula>0</formula>
    </cfRule>
  </conditionalFormatting>
  <conditionalFormatting sqref="Y13">
    <cfRule type="cellIs" dxfId="59" priority="32" operator="lessThan">
      <formula>0</formula>
    </cfRule>
  </conditionalFormatting>
  <conditionalFormatting sqref="Y12">
    <cfRule type="cellIs" dxfId="58" priority="31" operator="lessThan">
      <formula>0</formula>
    </cfRule>
  </conditionalFormatting>
  <conditionalFormatting sqref="Y22">
    <cfRule type="cellIs" dxfId="57" priority="30" operator="lessThan">
      <formula>0</formula>
    </cfRule>
  </conditionalFormatting>
  <conditionalFormatting sqref="Y25">
    <cfRule type="cellIs" dxfId="56" priority="29" operator="lessThan">
      <formula>0</formula>
    </cfRule>
  </conditionalFormatting>
  <conditionalFormatting sqref="Y29">
    <cfRule type="cellIs" dxfId="55" priority="28" operator="lessThan">
      <formula>0</formula>
    </cfRule>
  </conditionalFormatting>
  <conditionalFormatting sqref="Y35">
    <cfRule type="cellIs" dxfId="54" priority="26" operator="lessThan">
      <formula>0</formula>
    </cfRule>
  </conditionalFormatting>
  <conditionalFormatting sqref="Y54">
    <cfRule type="cellIs" dxfId="53" priority="25" operator="lessThan">
      <formula>0</formula>
    </cfRule>
  </conditionalFormatting>
  <conditionalFormatting sqref="Y53">
    <cfRule type="cellIs" dxfId="52" priority="24" operator="lessThan">
      <formula>0</formula>
    </cfRule>
  </conditionalFormatting>
  <conditionalFormatting sqref="Y56">
    <cfRule type="cellIs" dxfId="51" priority="23" operator="lessThan">
      <formula>0</formula>
    </cfRule>
  </conditionalFormatting>
  <conditionalFormatting sqref="Y58">
    <cfRule type="cellIs" dxfId="50" priority="22" operator="lessThan">
      <formula>0</formula>
    </cfRule>
  </conditionalFormatting>
  <conditionalFormatting sqref="Y57">
    <cfRule type="cellIs" dxfId="49" priority="21" operator="lessThan">
      <formula>0</formula>
    </cfRule>
  </conditionalFormatting>
  <conditionalFormatting sqref="Y51">
    <cfRule type="cellIs" dxfId="48" priority="20" operator="lessThan">
      <formula>0</formula>
    </cfRule>
  </conditionalFormatting>
  <conditionalFormatting sqref="Y59">
    <cfRule type="cellIs" dxfId="47" priority="19" operator="lessThan">
      <formula>0</formula>
    </cfRule>
  </conditionalFormatting>
  <conditionalFormatting sqref="T55 T14:T19 T23:T24 T26:T28">
    <cfRule type="cellIs" dxfId="46" priority="18" operator="lessThan">
      <formula>0</formula>
    </cfRule>
  </conditionalFormatting>
  <conditionalFormatting sqref="T52">
    <cfRule type="cellIs" dxfId="45" priority="17" operator="lessThan">
      <formula>0</formula>
    </cfRule>
  </conditionalFormatting>
  <conditionalFormatting sqref="T13">
    <cfRule type="cellIs" dxfId="44" priority="16" operator="lessThan">
      <formula>0</formula>
    </cfRule>
  </conditionalFormatting>
  <conditionalFormatting sqref="T22">
    <cfRule type="cellIs" dxfId="43" priority="15" operator="lessThan">
      <formula>0</formula>
    </cfRule>
  </conditionalFormatting>
  <conditionalFormatting sqref="T25">
    <cfRule type="cellIs" dxfId="42" priority="14" operator="lessThan">
      <formula>0</formula>
    </cfRule>
  </conditionalFormatting>
  <conditionalFormatting sqref="T29">
    <cfRule type="cellIs" dxfId="41" priority="13" operator="lessThan">
      <formula>0</formula>
    </cfRule>
  </conditionalFormatting>
  <conditionalFormatting sqref="T35">
    <cfRule type="cellIs" dxfId="40" priority="12" operator="lessThan">
      <formula>0</formula>
    </cfRule>
  </conditionalFormatting>
  <conditionalFormatting sqref="T54">
    <cfRule type="cellIs" dxfId="39" priority="11" operator="lessThan">
      <formula>0</formula>
    </cfRule>
  </conditionalFormatting>
  <conditionalFormatting sqref="T53">
    <cfRule type="cellIs" dxfId="38" priority="10" operator="lessThan">
      <formula>0</formula>
    </cfRule>
  </conditionalFormatting>
  <conditionalFormatting sqref="T56">
    <cfRule type="cellIs" dxfId="37" priority="9" operator="lessThan">
      <formula>0</formula>
    </cfRule>
  </conditionalFormatting>
  <conditionalFormatting sqref="T58">
    <cfRule type="cellIs" dxfId="36" priority="8" operator="lessThan">
      <formula>0</formula>
    </cfRule>
  </conditionalFormatting>
  <conditionalFormatting sqref="T57">
    <cfRule type="cellIs" dxfId="35" priority="7" operator="lessThan">
      <formula>0</formula>
    </cfRule>
  </conditionalFormatting>
  <conditionalFormatting sqref="T51">
    <cfRule type="cellIs" dxfId="34" priority="6" operator="lessThan">
      <formula>0</formula>
    </cfRule>
  </conditionalFormatting>
  <conditionalFormatting sqref="T59">
    <cfRule type="cellIs" dxfId="33" priority="5" operator="lessThan">
      <formula>0</formula>
    </cfRule>
  </conditionalFormatting>
  <conditionalFormatting sqref="Y20">
    <cfRule type="cellIs" dxfId="32" priority="4" operator="lessThan">
      <formula>0</formula>
    </cfRule>
  </conditionalFormatting>
  <conditionalFormatting sqref="T20">
    <cfRule type="cellIs" dxfId="31" priority="3" operator="lessThan">
      <formula>0</formula>
    </cfRule>
  </conditionalFormatting>
  <conditionalFormatting sqref="Y21">
    <cfRule type="cellIs" dxfId="30" priority="2" operator="lessThan">
      <formula>0</formula>
    </cfRule>
  </conditionalFormatting>
  <conditionalFormatting sqref="T21">
    <cfRule type="cellIs" dxfId="29" priority="1" operator="lessThan">
      <formula>0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rgb="FFFFC000"/>
  </sheetPr>
  <dimension ref="A1:V2492"/>
  <sheetViews>
    <sheetView zoomScale="80" zoomScaleNormal="80" zoomScalePageLayoutView="125" workbookViewId="0">
      <pane xSplit="4" ySplit="6" topLeftCell="E7" activePane="bottomRight" state="frozen"/>
      <selection pane="topRight"/>
      <selection pane="bottomLeft"/>
      <selection pane="bottomRight"/>
    </sheetView>
  </sheetViews>
  <sheetFormatPr defaultColWidth="8.88671875" defaultRowHeight="19.2" x14ac:dyDescent="0.45"/>
  <cols>
    <col min="1" max="1" width="23.33203125" style="3" customWidth="1"/>
    <col min="2" max="2" width="32.88671875" style="3" customWidth="1"/>
    <col min="3" max="3" width="19.6640625" style="3" customWidth="1"/>
    <col min="4" max="4" width="65.109375" style="24" customWidth="1"/>
    <col min="5" max="5" width="12" style="3" customWidth="1"/>
    <col min="6" max="6" width="11" style="25" customWidth="1"/>
    <col min="7" max="7" width="10" style="3" customWidth="1"/>
    <col min="8" max="8" width="1.33203125" style="3" customWidth="1"/>
    <col min="9" max="9" width="10.6640625" style="96" customWidth="1"/>
    <col min="10" max="10" width="1.33203125" style="3" customWidth="1"/>
    <col min="11" max="12" width="8.88671875" style="3" customWidth="1"/>
    <col min="13" max="13" width="1.33203125" style="3" customWidth="1"/>
    <col min="14" max="14" width="11" style="3" customWidth="1"/>
    <col min="15" max="15" width="8.88671875" style="2" customWidth="1"/>
    <col min="16" max="16" width="1.33203125" style="3" customWidth="1"/>
    <col min="17" max="19" width="8.88671875" style="3" customWidth="1"/>
    <col min="20" max="21" width="8.88671875" style="2" customWidth="1"/>
    <col min="22" max="29" width="8.88671875" style="3" customWidth="1"/>
    <col min="30" max="16384" width="8.88671875" style="3"/>
  </cols>
  <sheetData>
    <row r="1" spans="1:22" ht="24.6" x14ac:dyDescent="0.55000000000000004">
      <c r="A1" s="22"/>
      <c r="B1" s="22"/>
      <c r="C1" s="22"/>
      <c r="E1" s="56"/>
      <c r="F1" s="13"/>
      <c r="G1" s="25"/>
      <c r="H1" s="23"/>
      <c r="I1" s="23"/>
      <c r="J1" s="23"/>
      <c r="K1" s="23"/>
      <c r="L1" s="23"/>
      <c r="M1" s="25"/>
      <c r="N1" s="57"/>
      <c r="P1" s="25"/>
    </row>
    <row r="2" spans="1:22" ht="24.6" x14ac:dyDescent="0.55000000000000004">
      <c r="D2" s="58" t="s">
        <v>59</v>
      </c>
      <c r="E2" s="56"/>
      <c r="G2" s="57"/>
      <c r="H2" s="57"/>
      <c r="J2" s="57"/>
      <c r="K2" s="57"/>
      <c r="L2" s="57"/>
      <c r="M2" s="57"/>
      <c r="N2" s="57"/>
      <c r="P2" s="57"/>
    </row>
    <row r="3" spans="1:22" ht="24.6" x14ac:dyDescent="0.55000000000000004">
      <c r="A3" s="22"/>
      <c r="B3" s="22"/>
      <c r="C3" s="22"/>
      <c r="D3" s="99"/>
      <c r="E3" s="61"/>
      <c r="F3" s="543" t="s">
        <v>60</v>
      </c>
      <c r="G3" s="544"/>
      <c r="H3" s="100"/>
      <c r="I3" s="261" t="s">
        <v>41</v>
      </c>
      <c r="J3" s="100"/>
      <c r="K3" s="63" t="s">
        <v>4</v>
      </c>
      <c r="L3" s="64"/>
      <c r="M3" s="100"/>
      <c r="N3" s="539" t="s">
        <v>36</v>
      </c>
      <c r="O3" s="540"/>
      <c r="P3" s="100"/>
      <c r="Q3" s="539" t="s">
        <v>77</v>
      </c>
      <c r="R3" s="540"/>
      <c r="T3" s="407" t="s">
        <v>137</v>
      </c>
      <c r="U3" s="65"/>
    </row>
    <row r="4" spans="1:22" ht="24.6" x14ac:dyDescent="0.55000000000000004">
      <c r="A4" s="561" t="s">
        <v>400</v>
      </c>
      <c r="B4" s="4" t="s">
        <v>401</v>
      </c>
      <c r="C4" s="408" t="s">
        <v>252</v>
      </c>
      <c r="D4" s="31" t="s">
        <v>23</v>
      </c>
      <c r="E4" s="61"/>
      <c r="F4" s="422" t="s">
        <v>349</v>
      </c>
      <c r="G4" s="68" t="s">
        <v>5</v>
      </c>
      <c r="H4" s="116"/>
      <c r="I4" s="262" t="s">
        <v>42</v>
      </c>
      <c r="J4" s="116"/>
      <c r="K4" s="266">
        <v>2016</v>
      </c>
      <c r="L4" s="9" t="s">
        <v>311</v>
      </c>
      <c r="M4" s="116"/>
      <c r="N4" s="422" t="s">
        <v>349</v>
      </c>
      <c r="O4" s="9" t="s">
        <v>35</v>
      </c>
      <c r="P4" s="116"/>
      <c r="Q4" s="422" t="s">
        <v>349</v>
      </c>
      <c r="R4" s="9" t="s">
        <v>34</v>
      </c>
      <c r="T4" s="407" t="s">
        <v>128</v>
      </c>
      <c r="U4" s="65"/>
    </row>
    <row r="5" spans="1:22" x14ac:dyDescent="0.45">
      <c r="A5" s="22"/>
      <c r="B5" s="22"/>
      <c r="C5" s="22"/>
      <c r="D5" s="8"/>
      <c r="E5" s="72"/>
      <c r="F5" s="465" t="s">
        <v>56</v>
      </c>
      <c r="G5" s="74"/>
      <c r="H5" s="74"/>
      <c r="J5" s="74"/>
      <c r="K5" s="75" t="s">
        <v>56</v>
      </c>
      <c r="L5" s="11" t="s">
        <v>5</v>
      </c>
      <c r="M5" s="74"/>
      <c r="N5" s="74"/>
      <c r="P5" s="74"/>
      <c r="Q5" s="105"/>
      <c r="R5" s="105"/>
      <c r="T5" s="407" t="s">
        <v>56</v>
      </c>
      <c r="U5" s="65"/>
      <c r="V5" s="3" t="s">
        <v>350</v>
      </c>
    </row>
    <row r="6" spans="1:22" ht="19.8" x14ac:dyDescent="0.45">
      <c r="A6" s="76"/>
      <c r="B6" s="76"/>
      <c r="C6" s="76"/>
      <c r="D6" s="8"/>
      <c r="E6" s="72"/>
      <c r="G6" s="57"/>
      <c r="H6" s="57"/>
      <c r="J6" s="57"/>
      <c r="K6" s="546">
        <f>'Std Cst'!AT2</f>
        <v>13.25</v>
      </c>
      <c r="L6" s="57"/>
      <c r="M6" s="57"/>
      <c r="N6" s="57"/>
      <c r="P6" s="57"/>
      <c r="Q6" s="105"/>
      <c r="R6" s="105"/>
    </row>
    <row r="7" spans="1:22" ht="15.75" customHeight="1" x14ac:dyDescent="0.45">
      <c r="E7" s="78"/>
      <c r="F7" s="132"/>
      <c r="G7" s="80"/>
      <c r="H7" s="80"/>
      <c r="I7" s="81" t="s">
        <v>243</v>
      </c>
      <c r="J7" s="80"/>
      <c r="K7" s="264"/>
      <c r="L7" s="80"/>
      <c r="M7" s="80"/>
      <c r="N7" s="80"/>
      <c r="P7" s="80"/>
      <c r="Q7" s="78"/>
      <c r="R7" s="78"/>
    </row>
    <row r="8" spans="1:22" ht="15.75" customHeight="1" x14ac:dyDescent="0.45">
      <c r="A8" s="12"/>
      <c r="B8" s="12"/>
      <c r="C8" s="12"/>
      <c r="D8" s="13"/>
      <c r="E8" s="78"/>
      <c r="F8" s="132"/>
      <c r="G8" s="80"/>
      <c r="H8" s="80"/>
      <c r="I8" s="397" t="s">
        <v>244</v>
      </c>
      <c r="J8" s="80"/>
      <c r="K8" s="264"/>
      <c r="L8" s="80"/>
      <c r="M8" s="80"/>
      <c r="N8" s="80"/>
      <c r="P8" s="80"/>
      <c r="Q8" s="78"/>
      <c r="R8" s="78"/>
    </row>
    <row r="9" spans="1:22" ht="15.75" customHeight="1" x14ac:dyDescent="0.45">
      <c r="A9" s="299"/>
      <c r="B9" s="299"/>
      <c r="C9" s="299"/>
      <c r="D9" s="13" t="e">
        <f>IF('UK Prices'!D9=0,"",'UK Prices'!D9)</f>
        <v>#REF!</v>
      </c>
      <c r="E9" s="95"/>
      <c r="F9" s="354"/>
      <c r="G9" s="80"/>
      <c r="H9" s="80"/>
      <c r="J9" s="80"/>
      <c r="K9" s="111"/>
      <c r="L9" s="110"/>
      <c r="M9" s="80"/>
      <c r="N9" s="91"/>
      <c r="O9" s="83"/>
      <c r="P9" s="80"/>
      <c r="Q9" s="109"/>
      <c r="R9" s="83"/>
    </row>
    <row r="10" spans="1:22" ht="15.75" customHeight="1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F10" s="354"/>
      <c r="G10" s="80"/>
      <c r="H10" s="80"/>
      <c r="I10" s="81"/>
      <c r="J10" s="80"/>
      <c r="K10" s="111"/>
      <c r="L10" s="110"/>
      <c r="M10" s="80"/>
      <c r="N10" s="293"/>
      <c r="O10" s="83"/>
      <c r="P10" s="80"/>
      <c r="Q10" s="293"/>
      <c r="R10" s="83"/>
      <c r="V10" s="95"/>
    </row>
    <row r="11" spans="1:22" ht="15.75" hidden="1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IF('UK Prices'!D11=0,"",'UK Prices'!D11)</f>
        <v>DJ Select Rain Jacket</v>
      </c>
      <c r="F11" s="354"/>
      <c r="G11" s="80"/>
      <c r="H11" s="80"/>
      <c r="I11" s="81">
        <v>0.13</v>
      </c>
      <c r="J11" s="80"/>
      <c r="K11" s="111">
        <f>'Std Cst'!AT11</f>
        <v>1427.1044999999999</v>
      </c>
      <c r="L11" s="110"/>
      <c r="M11" s="80"/>
      <c r="N11" s="293" t="e">
        <f t="shared" ref="N11:N19" si="0">(F11-K11)/F11</f>
        <v>#DIV/0!</v>
      </c>
      <c r="O11" s="83"/>
      <c r="P11" s="80"/>
      <c r="Q11" s="293" t="e">
        <f t="shared" ref="Q11:Q19" si="1">((F11*(1-I11))-K11)/(F11*(1-I11))</f>
        <v>#DIV/0!</v>
      </c>
      <c r="R11" s="83"/>
      <c r="V11" s="95"/>
    </row>
    <row r="12" spans="1:22" ht="15.75" hidden="1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IF('UK Prices'!D12=0,"",'UK Prices'!D12)</f>
        <v>DJ Select Rain Trousers</v>
      </c>
      <c r="F12" s="354"/>
      <c r="G12" s="80"/>
      <c r="H12" s="80"/>
      <c r="I12" s="81">
        <v>0.13</v>
      </c>
      <c r="J12" s="80"/>
      <c r="K12" s="111">
        <f>'Std Cst'!AT12</f>
        <v>1309.90825</v>
      </c>
      <c r="L12" s="110"/>
      <c r="M12" s="80"/>
      <c r="N12" s="293" t="e">
        <f t="shared" si="0"/>
        <v>#DIV/0!</v>
      </c>
      <c r="O12" s="83"/>
      <c r="P12" s="80"/>
      <c r="Q12" s="293" t="e">
        <f t="shared" si="1"/>
        <v>#DIV/0!</v>
      </c>
      <c r="R12" s="83"/>
      <c r="V12" s="95"/>
    </row>
    <row r="13" spans="1:22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535" t="str">
        <f>IF('UK Prices'!D13=0,"",'UK Prices'!D13)</f>
        <v>DJ Tour XP Rain Jacket</v>
      </c>
      <c r="F13" s="354">
        <v>2195</v>
      </c>
      <c r="G13" s="80"/>
      <c r="H13" s="80"/>
      <c r="I13" s="81">
        <v>0.13</v>
      </c>
      <c r="J13" s="80"/>
      <c r="K13" s="111">
        <f>'Std Cst'!AT13</f>
        <v>1100.492</v>
      </c>
      <c r="L13" s="110"/>
      <c r="M13" s="80"/>
      <c r="N13" s="293">
        <f t="shared" si="0"/>
        <v>0.49863690205011391</v>
      </c>
      <c r="O13" s="83"/>
      <c r="P13" s="80"/>
      <c r="Q13" s="293">
        <f t="shared" si="1"/>
        <v>0.42372057706909649</v>
      </c>
      <c r="R13" s="83"/>
      <c r="V13" s="95"/>
    </row>
    <row r="14" spans="1:22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535" t="str">
        <f>IF('UK Prices'!D14=0,"",'UK Prices'!D14)</f>
        <v>DJ Tour XP Rain Shirt</v>
      </c>
      <c r="F14" s="354">
        <v>2050</v>
      </c>
      <c r="G14" s="80"/>
      <c r="H14" s="80"/>
      <c r="I14" s="81">
        <v>0.13</v>
      </c>
      <c r="J14" s="80"/>
      <c r="K14" s="111">
        <f>'Std Cst'!AT14</f>
        <v>1025.5632500000002</v>
      </c>
      <c r="L14" s="110"/>
      <c r="M14" s="80"/>
      <c r="N14" s="293">
        <f t="shared" si="0"/>
        <v>0.49972524390243894</v>
      </c>
      <c r="O14" s="83"/>
      <c r="P14" s="80"/>
      <c r="Q14" s="293">
        <f t="shared" si="1"/>
        <v>0.42497154471544707</v>
      </c>
      <c r="R14" s="83"/>
      <c r="V14" s="95"/>
    </row>
    <row r="15" spans="1:22" ht="15.75" hidden="1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F15" s="354"/>
      <c r="G15" s="80"/>
      <c r="H15" s="80"/>
      <c r="I15" s="81">
        <v>0.13</v>
      </c>
      <c r="J15" s="80"/>
      <c r="K15" s="111">
        <f>'Std Cst'!AT15</f>
        <v>824.79262500000004</v>
      </c>
      <c r="L15" s="110"/>
      <c r="M15" s="80"/>
      <c r="N15" s="293" t="e">
        <f t="shared" si="0"/>
        <v>#DIV/0!</v>
      </c>
      <c r="O15" s="83"/>
      <c r="P15" s="80"/>
      <c r="Q15" s="293" t="e">
        <f t="shared" si="1"/>
        <v>#DIV/0!</v>
      </c>
      <c r="R15" s="83"/>
      <c r="V15" s="95"/>
    </row>
    <row r="16" spans="1:22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535" t="str">
        <f>IF('UK Prices'!D16=0,"",'UK Prices'!D16)</f>
        <v>FJ HydroLite Rain Jacket</v>
      </c>
      <c r="F16" s="354">
        <v>1325</v>
      </c>
      <c r="G16" s="80"/>
      <c r="H16" s="80"/>
      <c r="I16" s="81">
        <v>0.11</v>
      </c>
      <c r="J16" s="80"/>
      <c r="K16" s="111">
        <f>'Std Cst'!AT16</f>
        <v>748.90325000000007</v>
      </c>
      <c r="L16" s="110"/>
      <c r="M16" s="80"/>
      <c r="N16" s="454">
        <f t="shared" si="0"/>
        <v>0.43478999999999995</v>
      </c>
      <c r="O16" s="541"/>
      <c r="P16" s="542"/>
      <c r="Q16" s="425">
        <f t="shared" si="1"/>
        <v>0.36493258426966285</v>
      </c>
      <c r="R16" s="83"/>
      <c r="V16" s="537">
        <f>'US Trade'!H16*1.1*Data!$C$29</f>
        <v>1626.2906000000003</v>
      </c>
    </row>
    <row r="17" spans="1:22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535" t="str">
        <f>IF('UK Prices'!D17=0,"",'UK Prices'!D17)</f>
        <v>FJ HydroLite Rain Shirt</v>
      </c>
      <c r="F17" s="354">
        <v>1425</v>
      </c>
      <c r="G17" s="80"/>
      <c r="H17" s="80"/>
      <c r="I17" s="81"/>
      <c r="J17" s="80"/>
      <c r="K17" s="111">
        <f>'Std Cst'!AT17</f>
        <v>702.79325000000017</v>
      </c>
      <c r="L17" s="110"/>
      <c r="M17" s="80"/>
      <c r="N17" s="454">
        <f t="shared" si="0"/>
        <v>0.50681175438596482</v>
      </c>
      <c r="O17" s="541"/>
      <c r="P17" s="542"/>
      <c r="Q17" s="425">
        <f t="shared" si="1"/>
        <v>0.50681175438596482</v>
      </c>
      <c r="R17" s="83"/>
      <c r="V17" s="95"/>
    </row>
    <row r="18" spans="1:22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535" t="str">
        <f>IF('UK Prices'!D18=0,"",'UK Prices'!D18)</f>
        <v>FJ HydroLite Rain Shirt - S/S</v>
      </c>
      <c r="F18" s="354">
        <v>1275</v>
      </c>
      <c r="G18" s="80"/>
      <c r="H18" s="80"/>
      <c r="I18" s="81">
        <v>0.11</v>
      </c>
      <c r="J18" s="80"/>
      <c r="K18" s="111">
        <f>'Std Cst'!AT18</f>
        <v>609.03625</v>
      </c>
      <c r="L18" s="110"/>
      <c r="M18" s="80"/>
      <c r="N18" s="454">
        <f t="shared" si="0"/>
        <v>0.52232450980392153</v>
      </c>
      <c r="O18" s="541"/>
      <c r="P18" s="542"/>
      <c r="Q18" s="425">
        <f t="shared" si="1"/>
        <v>0.46328596607182199</v>
      </c>
      <c r="R18" s="83"/>
      <c r="V18" s="537">
        <f>'US Trade'!H18*1.1*Data!$C$29</f>
        <v>1362.5678</v>
      </c>
    </row>
    <row r="19" spans="1:22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535" t="str">
        <f>IF('UK Prices'!D19=0,"",'UK Prices'!D19)</f>
        <v>FJ HydroLite Rain Trousers</v>
      </c>
      <c r="F19" s="354">
        <v>975</v>
      </c>
      <c r="G19" s="80"/>
      <c r="H19" s="80"/>
      <c r="I19" s="81">
        <v>0.11</v>
      </c>
      <c r="J19" s="80"/>
      <c r="K19" s="111">
        <f>'Std Cst'!AT19</f>
        <v>583.67575000000011</v>
      </c>
      <c r="L19" s="110"/>
      <c r="M19" s="80"/>
      <c r="N19" s="454">
        <f t="shared" si="0"/>
        <v>0.40135820512820503</v>
      </c>
      <c r="O19" s="541"/>
      <c r="P19" s="542"/>
      <c r="Q19" s="425">
        <f t="shared" si="1"/>
        <v>0.32736876980697194</v>
      </c>
      <c r="R19" s="83"/>
      <c r="V19" s="537">
        <f>'US Trade'!H19*1.1*Data!$C$29</f>
        <v>1054.8912</v>
      </c>
    </row>
    <row r="20" spans="1:22" ht="15.75" hidden="1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F20" s="354"/>
      <c r="G20" s="80"/>
      <c r="H20" s="80"/>
      <c r="I20" s="81"/>
      <c r="J20" s="80"/>
      <c r="K20" s="111"/>
      <c r="L20" s="110"/>
      <c r="M20" s="80"/>
      <c r="N20" s="454"/>
      <c r="O20" s="541"/>
      <c r="P20" s="542"/>
      <c r="Q20" s="425"/>
      <c r="R20" s="83"/>
      <c r="V20" s="95"/>
    </row>
    <row r="21" spans="1:22" ht="15.75" hidden="1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F21" s="354"/>
      <c r="G21" s="80"/>
      <c r="H21" s="80"/>
      <c r="I21" s="81"/>
      <c r="J21" s="80"/>
      <c r="K21" s="111"/>
      <c r="L21" s="110"/>
      <c r="M21" s="80"/>
      <c r="N21" s="454"/>
      <c r="O21" s="541"/>
      <c r="P21" s="542"/>
      <c r="Q21" s="425"/>
      <c r="R21" s="83"/>
      <c r="V21" s="95"/>
    </row>
    <row r="22" spans="1:22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536" t="str">
        <f>IF('UK Prices'!D22=0,"",'UK Prices'!D22)</f>
        <v>FJ Perf Thermal Fleece</v>
      </c>
      <c r="F22" s="354">
        <v>1427</v>
      </c>
      <c r="G22" s="80"/>
      <c r="H22" s="80"/>
      <c r="I22" s="81">
        <v>0.11</v>
      </c>
      <c r="J22" s="80"/>
      <c r="K22" s="111">
        <f>'Std Cst'!AT22</f>
        <v>750.82450000000017</v>
      </c>
      <c r="L22" s="110"/>
      <c r="M22" s="80"/>
      <c r="N22" s="454">
        <f t="shared" ref="N22:N27" si="2">(F22-K22)/F22</f>
        <v>0.47384407848633486</v>
      </c>
      <c r="O22" s="541"/>
      <c r="P22" s="542"/>
      <c r="Q22" s="425">
        <f t="shared" ref="Q22:Q27" si="3">((F22*(1-I22))-K22)/(F22*(1-I22))</f>
        <v>0.40881357133296048</v>
      </c>
      <c r="R22" s="83"/>
      <c r="V22" s="537">
        <f>'US Trade'!H22*1.1*Data!$C$29</f>
        <v>1538.3830000000003</v>
      </c>
    </row>
    <row r="23" spans="1:22" ht="15.75" hidden="1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IF('UK Prices'!D23=0,"",'UK Prices'!D23)</f>
        <v>FJ Perf Hybrid Jacket</v>
      </c>
      <c r="F23" s="354"/>
      <c r="G23" s="80"/>
      <c r="H23" s="80"/>
      <c r="I23" s="81"/>
      <c r="J23" s="80"/>
      <c r="K23" s="111">
        <f>'Std Cst'!AT23</f>
        <v>625.94325000000003</v>
      </c>
      <c r="L23" s="110"/>
      <c r="M23" s="80"/>
      <c r="N23" s="454" t="e">
        <f t="shared" si="2"/>
        <v>#DIV/0!</v>
      </c>
      <c r="O23" s="541"/>
      <c r="P23" s="542"/>
      <c r="Q23" s="454" t="e">
        <f t="shared" si="3"/>
        <v>#DIV/0!</v>
      </c>
      <c r="R23" s="83"/>
      <c r="V23" s="95"/>
    </row>
    <row r="24" spans="1:22" ht="15.75" hidden="1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IF('UK Prices'!D24=0,"",'UK Prices'!D24)</f>
        <v>FJ Perf Hybrid Vest</v>
      </c>
      <c r="F24" s="354"/>
      <c r="G24" s="80"/>
      <c r="H24" s="80"/>
      <c r="I24" s="81"/>
      <c r="J24" s="80"/>
      <c r="K24" s="111">
        <f>'Std Cst'!AT24</f>
        <v>558.69950000000006</v>
      </c>
      <c r="L24" s="110"/>
      <c r="M24" s="80"/>
      <c r="N24" s="454" t="e">
        <f t="shared" si="2"/>
        <v>#DIV/0!</v>
      </c>
      <c r="O24" s="541"/>
      <c r="P24" s="542"/>
      <c r="Q24" s="454" t="e">
        <f t="shared" si="3"/>
        <v>#DIV/0!</v>
      </c>
      <c r="R24" s="83"/>
      <c r="V24" s="95"/>
    </row>
    <row r="25" spans="1:22" ht="15.75" hidden="1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87" t="str">
        <f>IF('UK Prices'!D25=0,"",'UK Prices'!D25)</f>
        <v>FJ Perf Wind Shell Mid Layer</v>
      </c>
      <c r="F25" s="354"/>
      <c r="G25" s="80"/>
      <c r="H25" s="80"/>
      <c r="I25" s="81"/>
      <c r="J25" s="80"/>
      <c r="K25" s="111">
        <f>'Std Cst'!AT25</f>
        <v>468.40075000000007</v>
      </c>
      <c r="L25" s="110"/>
      <c r="M25" s="80"/>
      <c r="N25" s="454" t="e">
        <f t="shared" si="2"/>
        <v>#DIV/0!</v>
      </c>
      <c r="O25" s="541"/>
      <c r="P25" s="542"/>
      <c r="Q25" s="454" t="e">
        <f t="shared" si="3"/>
        <v>#DIV/0!</v>
      </c>
      <c r="R25" s="83"/>
      <c r="V25" s="95"/>
    </row>
    <row r="26" spans="1:22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IF('UK Prices'!D26=0,"",'UK Prices'!D26)</f>
        <v>FJ Perf Softshell Jacket</v>
      </c>
      <c r="F26" s="354"/>
      <c r="G26" s="80"/>
      <c r="H26" s="80"/>
      <c r="I26" s="81"/>
      <c r="J26" s="80"/>
      <c r="K26" s="111">
        <f>'Std Cst'!AT26</f>
        <v>558.69950000000006</v>
      </c>
      <c r="L26" s="110"/>
      <c r="M26" s="80"/>
      <c r="N26" s="454" t="e">
        <f t="shared" si="2"/>
        <v>#DIV/0!</v>
      </c>
      <c r="O26" s="541"/>
      <c r="P26" s="542"/>
      <c r="Q26" s="454" t="e">
        <f t="shared" si="3"/>
        <v>#DIV/0!</v>
      </c>
      <c r="R26" s="83"/>
      <c r="V26" s="95"/>
    </row>
    <row r="27" spans="1:22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IF('UK Prices'!D27=0,"",'UK Prices'!D27)</f>
        <v>FJ Perf Softshell Vest</v>
      </c>
      <c r="F27" s="354"/>
      <c r="G27" s="80"/>
      <c r="H27" s="80"/>
      <c r="I27" s="81"/>
      <c r="J27" s="80"/>
      <c r="K27" s="111">
        <f>'Std Cst'!AT27</f>
        <v>454.952</v>
      </c>
      <c r="L27" s="110"/>
      <c r="M27" s="80"/>
      <c r="N27" s="454" t="e">
        <f t="shared" si="2"/>
        <v>#DIV/0!</v>
      </c>
      <c r="O27" s="541"/>
      <c r="P27" s="542"/>
      <c r="Q27" s="454" t="e">
        <f t="shared" si="3"/>
        <v>#DIV/0!</v>
      </c>
      <c r="R27" s="83"/>
      <c r="V27" s="95"/>
    </row>
    <row r="28" spans="1:22" ht="15.75" customHeight="1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F28" s="354"/>
      <c r="G28" s="80"/>
      <c r="H28" s="80"/>
      <c r="I28" s="81"/>
      <c r="J28" s="80"/>
      <c r="K28" s="111"/>
      <c r="L28" s="110"/>
      <c r="M28" s="80"/>
      <c r="N28" s="454"/>
      <c r="O28" s="541"/>
      <c r="P28" s="542"/>
      <c r="Q28" s="454"/>
      <c r="R28" s="83"/>
      <c r="V28" s="95"/>
    </row>
    <row r="29" spans="1:22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535" t="str">
        <f>IF('UK Prices'!D29=0,"",'UK Prices'!D29)</f>
        <v>FJ Seamless Thermal Base Layer Mock</v>
      </c>
      <c r="F29" s="354">
        <v>625</v>
      </c>
      <c r="G29" s="80"/>
      <c r="H29" s="80"/>
      <c r="I29" s="81">
        <v>0.11</v>
      </c>
      <c r="J29" s="80"/>
      <c r="K29" s="111">
        <f>'Std Cst'!AT29</f>
        <v>268.97500000000002</v>
      </c>
      <c r="L29" s="110"/>
      <c r="M29" s="80"/>
      <c r="N29" s="454">
        <f>(F29-K29)/F29</f>
        <v>0.56963999999999992</v>
      </c>
      <c r="O29" s="541"/>
      <c r="P29" s="542"/>
      <c r="Q29" s="425">
        <f>((F29*(1-I29))-K29)/(F29*(1-I29))</f>
        <v>0.5164494382022472</v>
      </c>
      <c r="R29" s="83"/>
      <c r="V29" s="537">
        <f>'US Trade'!H29*1.1*Data!$C$29</f>
        <v>747.21460000000013</v>
      </c>
    </row>
    <row r="30" spans="1:22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IF('UK Prices'!D30=0,"",'UK Prices'!D30)</f>
        <v>FJ Thermal Base Layer Crew</v>
      </c>
      <c r="F30" s="354"/>
      <c r="G30" s="80"/>
      <c r="H30" s="80"/>
      <c r="I30" s="81"/>
      <c r="J30" s="80"/>
      <c r="K30" s="111">
        <f>'Std Cst'!AT30</f>
        <v>232.08699999999999</v>
      </c>
      <c r="L30" s="110"/>
      <c r="M30" s="80"/>
      <c r="N30" s="454" t="e">
        <f>(F30-K30)/F30</f>
        <v>#DIV/0!</v>
      </c>
      <c r="O30" s="541"/>
      <c r="P30" s="542"/>
      <c r="Q30" s="425" t="e">
        <f>((F30*(1-I30))-K30)/(F30*(1-I30))</f>
        <v>#DIV/0!</v>
      </c>
      <c r="R30" s="83"/>
      <c r="V30" s="95"/>
    </row>
    <row r="31" spans="1:22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535" t="str">
        <f>IF('UK Prices'!D31=0,"",'UK Prices'!D31)</f>
        <v>FJ Thermal Base Layer Mock</v>
      </c>
      <c r="F31" s="354">
        <v>425</v>
      </c>
      <c r="G31" s="80"/>
      <c r="H31" s="80"/>
      <c r="I31" s="81">
        <v>0.11</v>
      </c>
      <c r="J31" s="80"/>
      <c r="K31" s="111">
        <f>'Std Cst'!AT31</f>
        <v>208.26349999999999</v>
      </c>
      <c r="L31" s="110"/>
      <c r="M31" s="80"/>
      <c r="N31" s="454">
        <f>(F31-K31)/F31</f>
        <v>0.50996823529411761</v>
      </c>
      <c r="O31" s="541"/>
      <c r="P31" s="542"/>
      <c r="Q31" s="425">
        <f>((F31*(1-I31))-K31)/(F31*(1-I31))</f>
        <v>0.44940251156642436</v>
      </c>
      <c r="R31" s="83"/>
      <c r="V31" s="537">
        <f>'US Trade'!H31*1.1*Data!$C$29</f>
        <v>509.86408000000006</v>
      </c>
    </row>
    <row r="32" spans="1:22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IF('UK Prices'!D32=0,"",'UK Prices'!D32)</f>
        <v>FJ Base Layer Leggings</v>
      </c>
      <c r="F32" s="354"/>
      <c r="G32" s="80"/>
      <c r="H32" s="80"/>
      <c r="I32" s="81"/>
      <c r="J32" s="80"/>
      <c r="K32" s="111">
        <f>'Std Cst'!AT32</f>
        <v>208.02065400000001</v>
      </c>
      <c r="L32" s="110"/>
      <c r="M32" s="80"/>
      <c r="N32" s="293" t="e">
        <f>(F32-K32)/F32</f>
        <v>#DIV/0!</v>
      </c>
      <c r="O32" s="83"/>
      <c r="P32" s="80"/>
      <c r="Q32" s="293" t="e">
        <f>((F32*(1-I32))-K32)/(F32*(1-I32))</f>
        <v>#DIV/0!</v>
      </c>
      <c r="R32" s="83"/>
      <c r="V32" s="95"/>
    </row>
    <row r="33" spans="1:22" ht="15.75" hidden="1" customHeight="1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F33" s="354"/>
      <c r="G33" s="80"/>
      <c r="H33" s="80"/>
      <c r="I33" s="81"/>
      <c r="J33" s="80"/>
      <c r="K33" s="111"/>
      <c r="L33" s="110"/>
      <c r="M33" s="80"/>
      <c r="N33" s="293"/>
      <c r="O33" s="83"/>
      <c r="P33" s="80"/>
      <c r="Q33" s="293"/>
      <c r="R33" s="83"/>
      <c r="V33" s="95"/>
    </row>
    <row r="34" spans="1:22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IF('UK Prices'!D34=0,"",'UK Prices'!D34)</f>
        <v>Drop Needle Pullover</v>
      </c>
      <c r="F34" s="354"/>
      <c r="G34" s="80"/>
      <c r="H34" s="80"/>
      <c r="I34" s="81"/>
      <c r="J34" s="80"/>
      <c r="K34" s="111">
        <f>'Std Cst'!AT34</f>
        <v>409.08484600000008</v>
      </c>
      <c r="L34" s="110"/>
      <c r="M34" s="80"/>
      <c r="N34" s="293" t="e">
        <f t="shared" ref="N34:N43" si="4">(F34-K34)/F34</f>
        <v>#DIV/0!</v>
      </c>
      <c r="O34" s="83"/>
      <c r="P34" s="80"/>
      <c r="Q34" s="293" t="e">
        <f t="shared" ref="Q34:Q43" si="5">((F34*(1-I34))-K34)/(F34*(1-I34))</f>
        <v>#DIV/0!</v>
      </c>
      <c r="R34" s="83"/>
      <c r="V34" s="95"/>
    </row>
    <row r="35" spans="1:22" ht="15.75" hidden="1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F35" s="354"/>
      <c r="G35" s="80"/>
      <c r="H35" s="80"/>
      <c r="I35" s="81"/>
      <c r="J35" s="80"/>
      <c r="K35" s="111">
        <f>'Std Cst'!AT35</f>
        <v>343.90375000000006</v>
      </c>
      <c r="L35" s="110"/>
      <c r="M35" s="80"/>
      <c r="N35" s="293" t="e">
        <f t="shared" si="4"/>
        <v>#DIV/0!</v>
      </c>
      <c r="O35" s="83"/>
      <c r="P35" s="80"/>
      <c r="Q35" s="293" t="e">
        <f t="shared" si="5"/>
        <v>#DIV/0!</v>
      </c>
      <c r="R35" s="83"/>
      <c r="V35" s="95"/>
    </row>
    <row r="36" spans="1:22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IF('UK Prices'!D36=0,"",'UK Prices'!D36)</f>
        <v>FJ Track Jacket</v>
      </c>
      <c r="F36" s="354"/>
      <c r="G36" s="80"/>
      <c r="H36" s="80"/>
      <c r="I36" s="81"/>
      <c r="J36" s="80"/>
      <c r="K36" s="111">
        <f>'Std Cst'!AT36</f>
        <v>331.99200000000002</v>
      </c>
      <c r="L36" s="110"/>
      <c r="M36" s="80"/>
      <c r="N36" s="293" t="e">
        <f t="shared" si="4"/>
        <v>#DIV/0!</v>
      </c>
      <c r="O36" s="83"/>
      <c r="P36" s="80"/>
      <c r="Q36" s="293" t="e">
        <f t="shared" si="5"/>
        <v>#DIV/0!</v>
      </c>
      <c r="R36" s="83"/>
      <c r="V36" s="95"/>
    </row>
    <row r="37" spans="1:22" ht="15.75" hidden="1" customHeight="1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F37" s="354"/>
      <c r="G37" s="80"/>
      <c r="H37" s="80"/>
      <c r="I37" s="81"/>
      <c r="J37" s="80"/>
      <c r="K37" s="111"/>
      <c r="L37" s="110"/>
      <c r="M37" s="80"/>
      <c r="N37" s="293" t="e">
        <f t="shared" si="4"/>
        <v>#DIV/0!</v>
      </c>
      <c r="O37" s="83"/>
      <c r="P37" s="80"/>
      <c r="Q37" s="293" t="e">
        <f t="shared" si="5"/>
        <v>#DIV/0!</v>
      </c>
      <c r="R37" s="83"/>
      <c r="V37" s="95"/>
    </row>
    <row r="38" spans="1:22" ht="15.75" hidden="1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F38" s="354"/>
      <c r="G38" s="80"/>
      <c r="H38" s="80"/>
      <c r="I38" s="81"/>
      <c r="J38" s="80"/>
      <c r="K38" s="111">
        <f>'Std Cst'!AT38</f>
        <v>291.64574999999996</v>
      </c>
      <c r="L38" s="110"/>
      <c r="M38" s="80"/>
      <c r="N38" s="293" t="e">
        <f t="shared" si="4"/>
        <v>#DIV/0!</v>
      </c>
      <c r="O38" s="83"/>
      <c r="P38" s="80"/>
      <c r="Q38" s="293" t="e">
        <f t="shared" si="5"/>
        <v>#DIV/0!</v>
      </c>
      <c r="R38" s="83"/>
      <c r="T38" s="2">
        <v>999</v>
      </c>
      <c r="V38" s="117">
        <v>4</v>
      </c>
    </row>
    <row r="39" spans="1:22" ht="15.75" hidden="1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F39" s="354"/>
      <c r="G39" s="80"/>
      <c r="H39" s="80"/>
      <c r="I39" s="81"/>
      <c r="J39" s="80"/>
      <c r="K39" s="111">
        <f>'Std Cst'!AT39</f>
        <v>264.74824999999998</v>
      </c>
      <c r="L39" s="110"/>
      <c r="M39" s="80"/>
      <c r="N39" s="293" t="e">
        <f t="shared" si="4"/>
        <v>#DIV/0!</v>
      </c>
      <c r="O39" s="83"/>
      <c r="P39" s="80"/>
      <c r="Q39" s="293" t="e">
        <f t="shared" si="5"/>
        <v>#DIV/0!</v>
      </c>
      <c r="R39" s="83"/>
      <c r="T39" s="2">
        <v>999</v>
      </c>
      <c r="V39" s="117">
        <v>4</v>
      </c>
    </row>
    <row r="40" spans="1:22" ht="15.75" hidden="1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F40" s="354"/>
      <c r="G40" s="80"/>
      <c r="H40" s="80"/>
      <c r="I40" s="81"/>
      <c r="J40" s="80"/>
      <c r="K40" s="111">
        <f>'Std Cst'!AT40</f>
        <v>257.06324999999998</v>
      </c>
      <c r="L40" s="110"/>
      <c r="M40" s="80"/>
      <c r="N40" s="293" t="e">
        <f t="shared" si="4"/>
        <v>#DIV/0!</v>
      </c>
      <c r="O40" s="83"/>
      <c r="P40" s="80"/>
      <c r="Q40" s="293" t="e">
        <f t="shared" si="5"/>
        <v>#DIV/0!</v>
      </c>
      <c r="R40" s="83"/>
      <c r="T40" s="2">
        <v>999</v>
      </c>
      <c r="V40" s="117">
        <v>3</v>
      </c>
    </row>
    <row r="41" spans="1:22" ht="15.75" hidden="1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F41" s="354"/>
      <c r="G41" s="80"/>
      <c r="H41" s="80"/>
      <c r="I41" s="81"/>
      <c r="J41" s="80"/>
      <c r="K41" s="111">
        <f>'Std Cst'!AT41</f>
        <v>239.77199999999996</v>
      </c>
      <c r="L41" s="110"/>
      <c r="M41" s="80"/>
      <c r="N41" s="293" t="e">
        <f t="shared" si="4"/>
        <v>#DIV/0!</v>
      </c>
      <c r="O41" s="83"/>
      <c r="P41" s="80"/>
      <c r="Q41" s="293" t="e">
        <f t="shared" si="5"/>
        <v>#DIV/0!</v>
      </c>
      <c r="R41" s="83"/>
      <c r="T41" s="2">
        <v>999</v>
      </c>
      <c r="V41" s="117">
        <v>3</v>
      </c>
    </row>
    <row r="42" spans="1:22" ht="15.75" hidden="1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F42" s="354"/>
      <c r="G42" s="80"/>
      <c r="H42" s="80"/>
      <c r="I42" s="81"/>
      <c r="J42" s="80"/>
      <c r="K42" s="111">
        <f>'Std Cst'!AT42</f>
        <v>252.644375</v>
      </c>
      <c r="L42" s="110"/>
      <c r="M42" s="80"/>
      <c r="N42" s="293" t="e">
        <f t="shared" si="4"/>
        <v>#DIV/0!</v>
      </c>
      <c r="O42" s="83"/>
      <c r="P42" s="80"/>
      <c r="Q42" s="293" t="e">
        <f t="shared" si="5"/>
        <v>#DIV/0!</v>
      </c>
      <c r="R42" s="83"/>
      <c r="T42" s="2">
        <v>999</v>
      </c>
      <c r="V42" s="117">
        <v>2</v>
      </c>
    </row>
    <row r="43" spans="1:22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IF('UK Prices'!D43=0,"",'UK Prices'!D43)</f>
        <v>FJ Perf Shirt - L/S ThermaCool</v>
      </c>
      <c r="F43" s="354"/>
      <c r="G43" s="80"/>
      <c r="H43" s="80"/>
      <c r="I43" s="81"/>
      <c r="J43" s="80"/>
      <c r="K43" s="111">
        <f>'Std Cst'!AT43</f>
        <v>295.48824999999999</v>
      </c>
      <c r="L43" s="110"/>
      <c r="M43" s="80"/>
      <c r="N43" s="293" t="e">
        <f t="shared" si="4"/>
        <v>#DIV/0!</v>
      </c>
      <c r="O43" s="83"/>
      <c r="P43" s="80"/>
      <c r="Q43" s="293" t="e">
        <f t="shared" si="5"/>
        <v>#DIV/0!</v>
      </c>
      <c r="R43" s="83"/>
      <c r="V43" s="95"/>
    </row>
    <row r="44" spans="1:22" ht="15.75" hidden="1" customHeight="1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F44" s="354"/>
      <c r="G44" s="80"/>
      <c r="H44" s="80"/>
      <c r="I44" s="81"/>
      <c r="J44" s="80"/>
      <c r="K44" s="111"/>
      <c r="L44" s="110"/>
      <c r="M44" s="80"/>
      <c r="N44" s="293"/>
      <c r="O44" s="83"/>
      <c r="P44" s="80"/>
      <c r="Q44" s="293"/>
      <c r="R44" s="83"/>
      <c r="V44" s="95"/>
    </row>
    <row r="45" spans="1:22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IF('UK Prices'!D45=0,"",'UK Prices'!D45)</f>
        <v>FJ Perf Autumn Plaid Trouser (Athletic Fit)</v>
      </c>
      <c r="F45" s="354"/>
      <c r="G45" s="80"/>
      <c r="H45" s="80"/>
      <c r="I45" s="81"/>
      <c r="J45" s="80"/>
      <c r="K45" s="111">
        <f>'Std Cst'!AT45</f>
        <v>441.8875000000001</v>
      </c>
      <c r="L45" s="110"/>
      <c r="M45" s="80"/>
      <c r="N45" s="293" t="e">
        <f>(F45-K45)/F45</f>
        <v>#DIV/0!</v>
      </c>
      <c r="O45" s="83"/>
      <c r="P45" s="80"/>
      <c r="Q45" s="293" t="e">
        <f>((F45*(1-I45))-K45)/(F45*(1-I45))</f>
        <v>#DIV/0!</v>
      </c>
      <c r="R45" s="83"/>
      <c r="V45" s="95"/>
    </row>
    <row r="46" spans="1:22" ht="15.75" hidden="1" customHeight="1" x14ac:dyDescent="0.45">
      <c r="A46" s="318">
        <f>'ITMA Form Data'!A33</f>
        <v>0</v>
      </c>
      <c r="B46" s="316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F46" s="354"/>
      <c r="G46" s="80"/>
      <c r="H46" s="80"/>
      <c r="I46" s="81"/>
      <c r="J46" s="80"/>
      <c r="K46" s="111">
        <f>'Std Cst'!AT46</f>
        <v>389.62950000000001</v>
      </c>
      <c r="L46" s="110"/>
      <c r="M46" s="80"/>
      <c r="N46" s="293" t="e">
        <f>(F46-K46)/F46</f>
        <v>#DIV/0!</v>
      </c>
      <c r="O46" s="83"/>
      <c r="P46" s="80"/>
      <c r="Q46" s="293" t="e">
        <f>((F46*(1-I46))-K46)/(F46*(1-I46))</f>
        <v>#DIV/0!</v>
      </c>
      <c r="R46" s="83"/>
      <c r="V46" s="95"/>
    </row>
    <row r="47" spans="1:22" ht="15.75" hidden="1" customHeight="1" x14ac:dyDescent="0.4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F47" s="354"/>
      <c r="G47" s="80"/>
      <c r="H47" s="80"/>
      <c r="I47" s="81"/>
      <c r="J47" s="80"/>
      <c r="K47" s="111"/>
      <c r="L47" s="110"/>
      <c r="M47" s="80"/>
      <c r="N47" s="293"/>
      <c r="O47" s="83"/>
      <c r="P47" s="80"/>
      <c r="Q47" s="293"/>
      <c r="R47" s="83"/>
      <c r="V47" s="95"/>
    </row>
    <row r="48" spans="1:22" ht="15.75" hidden="1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F48" s="354"/>
      <c r="G48" s="80"/>
      <c r="H48" s="80"/>
      <c r="I48" s="81"/>
      <c r="J48" s="80"/>
      <c r="K48" s="111">
        <f>'Std Cst'!AT48</f>
        <v>729.69075000000021</v>
      </c>
      <c r="L48" s="110"/>
      <c r="M48" s="80"/>
      <c r="N48" s="293" t="e">
        <f t="shared" ref="N48:N56" si="6">(F48-K48)/F48</f>
        <v>#DIV/0!</v>
      </c>
      <c r="O48" s="83"/>
      <c r="P48" s="80"/>
      <c r="Q48" s="293" t="e">
        <f t="shared" ref="Q48:Q56" si="7">((F48*(1-I48))-K48)/(F48*(1-I48))</f>
        <v>#DIV/0!</v>
      </c>
      <c r="R48" s="83"/>
      <c r="V48" s="95"/>
    </row>
    <row r="49" spans="1:22" ht="15.75" hidden="1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F49" s="354"/>
      <c r="G49" s="80"/>
      <c r="H49" s="80"/>
      <c r="I49" s="81"/>
      <c r="J49" s="80"/>
      <c r="K49" s="111">
        <f>'Std Cst'!AT49</f>
        <v>545.25075000000004</v>
      </c>
      <c r="L49" s="110"/>
      <c r="M49" s="80"/>
      <c r="N49" s="293" t="e">
        <f t="shared" si="6"/>
        <v>#DIV/0!</v>
      </c>
      <c r="O49" s="83"/>
      <c r="P49" s="80"/>
      <c r="Q49" s="293" t="e">
        <f t="shared" si="7"/>
        <v>#DIV/0!</v>
      </c>
      <c r="R49" s="83"/>
      <c r="V49" s="95"/>
    </row>
    <row r="50" spans="1:22" ht="15.75" hidden="1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IF('UK Prices'!D50=0,"",'UK Prices'!D50)</f>
        <v>Womens Thermal Base Layer Mock</v>
      </c>
      <c r="F50" s="354"/>
      <c r="G50" s="80"/>
      <c r="H50" s="80"/>
      <c r="I50" s="81"/>
      <c r="J50" s="80"/>
      <c r="K50" s="111">
        <f>'Std Cst'!AT50</f>
        <v>187.12974999999997</v>
      </c>
      <c r="L50" s="110"/>
      <c r="M50" s="80"/>
      <c r="N50" s="293" t="e">
        <f t="shared" si="6"/>
        <v>#DIV/0!</v>
      </c>
      <c r="O50" s="83"/>
      <c r="P50" s="80"/>
      <c r="Q50" s="293" t="e">
        <f t="shared" si="7"/>
        <v>#DIV/0!</v>
      </c>
      <c r="R50" s="83"/>
      <c r="V50" s="95"/>
    </row>
    <row r="51" spans="1:22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IF('UK Prices'!D51=0,"",'UK Prices'!D51)</f>
        <v>Womens Thermal Base Layer Crew</v>
      </c>
      <c r="F51" s="354"/>
      <c r="G51" s="80"/>
      <c r="H51" s="80"/>
      <c r="I51" s="81"/>
      <c r="J51" s="80"/>
      <c r="K51" s="111">
        <f>'Std Cst'!AT51</f>
        <v>217.48549999999997</v>
      </c>
      <c r="L51" s="110"/>
      <c r="M51" s="80"/>
      <c r="N51" s="293" t="e">
        <f t="shared" si="6"/>
        <v>#DIV/0!</v>
      </c>
      <c r="O51" s="83"/>
      <c r="P51" s="80"/>
      <c r="Q51" s="293" t="e">
        <f t="shared" si="7"/>
        <v>#DIV/0!</v>
      </c>
      <c r="R51" s="83"/>
      <c r="V51" s="95"/>
    </row>
    <row r="52" spans="1:22" ht="15.75" hidden="1" customHeight="1" x14ac:dyDescent="0.45">
      <c r="A52" s="318" t="str">
        <f>'ITMA Form Data'!A38</f>
        <v>95770/1</v>
      </c>
      <c r="B52" s="316">
        <f>'ITMA Form Data'!B38</f>
        <v>0</v>
      </c>
      <c r="C52" s="400" t="e">
        <f>'ITMA Form Data'!#REF!</f>
        <v>#REF!</v>
      </c>
      <c r="D52" s="15" t="str">
        <f>IF('UK Prices'!D52=0,"",'UK Prices'!D52)</f>
        <v>Womens Quilted Jacket</v>
      </c>
      <c r="F52" s="354"/>
      <c r="G52" s="80"/>
      <c r="H52" s="80"/>
      <c r="I52" s="81"/>
      <c r="J52" s="80"/>
      <c r="K52" s="111">
        <f>'Std Cst'!AT52</f>
        <v>520.2745000000001</v>
      </c>
      <c r="L52" s="110"/>
      <c r="M52" s="80"/>
      <c r="N52" s="293" t="e">
        <f t="shared" si="6"/>
        <v>#DIV/0!</v>
      </c>
      <c r="O52" s="83"/>
      <c r="P52" s="80"/>
      <c r="Q52" s="293" t="e">
        <f t="shared" si="7"/>
        <v>#DIV/0!</v>
      </c>
      <c r="R52" s="83"/>
      <c r="V52" s="95"/>
    </row>
    <row r="53" spans="1:22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IF('UK Prices'!D53=0,"",'UK Prices'!D53)</f>
        <v>Womens Softshell Jacket</v>
      </c>
      <c r="F53" s="354"/>
      <c r="G53" s="80"/>
      <c r="H53" s="80"/>
      <c r="I53" s="81"/>
      <c r="J53" s="80"/>
      <c r="K53" s="111">
        <f>'Std Cst'!AT53</f>
        <v>524.11700000000008</v>
      </c>
      <c r="L53" s="110"/>
      <c r="M53" s="80"/>
      <c r="N53" s="293" t="e">
        <f t="shared" si="6"/>
        <v>#DIV/0!</v>
      </c>
      <c r="O53" s="83"/>
      <c r="P53" s="80"/>
      <c r="Q53" s="293" t="e">
        <f t="shared" si="7"/>
        <v>#DIV/0!</v>
      </c>
      <c r="R53" s="83"/>
      <c r="V53" s="95"/>
    </row>
    <row r="54" spans="1:22" ht="15.75" hidden="1" customHeight="1" x14ac:dyDescent="0.45">
      <c r="A54" s="318" t="str">
        <f>'ITMA Form Data'!A40</f>
        <v>95775/6</v>
      </c>
      <c r="B54" s="316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F54" s="354"/>
      <c r="G54" s="80"/>
      <c r="H54" s="80"/>
      <c r="I54" s="81"/>
      <c r="J54" s="80"/>
      <c r="K54" s="111">
        <f>'Std Cst'!AT54</f>
        <v>445.34575000000007</v>
      </c>
      <c r="L54" s="110"/>
      <c r="M54" s="80"/>
      <c r="N54" s="293" t="e">
        <f t="shared" si="6"/>
        <v>#DIV/0!</v>
      </c>
      <c r="O54" s="83"/>
      <c r="P54" s="80"/>
      <c r="Q54" s="293" t="e">
        <f t="shared" si="7"/>
        <v>#DIV/0!</v>
      </c>
      <c r="R54" s="83"/>
      <c r="V54" s="95"/>
    </row>
    <row r="55" spans="1:22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IF('UK Prices'!D55=0,"",'UK Prices'!D55)</f>
        <v>Womens Hybrid Vest</v>
      </c>
      <c r="F55" s="354"/>
      <c r="G55" s="80"/>
      <c r="H55" s="80"/>
      <c r="I55" s="81"/>
      <c r="J55" s="80"/>
      <c r="K55" s="111">
        <f>'Std Cst'!AT55</f>
        <v>483.77075000000002</v>
      </c>
      <c r="L55" s="110"/>
      <c r="M55" s="80"/>
      <c r="N55" s="293" t="e">
        <f t="shared" si="6"/>
        <v>#DIV/0!</v>
      </c>
      <c r="O55" s="83"/>
      <c r="P55" s="80"/>
      <c r="Q55" s="293" t="e">
        <f t="shared" si="7"/>
        <v>#DIV/0!</v>
      </c>
      <c r="R55" s="83"/>
      <c r="V55" s="95"/>
    </row>
    <row r="56" spans="1:22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F56" s="354"/>
      <c r="G56" s="80"/>
      <c r="H56" s="80"/>
      <c r="I56" s="81"/>
      <c r="J56" s="80"/>
      <c r="K56" s="111">
        <f>'Std Cst'!AT56</f>
        <v>272.43325000000004</v>
      </c>
      <c r="L56" s="110"/>
      <c r="M56" s="80"/>
      <c r="N56" s="293" t="e">
        <f t="shared" si="6"/>
        <v>#DIV/0!</v>
      </c>
      <c r="O56" s="83"/>
      <c r="P56" s="80"/>
      <c r="Q56" s="293" t="e">
        <f t="shared" si="7"/>
        <v>#DIV/0!</v>
      </c>
      <c r="R56" s="83"/>
      <c r="V56" s="95"/>
    </row>
    <row r="57" spans="1:22" ht="15.75" hidden="1" customHeight="1" x14ac:dyDescent="0.4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F57" s="354"/>
      <c r="G57" s="80"/>
      <c r="H57" s="80"/>
      <c r="I57" s="81"/>
      <c r="J57" s="80"/>
      <c r="K57" s="111"/>
      <c r="L57" s="110"/>
      <c r="M57" s="80"/>
      <c r="N57" s="293"/>
      <c r="O57" s="83"/>
      <c r="P57" s="80"/>
      <c r="Q57" s="293"/>
      <c r="R57" s="83"/>
      <c r="V57" s="95"/>
    </row>
    <row r="58" spans="1:22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IF('UK Prices'!D58=0,"",'UK Prices'!D58)</f>
        <v>Junior FJ Textured Chill-Out 1/4 zip</v>
      </c>
      <c r="F58" s="354"/>
      <c r="G58" s="80"/>
      <c r="H58" s="80"/>
      <c r="I58" s="81"/>
      <c r="J58" s="80"/>
      <c r="K58" s="111">
        <f>'Std Cst'!AT58</f>
        <v>333.23697000000004</v>
      </c>
      <c r="L58" s="110"/>
      <c r="M58" s="80"/>
      <c r="N58" s="293" t="e">
        <f>(F58-K58)/F58</f>
        <v>#DIV/0!</v>
      </c>
      <c r="O58" s="83"/>
      <c r="P58" s="80"/>
      <c r="Q58" s="293" t="e">
        <f>((F58*(1-I58))-K58)/(F58*(1-I58))</f>
        <v>#DIV/0!</v>
      </c>
      <c r="R58" s="83"/>
      <c r="V58" s="95"/>
    </row>
    <row r="59" spans="1:22" ht="15.75" hidden="1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IF('UK Prices'!D59=0,"",'UK Prices'!D59)</f>
        <v>#REF!</v>
      </c>
      <c r="F59" s="354"/>
      <c r="G59" s="80"/>
      <c r="H59" s="80"/>
      <c r="I59" s="81"/>
      <c r="J59" s="80"/>
      <c r="K59" s="111">
        <f>'Std Cst'!AT59</f>
        <v>335.83449999999999</v>
      </c>
      <c r="L59" s="110"/>
      <c r="M59" s="80"/>
      <c r="N59" s="293" t="e">
        <f>(F59-K59)/F59</f>
        <v>#DIV/0!</v>
      </c>
      <c r="O59" s="83"/>
      <c r="P59" s="80"/>
      <c r="Q59" s="293" t="e">
        <f>((F59*(1-I59))-K59)/(F59*(1-I59))</f>
        <v>#DIV/0!</v>
      </c>
      <c r="R59" s="83"/>
      <c r="V59" s="95"/>
    </row>
    <row r="60" spans="1:22" x14ac:dyDescent="0.45">
      <c r="D60" s="23"/>
    </row>
    <row r="61" spans="1:22" x14ac:dyDescent="0.45">
      <c r="D61" s="23"/>
    </row>
    <row r="62" spans="1:22" x14ac:dyDescent="0.45">
      <c r="D62" s="23"/>
    </row>
    <row r="63" spans="1:22" x14ac:dyDescent="0.45">
      <c r="D63" s="23"/>
    </row>
    <row r="64" spans="1:22" x14ac:dyDescent="0.45">
      <c r="D64" s="23"/>
    </row>
    <row r="65" spans="4:4" x14ac:dyDescent="0.45">
      <c r="D65" s="23"/>
    </row>
    <row r="66" spans="4:4" x14ac:dyDescent="0.45">
      <c r="D66" s="23"/>
    </row>
    <row r="67" spans="4:4" x14ac:dyDescent="0.45">
      <c r="D67" s="23"/>
    </row>
    <row r="68" spans="4:4" x14ac:dyDescent="0.45">
      <c r="D68" s="23"/>
    </row>
    <row r="69" spans="4:4" x14ac:dyDescent="0.45">
      <c r="D69" s="23"/>
    </row>
    <row r="70" spans="4:4" x14ac:dyDescent="0.45">
      <c r="D70" s="23"/>
    </row>
    <row r="71" spans="4:4" x14ac:dyDescent="0.45">
      <c r="D71" s="23"/>
    </row>
    <row r="72" spans="4:4" x14ac:dyDescent="0.45">
      <c r="D72" s="23"/>
    </row>
    <row r="73" spans="4:4" x14ac:dyDescent="0.45">
      <c r="D73" s="23"/>
    </row>
    <row r="74" spans="4:4" x14ac:dyDescent="0.45">
      <c r="D74" s="23"/>
    </row>
    <row r="75" spans="4:4" x14ac:dyDescent="0.45">
      <c r="D75" s="23"/>
    </row>
    <row r="76" spans="4:4" x14ac:dyDescent="0.45">
      <c r="D76" s="23"/>
    </row>
    <row r="77" spans="4:4" x14ac:dyDescent="0.45">
      <c r="D77" s="23"/>
    </row>
    <row r="78" spans="4:4" x14ac:dyDescent="0.45">
      <c r="D78" s="23"/>
    </row>
    <row r="79" spans="4:4" x14ac:dyDescent="0.45">
      <c r="D79" s="23"/>
    </row>
    <row r="80" spans="4:4" x14ac:dyDescent="0.45">
      <c r="D80" s="23"/>
    </row>
    <row r="81" spans="4:4" x14ac:dyDescent="0.45">
      <c r="D81" s="23"/>
    </row>
    <row r="82" spans="4:4" x14ac:dyDescent="0.45">
      <c r="D82" s="23"/>
    </row>
    <row r="83" spans="4:4" x14ac:dyDescent="0.45">
      <c r="D83" s="23"/>
    </row>
    <row r="84" spans="4:4" x14ac:dyDescent="0.45">
      <c r="D84" s="23"/>
    </row>
    <row r="85" spans="4:4" x14ac:dyDescent="0.45">
      <c r="D85" s="23"/>
    </row>
    <row r="86" spans="4:4" x14ac:dyDescent="0.45">
      <c r="D86" s="23"/>
    </row>
    <row r="87" spans="4:4" x14ac:dyDescent="0.45">
      <c r="D87" s="23"/>
    </row>
    <row r="88" spans="4:4" x14ac:dyDescent="0.45">
      <c r="D88" s="23"/>
    </row>
    <row r="89" spans="4:4" x14ac:dyDescent="0.45">
      <c r="D89" s="23"/>
    </row>
    <row r="90" spans="4:4" x14ac:dyDescent="0.45">
      <c r="D90" s="23"/>
    </row>
    <row r="91" spans="4:4" x14ac:dyDescent="0.45">
      <c r="D91" s="23"/>
    </row>
    <row r="92" spans="4:4" x14ac:dyDescent="0.45">
      <c r="D92" s="23"/>
    </row>
    <row r="93" spans="4:4" x14ac:dyDescent="0.45">
      <c r="D93" s="23"/>
    </row>
    <row r="94" spans="4:4" x14ac:dyDescent="0.45">
      <c r="D94" s="23"/>
    </row>
    <row r="95" spans="4:4" x14ac:dyDescent="0.45">
      <c r="D95" s="23"/>
    </row>
    <row r="96" spans="4:4" x14ac:dyDescent="0.45">
      <c r="D96" s="23"/>
    </row>
    <row r="97" spans="4:4" x14ac:dyDescent="0.45">
      <c r="D97" s="23"/>
    </row>
    <row r="98" spans="4:4" x14ac:dyDescent="0.45">
      <c r="D98" s="23"/>
    </row>
    <row r="99" spans="4:4" x14ac:dyDescent="0.45">
      <c r="D99" s="23"/>
    </row>
    <row r="100" spans="4:4" x14ac:dyDescent="0.45">
      <c r="D100" s="23"/>
    </row>
    <row r="101" spans="4:4" x14ac:dyDescent="0.45">
      <c r="D101" s="23"/>
    </row>
    <row r="102" spans="4:4" x14ac:dyDescent="0.45">
      <c r="D102" s="23"/>
    </row>
    <row r="103" spans="4:4" x14ac:dyDescent="0.45">
      <c r="D103" s="23"/>
    </row>
    <row r="104" spans="4:4" x14ac:dyDescent="0.45">
      <c r="D104" s="23"/>
    </row>
    <row r="105" spans="4:4" x14ac:dyDescent="0.45">
      <c r="D105" s="23"/>
    </row>
    <row r="106" spans="4:4" x14ac:dyDescent="0.45">
      <c r="D106" s="23"/>
    </row>
    <row r="107" spans="4:4" x14ac:dyDescent="0.45">
      <c r="D107" s="23"/>
    </row>
    <row r="108" spans="4:4" x14ac:dyDescent="0.45">
      <c r="D108" s="23"/>
    </row>
    <row r="109" spans="4:4" x14ac:dyDescent="0.45">
      <c r="D109" s="23"/>
    </row>
    <row r="110" spans="4:4" x14ac:dyDescent="0.45">
      <c r="D110" s="23"/>
    </row>
    <row r="111" spans="4:4" x14ac:dyDescent="0.45">
      <c r="D111" s="23"/>
    </row>
    <row r="112" spans="4:4" x14ac:dyDescent="0.45">
      <c r="D112" s="23"/>
    </row>
    <row r="113" spans="4:4" x14ac:dyDescent="0.45">
      <c r="D113" s="23"/>
    </row>
    <row r="114" spans="4:4" x14ac:dyDescent="0.45">
      <c r="D114" s="23"/>
    </row>
    <row r="115" spans="4:4" x14ac:dyDescent="0.45">
      <c r="D115" s="23"/>
    </row>
    <row r="116" spans="4:4" x14ac:dyDescent="0.45">
      <c r="D116" s="23"/>
    </row>
    <row r="117" spans="4:4" x14ac:dyDescent="0.45">
      <c r="D117" s="23"/>
    </row>
    <row r="118" spans="4:4" x14ac:dyDescent="0.45">
      <c r="D118" s="23"/>
    </row>
    <row r="119" spans="4:4" x14ac:dyDescent="0.45">
      <c r="D119" s="23"/>
    </row>
    <row r="120" spans="4:4" x14ac:dyDescent="0.45">
      <c r="D120" s="23"/>
    </row>
    <row r="121" spans="4:4" x14ac:dyDescent="0.45">
      <c r="D121" s="23"/>
    </row>
    <row r="122" spans="4:4" x14ac:dyDescent="0.45">
      <c r="D122" s="23"/>
    </row>
    <row r="123" spans="4:4" x14ac:dyDescent="0.45">
      <c r="D123" s="23"/>
    </row>
    <row r="124" spans="4:4" x14ac:dyDescent="0.45">
      <c r="D124" s="23"/>
    </row>
    <row r="125" spans="4:4" x14ac:dyDescent="0.45">
      <c r="D125" s="23"/>
    </row>
    <row r="126" spans="4:4" x14ac:dyDescent="0.45">
      <c r="D126" s="23"/>
    </row>
    <row r="127" spans="4:4" x14ac:dyDescent="0.45">
      <c r="D127" s="23"/>
    </row>
    <row r="128" spans="4:4" x14ac:dyDescent="0.45">
      <c r="D128" s="23"/>
    </row>
    <row r="129" spans="4:4" x14ac:dyDescent="0.45">
      <c r="D129" s="23"/>
    </row>
    <row r="130" spans="4:4" x14ac:dyDescent="0.45">
      <c r="D130" s="23"/>
    </row>
    <row r="131" spans="4:4" x14ac:dyDescent="0.45">
      <c r="D131" s="23"/>
    </row>
    <row r="132" spans="4:4" x14ac:dyDescent="0.45">
      <c r="D132" s="23"/>
    </row>
    <row r="133" spans="4:4" x14ac:dyDescent="0.45">
      <c r="D133" s="23"/>
    </row>
    <row r="134" spans="4:4" x14ac:dyDescent="0.45">
      <c r="D134" s="23"/>
    </row>
    <row r="135" spans="4:4" x14ac:dyDescent="0.45">
      <c r="D135" s="23"/>
    </row>
    <row r="136" spans="4:4" x14ac:dyDescent="0.45">
      <c r="D136" s="23"/>
    </row>
    <row r="137" spans="4:4" x14ac:dyDescent="0.45">
      <c r="D137" s="23"/>
    </row>
    <row r="138" spans="4:4" x14ac:dyDescent="0.45">
      <c r="D138" s="23"/>
    </row>
    <row r="139" spans="4:4" x14ac:dyDescent="0.45">
      <c r="D139" s="23"/>
    </row>
    <row r="140" spans="4:4" x14ac:dyDescent="0.45">
      <c r="D140" s="23"/>
    </row>
    <row r="141" spans="4:4" x14ac:dyDescent="0.45">
      <c r="D141" s="23"/>
    </row>
    <row r="142" spans="4:4" x14ac:dyDescent="0.45">
      <c r="D142" s="23"/>
    </row>
    <row r="143" spans="4:4" x14ac:dyDescent="0.45">
      <c r="D143" s="23"/>
    </row>
    <row r="144" spans="4:4" x14ac:dyDescent="0.45">
      <c r="D144" s="23"/>
    </row>
    <row r="145" spans="4:4" x14ac:dyDescent="0.45">
      <c r="D145" s="23"/>
    </row>
    <row r="146" spans="4:4" x14ac:dyDescent="0.45">
      <c r="D146" s="23"/>
    </row>
    <row r="147" spans="4:4" x14ac:dyDescent="0.45">
      <c r="D147" s="23"/>
    </row>
    <row r="148" spans="4:4" x14ac:dyDescent="0.45">
      <c r="D148" s="23"/>
    </row>
    <row r="149" spans="4:4" x14ac:dyDescent="0.45">
      <c r="D149" s="23"/>
    </row>
    <row r="150" spans="4:4" x14ac:dyDescent="0.45">
      <c r="D150" s="23"/>
    </row>
    <row r="151" spans="4:4" x14ac:dyDescent="0.45">
      <c r="D151" s="23"/>
    </row>
    <row r="152" spans="4:4" x14ac:dyDescent="0.45">
      <c r="D152" s="23"/>
    </row>
    <row r="153" spans="4:4" x14ac:dyDescent="0.45">
      <c r="D153" s="23"/>
    </row>
    <row r="154" spans="4:4" x14ac:dyDescent="0.45">
      <c r="D154" s="23"/>
    </row>
    <row r="155" spans="4:4" x14ac:dyDescent="0.45">
      <c r="D155" s="23"/>
    </row>
    <row r="156" spans="4:4" x14ac:dyDescent="0.45">
      <c r="D156" s="23"/>
    </row>
    <row r="157" spans="4:4" x14ac:dyDescent="0.45">
      <c r="D157" s="23"/>
    </row>
    <row r="158" spans="4:4" x14ac:dyDescent="0.45">
      <c r="D158" s="23"/>
    </row>
    <row r="159" spans="4:4" x14ac:dyDescent="0.45">
      <c r="D159" s="23"/>
    </row>
    <row r="160" spans="4:4" x14ac:dyDescent="0.45">
      <c r="D160" s="23"/>
    </row>
    <row r="161" spans="4:4" x14ac:dyDescent="0.45">
      <c r="D161" s="23"/>
    </row>
    <row r="162" spans="4:4" x14ac:dyDescent="0.45">
      <c r="D162" s="23"/>
    </row>
    <row r="163" spans="4:4" x14ac:dyDescent="0.45">
      <c r="D163" s="23"/>
    </row>
    <row r="164" spans="4:4" x14ac:dyDescent="0.45">
      <c r="D164" s="23"/>
    </row>
    <row r="165" spans="4:4" x14ac:dyDescent="0.45">
      <c r="D165" s="23"/>
    </row>
    <row r="166" spans="4:4" x14ac:dyDescent="0.45">
      <c r="D166" s="23"/>
    </row>
    <row r="167" spans="4:4" x14ac:dyDescent="0.45">
      <c r="D167" s="23"/>
    </row>
    <row r="168" spans="4:4" x14ac:dyDescent="0.45">
      <c r="D168" s="23"/>
    </row>
    <row r="169" spans="4:4" x14ac:dyDescent="0.45">
      <c r="D169" s="23"/>
    </row>
    <row r="170" spans="4:4" x14ac:dyDescent="0.45">
      <c r="D170" s="23"/>
    </row>
    <row r="171" spans="4:4" x14ac:dyDescent="0.45">
      <c r="D171" s="23"/>
    </row>
    <row r="172" spans="4:4" x14ac:dyDescent="0.45">
      <c r="D172" s="23"/>
    </row>
    <row r="173" spans="4:4" x14ac:dyDescent="0.45">
      <c r="D173" s="23"/>
    </row>
    <row r="174" spans="4:4" x14ac:dyDescent="0.45">
      <c r="D174" s="23"/>
    </row>
    <row r="175" spans="4:4" x14ac:dyDescent="0.45">
      <c r="D175" s="23"/>
    </row>
    <row r="176" spans="4:4" x14ac:dyDescent="0.45">
      <c r="D176" s="23"/>
    </row>
    <row r="177" spans="4:4" x14ac:dyDescent="0.45">
      <c r="D177" s="23"/>
    </row>
    <row r="178" spans="4:4" x14ac:dyDescent="0.45">
      <c r="D178" s="23"/>
    </row>
    <row r="179" spans="4:4" x14ac:dyDescent="0.45">
      <c r="D179" s="23"/>
    </row>
    <row r="180" spans="4:4" x14ac:dyDescent="0.45">
      <c r="D180" s="23"/>
    </row>
    <row r="181" spans="4:4" x14ac:dyDescent="0.45">
      <c r="D181" s="23"/>
    </row>
    <row r="182" spans="4:4" x14ac:dyDescent="0.45">
      <c r="D182" s="23"/>
    </row>
    <row r="183" spans="4:4" x14ac:dyDescent="0.45">
      <c r="D183" s="23"/>
    </row>
    <row r="184" spans="4:4" x14ac:dyDescent="0.45">
      <c r="D184" s="23"/>
    </row>
    <row r="185" spans="4:4" x14ac:dyDescent="0.45">
      <c r="D185" s="23"/>
    </row>
    <row r="186" spans="4:4" x14ac:dyDescent="0.45">
      <c r="D186" s="23"/>
    </row>
    <row r="187" spans="4:4" x14ac:dyDescent="0.45">
      <c r="D187" s="23"/>
    </row>
    <row r="188" spans="4:4" x14ac:dyDescent="0.45">
      <c r="D188" s="23"/>
    </row>
    <row r="189" spans="4:4" x14ac:dyDescent="0.45">
      <c r="D189" s="23"/>
    </row>
    <row r="190" spans="4:4" x14ac:dyDescent="0.45">
      <c r="D190" s="23"/>
    </row>
    <row r="191" spans="4:4" x14ac:dyDescent="0.45">
      <c r="D191" s="23"/>
    </row>
    <row r="192" spans="4:4" x14ac:dyDescent="0.45">
      <c r="D192" s="23"/>
    </row>
    <row r="193" spans="4:4" x14ac:dyDescent="0.45">
      <c r="D193" s="23"/>
    </row>
    <row r="194" spans="4:4" x14ac:dyDescent="0.45">
      <c r="D194" s="23"/>
    </row>
    <row r="195" spans="4:4" x14ac:dyDescent="0.45">
      <c r="D195" s="23"/>
    </row>
    <row r="196" spans="4:4" x14ac:dyDescent="0.45">
      <c r="D196" s="23"/>
    </row>
    <row r="197" spans="4:4" x14ac:dyDescent="0.45">
      <c r="D197" s="23"/>
    </row>
    <row r="198" spans="4:4" x14ac:dyDescent="0.45">
      <c r="D198" s="23"/>
    </row>
    <row r="199" spans="4:4" x14ac:dyDescent="0.45">
      <c r="D199" s="23"/>
    </row>
    <row r="200" spans="4:4" x14ac:dyDescent="0.45">
      <c r="D200" s="23"/>
    </row>
    <row r="201" spans="4:4" x14ac:dyDescent="0.45">
      <c r="D201" s="23"/>
    </row>
    <row r="202" spans="4:4" x14ac:dyDescent="0.45">
      <c r="D202" s="23"/>
    </row>
    <row r="203" spans="4:4" x14ac:dyDescent="0.45">
      <c r="D203" s="23"/>
    </row>
    <row r="204" spans="4:4" x14ac:dyDescent="0.45">
      <c r="D204" s="23"/>
    </row>
    <row r="205" spans="4:4" x14ac:dyDescent="0.45">
      <c r="D205" s="23"/>
    </row>
    <row r="206" spans="4:4" x14ac:dyDescent="0.45">
      <c r="D206" s="23"/>
    </row>
    <row r="207" spans="4:4" x14ac:dyDescent="0.45">
      <c r="D207" s="23"/>
    </row>
    <row r="208" spans="4:4" x14ac:dyDescent="0.45">
      <c r="D208" s="23"/>
    </row>
    <row r="209" spans="4:4" x14ac:dyDescent="0.45">
      <c r="D209" s="23"/>
    </row>
    <row r="210" spans="4:4" x14ac:dyDescent="0.45">
      <c r="D210" s="23"/>
    </row>
    <row r="211" spans="4:4" x14ac:dyDescent="0.45">
      <c r="D211" s="23"/>
    </row>
    <row r="212" spans="4:4" x14ac:dyDescent="0.45">
      <c r="D212" s="23"/>
    </row>
    <row r="213" spans="4:4" x14ac:dyDescent="0.45">
      <c r="D213" s="23"/>
    </row>
    <row r="214" spans="4:4" x14ac:dyDescent="0.45">
      <c r="D214" s="23"/>
    </row>
    <row r="215" spans="4:4" x14ac:dyDescent="0.45">
      <c r="D215" s="23"/>
    </row>
    <row r="216" spans="4:4" x14ac:dyDescent="0.45">
      <c r="D216" s="23"/>
    </row>
    <row r="217" spans="4:4" x14ac:dyDescent="0.45">
      <c r="D217" s="23"/>
    </row>
    <row r="218" spans="4:4" x14ac:dyDescent="0.45">
      <c r="D218" s="23"/>
    </row>
    <row r="219" spans="4:4" x14ac:dyDescent="0.45">
      <c r="D219" s="23"/>
    </row>
    <row r="220" spans="4:4" x14ac:dyDescent="0.45">
      <c r="D220" s="23"/>
    </row>
    <row r="221" spans="4:4" x14ac:dyDescent="0.45">
      <c r="D221" s="23"/>
    </row>
    <row r="222" spans="4:4" x14ac:dyDescent="0.45">
      <c r="D222" s="23"/>
    </row>
    <row r="223" spans="4:4" x14ac:dyDescent="0.45">
      <c r="D223" s="23"/>
    </row>
    <row r="224" spans="4:4" x14ac:dyDescent="0.45">
      <c r="D224" s="23"/>
    </row>
    <row r="225" spans="4:4" x14ac:dyDescent="0.45">
      <c r="D225" s="23"/>
    </row>
    <row r="226" spans="4:4" x14ac:dyDescent="0.45">
      <c r="D226" s="23"/>
    </row>
    <row r="227" spans="4:4" x14ac:dyDescent="0.45">
      <c r="D227" s="23"/>
    </row>
    <row r="228" spans="4:4" x14ac:dyDescent="0.45">
      <c r="D228" s="23"/>
    </row>
    <row r="229" spans="4:4" x14ac:dyDescent="0.45">
      <c r="D229" s="23"/>
    </row>
    <row r="230" spans="4:4" x14ac:dyDescent="0.45">
      <c r="D230" s="23"/>
    </row>
    <row r="231" spans="4:4" x14ac:dyDescent="0.45">
      <c r="D231" s="23"/>
    </row>
    <row r="232" spans="4:4" x14ac:dyDescent="0.45">
      <c r="D232" s="23"/>
    </row>
    <row r="233" spans="4:4" x14ac:dyDescent="0.45">
      <c r="D233" s="23"/>
    </row>
    <row r="234" spans="4:4" x14ac:dyDescent="0.45">
      <c r="D234" s="23"/>
    </row>
    <row r="235" spans="4:4" x14ac:dyDescent="0.45">
      <c r="D235" s="23"/>
    </row>
    <row r="236" spans="4:4" x14ac:dyDescent="0.45">
      <c r="D236" s="23"/>
    </row>
    <row r="237" spans="4:4" x14ac:dyDescent="0.45">
      <c r="D237" s="23"/>
    </row>
    <row r="238" spans="4:4" x14ac:dyDescent="0.45">
      <c r="D238" s="23"/>
    </row>
    <row r="239" spans="4:4" x14ac:dyDescent="0.45">
      <c r="D239" s="23"/>
    </row>
    <row r="240" spans="4:4" x14ac:dyDescent="0.45">
      <c r="D240" s="23"/>
    </row>
    <row r="241" spans="4:4" x14ac:dyDescent="0.45">
      <c r="D241" s="23"/>
    </row>
    <row r="242" spans="4:4" x14ac:dyDescent="0.45">
      <c r="D242" s="23"/>
    </row>
    <row r="243" spans="4:4" x14ac:dyDescent="0.45">
      <c r="D243" s="23"/>
    </row>
    <row r="244" spans="4:4" x14ac:dyDescent="0.45">
      <c r="D244" s="23"/>
    </row>
    <row r="245" spans="4:4" x14ac:dyDescent="0.45">
      <c r="D245" s="23"/>
    </row>
    <row r="246" spans="4:4" x14ac:dyDescent="0.45">
      <c r="D246" s="23"/>
    </row>
    <row r="247" spans="4:4" x14ac:dyDescent="0.45">
      <c r="D247" s="23"/>
    </row>
    <row r="248" spans="4:4" x14ac:dyDescent="0.45">
      <c r="D248" s="23"/>
    </row>
    <row r="249" spans="4:4" x14ac:dyDescent="0.45">
      <c r="D249" s="23"/>
    </row>
    <row r="250" spans="4:4" x14ac:dyDescent="0.45">
      <c r="D250" s="23"/>
    </row>
    <row r="251" spans="4:4" x14ac:dyDescent="0.45">
      <c r="D251" s="23"/>
    </row>
    <row r="252" spans="4:4" x14ac:dyDescent="0.45">
      <c r="D252" s="23"/>
    </row>
    <row r="253" spans="4:4" x14ac:dyDescent="0.45">
      <c r="D253" s="23"/>
    </row>
    <row r="254" spans="4:4" x14ac:dyDescent="0.45">
      <c r="D254" s="23"/>
    </row>
    <row r="255" spans="4:4" x14ac:dyDescent="0.45">
      <c r="D255" s="23"/>
    </row>
    <row r="256" spans="4:4" x14ac:dyDescent="0.45">
      <c r="D256" s="23"/>
    </row>
    <row r="257" spans="4:4" x14ac:dyDescent="0.45">
      <c r="D257" s="23"/>
    </row>
    <row r="258" spans="4:4" x14ac:dyDescent="0.45">
      <c r="D258" s="23"/>
    </row>
    <row r="259" spans="4:4" x14ac:dyDescent="0.45">
      <c r="D259" s="23"/>
    </row>
    <row r="260" spans="4:4" x14ac:dyDescent="0.45">
      <c r="D260" s="23"/>
    </row>
    <row r="261" spans="4:4" x14ac:dyDescent="0.45">
      <c r="D261" s="23"/>
    </row>
    <row r="262" spans="4:4" x14ac:dyDescent="0.45">
      <c r="D262" s="23"/>
    </row>
    <row r="263" spans="4:4" x14ac:dyDescent="0.45">
      <c r="D263" s="23"/>
    </row>
    <row r="264" spans="4:4" x14ac:dyDescent="0.45">
      <c r="D264" s="23"/>
    </row>
    <row r="265" spans="4:4" x14ac:dyDescent="0.45">
      <c r="D265" s="23"/>
    </row>
    <row r="266" spans="4:4" x14ac:dyDescent="0.45">
      <c r="D266" s="23"/>
    </row>
    <row r="267" spans="4:4" x14ac:dyDescent="0.45">
      <c r="D267" s="23"/>
    </row>
    <row r="268" spans="4:4" x14ac:dyDescent="0.45">
      <c r="D268" s="23"/>
    </row>
    <row r="269" spans="4:4" x14ac:dyDescent="0.45">
      <c r="D269" s="23"/>
    </row>
    <row r="270" spans="4:4" x14ac:dyDescent="0.45">
      <c r="D270" s="23"/>
    </row>
    <row r="271" spans="4:4" x14ac:dyDescent="0.45">
      <c r="D271" s="23"/>
    </row>
    <row r="272" spans="4:4" x14ac:dyDescent="0.45">
      <c r="D272" s="23"/>
    </row>
    <row r="273" spans="4:4" x14ac:dyDescent="0.45">
      <c r="D273" s="23"/>
    </row>
    <row r="274" spans="4:4" x14ac:dyDescent="0.45">
      <c r="D274" s="23"/>
    </row>
    <row r="275" spans="4:4" x14ac:dyDescent="0.45">
      <c r="D275" s="23"/>
    </row>
    <row r="276" spans="4:4" x14ac:dyDescent="0.45">
      <c r="D276" s="23"/>
    </row>
    <row r="277" spans="4:4" x14ac:dyDescent="0.45">
      <c r="D277" s="23"/>
    </row>
    <row r="278" spans="4:4" x14ac:dyDescent="0.45">
      <c r="D278" s="23"/>
    </row>
    <row r="279" spans="4:4" x14ac:dyDescent="0.45">
      <c r="D279" s="23"/>
    </row>
    <row r="280" spans="4:4" x14ac:dyDescent="0.45">
      <c r="D280" s="23"/>
    </row>
    <row r="281" spans="4:4" x14ac:dyDescent="0.45">
      <c r="D281" s="23"/>
    </row>
    <row r="282" spans="4:4" x14ac:dyDescent="0.45">
      <c r="D282" s="23"/>
    </row>
    <row r="283" spans="4:4" x14ac:dyDescent="0.45">
      <c r="D283" s="23"/>
    </row>
    <row r="284" spans="4:4" x14ac:dyDescent="0.45">
      <c r="D284" s="23"/>
    </row>
    <row r="285" spans="4:4" x14ac:dyDescent="0.45">
      <c r="D285" s="23"/>
    </row>
    <row r="286" spans="4:4" x14ac:dyDescent="0.45">
      <c r="D286" s="23"/>
    </row>
    <row r="287" spans="4:4" x14ac:dyDescent="0.45">
      <c r="D287" s="23"/>
    </row>
    <row r="288" spans="4:4" x14ac:dyDescent="0.45">
      <c r="D288" s="23"/>
    </row>
    <row r="289" spans="4:4" x14ac:dyDescent="0.45">
      <c r="D289" s="23"/>
    </row>
    <row r="290" spans="4:4" x14ac:dyDescent="0.45">
      <c r="D290" s="23"/>
    </row>
    <row r="291" spans="4:4" x14ac:dyDescent="0.45">
      <c r="D291" s="23"/>
    </row>
    <row r="292" spans="4:4" x14ac:dyDescent="0.45">
      <c r="D292" s="23"/>
    </row>
    <row r="293" spans="4:4" x14ac:dyDescent="0.45">
      <c r="D293" s="23"/>
    </row>
    <row r="294" spans="4:4" x14ac:dyDescent="0.45">
      <c r="D294" s="23"/>
    </row>
    <row r="295" spans="4:4" x14ac:dyDescent="0.45">
      <c r="D295" s="23"/>
    </row>
    <row r="296" spans="4:4" x14ac:dyDescent="0.45">
      <c r="D296" s="23"/>
    </row>
    <row r="297" spans="4:4" x14ac:dyDescent="0.45">
      <c r="D297" s="23"/>
    </row>
    <row r="298" spans="4:4" x14ac:dyDescent="0.45">
      <c r="D298" s="23"/>
    </row>
    <row r="299" spans="4:4" x14ac:dyDescent="0.45">
      <c r="D299" s="23"/>
    </row>
    <row r="300" spans="4:4" x14ac:dyDescent="0.45">
      <c r="D300" s="23"/>
    </row>
    <row r="301" spans="4:4" x14ac:dyDescent="0.45">
      <c r="D301" s="23"/>
    </row>
    <row r="302" spans="4:4" x14ac:dyDescent="0.45">
      <c r="D302" s="23"/>
    </row>
    <row r="303" spans="4:4" x14ac:dyDescent="0.45">
      <c r="D303" s="23"/>
    </row>
    <row r="304" spans="4:4" x14ac:dyDescent="0.45">
      <c r="D304" s="23"/>
    </row>
    <row r="305" spans="4:4" x14ac:dyDescent="0.45">
      <c r="D305" s="23"/>
    </row>
    <row r="306" spans="4:4" x14ac:dyDescent="0.45">
      <c r="D306" s="23"/>
    </row>
    <row r="307" spans="4:4" x14ac:dyDescent="0.45">
      <c r="D307" s="23"/>
    </row>
    <row r="308" spans="4:4" x14ac:dyDescent="0.45">
      <c r="D308" s="23"/>
    </row>
    <row r="309" spans="4:4" x14ac:dyDescent="0.45">
      <c r="D309" s="23"/>
    </row>
    <row r="310" spans="4:4" x14ac:dyDescent="0.45">
      <c r="D310" s="23"/>
    </row>
    <row r="311" spans="4:4" x14ac:dyDescent="0.45">
      <c r="D311" s="23"/>
    </row>
    <row r="312" spans="4:4" x14ac:dyDescent="0.45">
      <c r="D312" s="23"/>
    </row>
    <row r="313" spans="4:4" x14ac:dyDescent="0.45">
      <c r="D313" s="23"/>
    </row>
    <row r="314" spans="4:4" x14ac:dyDescent="0.45">
      <c r="D314" s="23"/>
    </row>
    <row r="315" spans="4:4" x14ac:dyDescent="0.45">
      <c r="D315" s="23"/>
    </row>
    <row r="316" spans="4:4" x14ac:dyDescent="0.45">
      <c r="D316" s="23"/>
    </row>
    <row r="317" spans="4:4" x14ac:dyDescent="0.45">
      <c r="D317" s="23"/>
    </row>
    <row r="318" spans="4:4" x14ac:dyDescent="0.45">
      <c r="D318" s="23"/>
    </row>
    <row r="319" spans="4:4" x14ac:dyDescent="0.45">
      <c r="D319" s="23"/>
    </row>
    <row r="320" spans="4:4" x14ac:dyDescent="0.45">
      <c r="D320" s="23"/>
    </row>
    <row r="321" spans="4:4" x14ac:dyDescent="0.45">
      <c r="D321" s="23"/>
    </row>
    <row r="322" spans="4:4" x14ac:dyDescent="0.45">
      <c r="D322" s="23"/>
    </row>
    <row r="323" spans="4:4" x14ac:dyDescent="0.45">
      <c r="D323" s="23"/>
    </row>
    <row r="324" spans="4:4" x14ac:dyDescent="0.45">
      <c r="D324" s="23"/>
    </row>
    <row r="325" spans="4:4" x14ac:dyDescent="0.45">
      <c r="D325" s="23"/>
    </row>
    <row r="326" spans="4:4" x14ac:dyDescent="0.45">
      <c r="D326" s="23"/>
    </row>
    <row r="327" spans="4:4" x14ac:dyDescent="0.45">
      <c r="D327" s="23"/>
    </row>
    <row r="328" spans="4:4" x14ac:dyDescent="0.45">
      <c r="D328" s="23"/>
    </row>
    <row r="329" spans="4:4" x14ac:dyDescent="0.45">
      <c r="D329" s="23"/>
    </row>
    <row r="330" spans="4:4" x14ac:dyDescent="0.45">
      <c r="D330" s="23"/>
    </row>
    <row r="331" spans="4:4" x14ac:dyDescent="0.45">
      <c r="D331" s="23"/>
    </row>
    <row r="332" spans="4:4" x14ac:dyDescent="0.45">
      <c r="D332" s="23"/>
    </row>
    <row r="333" spans="4:4" x14ac:dyDescent="0.45">
      <c r="D333" s="23"/>
    </row>
    <row r="334" spans="4:4" x14ac:dyDescent="0.45">
      <c r="D334" s="23"/>
    </row>
    <row r="335" spans="4:4" x14ac:dyDescent="0.45">
      <c r="D335" s="23"/>
    </row>
    <row r="336" spans="4:4" x14ac:dyDescent="0.45">
      <c r="D336" s="23"/>
    </row>
    <row r="337" spans="4:4" x14ac:dyDescent="0.45">
      <c r="D337" s="23"/>
    </row>
    <row r="338" spans="4:4" x14ac:dyDescent="0.45">
      <c r="D338" s="23"/>
    </row>
    <row r="339" spans="4:4" x14ac:dyDescent="0.45">
      <c r="D339" s="23"/>
    </row>
    <row r="340" spans="4:4" x14ac:dyDescent="0.45">
      <c r="D340" s="23"/>
    </row>
    <row r="341" spans="4:4" x14ac:dyDescent="0.45">
      <c r="D341" s="23"/>
    </row>
    <row r="342" spans="4:4" x14ac:dyDescent="0.45">
      <c r="D342" s="23"/>
    </row>
    <row r="343" spans="4:4" x14ac:dyDescent="0.45">
      <c r="D343" s="23"/>
    </row>
    <row r="344" spans="4:4" x14ac:dyDescent="0.45">
      <c r="D344" s="23"/>
    </row>
    <row r="345" spans="4:4" x14ac:dyDescent="0.45">
      <c r="D345" s="23"/>
    </row>
    <row r="346" spans="4:4" x14ac:dyDescent="0.45">
      <c r="D346" s="23"/>
    </row>
    <row r="347" spans="4:4" x14ac:dyDescent="0.45">
      <c r="D347" s="23"/>
    </row>
    <row r="348" spans="4:4" x14ac:dyDescent="0.45">
      <c r="D348" s="23"/>
    </row>
    <row r="349" spans="4:4" x14ac:dyDescent="0.45">
      <c r="D349" s="23"/>
    </row>
    <row r="350" spans="4:4" x14ac:dyDescent="0.45">
      <c r="D350" s="23"/>
    </row>
    <row r="351" spans="4:4" x14ac:dyDescent="0.45">
      <c r="D351" s="23"/>
    </row>
    <row r="352" spans="4:4" x14ac:dyDescent="0.45">
      <c r="D352" s="23"/>
    </row>
    <row r="353" spans="4:4" x14ac:dyDescent="0.45">
      <c r="D353" s="23"/>
    </row>
    <row r="354" spans="4:4" x14ac:dyDescent="0.45">
      <c r="D354" s="23"/>
    </row>
    <row r="355" spans="4:4" x14ac:dyDescent="0.45">
      <c r="D355" s="23"/>
    </row>
    <row r="356" spans="4:4" x14ac:dyDescent="0.45">
      <c r="D356" s="23"/>
    </row>
    <row r="357" spans="4:4" x14ac:dyDescent="0.45">
      <c r="D357" s="23"/>
    </row>
    <row r="358" spans="4:4" x14ac:dyDescent="0.45">
      <c r="D358" s="23"/>
    </row>
    <row r="359" spans="4:4" x14ac:dyDescent="0.45">
      <c r="D359" s="23"/>
    </row>
    <row r="360" spans="4:4" x14ac:dyDescent="0.45">
      <c r="D360" s="23"/>
    </row>
    <row r="361" spans="4:4" x14ac:dyDescent="0.45">
      <c r="D361" s="23"/>
    </row>
    <row r="362" spans="4:4" x14ac:dyDescent="0.45">
      <c r="D362" s="23"/>
    </row>
    <row r="363" spans="4:4" x14ac:dyDescent="0.45">
      <c r="D363" s="23"/>
    </row>
    <row r="364" spans="4:4" x14ac:dyDescent="0.45">
      <c r="D364" s="23"/>
    </row>
    <row r="365" spans="4:4" x14ac:dyDescent="0.45">
      <c r="D365" s="23"/>
    </row>
    <row r="366" spans="4:4" x14ac:dyDescent="0.45">
      <c r="D366" s="23"/>
    </row>
    <row r="367" spans="4:4" x14ac:dyDescent="0.45">
      <c r="D367" s="23"/>
    </row>
    <row r="368" spans="4:4" x14ac:dyDescent="0.45">
      <c r="D368" s="23"/>
    </row>
    <row r="369" spans="4:4" x14ac:dyDescent="0.45">
      <c r="D369" s="23"/>
    </row>
    <row r="370" spans="4:4" x14ac:dyDescent="0.45">
      <c r="D370" s="23"/>
    </row>
    <row r="371" spans="4:4" x14ac:dyDescent="0.45">
      <c r="D371" s="23"/>
    </row>
    <row r="372" spans="4:4" x14ac:dyDescent="0.45">
      <c r="D372" s="23"/>
    </row>
    <row r="373" spans="4:4" x14ac:dyDescent="0.45">
      <c r="D373" s="23"/>
    </row>
    <row r="374" spans="4:4" x14ac:dyDescent="0.45">
      <c r="D374" s="23"/>
    </row>
    <row r="375" spans="4:4" x14ac:dyDescent="0.45">
      <c r="D375" s="23"/>
    </row>
    <row r="376" spans="4:4" x14ac:dyDescent="0.45">
      <c r="D376" s="23"/>
    </row>
    <row r="377" spans="4:4" x14ac:dyDescent="0.45">
      <c r="D377" s="23"/>
    </row>
    <row r="378" spans="4:4" x14ac:dyDescent="0.45">
      <c r="D378" s="23"/>
    </row>
    <row r="379" spans="4:4" x14ac:dyDescent="0.45">
      <c r="D379" s="23"/>
    </row>
    <row r="380" spans="4:4" x14ac:dyDescent="0.45">
      <c r="D380" s="23"/>
    </row>
    <row r="381" spans="4:4" x14ac:dyDescent="0.45">
      <c r="D381" s="23"/>
    </row>
    <row r="382" spans="4:4" x14ac:dyDescent="0.45">
      <c r="D382" s="23"/>
    </row>
    <row r="383" spans="4:4" x14ac:dyDescent="0.45">
      <c r="D383" s="23"/>
    </row>
    <row r="384" spans="4:4" x14ac:dyDescent="0.45">
      <c r="D384" s="23"/>
    </row>
    <row r="385" spans="4:4" x14ac:dyDescent="0.45">
      <c r="D385" s="23"/>
    </row>
    <row r="386" spans="4:4" x14ac:dyDescent="0.45">
      <c r="D386" s="23"/>
    </row>
    <row r="387" spans="4:4" x14ac:dyDescent="0.45">
      <c r="D387" s="23"/>
    </row>
    <row r="388" spans="4:4" x14ac:dyDescent="0.45">
      <c r="D388" s="23"/>
    </row>
    <row r="389" spans="4:4" x14ac:dyDescent="0.45">
      <c r="D389" s="23"/>
    </row>
    <row r="390" spans="4:4" x14ac:dyDescent="0.45">
      <c r="D390" s="23"/>
    </row>
    <row r="391" spans="4:4" x14ac:dyDescent="0.45">
      <c r="D391" s="23"/>
    </row>
    <row r="392" spans="4:4" x14ac:dyDescent="0.45">
      <c r="D392" s="23"/>
    </row>
    <row r="393" spans="4:4" x14ac:dyDescent="0.45">
      <c r="D393" s="23"/>
    </row>
    <row r="394" spans="4:4" x14ac:dyDescent="0.45">
      <c r="D394" s="23"/>
    </row>
    <row r="395" spans="4:4" x14ac:dyDescent="0.45">
      <c r="D395" s="23"/>
    </row>
    <row r="396" spans="4:4" x14ac:dyDescent="0.45">
      <c r="D396" s="23"/>
    </row>
    <row r="397" spans="4:4" x14ac:dyDescent="0.45">
      <c r="D397" s="23"/>
    </row>
    <row r="398" spans="4:4" x14ac:dyDescent="0.45">
      <c r="D398" s="23"/>
    </row>
    <row r="399" spans="4:4" x14ac:dyDescent="0.45">
      <c r="D399" s="23"/>
    </row>
    <row r="400" spans="4:4" x14ac:dyDescent="0.45">
      <c r="D400" s="23"/>
    </row>
    <row r="401" spans="4:4" x14ac:dyDescent="0.45">
      <c r="D401" s="23"/>
    </row>
    <row r="402" spans="4:4" x14ac:dyDescent="0.45">
      <c r="D402" s="23"/>
    </row>
    <row r="403" spans="4:4" x14ac:dyDescent="0.45">
      <c r="D403" s="23"/>
    </row>
    <row r="404" spans="4:4" x14ac:dyDescent="0.45">
      <c r="D404" s="23"/>
    </row>
    <row r="405" spans="4:4" x14ac:dyDescent="0.45">
      <c r="D405" s="23"/>
    </row>
    <row r="406" spans="4:4" x14ac:dyDescent="0.45">
      <c r="D406" s="23"/>
    </row>
    <row r="407" spans="4:4" x14ac:dyDescent="0.45">
      <c r="D407" s="23"/>
    </row>
    <row r="408" spans="4:4" x14ac:dyDescent="0.45">
      <c r="D408" s="23"/>
    </row>
    <row r="409" spans="4:4" x14ac:dyDescent="0.45">
      <c r="D409" s="23"/>
    </row>
    <row r="410" spans="4:4" x14ac:dyDescent="0.45">
      <c r="D410" s="23"/>
    </row>
    <row r="411" spans="4:4" x14ac:dyDescent="0.45">
      <c r="D411" s="23"/>
    </row>
    <row r="412" spans="4:4" x14ac:dyDescent="0.45">
      <c r="D412" s="23"/>
    </row>
    <row r="413" spans="4:4" x14ac:dyDescent="0.45">
      <c r="D413" s="23"/>
    </row>
    <row r="414" spans="4:4" x14ac:dyDescent="0.45">
      <c r="D414" s="23"/>
    </row>
    <row r="415" spans="4:4" x14ac:dyDescent="0.45">
      <c r="D415" s="23"/>
    </row>
    <row r="416" spans="4:4" x14ac:dyDescent="0.45">
      <c r="D416" s="23"/>
    </row>
    <row r="417" spans="4:4" x14ac:dyDescent="0.45">
      <c r="D417" s="23"/>
    </row>
    <row r="418" spans="4:4" x14ac:dyDescent="0.45">
      <c r="D418" s="23"/>
    </row>
    <row r="419" spans="4:4" x14ac:dyDescent="0.45">
      <c r="D419" s="23"/>
    </row>
    <row r="420" spans="4:4" x14ac:dyDescent="0.45">
      <c r="D420" s="23"/>
    </row>
    <row r="421" spans="4:4" x14ac:dyDescent="0.45">
      <c r="D421" s="23"/>
    </row>
    <row r="422" spans="4:4" x14ac:dyDescent="0.45">
      <c r="D422" s="23"/>
    </row>
    <row r="423" spans="4:4" x14ac:dyDescent="0.45">
      <c r="D423" s="23"/>
    </row>
    <row r="424" spans="4:4" x14ac:dyDescent="0.45">
      <c r="D424" s="23"/>
    </row>
    <row r="425" spans="4:4" x14ac:dyDescent="0.45">
      <c r="D425" s="23"/>
    </row>
    <row r="426" spans="4:4" x14ac:dyDescent="0.45">
      <c r="D426" s="23"/>
    </row>
    <row r="427" spans="4:4" x14ac:dyDescent="0.45">
      <c r="D427" s="23"/>
    </row>
    <row r="428" spans="4:4" x14ac:dyDescent="0.45">
      <c r="D428" s="23"/>
    </row>
    <row r="429" spans="4:4" x14ac:dyDescent="0.45">
      <c r="D429" s="23"/>
    </row>
    <row r="430" spans="4:4" x14ac:dyDescent="0.45">
      <c r="D430" s="23"/>
    </row>
    <row r="431" spans="4:4" x14ac:dyDescent="0.45">
      <c r="D431" s="23"/>
    </row>
    <row r="432" spans="4:4" x14ac:dyDescent="0.45">
      <c r="D432" s="23"/>
    </row>
    <row r="433" spans="4:4" x14ac:dyDescent="0.45">
      <c r="D433" s="23"/>
    </row>
    <row r="434" spans="4:4" x14ac:dyDescent="0.45">
      <c r="D434" s="23"/>
    </row>
    <row r="435" spans="4:4" x14ac:dyDescent="0.45">
      <c r="D435" s="23"/>
    </row>
    <row r="436" spans="4:4" x14ac:dyDescent="0.45">
      <c r="D436" s="23"/>
    </row>
    <row r="437" spans="4:4" x14ac:dyDescent="0.45">
      <c r="D437" s="23"/>
    </row>
    <row r="438" spans="4:4" x14ac:dyDescent="0.45">
      <c r="D438" s="23"/>
    </row>
    <row r="439" spans="4:4" x14ac:dyDescent="0.45">
      <c r="D439" s="23"/>
    </row>
    <row r="440" spans="4:4" x14ac:dyDescent="0.45">
      <c r="D440" s="23"/>
    </row>
    <row r="441" spans="4:4" x14ac:dyDescent="0.45">
      <c r="D441" s="23"/>
    </row>
    <row r="442" spans="4:4" x14ac:dyDescent="0.45">
      <c r="D442" s="23"/>
    </row>
    <row r="443" spans="4:4" x14ac:dyDescent="0.45">
      <c r="D443" s="23"/>
    </row>
    <row r="444" spans="4:4" x14ac:dyDescent="0.45">
      <c r="D444" s="23"/>
    </row>
    <row r="445" spans="4:4" x14ac:dyDescent="0.45">
      <c r="D445" s="23"/>
    </row>
    <row r="446" spans="4:4" x14ac:dyDescent="0.45">
      <c r="D446" s="23"/>
    </row>
    <row r="447" spans="4:4" x14ac:dyDescent="0.45">
      <c r="D447" s="23"/>
    </row>
    <row r="448" spans="4:4" x14ac:dyDescent="0.45">
      <c r="D448" s="23"/>
    </row>
    <row r="449" spans="4:4" x14ac:dyDescent="0.45">
      <c r="D449" s="23"/>
    </row>
    <row r="450" spans="4:4" x14ac:dyDescent="0.45">
      <c r="D450" s="23"/>
    </row>
    <row r="451" spans="4:4" x14ac:dyDescent="0.45">
      <c r="D451" s="23"/>
    </row>
    <row r="452" spans="4:4" x14ac:dyDescent="0.45">
      <c r="D452" s="23"/>
    </row>
    <row r="453" spans="4:4" x14ac:dyDescent="0.45">
      <c r="D453" s="23"/>
    </row>
    <row r="454" spans="4:4" x14ac:dyDescent="0.45">
      <c r="D454" s="23"/>
    </row>
    <row r="455" spans="4:4" x14ac:dyDescent="0.45">
      <c r="D455" s="23"/>
    </row>
    <row r="456" spans="4:4" x14ac:dyDescent="0.45">
      <c r="D456" s="23"/>
    </row>
    <row r="457" spans="4:4" x14ac:dyDescent="0.45">
      <c r="D457" s="23"/>
    </row>
    <row r="458" spans="4:4" x14ac:dyDescent="0.45">
      <c r="D458" s="23"/>
    </row>
    <row r="459" spans="4:4" x14ac:dyDescent="0.45">
      <c r="D459" s="23"/>
    </row>
    <row r="460" spans="4:4" x14ac:dyDescent="0.45">
      <c r="D460" s="23"/>
    </row>
    <row r="461" spans="4:4" x14ac:dyDescent="0.45">
      <c r="D461" s="23"/>
    </row>
    <row r="462" spans="4:4" x14ac:dyDescent="0.45">
      <c r="D462" s="23"/>
    </row>
    <row r="463" spans="4:4" x14ac:dyDescent="0.45">
      <c r="D463" s="23"/>
    </row>
    <row r="464" spans="4:4" x14ac:dyDescent="0.45">
      <c r="D464" s="23"/>
    </row>
    <row r="465" spans="4:4" x14ac:dyDescent="0.45">
      <c r="D465" s="23"/>
    </row>
    <row r="466" spans="4:4" x14ac:dyDescent="0.45">
      <c r="D466" s="23"/>
    </row>
    <row r="467" spans="4:4" x14ac:dyDescent="0.45">
      <c r="D467" s="23"/>
    </row>
    <row r="468" spans="4:4" x14ac:dyDescent="0.45">
      <c r="D468" s="23"/>
    </row>
    <row r="469" spans="4:4" x14ac:dyDescent="0.45">
      <c r="D469" s="23"/>
    </row>
    <row r="470" spans="4:4" x14ac:dyDescent="0.45">
      <c r="D470" s="23"/>
    </row>
    <row r="471" spans="4:4" x14ac:dyDescent="0.45">
      <c r="D471" s="23"/>
    </row>
    <row r="472" spans="4:4" x14ac:dyDescent="0.45">
      <c r="D472" s="23"/>
    </row>
    <row r="473" spans="4:4" x14ac:dyDescent="0.45">
      <c r="D473" s="23"/>
    </row>
    <row r="474" spans="4:4" x14ac:dyDescent="0.45">
      <c r="D474" s="23"/>
    </row>
    <row r="475" spans="4:4" x14ac:dyDescent="0.45">
      <c r="D475" s="23"/>
    </row>
    <row r="476" spans="4:4" x14ac:dyDescent="0.45">
      <c r="D476" s="23"/>
    </row>
    <row r="477" spans="4:4" x14ac:dyDescent="0.45">
      <c r="D477" s="23"/>
    </row>
    <row r="478" spans="4:4" x14ac:dyDescent="0.45">
      <c r="D478" s="23"/>
    </row>
    <row r="479" spans="4:4" x14ac:dyDescent="0.45">
      <c r="D479" s="23"/>
    </row>
    <row r="480" spans="4:4" x14ac:dyDescent="0.45">
      <c r="D480" s="23"/>
    </row>
    <row r="481" spans="4:4" x14ac:dyDescent="0.45">
      <c r="D481" s="23"/>
    </row>
    <row r="482" spans="4:4" x14ac:dyDescent="0.45">
      <c r="D482" s="23"/>
    </row>
    <row r="483" spans="4:4" x14ac:dyDescent="0.45">
      <c r="D483" s="23"/>
    </row>
    <row r="484" spans="4:4" x14ac:dyDescent="0.45">
      <c r="D484" s="23"/>
    </row>
    <row r="485" spans="4:4" x14ac:dyDescent="0.45">
      <c r="D485" s="23"/>
    </row>
    <row r="486" spans="4:4" x14ac:dyDescent="0.45">
      <c r="D486" s="23"/>
    </row>
    <row r="487" spans="4:4" x14ac:dyDescent="0.45">
      <c r="D487" s="23"/>
    </row>
    <row r="488" spans="4:4" x14ac:dyDescent="0.45">
      <c r="D488" s="23"/>
    </row>
    <row r="489" spans="4:4" x14ac:dyDescent="0.45">
      <c r="D489" s="23"/>
    </row>
    <row r="490" spans="4:4" x14ac:dyDescent="0.45">
      <c r="D490" s="23"/>
    </row>
    <row r="491" spans="4:4" x14ac:dyDescent="0.45">
      <c r="D491" s="23"/>
    </row>
    <row r="492" spans="4:4" x14ac:dyDescent="0.45">
      <c r="D492" s="23"/>
    </row>
    <row r="493" spans="4:4" x14ac:dyDescent="0.45">
      <c r="D493" s="23"/>
    </row>
    <row r="494" spans="4:4" x14ac:dyDescent="0.45">
      <c r="D494" s="23"/>
    </row>
    <row r="495" spans="4:4" x14ac:dyDescent="0.45">
      <c r="D495" s="23"/>
    </row>
    <row r="496" spans="4:4" x14ac:dyDescent="0.45">
      <c r="D496" s="23"/>
    </row>
    <row r="497" spans="4:4" x14ac:dyDescent="0.45">
      <c r="D497" s="23"/>
    </row>
    <row r="498" spans="4:4" x14ac:dyDescent="0.45">
      <c r="D498" s="23"/>
    </row>
    <row r="499" spans="4:4" x14ac:dyDescent="0.45">
      <c r="D499" s="23"/>
    </row>
    <row r="500" spans="4:4" x14ac:dyDescent="0.45">
      <c r="D500" s="23"/>
    </row>
    <row r="501" spans="4:4" x14ac:dyDescent="0.45">
      <c r="D501" s="23"/>
    </row>
    <row r="502" spans="4:4" x14ac:dyDescent="0.45">
      <c r="D502" s="23"/>
    </row>
    <row r="503" spans="4:4" x14ac:dyDescent="0.45">
      <c r="D503" s="23"/>
    </row>
    <row r="504" spans="4:4" x14ac:dyDescent="0.45">
      <c r="D504" s="23"/>
    </row>
    <row r="505" spans="4:4" x14ac:dyDescent="0.45">
      <c r="D505" s="23"/>
    </row>
    <row r="506" spans="4:4" x14ac:dyDescent="0.45">
      <c r="D506" s="23"/>
    </row>
    <row r="507" spans="4:4" x14ac:dyDescent="0.45">
      <c r="D507" s="23"/>
    </row>
    <row r="508" spans="4:4" x14ac:dyDescent="0.45">
      <c r="D508" s="23"/>
    </row>
    <row r="509" spans="4:4" x14ac:dyDescent="0.45">
      <c r="D509" s="23"/>
    </row>
    <row r="510" spans="4:4" x14ac:dyDescent="0.45">
      <c r="D510" s="23"/>
    </row>
    <row r="511" spans="4:4" x14ac:dyDescent="0.45">
      <c r="D511" s="23"/>
    </row>
    <row r="512" spans="4:4" x14ac:dyDescent="0.45">
      <c r="D512" s="23"/>
    </row>
    <row r="513" spans="4:4" x14ac:dyDescent="0.45">
      <c r="D513" s="23"/>
    </row>
    <row r="514" spans="4:4" x14ac:dyDescent="0.45">
      <c r="D514" s="23"/>
    </row>
    <row r="515" spans="4:4" x14ac:dyDescent="0.45">
      <c r="D515" s="23"/>
    </row>
    <row r="516" spans="4:4" x14ac:dyDescent="0.45">
      <c r="D516" s="23"/>
    </row>
    <row r="517" spans="4:4" x14ac:dyDescent="0.45">
      <c r="D517" s="23"/>
    </row>
    <row r="518" spans="4:4" x14ac:dyDescent="0.45">
      <c r="D518" s="23"/>
    </row>
    <row r="519" spans="4:4" x14ac:dyDescent="0.45">
      <c r="D519" s="23"/>
    </row>
    <row r="520" spans="4:4" x14ac:dyDescent="0.45">
      <c r="D520" s="23"/>
    </row>
    <row r="521" spans="4:4" x14ac:dyDescent="0.45">
      <c r="D521" s="23"/>
    </row>
    <row r="522" spans="4:4" x14ac:dyDescent="0.45">
      <c r="D522" s="23"/>
    </row>
    <row r="523" spans="4:4" x14ac:dyDescent="0.45">
      <c r="D523" s="23"/>
    </row>
    <row r="524" spans="4:4" x14ac:dyDescent="0.45">
      <c r="D524" s="23"/>
    </row>
    <row r="525" spans="4:4" x14ac:dyDescent="0.45">
      <c r="D525" s="23"/>
    </row>
    <row r="526" spans="4:4" x14ac:dyDescent="0.45">
      <c r="D526" s="23"/>
    </row>
    <row r="527" spans="4:4" x14ac:dyDescent="0.45">
      <c r="D527" s="23"/>
    </row>
    <row r="528" spans="4:4" x14ac:dyDescent="0.45">
      <c r="D528" s="23"/>
    </row>
    <row r="529" spans="4:4" x14ac:dyDescent="0.45">
      <c r="D529" s="23"/>
    </row>
    <row r="530" spans="4:4" x14ac:dyDescent="0.45">
      <c r="D530" s="23"/>
    </row>
    <row r="531" spans="4:4" x14ac:dyDescent="0.45">
      <c r="D531" s="23"/>
    </row>
    <row r="532" spans="4:4" x14ac:dyDescent="0.45">
      <c r="D532" s="23"/>
    </row>
    <row r="533" spans="4:4" x14ac:dyDescent="0.45">
      <c r="D533" s="23"/>
    </row>
    <row r="534" spans="4:4" x14ac:dyDescent="0.45">
      <c r="D534" s="23"/>
    </row>
    <row r="535" spans="4:4" x14ac:dyDescent="0.45">
      <c r="D535" s="23"/>
    </row>
    <row r="536" spans="4:4" x14ac:dyDescent="0.45">
      <c r="D536" s="23"/>
    </row>
    <row r="537" spans="4:4" x14ac:dyDescent="0.45">
      <c r="D537" s="23"/>
    </row>
    <row r="538" spans="4:4" x14ac:dyDescent="0.45">
      <c r="D538" s="23"/>
    </row>
    <row r="539" spans="4:4" x14ac:dyDescent="0.45">
      <c r="D539" s="23"/>
    </row>
    <row r="540" spans="4:4" x14ac:dyDescent="0.45">
      <c r="D540" s="23"/>
    </row>
    <row r="541" spans="4:4" x14ac:dyDescent="0.45">
      <c r="D541" s="23"/>
    </row>
    <row r="542" spans="4:4" x14ac:dyDescent="0.45">
      <c r="D542" s="23"/>
    </row>
    <row r="543" spans="4:4" x14ac:dyDescent="0.45">
      <c r="D543" s="23"/>
    </row>
    <row r="544" spans="4:4" x14ac:dyDescent="0.45">
      <c r="D544" s="23"/>
    </row>
    <row r="545" spans="4:4" x14ac:dyDescent="0.45">
      <c r="D545" s="23"/>
    </row>
    <row r="546" spans="4:4" x14ac:dyDescent="0.45">
      <c r="D546" s="23"/>
    </row>
    <row r="547" spans="4:4" x14ac:dyDescent="0.45">
      <c r="D547" s="23"/>
    </row>
    <row r="548" spans="4:4" x14ac:dyDescent="0.45">
      <c r="D548" s="23"/>
    </row>
    <row r="549" spans="4:4" x14ac:dyDescent="0.45">
      <c r="D549" s="23"/>
    </row>
    <row r="550" spans="4:4" x14ac:dyDescent="0.45">
      <c r="D550" s="23"/>
    </row>
    <row r="551" spans="4:4" x14ac:dyDescent="0.45">
      <c r="D551" s="23"/>
    </row>
    <row r="552" spans="4:4" x14ac:dyDescent="0.45">
      <c r="D552" s="23"/>
    </row>
    <row r="553" spans="4:4" x14ac:dyDescent="0.45">
      <c r="D553" s="23"/>
    </row>
    <row r="554" spans="4:4" x14ac:dyDescent="0.45">
      <c r="D554" s="23"/>
    </row>
    <row r="555" spans="4:4" x14ac:dyDescent="0.45">
      <c r="D555" s="23"/>
    </row>
    <row r="556" spans="4:4" x14ac:dyDescent="0.45">
      <c r="D556" s="23"/>
    </row>
    <row r="557" spans="4:4" x14ac:dyDescent="0.45">
      <c r="D557" s="23"/>
    </row>
    <row r="558" spans="4:4" x14ac:dyDescent="0.45">
      <c r="D558" s="23"/>
    </row>
    <row r="559" spans="4:4" x14ac:dyDescent="0.45">
      <c r="D559" s="23"/>
    </row>
    <row r="560" spans="4:4" x14ac:dyDescent="0.45">
      <c r="D560" s="23"/>
    </row>
    <row r="561" spans="4:4" x14ac:dyDescent="0.45">
      <c r="D561" s="23"/>
    </row>
    <row r="562" spans="4:4" x14ac:dyDescent="0.45">
      <c r="D562" s="23"/>
    </row>
    <row r="563" spans="4:4" x14ac:dyDescent="0.45">
      <c r="D563" s="23"/>
    </row>
    <row r="564" spans="4:4" x14ac:dyDescent="0.45">
      <c r="D564" s="23"/>
    </row>
    <row r="565" spans="4:4" x14ac:dyDescent="0.45">
      <c r="D565" s="23"/>
    </row>
    <row r="566" spans="4:4" x14ac:dyDescent="0.45">
      <c r="D566" s="23"/>
    </row>
    <row r="567" spans="4:4" x14ac:dyDescent="0.45">
      <c r="D567" s="23"/>
    </row>
    <row r="568" spans="4:4" x14ac:dyDescent="0.45">
      <c r="D568" s="23"/>
    </row>
    <row r="569" spans="4:4" x14ac:dyDescent="0.45">
      <c r="D569" s="23"/>
    </row>
    <row r="570" spans="4:4" x14ac:dyDescent="0.45">
      <c r="D570" s="23"/>
    </row>
    <row r="571" spans="4:4" x14ac:dyDescent="0.45">
      <c r="D571" s="23"/>
    </row>
    <row r="572" spans="4:4" x14ac:dyDescent="0.45">
      <c r="D572" s="23"/>
    </row>
    <row r="573" spans="4:4" x14ac:dyDescent="0.45">
      <c r="D573" s="23"/>
    </row>
    <row r="574" spans="4:4" x14ac:dyDescent="0.45">
      <c r="D574" s="23"/>
    </row>
    <row r="575" spans="4:4" x14ac:dyDescent="0.45">
      <c r="D575" s="23"/>
    </row>
    <row r="576" spans="4:4" x14ac:dyDescent="0.45">
      <c r="D576" s="23"/>
    </row>
    <row r="577" spans="4:4" x14ac:dyDescent="0.45">
      <c r="D577" s="23"/>
    </row>
    <row r="578" spans="4:4" x14ac:dyDescent="0.45">
      <c r="D578" s="23"/>
    </row>
    <row r="579" spans="4:4" x14ac:dyDescent="0.45">
      <c r="D579" s="23"/>
    </row>
    <row r="580" spans="4:4" x14ac:dyDescent="0.45">
      <c r="D580" s="23"/>
    </row>
    <row r="581" spans="4:4" x14ac:dyDescent="0.45">
      <c r="D581" s="23"/>
    </row>
    <row r="582" spans="4:4" x14ac:dyDescent="0.45">
      <c r="D582" s="23"/>
    </row>
    <row r="583" spans="4:4" x14ac:dyDescent="0.45">
      <c r="D583" s="23"/>
    </row>
    <row r="584" spans="4:4" x14ac:dyDescent="0.45">
      <c r="D584" s="23"/>
    </row>
    <row r="585" spans="4:4" x14ac:dyDescent="0.45">
      <c r="D585" s="23"/>
    </row>
    <row r="586" spans="4:4" x14ac:dyDescent="0.45">
      <c r="D586" s="23"/>
    </row>
    <row r="587" spans="4:4" x14ac:dyDescent="0.45">
      <c r="D587" s="23"/>
    </row>
    <row r="588" spans="4:4" x14ac:dyDescent="0.45">
      <c r="D588" s="23"/>
    </row>
    <row r="589" spans="4:4" x14ac:dyDescent="0.45">
      <c r="D589" s="23"/>
    </row>
    <row r="590" spans="4:4" x14ac:dyDescent="0.45">
      <c r="D590" s="23"/>
    </row>
    <row r="591" spans="4:4" x14ac:dyDescent="0.45">
      <c r="D591" s="23"/>
    </row>
    <row r="592" spans="4:4" x14ac:dyDescent="0.45">
      <c r="D592" s="23"/>
    </row>
    <row r="593" spans="4:4" x14ac:dyDescent="0.45">
      <c r="D593" s="23"/>
    </row>
    <row r="594" spans="4:4" x14ac:dyDescent="0.45">
      <c r="D594" s="23"/>
    </row>
    <row r="595" spans="4:4" x14ac:dyDescent="0.45">
      <c r="D595" s="23"/>
    </row>
    <row r="596" spans="4:4" x14ac:dyDescent="0.45">
      <c r="D596" s="23"/>
    </row>
    <row r="597" spans="4:4" x14ac:dyDescent="0.45">
      <c r="D597" s="23"/>
    </row>
    <row r="598" spans="4:4" x14ac:dyDescent="0.45">
      <c r="D598" s="23"/>
    </row>
    <row r="599" spans="4:4" x14ac:dyDescent="0.45">
      <c r="D599" s="23"/>
    </row>
    <row r="600" spans="4:4" x14ac:dyDescent="0.45">
      <c r="D600" s="23"/>
    </row>
    <row r="601" spans="4:4" x14ac:dyDescent="0.45">
      <c r="D601" s="23"/>
    </row>
    <row r="602" spans="4:4" x14ac:dyDescent="0.45">
      <c r="D602" s="23"/>
    </row>
    <row r="603" spans="4:4" x14ac:dyDescent="0.45">
      <c r="D603" s="23"/>
    </row>
    <row r="604" spans="4:4" x14ac:dyDescent="0.45">
      <c r="D604" s="23"/>
    </row>
    <row r="605" spans="4:4" x14ac:dyDescent="0.45">
      <c r="D605" s="23"/>
    </row>
    <row r="606" spans="4:4" x14ac:dyDescent="0.45">
      <c r="D606" s="23"/>
    </row>
    <row r="607" spans="4:4" x14ac:dyDescent="0.45">
      <c r="D607" s="23"/>
    </row>
    <row r="608" spans="4:4" x14ac:dyDescent="0.45">
      <c r="D608" s="23"/>
    </row>
    <row r="609" spans="4:4" x14ac:dyDescent="0.45">
      <c r="D609" s="23"/>
    </row>
    <row r="610" spans="4:4" x14ac:dyDescent="0.45">
      <c r="D610" s="23"/>
    </row>
    <row r="611" spans="4:4" x14ac:dyDescent="0.45">
      <c r="D611" s="23"/>
    </row>
    <row r="612" spans="4:4" x14ac:dyDescent="0.45">
      <c r="D612" s="23"/>
    </row>
    <row r="613" spans="4:4" x14ac:dyDescent="0.45">
      <c r="D613" s="23"/>
    </row>
    <row r="614" spans="4:4" x14ac:dyDescent="0.45">
      <c r="D614" s="23"/>
    </row>
    <row r="615" spans="4:4" x14ac:dyDescent="0.45">
      <c r="D615" s="23"/>
    </row>
    <row r="616" spans="4:4" x14ac:dyDescent="0.45">
      <c r="D616" s="23"/>
    </row>
    <row r="617" spans="4:4" x14ac:dyDescent="0.45">
      <c r="D617" s="23"/>
    </row>
    <row r="618" spans="4:4" x14ac:dyDescent="0.45">
      <c r="D618" s="23"/>
    </row>
    <row r="619" spans="4:4" x14ac:dyDescent="0.45">
      <c r="D619" s="23"/>
    </row>
    <row r="620" spans="4:4" x14ac:dyDescent="0.45">
      <c r="D620" s="23"/>
    </row>
    <row r="621" spans="4:4" x14ac:dyDescent="0.45">
      <c r="D621" s="23"/>
    </row>
    <row r="622" spans="4:4" x14ac:dyDescent="0.45">
      <c r="D622" s="23"/>
    </row>
    <row r="623" spans="4:4" x14ac:dyDescent="0.45">
      <c r="D623" s="23"/>
    </row>
    <row r="624" spans="4:4" x14ac:dyDescent="0.45">
      <c r="D624" s="23"/>
    </row>
    <row r="625" spans="4:4" x14ac:dyDescent="0.45">
      <c r="D625" s="23"/>
    </row>
    <row r="626" spans="4:4" x14ac:dyDescent="0.45">
      <c r="D626" s="23"/>
    </row>
    <row r="627" spans="4:4" x14ac:dyDescent="0.45">
      <c r="D627" s="23"/>
    </row>
    <row r="628" spans="4:4" x14ac:dyDescent="0.45">
      <c r="D628" s="23"/>
    </row>
    <row r="629" spans="4:4" x14ac:dyDescent="0.45">
      <c r="D629" s="23"/>
    </row>
    <row r="630" spans="4:4" x14ac:dyDescent="0.45">
      <c r="D630" s="23"/>
    </row>
    <row r="631" spans="4:4" x14ac:dyDescent="0.45">
      <c r="D631" s="23"/>
    </row>
    <row r="632" spans="4:4" x14ac:dyDescent="0.45">
      <c r="D632" s="23"/>
    </row>
    <row r="633" spans="4:4" x14ac:dyDescent="0.45">
      <c r="D633" s="23"/>
    </row>
    <row r="634" spans="4:4" x14ac:dyDescent="0.45">
      <c r="D634" s="23"/>
    </row>
    <row r="635" spans="4:4" x14ac:dyDescent="0.45">
      <c r="D635" s="23"/>
    </row>
    <row r="636" spans="4:4" x14ac:dyDescent="0.45">
      <c r="D636" s="23"/>
    </row>
    <row r="637" spans="4:4" x14ac:dyDescent="0.45">
      <c r="D637" s="23"/>
    </row>
    <row r="638" spans="4:4" x14ac:dyDescent="0.45">
      <c r="D638" s="23"/>
    </row>
    <row r="639" spans="4:4" x14ac:dyDescent="0.45">
      <c r="D639" s="23"/>
    </row>
    <row r="640" spans="4:4" x14ac:dyDescent="0.45">
      <c r="D640" s="23"/>
    </row>
    <row r="641" spans="4:4" x14ac:dyDescent="0.45">
      <c r="D641" s="23"/>
    </row>
    <row r="642" spans="4:4" x14ac:dyDescent="0.45">
      <c r="D642" s="23"/>
    </row>
    <row r="643" spans="4:4" x14ac:dyDescent="0.45">
      <c r="D643" s="23"/>
    </row>
    <row r="644" spans="4:4" x14ac:dyDescent="0.45">
      <c r="D644" s="23"/>
    </row>
    <row r="645" spans="4:4" x14ac:dyDescent="0.45">
      <c r="D645" s="23"/>
    </row>
    <row r="646" spans="4:4" x14ac:dyDescent="0.45">
      <c r="D646" s="23"/>
    </row>
    <row r="647" spans="4:4" x14ac:dyDescent="0.45">
      <c r="D647" s="23"/>
    </row>
    <row r="648" spans="4:4" x14ac:dyDescent="0.45">
      <c r="D648" s="23"/>
    </row>
    <row r="649" spans="4:4" x14ac:dyDescent="0.45">
      <c r="D649" s="23"/>
    </row>
    <row r="650" spans="4:4" x14ac:dyDescent="0.45">
      <c r="D650" s="23"/>
    </row>
    <row r="651" spans="4:4" x14ac:dyDescent="0.45">
      <c r="D651" s="23"/>
    </row>
    <row r="652" spans="4:4" x14ac:dyDescent="0.45">
      <c r="D652" s="23"/>
    </row>
    <row r="653" spans="4:4" x14ac:dyDescent="0.45">
      <c r="D653" s="23"/>
    </row>
    <row r="654" spans="4:4" x14ac:dyDescent="0.45">
      <c r="D654" s="23"/>
    </row>
    <row r="655" spans="4:4" x14ac:dyDescent="0.45">
      <c r="D655" s="23"/>
    </row>
    <row r="656" spans="4:4" x14ac:dyDescent="0.45">
      <c r="D656" s="23"/>
    </row>
    <row r="657" spans="4:4" x14ac:dyDescent="0.45">
      <c r="D657" s="23"/>
    </row>
    <row r="658" spans="4:4" x14ac:dyDescent="0.45">
      <c r="D658" s="23"/>
    </row>
    <row r="659" spans="4:4" x14ac:dyDescent="0.45">
      <c r="D659" s="23"/>
    </row>
    <row r="660" spans="4:4" x14ac:dyDescent="0.45">
      <c r="D660" s="23"/>
    </row>
    <row r="661" spans="4:4" x14ac:dyDescent="0.45">
      <c r="D661" s="23"/>
    </row>
    <row r="662" spans="4:4" x14ac:dyDescent="0.45">
      <c r="D662" s="23"/>
    </row>
    <row r="663" spans="4:4" x14ac:dyDescent="0.45">
      <c r="D663" s="23"/>
    </row>
    <row r="664" spans="4:4" x14ac:dyDescent="0.45">
      <c r="D664" s="23"/>
    </row>
    <row r="665" spans="4:4" x14ac:dyDescent="0.45">
      <c r="D665" s="23"/>
    </row>
    <row r="666" spans="4:4" x14ac:dyDescent="0.45">
      <c r="D666" s="23"/>
    </row>
    <row r="667" spans="4:4" x14ac:dyDescent="0.45">
      <c r="D667" s="23"/>
    </row>
    <row r="668" spans="4:4" x14ac:dyDescent="0.45">
      <c r="D668" s="23"/>
    </row>
    <row r="669" spans="4:4" x14ac:dyDescent="0.45">
      <c r="D669" s="23"/>
    </row>
    <row r="670" spans="4:4" x14ac:dyDescent="0.45">
      <c r="D670" s="23"/>
    </row>
    <row r="671" spans="4:4" x14ac:dyDescent="0.45">
      <c r="D671" s="23"/>
    </row>
    <row r="672" spans="4:4" x14ac:dyDescent="0.45">
      <c r="D672" s="23"/>
    </row>
    <row r="673" spans="4:4" x14ac:dyDescent="0.45">
      <c r="D673" s="23"/>
    </row>
    <row r="674" spans="4:4" x14ac:dyDescent="0.45">
      <c r="D674" s="23"/>
    </row>
    <row r="675" spans="4:4" x14ac:dyDescent="0.45">
      <c r="D675" s="23"/>
    </row>
    <row r="676" spans="4:4" x14ac:dyDescent="0.45">
      <c r="D676" s="23"/>
    </row>
    <row r="677" spans="4:4" x14ac:dyDescent="0.45">
      <c r="D677" s="23"/>
    </row>
    <row r="678" spans="4:4" x14ac:dyDescent="0.45">
      <c r="D678" s="23"/>
    </row>
    <row r="679" spans="4:4" x14ac:dyDescent="0.45">
      <c r="D679" s="23"/>
    </row>
    <row r="680" spans="4:4" x14ac:dyDescent="0.45">
      <c r="D680" s="23"/>
    </row>
    <row r="681" spans="4:4" x14ac:dyDescent="0.45">
      <c r="D681" s="23"/>
    </row>
    <row r="682" spans="4:4" x14ac:dyDescent="0.45">
      <c r="D682" s="23"/>
    </row>
    <row r="683" spans="4:4" x14ac:dyDescent="0.45">
      <c r="D683" s="23"/>
    </row>
    <row r="684" spans="4:4" x14ac:dyDescent="0.45">
      <c r="D684" s="23"/>
    </row>
    <row r="685" spans="4:4" x14ac:dyDescent="0.45">
      <c r="D685" s="23"/>
    </row>
    <row r="686" spans="4:4" x14ac:dyDescent="0.45">
      <c r="D686" s="23"/>
    </row>
    <row r="687" spans="4:4" x14ac:dyDescent="0.45">
      <c r="D687" s="23"/>
    </row>
    <row r="688" spans="4:4" x14ac:dyDescent="0.45">
      <c r="D688" s="23"/>
    </row>
    <row r="689" spans="4:4" x14ac:dyDescent="0.45">
      <c r="D689" s="23"/>
    </row>
    <row r="690" spans="4:4" x14ac:dyDescent="0.45">
      <c r="D690" s="23"/>
    </row>
    <row r="691" spans="4:4" x14ac:dyDescent="0.45">
      <c r="D691" s="23"/>
    </row>
    <row r="692" spans="4:4" x14ac:dyDescent="0.45">
      <c r="D692" s="23"/>
    </row>
    <row r="693" spans="4:4" x14ac:dyDescent="0.45">
      <c r="D693" s="23"/>
    </row>
    <row r="694" spans="4:4" x14ac:dyDescent="0.45">
      <c r="D694" s="23"/>
    </row>
    <row r="695" spans="4:4" x14ac:dyDescent="0.45">
      <c r="D695" s="23"/>
    </row>
    <row r="696" spans="4:4" x14ac:dyDescent="0.45">
      <c r="D696" s="23"/>
    </row>
    <row r="697" spans="4:4" x14ac:dyDescent="0.45">
      <c r="D697" s="23"/>
    </row>
    <row r="698" spans="4:4" x14ac:dyDescent="0.45">
      <c r="D698" s="23"/>
    </row>
    <row r="699" spans="4:4" x14ac:dyDescent="0.45">
      <c r="D699" s="23"/>
    </row>
    <row r="700" spans="4:4" x14ac:dyDescent="0.45">
      <c r="D700" s="23"/>
    </row>
    <row r="701" spans="4:4" x14ac:dyDescent="0.45">
      <c r="D701" s="23"/>
    </row>
    <row r="702" spans="4:4" x14ac:dyDescent="0.45">
      <c r="D702" s="23"/>
    </row>
    <row r="703" spans="4:4" x14ac:dyDescent="0.45">
      <c r="D703" s="23"/>
    </row>
    <row r="704" spans="4:4" x14ac:dyDescent="0.45">
      <c r="D704" s="23"/>
    </row>
    <row r="705" spans="4:4" x14ac:dyDescent="0.45">
      <c r="D705" s="23"/>
    </row>
    <row r="706" spans="4:4" x14ac:dyDescent="0.45">
      <c r="D706" s="23"/>
    </row>
    <row r="707" spans="4:4" x14ac:dyDescent="0.45">
      <c r="D707" s="23"/>
    </row>
    <row r="708" spans="4:4" x14ac:dyDescent="0.45">
      <c r="D708" s="23"/>
    </row>
    <row r="709" spans="4:4" x14ac:dyDescent="0.45">
      <c r="D709" s="23"/>
    </row>
    <row r="710" spans="4:4" x14ac:dyDescent="0.45">
      <c r="D710" s="23"/>
    </row>
    <row r="711" spans="4:4" x14ac:dyDescent="0.45">
      <c r="D711" s="23"/>
    </row>
    <row r="712" spans="4:4" x14ac:dyDescent="0.45">
      <c r="D712" s="23"/>
    </row>
    <row r="713" spans="4:4" x14ac:dyDescent="0.45">
      <c r="D713" s="23"/>
    </row>
    <row r="714" spans="4:4" x14ac:dyDescent="0.45">
      <c r="D714" s="23"/>
    </row>
    <row r="715" spans="4:4" x14ac:dyDescent="0.45">
      <c r="D715" s="23"/>
    </row>
    <row r="716" spans="4:4" x14ac:dyDescent="0.45">
      <c r="D716" s="23"/>
    </row>
    <row r="717" spans="4:4" x14ac:dyDescent="0.45">
      <c r="D717" s="23"/>
    </row>
    <row r="718" spans="4:4" x14ac:dyDescent="0.45">
      <c r="D718" s="23"/>
    </row>
    <row r="719" spans="4:4" x14ac:dyDescent="0.45">
      <c r="D719" s="23"/>
    </row>
    <row r="720" spans="4:4" x14ac:dyDescent="0.45">
      <c r="D720" s="23"/>
    </row>
    <row r="721" spans="4:4" x14ac:dyDescent="0.45">
      <c r="D721" s="23"/>
    </row>
    <row r="722" spans="4:4" x14ac:dyDescent="0.45">
      <c r="D722" s="23"/>
    </row>
    <row r="723" spans="4:4" x14ac:dyDescent="0.45">
      <c r="D723" s="23"/>
    </row>
    <row r="724" spans="4:4" x14ac:dyDescent="0.45">
      <c r="D724" s="23"/>
    </row>
    <row r="725" spans="4:4" x14ac:dyDescent="0.45">
      <c r="D725" s="23"/>
    </row>
    <row r="726" spans="4:4" x14ac:dyDescent="0.45">
      <c r="D726" s="23"/>
    </row>
    <row r="727" spans="4:4" x14ac:dyDescent="0.45">
      <c r="D727" s="23"/>
    </row>
    <row r="728" spans="4:4" x14ac:dyDescent="0.45">
      <c r="D728" s="23"/>
    </row>
    <row r="729" spans="4:4" x14ac:dyDescent="0.45">
      <c r="D729" s="23"/>
    </row>
    <row r="730" spans="4:4" x14ac:dyDescent="0.45">
      <c r="D730" s="23"/>
    </row>
    <row r="731" spans="4:4" x14ac:dyDescent="0.45">
      <c r="D731" s="23"/>
    </row>
    <row r="732" spans="4:4" x14ac:dyDescent="0.45">
      <c r="D732" s="23"/>
    </row>
    <row r="733" spans="4:4" x14ac:dyDescent="0.45">
      <c r="D733" s="23"/>
    </row>
    <row r="734" spans="4:4" x14ac:dyDescent="0.45">
      <c r="D734" s="23"/>
    </row>
    <row r="735" spans="4:4" x14ac:dyDescent="0.45">
      <c r="D735" s="23"/>
    </row>
    <row r="736" spans="4:4" x14ac:dyDescent="0.45">
      <c r="D736" s="23"/>
    </row>
    <row r="737" spans="4:4" x14ac:dyDescent="0.45">
      <c r="D737" s="23"/>
    </row>
    <row r="738" spans="4:4" x14ac:dyDescent="0.45">
      <c r="D738" s="23"/>
    </row>
    <row r="739" spans="4:4" x14ac:dyDescent="0.45">
      <c r="D739" s="23"/>
    </row>
    <row r="740" spans="4:4" x14ac:dyDescent="0.45">
      <c r="D740" s="23"/>
    </row>
    <row r="741" spans="4:4" x14ac:dyDescent="0.45">
      <c r="D741" s="23"/>
    </row>
    <row r="742" spans="4:4" x14ac:dyDescent="0.45">
      <c r="D742" s="23"/>
    </row>
    <row r="743" spans="4:4" x14ac:dyDescent="0.45">
      <c r="D743" s="23"/>
    </row>
    <row r="744" spans="4:4" x14ac:dyDescent="0.45">
      <c r="D744" s="23"/>
    </row>
    <row r="745" spans="4:4" x14ac:dyDescent="0.45">
      <c r="D745" s="23"/>
    </row>
    <row r="746" spans="4:4" x14ac:dyDescent="0.45">
      <c r="D746" s="23"/>
    </row>
    <row r="747" spans="4:4" x14ac:dyDescent="0.45">
      <c r="D747" s="23"/>
    </row>
    <row r="748" spans="4:4" x14ac:dyDescent="0.45">
      <c r="D748" s="23"/>
    </row>
    <row r="749" spans="4:4" x14ac:dyDescent="0.45">
      <c r="D749" s="23"/>
    </row>
    <row r="750" spans="4:4" x14ac:dyDescent="0.45">
      <c r="D750" s="23"/>
    </row>
    <row r="751" spans="4:4" x14ac:dyDescent="0.45">
      <c r="D751" s="23"/>
    </row>
    <row r="752" spans="4:4" x14ac:dyDescent="0.45">
      <c r="D752" s="23"/>
    </row>
    <row r="753" spans="4:4" x14ac:dyDescent="0.45">
      <c r="D753" s="23"/>
    </row>
    <row r="754" spans="4:4" x14ac:dyDescent="0.45">
      <c r="D754" s="23"/>
    </row>
    <row r="755" spans="4:4" x14ac:dyDescent="0.45">
      <c r="D755" s="23"/>
    </row>
    <row r="756" spans="4:4" x14ac:dyDescent="0.45">
      <c r="D756" s="23"/>
    </row>
    <row r="757" spans="4:4" x14ac:dyDescent="0.45">
      <c r="D757" s="23"/>
    </row>
    <row r="758" spans="4:4" x14ac:dyDescent="0.45">
      <c r="D758" s="23"/>
    </row>
    <row r="759" spans="4:4" x14ac:dyDescent="0.45">
      <c r="D759" s="23"/>
    </row>
    <row r="760" spans="4:4" x14ac:dyDescent="0.45">
      <c r="D760" s="23"/>
    </row>
    <row r="761" spans="4:4" x14ac:dyDescent="0.45">
      <c r="D761" s="23"/>
    </row>
    <row r="762" spans="4:4" x14ac:dyDescent="0.45">
      <c r="D762" s="23"/>
    </row>
    <row r="763" spans="4:4" x14ac:dyDescent="0.45">
      <c r="D763" s="23"/>
    </row>
    <row r="764" spans="4:4" x14ac:dyDescent="0.45">
      <c r="D764" s="23"/>
    </row>
    <row r="765" spans="4:4" x14ac:dyDescent="0.45">
      <c r="D765" s="23"/>
    </row>
    <row r="766" spans="4:4" x14ac:dyDescent="0.45">
      <c r="D766" s="23"/>
    </row>
    <row r="767" spans="4:4" x14ac:dyDescent="0.45">
      <c r="D767" s="23"/>
    </row>
    <row r="768" spans="4:4" x14ac:dyDescent="0.45">
      <c r="D768" s="23"/>
    </row>
    <row r="769" spans="4:4" x14ac:dyDescent="0.45">
      <c r="D769" s="23"/>
    </row>
    <row r="770" spans="4:4" x14ac:dyDescent="0.45">
      <c r="D770" s="23"/>
    </row>
    <row r="771" spans="4:4" x14ac:dyDescent="0.45">
      <c r="D771" s="23"/>
    </row>
    <row r="772" spans="4:4" x14ac:dyDescent="0.45">
      <c r="D772" s="23"/>
    </row>
    <row r="773" spans="4:4" x14ac:dyDescent="0.45">
      <c r="D773" s="23"/>
    </row>
    <row r="774" spans="4:4" x14ac:dyDescent="0.45">
      <c r="D774" s="23"/>
    </row>
    <row r="775" spans="4:4" x14ac:dyDescent="0.45">
      <c r="D775" s="23"/>
    </row>
    <row r="776" spans="4:4" x14ac:dyDescent="0.45">
      <c r="D776" s="23"/>
    </row>
    <row r="777" spans="4:4" x14ac:dyDescent="0.45">
      <c r="D777" s="23"/>
    </row>
    <row r="778" spans="4:4" x14ac:dyDescent="0.45">
      <c r="D778" s="23"/>
    </row>
    <row r="779" spans="4:4" x14ac:dyDescent="0.45">
      <c r="D779" s="23"/>
    </row>
    <row r="780" spans="4:4" x14ac:dyDescent="0.45">
      <c r="D780" s="23"/>
    </row>
    <row r="781" spans="4:4" x14ac:dyDescent="0.45">
      <c r="D781" s="23"/>
    </row>
    <row r="782" spans="4:4" x14ac:dyDescent="0.45">
      <c r="D782" s="23"/>
    </row>
    <row r="783" spans="4:4" x14ac:dyDescent="0.45">
      <c r="D783" s="23"/>
    </row>
    <row r="784" spans="4:4" x14ac:dyDescent="0.45">
      <c r="D784" s="23"/>
    </row>
    <row r="785" spans="4:4" x14ac:dyDescent="0.45">
      <c r="D785" s="23"/>
    </row>
    <row r="786" spans="4:4" x14ac:dyDescent="0.45">
      <c r="D786" s="23"/>
    </row>
    <row r="787" spans="4:4" x14ac:dyDescent="0.45">
      <c r="D787" s="23"/>
    </row>
    <row r="788" spans="4:4" x14ac:dyDescent="0.45">
      <c r="D788" s="23"/>
    </row>
    <row r="789" spans="4:4" x14ac:dyDescent="0.45">
      <c r="D789" s="23"/>
    </row>
    <row r="790" spans="4:4" x14ac:dyDescent="0.45">
      <c r="D790" s="23"/>
    </row>
    <row r="791" spans="4:4" x14ac:dyDescent="0.45">
      <c r="D791" s="23"/>
    </row>
    <row r="792" spans="4:4" x14ac:dyDescent="0.45">
      <c r="D792" s="23"/>
    </row>
    <row r="793" spans="4:4" x14ac:dyDescent="0.45">
      <c r="D793" s="23"/>
    </row>
    <row r="794" spans="4:4" x14ac:dyDescent="0.45">
      <c r="D794" s="23"/>
    </row>
    <row r="795" spans="4:4" x14ac:dyDescent="0.45">
      <c r="D795" s="23"/>
    </row>
    <row r="796" spans="4:4" x14ac:dyDescent="0.45">
      <c r="D796" s="23"/>
    </row>
    <row r="797" spans="4:4" x14ac:dyDescent="0.45">
      <c r="D797" s="23"/>
    </row>
    <row r="798" spans="4:4" x14ac:dyDescent="0.45">
      <c r="D798" s="23"/>
    </row>
    <row r="799" spans="4:4" x14ac:dyDescent="0.45">
      <c r="D799" s="23"/>
    </row>
    <row r="800" spans="4:4" x14ac:dyDescent="0.45">
      <c r="D800" s="23"/>
    </row>
    <row r="801" spans="4:4" x14ac:dyDescent="0.45">
      <c r="D801" s="23"/>
    </row>
    <row r="802" spans="4:4" x14ac:dyDescent="0.45">
      <c r="D802" s="23"/>
    </row>
    <row r="803" spans="4:4" x14ac:dyDescent="0.45">
      <c r="D803" s="23"/>
    </row>
    <row r="804" spans="4:4" x14ac:dyDescent="0.45">
      <c r="D804" s="23"/>
    </row>
    <row r="805" spans="4:4" x14ac:dyDescent="0.45">
      <c r="D805" s="23"/>
    </row>
    <row r="806" spans="4:4" x14ac:dyDescent="0.45">
      <c r="D806" s="23"/>
    </row>
    <row r="807" spans="4:4" x14ac:dyDescent="0.45">
      <c r="D807" s="23"/>
    </row>
    <row r="808" spans="4:4" x14ac:dyDescent="0.45">
      <c r="D808" s="23"/>
    </row>
    <row r="809" spans="4:4" x14ac:dyDescent="0.45">
      <c r="D809" s="23"/>
    </row>
    <row r="810" spans="4:4" x14ac:dyDescent="0.45">
      <c r="D810" s="23"/>
    </row>
    <row r="811" spans="4:4" x14ac:dyDescent="0.45">
      <c r="D811" s="23"/>
    </row>
    <row r="812" spans="4:4" x14ac:dyDescent="0.45">
      <c r="D812" s="23"/>
    </row>
    <row r="813" spans="4:4" x14ac:dyDescent="0.45">
      <c r="D813" s="23"/>
    </row>
    <row r="814" spans="4:4" x14ac:dyDescent="0.45">
      <c r="D814" s="23"/>
    </row>
    <row r="815" spans="4:4" x14ac:dyDescent="0.45">
      <c r="D815" s="23"/>
    </row>
    <row r="816" spans="4:4" x14ac:dyDescent="0.45">
      <c r="D816" s="23"/>
    </row>
    <row r="817" spans="4:4" x14ac:dyDescent="0.45">
      <c r="D817" s="23"/>
    </row>
    <row r="818" spans="4:4" x14ac:dyDescent="0.45">
      <c r="D818" s="23"/>
    </row>
    <row r="819" spans="4:4" x14ac:dyDescent="0.45">
      <c r="D819" s="23"/>
    </row>
    <row r="820" spans="4:4" x14ac:dyDescent="0.45">
      <c r="D820" s="23"/>
    </row>
    <row r="821" spans="4:4" x14ac:dyDescent="0.45">
      <c r="D821" s="23"/>
    </row>
    <row r="822" spans="4:4" x14ac:dyDescent="0.45">
      <c r="D822" s="23"/>
    </row>
    <row r="823" spans="4:4" x14ac:dyDescent="0.45">
      <c r="D823" s="23"/>
    </row>
    <row r="824" spans="4:4" x14ac:dyDescent="0.45">
      <c r="D824" s="23"/>
    </row>
    <row r="825" spans="4:4" x14ac:dyDescent="0.45">
      <c r="D825" s="23"/>
    </row>
    <row r="826" spans="4:4" x14ac:dyDescent="0.45">
      <c r="D826" s="23"/>
    </row>
    <row r="827" spans="4:4" x14ac:dyDescent="0.45">
      <c r="D827" s="23"/>
    </row>
    <row r="828" spans="4:4" x14ac:dyDescent="0.45">
      <c r="D828" s="23"/>
    </row>
    <row r="829" spans="4:4" x14ac:dyDescent="0.45">
      <c r="D829" s="23"/>
    </row>
    <row r="830" spans="4:4" x14ac:dyDescent="0.45">
      <c r="D830" s="23"/>
    </row>
    <row r="831" spans="4:4" x14ac:dyDescent="0.45">
      <c r="D831" s="23"/>
    </row>
    <row r="832" spans="4:4" x14ac:dyDescent="0.45">
      <c r="D832" s="23"/>
    </row>
    <row r="833" spans="4:4" x14ac:dyDescent="0.45">
      <c r="D833" s="23"/>
    </row>
    <row r="834" spans="4:4" x14ac:dyDescent="0.45">
      <c r="D834" s="23"/>
    </row>
    <row r="835" spans="4:4" x14ac:dyDescent="0.45">
      <c r="D835" s="23"/>
    </row>
    <row r="836" spans="4:4" x14ac:dyDescent="0.45">
      <c r="D836" s="23"/>
    </row>
    <row r="837" spans="4:4" x14ac:dyDescent="0.45">
      <c r="D837" s="23"/>
    </row>
    <row r="838" spans="4:4" x14ac:dyDescent="0.45">
      <c r="D838" s="23"/>
    </row>
    <row r="839" spans="4:4" x14ac:dyDescent="0.45">
      <c r="D839" s="23"/>
    </row>
    <row r="840" spans="4:4" x14ac:dyDescent="0.45">
      <c r="D840" s="23"/>
    </row>
    <row r="841" spans="4:4" x14ac:dyDescent="0.45">
      <c r="D841" s="23"/>
    </row>
    <row r="842" spans="4:4" x14ac:dyDescent="0.45">
      <c r="D842" s="23"/>
    </row>
    <row r="843" spans="4:4" x14ac:dyDescent="0.45">
      <c r="D843" s="23"/>
    </row>
    <row r="844" spans="4:4" x14ac:dyDescent="0.45">
      <c r="D844" s="23"/>
    </row>
    <row r="845" spans="4:4" x14ac:dyDescent="0.45">
      <c r="D845" s="23"/>
    </row>
    <row r="846" spans="4:4" x14ac:dyDescent="0.45">
      <c r="D846" s="23"/>
    </row>
    <row r="847" spans="4:4" x14ac:dyDescent="0.45">
      <c r="D847" s="23"/>
    </row>
    <row r="848" spans="4:4" x14ac:dyDescent="0.45">
      <c r="D848" s="23"/>
    </row>
    <row r="849" spans="4:4" x14ac:dyDescent="0.45">
      <c r="D849" s="23"/>
    </row>
    <row r="850" spans="4:4" x14ac:dyDescent="0.45">
      <c r="D850" s="23"/>
    </row>
    <row r="851" spans="4:4" x14ac:dyDescent="0.45">
      <c r="D851" s="23"/>
    </row>
    <row r="852" spans="4:4" x14ac:dyDescent="0.45">
      <c r="D852" s="23"/>
    </row>
    <row r="853" spans="4:4" x14ac:dyDescent="0.45">
      <c r="D853" s="23"/>
    </row>
    <row r="854" spans="4:4" x14ac:dyDescent="0.45">
      <c r="D854" s="23"/>
    </row>
    <row r="855" spans="4:4" x14ac:dyDescent="0.45">
      <c r="D855" s="23"/>
    </row>
    <row r="856" spans="4:4" x14ac:dyDescent="0.45">
      <c r="D856" s="23"/>
    </row>
    <row r="857" spans="4:4" x14ac:dyDescent="0.45">
      <c r="D857" s="23"/>
    </row>
    <row r="858" spans="4:4" x14ac:dyDescent="0.45">
      <c r="D858" s="23"/>
    </row>
    <row r="859" spans="4:4" x14ac:dyDescent="0.45">
      <c r="D859" s="23"/>
    </row>
    <row r="860" spans="4:4" x14ac:dyDescent="0.45">
      <c r="D860" s="23"/>
    </row>
    <row r="861" spans="4:4" x14ac:dyDescent="0.45">
      <c r="D861" s="23"/>
    </row>
    <row r="862" spans="4:4" x14ac:dyDescent="0.45">
      <c r="D862" s="23"/>
    </row>
    <row r="863" spans="4:4" x14ac:dyDescent="0.45">
      <c r="D863" s="23"/>
    </row>
    <row r="864" spans="4:4" x14ac:dyDescent="0.45">
      <c r="D864" s="23"/>
    </row>
    <row r="865" spans="4:4" x14ac:dyDescent="0.45">
      <c r="D865" s="23"/>
    </row>
    <row r="866" spans="4:4" x14ac:dyDescent="0.45">
      <c r="D866" s="23"/>
    </row>
    <row r="867" spans="4:4" x14ac:dyDescent="0.45">
      <c r="D867" s="23"/>
    </row>
    <row r="868" spans="4:4" x14ac:dyDescent="0.45">
      <c r="D868" s="23"/>
    </row>
    <row r="869" spans="4:4" x14ac:dyDescent="0.45">
      <c r="D869" s="23"/>
    </row>
    <row r="870" spans="4:4" x14ac:dyDescent="0.45">
      <c r="D870" s="23"/>
    </row>
    <row r="871" spans="4:4" x14ac:dyDescent="0.45">
      <c r="D871" s="23"/>
    </row>
    <row r="872" spans="4:4" x14ac:dyDescent="0.45">
      <c r="D872" s="23"/>
    </row>
    <row r="873" spans="4:4" x14ac:dyDescent="0.45">
      <c r="D873" s="23"/>
    </row>
    <row r="874" spans="4:4" x14ac:dyDescent="0.45">
      <c r="D874" s="23"/>
    </row>
    <row r="875" spans="4:4" x14ac:dyDescent="0.45">
      <c r="D875" s="23"/>
    </row>
    <row r="876" spans="4:4" x14ac:dyDescent="0.45">
      <c r="D876" s="23"/>
    </row>
    <row r="877" spans="4:4" x14ac:dyDescent="0.45">
      <c r="D877" s="23"/>
    </row>
    <row r="878" spans="4:4" x14ac:dyDescent="0.45">
      <c r="D878" s="23"/>
    </row>
    <row r="879" spans="4:4" x14ac:dyDescent="0.45">
      <c r="D879" s="23"/>
    </row>
    <row r="880" spans="4:4" x14ac:dyDescent="0.45">
      <c r="D880" s="23"/>
    </row>
    <row r="881" spans="4:4" x14ac:dyDescent="0.45">
      <c r="D881" s="23"/>
    </row>
    <row r="882" spans="4:4" x14ac:dyDescent="0.45">
      <c r="D882" s="23"/>
    </row>
    <row r="883" spans="4:4" x14ac:dyDescent="0.45">
      <c r="D883" s="23"/>
    </row>
    <row r="884" spans="4:4" x14ac:dyDescent="0.45">
      <c r="D884" s="23"/>
    </row>
    <row r="885" spans="4:4" x14ac:dyDescent="0.45">
      <c r="D885" s="23"/>
    </row>
    <row r="886" spans="4:4" x14ac:dyDescent="0.45">
      <c r="D886" s="23"/>
    </row>
    <row r="887" spans="4:4" x14ac:dyDescent="0.45">
      <c r="D887" s="23"/>
    </row>
    <row r="888" spans="4:4" x14ac:dyDescent="0.45">
      <c r="D888" s="23"/>
    </row>
    <row r="889" spans="4:4" x14ac:dyDescent="0.45">
      <c r="D889" s="23"/>
    </row>
    <row r="890" spans="4:4" x14ac:dyDescent="0.45">
      <c r="D890" s="23"/>
    </row>
    <row r="891" spans="4:4" x14ac:dyDescent="0.45">
      <c r="D891" s="23"/>
    </row>
    <row r="892" spans="4:4" x14ac:dyDescent="0.45">
      <c r="D892" s="23"/>
    </row>
    <row r="893" spans="4:4" x14ac:dyDescent="0.45">
      <c r="D893" s="23"/>
    </row>
    <row r="894" spans="4:4" x14ac:dyDescent="0.45">
      <c r="D894" s="23"/>
    </row>
    <row r="895" spans="4:4" x14ac:dyDescent="0.45">
      <c r="D895" s="23"/>
    </row>
    <row r="896" spans="4:4" x14ac:dyDescent="0.45">
      <c r="D896" s="23"/>
    </row>
    <row r="897" spans="4:4" x14ac:dyDescent="0.45">
      <c r="D897" s="23"/>
    </row>
    <row r="898" spans="4:4" x14ac:dyDescent="0.45">
      <c r="D898" s="23"/>
    </row>
    <row r="899" spans="4:4" x14ac:dyDescent="0.45">
      <c r="D899" s="23"/>
    </row>
    <row r="900" spans="4:4" x14ac:dyDescent="0.45">
      <c r="D900" s="23"/>
    </row>
    <row r="901" spans="4:4" x14ac:dyDescent="0.45">
      <c r="D901" s="23"/>
    </row>
    <row r="902" spans="4:4" x14ac:dyDescent="0.45">
      <c r="D902" s="23"/>
    </row>
    <row r="903" spans="4:4" x14ac:dyDescent="0.45">
      <c r="D903" s="23"/>
    </row>
    <row r="904" spans="4:4" x14ac:dyDescent="0.45">
      <c r="D904" s="23"/>
    </row>
    <row r="905" spans="4:4" x14ac:dyDescent="0.45">
      <c r="D905" s="23"/>
    </row>
    <row r="906" spans="4:4" x14ac:dyDescent="0.45">
      <c r="D906" s="23"/>
    </row>
    <row r="907" spans="4:4" x14ac:dyDescent="0.45">
      <c r="D907" s="23"/>
    </row>
    <row r="908" spans="4:4" x14ac:dyDescent="0.45">
      <c r="D908" s="23"/>
    </row>
    <row r="909" spans="4:4" x14ac:dyDescent="0.45">
      <c r="D909" s="23"/>
    </row>
    <row r="910" spans="4:4" x14ac:dyDescent="0.45">
      <c r="D910" s="23"/>
    </row>
    <row r="911" spans="4:4" x14ac:dyDescent="0.45">
      <c r="D911" s="23"/>
    </row>
    <row r="912" spans="4:4" x14ac:dyDescent="0.45">
      <c r="D912" s="23"/>
    </row>
    <row r="913" spans="4:4" x14ac:dyDescent="0.45">
      <c r="D913" s="23"/>
    </row>
    <row r="914" spans="4:4" x14ac:dyDescent="0.45">
      <c r="D914" s="23"/>
    </row>
    <row r="915" spans="4:4" x14ac:dyDescent="0.45">
      <c r="D915" s="23"/>
    </row>
    <row r="916" spans="4:4" x14ac:dyDescent="0.45">
      <c r="D916" s="23"/>
    </row>
    <row r="917" spans="4:4" x14ac:dyDescent="0.45">
      <c r="D917" s="23"/>
    </row>
    <row r="918" spans="4:4" x14ac:dyDescent="0.45">
      <c r="D918" s="23"/>
    </row>
    <row r="919" spans="4:4" x14ac:dyDescent="0.45">
      <c r="D919" s="23"/>
    </row>
    <row r="920" spans="4:4" x14ac:dyDescent="0.45">
      <c r="D920" s="23"/>
    </row>
    <row r="921" spans="4:4" x14ac:dyDescent="0.45">
      <c r="D921" s="23"/>
    </row>
    <row r="922" spans="4:4" x14ac:dyDescent="0.45">
      <c r="D922" s="23"/>
    </row>
    <row r="923" spans="4:4" x14ac:dyDescent="0.45">
      <c r="D923" s="23"/>
    </row>
    <row r="924" spans="4:4" x14ac:dyDescent="0.45">
      <c r="D924" s="23"/>
    </row>
    <row r="925" spans="4:4" x14ac:dyDescent="0.45">
      <c r="D925" s="23"/>
    </row>
    <row r="926" spans="4:4" x14ac:dyDescent="0.45">
      <c r="D926" s="23"/>
    </row>
    <row r="927" spans="4:4" x14ac:dyDescent="0.45">
      <c r="D927" s="23"/>
    </row>
    <row r="928" spans="4:4" x14ac:dyDescent="0.45">
      <c r="D928" s="23"/>
    </row>
    <row r="929" spans="4:4" x14ac:dyDescent="0.45">
      <c r="D929" s="23"/>
    </row>
    <row r="930" spans="4:4" x14ac:dyDescent="0.45">
      <c r="D930" s="23"/>
    </row>
    <row r="931" spans="4:4" x14ac:dyDescent="0.45">
      <c r="D931" s="23"/>
    </row>
    <row r="932" spans="4:4" x14ac:dyDescent="0.45">
      <c r="D932" s="23"/>
    </row>
    <row r="933" spans="4:4" x14ac:dyDescent="0.45">
      <c r="D933" s="23"/>
    </row>
    <row r="934" spans="4:4" x14ac:dyDescent="0.45">
      <c r="D934" s="23"/>
    </row>
    <row r="935" spans="4:4" x14ac:dyDescent="0.45">
      <c r="D935" s="23"/>
    </row>
    <row r="936" spans="4:4" x14ac:dyDescent="0.45">
      <c r="D936" s="23"/>
    </row>
    <row r="937" spans="4:4" x14ac:dyDescent="0.45">
      <c r="D937" s="23"/>
    </row>
    <row r="938" spans="4:4" x14ac:dyDescent="0.45">
      <c r="D938" s="23"/>
    </row>
    <row r="939" spans="4:4" x14ac:dyDescent="0.45">
      <c r="D939" s="23"/>
    </row>
    <row r="940" spans="4:4" x14ac:dyDescent="0.45">
      <c r="D940" s="23"/>
    </row>
    <row r="941" spans="4:4" x14ac:dyDescent="0.45">
      <c r="D941" s="23"/>
    </row>
    <row r="942" spans="4:4" x14ac:dyDescent="0.45">
      <c r="D942" s="23"/>
    </row>
    <row r="943" spans="4:4" x14ac:dyDescent="0.45">
      <c r="D943" s="23"/>
    </row>
    <row r="944" spans="4:4" x14ac:dyDescent="0.45">
      <c r="D944" s="23"/>
    </row>
    <row r="945" spans="4:4" x14ac:dyDescent="0.45">
      <c r="D945" s="23"/>
    </row>
    <row r="946" spans="4:4" x14ac:dyDescent="0.45">
      <c r="D946" s="23"/>
    </row>
    <row r="947" spans="4:4" x14ac:dyDescent="0.45">
      <c r="D947" s="23"/>
    </row>
    <row r="948" spans="4:4" x14ac:dyDescent="0.45">
      <c r="D948" s="23"/>
    </row>
    <row r="949" spans="4:4" x14ac:dyDescent="0.45">
      <c r="D949" s="23"/>
    </row>
    <row r="950" spans="4:4" x14ac:dyDescent="0.45">
      <c r="D950" s="23"/>
    </row>
    <row r="951" spans="4:4" x14ac:dyDescent="0.45">
      <c r="D951" s="23"/>
    </row>
    <row r="952" spans="4:4" x14ac:dyDescent="0.45">
      <c r="D952" s="23"/>
    </row>
    <row r="953" spans="4:4" x14ac:dyDescent="0.45">
      <c r="D953" s="23"/>
    </row>
    <row r="954" spans="4:4" x14ac:dyDescent="0.45">
      <c r="D954" s="23"/>
    </row>
    <row r="955" spans="4:4" x14ac:dyDescent="0.45">
      <c r="D955" s="23"/>
    </row>
    <row r="956" spans="4:4" x14ac:dyDescent="0.45">
      <c r="D956" s="23"/>
    </row>
    <row r="957" spans="4:4" x14ac:dyDescent="0.45">
      <c r="D957" s="23"/>
    </row>
    <row r="958" spans="4:4" x14ac:dyDescent="0.45">
      <c r="D958" s="23"/>
    </row>
    <row r="959" spans="4:4" x14ac:dyDescent="0.45">
      <c r="D959" s="23"/>
    </row>
    <row r="960" spans="4:4" x14ac:dyDescent="0.45">
      <c r="D960" s="23"/>
    </row>
    <row r="961" spans="4:4" x14ac:dyDescent="0.45">
      <c r="D961" s="23"/>
    </row>
    <row r="962" spans="4:4" x14ac:dyDescent="0.45">
      <c r="D962" s="23"/>
    </row>
    <row r="963" spans="4:4" x14ac:dyDescent="0.45">
      <c r="D963" s="23"/>
    </row>
    <row r="964" spans="4:4" x14ac:dyDescent="0.45">
      <c r="D964" s="23"/>
    </row>
    <row r="965" spans="4:4" x14ac:dyDescent="0.45">
      <c r="D965" s="23"/>
    </row>
    <row r="966" spans="4:4" x14ac:dyDescent="0.45">
      <c r="D966" s="23"/>
    </row>
    <row r="967" spans="4:4" x14ac:dyDescent="0.45">
      <c r="D967" s="23"/>
    </row>
    <row r="968" spans="4:4" x14ac:dyDescent="0.45">
      <c r="D968" s="23"/>
    </row>
    <row r="969" spans="4:4" x14ac:dyDescent="0.45">
      <c r="D969" s="23"/>
    </row>
    <row r="970" spans="4:4" x14ac:dyDescent="0.45">
      <c r="D970" s="23"/>
    </row>
    <row r="971" spans="4:4" x14ac:dyDescent="0.45">
      <c r="D971" s="23"/>
    </row>
    <row r="972" spans="4:4" x14ac:dyDescent="0.45">
      <c r="D972" s="23"/>
    </row>
    <row r="973" spans="4:4" x14ac:dyDescent="0.45">
      <c r="D973" s="23"/>
    </row>
    <row r="974" spans="4:4" x14ac:dyDescent="0.45">
      <c r="D974" s="23"/>
    </row>
    <row r="975" spans="4:4" x14ac:dyDescent="0.45">
      <c r="D975" s="23"/>
    </row>
    <row r="976" spans="4:4" x14ac:dyDescent="0.45">
      <c r="D976" s="23"/>
    </row>
    <row r="977" spans="4:4" x14ac:dyDescent="0.45">
      <c r="D977" s="23"/>
    </row>
    <row r="978" spans="4:4" x14ac:dyDescent="0.45">
      <c r="D978" s="23"/>
    </row>
    <row r="979" spans="4:4" x14ac:dyDescent="0.45">
      <c r="D979" s="23"/>
    </row>
    <row r="980" spans="4:4" x14ac:dyDescent="0.45">
      <c r="D980" s="23"/>
    </row>
    <row r="981" spans="4:4" x14ac:dyDescent="0.45">
      <c r="D981" s="23"/>
    </row>
    <row r="982" spans="4:4" x14ac:dyDescent="0.45">
      <c r="D982" s="23"/>
    </row>
    <row r="983" spans="4:4" x14ac:dyDescent="0.45">
      <c r="D983" s="23"/>
    </row>
    <row r="984" spans="4:4" x14ac:dyDescent="0.45">
      <c r="D984" s="23"/>
    </row>
    <row r="985" spans="4:4" x14ac:dyDescent="0.45">
      <c r="D985" s="23"/>
    </row>
    <row r="986" spans="4:4" x14ac:dyDescent="0.45">
      <c r="D986" s="23"/>
    </row>
    <row r="987" spans="4:4" x14ac:dyDescent="0.45">
      <c r="D987" s="23"/>
    </row>
    <row r="988" spans="4:4" x14ac:dyDescent="0.45">
      <c r="D988" s="23"/>
    </row>
    <row r="989" spans="4:4" x14ac:dyDescent="0.45">
      <c r="D989" s="23"/>
    </row>
    <row r="990" spans="4:4" x14ac:dyDescent="0.45">
      <c r="D990" s="23"/>
    </row>
    <row r="991" spans="4:4" x14ac:dyDescent="0.45">
      <c r="D991" s="23"/>
    </row>
    <row r="992" spans="4:4" x14ac:dyDescent="0.45">
      <c r="D992" s="23"/>
    </row>
    <row r="993" spans="4:4" x14ac:dyDescent="0.45">
      <c r="D993" s="23"/>
    </row>
    <row r="994" spans="4:4" x14ac:dyDescent="0.45">
      <c r="D994" s="23"/>
    </row>
    <row r="995" spans="4:4" x14ac:dyDescent="0.45">
      <c r="D995" s="23"/>
    </row>
    <row r="996" spans="4:4" x14ac:dyDescent="0.45">
      <c r="D996" s="23"/>
    </row>
    <row r="997" spans="4:4" x14ac:dyDescent="0.45">
      <c r="D997" s="23"/>
    </row>
    <row r="998" spans="4:4" x14ac:dyDescent="0.45">
      <c r="D998" s="23"/>
    </row>
    <row r="999" spans="4:4" x14ac:dyDescent="0.45">
      <c r="D999" s="23"/>
    </row>
    <row r="1000" spans="4:4" x14ac:dyDescent="0.45">
      <c r="D1000" s="23"/>
    </row>
    <row r="1001" spans="4:4" x14ac:dyDescent="0.45">
      <c r="D1001" s="23"/>
    </row>
    <row r="1002" spans="4:4" x14ac:dyDescent="0.45">
      <c r="D1002" s="23"/>
    </row>
    <row r="1003" spans="4:4" x14ac:dyDescent="0.45">
      <c r="D1003" s="23"/>
    </row>
    <row r="1004" spans="4:4" x14ac:dyDescent="0.45">
      <c r="D1004" s="23"/>
    </row>
    <row r="1005" spans="4:4" x14ac:dyDescent="0.45">
      <c r="D1005" s="23"/>
    </row>
    <row r="1006" spans="4:4" x14ac:dyDescent="0.45">
      <c r="D1006" s="23"/>
    </row>
    <row r="1007" spans="4:4" x14ac:dyDescent="0.45">
      <c r="D1007" s="23"/>
    </row>
    <row r="1008" spans="4:4" x14ac:dyDescent="0.45">
      <c r="D1008" s="23"/>
    </row>
    <row r="1009" spans="4:4" x14ac:dyDescent="0.45">
      <c r="D1009" s="23"/>
    </row>
    <row r="1010" spans="4:4" x14ac:dyDescent="0.45">
      <c r="D1010" s="23"/>
    </row>
    <row r="1011" spans="4:4" x14ac:dyDescent="0.45">
      <c r="D1011" s="23"/>
    </row>
    <row r="1012" spans="4:4" x14ac:dyDescent="0.45">
      <c r="D1012" s="23"/>
    </row>
    <row r="1013" spans="4:4" x14ac:dyDescent="0.45">
      <c r="D1013" s="23"/>
    </row>
    <row r="1014" spans="4:4" x14ac:dyDescent="0.45">
      <c r="D1014" s="23"/>
    </row>
    <row r="1015" spans="4:4" x14ac:dyDescent="0.45">
      <c r="D1015" s="23"/>
    </row>
    <row r="1016" spans="4:4" x14ac:dyDescent="0.45">
      <c r="D1016" s="23"/>
    </row>
    <row r="1017" spans="4:4" x14ac:dyDescent="0.45">
      <c r="D1017" s="23"/>
    </row>
    <row r="1018" spans="4:4" x14ac:dyDescent="0.45">
      <c r="D1018" s="23"/>
    </row>
    <row r="1019" spans="4:4" x14ac:dyDescent="0.45">
      <c r="D1019" s="23"/>
    </row>
    <row r="1020" spans="4:4" x14ac:dyDescent="0.45">
      <c r="D1020" s="23"/>
    </row>
    <row r="1021" spans="4:4" x14ac:dyDescent="0.45">
      <c r="D1021" s="23"/>
    </row>
    <row r="1022" spans="4:4" x14ac:dyDescent="0.45">
      <c r="D1022" s="23"/>
    </row>
    <row r="1023" spans="4:4" x14ac:dyDescent="0.45">
      <c r="D1023" s="23"/>
    </row>
    <row r="1024" spans="4:4" x14ac:dyDescent="0.45">
      <c r="D1024" s="23"/>
    </row>
    <row r="1025" spans="4:4" x14ac:dyDescent="0.45">
      <c r="D1025" s="23"/>
    </row>
    <row r="1026" spans="4:4" x14ac:dyDescent="0.45">
      <c r="D1026" s="23"/>
    </row>
    <row r="1027" spans="4:4" x14ac:dyDescent="0.45">
      <c r="D1027" s="23"/>
    </row>
    <row r="1028" spans="4:4" x14ac:dyDescent="0.45">
      <c r="D1028" s="23"/>
    </row>
    <row r="1029" spans="4:4" x14ac:dyDescent="0.45">
      <c r="D1029" s="23"/>
    </row>
    <row r="1030" spans="4:4" x14ac:dyDescent="0.45">
      <c r="D1030" s="23"/>
    </row>
    <row r="1031" spans="4:4" x14ac:dyDescent="0.45">
      <c r="D1031" s="23"/>
    </row>
    <row r="1032" spans="4:4" x14ac:dyDescent="0.45">
      <c r="D1032" s="23"/>
    </row>
    <row r="1033" spans="4:4" x14ac:dyDescent="0.45">
      <c r="D1033" s="23"/>
    </row>
    <row r="1034" spans="4:4" x14ac:dyDescent="0.45">
      <c r="D1034" s="23"/>
    </row>
    <row r="1035" spans="4:4" x14ac:dyDescent="0.45">
      <c r="D1035" s="23"/>
    </row>
    <row r="1036" spans="4:4" x14ac:dyDescent="0.45">
      <c r="D1036" s="23"/>
    </row>
    <row r="1037" spans="4:4" x14ac:dyDescent="0.45">
      <c r="D1037" s="23"/>
    </row>
    <row r="1038" spans="4:4" x14ac:dyDescent="0.45">
      <c r="D1038" s="23"/>
    </row>
    <row r="1039" spans="4:4" x14ac:dyDescent="0.45">
      <c r="D1039" s="23"/>
    </row>
    <row r="1040" spans="4:4" x14ac:dyDescent="0.45">
      <c r="D1040" s="23"/>
    </row>
    <row r="1041" spans="4:4" x14ac:dyDescent="0.45">
      <c r="D1041" s="23"/>
    </row>
    <row r="1042" spans="4:4" x14ac:dyDescent="0.45">
      <c r="D1042" s="23"/>
    </row>
    <row r="1043" spans="4:4" x14ac:dyDescent="0.45">
      <c r="D1043" s="23"/>
    </row>
    <row r="1044" spans="4:4" x14ac:dyDescent="0.45">
      <c r="D1044" s="23"/>
    </row>
    <row r="1045" spans="4:4" x14ac:dyDescent="0.45">
      <c r="D1045" s="23"/>
    </row>
    <row r="1046" spans="4:4" x14ac:dyDescent="0.45">
      <c r="D1046" s="23"/>
    </row>
    <row r="1047" spans="4:4" x14ac:dyDescent="0.45">
      <c r="D1047" s="23"/>
    </row>
    <row r="1048" spans="4:4" x14ac:dyDescent="0.45">
      <c r="D1048" s="23"/>
    </row>
    <row r="1049" spans="4:4" x14ac:dyDescent="0.45">
      <c r="D1049" s="23"/>
    </row>
    <row r="1050" spans="4:4" x14ac:dyDescent="0.45">
      <c r="D1050" s="23"/>
    </row>
    <row r="1051" spans="4:4" x14ac:dyDescent="0.45">
      <c r="D1051" s="23"/>
    </row>
    <row r="1052" spans="4:4" x14ac:dyDescent="0.45">
      <c r="D1052" s="23"/>
    </row>
    <row r="1053" spans="4:4" x14ac:dyDescent="0.45">
      <c r="D1053" s="23"/>
    </row>
    <row r="1054" spans="4:4" x14ac:dyDescent="0.45">
      <c r="D1054" s="23"/>
    </row>
    <row r="1055" spans="4:4" x14ac:dyDescent="0.45">
      <c r="D1055" s="23"/>
    </row>
    <row r="1056" spans="4:4" x14ac:dyDescent="0.45">
      <c r="D1056" s="23"/>
    </row>
    <row r="1057" spans="4:4" x14ac:dyDescent="0.45">
      <c r="D1057" s="23"/>
    </row>
    <row r="1058" spans="4:4" x14ac:dyDescent="0.45">
      <c r="D1058" s="23"/>
    </row>
    <row r="1059" spans="4:4" x14ac:dyDescent="0.45">
      <c r="D1059" s="23"/>
    </row>
    <row r="1060" spans="4:4" x14ac:dyDescent="0.45">
      <c r="D1060" s="23"/>
    </row>
    <row r="1061" spans="4:4" x14ac:dyDescent="0.45">
      <c r="D1061" s="23"/>
    </row>
    <row r="1062" spans="4:4" x14ac:dyDescent="0.45">
      <c r="D1062" s="23"/>
    </row>
    <row r="1063" spans="4:4" x14ac:dyDescent="0.45">
      <c r="D1063" s="23"/>
    </row>
    <row r="1064" spans="4:4" x14ac:dyDescent="0.45">
      <c r="D1064" s="23"/>
    </row>
    <row r="1065" spans="4:4" x14ac:dyDescent="0.45">
      <c r="D1065" s="23"/>
    </row>
    <row r="1066" spans="4:4" x14ac:dyDescent="0.45">
      <c r="D1066" s="23"/>
    </row>
    <row r="1067" spans="4:4" x14ac:dyDescent="0.45">
      <c r="D1067" s="23"/>
    </row>
    <row r="1068" spans="4:4" x14ac:dyDescent="0.45">
      <c r="D1068" s="23"/>
    </row>
    <row r="1069" spans="4:4" x14ac:dyDescent="0.45">
      <c r="D1069" s="23"/>
    </row>
    <row r="1070" spans="4:4" x14ac:dyDescent="0.45">
      <c r="D1070" s="23"/>
    </row>
    <row r="1071" spans="4:4" x14ac:dyDescent="0.45">
      <c r="D1071" s="23"/>
    </row>
    <row r="1072" spans="4:4" x14ac:dyDescent="0.45">
      <c r="D1072" s="23"/>
    </row>
    <row r="1073" spans="4:4" x14ac:dyDescent="0.45">
      <c r="D1073" s="23"/>
    </row>
    <row r="1074" spans="4:4" x14ac:dyDescent="0.45">
      <c r="D1074" s="23"/>
    </row>
    <row r="1075" spans="4:4" x14ac:dyDescent="0.45">
      <c r="D1075" s="23"/>
    </row>
    <row r="1076" spans="4:4" x14ac:dyDescent="0.45">
      <c r="D1076" s="23"/>
    </row>
    <row r="1077" spans="4:4" x14ac:dyDescent="0.45">
      <c r="D1077" s="23"/>
    </row>
    <row r="1078" spans="4:4" x14ac:dyDescent="0.45">
      <c r="D1078" s="23"/>
    </row>
    <row r="1079" spans="4:4" x14ac:dyDescent="0.45">
      <c r="D1079" s="23"/>
    </row>
    <row r="1080" spans="4:4" x14ac:dyDescent="0.45">
      <c r="D1080" s="23"/>
    </row>
    <row r="1081" spans="4:4" x14ac:dyDescent="0.45">
      <c r="D1081" s="23"/>
    </row>
    <row r="1082" spans="4:4" x14ac:dyDescent="0.45">
      <c r="D1082" s="23"/>
    </row>
    <row r="1083" spans="4:4" x14ac:dyDescent="0.45">
      <c r="D1083" s="23"/>
    </row>
    <row r="1084" spans="4:4" x14ac:dyDescent="0.45">
      <c r="D1084" s="23"/>
    </row>
    <row r="1085" spans="4:4" x14ac:dyDescent="0.45">
      <c r="D1085" s="23"/>
    </row>
    <row r="1086" spans="4:4" x14ac:dyDescent="0.45">
      <c r="D1086" s="23"/>
    </row>
    <row r="1087" spans="4:4" x14ac:dyDescent="0.45">
      <c r="D1087" s="23"/>
    </row>
    <row r="1088" spans="4:4" x14ac:dyDescent="0.45">
      <c r="D1088" s="23"/>
    </row>
    <row r="1089" spans="4:4" x14ac:dyDescent="0.45">
      <c r="D1089" s="23"/>
    </row>
    <row r="1090" spans="4:4" x14ac:dyDescent="0.45">
      <c r="D1090" s="23"/>
    </row>
    <row r="1091" spans="4:4" x14ac:dyDescent="0.45">
      <c r="D1091" s="23"/>
    </row>
    <row r="1092" spans="4:4" x14ac:dyDescent="0.45">
      <c r="D1092" s="23"/>
    </row>
    <row r="1093" spans="4:4" x14ac:dyDescent="0.45">
      <c r="D1093" s="23"/>
    </row>
    <row r="1094" spans="4:4" x14ac:dyDescent="0.45">
      <c r="D1094" s="23"/>
    </row>
    <row r="1095" spans="4:4" x14ac:dyDescent="0.45">
      <c r="D1095" s="23"/>
    </row>
    <row r="1096" spans="4:4" x14ac:dyDescent="0.45">
      <c r="D1096" s="23"/>
    </row>
    <row r="1097" spans="4:4" x14ac:dyDescent="0.45">
      <c r="D1097" s="23"/>
    </row>
    <row r="1098" spans="4:4" x14ac:dyDescent="0.45">
      <c r="D1098" s="23"/>
    </row>
    <row r="1099" spans="4:4" x14ac:dyDescent="0.45">
      <c r="D1099" s="23"/>
    </row>
    <row r="1100" spans="4:4" x14ac:dyDescent="0.45">
      <c r="D1100" s="23"/>
    </row>
    <row r="1101" spans="4:4" x14ac:dyDescent="0.45">
      <c r="D1101" s="23"/>
    </row>
    <row r="1102" spans="4:4" x14ac:dyDescent="0.45">
      <c r="D1102" s="23"/>
    </row>
    <row r="1103" spans="4:4" x14ac:dyDescent="0.45">
      <c r="D1103" s="23"/>
    </row>
    <row r="1104" spans="4:4" x14ac:dyDescent="0.45">
      <c r="D1104" s="23"/>
    </row>
    <row r="1105" spans="4:4" x14ac:dyDescent="0.45">
      <c r="D1105" s="23"/>
    </row>
    <row r="1106" spans="4:4" x14ac:dyDescent="0.45">
      <c r="D1106" s="23"/>
    </row>
    <row r="1107" spans="4:4" x14ac:dyDescent="0.45">
      <c r="D1107" s="23"/>
    </row>
    <row r="1108" spans="4:4" x14ac:dyDescent="0.45">
      <c r="D1108" s="23"/>
    </row>
    <row r="1109" spans="4:4" x14ac:dyDescent="0.45">
      <c r="D1109" s="23"/>
    </row>
    <row r="1110" spans="4:4" x14ac:dyDescent="0.45">
      <c r="D1110" s="23"/>
    </row>
    <row r="1111" spans="4:4" x14ac:dyDescent="0.45">
      <c r="D1111" s="23"/>
    </row>
    <row r="1112" spans="4:4" x14ac:dyDescent="0.45">
      <c r="D1112" s="23"/>
    </row>
    <row r="1113" spans="4:4" x14ac:dyDescent="0.45">
      <c r="D1113" s="23"/>
    </row>
    <row r="1114" spans="4:4" x14ac:dyDescent="0.45">
      <c r="D1114" s="23"/>
    </row>
    <row r="1115" spans="4:4" x14ac:dyDescent="0.45">
      <c r="D1115" s="23"/>
    </row>
    <row r="1116" spans="4:4" x14ac:dyDescent="0.45">
      <c r="D1116" s="23"/>
    </row>
    <row r="1117" spans="4:4" x14ac:dyDescent="0.45">
      <c r="D1117" s="23"/>
    </row>
    <row r="1118" spans="4:4" x14ac:dyDescent="0.45">
      <c r="D1118" s="23"/>
    </row>
    <row r="1119" spans="4:4" x14ac:dyDescent="0.45">
      <c r="D1119" s="23"/>
    </row>
    <row r="1120" spans="4:4" x14ac:dyDescent="0.45">
      <c r="D1120" s="23"/>
    </row>
    <row r="1121" spans="4:4" x14ac:dyDescent="0.45">
      <c r="D1121" s="23"/>
    </row>
    <row r="1122" spans="4:4" x14ac:dyDescent="0.45">
      <c r="D1122" s="23"/>
    </row>
    <row r="1123" spans="4:4" x14ac:dyDescent="0.45">
      <c r="D1123" s="23"/>
    </row>
    <row r="1124" spans="4:4" x14ac:dyDescent="0.45">
      <c r="D1124" s="23"/>
    </row>
    <row r="1125" spans="4:4" x14ac:dyDescent="0.45">
      <c r="D1125" s="23"/>
    </row>
    <row r="1126" spans="4:4" x14ac:dyDescent="0.45">
      <c r="D1126" s="23"/>
    </row>
    <row r="1127" spans="4:4" x14ac:dyDescent="0.45">
      <c r="D1127" s="23"/>
    </row>
    <row r="1128" spans="4:4" x14ac:dyDescent="0.45">
      <c r="D1128" s="23"/>
    </row>
    <row r="1129" spans="4:4" x14ac:dyDescent="0.45">
      <c r="D1129" s="23"/>
    </row>
    <row r="1130" spans="4:4" x14ac:dyDescent="0.45">
      <c r="D1130" s="23"/>
    </row>
    <row r="1131" spans="4:4" x14ac:dyDescent="0.45">
      <c r="D1131" s="23"/>
    </row>
    <row r="1132" spans="4:4" x14ac:dyDescent="0.45">
      <c r="D1132" s="23"/>
    </row>
    <row r="1133" spans="4:4" x14ac:dyDescent="0.45">
      <c r="D1133" s="23"/>
    </row>
    <row r="1134" spans="4:4" x14ac:dyDescent="0.45">
      <c r="D1134" s="23"/>
    </row>
    <row r="1135" spans="4:4" x14ac:dyDescent="0.45">
      <c r="D1135" s="23"/>
    </row>
    <row r="1136" spans="4:4" x14ac:dyDescent="0.45">
      <c r="D1136" s="23"/>
    </row>
    <row r="1137" spans="4:4" x14ac:dyDescent="0.45">
      <c r="D1137" s="23"/>
    </row>
    <row r="1138" spans="4:4" x14ac:dyDescent="0.45">
      <c r="D1138" s="23"/>
    </row>
    <row r="1139" spans="4:4" x14ac:dyDescent="0.45">
      <c r="D1139" s="23"/>
    </row>
    <row r="1140" spans="4:4" x14ac:dyDescent="0.45">
      <c r="D1140" s="23"/>
    </row>
    <row r="1141" spans="4:4" x14ac:dyDescent="0.45">
      <c r="D1141" s="23"/>
    </row>
    <row r="1142" spans="4:4" x14ac:dyDescent="0.45">
      <c r="D1142" s="23"/>
    </row>
    <row r="1143" spans="4:4" x14ac:dyDescent="0.45">
      <c r="D1143" s="23"/>
    </row>
    <row r="1144" spans="4:4" x14ac:dyDescent="0.45">
      <c r="D1144" s="23"/>
    </row>
    <row r="1145" spans="4:4" x14ac:dyDescent="0.45">
      <c r="D1145" s="23"/>
    </row>
    <row r="1146" spans="4:4" x14ac:dyDescent="0.45">
      <c r="D1146" s="23"/>
    </row>
    <row r="1147" spans="4:4" x14ac:dyDescent="0.45">
      <c r="D1147" s="23"/>
    </row>
    <row r="1148" spans="4:4" x14ac:dyDescent="0.45">
      <c r="D1148" s="23"/>
    </row>
    <row r="1149" spans="4:4" x14ac:dyDescent="0.45">
      <c r="D1149" s="23"/>
    </row>
    <row r="1150" spans="4:4" x14ac:dyDescent="0.45">
      <c r="D1150" s="23"/>
    </row>
    <row r="1151" spans="4:4" x14ac:dyDescent="0.45">
      <c r="D1151" s="23"/>
    </row>
    <row r="1152" spans="4:4" x14ac:dyDescent="0.45">
      <c r="D1152" s="23"/>
    </row>
    <row r="1153" spans="4:4" x14ac:dyDescent="0.45">
      <c r="D1153" s="23"/>
    </row>
    <row r="1154" spans="4:4" x14ac:dyDescent="0.45">
      <c r="D1154" s="23"/>
    </row>
    <row r="1155" spans="4:4" x14ac:dyDescent="0.45">
      <c r="D1155" s="23"/>
    </row>
    <row r="1156" spans="4:4" x14ac:dyDescent="0.45">
      <c r="D1156" s="23"/>
    </row>
    <row r="1157" spans="4:4" x14ac:dyDescent="0.45">
      <c r="D1157" s="23"/>
    </row>
    <row r="1158" spans="4:4" x14ac:dyDescent="0.45">
      <c r="D1158" s="23"/>
    </row>
    <row r="1159" spans="4:4" x14ac:dyDescent="0.45">
      <c r="D1159" s="23"/>
    </row>
    <row r="1160" spans="4:4" x14ac:dyDescent="0.45">
      <c r="D1160" s="23"/>
    </row>
    <row r="1161" spans="4:4" x14ac:dyDescent="0.45">
      <c r="D1161" s="23"/>
    </row>
    <row r="1162" spans="4:4" x14ac:dyDescent="0.45">
      <c r="D1162" s="23"/>
    </row>
    <row r="1163" spans="4:4" x14ac:dyDescent="0.45">
      <c r="D1163" s="23"/>
    </row>
    <row r="1164" spans="4:4" x14ac:dyDescent="0.45">
      <c r="D1164" s="23"/>
    </row>
    <row r="1165" spans="4:4" x14ac:dyDescent="0.45">
      <c r="D1165" s="23"/>
    </row>
    <row r="1166" spans="4:4" x14ac:dyDescent="0.45">
      <c r="D1166" s="23"/>
    </row>
    <row r="1167" spans="4:4" x14ac:dyDescent="0.45">
      <c r="D1167" s="23"/>
    </row>
    <row r="1168" spans="4:4" x14ac:dyDescent="0.45">
      <c r="D1168" s="23"/>
    </row>
    <row r="1169" spans="4:4" x14ac:dyDescent="0.45">
      <c r="D1169" s="23"/>
    </row>
    <row r="1170" spans="4:4" x14ac:dyDescent="0.45">
      <c r="D1170" s="23"/>
    </row>
    <row r="1171" spans="4:4" x14ac:dyDescent="0.45">
      <c r="D1171" s="23"/>
    </row>
    <row r="1172" spans="4:4" x14ac:dyDescent="0.45">
      <c r="D1172" s="23"/>
    </row>
    <row r="1173" spans="4:4" x14ac:dyDescent="0.45">
      <c r="D1173" s="23"/>
    </row>
    <row r="1174" spans="4:4" x14ac:dyDescent="0.45">
      <c r="D1174" s="23"/>
    </row>
    <row r="1175" spans="4:4" x14ac:dyDescent="0.45">
      <c r="D1175" s="23"/>
    </row>
    <row r="1176" spans="4:4" x14ac:dyDescent="0.45">
      <c r="D1176" s="23"/>
    </row>
    <row r="1177" spans="4:4" x14ac:dyDescent="0.45">
      <c r="D1177" s="23"/>
    </row>
    <row r="1178" spans="4:4" x14ac:dyDescent="0.45">
      <c r="D1178" s="23"/>
    </row>
    <row r="1179" spans="4:4" x14ac:dyDescent="0.45">
      <c r="D1179" s="23"/>
    </row>
    <row r="1180" spans="4:4" x14ac:dyDescent="0.45">
      <c r="D1180" s="23"/>
    </row>
    <row r="1181" spans="4:4" x14ac:dyDescent="0.45">
      <c r="D1181" s="23"/>
    </row>
    <row r="1182" spans="4:4" x14ac:dyDescent="0.45">
      <c r="D1182" s="23"/>
    </row>
    <row r="1183" spans="4:4" x14ac:dyDescent="0.45">
      <c r="D1183" s="23"/>
    </row>
    <row r="1184" spans="4:4" x14ac:dyDescent="0.45">
      <c r="D1184" s="23"/>
    </row>
    <row r="1185" spans="4:4" x14ac:dyDescent="0.45">
      <c r="D1185" s="23"/>
    </row>
    <row r="1186" spans="4:4" x14ac:dyDescent="0.45">
      <c r="D1186" s="23"/>
    </row>
    <row r="1187" spans="4:4" x14ac:dyDescent="0.45">
      <c r="D1187" s="23"/>
    </row>
    <row r="1188" spans="4:4" x14ac:dyDescent="0.45">
      <c r="D1188" s="23"/>
    </row>
    <row r="1189" spans="4:4" x14ac:dyDescent="0.45">
      <c r="D1189" s="23"/>
    </row>
    <row r="1190" spans="4:4" x14ac:dyDescent="0.45">
      <c r="D1190" s="23"/>
    </row>
    <row r="1191" spans="4:4" x14ac:dyDescent="0.45">
      <c r="D1191" s="23"/>
    </row>
    <row r="1192" spans="4:4" x14ac:dyDescent="0.45">
      <c r="D1192" s="23"/>
    </row>
    <row r="1193" spans="4:4" x14ac:dyDescent="0.45">
      <c r="D1193" s="23"/>
    </row>
    <row r="1194" spans="4:4" x14ac:dyDescent="0.45">
      <c r="D1194" s="23"/>
    </row>
    <row r="1195" spans="4:4" x14ac:dyDescent="0.45">
      <c r="D1195" s="23"/>
    </row>
    <row r="1196" spans="4:4" x14ac:dyDescent="0.45">
      <c r="D1196" s="23"/>
    </row>
    <row r="1197" spans="4:4" x14ac:dyDescent="0.45">
      <c r="D1197" s="23"/>
    </row>
    <row r="1198" spans="4:4" x14ac:dyDescent="0.45">
      <c r="D1198" s="23"/>
    </row>
    <row r="1199" spans="4:4" x14ac:dyDescent="0.45">
      <c r="D1199" s="23"/>
    </row>
    <row r="1200" spans="4:4" x14ac:dyDescent="0.45">
      <c r="D1200" s="23"/>
    </row>
    <row r="1201" spans="4:4" x14ac:dyDescent="0.45">
      <c r="D1201" s="23"/>
    </row>
    <row r="1202" spans="4:4" x14ac:dyDescent="0.45">
      <c r="D1202" s="23"/>
    </row>
    <row r="1203" spans="4:4" x14ac:dyDescent="0.45">
      <c r="D1203" s="23"/>
    </row>
    <row r="1204" spans="4:4" x14ac:dyDescent="0.45">
      <c r="D1204" s="23"/>
    </row>
    <row r="1205" spans="4:4" x14ac:dyDescent="0.45">
      <c r="D1205" s="23"/>
    </row>
    <row r="1206" spans="4:4" x14ac:dyDescent="0.45">
      <c r="D1206" s="23"/>
    </row>
    <row r="1207" spans="4:4" x14ac:dyDescent="0.45">
      <c r="D1207" s="23"/>
    </row>
    <row r="1208" spans="4:4" x14ac:dyDescent="0.45">
      <c r="D1208" s="23"/>
    </row>
    <row r="1209" spans="4:4" x14ac:dyDescent="0.45">
      <c r="D1209" s="23"/>
    </row>
    <row r="1210" spans="4:4" x14ac:dyDescent="0.45">
      <c r="D1210" s="23"/>
    </row>
    <row r="1211" spans="4:4" x14ac:dyDescent="0.45">
      <c r="D1211" s="23"/>
    </row>
    <row r="1212" spans="4:4" x14ac:dyDescent="0.45">
      <c r="D1212" s="23"/>
    </row>
    <row r="1213" spans="4:4" x14ac:dyDescent="0.45">
      <c r="D1213" s="23"/>
    </row>
    <row r="1214" spans="4:4" x14ac:dyDescent="0.45">
      <c r="D1214" s="23"/>
    </row>
    <row r="1215" spans="4:4" x14ac:dyDescent="0.45">
      <c r="D1215" s="23"/>
    </row>
    <row r="1216" spans="4:4" x14ac:dyDescent="0.45">
      <c r="D1216" s="23"/>
    </row>
    <row r="1217" spans="4:4" x14ac:dyDescent="0.45">
      <c r="D1217" s="23"/>
    </row>
    <row r="1218" spans="4:4" x14ac:dyDescent="0.45">
      <c r="D1218" s="23"/>
    </row>
    <row r="1219" spans="4:4" x14ac:dyDescent="0.45">
      <c r="D1219" s="23"/>
    </row>
    <row r="1220" spans="4:4" x14ac:dyDescent="0.45">
      <c r="D1220" s="23"/>
    </row>
    <row r="1221" spans="4:4" x14ac:dyDescent="0.45">
      <c r="D1221" s="23"/>
    </row>
    <row r="1222" spans="4:4" x14ac:dyDescent="0.45">
      <c r="D1222" s="23"/>
    </row>
    <row r="1223" spans="4:4" x14ac:dyDescent="0.45">
      <c r="D1223" s="23"/>
    </row>
    <row r="1224" spans="4:4" x14ac:dyDescent="0.45">
      <c r="D1224" s="23"/>
    </row>
    <row r="1225" spans="4:4" x14ac:dyDescent="0.45">
      <c r="D1225" s="23"/>
    </row>
    <row r="1226" spans="4:4" x14ac:dyDescent="0.45">
      <c r="D1226" s="23"/>
    </row>
    <row r="1227" spans="4:4" x14ac:dyDescent="0.45">
      <c r="D1227" s="23"/>
    </row>
    <row r="1228" spans="4:4" x14ac:dyDescent="0.45">
      <c r="D1228" s="23"/>
    </row>
    <row r="1229" spans="4:4" x14ac:dyDescent="0.45">
      <c r="D1229" s="23"/>
    </row>
    <row r="1230" spans="4:4" x14ac:dyDescent="0.45">
      <c r="D1230" s="23"/>
    </row>
    <row r="1231" spans="4:4" x14ac:dyDescent="0.45">
      <c r="D1231" s="23"/>
    </row>
    <row r="1232" spans="4:4" x14ac:dyDescent="0.45">
      <c r="D1232" s="23"/>
    </row>
    <row r="1233" spans="4:4" x14ac:dyDescent="0.45">
      <c r="D1233" s="23"/>
    </row>
    <row r="1234" spans="4:4" x14ac:dyDescent="0.45">
      <c r="D1234" s="23"/>
    </row>
    <row r="1235" spans="4:4" x14ac:dyDescent="0.45">
      <c r="D1235" s="23"/>
    </row>
    <row r="1236" spans="4:4" x14ac:dyDescent="0.45">
      <c r="D1236" s="23"/>
    </row>
    <row r="1237" spans="4:4" x14ac:dyDescent="0.45">
      <c r="D1237" s="23"/>
    </row>
    <row r="1238" spans="4:4" x14ac:dyDescent="0.45">
      <c r="D1238" s="23"/>
    </row>
    <row r="1239" spans="4:4" x14ac:dyDescent="0.45">
      <c r="D1239" s="23"/>
    </row>
    <row r="1240" spans="4:4" x14ac:dyDescent="0.45">
      <c r="D1240" s="23"/>
    </row>
    <row r="1241" spans="4:4" x14ac:dyDescent="0.45">
      <c r="D1241" s="23"/>
    </row>
    <row r="1242" spans="4:4" x14ac:dyDescent="0.45">
      <c r="D1242" s="23"/>
    </row>
    <row r="1243" spans="4:4" x14ac:dyDescent="0.45">
      <c r="D1243" s="23"/>
    </row>
    <row r="1244" spans="4:4" x14ac:dyDescent="0.45">
      <c r="D1244" s="23"/>
    </row>
    <row r="1245" spans="4:4" x14ac:dyDescent="0.45">
      <c r="D1245" s="23"/>
    </row>
    <row r="1246" spans="4:4" x14ac:dyDescent="0.45">
      <c r="D1246" s="23"/>
    </row>
    <row r="1247" spans="4:4" x14ac:dyDescent="0.45">
      <c r="D1247" s="23"/>
    </row>
    <row r="1248" spans="4:4" x14ac:dyDescent="0.45">
      <c r="D1248" s="23"/>
    </row>
    <row r="1249" spans="4:4" x14ac:dyDescent="0.45">
      <c r="D1249" s="23"/>
    </row>
    <row r="1250" spans="4:4" x14ac:dyDescent="0.45">
      <c r="D1250" s="23"/>
    </row>
    <row r="1251" spans="4:4" x14ac:dyDescent="0.45">
      <c r="D1251" s="23"/>
    </row>
    <row r="1252" spans="4:4" x14ac:dyDescent="0.45">
      <c r="D1252" s="23"/>
    </row>
    <row r="1253" spans="4:4" x14ac:dyDescent="0.45">
      <c r="D1253" s="23"/>
    </row>
    <row r="1254" spans="4:4" x14ac:dyDescent="0.45">
      <c r="D1254" s="23"/>
    </row>
    <row r="1255" spans="4:4" x14ac:dyDescent="0.45">
      <c r="D1255" s="23"/>
    </row>
    <row r="1256" spans="4:4" x14ac:dyDescent="0.45">
      <c r="D1256" s="23"/>
    </row>
    <row r="1257" spans="4:4" x14ac:dyDescent="0.45">
      <c r="D1257" s="23"/>
    </row>
    <row r="1258" spans="4:4" x14ac:dyDescent="0.45">
      <c r="D1258" s="23"/>
    </row>
    <row r="1259" spans="4:4" x14ac:dyDescent="0.45">
      <c r="D1259" s="23"/>
    </row>
    <row r="1260" spans="4:4" x14ac:dyDescent="0.45">
      <c r="D1260" s="23"/>
    </row>
    <row r="1261" spans="4:4" x14ac:dyDescent="0.45">
      <c r="D1261" s="23"/>
    </row>
    <row r="1262" spans="4:4" x14ac:dyDescent="0.45">
      <c r="D1262" s="23"/>
    </row>
    <row r="1263" spans="4:4" x14ac:dyDescent="0.45">
      <c r="D1263" s="23"/>
    </row>
    <row r="1264" spans="4:4" x14ac:dyDescent="0.45">
      <c r="D1264" s="23"/>
    </row>
    <row r="1265" spans="4:4" x14ac:dyDescent="0.45">
      <c r="D1265" s="23"/>
    </row>
    <row r="1266" spans="4:4" x14ac:dyDescent="0.45">
      <c r="D1266" s="23"/>
    </row>
    <row r="1267" spans="4:4" x14ac:dyDescent="0.45">
      <c r="D1267" s="23"/>
    </row>
    <row r="1268" spans="4:4" x14ac:dyDescent="0.45">
      <c r="D1268" s="23"/>
    </row>
    <row r="1269" spans="4:4" x14ac:dyDescent="0.45">
      <c r="D1269" s="23"/>
    </row>
    <row r="1270" spans="4:4" x14ac:dyDescent="0.45">
      <c r="D1270" s="23"/>
    </row>
    <row r="1271" spans="4:4" x14ac:dyDescent="0.45">
      <c r="D1271" s="23"/>
    </row>
    <row r="1272" spans="4:4" x14ac:dyDescent="0.45">
      <c r="D1272" s="23"/>
    </row>
    <row r="1273" spans="4:4" x14ac:dyDescent="0.45">
      <c r="D1273" s="23"/>
    </row>
    <row r="1274" spans="4:4" x14ac:dyDescent="0.45">
      <c r="D1274" s="23"/>
    </row>
    <row r="1275" spans="4:4" x14ac:dyDescent="0.45">
      <c r="D1275" s="23"/>
    </row>
    <row r="1276" spans="4:4" x14ac:dyDescent="0.45">
      <c r="D1276" s="23"/>
    </row>
    <row r="1277" spans="4:4" x14ac:dyDescent="0.45">
      <c r="D1277" s="23"/>
    </row>
    <row r="1278" spans="4:4" x14ac:dyDescent="0.45">
      <c r="D1278" s="23"/>
    </row>
    <row r="1279" spans="4:4" x14ac:dyDescent="0.45">
      <c r="D1279" s="23"/>
    </row>
    <row r="1280" spans="4:4" x14ac:dyDescent="0.45">
      <c r="D1280" s="23"/>
    </row>
    <row r="1281" spans="4:4" x14ac:dyDescent="0.45">
      <c r="D1281" s="23"/>
    </row>
    <row r="1282" spans="4:4" x14ac:dyDescent="0.45">
      <c r="D1282" s="23"/>
    </row>
    <row r="1283" spans="4:4" x14ac:dyDescent="0.45">
      <c r="D1283" s="23"/>
    </row>
    <row r="1284" spans="4:4" x14ac:dyDescent="0.45">
      <c r="D1284" s="23"/>
    </row>
    <row r="1285" spans="4:4" x14ac:dyDescent="0.45">
      <c r="D1285" s="23"/>
    </row>
    <row r="1286" spans="4:4" x14ac:dyDescent="0.45">
      <c r="D1286" s="23"/>
    </row>
    <row r="1287" spans="4:4" x14ac:dyDescent="0.45">
      <c r="D1287" s="23"/>
    </row>
    <row r="1288" spans="4:4" x14ac:dyDescent="0.45">
      <c r="D1288" s="23"/>
    </row>
    <row r="1289" spans="4:4" x14ac:dyDescent="0.45">
      <c r="D1289" s="23"/>
    </row>
    <row r="1290" spans="4:4" x14ac:dyDescent="0.45">
      <c r="D1290" s="23"/>
    </row>
    <row r="1291" spans="4:4" x14ac:dyDescent="0.45">
      <c r="D1291" s="23"/>
    </row>
    <row r="1292" spans="4:4" x14ac:dyDescent="0.45">
      <c r="D1292" s="23"/>
    </row>
    <row r="1293" spans="4:4" x14ac:dyDescent="0.45">
      <c r="D1293" s="23"/>
    </row>
    <row r="1294" spans="4:4" x14ac:dyDescent="0.45">
      <c r="D1294" s="23"/>
    </row>
    <row r="1295" spans="4:4" x14ac:dyDescent="0.45">
      <c r="D1295" s="23"/>
    </row>
    <row r="1296" spans="4:4" x14ac:dyDescent="0.45">
      <c r="D1296" s="23"/>
    </row>
    <row r="1297" spans="4:4" x14ac:dyDescent="0.45">
      <c r="D1297" s="23"/>
    </row>
    <row r="1298" spans="4:4" x14ac:dyDescent="0.45">
      <c r="D1298" s="23"/>
    </row>
    <row r="1299" spans="4:4" x14ac:dyDescent="0.45">
      <c r="D1299" s="23"/>
    </row>
    <row r="1300" spans="4:4" x14ac:dyDescent="0.45">
      <c r="D1300" s="23"/>
    </row>
    <row r="1301" spans="4:4" x14ac:dyDescent="0.45">
      <c r="D1301" s="23"/>
    </row>
    <row r="1302" spans="4:4" x14ac:dyDescent="0.45">
      <c r="D1302" s="23"/>
    </row>
    <row r="1303" spans="4:4" x14ac:dyDescent="0.45">
      <c r="D1303" s="23"/>
    </row>
    <row r="1304" spans="4:4" x14ac:dyDescent="0.45">
      <c r="D1304" s="23"/>
    </row>
    <row r="1305" spans="4:4" x14ac:dyDescent="0.45">
      <c r="D1305" s="23"/>
    </row>
    <row r="1306" spans="4:4" x14ac:dyDescent="0.45">
      <c r="D1306" s="23"/>
    </row>
    <row r="1307" spans="4:4" x14ac:dyDescent="0.45">
      <c r="D1307" s="23"/>
    </row>
    <row r="1308" spans="4:4" x14ac:dyDescent="0.45">
      <c r="D1308" s="23"/>
    </row>
    <row r="1309" spans="4:4" x14ac:dyDescent="0.45">
      <c r="D1309" s="23"/>
    </row>
    <row r="1310" spans="4:4" x14ac:dyDescent="0.45">
      <c r="D1310" s="23"/>
    </row>
    <row r="1311" spans="4:4" x14ac:dyDescent="0.45">
      <c r="D1311" s="23"/>
    </row>
    <row r="1312" spans="4:4" x14ac:dyDescent="0.45">
      <c r="D1312" s="23"/>
    </row>
    <row r="1313" spans="4:4" x14ac:dyDescent="0.45">
      <c r="D1313" s="23"/>
    </row>
    <row r="1314" spans="4:4" x14ac:dyDescent="0.45">
      <c r="D1314" s="23"/>
    </row>
    <row r="1315" spans="4:4" x14ac:dyDescent="0.45">
      <c r="D1315" s="23"/>
    </row>
    <row r="1316" spans="4:4" x14ac:dyDescent="0.45">
      <c r="D1316" s="23"/>
    </row>
    <row r="1317" spans="4:4" x14ac:dyDescent="0.45">
      <c r="D1317" s="23"/>
    </row>
    <row r="1318" spans="4:4" x14ac:dyDescent="0.45">
      <c r="D1318" s="23"/>
    </row>
    <row r="1319" spans="4:4" x14ac:dyDescent="0.45">
      <c r="D1319" s="23"/>
    </row>
    <row r="1320" spans="4:4" x14ac:dyDescent="0.45">
      <c r="D1320" s="23"/>
    </row>
    <row r="1321" spans="4:4" x14ac:dyDescent="0.45">
      <c r="D1321" s="23"/>
    </row>
    <row r="1322" spans="4:4" x14ac:dyDescent="0.45">
      <c r="D1322" s="23"/>
    </row>
    <row r="1323" spans="4:4" x14ac:dyDescent="0.45">
      <c r="D1323" s="23"/>
    </row>
    <row r="1324" spans="4:4" x14ac:dyDescent="0.45">
      <c r="D1324" s="23"/>
    </row>
    <row r="1325" spans="4:4" x14ac:dyDescent="0.45">
      <c r="D1325" s="23"/>
    </row>
    <row r="1326" spans="4:4" x14ac:dyDescent="0.45">
      <c r="D1326" s="23"/>
    </row>
    <row r="1327" spans="4:4" x14ac:dyDescent="0.45">
      <c r="D1327" s="23"/>
    </row>
    <row r="1328" spans="4:4" x14ac:dyDescent="0.45">
      <c r="D1328" s="23"/>
    </row>
    <row r="1329" spans="4:4" x14ac:dyDescent="0.45">
      <c r="D1329" s="23"/>
    </row>
    <row r="1330" spans="4:4" x14ac:dyDescent="0.45">
      <c r="D1330" s="23"/>
    </row>
    <row r="1331" spans="4:4" x14ac:dyDescent="0.45">
      <c r="D1331" s="23"/>
    </row>
    <row r="1332" spans="4:4" x14ac:dyDescent="0.45">
      <c r="D1332" s="23"/>
    </row>
    <row r="1333" spans="4:4" x14ac:dyDescent="0.45">
      <c r="D1333" s="23"/>
    </row>
    <row r="1334" spans="4:4" x14ac:dyDescent="0.45">
      <c r="D1334" s="23"/>
    </row>
    <row r="1335" spans="4:4" x14ac:dyDescent="0.45">
      <c r="D1335" s="23"/>
    </row>
    <row r="1336" spans="4:4" x14ac:dyDescent="0.45">
      <c r="D1336" s="23"/>
    </row>
    <row r="1337" spans="4:4" x14ac:dyDescent="0.45">
      <c r="D1337" s="23"/>
    </row>
    <row r="1338" spans="4:4" x14ac:dyDescent="0.45">
      <c r="D1338" s="23"/>
    </row>
    <row r="1339" spans="4:4" x14ac:dyDescent="0.45">
      <c r="D1339" s="23"/>
    </row>
    <row r="1340" spans="4:4" x14ac:dyDescent="0.45">
      <c r="D1340" s="23"/>
    </row>
    <row r="1341" spans="4:4" x14ac:dyDescent="0.45">
      <c r="D1341" s="23"/>
    </row>
    <row r="1342" spans="4:4" x14ac:dyDescent="0.45">
      <c r="D1342" s="23"/>
    </row>
    <row r="1343" spans="4:4" x14ac:dyDescent="0.45">
      <c r="D1343" s="23"/>
    </row>
    <row r="1344" spans="4:4" x14ac:dyDescent="0.45">
      <c r="D1344" s="23"/>
    </row>
    <row r="1345" spans="4:4" x14ac:dyDescent="0.45">
      <c r="D1345" s="23"/>
    </row>
    <row r="1346" spans="4:4" x14ac:dyDescent="0.45">
      <c r="D1346" s="23"/>
    </row>
    <row r="1347" spans="4:4" x14ac:dyDescent="0.45">
      <c r="D1347" s="23"/>
    </row>
    <row r="1348" spans="4:4" x14ac:dyDescent="0.45">
      <c r="D1348" s="23"/>
    </row>
    <row r="1349" spans="4:4" x14ac:dyDescent="0.45">
      <c r="D1349" s="23"/>
    </row>
    <row r="1350" spans="4:4" x14ac:dyDescent="0.45">
      <c r="D1350" s="23"/>
    </row>
    <row r="1351" spans="4:4" x14ac:dyDescent="0.45">
      <c r="D1351" s="23"/>
    </row>
    <row r="1352" spans="4:4" x14ac:dyDescent="0.45">
      <c r="D1352" s="23"/>
    </row>
    <row r="1353" spans="4:4" x14ac:dyDescent="0.45">
      <c r="D1353" s="23"/>
    </row>
    <row r="1354" spans="4:4" x14ac:dyDescent="0.45">
      <c r="D1354" s="23"/>
    </row>
    <row r="1355" spans="4:4" x14ac:dyDescent="0.45">
      <c r="D1355" s="23"/>
    </row>
    <row r="1356" spans="4:4" x14ac:dyDescent="0.45">
      <c r="D1356" s="23"/>
    </row>
    <row r="1357" spans="4:4" x14ac:dyDescent="0.45">
      <c r="D1357" s="23"/>
    </row>
    <row r="1358" spans="4:4" x14ac:dyDescent="0.45">
      <c r="D1358" s="23"/>
    </row>
    <row r="1359" spans="4:4" x14ac:dyDescent="0.45">
      <c r="D1359" s="23"/>
    </row>
    <row r="1360" spans="4:4" x14ac:dyDescent="0.45">
      <c r="D1360" s="23"/>
    </row>
    <row r="1361" spans="4:4" x14ac:dyDescent="0.45">
      <c r="D1361" s="23"/>
    </row>
    <row r="1362" spans="4:4" x14ac:dyDescent="0.45">
      <c r="D1362" s="23"/>
    </row>
    <row r="1363" spans="4:4" x14ac:dyDescent="0.45">
      <c r="D1363" s="23"/>
    </row>
    <row r="1364" spans="4:4" x14ac:dyDescent="0.45">
      <c r="D1364" s="23"/>
    </row>
    <row r="1365" spans="4:4" x14ac:dyDescent="0.45">
      <c r="D1365" s="23"/>
    </row>
    <row r="1366" spans="4:4" x14ac:dyDescent="0.45">
      <c r="D1366" s="23"/>
    </row>
    <row r="1367" spans="4:4" x14ac:dyDescent="0.45">
      <c r="D1367" s="23"/>
    </row>
    <row r="1368" spans="4:4" x14ac:dyDescent="0.45">
      <c r="D1368" s="23"/>
    </row>
    <row r="1369" spans="4:4" x14ac:dyDescent="0.45">
      <c r="D1369" s="23"/>
    </row>
    <row r="1370" spans="4:4" x14ac:dyDescent="0.45">
      <c r="D1370" s="23"/>
    </row>
    <row r="1371" spans="4:4" x14ac:dyDescent="0.45">
      <c r="D1371" s="23"/>
    </row>
    <row r="1372" spans="4:4" x14ac:dyDescent="0.45">
      <c r="D1372" s="23"/>
    </row>
    <row r="1373" spans="4:4" x14ac:dyDescent="0.45">
      <c r="D1373" s="23"/>
    </row>
    <row r="1374" spans="4:4" x14ac:dyDescent="0.45">
      <c r="D1374" s="23"/>
    </row>
    <row r="1375" spans="4:4" x14ac:dyDescent="0.45">
      <c r="D1375" s="23"/>
    </row>
    <row r="1376" spans="4:4" x14ac:dyDescent="0.45">
      <c r="D1376" s="23"/>
    </row>
    <row r="1377" spans="4:4" x14ac:dyDescent="0.45">
      <c r="D1377" s="23"/>
    </row>
    <row r="1378" spans="4:4" x14ac:dyDescent="0.45">
      <c r="D1378" s="23"/>
    </row>
    <row r="1379" spans="4:4" x14ac:dyDescent="0.45">
      <c r="D1379" s="23"/>
    </row>
    <row r="1380" spans="4:4" x14ac:dyDescent="0.45">
      <c r="D1380" s="23"/>
    </row>
    <row r="1381" spans="4:4" x14ac:dyDescent="0.45">
      <c r="D1381" s="23"/>
    </row>
    <row r="1382" spans="4:4" x14ac:dyDescent="0.45">
      <c r="D1382" s="23"/>
    </row>
    <row r="1383" spans="4:4" x14ac:dyDescent="0.45">
      <c r="D1383" s="23"/>
    </row>
    <row r="1384" spans="4:4" x14ac:dyDescent="0.45">
      <c r="D1384" s="23"/>
    </row>
    <row r="1385" spans="4:4" x14ac:dyDescent="0.45">
      <c r="D1385" s="23"/>
    </row>
    <row r="1386" spans="4:4" x14ac:dyDescent="0.45">
      <c r="D1386" s="23"/>
    </row>
    <row r="1387" spans="4:4" x14ac:dyDescent="0.45">
      <c r="D1387" s="23"/>
    </row>
    <row r="1388" spans="4:4" x14ac:dyDescent="0.45">
      <c r="D1388" s="23"/>
    </row>
    <row r="1389" spans="4:4" x14ac:dyDescent="0.45">
      <c r="D1389" s="23"/>
    </row>
    <row r="1390" spans="4:4" x14ac:dyDescent="0.45">
      <c r="D1390" s="23"/>
    </row>
    <row r="1391" spans="4:4" x14ac:dyDescent="0.45">
      <c r="D1391" s="23"/>
    </row>
    <row r="1392" spans="4:4" x14ac:dyDescent="0.45">
      <c r="D1392" s="23"/>
    </row>
    <row r="1393" spans="4:4" x14ac:dyDescent="0.45">
      <c r="D1393" s="23"/>
    </row>
    <row r="1394" spans="4:4" x14ac:dyDescent="0.45">
      <c r="D1394" s="23"/>
    </row>
    <row r="1395" spans="4:4" x14ac:dyDescent="0.45">
      <c r="D1395" s="23"/>
    </row>
    <row r="1396" spans="4:4" x14ac:dyDescent="0.45">
      <c r="D1396" s="23"/>
    </row>
    <row r="1397" spans="4:4" x14ac:dyDescent="0.45">
      <c r="D1397" s="23"/>
    </row>
    <row r="1398" spans="4:4" x14ac:dyDescent="0.45">
      <c r="D1398" s="23"/>
    </row>
    <row r="1399" spans="4:4" x14ac:dyDescent="0.45">
      <c r="D1399" s="23"/>
    </row>
    <row r="1400" spans="4:4" x14ac:dyDescent="0.45">
      <c r="D1400" s="23"/>
    </row>
    <row r="1401" spans="4:4" x14ac:dyDescent="0.45">
      <c r="D1401" s="23"/>
    </row>
    <row r="1402" spans="4:4" x14ac:dyDescent="0.45">
      <c r="D1402" s="23"/>
    </row>
    <row r="1403" spans="4:4" x14ac:dyDescent="0.45">
      <c r="D1403" s="23"/>
    </row>
    <row r="1404" spans="4:4" x14ac:dyDescent="0.45">
      <c r="D1404" s="23"/>
    </row>
    <row r="1405" spans="4:4" x14ac:dyDescent="0.45">
      <c r="D1405" s="23"/>
    </row>
    <row r="1406" spans="4:4" x14ac:dyDescent="0.45">
      <c r="D1406" s="23"/>
    </row>
    <row r="1407" spans="4:4" x14ac:dyDescent="0.45">
      <c r="D1407" s="23"/>
    </row>
    <row r="1408" spans="4:4" x14ac:dyDescent="0.45">
      <c r="D1408" s="23"/>
    </row>
    <row r="1409" spans="4:4" x14ac:dyDescent="0.45">
      <c r="D1409" s="23"/>
    </row>
    <row r="1410" spans="4:4" x14ac:dyDescent="0.45">
      <c r="D1410" s="23"/>
    </row>
    <row r="1411" spans="4:4" x14ac:dyDescent="0.45">
      <c r="D1411" s="23"/>
    </row>
    <row r="1412" spans="4:4" x14ac:dyDescent="0.45">
      <c r="D1412" s="23"/>
    </row>
    <row r="1413" spans="4:4" x14ac:dyDescent="0.45">
      <c r="D1413" s="23"/>
    </row>
    <row r="1414" spans="4:4" x14ac:dyDescent="0.45">
      <c r="D1414" s="23"/>
    </row>
    <row r="1415" spans="4:4" x14ac:dyDescent="0.45">
      <c r="D1415" s="23"/>
    </row>
    <row r="1416" spans="4:4" x14ac:dyDescent="0.45">
      <c r="D1416" s="23"/>
    </row>
    <row r="1417" spans="4:4" x14ac:dyDescent="0.45">
      <c r="D1417" s="23"/>
    </row>
    <row r="1418" spans="4:4" x14ac:dyDescent="0.45">
      <c r="D1418" s="23"/>
    </row>
    <row r="1419" spans="4:4" x14ac:dyDescent="0.45">
      <c r="D1419" s="23"/>
    </row>
    <row r="1420" spans="4:4" x14ac:dyDescent="0.45">
      <c r="D1420" s="23"/>
    </row>
    <row r="1421" spans="4:4" x14ac:dyDescent="0.45">
      <c r="D1421" s="23"/>
    </row>
    <row r="1422" spans="4:4" x14ac:dyDescent="0.45">
      <c r="D1422" s="23"/>
    </row>
    <row r="1423" spans="4:4" x14ac:dyDescent="0.45">
      <c r="D1423" s="23"/>
    </row>
    <row r="1424" spans="4:4" x14ac:dyDescent="0.45">
      <c r="D1424" s="23"/>
    </row>
    <row r="1425" spans="4:4" x14ac:dyDescent="0.45">
      <c r="D1425" s="23"/>
    </row>
    <row r="1426" spans="4:4" x14ac:dyDescent="0.45">
      <c r="D1426" s="23"/>
    </row>
    <row r="1427" spans="4:4" x14ac:dyDescent="0.45">
      <c r="D1427" s="23"/>
    </row>
    <row r="1428" spans="4:4" x14ac:dyDescent="0.45">
      <c r="D1428" s="23"/>
    </row>
    <row r="1429" spans="4:4" x14ac:dyDescent="0.45">
      <c r="D1429" s="23"/>
    </row>
    <row r="1430" spans="4:4" x14ac:dyDescent="0.45">
      <c r="D1430" s="23"/>
    </row>
    <row r="1431" spans="4:4" x14ac:dyDescent="0.45">
      <c r="D1431" s="23"/>
    </row>
    <row r="1432" spans="4:4" x14ac:dyDescent="0.45">
      <c r="D1432" s="23"/>
    </row>
    <row r="1433" spans="4:4" x14ac:dyDescent="0.45">
      <c r="D1433" s="23"/>
    </row>
    <row r="1434" spans="4:4" x14ac:dyDescent="0.45">
      <c r="D1434" s="23"/>
    </row>
    <row r="1435" spans="4:4" x14ac:dyDescent="0.45">
      <c r="D1435" s="23"/>
    </row>
    <row r="1436" spans="4:4" x14ac:dyDescent="0.45">
      <c r="D1436" s="23"/>
    </row>
    <row r="1437" spans="4:4" x14ac:dyDescent="0.45">
      <c r="D1437" s="23"/>
    </row>
    <row r="1438" spans="4:4" x14ac:dyDescent="0.45">
      <c r="D1438" s="23"/>
    </row>
    <row r="1439" spans="4:4" x14ac:dyDescent="0.45">
      <c r="D1439" s="23"/>
    </row>
    <row r="1440" spans="4:4" x14ac:dyDescent="0.45">
      <c r="D1440" s="23"/>
    </row>
    <row r="1441" spans="4:4" x14ac:dyDescent="0.45">
      <c r="D1441" s="23"/>
    </row>
    <row r="1442" spans="4:4" x14ac:dyDescent="0.45">
      <c r="D1442" s="23"/>
    </row>
    <row r="1443" spans="4:4" x14ac:dyDescent="0.45">
      <c r="D1443" s="23"/>
    </row>
    <row r="1444" spans="4:4" x14ac:dyDescent="0.45">
      <c r="D1444" s="23"/>
    </row>
    <row r="1445" spans="4:4" x14ac:dyDescent="0.45">
      <c r="D1445" s="23"/>
    </row>
    <row r="1446" spans="4:4" x14ac:dyDescent="0.45">
      <c r="D1446" s="23"/>
    </row>
    <row r="1447" spans="4:4" x14ac:dyDescent="0.45">
      <c r="D1447" s="23"/>
    </row>
    <row r="1448" spans="4:4" x14ac:dyDescent="0.45">
      <c r="D1448" s="23"/>
    </row>
    <row r="1449" spans="4:4" x14ac:dyDescent="0.45">
      <c r="D1449" s="23"/>
    </row>
    <row r="1450" spans="4:4" x14ac:dyDescent="0.45">
      <c r="D1450" s="23"/>
    </row>
    <row r="1451" spans="4:4" x14ac:dyDescent="0.45">
      <c r="D1451" s="23"/>
    </row>
    <row r="1452" spans="4:4" x14ac:dyDescent="0.45">
      <c r="D1452" s="23"/>
    </row>
    <row r="1453" spans="4:4" x14ac:dyDescent="0.45">
      <c r="D1453" s="23"/>
    </row>
    <row r="1454" spans="4:4" x14ac:dyDescent="0.45">
      <c r="D1454" s="23"/>
    </row>
    <row r="1455" spans="4:4" x14ac:dyDescent="0.45">
      <c r="D1455" s="23"/>
    </row>
    <row r="1456" spans="4:4" x14ac:dyDescent="0.45">
      <c r="D1456" s="23"/>
    </row>
    <row r="1457" spans="4:4" x14ac:dyDescent="0.45">
      <c r="D1457" s="23"/>
    </row>
    <row r="1458" spans="4:4" x14ac:dyDescent="0.45">
      <c r="D1458" s="23"/>
    </row>
    <row r="1459" spans="4:4" x14ac:dyDescent="0.45">
      <c r="D1459" s="23"/>
    </row>
    <row r="1460" spans="4:4" x14ac:dyDescent="0.45">
      <c r="D1460" s="23"/>
    </row>
    <row r="1461" spans="4:4" x14ac:dyDescent="0.45">
      <c r="D1461" s="23"/>
    </row>
    <row r="1462" spans="4:4" x14ac:dyDescent="0.45">
      <c r="D1462" s="23"/>
    </row>
    <row r="1463" spans="4:4" x14ac:dyDescent="0.45">
      <c r="D1463" s="23"/>
    </row>
    <row r="1464" spans="4:4" x14ac:dyDescent="0.45">
      <c r="D1464" s="23"/>
    </row>
    <row r="1465" spans="4:4" x14ac:dyDescent="0.45">
      <c r="D1465" s="23"/>
    </row>
    <row r="1466" spans="4:4" x14ac:dyDescent="0.45">
      <c r="D1466" s="23"/>
    </row>
    <row r="1467" spans="4:4" x14ac:dyDescent="0.45">
      <c r="D1467" s="23"/>
    </row>
    <row r="1468" spans="4:4" x14ac:dyDescent="0.45">
      <c r="D1468" s="23"/>
    </row>
    <row r="1469" spans="4:4" x14ac:dyDescent="0.45">
      <c r="D1469" s="23"/>
    </row>
    <row r="1470" spans="4:4" x14ac:dyDescent="0.45">
      <c r="D1470" s="23"/>
    </row>
    <row r="1471" spans="4:4" x14ac:dyDescent="0.45">
      <c r="D1471" s="23"/>
    </row>
    <row r="1472" spans="4:4" x14ac:dyDescent="0.45">
      <c r="D1472" s="23"/>
    </row>
    <row r="1473" spans="4:4" x14ac:dyDescent="0.45">
      <c r="D1473" s="23"/>
    </row>
    <row r="1474" spans="4:4" x14ac:dyDescent="0.45">
      <c r="D1474" s="23"/>
    </row>
    <row r="1475" spans="4:4" x14ac:dyDescent="0.45">
      <c r="D1475" s="23"/>
    </row>
    <row r="1476" spans="4:4" x14ac:dyDescent="0.45">
      <c r="D1476" s="23"/>
    </row>
    <row r="1477" spans="4:4" x14ac:dyDescent="0.45">
      <c r="D1477" s="23"/>
    </row>
    <row r="1478" spans="4:4" x14ac:dyDescent="0.45">
      <c r="D1478" s="23"/>
    </row>
    <row r="1479" spans="4:4" x14ac:dyDescent="0.45">
      <c r="D1479" s="23"/>
    </row>
    <row r="1480" spans="4:4" x14ac:dyDescent="0.45">
      <c r="D1480" s="23"/>
    </row>
    <row r="1481" spans="4:4" x14ac:dyDescent="0.45">
      <c r="D1481" s="23"/>
    </row>
    <row r="1482" spans="4:4" x14ac:dyDescent="0.45">
      <c r="D1482" s="23"/>
    </row>
    <row r="1483" spans="4:4" x14ac:dyDescent="0.45">
      <c r="D1483" s="23"/>
    </row>
    <row r="1484" spans="4:4" x14ac:dyDescent="0.45">
      <c r="D1484" s="23"/>
    </row>
    <row r="1485" spans="4:4" x14ac:dyDescent="0.45">
      <c r="D1485" s="23"/>
    </row>
    <row r="1486" spans="4:4" x14ac:dyDescent="0.45">
      <c r="D1486" s="23"/>
    </row>
    <row r="1487" spans="4:4" x14ac:dyDescent="0.45">
      <c r="D1487" s="23"/>
    </row>
    <row r="1488" spans="4:4" x14ac:dyDescent="0.45">
      <c r="D1488" s="23"/>
    </row>
    <row r="1489" spans="4:4" x14ac:dyDescent="0.45">
      <c r="D1489" s="23"/>
    </row>
    <row r="1490" spans="4:4" x14ac:dyDescent="0.45">
      <c r="D1490" s="23"/>
    </row>
    <row r="1491" spans="4:4" x14ac:dyDescent="0.45">
      <c r="D1491" s="23"/>
    </row>
    <row r="1492" spans="4:4" x14ac:dyDescent="0.45">
      <c r="D1492" s="23"/>
    </row>
    <row r="1493" spans="4:4" x14ac:dyDescent="0.45">
      <c r="D1493" s="23"/>
    </row>
    <row r="1494" spans="4:4" x14ac:dyDescent="0.45">
      <c r="D1494" s="23"/>
    </row>
    <row r="1495" spans="4:4" x14ac:dyDescent="0.45">
      <c r="D1495" s="23"/>
    </row>
    <row r="1496" spans="4:4" x14ac:dyDescent="0.45">
      <c r="D1496" s="23"/>
    </row>
    <row r="1497" spans="4:4" x14ac:dyDescent="0.45">
      <c r="D1497" s="23"/>
    </row>
    <row r="1498" spans="4:4" x14ac:dyDescent="0.45">
      <c r="D1498" s="23"/>
    </row>
    <row r="1499" spans="4:4" x14ac:dyDescent="0.45">
      <c r="D1499" s="23"/>
    </row>
    <row r="1500" spans="4:4" x14ac:dyDescent="0.45">
      <c r="D1500" s="23"/>
    </row>
    <row r="1501" spans="4:4" x14ac:dyDescent="0.45">
      <c r="D1501" s="23"/>
    </row>
    <row r="1502" spans="4:4" x14ac:dyDescent="0.45">
      <c r="D1502" s="23"/>
    </row>
    <row r="1503" spans="4:4" x14ac:dyDescent="0.45">
      <c r="D1503" s="23"/>
    </row>
    <row r="1504" spans="4:4" x14ac:dyDescent="0.45">
      <c r="D1504" s="23"/>
    </row>
    <row r="1505" spans="4:4" x14ac:dyDescent="0.45">
      <c r="D1505" s="23"/>
    </row>
    <row r="1506" spans="4:4" x14ac:dyDescent="0.45">
      <c r="D1506" s="23"/>
    </row>
    <row r="1507" spans="4:4" x14ac:dyDescent="0.45">
      <c r="D1507" s="23"/>
    </row>
    <row r="1508" spans="4:4" x14ac:dyDescent="0.45">
      <c r="D1508" s="23"/>
    </row>
    <row r="1509" spans="4:4" x14ac:dyDescent="0.45">
      <c r="D1509" s="23"/>
    </row>
    <row r="1510" spans="4:4" x14ac:dyDescent="0.45">
      <c r="D1510" s="23"/>
    </row>
    <row r="1511" spans="4:4" x14ac:dyDescent="0.45">
      <c r="D1511" s="23"/>
    </row>
    <row r="1512" spans="4:4" x14ac:dyDescent="0.45">
      <c r="D1512" s="23"/>
    </row>
    <row r="1513" spans="4:4" x14ac:dyDescent="0.45">
      <c r="D1513" s="23"/>
    </row>
    <row r="1514" spans="4:4" x14ac:dyDescent="0.45">
      <c r="D1514" s="23"/>
    </row>
    <row r="1515" spans="4:4" x14ac:dyDescent="0.45">
      <c r="D1515" s="23"/>
    </row>
    <row r="1516" spans="4:4" x14ac:dyDescent="0.45">
      <c r="D1516" s="23"/>
    </row>
    <row r="1517" spans="4:4" x14ac:dyDescent="0.45">
      <c r="D1517" s="23"/>
    </row>
    <row r="1518" spans="4:4" x14ac:dyDescent="0.45">
      <c r="D1518" s="23"/>
    </row>
    <row r="1519" spans="4:4" x14ac:dyDescent="0.45">
      <c r="D1519" s="23"/>
    </row>
    <row r="1520" spans="4:4" x14ac:dyDescent="0.45">
      <c r="D1520" s="23"/>
    </row>
    <row r="1521" spans="4:4" x14ac:dyDescent="0.45">
      <c r="D1521" s="23"/>
    </row>
    <row r="1522" spans="4:4" x14ac:dyDescent="0.45">
      <c r="D1522" s="23"/>
    </row>
    <row r="1523" spans="4:4" x14ac:dyDescent="0.45">
      <c r="D1523" s="23"/>
    </row>
    <row r="1524" spans="4:4" x14ac:dyDescent="0.45">
      <c r="D1524" s="23"/>
    </row>
    <row r="1525" spans="4:4" x14ac:dyDescent="0.45">
      <c r="D1525" s="23"/>
    </row>
    <row r="1526" spans="4:4" x14ac:dyDescent="0.45">
      <c r="D1526" s="23"/>
    </row>
    <row r="1527" spans="4:4" x14ac:dyDescent="0.45">
      <c r="D1527" s="23"/>
    </row>
    <row r="1528" spans="4:4" x14ac:dyDescent="0.45">
      <c r="D1528" s="23"/>
    </row>
    <row r="1529" spans="4:4" x14ac:dyDescent="0.45">
      <c r="D1529" s="23"/>
    </row>
    <row r="1530" spans="4:4" x14ac:dyDescent="0.45">
      <c r="D1530" s="23"/>
    </row>
    <row r="1531" spans="4:4" x14ac:dyDescent="0.45">
      <c r="D1531" s="23"/>
    </row>
    <row r="1532" spans="4:4" x14ac:dyDescent="0.45">
      <c r="D1532" s="23"/>
    </row>
    <row r="1533" spans="4:4" x14ac:dyDescent="0.45">
      <c r="D1533" s="23"/>
    </row>
    <row r="1534" spans="4:4" x14ac:dyDescent="0.45">
      <c r="D1534" s="23"/>
    </row>
    <row r="1535" spans="4:4" x14ac:dyDescent="0.45">
      <c r="D1535" s="23"/>
    </row>
    <row r="1536" spans="4:4" x14ac:dyDescent="0.45">
      <c r="D1536" s="23"/>
    </row>
    <row r="1537" spans="4:4" x14ac:dyDescent="0.45">
      <c r="D1537" s="23"/>
    </row>
    <row r="1538" spans="4:4" x14ac:dyDescent="0.45">
      <c r="D1538" s="23"/>
    </row>
    <row r="1539" spans="4:4" x14ac:dyDescent="0.45">
      <c r="D1539" s="23"/>
    </row>
    <row r="1540" spans="4:4" x14ac:dyDescent="0.45">
      <c r="D1540" s="23"/>
    </row>
    <row r="1541" spans="4:4" x14ac:dyDescent="0.45">
      <c r="D1541" s="23"/>
    </row>
    <row r="1542" spans="4:4" x14ac:dyDescent="0.45">
      <c r="D1542" s="23"/>
    </row>
    <row r="1543" spans="4:4" x14ac:dyDescent="0.45">
      <c r="D1543" s="23"/>
    </row>
    <row r="1544" spans="4:4" x14ac:dyDescent="0.45">
      <c r="D1544" s="23"/>
    </row>
    <row r="1545" spans="4:4" x14ac:dyDescent="0.45">
      <c r="D1545" s="23"/>
    </row>
    <row r="1546" spans="4:4" x14ac:dyDescent="0.45">
      <c r="D1546" s="23"/>
    </row>
    <row r="1547" spans="4:4" x14ac:dyDescent="0.45">
      <c r="D1547" s="23"/>
    </row>
    <row r="1548" spans="4:4" x14ac:dyDescent="0.45">
      <c r="D1548" s="23"/>
    </row>
    <row r="1549" spans="4:4" x14ac:dyDescent="0.45">
      <c r="D1549" s="23"/>
    </row>
    <row r="1550" spans="4:4" x14ac:dyDescent="0.45">
      <c r="D1550" s="23"/>
    </row>
    <row r="1551" spans="4:4" x14ac:dyDescent="0.45">
      <c r="D1551" s="23"/>
    </row>
    <row r="1552" spans="4:4" x14ac:dyDescent="0.45">
      <c r="D1552" s="23"/>
    </row>
    <row r="1553" spans="4:4" x14ac:dyDescent="0.45">
      <c r="D1553" s="23"/>
    </row>
    <row r="1554" spans="4:4" x14ac:dyDescent="0.45">
      <c r="D1554" s="23"/>
    </row>
    <row r="1555" spans="4:4" x14ac:dyDescent="0.45">
      <c r="D1555" s="23"/>
    </row>
    <row r="1556" spans="4:4" x14ac:dyDescent="0.45">
      <c r="D1556" s="23"/>
    </row>
    <row r="1557" spans="4:4" x14ac:dyDescent="0.45">
      <c r="D1557" s="23"/>
    </row>
    <row r="1558" spans="4:4" x14ac:dyDescent="0.45">
      <c r="D1558" s="23"/>
    </row>
    <row r="1559" spans="4:4" x14ac:dyDescent="0.45">
      <c r="D1559" s="23"/>
    </row>
    <row r="1560" spans="4:4" x14ac:dyDescent="0.45">
      <c r="D1560" s="23"/>
    </row>
    <row r="1561" spans="4:4" x14ac:dyDescent="0.45">
      <c r="D1561" s="23"/>
    </row>
    <row r="1562" spans="4:4" x14ac:dyDescent="0.45">
      <c r="D1562" s="23"/>
    </row>
    <row r="1563" spans="4:4" x14ac:dyDescent="0.45">
      <c r="D1563" s="23"/>
    </row>
    <row r="1564" spans="4:4" x14ac:dyDescent="0.45">
      <c r="D1564" s="23"/>
    </row>
    <row r="1565" spans="4:4" x14ac:dyDescent="0.45">
      <c r="D1565" s="23"/>
    </row>
    <row r="1566" spans="4:4" x14ac:dyDescent="0.45">
      <c r="D1566" s="23"/>
    </row>
    <row r="1567" spans="4:4" x14ac:dyDescent="0.45">
      <c r="D1567" s="23"/>
    </row>
    <row r="1568" spans="4:4" x14ac:dyDescent="0.45">
      <c r="D1568" s="23"/>
    </row>
    <row r="1569" spans="4:4" x14ac:dyDescent="0.45">
      <c r="D1569" s="23"/>
    </row>
    <row r="1570" spans="4:4" x14ac:dyDescent="0.45">
      <c r="D1570" s="23"/>
    </row>
    <row r="1571" spans="4:4" x14ac:dyDescent="0.45">
      <c r="D1571" s="23"/>
    </row>
    <row r="1572" spans="4:4" x14ac:dyDescent="0.45">
      <c r="D1572" s="23"/>
    </row>
    <row r="1573" spans="4:4" x14ac:dyDescent="0.45">
      <c r="D1573" s="23"/>
    </row>
    <row r="1574" spans="4:4" x14ac:dyDescent="0.45">
      <c r="D1574" s="23"/>
    </row>
    <row r="1575" spans="4:4" x14ac:dyDescent="0.45">
      <c r="D1575" s="23"/>
    </row>
    <row r="1576" spans="4:4" x14ac:dyDescent="0.45">
      <c r="D1576" s="23"/>
    </row>
    <row r="1577" spans="4:4" x14ac:dyDescent="0.45">
      <c r="D1577" s="23"/>
    </row>
    <row r="1578" spans="4:4" x14ac:dyDescent="0.45">
      <c r="D1578" s="23"/>
    </row>
    <row r="1579" spans="4:4" x14ac:dyDescent="0.45">
      <c r="D1579" s="23"/>
    </row>
    <row r="1580" spans="4:4" x14ac:dyDescent="0.45">
      <c r="D1580" s="23"/>
    </row>
    <row r="1581" spans="4:4" x14ac:dyDescent="0.45">
      <c r="D1581" s="23"/>
    </row>
    <row r="1582" spans="4:4" x14ac:dyDescent="0.45">
      <c r="D1582" s="23"/>
    </row>
    <row r="1583" spans="4:4" x14ac:dyDescent="0.45">
      <c r="D1583" s="23"/>
    </row>
    <row r="1584" spans="4:4" x14ac:dyDescent="0.45">
      <c r="D1584" s="23"/>
    </row>
    <row r="1585" spans="4:4" x14ac:dyDescent="0.45">
      <c r="D1585" s="23"/>
    </row>
    <row r="1586" spans="4:4" x14ac:dyDescent="0.45">
      <c r="D1586" s="23"/>
    </row>
    <row r="1587" spans="4:4" x14ac:dyDescent="0.45">
      <c r="D1587" s="23"/>
    </row>
    <row r="1588" spans="4:4" x14ac:dyDescent="0.45">
      <c r="D1588" s="23"/>
    </row>
    <row r="1589" spans="4:4" x14ac:dyDescent="0.45">
      <c r="D1589" s="23"/>
    </row>
    <row r="1590" spans="4:4" x14ac:dyDescent="0.45">
      <c r="D1590" s="23"/>
    </row>
    <row r="1591" spans="4:4" x14ac:dyDescent="0.45">
      <c r="D1591" s="23"/>
    </row>
    <row r="1592" spans="4:4" x14ac:dyDescent="0.45">
      <c r="D1592" s="23"/>
    </row>
    <row r="1593" spans="4:4" x14ac:dyDescent="0.45">
      <c r="D1593" s="23"/>
    </row>
    <row r="1594" spans="4:4" x14ac:dyDescent="0.45">
      <c r="D1594" s="23"/>
    </row>
    <row r="1595" spans="4:4" x14ac:dyDescent="0.45">
      <c r="D1595" s="23"/>
    </row>
    <row r="1596" spans="4:4" x14ac:dyDescent="0.45">
      <c r="D1596" s="23"/>
    </row>
    <row r="1597" spans="4:4" x14ac:dyDescent="0.45">
      <c r="D1597" s="23"/>
    </row>
    <row r="1598" spans="4:4" x14ac:dyDescent="0.45">
      <c r="D1598" s="23"/>
    </row>
    <row r="1599" spans="4:4" x14ac:dyDescent="0.45">
      <c r="D1599" s="23"/>
    </row>
    <row r="1600" spans="4:4" x14ac:dyDescent="0.45">
      <c r="D1600" s="23"/>
    </row>
    <row r="1601" spans="4:4" x14ac:dyDescent="0.45">
      <c r="D1601" s="23"/>
    </row>
    <row r="1602" spans="4:4" x14ac:dyDescent="0.45">
      <c r="D1602" s="23"/>
    </row>
    <row r="1603" spans="4:4" x14ac:dyDescent="0.45">
      <c r="D1603" s="23"/>
    </row>
    <row r="1604" spans="4:4" x14ac:dyDescent="0.45">
      <c r="D1604" s="23"/>
    </row>
    <row r="1605" spans="4:4" x14ac:dyDescent="0.45">
      <c r="D1605" s="23"/>
    </row>
    <row r="1606" spans="4:4" x14ac:dyDescent="0.45">
      <c r="D1606" s="23"/>
    </row>
    <row r="1607" spans="4:4" x14ac:dyDescent="0.45">
      <c r="D1607" s="23"/>
    </row>
    <row r="1608" spans="4:4" x14ac:dyDescent="0.45">
      <c r="D1608" s="23"/>
    </row>
    <row r="1609" spans="4:4" x14ac:dyDescent="0.45">
      <c r="D1609" s="23"/>
    </row>
    <row r="1610" spans="4:4" x14ac:dyDescent="0.45">
      <c r="D1610" s="23"/>
    </row>
    <row r="1611" spans="4:4" x14ac:dyDescent="0.45">
      <c r="D1611" s="23"/>
    </row>
    <row r="1612" spans="4:4" x14ac:dyDescent="0.45">
      <c r="D1612" s="23"/>
    </row>
    <row r="1613" spans="4:4" x14ac:dyDescent="0.45">
      <c r="D1613" s="23"/>
    </row>
    <row r="1614" spans="4:4" x14ac:dyDescent="0.45">
      <c r="D1614" s="23"/>
    </row>
    <row r="1615" spans="4:4" x14ac:dyDescent="0.45">
      <c r="D1615" s="23"/>
    </row>
    <row r="1616" spans="4:4" x14ac:dyDescent="0.45">
      <c r="D1616" s="23"/>
    </row>
    <row r="1617" spans="4:4" x14ac:dyDescent="0.45">
      <c r="D1617" s="23"/>
    </row>
    <row r="1618" spans="4:4" x14ac:dyDescent="0.45">
      <c r="D1618" s="23"/>
    </row>
    <row r="1619" spans="4:4" x14ac:dyDescent="0.45">
      <c r="D1619" s="23"/>
    </row>
    <row r="1620" spans="4:4" x14ac:dyDescent="0.45">
      <c r="D1620" s="23"/>
    </row>
    <row r="1621" spans="4:4" x14ac:dyDescent="0.45">
      <c r="D1621" s="23"/>
    </row>
    <row r="1622" spans="4:4" x14ac:dyDescent="0.45">
      <c r="D1622" s="23"/>
    </row>
    <row r="1623" spans="4:4" x14ac:dyDescent="0.45">
      <c r="D1623" s="23"/>
    </row>
    <row r="1624" spans="4:4" x14ac:dyDescent="0.45">
      <c r="D1624" s="23"/>
    </row>
    <row r="1625" spans="4:4" x14ac:dyDescent="0.45">
      <c r="D1625" s="23"/>
    </row>
    <row r="1626" spans="4:4" x14ac:dyDescent="0.45">
      <c r="D1626" s="23"/>
    </row>
    <row r="1627" spans="4:4" x14ac:dyDescent="0.45">
      <c r="D1627" s="23"/>
    </row>
    <row r="1628" spans="4:4" x14ac:dyDescent="0.45">
      <c r="D1628" s="23"/>
    </row>
    <row r="1629" spans="4:4" x14ac:dyDescent="0.45">
      <c r="D1629" s="23"/>
    </row>
    <row r="1630" spans="4:4" x14ac:dyDescent="0.45">
      <c r="D1630" s="23"/>
    </row>
    <row r="1631" spans="4:4" x14ac:dyDescent="0.45">
      <c r="D1631" s="23"/>
    </row>
    <row r="1632" spans="4:4" x14ac:dyDescent="0.45">
      <c r="D1632" s="23"/>
    </row>
    <row r="1633" spans="4:4" x14ac:dyDescent="0.45">
      <c r="D1633" s="23"/>
    </row>
    <row r="1634" spans="4:4" x14ac:dyDescent="0.45">
      <c r="D1634" s="23"/>
    </row>
    <row r="1635" spans="4:4" x14ac:dyDescent="0.45">
      <c r="D1635" s="23"/>
    </row>
    <row r="1636" spans="4:4" x14ac:dyDescent="0.45">
      <c r="D1636" s="23"/>
    </row>
    <row r="1637" spans="4:4" x14ac:dyDescent="0.45">
      <c r="D1637" s="23"/>
    </row>
    <row r="1638" spans="4:4" x14ac:dyDescent="0.45">
      <c r="D1638" s="23"/>
    </row>
    <row r="1639" spans="4:4" x14ac:dyDescent="0.45">
      <c r="D1639" s="23"/>
    </row>
    <row r="1640" spans="4:4" x14ac:dyDescent="0.45">
      <c r="D1640" s="23"/>
    </row>
    <row r="1641" spans="4:4" x14ac:dyDescent="0.45">
      <c r="D1641" s="23"/>
    </row>
    <row r="1642" spans="4:4" x14ac:dyDescent="0.45">
      <c r="D1642" s="23"/>
    </row>
    <row r="1643" spans="4:4" x14ac:dyDescent="0.45">
      <c r="D1643" s="23"/>
    </row>
    <row r="1644" spans="4:4" x14ac:dyDescent="0.45">
      <c r="D1644" s="23"/>
    </row>
    <row r="1645" spans="4:4" x14ac:dyDescent="0.45">
      <c r="D1645" s="23"/>
    </row>
    <row r="1646" spans="4:4" x14ac:dyDescent="0.45">
      <c r="D1646" s="23"/>
    </row>
    <row r="1647" spans="4:4" x14ac:dyDescent="0.45">
      <c r="D1647" s="23"/>
    </row>
    <row r="1648" spans="4:4" x14ac:dyDescent="0.45">
      <c r="D1648" s="23"/>
    </row>
    <row r="1649" spans="4:4" x14ac:dyDescent="0.45">
      <c r="D1649" s="23"/>
    </row>
    <row r="1650" spans="4:4" x14ac:dyDescent="0.45">
      <c r="D1650" s="23"/>
    </row>
    <row r="1651" spans="4:4" x14ac:dyDescent="0.45">
      <c r="D1651" s="23"/>
    </row>
    <row r="1652" spans="4:4" x14ac:dyDescent="0.45">
      <c r="D1652" s="23"/>
    </row>
    <row r="1653" spans="4:4" x14ac:dyDescent="0.45">
      <c r="D1653" s="23"/>
    </row>
    <row r="1654" spans="4:4" x14ac:dyDescent="0.45">
      <c r="D1654" s="23"/>
    </row>
    <row r="1655" spans="4:4" x14ac:dyDescent="0.45">
      <c r="D1655" s="23"/>
    </row>
    <row r="1656" spans="4:4" x14ac:dyDescent="0.45">
      <c r="D1656" s="23"/>
    </row>
    <row r="1657" spans="4:4" x14ac:dyDescent="0.45">
      <c r="D1657" s="23"/>
    </row>
    <row r="1658" spans="4:4" x14ac:dyDescent="0.45">
      <c r="D1658" s="23"/>
    </row>
    <row r="1659" spans="4:4" x14ac:dyDescent="0.45">
      <c r="D1659" s="23"/>
    </row>
    <row r="1660" spans="4:4" x14ac:dyDescent="0.45">
      <c r="D1660" s="23"/>
    </row>
    <row r="1661" spans="4:4" x14ac:dyDescent="0.45">
      <c r="D1661" s="23"/>
    </row>
    <row r="1662" spans="4:4" x14ac:dyDescent="0.45">
      <c r="D1662" s="23"/>
    </row>
    <row r="1663" spans="4:4" x14ac:dyDescent="0.45">
      <c r="D1663" s="23"/>
    </row>
    <row r="1664" spans="4:4" x14ac:dyDescent="0.45">
      <c r="D1664" s="23"/>
    </row>
    <row r="1665" spans="4:4" x14ac:dyDescent="0.45">
      <c r="D1665" s="23"/>
    </row>
    <row r="1666" spans="4:4" x14ac:dyDescent="0.45">
      <c r="D1666" s="23"/>
    </row>
    <row r="1667" spans="4:4" x14ac:dyDescent="0.45">
      <c r="D1667" s="23"/>
    </row>
    <row r="1668" spans="4:4" x14ac:dyDescent="0.45">
      <c r="D1668" s="23"/>
    </row>
    <row r="1669" spans="4:4" x14ac:dyDescent="0.45">
      <c r="D1669" s="23"/>
    </row>
    <row r="1670" spans="4:4" x14ac:dyDescent="0.45">
      <c r="D1670" s="23"/>
    </row>
    <row r="1671" spans="4:4" x14ac:dyDescent="0.45">
      <c r="D1671" s="23"/>
    </row>
    <row r="1672" spans="4:4" x14ac:dyDescent="0.45">
      <c r="D1672" s="23"/>
    </row>
    <row r="1673" spans="4:4" x14ac:dyDescent="0.45">
      <c r="D1673" s="23"/>
    </row>
    <row r="1674" spans="4:4" x14ac:dyDescent="0.45">
      <c r="D1674" s="23"/>
    </row>
    <row r="1675" spans="4:4" x14ac:dyDescent="0.45">
      <c r="D1675" s="23"/>
    </row>
    <row r="1676" spans="4:4" x14ac:dyDescent="0.45">
      <c r="D1676" s="23"/>
    </row>
    <row r="1677" spans="4:4" x14ac:dyDescent="0.45">
      <c r="D1677" s="23"/>
    </row>
    <row r="1678" spans="4:4" x14ac:dyDescent="0.45">
      <c r="D1678" s="23"/>
    </row>
    <row r="1679" spans="4:4" x14ac:dyDescent="0.45">
      <c r="D1679" s="23"/>
    </row>
    <row r="1680" spans="4:4" x14ac:dyDescent="0.45">
      <c r="D1680" s="23"/>
    </row>
    <row r="1681" spans="4:4" x14ac:dyDescent="0.45">
      <c r="D1681" s="23"/>
    </row>
    <row r="1682" spans="4:4" x14ac:dyDescent="0.45">
      <c r="D1682" s="23"/>
    </row>
    <row r="1683" spans="4:4" x14ac:dyDescent="0.45">
      <c r="D1683" s="23"/>
    </row>
    <row r="1684" spans="4:4" x14ac:dyDescent="0.45">
      <c r="D1684" s="23"/>
    </row>
    <row r="1685" spans="4:4" x14ac:dyDescent="0.45">
      <c r="D1685" s="23"/>
    </row>
    <row r="1686" spans="4:4" x14ac:dyDescent="0.45">
      <c r="D1686" s="23"/>
    </row>
    <row r="1687" spans="4:4" x14ac:dyDescent="0.45">
      <c r="D1687" s="23"/>
    </row>
    <row r="1688" spans="4:4" x14ac:dyDescent="0.45">
      <c r="D1688" s="23"/>
    </row>
    <row r="1689" spans="4:4" x14ac:dyDescent="0.45">
      <c r="D1689" s="23"/>
    </row>
    <row r="1690" spans="4:4" x14ac:dyDescent="0.45">
      <c r="D1690" s="23"/>
    </row>
    <row r="1691" spans="4:4" x14ac:dyDescent="0.45">
      <c r="D1691" s="23"/>
    </row>
    <row r="1692" spans="4:4" x14ac:dyDescent="0.45">
      <c r="D1692" s="23"/>
    </row>
    <row r="1693" spans="4:4" x14ac:dyDescent="0.45">
      <c r="D1693" s="23"/>
    </row>
    <row r="1694" spans="4:4" x14ac:dyDescent="0.45">
      <c r="D1694" s="23"/>
    </row>
    <row r="1695" spans="4:4" x14ac:dyDescent="0.45">
      <c r="D1695" s="23"/>
    </row>
    <row r="1696" spans="4:4" x14ac:dyDescent="0.45">
      <c r="D1696" s="23"/>
    </row>
    <row r="1697" spans="4:4" x14ac:dyDescent="0.45">
      <c r="D1697" s="23"/>
    </row>
    <row r="1698" spans="4:4" x14ac:dyDescent="0.45">
      <c r="D1698" s="23"/>
    </row>
    <row r="1699" spans="4:4" x14ac:dyDescent="0.45">
      <c r="D1699" s="23"/>
    </row>
    <row r="1700" spans="4:4" x14ac:dyDescent="0.45">
      <c r="D1700" s="23"/>
    </row>
    <row r="1701" spans="4:4" x14ac:dyDescent="0.45">
      <c r="D1701" s="23"/>
    </row>
    <row r="1702" spans="4:4" x14ac:dyDescent="0.45">
      <c r="D1702" s="23"/>
    </row>
    <row r="1703" spans="4:4" x14ac:dyDescent="0.45">
      <c r="D1703" s="23"/>
    </row>
    <row r="1704" spans="4:4" x14ac:dyDescent="0.45">
      <c r="D1704" s="23"/>
    </row>
    <row r="1705" spans="4:4" x14ac:dyDescent="0.45">
      <c r="D1705" s="23"/>
    </row>
    <row r="1706" spans="4:4" x14ac:dyDescent="0.45">
      <c r="D1706" s="23"/>
    </row>
    <row r="1707" spans="4:4" x14ac:dyDescent="0.45">
      <c r="D1707" s="23"/>
    </row>
    <row r="1708" spans="4:4" x14ac:dyDescent="0.45">
      <c r="D1708" s="23"/>
    </row>
    <row r="1709" spans="4:4" x14ac:dyDescent="0.45">
      <c r="D1709" s="23"/>
    </row>
    <row r="1710" spans="4:4" x14ac:dyDescent="0.45">
      <c r="D1710" s="23"/>
    </row>
    <row r="1711" spans="4:4" x14ac:dyDescent="0.45">
      <c r="D1711" s="23"/>
    </row>
    <row r="1712" spans="4:4" x14ac:dyDescent="0.45">
      <c r="D1712" s="23"/>
    </row>
    <row r="1713" spans="4:4" x14ac:dyDescent="0.45">
      <c r="D1713" s="23"/>
    </row>
    <row r="1714" spans="4:4" x14ac:dyDescent="0.45">
      <c r="D1714" s="23"/>
    </row>
    <row r="1715" spans="4:4" x14ac:dyDescent="0.45">
      <c r="D1715" s="23"/>
    </row>
    <row r="1716" spans="4:4" x14ac:dyDescent="0.45">
      <c r="D1716" s="23"/>
    </row>
    <row r="1717" spans="4:4" x14ac:dyDescent="0.45">
      <c r="D1717" s="23"/>
    </row>
    <row r="1718" spans="4:4" x14ac:dyDescent="0.45">
      <c r="D1718" s="23"/>
    </row>
    <row r="1719" spans="4:4" x14ac:dyDescent="0.45">
      <c r="D1719" s="23"/>
    </row>
    <row r="1720" spans="4:4" x14ac:dyDescent="0.45">
      <c r="D1720" s="23"/>
    </row>
    <row r="1721" spans="4:4" x14ac:dyDescent="0.45">
      <c r="D1721" s="23"/>
    </row>
    <row r="1722" spans="4:4" x14ac:dyDescent="0.45">
      <c r="D1722" s="23"/>
    </row>
    <row r="1723" spans="4:4" x14ac:dyDescent="0.45">
      <c r="D1723" s="23"/>
    </row>
    <row r="1724" spans="4:4" x14ac:dyDescent="0.45">
      <c r="D1724" s="23"/>
    </row>
    <row r="1725" spans="4:4" x14ac:dyDescent="0.45">
      <c r="D1725" s="23"/>
    </row>
    <row r="1726" spans="4:4" x14ac:dyDescent="0.45">
      <c r="D1726" s="23"/>
    </row>
    <row r="1727" spans="4:4" x14ac:dyDescent="0.45">
      <c r="D1727" s="23"/>
    </row>
    <row r="1728" spans="4:4" x14ac:dyDescent="0.45">
      <c r="D1728" s="23"/>
    </row>
    <row r="1729" spans="4:4" x14ac:dyDescent="0.45">
      <c r="D1729" s="23"/>
    </row>
    <row r="1730" spans="4:4" x14ac:dyDescent="0.45">
      <c r="D1730" s="23"/>
    </row>
    <row r="1731" spans="4:4" x14ac:dyDescent="0.45">
      <c r="D1731" s="23"/>
    </row>
    <row r="1732" spans="4:4" x14ac:dyDescent="0.45">
      <c r="D1732" s="23"/>
    </row>
    <row r="1733" spans="4:4" x14ac:dyDescent="0.45">
      <c r="D1733" s="23"/>
    </row>
    <row r="1734" spans="4:4" x14ac:dyDescent="0.45">
      <c r="D1734" s="23"/>
    </row>
    <row r="1735" spans="4:4" x14ac:dyDescent="0.45">
      <c r="D1735" s="23"/>
    </row>
    <row r="1736" spans="4:4" x14ac:dyDescent="0.45">
      <c r="D1736" s="23"/>
    </row>
    <row r="1737" spans="4:4" x14ac:dyDescent="0.45">
      <c r="D1737" s="23"/>
    </row>
    <row r="1738" spans="4:4" x14ac:dyDescent="0.45">
      <c r="D1738" s="23"/>
    </row>
    <row r="1739" spans="4:4" x14ac:dyDescent="0.45">
      <c r="D1739" s="23"/>
    </row>
    <row r="1740" spans="4:4" x14ac:dyDescent="0.45">
      <c r="D1740" s="23"/>
    </row>
    <row r="1741" spans="4:4" x14ac:dyDescent="0.45">
      <c r="D1741" s="23"/>
    </row>
    <row r="1742" spans="4:4" x14ac:dyDescent="0.45">
      <c r="D1742" s="23"/>
    </row>
    <row r="1743" spans="4:4" x14ac:dyDescent="0.45">
      <c r="D1743" s="23"/>
    </row>
    <row r="1744" spans="4:4" x14ac:dyDescent="0.45">
      <c r="D1744" s="23"/>
    </row>
    <row r="1745" spans="4:4" x14ac:dyDescent="0.45">
      <c r="D1745" s="23"/>
    </row>
    <row r="1746" spans="4:4" x14ac:dyDescent="0.45">
      <c r="D1746" s="23"/>
    </row>
    <row r="1747" spans="4:4" x14ac:dyDescent="0.45">
      <c r="D1747" s="23"/>
    </row>
    <row r="1748" spans="4:4" x14ac:dyDescent="0.45">
      <c r="D1748" s="23"/>
    </row>
    <row r="1749" spans="4:4" x14ac:dyDescent="0.45">
      <c r="D1749" s="23"/>
    </row>
    <row r="1750" spans="4:4" x14ac:dyDescent="0.45">
      <c r="D1750" s="23"/>
    </row>
    <row r="1751" spans="4:4" x14ac:dyDescent="0.45">
      <c r="D1751" s="23"/>
    </row>
    <row r="1752" spans="4:4" x14ac:dyDescent="0.45">
      <c r="D1752" s="23"/>
    </row>
    <row r="1753" spans="4:4" x14ac:dyDescent="0.45">
      <c r="D1753" s="23"/>
    </row>
    <row r="1754" spans="4:4" x14ac:dyDescent="0.45">
      <c r="D1754" s="23"/>
    </row>
    <row r="1755" spans="4:4" x14ac:dyDescent="0.45">
      <c r="D1755" s="23"/>
    </row>
    <row r="1756" spans="4:4" x14ac:dyDescent="0.45">
      <c r="D1756" s="23"/>
    </row>
    <row r="1757" spans="4:4" x14ac:dyDescent="0.45">
      <c r="D1757" s="23"/>
    </row>
    <row r="1758" spans="4:4" x14ac:dyDescent="0.45">
      <c r="D1758" s="23"/>
    </row>
    <row r="1759" spans="4:4" x14ac:dyDescent="0.45">
      <c r="D1759" s="23"/>
    </row>
    <row r="1760" spans="4:4" x14ac:dyDescent="0.45">
      <c r="D1760" s="23"/>
    </row>
    <row r="1761" spans="4:4" x14ac:dyDescent="0.45">
      <c r="D1761" s="23"/>
    </row>
    <row r="1762" spans="4:4" x14ac:dyDescent="0.45">
      <c r="D1762" s="23"/>
    </row>
    <row r="1763" spans="4:4" x14ac:dyDescent="0.45">
      <c r="D1763" s="23"/>
    </row>
    <row r="1764" spans="4:4" x14ac:dyDescent="0.45">
      <c r="D1764" s="23"/>
    </row>
    <row r="1765" spans="4:4" x14ac:dyDescent="0.45">
      <c r="D1765" s="23"/>
    </row>
    <row r="1766" spans="4:4" x14ac:dyDescent="0.45">
      <c r="D1766" s="23"/>
    </row>
    <row r="1767" spans="4:4" x14ac:dyDescent="0.45">
      <c r="D1767" s="23"/>
    </row>
    <row r="1768" spans="4:4" x14ac:dyDescent="0.45">
      <c r="D1768" s="23"/>
    </row>
    <row r="1769" spans="4:4" x14ac:dyDescent="0.45">
      <c r="D1769" s="23"/>
    </row>
    <row r="1770" spans="4:4" x14ac:dyDescent="0.45">
      <c r="D1770" s="23"/>
    </row>
    <row r="1771" spans="4:4" x14ac:dyDescent="0.45">
      <c r="D1771" s="23"/>
    </row>
    <row r="1772" spans="4:4" x14ac:dyDescent="0.45">
      <c r="D1772" s="23"/>
    </row>
    <row r="1773" spans="4:4" x14ac:dyDescent="0.45">
      <c r="D1773" s="23"/>
    </row>
    <row r="1774" spans="4:4" x14ac:dyDescent="0.45">
      <c r="D1774" s="23"/>
    </row>
    <row r="1775" spans="4:4" x14ac:dyDescent="0.45">
      <c r="D1775" s="23"/>
    </row>
    <row r="1776" spans="4:4" x14ac:dyDescent="0.45">
      <c r="D1776" s="23"/>
    </row>
    <row r="1777" spans="4:4" x14ac:dyDescent="0.45">
      <c r="D1777" s="23"/>
    </row>
    <row r="1778" spans="4:4" x14ac:dyDescent="0.45">
      <c r="D1778" s="23"/>
    </row>
    <row r="1779" spans="4:4" x14ac:dyDescent="0.45">
      <c r="D1779" s="23"/>
    </row>
    <row r="1780" spans="4:4" x14ac:dyDescent="0.45">
      <c r="D1780" s="23"/>
    </row>
    <row r="1781" spans="4:4" x14ac:dyDescent="0.45">
      <c r="D1781" s="23"/>
    </row>
    <row r="1782" spans="4:4" x14ac:dyDescent="0.45">
      <c r="D1782" s="23"/>
    </row>
    <row r="1783" spans="4:4" x14ac:dyDescent="0.45">
      <c r="D1783" s="23"/>
    </row>
    <row r="1784" spans="4:4" x14ac:dyDescent="0.45">
      <c r="D1784" s="23"/>
    </row>
    <row r="1785" spans="4:4" x14ac:dyDescent="0.45">
      <c r="D1785" s="23"/>
    </row>
    <row r="1786" spans="4:4" x14ac:dyDescent="0.45">
      <c r="D1786" s="23"/>
    </row>
    <row r="1787" spans="4:4" x14ac:dyDescent="0.45">
      <c r="D1787" s="23"/>
    </row>
    <row r="1788" spans="4:4" x14ac:dyDescent="0.45">
      <c r="D1788" s="23"/>
    </row>
    <row r="1789" spans="4:4" x14ac:dyDescent="0.45">
      <c r="D1789" s="23"/>
    </row>
    <row r="1790" spans="4:4" x14ac:dyDescent="0.45">
      <c r="D1790" s="23"/>
    </row>
    <row r="1791" spans="4:4" x14ac:dyDescent="0.45">
      <c r="D1791" s="23"/>
    </row>
    <row r="1792" spans="4:4" x14ac:dyDescent="0.45">
      <c r="D1792" s="23"/>
    </row>
    <row r="1793" spans="4:4" x14ac:dyDescent="0.45">
      <c r="D1793" s="23"/>
    </row>
    <row r="1794" spans="4:4" x14ac:dyDescent="0.45">
      <c r="D1794" s="23"/>
    </row>
    <row r="1795" spans="4:4" x14ac:dyDescent="0.45">
      <c r="D1795" s="23"/>
    </row>
    <row r="1796" spans="4:4" x14ac:dyDescent="0.45">
      <c r="D1796" s="23"/>
    </row>
    <row r="1797" spans="4:4" x14ac:dyDescent="0.45">
      <c r="D1797" s="23"/>
    </row>
    <row r="1798" spans="4:4" x14ac:dyDescent="0.45">
      <c r="D1798" s="23"/>
    </row>
    <row r="1799" spans="4:4" x14ac:dyDescent="0.45">
      <c r="D1799" s="23"/>
    </row>
    <row r="1800" spans="4:4" x14ac:dyDescent="0.45">
      <c r="D1800" s="23"/>
    </row>
    <row r="1801" spans="4:4" x14ac:dyDescent="0.45">
      <c r="D1801" s="23"/>
    </row>
    <row r="1802" spans="4:4" x14ac:dyDescent="0.45">
      <c r="D1802" s="23"/>
    </row>
    <row r="1803" spans="4:4" x14ac:dyDescent="0.45">
      <c r="D1803" s="23"/>
    </row>
    <row r="1804" spans="4:4" x14ac:dyDescent="0.45">
      <c r="D1804" s="23"/>
    </row>
    <row r="1805" spans="4:4" x14ac:dyDescent="0.45">
      <c r="D1805" s="23"/>
    </row>
    <row r="1806" spans="4:4" x14ac:dyDescent="0.45">
      <c r="D1806" s="23"/>
    </row>
    <row r="1807" spans="4:4" x14ac:dyDescent="0.45">
      <c r="D1807" s="23"/>
    </row>
    <row r="1808" spans="4:4" x14ac:dyDescent="0.45">
      <c r="D1808" s="23"/>
    </row>
    <row r="1809" spans="4:4" x14ac:dyDescent="0.45">
      <c r="D1809" s="23"/>
    </row>
    <row r="1810" spans="4:4" x14ac:dyDescent="0.45">
      <c r="D1810" s="23"/>
    </row>
    <row r="1811" spans="4:4" x14ac:dyDescent="0.45">
      <c r="D1811" s="23"/>
    </row>
    <row r="1812" spans="4:4" x14ac:dyDescent="0.45">
      <c r="D1812" s="23"/>
    </row>
    <row r="1813" spans="4:4" x14ac:dyDescent="0.45">
      <c r="D1813" s="23"/>
    </row>
    <row r="1814" spans="4:4" x14ac:dyDescent="0.45">
      <c r="D1814" s="23"/>
    </row>
    <row r="1815" spans="4:4" x14ac:dyDescent="0.45">
      <c r="D1815" s="23"/>
    </row>
    <row r="1816" spans="4:4" x14ac:dyDescent="0.45">
      <c r="D1816" s="23"/>
    </row>
    <row r="1817" spans="4:4" x14ac:dyDescent="0.45">
      <c r="D1817" s="23"/>
    </row>
    <row r="1818" spans="4:4" x14ac:dyDescent="0.45">
      <c r="D1818" s="23"/>
    </row>
    <row r="1819" spans="4:4" x14ac:dyDescent="0.45">
      <c r="D1819" s="23"/>
    </row>
    <row r="1820" spans="4:4" x14ac:dyDescent="0.45">
      <c r="D1820" s="23"/>
    </row>
    <row r="1821" spans="4:4" x14ac:dyDescent="0.45">
      <c r="D1821" s="23"/>
    </row>
    <row r="1822" spans="4:4" x14ac:dyDescent="0.45">
      <c r="D1822" s="23"/>
    </row>
    <row r="1823" spans="4:4" x14ac:dyDescent="0.45">
      <c r="D1823" s="23"/>
    </row>
    <row r="1824" spans="4:4" x14ac:dyDescent="0.45">
      <c r="D1824" s="23"/>
    </row>
    <row r="1825" spans="4:4" x14ac:dyDescent="0.45">
      <c r="D1825" s="23"/>
    </row>
    <row r="1826" spans="4:4" x14ac:dyDescent="0.45">
      <c r="D1826" s="23"/>
    </row>
    <row r="1827" spans="4:4" x14ac:dyDescent="0.45">
      <c r="D1827" s="23"/>
    </row>
    <row r="1828" spans="4:4" x14ac:dyDescent="0.45">
      <c r="D1828" s="23"/>
    </row>
    <row r="1829" spans="4:4" x14ac:dyDescent="0.45">
      <c r="D1829" s="23"/>
    </row>
    <row r="1830" spans="4:4" x14ac:dyDescent="0.45">
      <c r="D1830" s="23"/>
    </row>
    <row r="1831" spans="4:4" x14ac:dyDescent="0.45">
      <c r="D1831" s="23"/>
    </row>
    <row r="1832" spans="4:4" x14ac:dyDescent="0.45">
      <c r="D1832" s="23"/>
    </row>
    <row r="1833" spans="4:4" x14ac:dyDescent="0.45">
      <c r="D1833" s="23"/>
    </row>
    <row r="1834" spans="4:4" x14ac:dyDescent="0.45">
      <c r="D1834" s="23"/>
    </row>
    <row r="1835" spans="4:4" x14ac:dyDescent="0.45">
      <c r="D1835" s="23"/>
    </row>
    <row r="1836" spans="4:4" x14ac:dyDescent="0.45">
      <c r="D1836" s="23"/>
    </row>
    <row r="1837" spans="4:4" x14ac:dyDescent="0.45">
      <c r="D1837" s="23"/>
    </row>
    <row r="1838" spans="4:4" x14ac:dyDescent="0.45">
      <c r="D1838" s="23"/>
    </row>
    <row r="1839" spans="4:4" x14ac:dyDescent="0.45">
      <c r="D1839" s="23"/>
    </row>
    <row r="1840" spans="4:4" x14ac:dyDescent="0.45">
      <c r="D1840" s="23"/>
    </row>
    <row r="1841" spans="4:4" x14ac:dyDescent="0.45">
      <c r="D1841" s="23"/>
    </row>
    <row r="1842" spans="4:4" x14ac:dyDescent="0.45">
      <c r="D1842" s="23"/>
    </row>
    <row r="1843" spans="4:4" x14ac:dyDescent="0.45">
      <c r="D1843" s="23"/>
    </row>
    <row r="1844" spans="4:4" x14ac:dyDescent="0.45">
      <c r="D1844" s="23"/>
    </row>
    <row r="1845" spans="4:4" x14ac:dyDescent="0.45">
      <c r="D1845" s="23"/>
    </row>
    <row r="1846" spans="4:4" x14ac:dyDescent="0.45">
      <c r="D1846" s="23"/>
    </row>
    <row r="1847" spans="4:4" x14ac:dyDescent="0.45">
      <c r="D1847" s="23"/>
    </row>
    <row r="1848" spans="4:4" x14ac:dyDescent="0.45">
      <c r="D1848" s="23"/>
    </row>
    <row r="1849" spans="4:4" x14ac:dyDescent="0.45">
      <c r="D1849" s="23"/>
    </row>
    <row r="1850" spans="4:4" x14ac:dyDescent="0.45">
      <c r="D1850" s="23"/>
    </row>
    <row r="1851" spans="4:4" x14ac:dyDescent="0.45">
      <c r="D1851" s="23"/>
    </row>
    <row r="1852" spans="4:4" x14ac:dyDescent="0.45">
      <c r="D1852" s="23"/>
    </row>
    <row r="1853" spans="4:4" x14ac:dyDescent="0.45">
      <c r="D1853" s="23"/>
    </row>
    <row r="1854" spans="4:4" x14ac:dyDescent="0.45">
      <c r="D1854" s="23"/>
    </row>
    <row r="1855" spans="4:4" x14ac:dyDescent="0.45">
      <c r="D1855" s="23"/>
    </row>
    <row r="1856" spans="4:4" x14ac:dyDescent="0.45">
      <c r="D1856" s="23"/>
    </row>
    <row r="1857" spans="4:4" x14ac:dyDescent="0.45">
      <c r="D1857" s="23"/>
    </row>
    <row r="1858" spans="4:4" x14ac:dyDescent="0.45">
      <c r="D1858" s="23"/>
    </row>
    <row r="1859" spans="4:4" x14ac:dyDescent="0.45">
      <c r="D1859" s="23"/>
    </row>
    <row r="1860" spans="4:4" x14ac:dyDescent="0.45">
      <c r="D1860" s="23"/>
    </row>
    <row r="1861" spans="4:4" x14ac:dyDescent="0.45">
      <c r="D1861" s="23"/>
    </row>
    <row r="1862" spans="4:4" x14ac:dyDescent="0.45">
      <c r="D1862" s="23"/>
    </row>
    <row r="1863" spans="4:4" x14ac:dyDescent="0.45">
      <c r="D1863" s="23"/>
    </row>
    <row r="1864" spans="4:4" x14ac:dyDescent="0.45">
      <c r="D1864" s="23"/>
    </row>
    <row r="1865" spans="4:4" x14ac:dyDescent="0.45">
      <c r="D1865" s="23"/>
    </row>
    <row r="1866" spans="4:4" x14ac:dyDescent="0.45">
      <c r="D1866" s="23"/>
    </row>
    <row r="1867" spans="4:4" x14ac:dyDescent="0.45">
      <c r="D1867" s="23"/>
    </row>
    <row r="1868" spans="4:4" x14ac:dyDescent="0.45">
      <c r="D1868" s="23"/>
    </row>
    <row r="1869" spans="4:4" x14ac:dyDescent="0.45">
      <c r="D1869" s="23"/>
    </row>
    <row r="1870" spans="4:4" x14ac:dyDescent="0.45">
      <c r="D1870" s="23"/>
    </row>
    <row r="1871" spans="4:4" x14ac:dyDescent="0.45">
      <c r="D1871" s="23"/>
    </row>
    <row r="1872" spans="4:4" x14ac:dyDescent="0.45">
      <c r="D1872" s="23"/>
    </row>
    <row r="1873" spans="4:4" x14ac:dyDescent="0.45">
      <c r="D1873" s="23"/>
    </row>
    <row r="1874" spans="4:4" x14ac:dyDescent="0.45">
      <c r="D1874" s="23"/>
    </row>
    <row r="1875" spans="4:4" x14ac:dyDescent="0.45">
      <c r="D1875" s="23"/>
    </row>
    <row r="1876" spans="4:4" x14ac:dyDescent="0.45">
      <c r="D1876" s="23"/>
    </row>
    <row r="1877" spans="4:4" x14ac:dyDescent="0.45">
      <c r="D1877" s="23"/>
    </row>
    <row r="1878" spans="4:4" x14ac:dyDescent="0.45">
      <c r="D1878" s="23"/>
    </row>
    <row r="1879" spans="4:4" x14ac:dyDescent="0.45">
      <c r="D1879" s="23"/>
    </row>
    <row r="1880" spans="4:4" x14ac:dyDescent="0.45">
      <c r="D1880" s="23"/>
    </row>
    <row r="1881" spans="4:4" x14ac:dyDescent="0.45">
      <c r="D1881" s="23"/>
    </row>
    <row r="1882" spans="4:4" x14ac:dyDescent="0.45">
      <c r="D1882" s="23"/>
    </row>
    <row r="1883" spans="4:4" x14ac:dyDescent="0.45">
      <c r="D1883" s="23"/>
    </row>
    <row r="1884" spans="4:4" x14ac:dyDescent="0.45">
      <c r="D1884" s="23"/>
    </row>
    <row r="1885" spans="4:4" x14ac:dyDescent="0.45">
      <c r="D1885" s="23"/>
    </row>
    <row r="1886" spans="4:4" x14ac:dyDescent="0.45">
      <c r="D1886" s="23"/>
    </row>
    <row r="1887" spans="4:4" x14ac:dyDescent="0.45">
      <c r="D1887" s="23"/>
    </row>
    <row r="1888" spans="4:4" x14ac:dyDescent="0.45">
      <c r="D1888" s="23"/>
    </row>
    <row r="1889" spans="4:4" x14ac:dyDescent="0.45">
      <c r="D1889" s="23"/>
    </row>
    <row r="1890" spans="4:4" x14ac:dyDescent="0.45">
      <c r="D1890" s="23"/>
    </row>
    <row r="1891" spans="4:4" x14ac:dyDescent="0.45">
      <c r="D1891" s="23"/>
    </row>
    <row r="1892" spans="4:4" x14ac:dyDescent="0.45">
      <c r="D1892" s="23"/>
    </row>
    <row r="1893" spans="4:4" x14ac:dyDescent="0.45">
      <c r="D1893" s="23"/>
    </row>
    <row r="1894" spans="4:4" x14ac:dyDescent="0.45">
      <c r="D1894" s="23"/>
    </row>
    <row r="1895" spans="4:4" x14ac:dyDescent="0.45">
      <c r="D1895" s="23"/>
    </row>
    <row r="1896" spans="4:4" x14ac:dyDescent="0.45">
      <c r="D1896" s="23"/>
    </row>
    <row r="1897" spans="4:4" x14ac:dyDescent="0.45">
      <c r="D1897" s="23"/>
    </row>
    <row r="1898" spans="4:4" x14ac:dyDescent="0.45">
      <c r="D1898" s="23"/>
    </row>
    <row r="1899" spans="4:4" x14ac:dyDescent="0.45">
      <c r="D1899" s="23"/>
    </row>
    <row r="1900" spans="4:4" x14ac:dyDescent="0.45">
      <c r="D1900" s="23"/>
    </row>
    <row r="1901" spans="4:4" x14ac:dyDescent="0.45">
      <c r="D1901" s="23"/>
    </row>
    <row r="1902" spans="4:4" x14ac:dyDescent="0.45">
      <c r="D1902" s="23"/>
    </row>
    <row r="1903" spans="4:4" x14ac:dyDescent="0.45">
      <c r="D1903" s="23"/>
    </row>
    <row r="1904" spans="4:4" x14ac:dyDescent="0.45">
      <c r="D1904" s="23"/>
    </row>
    <row r="1905" spans="4:4" x14ac:dyDescent="0.45">
      <c r="D1905" s="23"/>
    </row>
    <row r="1906" spans="4:4" x14ac:dyDescent="0.45">
      <c r="D1906" s="23"/>
    </row>
    <row r="1907" spans="4:4" x14ac:dyDescent="0.45">
      <c r="D1907" s="23"/>
    </row>
    <row r="1908" spans="4:4" x14ac:dyDescent="0.45">
      <c r="D1908" s="23"/>
    </row>
    <row r="1909" spans="4:4" x14ac:dyDescent="0.45">
      <c r="D1909" s="23"/>
    </row>
    <row r="1910" spans="4:4" x14ac:dyDescent="0.45">
      <c r="D1910" s="23"/>
    </row>
    <row r="1911" spans="4:4" x14ac:dyDescent="0.45">
      <c r="D1911" s="23"/>
    </row>
    <row r="1912" spans="4:4" x14ac:dyDescent="0.45">
      <c r="D1912" s="23"/>
    </row>
    <row r="1913" spans="4:4" x14ac:dyDescent="0.45">
      <c r="D1913" s="23"/>
    </row>
    <row r="1914" spans="4:4" x14ac:dyDescent="0.45">
      <c r="D1914" s="23"/>
    </row>
    <row r="1915" spans="4:4" x14ac:dyDescent="0.45">
      <c r="D1915" s="23"/>
    </row>
    <row r="1916" spans="4:4" x14ac:dyDescent="0.45">
      <c r="D1916" s="23"/>
    </row>
    <row r="1917" spans="4:4" x14ac:dyDescent="0.45">
      <c r="D1917" s="23"/>
    </row>
    <row r="1918" spans="4:4" x14ac:dyDescent="0.45">
      <c r="D1918" s="23"/>
    </row>
    <row r="1919" spans="4:4" x14ac:dyDescent="0.45">
      <c r="D1919" s="23"/>
    </row>
    <row r="1920" spans="4:4" x14ac:dyDescent="0.45">
      <c r="D1920" s="23"/>
    </row>
    <row r="1921" spans="4:4" x14ac:dyDescent="0.45">
      <c r="D1921" s="23"/>
    </row>
    <row r="1922" spans="4:4" x14ac:dyDescent="0.45">
      <c r="D1922" s="23"/>
    </row>
    <row r="1923" spans="4:4" x14ac:dyDescent="0.45">
      <c r="D1923" s="23"/>
    </row>
    <row r="1924" spans="4:4" x14ac:dyDescent="0.45">
      <c r="D1924" s="23"/>
    </row>
    <row r="1925" spans="4:4" x14ac:dyDescent="0.45">
      <c r="D1925" s="23"/>
    </row>
    <row r="1926" spans="4:4" x14ac:dyDescent="0.45">
      <c r="D1926" s="23"/>
    </row>
    <row r="1927" spans="4:4" x14ac:dyDescent="0.45">
      <c r="D1927" s="23"/>
    </row>
    <row r="1928" spans="4:4" x14ac:dyDescent="0.45">
      <c r="D1928" s="23"/>
    </row>
    <row r="1929" spans="4:4" x14ac:dyDescent="0.45">
      <c r="D1929" s="23"/>
    </row>
    <row r="1930" spans="4:4" x14ac:dyDescent="0.45">
      <c r="D1930" s="23"/>
    </row>
    <row r="1931" spans="4:4" x14ac:dyDescent="0.45">
      <c r="D1931" s="23"/>
    </row>
    <row r="1932" spans="4:4" x14ac:dyDescent="0.45">
      <c r="D1932" s="23"/>
    </row>
    <row r="1933" spans="4:4" x14ac:dyDescent="0.45">
      <c r="D1933" s="23"/>
    </row>
    <row r="1934" spans="4:4" x14ac:dyDescent="0.45">
      <c r="D1934" s="23"/>
    </row>
    <row r="1935" spans="4:4" x14ac:dyDescent="0.45">
      <c r="D1935" s="23"/>
    </row>
    <row r="1936" spans="4:4" x14ac:dyDescent="0.45">
      <c r="D1936" s="23"/>
    </row>
    <row r="1937" spans="4:4" x14ac:dyDescent="0.45">
      <c r="D1937" s="23"/>
    </row>
    <row r="1938" spans="4:4" x14ac:dyDescent="0.45">
      <c r="D1938" s="23"/>
    </row>
    <row r="1939" spans="4:4" x14ac:dyDescent="0.45">
      <c r="D1939" s="23"/>
    </row>
    <row r="1940" spans="4:4" x14ac:dyDescent="0.45">
      <c r="D1940" s="23"/>
    </row>
    <row r="1941" spans="4:4" x14ac:dyDescent="0.45">
      <c r="D1941" s="23"/>
    </row>
    <row r="1942" spans="4:4" x14ac:dyDescent="0.45">
      <c r="D1942" s="23"/>
    </row>
    <row r="1943" spans="4:4" x14ac:dyDescent="0.45">
      <c r="D1943" s="23"/>
    </row>
    <row r="1944" spans="4:4" x14ac:dyDescent="0.45">
      <c r="D1944" s="23"/>
    </row>
    <row r="1945" spans="4:4" x14ac:dyDescent="0.45">
      <c r="D1945" s="23"/>
    </row>
    <row r="1946" spans="4:4" x14ac:dyDescent="0.45">
      <c r="D1946" s="23"/>
    </row>
    <row r="1947" spans="4:4" x14ac:dyDescent="0.45">
      <c r="D1947" s="23"/>
    </row>
    <row r="1948" spans="4:4" x14ac:dyDescent="0.45">
      <c r="D1948" s="23"/>
    </row>
    <row r="1949" spans="4:4" x14ac:dyDescent="0.45">
      <c r="D1949" s="23"/>
    </row>
    <row r="1950" spans="4:4" x14ac:dyDescent="0.45">
      <c r="D1950" s="23"/>
    </row>
    <row r="1951" spans="4:4" x14ac:dyDescent="0.45">
      <c r="D1951" s="23"/>
    </row>
    <row r="1952" spans="4:4" x14ac:dyDescent="0.45">
      <c r="D1952" s="23"/>
    </row>
    <row r="1953" spans="4:4" x14ac:dyDescent="0.45">
      <c r="D1953" s="23"/>
    </row>
    <row r="1954" spans="4:4" x14ac:dyDescent="0.45">
      <c r="D1954" s="23"/>
    </row>
    <row r="1955" spans="4:4" x14ac:dyDescent="0.45">
      <c r="D1955" s="23"/>
    </row>
    <row r="1956" spans="4:4" x14ac:dyDescent="0.45">
      <c r="D1956" s="23"/>
    </row>
    <row r="1957" spans="4:4" x14ac:dyDescent="0.45">
      <c r="D1957" s="23"/>
    </row>
    <row r="1958" spans="4:4" x14ac:dyDescent="0.45">
      <c r="D1958" s="23"/>
    </row>
    <row r="1959" spans="4:4" x14ac:dyDescent="0.45">
      <c r="D1959" s="23"/>
    </row>
    <row r="1960" spans="4:4" x14ac:dyDescent="0.45">
      <c r="D1960" s="23"/>
    </row>
    <row r="1961" spans="4:4" x14ac:dyDescent="0.45">
      <c r="D1961" s="23"/>
    </row>
    <row r="1962" spans="4:4" x14ac:dyDescent="0.45">
      <c r="D1962" s="23"/>
    </row>
    <row r="1963" spans="4:4" x14ac:dyDescent="0.45">
      <c r="D1963" s="23"/>
    </row>
    <row r="1964" spans="4:4" x14ac:dyDescent="0.45">
      <c r="D1964" s="23"/>
    </row>
    <row r="1965" spans="4:4" x14ac:dyDescent="0.45">
      <c r="D1965" s="23"/>
    </row>
    <row r="1966" spans="4:4" x14ac:dyDescent="0.45">
      <c r="D1966" s="23"/>
    </row>
    <row r="1967" spans="4:4" x14ac:dyDescent="0.45">
      <c r="D1967" s="23"/>
    </row>
    <row r="1968" spans="4:4" x14ac:dyDescent="0.45">
      <c r="D1968" s="23"/>
    </row>
    <row r="1969" spans="4:4" x14ac:dyDescent="0.45">
      <c r="D1969" s="23"/>
    </row>
    <row r="1970" spans="4:4" x14ac:dyDescent="0.45">
      <c r="D1970" s="23"/>
    </row>
    <row r="1971" spans="4:4" x14ac:dyDescent="0.45">
      <c r="D1971" s="23"/>
    </row>
    <row r="1972" spans="4:4" x14ac:dyDescent="0.45">
      <c r="D1972" s="23"/>
    </row>
    <row r="1973" spans="4:4" x14ac:dyDescent="0.45">
      <c r="D1973" s="23"/>
    </row>
    <row r="1974" spans="4:4" x14ac:dyDescent="0.45">
      <c r="D1974" s="23"/>
    </row>
    <row r="1975" spans="4:4" x14ac:dyDescent="0.45">
      <c r="D1975" s="23"/>
    </row>
    <row r="1976" spans="4:4" x14ac:dyDescent="0.45">
      <c r="D1976" s="23"/>
    </row>
    <row r="1977" spans="4:4" x14ac:dyDescent="0.45">
      <c r="D1977" s="23"/>
    </row>
    <row r="1978" spans="4:4" x14ac:dyDescent="0.45">
      <c r="D1978" s="23"/>
    </row>
    <row r="1979" spans="4:4" x14ac:dyDescent="0.45">
      <c r="D1979" s="23"/>
    </row>
    <row r="1980" spans="4:4" x14ac:dyDescent="0.45">
      <c r="D1980" s="23"/>
    </row>
    <row r="1981" spans="4:4" x14ac:dyDescent="0.45">
      <c r="D1981" s="23"/>
    </row>
    <row r="1982" spans="4:4" x14ac:dyDescent="0.45">
      <c r="D1982" s="23"/>
    </row>
    <row r="1983" spans="4:4" x14ac:dyDescent="0.45">
      <c r="D1983" s="23"/>
    </row>
    <row r="1984" spans="4:4" x14ac:dyDescent="0.45">
      <c r="D1984" s="23"/>
    </row>
    <row r="1985" spans="4:4" x14ac:dyDescent="0.45">
      <c r="D1985" s="23"/>
    </row>
    <row r="1986" spans="4:4" x14ac:dyDescent="0.45">
      <c r="D1986" s="23"/>
    </row>
    <row r="1987" spans="4:4" x14ac:dyDescent="0.45">
      <c r="D1987" s="23"/>
    </row>
    <row r="1988" spans="4:4" x14ac:dyDescent="0.45">
      <c r="D1988" s="23"/>
    </row>
    <row r="1989" spans="4:4" x14ac:dyDescent="0.45">
      <c r="D1989" s="23"/>
    </row>
    <row r="1990" spans="4:4" x14ac:dyDescent="0.45">
      <c r="D1990" s="23"/>
    </row>
    <row r="1991" spans="4:4" x14ac:dyDescent="0.45">
      <c r="D1991" s="23"/>
    </row>
    <row r="1992" spans="4:4" x14ac:dyDescent="0.45">
      <c r="D1992" s="23"/>
    </row>
    <row r="1993" spans="4:4" x14ac:dyDescent="0.45">
      <c r="D1993" s="23"/>
    </row>
    <row r="1994" spans="4:4" x14ac:dyDescent="0.45">
      <c r="D1994" s="23"/>
    </row>
    <row r="1995" spans="4:4" x14ac:dyDescent="0.45">
      <c r="D1995" s="23"/>
    </row>
    <row r="1996" spans="4:4" x14ac:dyDescent="0.45">
      <c r="D1996" s="23"/>
    </row>
    <row r="1997" spans="4:4" x14ac:dyDescent="0.45">
      <c r="D1997" s="23"/>
    </row>
    <row r="1998" spans="4:4" x14ac:dyDescent="0.45">
      <c r="D1998" s="23"/>
    </row>
    <row r="1999" spans="4:4" x14ac:dyDescent="0.45">
      <c r="D1999" s="23"/>
    </row>
    <row r="2000" spans="4:4" x14ac:dyDescent="0.45">
      <c r="D2000" s="23"/>
    </row>
    <row r="2001" spans="4:4" x14ac:dyDescent="0.45">
      <c r="D2001" s="23"/>
    </row>
    <row r="2002" spans="4:4" x14ac:dyDescent="0.45">
      <c r="D2002" s="23"/>
    </row>
    <row r="2003" spans="4:4" x14ac:dyDescent="0.45">
      <c r="D2003" s="23"/>
    </row>
    <row r="2004" spans="4:4" x14ac:dyDescent="0.45">
      <c r="D2004" s="23"/>
    </row>
    <row r="2005" spans="4:4" x14ac:dyDescent="0.45">
      <c r="D2005" s="23"/>
    </row>
    <row r="2006" spans="4:4" x14ac:dyDescent="0.45">
      <c r="D2006" s="23"/>
    </row>
    <row r="2007" spans="4:4" x14ac:dyDescent="0.45">
      <c r="D2007" s="23"/>
    </row>
    <row r="2008" spans="4:4" x14ac:dyDescent="0.45">
      <c r="D2008" s="23"/>
    </row>
    <row r="2009" spans="4:4" x14ac:dyDescent="0.45">
      <c r="D2009" s="23"/>
    </row>
    <row r="2010" spans="4:4" x14ac:dyDescent="0.45">
      <c r="D2010" s="23"/>
    </row>
    <row r="2011" spans="4:4" x14ac:dyDescent="0.45">
      <c r="D2011" s="23"/>
    </row>
    <row r="2012" spans="4:4" x14ac:dyDescent="0.45">
      <c r="D2012" s="23"/>
    </row>
    <row r="2013" spans="4:4" x14ac:dyDescent="0.45">
      <c r="D2013" s="23"/>
    </row>
    <row r="2014" spans="4:4" x14ac:dyDescent="0.45">
      <c r="D2014" s="23"/>
    </row>
    <row r="2015" spans="4:4" x14ac:dyDescent="0.45">
      <c r="D2015" s="23"/>
    </row>
    <row r="2016" spans="4:4" x14ac:dyDescent="0.45">
      <c r="D2016" s="23"/>
    </row>
    <row r="2017" spans="4:4" x14ac:dyDescent="0.45">
      <c r="D2017" s="23"/>
    </row>
    <row r="2018" spans="4:4" x14ac:dyDescent="0.45">
      <c r="D2018" s="23"/>
    </row>
    <row r="2019" spans="4:4" x14ac:dyDescent="0.45">
      <c r="D2019" s="23"/>
    </row>
    <row r="2020" spans="4:4" x14ac:dyDescent="0.45">
      <c r="D2020" s="23"/>
    </row>
    <row r="2021" spans="4:4" x14ac:dyDescent="0.45">
      <c r="D2021" s="23"/>
    </row>
    <row r="2022" spans="4:4" x14ac:dyDescent="0.45">
      <c r="D2022" s="23"/>
    </row>
    <row r="2023" spans="4:4" x14ac:dyDescent="0.45">
      <c r="D2023" s="23"/>
    </row>
    <row r="2024" spans="4:4" x14ac:dyDescent="0.45">
      <c r="D2024" s="23"/>
    </row>
    <row r="2025" spans="4:4" x14ac:dyDescent="0.45">
      <c r="D2025" s="23"/>
    </row>
    <row r="2026" spans="4:4" x14ac:dyDescent="0.45">
      <c r="D2026" s="23"/>
    </row>
    <row r="2027" spans="4:4" x14ac:dyDescent="0.45">
      <c r="D2027" s="23"/>
    </row>
    <row r="2028" spans="4:4" x14ac:dyDescent="0.45">
      <c r="D2028" s="23"/>
    </row>
    <row r="2029" spans="4:4" x14ac:dyDescent="0.45">
      <c r="D2029" s="23"/>
    </row>
    <row r="2030" spans="4:4" x14ac:dyDescent="0.45">
      <c r="D2030" s="23"/>
    </row>
    <row r="2031" spans="4:4" x14ac:dyDescent="0.45">
      <c r="D2031" s="23"/>
    </row>
    <row r="2032" spans="4:4" x14ac:dyDescent="0.45">
      <c r="D2032" s="23"/>
    </row>
    <row r="2033" spans="4:4" x14ac:dyDescent="0.45">
      <c r="D2033" s="23"/>
    </row>
    <row r="2034" spans="4:4" x14ac:dyDescent="0.45">
      <c r="D2034" s="23"/>
    </row>
    <row r="2035" spans="4:4" x14ac:dyDescent="0.45">
      <c r="D2035" s="23"/>
    </row>
    <row r="2036" spans="4:4" x14ac:dyDescent="0.45">
      <c r="D2036" s="23"/>
    </row>
    <row r="2037" spans="4:4" x14ac:dyDescent="0.45">
      <c r="D2037" s="23"/>
    </row>
    <row r="2038" spans="4:4" x14ac:dyDescent="0.45">
      <c r="D2038" s="23"/>
    </row>
    <row r="2039" spans="4:4" x14ac:dyDescent="0.45">
      <c r="D2039" s="23"/>
    </row>
    <row r="2040" spans="4:4" x14ac:dyDescent="0.45">
      <c r="D2040" s="23"/>
    </row>
    <row r="2041" spans="4:4" x14ac:dyDescent="0.45">
      <c r="D2041" s="23"/>
    </row>
    <row r="2042" spans="4:4" x14ac:dyDescent="0.45">
      <c r="D2042" s="23"/>
    </row>
    <row r="2043" spans="4:4" x14ac:dyDescent="0.45">
      <c r="D2043" s="23"/>
    </row>
    <row r="2044" spans="4:4" x14ac:dyDescent="0.45">
      <c r="D2044" s="23"/>
    </row>
    <row r="2045" spans="4:4" x14ac:dyDescent="0.45">
      <c r="D2045" s="23"/>
    </row>
    <row r="2046" spans="4:4" x14ac:dyDescent="0.45">
      <c r="D2046" s="23"/>
    </row>
    <row r="2047" spans="4:4" x14ac:dyDescent="0.45">
      <c r="D2047" s="23"/>
    </row>
    <row r="2048" spans="4:4" x14ac:dyDescent="0.45">
      <c r="D2048" s="23"/>
    </row>
    <row r="2049" spans="4:4" x14ac:dyDescent="0.45">
      <c r="D2049" s="23"/>
    </row>
    <row r="2050" spans="4:4" x14ac:dyDescent="0.45">
      <c r="D2050" s="23"/>
    </row>
    <row r="2051" spans="4:4" x14ac:dyDescent="0.45">
      <c r="D2051" s="23"/>
    </row>
    <row r="2052" spans="4:4" x14ac:dyDescent="0.45">
      <c r="D2052" s="23"/>
    </row>
    <row r="2053" spans="4:4" x14ac:dyDescent="0.45">
      <c r="D2053" s="23"/>
    </row>
    <row r="2054" spans="4:4" x14ac:dyDescent="0.45">
      <c r="D2054" s="23"/>
    </row>
    <row r="2055" spans="4:4" x14ac:dyDescent="0.45">
      <c r="D2055" s="23"/>
    </row>
    <row r="2056" spans="4:4" x14ac:dyDescent="0.45">
      <c r="D2056" s="23"/>
    </row>
    <row r="2057" spans="4:4" x14ac:dyDescent="0.45">
      <c r="D2057" s="23"/>
    </row>
    <row r="2058" spans="4:4" x14ac:dyDescent="0.45">
      <c r="D2058" s="23"/>
    </row>
    <row r="2059" spans="4:4" x14ac:dyDescent="0.45">
      <c r="D2059" s="23"/>
    </row>
    <row r="2060" spans="4:4" x14ac:dyDescent="0.45">
      <c r="D2060" s="23"/>
    </row>
    <row r="2061" spans="4:4" x14ac:dyDescent="0.45">
      <c r="D2061" s="23"/>
    </row>
    <row r="2062" spans="4:4" x14ac:dyDescent="0.45">
      <c r="D2062" s="23"/>
    </row>
    <row r="2063" spans="4:4" x14ac:dyDescent="0.45">
      <c r="D2063" s="23"/>
    </row>
    <row r="2064" spans="4:4" x14ac:dyDescent="0.45">
      <c r="D2064" s="23"/>
    </row>
    <row r="2065" spans="4:4" x14ac:dyDescent="0.45">
      <c r="D2065" s="23"/>
    </row>
    <row r="2066" spans="4:4" x14ac:dyDescent="0.45">
      <c r="D2066" s="23"/>
    </row>
    <row r="2067" spans="4:4" x14ac:dyDescent="0.45">
      <c r="D2067" s="23"/>
    </row>
    <row r="2068" spans="4:4" x14ac:dyDescent="0.45">
      <c r="D2068" s="23"/>
    </row>
    <row r="2069" spans="4:4" x14ac:dyDescent="0.45">
      <c r="D2069" s="23"/>
    </row>
    <row r="2070" spans="4:4" x14ac:dyDescent="0.45">
      <c r="D2070" s="23"/>
    </row>
    <row r="2071" spans="4:4" x14ac:dyDescent="0.45">
      <c r="D2071" s="23"/>
    </row>
    <row r="2072" spans="4:4" x14ac:dyDescent="0.45">
      <c r="D2072" s="23"/>
    </row>
    <row r="2073" spans="4:4" x14ac:dyDescent="0.45">
      <c r="D2073" s="23"/>
    </row>
    <row r="2074" spans="4:4" x14ac:dyDescent="0.45">
      <c r="D2074" s="23"/>
    </row>
    <row r="2075" spans="4:4" x14ac:dyDescent="0.45">
      <c r="D2075" s="23"/>
    </row>
    <row r="2076" spans="4:4" x14ac:dyDescent="0.45">
      <c r="D2076" s="23"/>
    </row>
    <row r="2077" spans="4:4" x14ac:dyDescent="0.45">
      <c r="D2077" s="23"/>
    </row>
    <row r="2078" spans="4:4" x14ac:dyDescent="0.45">
      <c r="D2078" s="23"/>
    </row>
    <row r="2079" spans="4:4" x14ac:dyDescent="0.45">
      <c r="D2079" s="23"/>
    </row>
    <row r="2080" spans="4:4" x14ac:dyDescent="0.45">
      <c r="D2080" s="23"/>
    </row>
    <row r="2081" spans="4:4" x14ac:dyDescent="0.45">
      <c r="D2081" s="23"/>
    </row>
    <row r="2082" spans="4:4" x14ac:dyDescent="0.45">
      <c r="D2082" s="23"/>
    </row>
    <row r="2083" spans="4:4" x14ac:dyDescent="0.45">
      <c r="D2083" s="23"/>
    </row>
    <row r="2084" spans="4:4" x14ac:dyDescent="0.45">
      <c r="D2084" s="23"/>
    </row>
    <row r="2085" spans="4:4" x14ac:dyDescent="0.45">
      <c r="D2085" s="23"/>
    </row>
    <row r="2086" spans="4:4" x14ac:dyDescent="0.45">
      <c r="D2086" s="23"/>
    </row>
    <row r="2087" spans="4:4" x14ac:dyDescent="0.45">
      <c r="D2087" s="23"/>
    </row>
    <row r="2088" spans="4:4" x14ac:dyDescent="0.45">
      <c r="D2088" s="23"/>
    </row>
    <row r="2089" spans="4:4" x14ac:dyDescent="0.45">
      <c r="D2089" s="23"/>
    </row>
    <row r="2090" spans="4:4" x14ac:dyDescent="0.45">
      <c r="D2090" s="23"/>
    </row>
    <row r="2091" spans="4:4" x14ac:dyDescent="0.45">
      <c r="D2091" s="23"/>
    </row>
    <row r="2092" spans="4:4" x14ac:dyDescent="0.45">
      <c r="D2092" s="23"/>
    </row>
    <row r="2093" spans="4:4" x14ac:dyDescent="0.45">
      <c r="D2093" s="23"/>
    </row>
    <row r="2094" spans="4:4" x14ac:dyDescent="0.45">
      <c r="D2094" s="23"/>
    </row>
    <row r="2095" spans="4:4" x14ac:dyDescent="0.45">
      <c r="D2095" s="23"/>
    </row>
    <row r="2096" spans="4:4" x14ac:dyDescent="0.45">
      <c r="D2096" s="23"/>
    </row>
    <row r="2097" spans="4:4" x14ac:dyDescent="0.45">
      <c r="D2097" s="23"/>
    </row>
    <row r="2098" spans="4:4" x14ac:dyDescent="0.45">
      <c r="D2098" s="23"/>
    </row>
    <row r="2099" spans="4:4" x14ac:dyDescent="0.45">
      <c r="D2099" s="23"/>
    </row>
    <row r="2100" spans="4:4" x14ac:dyDescent="0.45">
      <c r="D2100" s="23"/>
    </row>
    <row r="2101" spans="4:4" x14ac:dyDescent="0.45">
      <c r="D2101" s="23"/>
    </row>
    <row r="2102" spans="4:4" x14ac:dyDescent="0.45">
      <c r="D2102" s="23"/>
    </row>
    <row r="2103" spans="4:4" x14ac:dyDescent="0.45">
      <c r="D2103" s="23"/>
    </row>
    <row r="2104" spans="4:4" x14ac:dyDescent="0.45">
      <c r="D2104" s="23"/>
    </row>
    <row r="2105" spans="4:4" x14ac:dyDescent="0.45">
      <c r="D2105" s="23"/>
    </row>
    <row r="2106" spans="4:4" x14ac:dyDescent="0.45">
      <c r="D2106" s="23"/>
    </row>
    <row r="2107" spans="4:4" x14ac:dyDescent="0.45">
      <c r="D2107" s="23"/>
    </row>
    <row r="2108" spans="4:4" x14ac:dyDescent="0.45">
      <c r="D2108" s="23"/>
    </row>
    <row r="2109" spans="4:4" x14ac:dyDescent="0.45">
      <c r="D2109" s="23"/>
    </row>
    <row r="2110" spans="4:4" x14ac:dyDescent="0.45">
      <c r="D2110" s="23"/>
    </row>
    <row r="2111" spans="4:4" x14ac:dyDescent="0.45">
      <c r="D2111" s="23"/>
    </row>
    <row r="2112" spans="4:4" x14ac:dyDescent="0.45">
      <c r="D2112" s="23"/>
    </row>
    <row r="2113" spans="4:4" x14ac:dyDescent="0.45">
      <c r="D2113" s="23"/>
    </row>
    <row r="2114" spans="4:4" x14ac:dyDescent="0.45">
      <c r="D2114" s="23"/>
    </row>
    <row r="2115" spans="4:4" x14ac:dyDescent="0.45">
      <c r="D2115" s="23"/>
    </row>
    <row r="2116" spans="4:4" x14ac:dyDescent="0.45">
      <c r="D2116" s="23"/>
    </row>
    <row r="2117" spans="4:4" x14ac:dyDescent="0.45">
      <c r="D2117" s="23"/>
    </row>
    <row r="2118" spans="4:4" x14ac:dyDescent="0.45">
      <c r="D2118" s="23"/>
    </row>
    <row r="2119" spans="4:4" x14ac:dyDescent="0.45">
      <c r="D2119" s="23"/>
    </row>
    <row r="2120" spans="4:4" x14ac:dyDescent="0.45">
      <c r="D2120" s="23"/>
    </row>
    <row r="2121" spans="4:4" x14ac:dyDescent="0.45">
      <c r="D2121" s="23"/>
    </row>
    <row r="2122" spans="4:4" x14ac:dyDescent="0.45">
      <c r="D2122" s="23"/>
    </row>
    <row r="2123" spans="4:4" x14ac:dyDescent="0.45">
      <c r="D2123" s="23"/>
    </row>
    <row r="2124" spans="4:4" x14ac:dyDescent="0.45">
      <c r="D2124" s="23"/>
    </row>
    <row r="2125" spans="4:4" x14ac:dyDescent="0.45">
      <c r="D2125" s="23"/>
    </row>
    <row r="2126" spans="4:4" x14ac:dyDescent="0.45">
      <c r="D2126" s="23"/>
    </row>
    <row r="2127" spans="4:4" x14ac:dyDescent="0.45">
      <c r="D2127" s="23"/>
    </row>
    <row r="2128" spans="4:4" x14ac:dyDescent="0.45">
      <c r="D2128" s="23"/>
    </row>
    <row r="2129" spans="4:4" x14ac:dyDescent="0.45">
      <c r="D2129" s="23"/>
    </row>
    <row r="2130" spans="4:4" x14ac:dyDescent="0.45">
      <c r="D2130" s="23"/>
    </row>
    <row r="2131" spans="4:4" x14ac:dyDescent="0.45">
      <c r="D2131" s="23"/>
    </row>
    <row r="2132" spans="4:4" x14ac:dyDescent="0.45">
      <c r="D2132" s="23"/>
    </row>
    <row r="2133" spans="4:4" x14ac:dyDescent="0.45">
      <c r="D2133" s="23"/>
    </row>
    <row r="2134" spans="4:4" x14ac:dyDescent="0.45">
      <c r="D2134" s="23"/>
    </row>
    <row r="2135" spans="4:4" x14ac:dyDescent="0.45">
      <c r="D2135" s="23"/>
    </row>
    <row r="2136" spans="4:4" x14ac:dyDescent="0.45">
      <c r="D2136" s="23"/>
    </row>
    <row r="2137" spans="4:4" x14ac:dyDescent="0.45">
      <c r="D2137" s="23"/>
    </row>
    <row r="2138" spans="4:4" x14ac:dyDescent="0.45">
      <c r="D2138" s="23"/>
    </row>
    <row r="2139" spans="4:4" x14ac:dyDescent="0.45">
      <c r="D2139" s="23"/>
    </row>
    <row r="2140" spans="4:4" x14ac:dyDescent="0.45">
      <c r="D2140" s="23"/>
    </row>
    <row r="2141" spans="4:4" x14ac:dyDescent="0.45">
      <c r="D2141" s="23"/>
    </row>
    <row r="2142" spans="4:4" x14ac:dyDescent="0.45">
      <c r="D2142" s="23"/>
    </row>
    <row r="2143" spans="4:4" x14ac:dyDescent="0.45">
      <c r="D2143" s="23"/>
    </row>
    <row r="2144" spans="4:4" x14ac:dyDescent="0.45">
      <c r="D2144" s="23"/>
    </row>
    <row r="2145" spans="4:4" x14ac:dyDescent="0.45">
      <c r="D2145" s="23"/>
    </row>
    <row r="2146" spans="4:4" x14ac:dyDescent="0.45">
      <c r="D2146" s="23"/>
    </row>
    <row r="2147" spans="4:4" x14ac:dyDescent="0.45">
      <c r="D2147" s="23"/>
    </row>
    <row r="2148" spans="4:4" x14ac:dyDescent="0.45">
      <c r="D2148" s="23"/>
    </row>
    <row r="2149" spans="4:4" x14ac:dyDescent="0.45">
      <c r="D2149" s="23"/>
    </row>
    <row r="2150" spans="4:4" x14ac:dyDescent="0.45">
      <c r="D2150" s="23"/>
    </row>
    <row r="2151" spans="4:4" x14ac:dyDescent="0.45">
      <c r="D2151" s="23"/>
    </row>
    <row r="2152" spans="4:4" x14ac:dyDescent="0.45">
      <c r="D2152" s="23"/>
    </row>
    <row r="2153" spans="4:4" x14ac:dyDescent="0.45">
      <c r="D2153" s="23"/>
    </row>
    <row r="2154" spans="4:4" x14ac:dyDescent="0.45">
      <c r="D2154" s="23"/>
    </row>
    <row r="2155" spans="4:4" x14ac:dyDescent="0.45">
      <c r="D2155" s="23"/>
    </row>
    <row r="2156" spans="4:4" x14ac:dyDescent="0.45">
      <c r="D2156" s="23"/>
    </row>
    <row r="2157" spans="4:4" x14ac:dyDescent="0.45">
      <c r="D2157" s="23"/>
    </row>
    <row r="2158" spans="4:4" x14ac:dyDescent="0.45">
      <c r="D2158" s="23"/>
    </row>
    <row r="2159" spans="4:4" x14ac:dyDescent="0.45">
      <c r="D2159" s="23"/>
    </row>
    <row r="2160" spans="4:4" x14ac:dyDescent="0.45">
      <c r="D2160" s="23"/>
    </row>
    <row r="2161" spans="4:4" x14ac:dyDescent="0.45">
      <c r="D2161" s="23"/>
    </row>
    <row r="2162" spans="4:4" x14ac:dyDescent="0.45">
      <c r="D2162" s="23"/>
    </row>
    <row r="2163" spans="4:4" x14ac:dyDescent="0.45">
      <c r="D2163" s="23"/>
    </row>
    <row r="2164" spans="4:4" x14ac:dyDescent="0.45">
      <c r="D2164" s="23"/>
    </row>
    <row r="2165" spans="4:4" x14ac:dyDescent="0.45">
      <c r="D2165" s="23"/>
    </row>
    <row r="2166" spans="4:4" x14ac:dyDescent="0.45">
      <c r="D2166" s="23"/>
    </row>
    <row r="2167" spans="4:4" x14ac:dyDescent="0.45">
      <c r="D2167" s="23"/>
    </row>
    <row r="2168" spans="4:4" x14ac:dyDescent="0.45">
      <c r="D2168" s="23"/>
    </row>
    <row r="2169" spans="4:4" x14ac:dyDescent="0.45">
      <c r="D2169" s="23"/>
    </row>
    <row r="2170" spans="4:4" x14ac:dyDescent="0.45">
      <c r="D2170" s="23"/>
    </row>
    <row r="2171" spans="4:4" x14ac:dyDescent="0.45">
      <c r="D2171" s="23"/>
    </row>
    <row r="2172" spans="4:4" x14ac:dyDescent="0.45">
      <c r="D2172" s="23"/>
    </row>
    <row r="2173" spans="4:4" x14ac:dyDescent="0.45">
      <c r="D2173" s="23"/>
    </row>
    <row r="2174" spans="4:4" x14ac:dyDescent="0.45">
      <c r="D2174" s="23"/>
    </row>
    <row r="2175" spans="4:4" x14ac:dyDescent="0.45">
      <c r="D2175" s="23"/>
    </row>
    <row r="2176" spans="4:4" x14ac:dyDescent="0.45">
      <c r="D2176" s="23"/>
    </row>
    <row r="2177" spans="4:4" x14ac:dyDescent="0.45">
      <c r="D2177" s="23"/>
    </row>
    <row r="2178" spans="4:4" x14ac:dyDescent="0.45">
      <c r="D2178" s="23"/>
    </row>
    <row r="2179" spans="4:4" x14ac:dyDescent="0.45">
      <c r="D2179" s="23"/>
    </row>
    <row r="2180" spans="4:4" x14ac:dyDescent="0.45">
      <c r="D2180" s="23"/>
    </row>
    <row r="2181" spans="4:4" x14ac:dyDescent="0.45">
      <c r="D2181" s="23"/>
    </row>
    <row r="2182" spans="4:4" x14ac:dyDescent="0.45">
      <c r="D2182" s="23"/>
    </row>
    <row r="2183" spans="4:4" x14ac:dyDescent="0.45">
      <c r="D2183" s="23"/>
    </row>
    <row r="2184" spans="4:4" x14ac:dyDescent="0.45">
      <c r="D2184" s="23"/>
    </row>
    <row r="2185" spans="4:4" x14ac:dyDescent="0.45">
      <c r="D2185" s="23"/>
    </row>
    <row r="2186" spans="4:4" x14ac:dyDescent="0.45">
      <c r="D2186" s="23"/>
    </row>
    <row r="2187" spans="4:4" x14ac:dyDescent="0.45">
      <c r="D2187" s="23"/>
    </row>
    <row r="2188" spans="4:4" x14ac:dyDescent="0.45">
      <c r="D2188" s="23"/>
    </row>
    <row r="2189" spans="4:4" x14ac:dyDescent="0.45">
      <c r="D2189" s="23"/>
    </row>
    <row r="2190" spans="4:4" x14ac:dyDescent="0.45">
      <c r="D2190" s="23"/>
    </row>
    <row r="2191" spans="4:4" x14ac:dyDescent="0.45">
      <c r="D2191" s="23"/>
    </row>
    <row r="2192" spans="4:4" x14ac:dyDescent="0.45">
      <c r="D2192" s="23"/>
    </row>
    <row r="2193" spans="4:4" x14ac:dyDescent="0.45">
      <c r="D2193" s="23"/>
    </row>
    <row r="2194" spans="4:4" x14ac:dyDescent="0.45">
      <c r="D2194" s="23"/>
    </row>
    <row r="2195" spans="4:4" x14ac:dyDescent="0.45">
      <c r="D2195" s="23"/>
    </row>
    <row r="2196" spans="4:4" x14ac:dyDescent="0.45">
      <c r="D2196" s="23"/>
    </row>
    <row r="2197" spans="4:4" x14ac:dyDescent="0.45">
      <c r="D2197" s="23"/>
    </row>
    <row r="2198" spans="4:4" x14ac:dyDescent="0.45">
      <c r="D2198" s="23"/>
    </row>
    <row r="2199" spans="4:4" x14ac:dyDescent="0.45">
      <c r="D2199" s="23"/>
    </row>
    <row r="2200" spans="4:4" x14ac:dyDescent="0.45">
      <c r="D2200" s="23"/>
    </row>
    <row r="2201" spans="4:4" x14ac:dyDescent="0.45">
      <c r="D2201" s="23"/>
    </row>
    <row r="2202" spans="4:4" x14ac:dyDescent="0.45">
      <c r="D2202" s="23"/>
    </row>
    <row r="2203" spans="4:4" x14ac:dyDescent="0.45">
      <c r="D2203" s="23"/>
    </row>
    <row r="2204" spans="4:4" x14ac:dyDescent="0.45">
      <c r="D2204" s="23"/>
    </row>
    <row r="2205" spans="4:4" x14ac:dyDescent="0.45">
      <c r="D2205" s="23"/>
    </row>
    <row r="2206" spans="4:4" x14ac:dyDescent="0.45">
      <c r="D2206" s="23"/>
    </row>
    <row r="2207" spans="4:4" x14ac:dyDescent="0.45">
      <c r="D2207" s="23"/>
    </row>
    <row r="2208" spans="4:4" x14ac:dyDescent="0.45">
      <c r="D2208" s="23"/>
    </row>
    <row r="2209" spans="4:4" x14ac:dyDescent="0.45">
      <c r="D2209" s="23"/>
    </row>
    <row r="2210" spans="4:4" x14ac:dyDescent="0.45">
      <c r="D2210" s="23"/>
    </row>
    <row r="2211" spans="4:4" x14ac:dyDescent="0.45">
      <c r="D2211" s="23"/>
    </row>
    <row r="2212" spans="4:4" x14ac:dyDescent="0.45">
      <c r="D2212" s="23"/>
    </row>
    <row r="2213" spans="4:4" x14ac:dyDescent="0.45">
      <c r="D2213" s="23"/>
    </row>
    <row r="2214" spans="4:4" x14ac:dyDescent="0.45">
      <c r="D2214" s="23"/>
    </row>
    <row r="2215" spans="4:4" x14ac:dyDescent="0.45">
      <c r="D2215" s="23"/>
    </row>
    <row r="2216" spans="4:4" x14ac:dyDescent="0.45">
      <c r="D2216" s="23"/>
    </row>
    <row r="2217" spans="4:4" x14ac:dyDescent="0.45">
      <c r="D2217" s="23"/>
    </row>
    <row r="2218" spans="4:4" x14ac:dyDescent="0.45">
      <c r="D2218" s="23"/>
    </row>
    <row r="2219" spans="4:4" x14ac:dyDescent="0.45">
      <c r="D2219" s="23"/>
    </row>
    <row r="2220" spans="4:4" x14ac:dyDescent="0.45">
      <c r="D2220" s="23"/>
    </row>
    <row r="2221" spans="4:4" x14ac:dyDescent="0.45">
      <c r="D2221" s="23"/>
    </row>
    <row r="2222" spans="4:4" x14ac:dyDescent="0.45">
      <c r="D2222" s="23"/>
    </row>
    <row r="2223" spans="4:4" x14ac:dyDescent="0.45">
      <c r="D2223" s="23"/>
    </row>
    <row r="2224" spans="4:4" x14ac:dyDescent="0.45">
      <c r="D2224" s="23"/>
    </row>
    <row r="2225" spans="4:4" x14ac:dyDescent="0.45">
      <c r="D2225" s="23"/>
    </row>
    <row r="2226" spans="4:4" x14ac:dyDescent="0.45">
      <c r="D2226" s="23"/>
    </row>
    <row r="2227" spans="4:4" x14ac:dyDescent="0.45">
      <c r="D2227" s="23"/>
    </row>
    <row r="2228" spans="4:4" x14ac:dyDescent="0.45">
      <c r="D2228" s="23"/>
    </row>
    <row r="2229" spans="4:4" x14ac:dyDescent="0.45">
      <c r="D2229" s="23"/>
    </row>
    <row r="2230" spans="4:4" x14ac:dyDescent="0.45">
      <c r="D2230" s="23"/>
    </row>
    <row r="2231" spans="4:4" x14ac:dyDescent="0.45">
      <c r="D2231" s="23"/>
    </row>
    <row r="2232" spans="4:4" x14ac:dyDescent="0.45">
      <c r="D2232" s="23"/>
    </row>
    <row r="2233" spans="4:4" x14ac:dyDescent="0.45">
      <c r="D2233" s="23"/>
    </row>
    <row r="2234" spans="4:4" x14ac:dyDescent="0.45">
      <c r="D2234" s="23"/>
    </row>
    <row r="2235" spans="4:4" x14ac:dyDescent="0.45">
      <c r="D2235" s="23"/>
    </row>
    <row r="2236" spans="4:4" x14ac:dyDescent="0.45">
      <c r="D2236" s="23"/>
    </row>
    <row r="2237" spans="4:4" x14ac:dyDescent="0.45">
      <c r="D2237" s="23"/>
    </row>
    <row r="2238" spans="4:4" x14ac:dyDescent="0.45">
      <c r="D2238" s="23"/>
    </row>
    <row r="2239" spans="4:4" x14ac:dyDescent="0.45">
      <c r="D2239" s="23"/>
    </row>
    <row r="2240" spans="4:4" x14ac:dyDescent="0.45">
      <c r="D2240" s="23"/>
    </row>
    <row r="2241" spans="4:4" x14ac:dyDescent="0.45">
      <c r="D2241" s="23"/>
    </row>
    <row r="2242" spans="4:4" x14ac:dyDescent="0.45">
      <c r="D2242" s="23"/>
    </row>
    <row r="2243" spans="4:4" x14ac:dyDescent="0.45">
      <c r="D2243" s="23"/>
    </row>
    <row r="2244" spans="4:4" x14ac:dyDescent="0.45">
      <c r="D2244" s="23"/>
    </row>
    <row r="2245" spans="4:4" x14ac:dyDescent="0.45">
      <c r="D2245" s="23"/>
    </row>
    <row r="2246" spans="4:4" x14ac:dyDescent="0.45">
      <c r="D2246" s="23"/>
    </row>
    <row r="2247" spans="4:4" x14ac:dyDescent="0.45">
      <c r="D2247" s="23"/>
    </row>
    <row r="2248" spans="4:4" x14ac:dyDescent="0.45">
      <c r="D2248" s="23"/>
    </row>
    <row r="2249" spans="4:4" x14ac:dyDescent="0.45">
      <c r="D2249" s="23"/>
    </row>
    <row r="2250" spans="4:4" x14ac:dyDescent="0.45">
      <c r="D2250" s="23"/>
    </row>
    <row r="2251" spans="4:4" x14ac:dyDescent="0.45">
      <c r="D2251" s="23"/>
    </row>
    <row r="2252" spans="4:4" x14ac:dyDescent="0.45">
      <c r="D2252" s="23"/>
    </row>
    <row r="2253" spans="4:4" x14ac:dyDescent="0.45">
      <c r="D2253" s="23"/>
    </row>
    <row r="2254" spans="4:4" x14ac:dyDescent="0.45">
      <c r="D2254" s="23"/>
    </row>
    <row r="2255" spans="4:4" x14ac:dyDescent="0.45">
      <c r="D2255" s="23"/>
    </row>
    <row r="2256" spans="4:4" x14ac:dyDescent="0.45">
      <c r="D2256" s="23"/>
    </row>
    <row r="2257" spans="4:4" x14ac:dyDescent="0.45">
      <c r="D2257" s="23"/>
    </row>
    <row r="2258" spans="4:4" x14ac:dyDescent="0.45">
      <c r="D2258" s="23"/>
    </row>
    <row r="2259" spans="4:4" x14ac:dyDescent="0.45">
      <c r="D2259" s="23"/>
    </row>
    <row r="2260" spans="4:4" x14ac:dyDescent="0.45">
      <c r="D2260" s="23"/>
    </row>
    <row r="2261" spans="4:4" x14ac:dyDescent="0.45">
      <c r="D2261" s="23"/>
    </row>
    <row r="2262" spans="4:4" x14ac:dyDescent="0.45">
      <c r="D2262" s="23"/>
    </row>
    <row r="2263" spans="4:4" x14ac:dyDescent="0.45">
      <c r="D2263" s="23"/>
    </row>
    <row r="2264" spans="4:4" x14ac:dyDescent="0.45">
      <c r="D2264" s="23"/>
    </row>
    <row r="2265" spans="4:4" x14ac:dyDescent="0.45">
      <c r="D2265" s="23"/>
    </row>
    <row r="2266" spans="4:4" x14ac:dyDescent="0.45">
      <c r="D2266" s="23"/>
    </row>
    <row r="2267" spans="4:4" x14ac:dyDescent="0.45">
      <c r="D2267" s="23"/>
    </row>
    <row r="2268" spans="4:4" x14ac:dyDescent="0.45">
      <c r="D2268" s="23"/>
    </row>
    <row r="2269" spans="4:4" x14ac:dyDescent="0.45">
      <c r="D2269" s="23"/>
    </row>
    <row r="2270" spans="4:4" x14ac:dyDescent="0.45">
      <c r="D2270" s="23"/>
    </row>
    <row r="2271" spans="4:4" x14ac:dyDescent="0.45">
      <c r="D2271" s="23"/>
    </row>
    <row r="2272" spans="4:4" x14ac:dyDescent="0.45">
      <c r="D2272" s="23"/>
    </row>
    <row r="2273" spans="4:4" x14ac:dyDescent="0.45">
      <c r="D2273" s="23"/>
    </row>
    <row r="2274" spans="4:4" x14ac:dyDescent="0.45">
      <c r="D2274" s="23"/>
    </row>
    <row r="2275" spans="4:4" x14ac:dyDescent="0.45">
      <c r="D2275" s="23"/>
    </row>
    <row r="2276" spans="4:4" x14ac:dyDescent="0.45">
      <c r="D2276" s="23"/>
    </row>
    <row r="2277" spans="4:4" x14ac:dyDescent="0.45">
      <c r="D2277" s="23"/>
    </row>
    <row r="2278" spans="4:4" x14ac:dyDescent="0.45">
      <c r="D2278" s="23"/>
    </row>
    <row r="2279" spans="4:4" x14ac:dyDescent="0.45">
      <c r="D2279" s="23"/>
    </row>
    <row r="2280" spans="4:4" x14ac:dyDescent="0.45">
      <c r="D2280" s="23"/>
    </row>
    <row r="2281" spans="4:4" x14ac:dyDescent="0.45">
      <c r="D2281" s="23"/>
    </row>
    <row r="2282" spans="4:4" x14ac:dyDescent="0.45">
      <c r="D2282" s="23"/>
    </row>
    <row r="2283" spans="4:4" x14ac:dyDescent="0.45">
      <c r="D2283" s="23"/>
    </row>
    <row r="2284" spans="4:4" x14ac:dyDescent="0.45">
      <c r="D2284" s="23"/>
    </row>
    <row r="2285" spans="4:4" x14ac:dyDescent="0.45">
      <c r="D2285" s="23"/>
    </row>
    <row r="2286" spans="4:4" x14ac:dyDescent="0.45">
      <c r="D2286" s="23"/>
    </row>
    <row r="2287" spans="4:4" x14ac:dyDescent="0.45">
      <c r="D2287" s="23"/>
    </row>
    <row r="2288" spans="4:4" x14ac:dyDescent="0.45">
      <c r="D2288" s="23"/>
    </row>
    <row r="2289" spans="4:4" x14ac:dyDescent="0.45">
      <c r="D2289" s="23"/>
    </row>
    <row r="2290" spans="4:4" x14ac:dyDescent="0.45">
      <c r="D2290" s="23"/>
    </row>
    <row r="2291" spans="4:4" x14ac:dyDescent="0.45">
      <c r="D2291" s="23"/>
    </row>
    <row r="2292" spans="4:4" x14ac:dyDescent="0.45">
      <c r="D2292" s="23"/>
    </row>
    <row r="2293" spans="4:4" x14ac:dyDescent="0.45">
      <c r="D2293" s="23"/>
    </row>
    <row r="2294" spans="4:4" x14ac:dyDescent="0.45">
      <c r="D2294" s="23"/>
    </row>
    <row r="2295" spans="4:4" x14ac:dyDescent="0.45">
      <c r="D2295" s="23"/>
    </row>
    <row r="2296" spans="4:4" x14ac:dyDescent="0.45">
      <c r="D2296" s="23"/>
    </row>
    <row r="2297" spans="4:4" x14ac:dyDescent="0.45">
      <c r="D2297" s="23"/>
    </row>
    <row r="2298" spans="4:4" x14ac:dyDescent="0.45">
      <c r="D2298" s="23"/>
    </row>
    <row r="2299" spans="4:4" x14ac:dyDescent="0.45">
      <c r="D2299" s="23"/>
    </row>
    <row r="2300" spans="4:4" x14ac:dyDescent="0.45">
      <c r="D2300" s="23"/>
    </row>
    <row r="2301" spans="4:4" x14ac:dyDescent="0.45">
      <c r="D2301" s="23"/>
    </row>
    <row r="2302" spans="4:4" x14ac:dyDescent="0.45">
      <c r="D2302" s="23"/>
    </row>
    <row r="2303" spans="4:4" x14ac:dyDescent="0.45">
      <c r="D2303" s="23"/>
    </row>
    <row r="2304" spans="4:4" x14ac:dyDescent="0.45">
      <c r="D2304" s="23"/>
    </row>
    <row r="2305" spans="4:4" x14ac:dyDescent="0.45">
      <c r="D2305" s="23"/>
    </row>
    <row r="2306" spans="4:4" x14ac:dyDescent="0.45">
      <c r="D2306" s="23"/>
    </row>
    <row r="2307" spans="4:4" x14ac:dyDescent="0.45">
      <c r="D2307" s="23"/>
    </row>
    <row r="2308" spans="4:4" x14ac:dyDescent="0.45">
      <c r="D2308" s="23"/>
    </row>
    <row r="2309" spans="4:4" x14ac:dyDescent="0.45">
      <c r="D2309" s="23"/>
    </row>
    <row r="2310" spans="4:4" x14ac:dyDescent="0.45">
      <c r="D2310" s="23"/>
    </row>
    <row r="2311" spans="4:4" x14ac:dyDescent="0.45">
      <c r="D2311" s="23"/>
    </row>
    <row r="2312" spans="4:4" x14ac:dyDescent="0.45">
      <c r="D2312" s="23"/>
    </row>
    <row r="2313" spans="4:4" x14ac:dyDescent="0.45">
      <c r="D2313" s="23"/>
    </row>
    <row r="2314" spans="4:4" x14ac:dyDescent="0.45">
      <c r="D2314" s="23"/>
    </row>
    <row r="2315" spans="4:4" x14ac:dyDescent="0.45">
      <c r="D2315" s="23"/>
    </row>
    <row r="2316" spans="4:4" x14ac:dyDescent="0.45">
      <c r="D2316" s="23"/>
    </row>
    <row r="2317" spans="4:4" x14ac:dyDescent="0.45">
      <c r="D2317" s="23"/>
    </row>
    <row r="2318" spans="4:4" x14ac:dyDescent="0.45">
      <c r="D2318" s="23"/>
    </row>
    <row r="2319" spans="4:4" x14ac:dyDescent="0.45">
      <c r="D2319" s="23"/>
    </row>
    <row r="2320" spans="4:4" x14ac:dyDescent="0.45">
      <c r="D2320" s="23"/>
    </row>
    <row r="2321" spans="4:4" x14ac:dyDescent="0.45">
      <c r="D2321" s="23"/>
    </row>
    <row r="2322" spans="4:4" x14ac:dyDescent="0.45">
      <c r="D2322" s="23"/>
    </row>
    <row r="2323" spans="4:4" x14ac:dyDescent="0.45">
      <c r="D2323" s="23"/>
    </row>
    <row r="2324" spans="4:4" x14ac:dyDescent="0.45">
      <c r="D2324" s="23"/>
    </row>
    <row r="2325" spans="4:4" x14ac:dyDescent="0.45">
      <c r="D2325" s="23"/>
    </row>
    <row r="2326" spans="4:4" x14ac:dyDescent="0.45">
      <c r="D2326" s="23"/>
    </row>
    <row r="2327" spans="4:4" x14ac:dyDescent="0.45">
      <c r="D2327" s="23"/>
    </row>
    <row r="2328" spans="4:4" x14ac:dyDescent="0.45">
      <c r="D2328" s="23"/>
    </row>
    <row r="2329" spans="4:4" x14ac:dyDescent="0.45">
      <c r="D2329" s="23"/>
    </row>
    <row r="2330" spans="4:4" x14ac:dyDescent="0.45">
      <c r="D2330" s="23"/>
    </row>
    <row r="2331" spans="4:4" x14ac:dyDescent="0.45">
      <c r="D2331" s="23"/>
    </row>
    <row r="2332" spans="4:4" x14ac:dyDescent="0.45">
      <c r="D2332" s="23"/>
    </row>
    <row r="2333" spans="4:4" x14ac:dyDescent="0.45">
      <c r="D2333" s="23"/>
    </row>
    <row r="2334" spans="4:4" x14ac:dyDescent="0.45">
      <c r="D2334" s="23"/>
    </row>
    <row r="2335" spans="4:4" x14ac:dyDescent="0.45">
      <c r="D2335" s="23"/>
    </row>
    <row r="2336" spans="4:4" x14ac:dyDescent="0.45">
      <c r="D2336" s="23"/>
    </row>
    <row r="2337" spans="4:4" x14ac:dyDescent="0.45">
      <c r="D2337" s="23"/>
    </row>
    <row r="2338" spans="4:4" x14ac:dyDescent="0.45">
      <c r="D2338" s="23"/>
    </row>
    <row r="2339" spans="4:4" x14ac:dyDescent="0.45">
      <c r="D2339" s="23"/>
    </row>
    <row r="2340" spans="4:4" x14ac:dyDescent="0.45">
      <c r="D2340" s="23"/>
    </row>
    <row r="2341" spans="4:4" x14ac:dyDescent="0.45">
      <c r="D2341" s="23"/>
    </row>
    <row r="2342" spans="4:4" x14ac:dyDescent="0.45">
      <c r="D2342" s="23"/>
    </row>
    <row r="2343" spans="4:4" x14ac:dyDescent="0.45">
      <c r="D2343" s="23"/>
    </row>
    <row r="2344" spans="4:4" x14ac:dyDescent="0.45">
      <c r="D2344" s="23"/>
    </row>
    <row r="2345" spans="4:4" x14ac:dyDescent="0.45">
      <c r="D2345" s="23"/>
    </row>
    <row r="2346" spans="4:4" x14ac:dyDescent="0.45">
      <c r="D2346" s="23"/>
    </row>
    <row r="2347" spans="4:4" x14ac:dyDescent="0.45">
      <c r="D2347" s="23"/>
    </row>
    <row r="2348" spans="4:4" x14ac:dyDescent="0.45">
      <c r="D2348" s="23"/>
    </row>
    <row r="2349" spans="4:4" x14ac:dyDescent="0.45">
      <c r="D2349" s="23"/>
    </row>
    <row r="2350" spans="4:4" x14ac:dyDescent="0.45">
      <c r="D2350" s="23"/>
    </row>
    <row r="2351" spans="4:4" x14ac:dyDescent="0.45">
      <c r="D2351" s="23"/>
    </row>
    <row r="2352" spans="4:4" x14ac:dyDescent="0.45">
      <c r="D2352" s="23"/>
    </row>
    <row r="2353" spans="4:4" x14ac:dyDescent="0.45">
      <c r="D2353" s="23"/>
    </row>
    <row r="2354" spans="4:4" x14ac:dyDescent="0.45">
      <c r="D2354" s="23"/>
    </row>
    <row r="2355" spans="4:4" x14ac:dyDescent="0.45">
      <c r="D2355" s="23"/>
    </row>
    <row r="2356" spans="4:4" x14ac:dyDescent="0.45">
      <c r="D2356" s="23"/>
    </row>
    <row r="2357" spans="4:4" x14ac:dyDescent="0.45">
      <c r="D2357" s="23"/>
    </row>
    <row r="2358" spans="4:4" x14ac:dyDescent="0.45">
      <c r="D2358" s="23"/>
    </row>
    <row r="2359" spans="4:4" x14ac:dyDescent="0.45">
      <c r="D2359" s="23"/>
    </row>
    <row r="2360" spans="4:4" x14ac:dyDescent="0.45">
      <c r="D2360" s="23"/>
    </row>
    <row r="2361" spans="4:4" x14ac:dyDescent="0.45">
      <c r="D2361" s="23"/>
    </row>
    <row r="2362" spans="4:4" x14ac:dyDescent="0.45">
      <c r="D2362" s="23"/>
    </row>
    <row r="2363" spans="4:4" x14ac:dyDescent="0.45">
      <c r="D2363" s="23"/>
    </row>
    <row r="2364" spans="4:4" x14ac:dyDescent="0.45">
      <c r="D2364" s="23"/>
    </row>
    <row r="2365" spans="4:4" x14ac:dyDescent="0.45">
      <c r="D2365" s="23"/>
    </row>
    <row r="2366" spans="4:4" x14ac:dyDescent="0.45">
      <c r="D2366" s="23"/>
    </row>
    <row r="2367" spans="4:4" x14ac:dyDescent="0.45">
      <c r="D2367" s="23"/>
    </row>
    <row r="2368" spans="4:4" x14ac:dyDescent="0.45">
      <c r="D2368" s="23"/>
    </row>
    <row r="2369" spans="4:4" x14ac:dyDescent="0.45">
      <c r="D2369" s="23"/>
    </row>
    <row r="2370" spans="4:4" x14ac:dyDescent="0.45">
      <c r="D2370" s="23"/>
    </row>
    <row r="2371" spans="4:4" x14ac:dyDescent="0.45">
      <c r="D2371" s="23"/>
    </row>
    <row r="2372" spans="4:4" x14ac:dyDescent="0.45">
      <c r="D2372" s="23"/>
    </row>
    <row r="2373" spans="4:4" x14ac:dyDescent="0.45">
      <c r="D2373" s="23"/>
    </row>
    <row r="2374" spans="4:4" x14ac:dyDescent="0.45">
      <c r="D2374" s="23"/>
    </row>
    <row r="2375" spans="4:4" x14ac:dyDescent="0.45">
      <c r="D2375" s="23"/>
    </row>
    <row r="2376" spans="4:4" x14ac:dyDescent="0.45">
      <c r="D2376" s="23"/>
    </row>
    <row r="2377" spans="4:4" x14ac:dyDescent="0.45">
      <c r="D2377" s="23"/>
    </row>
    <row r="2378" spans="4:4" x14ac:dyDescent="0.45">
      <c r="D2378" s="23"/>
    </row>
    <row r="2379" spans="4:4" x14ac:dyDescent="0.45">
      <c r="D2379" s="23"/>
    </row>
    <row r="2380" spans="4:4" x14ac:dyDescent="0.45">
      <c r="D2380" s="23"/>
    </row>
    <row r="2381" spans="4:4" x14ac:dyDescent="0.45">
      <c r="D2381" s="23"/>
    </row>
    <row r="2382" spans="4:4" x14ac:dyDescent="0.45">
      <c r="D2382" s="23"/>
    </row>
    <row r="2383" spans="4:4" x14ac:dyDescent="0.45">
      <c r="D2383" s="23"/>
    </row>
    <row r="2384" spans="4:4" x14ac:dyDescent="0.45">
      <c r="D2384" s="23"/>
    </row>
    <row r="2385" spans="4:4" x14ac:dyDescent="0.45">
      <c r="D2385" s="23"/>
    </row>
    <row r="2386" spans="4:4" x14ac:dyDescent="0.45">
      <c r="D2386" s="23"/>
    </row>
    <row r="2387" spans="4:4" x14ac:dyDescent="0.45">
      <c r="D2387" s="23"/>
    </row>
    <row r="2388" spans="4:4" x14ac:dyDescent="0.45">
      <c r="D2388" s="23"/>
    </row>
    <row r="2389" spans="4:4" x14ac:dyDescent="0.45">
      <c r="D2389" s="23"/>
    </row>
    <row r="2390" spans="4:4" x14ac:dyDescent="0.45">
      <c r="D2390" s="23"/>
    </row>
    <row r="2391" spans="4:4" x14ac:dyDescent="0.45">
      <c r="D2391" s="23"/>
    </row>
    <row r="2392" spans="4:4" x14ac:dyDescent="0.45">
      <c r="D2392" s="23"/>
    </row>
    <row r="2393" spans="4:4" x14ac:dyDescent="0.45">
      <c r="D2393" s="23"/>
    </row>
    <row r="2394" spans="4:4" x14ac:dyDescent="0.45">
      <c r="D2394" s="23"/>
    </row>
    <row r="2395" spans="4:4" x14ac:dyDescent="0.45">
      <c r="D2395" s="23"/>
    </row>
    <row r="2396" spans="4:4" x14ac:dyDescent="0.45">
      <c r="D2396" s="23"/>
    </row>
    <row r="2397" spans="4:4" x14ac:dyDescent="0.45">
      <c r="D2397" s="23"/>
    </row>
    <row r="2398" spans="4:4" x14ac:dyDescent="0.45">
      <c r="D2398" s="23"/>
    </row>
    <row r="2399" spans="4:4" x14ac:dyDescent="0.45">
      <c r="D2399" s="23"/>
    </row>
    <row r="2400" spans="4:4" x14ac:dyDescent="0.45">
      <c r="D2400" s="23"/>
    </row>
    <row r="2401" spans="4:4" x14ac:dyDescent="0.45">
      <c r="D2401" s="23"/>
    </row>
    <row r="2402" spans="4:4" x14ac:dyDescent="0.45">
      <c r="D2402" s="23"/>
    </row>
    <row r="2403" spans="4:4" x14ac:dyDescent="0.45">
      <c r="D2403" s="23"/>
    </row>
    <row r="2404" spans="4:4" x14ac:dyDescent="0.45">
      <c r="D2404" s="23"/>
    </row>
    <row r="2405" spans="4:4" x14ac:dyDescent="0.45">
      <c r="D2405" s="23"/>
    </row>
    <row r="2406" spans="4:4" x14ac:dyDescent="0.45">
      <c r="D2406" s="23"/>
    </row>
    <row r="2407" spans="4:4" x14ac:dyDescent="0.45">
      <c r="D2407" s="23"/>
    </row>
    <row r="2408" spans="4:4" x14ac:dyDescent="0.45">
      <c r="D2408" s="23"/>
    </row>
    <row r="2409" spans="4:4" x14ac:dyDescent="0.45">
      <c r="D2409" s="23"/>
    </row>
    <row r="2410" spans="4:4" x14ac:dyDescent="0.45">
      <c r="D2410" s="23"/>
    </row>
    <row r="2411" spans="4:4" x14ac:dyDescent="0.45">
      <c r="D2411" s="23"/>
    </row>
    <row r="2412" spans="4:4" x14ac:dyDescent="0.45">
      <c r="D2412" s="23"/>
    </row>
    <row r="2413" spans="4:4" x14ac:dyDescent="0.45">
      <c r="D2413" s="23"/>
    </row>
    <row r="2414" spans="4:4" x14ac:dyDescent="0.45">
      <c r="D2414" s="23"/>
    </row>
    <row r="2415" spans="4:4" x14ac:dyDescent="0.45">
      <c r="D2415" s="23"/>
    </row>
    <row r="2416" spans="4:4" x14ac:dyDescent="0.45">
      <c r="D2416" s="23"/>
    </row>
    <row r="2417" spans="4:4" x14ac:dyDescent="0.45">
      <c r="D2417" s="23"/>
    </row>
    <row r="2418" spans="4:4" x14ac:dyDescent="0.45">
      <c r="D2418" s="23"/>
    </row>
    <row r="2419" spans="4:4" x14ac:dyDescent="0.45">
      <c r="D2419" s="23"/>
    </row>
    <row r="2420" spans="4:4" x14ac:dyDescent="0.45">
      <c r="D2420" s="23"/>
    </row>
    <row r="2421" spans="4:4" x14ac:dyDescent="0.45">
      <c r="D2421" s="23"/>
    </row>
    <row r="2422" spans="4:4" x14ac:dyDescent="0.45">
      <c r="D2422" s="23"/>
    </row>
    <row r="2423" spans="4:4" x14ac:dyDescent="0.45">
      <c r="D2423" s="23"/>
    </row>
    <row r="2424" spans="4:4" x14ac:dyDescent="0.45">
      <c r="D2424" s="23"/>
    </row>
    <row r="2425" spans="4:4" x14ac:dyDescent="0.45">
      <c r="D2425" s="23"/>
    </row>
    <row r="2426" spans="4:4" x14ac:dyDescent="0.45">
      <c r="D2426" s="23"/>
    </row>
    <row r="2427" spans="4:4" x14ac:dyDescent="0.45">
      <c r="D2427" s="23"/>
    </row>
    <row r="2428" spans="4:4" x14ac:dyDescent="0.45">
      <c r="D2428" s="23"/>
    </row>
    <row r="2429" spans="4:4" x14ac:dyDescent="0.45">
      <c r="D2429" s="23"/>
    </row>
    <row r="2430" spans="4:4" x14ac:dyDescent="0.45">
      <c r="D2430" s="23"/>
    </row>
    <row r="2431" spans="4:4" x14ac:dyDescent="0.45">
      <c r="D2431" s="23"/>
    </row>
    <row r="2432" spans="4:4" x14ac:dyDescent="0.45">
      <c r="D2432" s="23"/>
    </row>
    <row r="2433" spans="4:4" x14ac:dyDescent="0.45">
      <c r="D2433" s="23"/>
    </row>
    <row r="2434" spans="4:4" x14ac:dyDescent="0.45">
      <c r="D2434" s="23"/>
    </row>
    <row r="2435" spans="4:4" x14ac:dyDescent="0.45">
      <c r="D2435" s="23"/>
    </row>
    <row r="2436" spans="4:4" x14ac:dyDescent="0.45">
      <c r="D2436" s="23"/>
    </row>
    <row r="2437" spans="4:4" x14ac:dyDescent="0.45">
      <c r="D2437" s="23"/>
    </row>
    <row r="2438" spans="4:4" x14ac:dyDescent="0.45">
      <c r="D2438" s="23"/>
    </row>
    <row r="2439" spans="4:4" x14ac:dyDescent="0.45">
      <c r="D2439" s="23"/>
    </row>
    <row r="2440" spans="4:4" x14ac:dyDescent="0.45">
      <c r="D2440" s="23"/>
    </row>
    <row r="2441" spans="4:4" x14ac:dyDescent="0.45">
      <c r="D2441" s="23"/>
    </row>
    <row r="2442" spans="4:4" x14ac:dyDescent="0.45">
      <c r="D2442" s="23"/>
    </row>
    <row r="2443" spans="4:4" x14ac:dyDescent="0.45">
      <c r="D2443" s="23"/>
    </row>
    <row r="2444" spans="4:4" x14ac:dyDescent="0.45">
      <c r="D2444" s="23"/>
    </row>
    <row r="2445" spans="4:4" x14ac:dyDescent="0.45">
      <c r="D2445" s="23"/>
    </row>
    <row r="2446" spans="4:4" x14ac:dyDescent="0.45">
      <c r="D2446" s="23"/>
    </row>
    <row r="2447" spans="4:4" x14ac:dyDescent="0.45">
      <c r="D2447" s="23"/>
    </row>
    <row r="2448" spans="4:4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phoneticPr fontId="2" type="noConversion"/>
  <conditionalFormatting sqref="O9 R9:R11 R55 R14:R15 R23:R24 O23:O24 O26:O28 R26:R28 O36:O50 R36:R50 R30:R34 O30:O34">
    <cfRule type="cellIs" dxfId="28" priority="112" operator="lessThan">
      <formula>0</formula>
    </cfRule>
  </conditionalFormatting>
  <conditionalFormatting sqref="O55 O10:O11 O14:O15">
    <cfRule type="cellIs" dxfId="27" priority="71" operator="lessThan">
      <formula>0</formula>
    </cfRule>
  </conditionalFormatting>
  <conditionalFormatting sqref="R52">
    <cfRule type="cellIs" dxfId="26" priority="66" operator="lessThan">
      <formula>0</formula>
    </cfRule>
  </conditionalFormatting>
  <conditionalFormatting sqref="O52">
    <cfRule type="cellIs" dxfId="25" priority="65" operator="lessThan">
      <formula>0</formula>
    </cfRule>
  </conditionalFormatting>
  <conditionalFormatting sqref="R16:R19">
    <cfRule type="cellIs" dxfId="24" priority="63" operator="lessThan">
      <formula>0</formula>
    </cfRule>
  </conditionalFormatting>
  <conditionalFormatting sqref="O16:O19">
    <cfRule type="cellIs" dxfId="23" priority="64" operator="lessThan">
      <formula>0</formula>
    </cfRule>
  </conditionalFormatting>
  <conditionalFormatting sqref="R13">
    <cfRule type="cellIs" dxfId="22" priority="62" operator="lessThan">
      <formula>0</formula>
    </cfRule>
  </conditionalFormatting>
  <conditionalFormatting sqref="O13">
    <cfRule type="cellIs" dxfId="21" priority="61" operator="lessThan">
      <formula>0</formula>
    </cfRule>
  </conditionalFormatting>
  <conditionalFormatting sqref="R12">
    <cfRule type="cellIs" dxfId="20" priority="60" operator="lessThan">
      <formula>0</formula>
    </cfRule>
  </conditionalFormatting>
  <conditionalFormatting sqref="O12">
    <cfRule type="cellIs" dxfId="19" priority="59" operator="lessThan">
      <formula>0</formula>
    </cfRule>
  </conditionalFormatting>
  <conditionalFormatting sqref="R22">
    <cfRule type="cellIs" dxfId="18" priority="58" operator="lessThan">
      <formula>0</formula>
    </cfRule>
  </conditionalFormatting>
  <conditionalFormatting sqref="O22">
    <cfRule type="cellIs" dxfId="17" priority="57" operator="lessThan">
      <formula>0</formula>
    </cfRule>
  </conditionalFormatting>
  <conditionalFormatting sqref="R25 O25">
    <cfRule type="cellIs" dxfId="16" priority="56" operator="lessThan">
      <formula>0</formula>
    </cfRule>
  </conditionalFormatting>
  <conditionalFormatting sqref="R29 O29">
    <cfRule type="cellIs" dxfId="15" priority="55" operator="lessThan">
      <formula>0</formula>
    </cfRule>
  </conditionalFormatting>
  <conditionalFormatting sqref="R35 O35">
    <cfRule type="cellIs" dxfId="14" priority="52" operator="lessThan">
      <formula>0</formula>
    </cfRule>
  </conditionalFormatting>
  <conditionalFormatting sqref="R54">
    <cfRule type="cellIs" dxfId="13" priority="51" operator="lessThan">
      <formula>0</formula>
    </cfRule>
  </conditionalFormatting>
  <conditionalFormatting sqref="O54">
    <cfRule type="cellIs" dxfId="12" priority="50" operator="lessThan">
      <formula>0</formula>
    </cfRule>
  </conditionalFormatting>
  <conditionalFormatting sqref="R53">
    <cfRule type="cellIs" dxfId="11" priority="49" operator="lessThan">
      <formula>0</formula>
    </cfRule>
  </conditionalFormatting>
  <conditionalFormatting sqref="O53">
    <cfRule type="cellIs" dxfId="10" priority="48" operator="lessThan">
      <formula>0</formula>
    </cfRule>
  </conditionalFormatting>
  <conditionalFormatting sqref="R56">
    <cfRule type="cellIs" dxfId="9" priority="47" operator="lessThan">
      <formula>0</formula>
    </cfRule>
  </conditionalFormatting>
  <conditionalFormatting sqref="O56">
    <cfRule type="cellIs" dxfId="8" priority="46" operator="lessThan">
      <formula>0</formula>
    </cfRule>
  </conditionalFormatting>
  <conditionalFormatting sqref="R58">
    <cfRule type="cellIs" dxfId="7" priority="45" operator="lessThan">
      <formula>0</formula>
    </cfRule>
  </conditionalFormatting>
  <conditionalFormatting sqref="O58">
    <cfRule type="cellIs" dxfId="6" priority="44" operator="lessThan">
      <formula>0</formula>
    </cfRule>
  </conditionalFormatting>
  <conditionalFormatting sqref="O57 R57">
    <cfRule type="cellIs" dxfId="5" priority="43" operator="lessThan">
      <formula>0</formula>
    </cfRule>
  </conditionalFormatting>
  <conditionalFormatting sqref="O51 R51">
    <cfRule type="cellIs" dxfId="4" priority="42" operator="lessThan">
      <formula>0</formula>
    </cfRule>
  </conditionalFormatting>
  <conditionalFormatting sqref="R59">
    <cfRule type="cellIs" dxfId="3" priority="41" operator="lessThan">
      <formula>0</formula>
    </cfRule>
  </conditionalFormatting>
  <conditionalFormatting sqref="O59">
    <cfRule type="cellIs" dxfId="2" priority="40" operator="lessThan">
      <formula>0</formula>
    </cfRule>
  </conditionalFormatting>
  <conditionalFormatting sqref="Q16:Q22">
    <cfRule type="cellIs" dxfId="1" priority="8" operator="lessThan">
      <formula>0.45</formula>
    </cfRule>
  </conditionalFormatting>
  <conditionalFormatting sqref="Q29:Q31">
    <cfRule type="cellIs" dxfId="0" priority="7" operator="lessThan">
      <formula>0.45</formula>
    </cfRule>
  </conditionalFormatting>
  <pageMargins left="0.75" right="0.75" top="1" bottom="1" header="0.5" footer="0.5"/>
  <pageSetup paperSize="9" orientation="portrait" r:id="rId1"/>
  <headerFooter alignWithMargins="0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FF00"/>
  </sheetPr>
  <dimension ref="A1:AD2492"/>
  <sheetViews>
    <sheetView zoomScale="80" zoomScaleNormal="80" workbookViewId="0">
      <pane xSplit="4" ySplit="6" topLeftCell="E52" activePane="bottomRight" state="frozen"/>
      <selection pane="topRight"/>
      <selection pane="bottomLeft"/>
      <selection pane="bottomRight"/>
    </sheetView>
  </sheetViews>
  <sheetFormatPr defaultColWidth="8.88671875"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49.6640625" style="24" customWidth="1"/>
    <col min="5" max="5" width="1.33203125" style="24" customWidth="1"/>
    <col min="6" max="6" width="2.6640625" style="3" customWidth="1"/>
    <col min="7" max="9" width="8.88671875" style="3"/>
    <col min="10" max="10" width="2.6640625" style="3" customWidth="1"/>
    <col min="11" max="11" width="10.6640625" style="3" customWidth="1"/>
    <col min="12" max="12" width="9.109375" style="3" customWidth="1"/>
    <col min="13" max="14" width="10.6640625" style="3" customWidth="1"/>
    <col min="15" max="15" width="8.88671875" style="123"/>
    <col min="16" max="16" width="8.88671875" style="3"/>
    <col min="17" max="17" width="10.6640625" style="3" customWidth="1"/>
    <col min="18" max="18" width="8.88671875" style="3"/>
    <col min="19" max="19" width="1.33203125" style="3" customWidth="1"/>
    <col min="20" max="20" width="10.6640625" style="3" customWidth="1"/>
    <col min="21" max="21" width="9.109375" style="3" customWidth="1"/>
    <col min="22" max="23" width="10.6640625" style="3" customWidth="1"/>
    <col min="24" max="25" width="8.88671875" style="3"/>
    <col min="26" max="26" width="10.6640625" style="2" customWidth="1"/>
    <col min="27" max="16384" width="8.88671875" style="3"/>
  </cols>
  <sheetData>
    <row r="1" spans="1:30" x14ac:dyDescent="0.45">
      <c r="F1" s="25"/>
      <c r="G1" s="13"/>
      <c r="H1" s="25"/>
      <c r="I1" s="25"/>
      <c r="J1" s="25"/>
      <c r="K1" s="25"/>
      <c r="L1" s="25"/>
      <c r="M1" s="474"/>
      <c r="N1" s="173"/>
      <c r="O1" s="132"/>
      <c r="P1" s="25"/>
      <c r="Q1" s="25"/>
    </row>
    <row r="2" spans="1:30" ht="24.6" x14ac:dyDescent="0.55000000000000004">
      <c r="D2" s="58" t="s">
        <v>88</v>
      </c>
      <c r="E2" s="58"/>
      <c r="G2" s="624" t="s">
        <v>0</v>
      </c>
      <c r="H2" s="625"/>
      <c r="I2" s="626"/>
      <c r="K2" s="643" t="s">
        <v>118</v>
      </c>
      <c r="L2" s="644"/>
      <c r="M2" s="644"/>
      <c r="N2" s="644"/>
      <c r="O2" s="644"/>
      <c r="P2" s="644"/>
      <c r="Q2" s="644"/>
      <c r="R2" s="645"/>
      <c r="S2" s="46"/>
      <c r="T2" s="640" t="s">
        <v>120</v>
      </c>
      <c r="U2" s="641"/>
      <c r="V2" s="641"/>
      <c r="W2" s="641"/>
      <c r="X2" s="641"/>
      <c r="Y2" s="641"/>
      <c r="Z2" s="641"/>
      <c r="AA2" s="642"/>
      <c r="AD2" s="134"/>
    </row>
    <row r="3" spans="1:30" ht="20.25" customHeight="1" x14ac:dyDescent="0.45">
      <c r="D3" s="99"/>
      <c r="E3" s="99"/>
      <c r="F3" s="65"/>
      <c r="G3" s="621" t="s">
        <v>89</v>
      </c>
      <c r="H3" s="622"/>
      <c r="I3" s="623"/>
      <c r="K3" s="467"/>
      <c r="L3" s="135" t="str">
        <f>LstYr</f>
        <v>Mar '15</v>
      </c>
      <c r="M3" s="135"/>
      <c r="N3" s="468"/>
      <c r="O3" s="136"/>
      <c r="P3" s="137" t="str">
        <f>NxtYr</f>
        <v>Mar '16</v>
      </c>
      <c r="Q3" s="137"/>
      <c r="R3" s="469"/>
      <c r="S3" s="46"/>
      <c r="T3" s="470"/>
      <c r="U3" s="135" t="str">
        <f>LstYr</f>
        <v>Mar '15</v>
      </c>
      <c r="V3" s="135"/>
      <c r="W3" s="468"/>
      <c r="X3" s="136"/>
      <c r="Y3" s="137" t="str">
        <f>NxtYr</f>
        <v>Mar '16</v>
      </c>
      <c r="Z3" s="471"/>
      <c r="AA3" s="472"/>
    </row>
    <row r="4" spans="1:30" ht="20.25" customHeight="1" x14ac:dyDescent="0.45">
      <c r="A4" s="561" t="s">
        <v>400</v>
      </c>
      <c r="B4" s="4" t="s">
        <v>401</v>
      </c>
      <c r="C4" s="408" t="s">
        <v>252</v>
      </c>
      <c r="D4" s="31" t="s">
        <v>23</v>
      </c>
      <c r="E4" s="138"/>
      <c r="F4" s="65"/>
      <c r="G4" s="444" t="s">
        <v>188</v>
      </c>
      <c r="H4" s="444" t="s">
        <v>304</v>
      </c>
      <c r="I4" s="101" t="s">
        <v>5</v>
      </c>
      <c r="K4" s="466" t="s">
        <v>75</v>
      </c>
      <c r="L4" s="466" t="s">
        <v>119</v>
      </c>
      <c r="M4" s="466" t="s">
        <v>76</v>
      </c>
      <c r="N4" s="473" t="s">
        <v>75</v>
      </c>
      <c r="O4" s="473" t="s">
        <v>119</v>
      </c>
      <c r="P4" s="473" t="s">
        <v>34</v>
      </c>
      <c r="Q4" s="473" t="s">
        <v>76</v>
      </c>
      <c r="R4" s="473" t="s">
        <v>34</v>
      </c>
      <c r="S4" s="46"/>
      <c r="T4" s="466" t="s">
        <v>75</v>
      </c>
      <c r="U4" s="466" t="s">
        <v>119</v>
      </c>
      <c r="V4" s="466" t="s">
        <v>76</v>
      </c>
      <c r="W4" s="473" t="s">
        <v>75</v>
      </c>
      <c r="X4" s="473" t="s">
        <v>119</v>
      </c>
      <c r="Y4" s="473" t="s">
        <v>34</v>
      </c>
      <c r="Z4" s="473" t="s">
        <v>76</v>
      </c>
      <c r="AA4" s="473" t="s">
        <v>34</v>
      </c>
    </row>
    <row r="5" spans="1:30" ht="15.75" customHeight="1" x14ac:dyDescent="0.45">
      <c r="D5" s="8"/>
      <c r="E5" s="8"/>
      <c r="F5" s="100"/>
      <c r="N5" s="133"/>
    </row>
    <row r="6" spans="1:30" ht="12.75" customHeight="1" x14ac:dyDescent="0.45">
      <c r="A6" s="76"/>
      <c r="B6" s="76"/>
      <c r="C6" s="76"/>
      <c r="D6" s="8"/>
      <c r="E6" s="8"/>
    </row>
    <row r="7" spans="1:30" ht="15.75" customHeight="1" x14ac:dyDescent="0.45">
      <c r="E7" s="13"/>
      <c r="F7" s="17"/>
      <c r="G7" s="17"/>
    </row>
    <row r="8" spans="1:30" ht="15.75" customHeight="1" x14ac:dyDescent="0.45">
      <c r="A8" s="12"/>
      <c r="B8" s="12"/>
      <c r="C8" s="12"/>
      <c r="D8" s="13"/>
      <c r="E8" s="13"/>
      <c r="F8" s="17"/>
      <c r="G8" s="17"/>
    </row>
    <row r="9" spans="1:30" ht="15.75" customHeight="1" x14ac:dyDescent="0.45">
      <c r="A9" s="299"/>
      <c r="B9" s="299"/>
      <c r="C9" s="299"/>
      <c r="D9" s="483" t="e">
        <f>IF('UK Prices'!D9=0,"",'UK Prices'!D9)</f>
        <v>#REF!</v>
      </c>
      <c r="E9" s="15"/>
      <c r="F9" s="17"/>
      <c r="G9" s="129"/>
      <c r="H9" s="130"/>
      <c r="I9" s="87"/>
      <c r="K9" s="53"/>
      <c r="L9" s="17"/>
      <c r="M9" s="82"/>
      <c r="N9" s="82"/>
      <c r="O9" s="139"/>
      <c r="P9" s="82"/>
      <c r="Q9" s="82"/>
      <c r="R9" s="82"/>
      <c r="S9" s="82"/>
      <c r="T9" s="82"/>
      <c r="U9" s="17"/>
      <c r="V9" s="53"/>
      <c r="W9" s="82"/>
      <c r="X9" s="139"/>
      <c r="Y9" s="82"/>
      <c r="Z9" s="82"/>
      <c r="AA9" s="82"/>
      <c r="AD9" s="57"/>
    </row>
    <row r="10" spans="1:30" ht="15.75" customHeight="1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E10" s="15"/>
      <c r="F10" s="17"/>
      <c r="G10" s="267"/>
      <c r="H10" s="267"/>
      <c r="I10" s="53"/>
      <c r="K10" s="53"/>
      <c r="L10" s="17"/>
      <c r="M10" s="82"/>
      <c r="N10" s="82"/>
      <c r="O10" s="79"/>
      <c r="P10" s="83"/>
      <c r="Q10" s="83"/>
      <c r="R10" s="83"/>
      <c r="S10" s="83"/>
      <c r="T10" s="83"/>
      <c r="U10" s="85"/>
      <c r="V10" s="110"/>
      <c r="W10" s="83"/>
      <c r="X10" s="79"/>
      <c r="Y10" s="82"/>
      <c r="Z10" s="82"/>
      <c r="AA10" s="82"/>
      <c r="AD10" s="57"/>
    </row>
    <row r="11" spans="1:30" ht="15.7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IF('UK Prices'!D11=0,"",'UK Prices'!D11)</f>
        <v>DJ Select Rain Jacket</v>
      </c>
      <c r="E11" s="15"/>
      <c r="F11" s="17"/>
      <c r="G11" s="129">
        <f>'US Trade'!G11</f>
        <v>0</v>
      </c>
      <c r="H11" s="130">
        <f>'US Trade'!H11</f>
        <v>187.5</v>
      </c>
      <c r="I11" s="53" t="e">
        <f t="shared" ref="I11:I55" si="0">(H11-G11)/G11</f>
        <v>#DIV/0!</v>
      </c>
      <c r="K11" s="82">
        <v>0.15000000000000002</v>
      </c>
      <c r="L11" s="17">
        <v>114.75</v>
      </c>
      <c r="M11" s="82">
        <v>0.45756484880174292</v>
      </c>
      <c r="N11" s="82">
        <v>0.15000000000000002</v>
      </c>
      <c r="O11" s="139">
        <f t="shared" ref="O11:O55" si="1">H11*(1-N11)</f>
        <v>159.375</v>
      </c>
      <c r="P11" s="82">
        <f>(O11-L11)/L11</f>
        <v>0.3888888888888889</v>
      </c>
      <c r="Q11" s="82">
        <f>(O11-'Std Cst'!O11)/'Distributor Prices'!O11</f>
        <v>0.47709440000000009</v>
      </c>
      <c r="R11" s="82">
        <f>Q11-M11</f>
        <v>1.9529551198257167E-2</v>
      </c>
      <c r="S11" s="82"/>
      <c r="T11" s="82">
        <v>0.2</v>
      </c>
      <c r="U11" s="17">
        <v>102.4</v>
      </c>
      <c r="V11" s="53">
        <v>0.54973644675925937</v>
      </c>
      <c r="W11" s="82">
        <v>0.2</v>
      </c>
      <c r="X11" s="139">
        <f>'€uro Prices'!I11*(1-'Distributor Prices'!W11)</f>
        <v>151.20000000000002</v>
      </c>
      <c r="Y11" s="82">
        <f t="shared" ref="Y11:Y55" si="2">(X11-U11)/U11</f>
        <v>0.47656250000000011</v>
      </c>
      <c r="Z11" s="82">
        <f>(X11-'Std Cst'!Y11)/'Distributor Prices'!X11</f>
        <v>0.4750687830687832</v>
      </c>
      <c r="AA11" s="82">
        <f t="shared" ref="AA11:AA55" si="3">Z11-V11</f>
        <v>-7.4667663690476171E-2</v>
      </c>
      <c r="AD11" s="57"/>
    </row>
    <row r="12" spans="1:30" ht="15.7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IF('UK Prices'!D12=0,"",'UK Prices'!D12)</f>
        <v>DJ Select Rain Trousers</v>
      </c>
      <c r="E12" s="15"/>
      <c r="F12" s="17"/>
      <c r="G12" s="129">
        <f>'US Trade'!G12</f>
        <v>0</v>
      </c>
      <c r="H12" s="130">
        <f>'US Trade'!H12</f>
        <v>160</v>
      </c>
      <c r="I12" s="53" t="e">
        <f t="shared" ref="I12" si="4">(H12-G12)/G12</f>
        <v>#DIV/0!</v>
      </c>
      <c r="K12" s="82">
        <v>0.15000000000000002</v>
      </c>
      <c r="L12" s="17">
        <v>82.875</v>
      </c>
      <c r="M12" s="82">
        <v>0.42570645429864251</v>
      </c>
      <c r="N12" s="82">
        <v>0.15000000000000002</v>
      </c>
      <c r="O12" s="139">
        <f t="shared" ref="O12" si="5">H12*(1-N12)</f>
        <v>136</v>
      </c>
      <c r="P12" s="82">
        <f t="shared" ref="P12" si="6">(O12-L12)/L12</f>
        <v>0.64102564102564108</v>
      </c>
      <c r="Q12" s="82">
        <f>(O12-'Std Cst'!O12)/'Distributor Prices'!O12</f>
        <v>0.44097879411764707</v>
      </c>
      <c r="R12" s="82">
        <f t="shared" ref="R12" si="7">Q12-M12</f>
        <v>1.5272339819004555E-2</v>
      </c>
      <c r="S12" s="82"/>
      <c r="T12" s="82">
        <v>0.2</v>
      </c>
      <c r="U12" s="17">
        <v>81.52000000000001</v>
      </c>
      <c r="V12" s="53">
        <v>0.56752646385345118</v>
      </c>
      <c r="W12" s="82">
        <v>0.2</v>
      </c>
      <c r="X12" s="139">
        <f>'€uro Prices'!I12*(1-'Distributor Prices'!W12)</f>
        <v>108</v>
      </c>
      <c r="Y12" s="82">
        <f t="shared" ref="Y12" si="8">(X12-U12)/U12</f>
        <v>0.32482826300294387</v>
      </c>
      <c r="Z12" s="82">
        <f>(X12-'Std Cst'!Y12)/'Distributor Prices'!X12</f>
        <v>0.32956892416225758</v>
      </c>
      <c r="AA12" s="82">
        <f t="shared" ref="AA12" si="9">Z12-V12</f>
        <v>-0.2379575396911936</v>
      </c>
      <c r="AD12" s="57"/>
    </row>
    <row r="13" spans="1:30" ht="15.7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E13" s="15"/>
      <c r="F13" s="17"/>
      <c r="G13" s="129">
        <f>'US Trade'!G13</f>
        <v>135</v>
      </c>
      <c r="H13" s="130">
        <f>'US Trade'!H13</f>
        <v>135</v>
      </c>
      <c r="I13" s="53">
        <f t="shared" ref="I13" si="10">(H13-G13)/G13</f>
        <v>0</v>
      </c>
      <c r="K13" s="82">
        <v>0.15000000000000002</v>
      </c>
      <c r="L13" s="17">
        <v>114.75</v>
      </c>
      <c r="M13" s="82">
        <v>0.45756484880174292</v>
      </c>
      <c r="N13" s="82">
        <v>0.15000000000000002</v>
      </c>
      <c r="O13" s="139">
        <f t="shared" ref="O13" si="11">H13*(1-N13)</f>
        <v>114.75</v>
      </c>
      <c r="P13" s="82">
        <f>(O13-L13)/L13</f>
        <v>0</v>
      </c>
      <c r="Q13" s="82">
        <f>(O13-'Std Cst'!O13)/'Distributor Prices'!O13</f>
        <v>0.44343170370370372</v>
      </c>
      <c r="R13" s="82">
        <f>Q13-M13</f>
        <v>-1.4133145098039201E-2</v>
      </c>
      <c r="S13" s="82"/>
      <c r="T13" s="82">
        <v>0.2</v>
      </c>
      <c r="U13" s="17">
        <v>102.4</v>
      </c>
      <c r="V13" s="53">
        <v>0.54973644675925937</v>
      </c>
      <c r="W13" s="82">
        <v>0.2</v>
      </c>
      <c r="X13" s="139">
        <f>'€uro Prices'!I13*(1-'Distributor Prices'!W13)</f>
        <v>113.60000000000001</v>
      </c>
      <c r="Y13" s="82">
        <f t="shared" ref="Y13" si="12">(X13-U13)/U13</f>
        <v>0.10937500000000003</v>
      </c>
      <c r="Z13" s="82">
        <f>(X13-'Std Cst'!Y13)/'Distributor Prices'!X13</f>
        <v>0.46456898054996659</v>
      </c>
      <c r="AA13" s="82">
        <f t="shared" ref="AA13" si="13">Z13-V13</f>
        <v>-8.5167466209292775E-2</v>
      </c>
      <c r="AD13" s="57"/>
    </row>
    <row r="14" spans="1:30" ht="15.7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E14" s="15"/>
      <c r="F14" s="17"/>
      <c r="G14" s="129">
        <f>'US Trade'!G14</f>
        <v>125</v>
      </c>
      <c r="H14" s="130">
        <f>'US Trade'!H14</f>
        <v>125</v>
      </c>
      <c r="I14" s="53">
        <f t="shared" si="0"/>
        <v>0</v>
      </c>
      <c r="K14" s="82">
        <v>0.15000000000000002</v>
      </c>
      <c r="L14" s="17">
        <v>106.25</v>
      </c>
      <c r="M14" s="82">
        <v>0.45751177938823528</v>
      </c>
      <c r="N14" s="82">
        <v>0.15000000000000002</v>
      </c>
      <c r="O14" s="139">
        <f t="shared" si="1"/>
        <v>106.25</v>
      </c>
      <c r="P14" s="82">
        <f t="shared" ref="P14:P55" si="14">(O14-L14)/L14</f>
        <v>0</v>
      </c>
      <c r="Q14" s="82">
        <f>(O14-'Std Cst'!O14)/'Distributor Prices'!O14</f>
        <v>0.44114156423529416</v>
      </c>
      <c r="R14" s="82">
        <f t="shared" ref="R14:R55" si="15">Q14-M14</f>
        <v>-1.6370215152941126E-2</v>
      </c>
      <c r="S14" s="82"/>
      <c r="T14" s="82">
        <v>0.2</v>
      </c>
      <c r="U14" s="17">
        <v>92</v>
      </c>
      <c r="V14" s="53">
        <v>0.53591486763285023</v>
      </c>
      <c r="W14" s="82">
        <v>0.2</v>
      </c>
      <c r="X14" s="139">
        <f>'€uro Prices'!I14*(1-'Distributor Prices'!W14)</f>
        <v>101.60000000000001</v>
      </c>
      <c r="Y14" s="82">
        <f t="shared" si="2"/>
        <v>0.10434782608695661</v>
      </c>
      <c r="Z14" s="82">
        <f>(X14-'Std Cst'!Y14)/'Distributor Prices'!X14</f>
        <v>0.44339418072740916</v>
      </c>
      <c r="AA14" s="82">
        <f t="shared" si="3"/>
        <v>-9.2520686905441074E-2</v>
      </c>
      <c r="AD14" s="57"/>
    </row>
    <row r="15" spans="1:30" ht="15.7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E15" s="15"/>
      <c r="F15" s="17"/>
      <c r="G15" s="129">
        <f>'US Trade'!G15</f>
        <v>97.5</v>
      </c>
      <c r="H15" s="130">
        <f>'US Trade'!H15</f>
        <v>97.5</v>
      </c>
      <c r="I15" s="53">
        <f t="shared" si="0"/>
        <v>0</v>
      </c>
      <c r="K15" s="82">
        <v>0.15000000000000002</v>
      </c>
      <c r="L15" s="17">
        <v>82.875</v>
      </c>
      <c r="M15" s="82">
        <v>0.42570645429864251</v>
      </c>
      <c r="N15" s="82">
        <v>0.15000000000000002</v>
      </c>
      <c r="O15" s="139">
        <f t="shared" si="1"/>
        <v>82.875</v>
      </c>
      <c r="P15" s="82">
        <f t="shared" si="14"/>
        <v>0</v>
      </c>
      <c r="Q15" s="82">
        <f>(O15-'Std Cst'!O15)/'Distributor Prices'!O15</f>
        <v>0.42626719276018105</v>
      </c>
      <c r="R15" s="82">
        <f t="shared" si="15"/>
        <v>5.6073846153853468E-4</v>
      </c>
      <c r="S15" s="82"/>
      <c r="T15" s="82">
        <v>0.2</v>
      </c>
      <c r="U15" s="17">
        <v>81.52000000000001</v>
      </c>
      <c r="V15" s="53">
        <v>0.56752646385345118</v>
      </c>
      <c r="W15" s="82">
        <v>0.2</v>
      </c>
      <c r="X15" s="139">
        <f>'€uro Prices'!I15*(1-'Distributor Prices'!W15)</f>
        <v>90.4</v>
      </c>
      <c r="Y15" s="82">
        <f t="shared" si="2"/>
        <v>0.10893032384690866</v>
      </c>
      <c r="Z15" s="82">
        <f>(X15-'Std Cst'!Y15)/'Distributor Prices'!X15</f>
        <v>0.49907178255372958</v>
      </c>
      <c r="AA15" s="82">
        <f t="shared" si="3"/>
        <v>-6.8454681299721598E-2</v>
      </c>
      <c r="AD15" s="57"/>
    </row>
    <row r="16" spans="1:30" ht="15.7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E16" s="15"/>
      <c r="F16" s="17"/>
      <c r="G16" s="129">
        <f>'US Trade'!G16</f>
        <v>90</v>
      </c>
      <c r="H16" s="130">
        <f>'US Trade'!H16</f>
        <v>92.5</v>
      </c>
      <c r="I16" s="53">
        <f t="shared" si="0"/>
        <v>2.7777777777777776E-2</v>
      </c>
      <c r="K16" s="82">
        <v>0.15000000000000002</v>
      </c>
      <c r="L16" s="17">
        <v>76.5</v>
      </c>
      <c r="M16" s="82">
        <v>0.45686863058823535</v>
      </c>
      <c r="N16" s="82">
        <v>0.15000000000000002</v>
      </c>
      <c r="O16" s="139">
        <f t="shared" si="1"/>
        <v>78.625</v>
      </c>
      <c r="P16" s="82">
        <f t="shared" si="14"/>
        <v>2.7777777777777776E-2</v>
      </c>
      <c r="Q16" s="82">
        <f>(O16-'Std Cst'!O16)/'Distributor Prices'!O16</f>
        <v>0.45352316947535765</v>
      </c>
      <c r="R16" s="82">
        <f t="shared" si="15"/>
        <v>-3.3454611128777012E-3</v>
      </c>
      <c r="S16" s="82"/>
      <c r="T16" s="82">
        <v>0.2</v>
      </c>
      <c r="U16" s="17">
        <v>68.56</v>
      </c>
      <c r="V16" s="53">
        <v>0.55108745235317003</v>
      </c>
      <c r="W16" s="82">
        <v>0.2</v>
      </c>
      <c r="X16" s="139">
        <f>'€uro Prices'!I16*(1-'Distributor Prices'!W16)</f>
        <v>76</v>
      </c>
      <c r="Y16" s="82">
        <f t="shared" si="2"/>
        <v>0.10851808634772458</v>
      </c>
      <c r="Z16" s="82">
        <f>(X16-'Std Cst'!Y16)/'Distributor Prices'!X16</f>
        <v>0.46156966416040102</v>
      </c>
      <c r="AA16" s="82">
        <f t="shared" si="3"/>
        <v>-8.951778819276901E-2</v>
      </c>
      <c r="AD16" s="57"/>
    </row>
    <row r="17" spans="1:30" ht="15.7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E17" s="15"/>
      <c r="F17" s="17"/>
      <c r="G17" s="376">
        <f>'US Trade'!G17</f>
        <v>85</v>
      </c>
      <c r="H17" s="238">
        <f>'US Trade'!H17</f>
        <v>87.5</v>
      </c>
      <c r="I17" s="53">
        <f t="shared" si="0"/>
        <v>2.9411764705882353E-2</v>
      </c>
      <c r="K17" s="82">
        <v>0.15000000000000002</v>
      </c>
      <c r="L17" s="17">
        <v>72.25</v>
      </c>
      <c r="M17" s="82">
        <v>0.48747983280276819</v>
      </c>
      <c r="N17" s="82">
        <v>0.15000000000000002</v>
      </c>
      <c r="O17" s="139">
        <f t="shared" si="1"/>
        <v>74.375</v>
      </c>
      <c r="P17" s="82">
        <f t="shared" si="14"/>
        <v>2.9411764705882353E-2</v>
      </c>
      <c r="Q17" s="82">
        <f>(O17-'Std Cst'!O17)/'Distributor Prices'!O17</f>
        <v>0.45894617277310917</v>
      </c>
      <c r="R17" s="82">
        <f t="shared" si="15"/>
        <v>-2.8533660029659014E-2</v>
      </c>
      <c r="S17" s="82"/>
      <c r="T17" s="82">
        <v>0.2</v>
      </c>
      <c r="U17" s="17">
        <v>65.44</v>
      </c>
      <c r="V17" s="53">
        <v>0.58084779860545144</v>
      </c>
      <c r="W17" s="82">
        <v>0.2</v>
      </c>
      <c r="X17" s="139">
        <f>'€uro Prices'!I17*(1-'Distributor Prices'!W17)</f>
        <v>72</v>
      </c>
      <c r="Y17" s="82">
        <f t="shared" si="2"/>
        <v>0.10024449877750614</v>
      </c>
      <c r="Z17" s="82">
        <f>(X17-'Std Cst'!Y17)/'Distributor Prices'!X17</f>
        <v>0.46771324867724862</v>
      </c>
      <c r="AA17" s="82">
        <f t="shared" si="3"/>
        <v>-0.11313454992820282</v>
      </c>
      <c r="AD17" s="57"/>
    </row>
    <row r="18" spans="1:30" ht="15.7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E18" s="15"/>
      <c r="F18" s="17"/>
      <c r="G18" s="129">
        <f>'US Trade'!G18</f>
        <v>75</v>
      </c>
      <c r="H18" s="130">
        <f>'US Trade'!H18</f>
        <v>77.5</v>
      </c>
      <c r="I18" s="53">
        <f t="shared" si="0"/>
        <v>3.3333333333333333E-2</v>
      </c>
      <c r="K18" s="82">
        <v>0.15000000000000002</v>
      </c>
      <c r="L18" s="17">
        <v>63.75</v>
      </c>
      <c r="M18" s="82">
        <v>0.4728811168627452</v>
      </c>
      <c r="N18" s="82">
        <v>0.15000000000000002</v>
      </c>
      <c r="O18" s="139">
        <f t="shared" si="1"/>
        <v>65.875</v>
      </c>
      <c r="P18" s="82">
        <f t="shared" si="14"/>
        <v>3.3333333333333333E-2</v>
      </c>
      <c r="Q18" s="82">
        <f>(O18-'Std Cst'!O18)/'Distributor Prices'!O18</f>
        <v>0.47305398406072108</v>
      </c>
      <c r="R18" s="82">
        <f t="shared" si="15"/>
        <v>1.7286719797587891E-4</v>
      </c>
      <c r="S18" s="82"/>
      <c r="T18" s="82">
        <v>0.2</v>
      </c>
      <c r="U18" s="17">
        <v>60.24</v>
      </c>
      <c r="V18" s="53">
        <v>0.58679075303723394</v>
      </c>
      <c r="W18" s="82">
        <v>0.2</v>
      </c>
      <c r="X18" s="139">
        <f>'€uro Prices'!I18*(1-'Distributor Prices'!W18)</f>
        <v>66.320000000000007</v>
      </c>
      <c r="Y18" s="82">
        <f t="shared" si="2"/>
        <v>0.10092961487383807</v>
      </c>
      <c r="Z18" s="82">
        <f>(X18-'Std Cst'!Y18)/'Distributor Prices'!X18</f>
        <v>0.50151403297145158</v>
      </c>
      <c r="AA18" s="82">
        <f t="shared" si="3"/>
        <v>-8.5276720065782352E-2</v>
      </c>
      <c r="AD18" s="57"/>
    </row>
    <row r="19" spans="1:30" ht="15.7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E19" s="15"/>
      <c r="F19" s="17"/>
      <c r="G19" s="129">
        <f>'US Trade'!G19</f>
        <v>57.5</v>
      </c>
      <c r="H19" s="130">
        <f>'US Trade'!H19</f>
        <v>60</v>
      </c>
      <c r="I19" s="53">
        <f t="shared" si="0"/>
        <v>4.3478260869565216E-2</v>
      </c>
      <c r="K19" s="82">
        <v>0.15000000000000002</v>
      </c>
      <c r="L19" s="17">
        <v>48.875</v>
      </c>
      <c r="M19" s="82">
        <v>0.32312690578005104</v>
      </c>
      <c r="N19" s="82">
        <v>0.15000000000000002</v>
      </c>
      <c r="O19" s="139">
        <f t="shared" si="1"/>
        <v>51</v>
      </c>
      <c r="P19" s="82">
        <f t="shared" si="14"/>
        <v>4.3478260869565216E-2</v>
      </c>
      <c r="Q19" s="82">
        <f>(O19-'Std Cst'!O19)/'Distributor Prices'!O19</f>
        <v>0.35182963137254897</v>
      </c>
      <c r="R19" s="82">
        <f t="shared" si="15"/>
        <v>2.8702725592497924E-2</v>
      </c>
      <c r="S19" s="82"/>
      <c r="T19" s="82">
        <v>0.2</v>
      </c>
      <c r="U19" s="17">
        <v>45.52</v>
      </c>
      <c r="V19" s="53">
        <v>0.46165832714964528</v>
      </c>
      <c r="W19" s="82">
        <v>0.2</v>
      </c>
      <c r="X19" s="139">
        <f>'€uro Prices'!I19*(1-'Distributor Prices'!W19)</f>
        <v>50</v>
      </c>
      <c r="Y19" s="82">
        <f t="shared" si="2"/>
        <v>9.8418277680140526E-2</v>
      </c>
      <c r="Z19" s="82">
        <f>(X19-'Std Cst'!Y19)/'Distributor Prices'!X19</f>
        <v>0.37034878476190469</v>
      </c>
      <c r="AA19" s="82">
        <f t="shared" si="3"/>
        <v>-9.1309542387740583E-2</v>
      </c>
      <c r="AD19" s="57"/>
    </row>
    <row r="20" spans="1:30" ht="15.7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IF('UK Prices'!D20=0,"",'UK Prices'!D20)</f>
        <v>FJ StaDry Rain Jacket (TGI only)</v>
      </c>
      <c r="E20" s="15"/>
      <c r="F20" s="17"/>
      <c r="G20" s="129">
        <f>'US Trade'!G20</f>
        <v>0</v>
      </c>
      <c r="H20" s="130">
        <f>'US Trade'!H20</f>
        <v>0</v>
      </c>
      <c r="I20" s="53" t="e">
        <f t="shared" ref="I20:I21" si="16">(H20-G20)/G20</f>
        <v>#DIV/0!</v>
      </c>
      <c r="K20" s="82"/>
      <c r="L20" s="17"/>
      <c r="M20" s="82"/>
      <c r="N20" s="82">
        <v>0.15000000000000002</v>
      </c>
      <c r="O20" s="139">
        <f t="shared" ref="O20:O21" si="17">H20*(1-N20)</f>
        <v>0</v>
      </c>
      <c r="P20" s="82" t="e">
        <f t="shared" ref="P20:P21" si="18">(O20-L20)/L20</f>
        <v>#DIV/0!</v>
      </c>
      <c r="Q20" s="82" t="e">
        <f>(O20-'Std Cst'!O20)/'Distributor Prices'!O20</f>
        <v>#DIV/0!</v>
      </c>
      <c r="R20" s="82" t="e">
        <f t="shared" ref="R20:R21" si="19">Q20-M20</f>
        <v>#DIV/0!</v>
      </c>
      <c r="S20" s="82"/>
      <c r="T20" s="82"/>
      <c r="U20" s="17"/>
      <c r="V20" s="53"/>
      <c r="W20" s="82">
        <v>0.2</v>
      </c>
      <c r="X20" s="139" t="s">
        <v>299</v>
      </c>
      <c r="Y20" s="82" t="e">
        <f t="shared" ref="Y20:Y21" si="20">(X20-U20)/U20</f>
        <v>#VALUE!</v>
      </c>
      <c r="Z20" s="82" t="e">
        <f>(X20-'Std Cst'!Y20)/'Distributor Prices'!X20</f>
        <v>#VALUE!</v>
      </c>
      <c r="AA20" s="82" t="e">
        <f t="shared" ref="AA20:AA21" si="21">Z20-V20</f>
        <v>#VALUE!</v>
      </c>
      <c r="AD20" s="57"/>
    </row>
    <row r="21" spans="1:30" ht="15.7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IF('UK Prices'!D21=0,"",'UK Prices'!D21)</f>
        <v>FJ StaDry Rain Shirt (TGI only)</v>
      </c>
      <c r="E21" s="15"/>
      <c r="F21" s="17"/>
      <c r="G21" s="376">
        <f>'US Trade'!G21</f>
        <v>0</v>
      </c>
      <c r="H21" s="238">
        <f>'US Trade'!H21</f>
        <v>0</v>
      </c>
      <c r="I21" s="53" t="e">
        <f t="shared" si="16"/>
        <v>#DIV/0!</v>
      </c>
      <c r="K21" s="82"/>
      <c r="L21" s="17"/>
      <c r="M21" s="82"/>
      <c r="N21" s="82">
        <v>0.15000000000000002</v>
      </c>
      <c r="O21" s="139">
        <f t="shared" si="17"/>
        <v>0</v>
      </c>
      <c r="P21" s="82" t="e">
        <f t="shared" si="18"/>
        <v>#DIV/0!</v>
      </c>
      <c r="Q21" s="82" t="e">
        <f>(O21-'Std Cst'!O21)/'Distributor Prices'!O21</f>
        <v>#DIV/0!</v>
      </c>
      <c r="R21" s="82" t="e">
        <f t="shared" si="19"/>
        <v>#DIV/0!</v>
      </c>
      <c r="S21" s="82"/>
      <c r="T21" s="82"/>
      <c r="U21" s="17"/>
      <c r="V21" s="53"/>
      <c r="W21" s="82">
        <v>0.2</v>
      </c>
      <c r="X21" s="139" t="s">
        <v>299</v>
      </c>
      <c r="Y21" s="82" t="e">
        <f t="shared" si="20"/>
        <v>#VALUE!</v>
      </c>
      <c r="Z21" s="82" t="e">
        <f>(X21-'Std Cst'!Y21)/'Distributor Prices'!X21</f>
        <v>#VALUE!</v>
      </c>
      <c r="AA21" s="82" t="e">
        <f t="shared" si="21"/>
        <v>#VALUE!</v>
      </c>
      <c r="AD21" s="57"/>
    </row>
    <row r="22" spans="1:30" ht="15.7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E22" s="15"/>
      <c r="F22" s="17"/>
      <c r="G22" s="85">
        <f>'US Trade'!G22</f>
        <v>0</v>
      </c>
      <c r="H22" s="79">
        <f>'US Trade'!H22</f>
        <v>87.5</v>
      </c>
      <c r="I22" s="53" t="e">
        <f t="shared" ref="I22" si="22">(H22-G22)/G22</f>
        <v>#DIV/0!</v>
      </c>
      <c r="K22" s="82">
        <v>0.15000000000000002</v>
      </c>
      <c r="L22" s="16">
        <v>61.625</v>
      </c>
      <c r="M22" s="82">
        <v>0.41779355780933058</v>
      </c>
      <c r="N22" s="82">
        <v>0.15000000000000002</v>
      </c>
      <c r="O22" s="139">
        <f t="shared" ref="O22" si="23">H22*(1-N22)</f>
        <v>74.375</v>
      </c>
      <c r="P22" s="82">
        <f t="shared" ref="P22" si="24">(O22-L22)/L22</f>
        <v>0.20689655172413793</v>
      </c>
      <c r="Q22" s="82">
        <f>(O22-'Std Cst'!O22)/'Distributor Prices'!O22</f>
        <v>0.422364988235294</v>
      </c>
      <c r="R22" s="82">
        <f t="shared" ref="R22" si="25">Q22-M22</f>
        <v>4.5714304259634186E-3</v>
      </c>
      <c r="S22" s="82"/>
      <c r="T22" s="82">
        <v>0.2</v>
      </c>
      <c r="U22" s="17">
        <v>54.160000000000004</v>
      </c>
      <c r="V22" s="53">
        <v>0.50929383445483889</v>
      </c>
      <c r="W22" s="82">
        <v>0.2</v>
      </c>
      <c r="X22" s="139">
        <f>'€uro Prices'!I22*(1-'Distributor Prices'!W22)</f>
        <v>64</v>
      </c>
      <c r="Y22" s="82">
        <f t="shared" ref="Y22" si="26">(X22-U22)/U22</f>
        <v>0.18168389955686845</v>
      </c>
      <c r="Z22" s="82">
        <f>(X22-'Std Cst'!Y22)/'Distributor Prices'!X22</f>
        <v>0.36069041666666657</v>
      </c>
      <c r="AA22" s="82">
        <f t="shared" ref="AA22" si="27">Z22-V22</f>
        <v>-0.14860341778817232</v>
      </c>
      <c r="AD22" s="57"/>
    </row>
    <row r="23" spans="1:30" ht="15.7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IF('UK Prices'!D23=0,"",'UK Prices'!D23)</f>
        <v>FJ Perf Hybrid Jacket</v>
      </c>
      <c r="E23" s="15"/>
      <c r="F23" s="17"/>
      <c r="G23" s="85">
        <f>'US Trade'!G23</f>
        <v>72.5</v>
      </c>
      <c r="H23" s="79">
        <f>'US Trade'!H23</f>
        <v>75</v>
      </c>
      <c r="I23" s="53">
        <f t="shared" si="0"/>
        <v>3.4482758620689655E-2</v>
      </c>
      <c r="K23" s="82">
        <v>0.15000000000000002</v>
      </c>
      <c r="L23" s="16">
        <v>61.625</v>
      </c>
      <c r="M23" s="82">
        <v>0.41779355780933058</v>
      </c>
      <c r="N23" s="82">
        <v>0.15000000000000002</v>
      </c>
      <c r="O23" s="139">
        <f t="shared" si="1"/>
        <v>63.75</v>
      </c>
      <c r="P23" s="82">
        <f t="shared" si="14"/>
        <v>3.4482758620689655E-2</v>
      </c>
      <c r="Q23" s="82">
        <f>(O23-'Std Cst'!O23)/'Distributor Prices'!O23</f>
        <v>0.44112376470588233</v>
      </c>
      <c r="R23" s="82">
        <f t="shared" si="15"/>
        <v>2.3330206896551742E-2</v>
      </c>
      <c r="S23" s="82"/>
      <c r="T23" s="82">
        <v>0.2</v>
      </c>
      <c r="U23" s="17">
        <v>54.160000000000004</v>
      </c>
      <c r="V23" s="53">
        <v>0.50929383445483889</v>
      </c>
      <c r="W23" s="82">
        <v>0.2</v>
      </c>
      <c r="X23" s="139">
        <f>'€uro Prices'!I23*(1-'Distributor Prices'!W23)</f>
        <v>59.6</v>
      </c>
      <c r="Y23" s="82">
        <f t="shared" si="2"/>
        <v>0.10044313146233377</v>
      </c>
      <c r="Z23" s="82">
        <f>(X23-'Std Cst'!Y23)/'Distributor Prices'!X23</f>
        <v>0.43067497603068072</v>
      </c>
      <c r="AA23" s="82">
        <f t="shared" si="3"/>
        <v>-7.8618858424158167E-2</v>
      </c>
      <c r="AD23" s="57"/>
    </row>
    <row r="24" spans="1:30" ht="15.7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IF('UK Prices'!D24=0,"",'UK Prices'!D24)</f>
        <v>FJ Perf Hybrid Vest</v>
      </c>
      <c r="E24" s="15"/>
      <c r="F24" s="17"/>
      <c r="G24" s="376">
        <f>'US Trade'!G24</f>
        <v>67.5</v>
      </c>
      <c r="H24" s="238">
        <f>'US Trade'!H24</f>
        <v>70</v>
      </c>
      <c r="I24" s="53">
        <f t="shared" si="0"/>
        <v>3.7037037037037035E-2</v>
      </c>
      <c r="K24" s="82">
        <v>0.15000000000000002</v>
      </c>
      <c r="L24" s="16">
        <v>57.375</v>
      </c>
      <c r="M24" s="82">
        <v>0.48762046187363833</v>
      </c>
      <c r="N24" s="82">
        <v>0.15000000000000002</v>
      </c>
      <c r="O24" s="139">
        <f t="shared" si="1"/>
        <v>59.5</v>
      </c>
      <c r="P24" s="82">
        <f t="shared" si="14"/>
        <v>3.7037037037037035E-2</v>
      </c>
      <c r="Q24" s="82">
        <f>(O24-'Std Cst'!O24)/'Distributor Prices'!O24</f>
        <v>0.46808067226890754</v>
      </c>
      <c r="R24" s="82">
        <f t="shared" si="15"/>
        <v>-1.9539789604730795E-2</v>
      </c>
      <c r="S24" s="82"/>
      <c r="T24" s="82">
        <v>0.2</v>
      </c>
      <c r="U24" s="17">
        <v>46.56</v>
      </c>
      <c r="V24" s="53">
        <v>0.53229960544737187</v>
      </c>
      <c r="W24" s="82">
        <v>0.2</v>
      </c>
      <c r="X24" s="139">
        <f>'€uro Prices'!I24*(1-'Distributor Prices'!W24)</f>
        <v>53.6</v>
      </c>
      <c r="Y24" s="82">
        <f t="shared" si="2"/>
        <v>0.15120274914089343</v>
      </c>
      <c r="Z24" s="82">
        <f>(X24-'Std Cst'!Y24)/'Distributor Prices'!X24</f>
        <v>0.43764747690120825</v>
      </c>
      <c r="AA24" s="82">
        <f t="shared" si="3"/>
        <v>-9.4652128546163616E-2</v>
      </c>
      <c r="AD24" s="57"/>
    </row>
    <row r="25" spans="1:30" ht="15.7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IF('UK Prices'!D25=0,"",'UK Prices'!D25)</f>
        <v>FJ Perf Wind Shell Mid Layer</v>
      </c>
      <c r="E25" s="15"/>
      <c r="F25" s="17"/>
      <c r="G25" s="85">
        <f>'US Trade'!G25</f>
        <v>0</v>
      </c>
      <c r="H25" s="79">
        <f>'US Trade'!H25</f>
        <v>67.5</v>
      </c>
      <c r="I25" s="53" t="e">
        <f>(H25-G25)/G25</f>
        <v>#DIV/0!</v>
      </c>
      <c r="K25" s="475">
        <v>0.25</v>
      </c>
      <c r="L25" s="16">
        <v>29.25</v>
      </c>
      <c r="M25" s="82">
        <v>0.31301196581196578</v>
      </c>
      <c r="N25" s="476">
        <v>0.25</v>
      </c>
      <c r="O25" s="139">
        <f>H25*(1-N25)</f>
        <v>50.625</v>
      </c>
      <c r="P25" s="82">
        <f>(O25-L25)/L25</f>
        <v>0.73076923076923073</v>
      </c>
      <c r="Q25" s="82">
        <f>(O25-'Std Cst'!O25)/'Distributor Prices'!O25</f>
        <v>0.47997945679012338</v>
      </c>
      <c r="R25" s="82">
        <f>Q25-M25</f>
        <v>0.16696749097815761</v>
      </c>
      <c r="S25" s="82"/>
      <c r="T25" s="82">
        <v>0.2</v>
      </c>
      <c r="U25" s="17">
        <v>26</v>
      </c>
      <c r="V25" s="53">
        <v>0.44795604395604394</v>
      </c>
      <c r="W25" s="82">
        <v>0.2</v>
      </c>
      <c r="X25" s="139">
        <f>'€uro Prices'!I25*(1-'Distributor Prices'!W25)</f>
        <v>47.6</v>
      </c>
      <c r="Y25" s="82">
        <f>(X25-U25)/U25</f>
        <v>0.83076923076923082</v>
      </c>
      <c r="Z25" s="82">
        <f>(X25-'Std Cst'!Y25)/'Distributor Prices'!X25</f>
        <v>0.47326850740296117</v>
      </c>
      <c r="AA25" s="82">
        <f>Z25-V25</f>
        <v>2.5312463446917233E-2</v>
      </c>
      <c r="AD25" s="57"/>
    </row>
    <row r="26" spans="1:30" ht="15.7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IF('UK Prices'!D26=0,"",'UK Prices'!D26)</f>
        <v>FJ Perf Softshell Jacket</v>
      </c>
      <c r="E26" s="15"/>
      <c r="F26" s="17"/>
      <c r="G26" s="376">
        <f>'US Trade'!G26</f>
        <v>72.5</v>
      </c>
      <c r="H26" s="238">
        <f>'US Trade'!H26</f>
        <v>72.5</v>
      </c>
      <c r="I26" s="53">
        <f t="shared" si="0"/>
        <v>0</v>
      </c>
      <c r="K26" s="82">
        <v>0.15000000000000002</v>
      </c>
      <c r="L26" s="16">
        <v>61.625</v>
      </c>
      <c r="M26" s="82">
        <v>0.48539465736308318</v>
      </c>
      <c r="N26" s="82">
        <v>0.15000000000000002</v>
      </c>
      <c r="O26" s="139">
        <f t="shared" si="1"/>
        <v>61.625</v>
      </c>
      <c r="P26" s="82">
        <f t="shared" si="14"/>
        <v>0</v>
      </c>
      <c r="Q26" s="82">
        <f>(O26-'Std Cst'!O26)/'Distributor Prices'!O26</f>
        <v>0.48626911805273837</v>
      </c>
      <c r="R26" s="82">
        <f t="shared" si="15"/>
        <v>8.7446068965518764E-4</v>
      </c>
      <c r="S26" s="82"/>
      <c r="T26" s="82">
        <v>0.2</v>
      </c>
      <c r="U26" s="17">
        <v>52.400000000000006</v>
      </c>
      <c r="V26" s="53">
        <v>0.55170265422674591</v>
      </c>
      <c r="W26" s="82">
        <v>0.2</v>
      </c>
      <c r="X26" s="139">
        <f>'€uro Prices'!I26*(1-'Distributor Prices'!W26)</f>
        <v>52.400000000000006</v>
      </c>
      <c r="Y26" s="82">
        <f t="shared" si="2"/>
        <v>0</v>
      </c>
      <c r="Z26" s="82">
        <f>(X26-'Std Cst'!Y26)/'Distributor Prices'!X26</f>
        <v>0.42459713558705936</v>
      </c>
      <c r="AA26" s="82">
        <f t="shared" si="3"/>
        <v>-0.12710551863968655</v>
      </c>
      <c r="AD26" s="57"/>
    </row>
    <row r="27" spans="1:30" ht="15.7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IF('UK Prices'!D27=0,"",'UK Prices'!D27)</f>
        <v>FJ Perf Softshell Vest</v>
      </c>
      <c r="E27" s="15"/>
      <c r="F27" s="17"/>
      <c r="G27" s="376">
        <f>'US Trade'!G27</f>
        <v>62.5</v>
      </c>
      <c r="H27" s="238">
        <f>'US Trade'!H27</f>
        <v>62.5</v>
      </c>
      <c r="I27" s="53">
        <f t="shared" si="0"/>
        <v>0</v>
      </c>
      <c r="K27" s="82">
        <v>0.15000000000000002</v>
      </c>
      <c r="L27" s="16">
        <v>53.125</v>
      </c>
      <c r="M27" s="82">
        <v>0.51864986202352947</v>
      </c>
      <c r="N27" s="82">
        <v>0.15000000000000002</v>
      </c>
      <c r="O27" s="139">
        <f t="shared" si="1"/>
        <v>53.125</v>
      </c>
      <c r="P27" s="82">
        <f t="shared" si="14"/>
        <v>0</v>
      </c>
      <c r="Q27" s="82">
        <f>(O27-'Std Cst'!O27)/'Distributor Prices'!O27</f>
        <v>0.51952046682352948</v>
      </c>
      <c r="R27" s="82">
        <f t="shared" si="15"/>
        <v>8.7060480000000773E-4</v>
      </c>
      <c r="S27" s="82"/>
      <c r="T27" s="82">
        <v>0.2</v>
      </c>
      <c r="U27" s="17">
        <v>45.120000000000005</v>
      </c>
      <c r="V27" s="53">
        <v>0.580185742054111</v>
      </c>
      <c r="W27" s="82">
        <v>0.2</v>
      </c>
      <c r="X27" s="139">
        <f>'€uro Prices'!I27*(1-'Distributor Prices'!W27)</f>
        <v>45.120000000000005</v>
      </c>
      <c r="Y27" s="82">
        <f t="shared" si="2"/>
        <v>0</v>
      </c>
      <c r="Z27" s="82">
        <f>(X27-'Std Cst'!Y27)/'Distributor Prices'!X27</f>
        <v>0.46121506247889238</v>
      </c>
      <c r="AA27" s="82">
        <f t="shared" si="3"/>
        <v>-0.11897067957521862</v>
      </c>
      <c r="AD27" s="57"/>
    </row>
    <row r="28" spans="1:30" ht="15.75" customHeight="1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E28" s="15"/>
      <c r="F28" s="17"/>
      <c r="G28" s="85"/>
      <c r="H28" s="79"/>
      <c r="I28" s="53"/>
      <c r="K28" s="82"/>
      <c r="L28" s="17"/>
      <c r="M28" s="82"/>
      <c r="N28" s="82"/>
      <c r="O28" s="139"/>
      <c r="P28" s="82"/>
      <c r="Q28" s="82"/>
      <c r="R28" s="82"/>
      <c r="S28" s="82"/>
      <c r="T28" s="82"/>
      <c r="U28" s="17"/>
      <c r="V28" s="53"/>
      <c r="W28" s="82"/>
      <c r="X28" s="139"/>
      <c r="Y28" s="82"/>
      <c r="Z28" s="82"/>
      <c r="AA28" s="82"/>
      <c r="AD28" s="57"/>
    </row>
    <row r="29" spans="1:30" ht="15.7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IF('UK Prices'!D29=0,"",'UK Prices'!D29)</f>
        <v>FJ Seamless Thermal Base Layer Mock</v>
      </c>
      <c r="E29" s="15"/>
      <c r="F29" s="17"/>
      <c r="G29" s="85">
        <f>'US Trade'!G29</f>
        <v>0</v>
      </c>
      <c r="H29" s="79">
        <f>'US Trade'!H29</f>
        <v>42.5</v>
      </c>
      <c r="I29" s="53" t="e">
        <f t="shared" ref="I29" si="28">(H29-G29)/G29</f>
        <v>#DIV/0!</v>
      </c>
      <c r="K29" s="82">
        <v>0.15000000000000002</v>
      </c>
      <c r="L29" s="16">
        <v>24.65</v>
      </c>
      <c r="M29" s="82">
        <v>0.50206220202839758</v>
      </c>
      <c r="N29" s="82">
        <v>0.15000000000000002</v>
      </c>
      <c r="O29" s="139">
        <f t="shared" ref="O29" si="29">H29*(1-N29)</f>
        <v>36.125</v>
      </c>
      <c r="P29" s="82">
        <f t="shared" ref="P29" si="30">(O29-L29)/L29</f>
        <v>0.46551724137931044</v>
      </c>
      <c r="Q29" s="82">
        <f>(O29-'Std Cst'!O29)/'Distributor Prices'!O29</f>
        <v>0.59879916955017298</v>
      </c>
      <c r="R29" s="82">
        <f t="shared" ref="R29" si="31">Q29-M29</f>
        <v>9.6736967521775408E-2</v>
      </c>
      <c r="S29" s="82"/>
      <c r="T29" s="82">
        <v>0.2</v>
      </c>
      <c r="U29" s="17">
        <v>19.52</v>
      </c>
      <c r="V29" s="53">
        <v>0.5342225743776563</v>
      </c>
      <c r="W29" s="82">
        <v>0.2</v>
      </c>
      <c r="X29" s="139">
        <f>'€uro Prices'!I29*(1-'Distributor Prices'!W29)</f>
        <v>29.52</v>
      </c>
      <c r="Y29" s="82">
        <f t="shared" ref="Y29" si="32">(X29-U29)/U29</f>
        <v>0.51229508196721307</v>
      </c>
      <c r="Z29" s="82">
        <f>(X29-'Std Cst'!Y29)/'Distributor Prices'!X29</f>
        <v>0.53241127887469353</v>
      </c>
      <c r="AA29" s="82">
        <f t="shared" ref="AA29" si="33">Z29-V29</f>
        <v>-1.8112955029627731E-3</v>
      </c>
      <c r="AD29" s="57"/>
    </row>
    <row r="30" spans="1:30" ht="15.7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IF('UK Prices'!D30=0,"",'UK Prices'!D30)</f>
        <v>FJ Thermal Base Layer Crew</v>
      </c>
      <c r="E30" s="15"/>
      <c r="F30" s="17"/>
      <c r="G30" s="85">
        <f>'US Trade'!G30</f>
        <v>29</v>
      </c>
      <c r="H30" s="79">
        <f>'US Trade'!H30</f>
        <v>29</v>
      </c>
      <c r="I30" s="53">
        <f t="shared" si="0"/>
        <v>0</v>
      </c>
      <c r="K30" s="82">
        <v>0.15000000000000002</v>
      </c>
      <c r="L30" s="16">
        <v>24.65</v>
      </c>
      <c r="M30" s="82">
        <v>0.50206220202839758</v>
      </c>
      <c r="N30" s="82">
        <v>0.15000000000000002</v>
      </c>
      <c r="O30" s="139">
        <f t="shared" si="1"/>
        <v>24.65</v>
      </c>
      <c r="P30" s="82">
        <f t="shared" si="14"/>
        <v>0</v>
      </c>
      <c r="Q30" s="82">
        <f>(O30-'Std Cst'!O30)/'Distributor Prices'!O30</f>
        <v>0.50291858823529412</v>
      </c>
      <c r="R30" s="82">
        <f t="shared" si="15"/>
        <v>8.5638620689654221E-4</v>
      </c>
      <c r="S30" s="82"/>
      <c r="T30" s="82">
        <v>0.2</v>
      </c>
      <c r="U30" s="17">
        <v>19.52</v>
      </c>
      <c r="V30" s="53">
        <v>0.5342225743776563</v>
      </c>
      <c r="W30" s="82">
        <v>0.2</v>
      </c>
      <c r="X30" s="139">
        <f>'€uro Prices'!I30*(1-'Distributor Prices'!W30)</f>
        <v>19.52</v>
      </c>
      <c r="Y30" s="82">
        <f t="shared" si="2"/>
        <v>0</v>
      </c>
      <c r="Z30" s="82">
        <f>(X30-'Std Cst'!Y30)/'Distributor Prices'!X30</f>
        <v>0.40217326307572215</v>
      </c>
      <c r="AA30" s="82">
        <f t="shared" si="3"/>
        <v>-0.13204931130193415</v>
      </c>
      <c r="AD30" s="57"/>
    </row>
    <row r="31" spans="1:30" ht="15.7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E31" s="15"/>
      <c r="F31" s="17"/>
      <c r="G31" s="376">
        <f>'US Trade'!G31</f>
        <v>29</v>
      </c>
      <c r="H31" s="238">
        <f>'US Trade'!H31</f>
        <v>29</v>
      </c>
      <c r="I31" s="53">
        <f t="shared" si="0"/>
        <v>0</v>
      </c>
      <c r="K31" s="82">
        <v>0.15000000000000002</v>
      </c>
      <c r="L31" s="17">
        <v>24.65</v>
      </c>
      <c r="M31" s="82">
        <v>0.49024881460446246</v>
      </c>
      <c r="N31" s="82">
        <v>0.15000000000000002</v>
      </c>
      <c r="O31" s="139">
        <f t="shared" si="1"/>
        <v>24.65</v>
      </c>
      <c r="P31" s="82">
        <f t="shared" si="14"/>
        <v>0</v>
      </c>
      <c r="Q31" s="82">
        <f>(O31-'Std Cst'!O31)/'Distributor Prices'!O31</f>
        <v>0.55887535902636909</v>
      </c>
      <c r="R31" s="82">
        <f t="shared" si="15"/>
        <v>6.8626544421906632E-2</v>
      </c>
      <c r="S31" s="82"/>
      <c r="T31" s="82">
        <v>0.2</v>
      </c>
      <c r="U31" s="17">
        <v>19.52</v>
      </c>
      <c r="V31" s="53">
        <v>0.52317217972070429</v>
      </c>
      <c r="W31" s="82">
        <v>0.2</v>
      </c>
      <c r="X31" s="139">
        <f>'€uro Prices'!I31*(1-'Distributor Prices'!W31)</f>
        <v>21.52</v>
      </c>
      <c r="Y31" s="82">
        <f t="shared" si="2"/>
        <v>0.10245901639344263</v>
      </c>
      <c r="Z31" s="82">
        <f>(X31-'Std Cst'!Y31)/'Distributor Prices'!X31</f>
        <v>0.51877666843689152</v>
      </c>
      <c r="AA31" s="82">
        <f t="shared" si="3"/>
        <v>-4.3955112838127697E-3</v>
      </c>
      <c r="AD31" s="57"/>
    </row>
    <row r="32" spans="1:30" ht="15.7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IF('UK Prices'!D32=0,"",'UK Prices'!D32)</f>
        <v>FJ Base Layer Leggings</v>
      </c>
      <c r="E32" s="15"/>
      <c r="F32" s="17"/>
      <c r="G32" s="376">
        <f>'US Trade'!G32</f>
        <v>26</v>
      </c>
      <c r="H32" s="238">
        <f>'US Trade'!H32</f>
        <v>26</v>
      </c>
      <c r="I32" s="53">
        <f t="shared" si="0"/>
        <v>0</v>
      </c>
      <c r="K32" s="82">
        <v>0.15000000000000002</v>
      </c>
      <c r="L32" s="17">
        <v>22.099999999999998</v>
      </c>
      <c r="M32" s="82">
        <v>0.52005725248868784</v>
      </c>
      <c r="N32" s="82">
        <v>0.15000000000000002</v>
      </c>
      <c r="O32" s="139">
        <f t="shared" si="1"/>
        <v>22.099999999999998</v>
      </c>
      <c r="P32" s="82">
        <f t="shared" si="14"/>
        <v>0</v>
      </c>
      <c r="Q32" s="82">
        <f>(O32-'Std Cst'!O32)/'Distributor Prices'!O32</f>
        <v>0.52089245248868776</v>
      </c>
      <c r="R32" s="82">
        <f t="shared" si="15"/>
        <v>8.3519999999992489E-4</v>
      </c>
      <c r="S32" s="82"/>
      <c r="T32" s="82">
        <v>0.2</v>
      </c>
      <c r="U32" s="17">
        <v>17.84</v>
      </c>
      <c r="V32" s="53">
        <v>0.55959414050822121</v>
      </c>
      <c r="W32" s="82">
        <v>0.2</v>
      </c>
      <c r="X32" s="139">
        <f>'€uro Prices'!I32*(1-'Distributor Prices'!W32)</f>
        <v>17.84</v>
      </c>
      <c r="Y32" s="82">
        <f t="shared" si="2"/>
        <v>0</v>
      </c>
      <c r="Z32" s="82">
        <f>(X32-'Std Cst'!Y32)/'Distributor Prices'!X32</f>
        <v>0.43474926329276115</v>
      </c>
      <c r="AA32" s="82">
        <f t="shared" si="3"/>
        <v>-0.12484487721546006</v>
      </c>
      <c r="AD32" s="57"/>
    </row>
    <row r="33" spans="1:30" ht="15.75" customHeight="1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E33" s="15"/>
      <c r="F33" s="17"/>
      <c r="G33" s="85"/>
      <c r="H33" s="79"/>
      <c r="I33" s="53"/>
      <c r="K33" s="82"/>
      <c r="L33" s="17"/>
      <c r="M33" s="82"/>
      <c r="N33" s="82"/>
      <c r="O33" s="139"/>
      <c r="P33" s="82"/>
      <c r="Q33" s="82"/>
      <c r="R33" s="82"/>
      <c r="S33" s="82"/>
      <c r="T33" s="82"/>
      <c r="U33" s="17"/>
      <c r="V33" s="53"/>
      <c r="W33" s="82"/>
      <c r="X33" s="139"/>
      <c r="Y33" s="82"/>
      <c r="Z33" s="82"/>
      <c r="AA33" s="82"/>
      <c r="AD33" s="57"/>
    </row>
    <row r="34" spans="1:30" ht="15.7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IF('UK Prices'!D34=0,"",'UK Prices'!D34)</f>
        <v>Drop Needle Pullover</v>
      </c>
      <c r="E34" s="15"/>
      <c r="F34" s="17"/>
      <c r="G34" s="376">
        <f>'US Trade'!G34</f>
        <v>47.5</v>
      </c>
      <c r="H34" s="238">
        <f>'US Trade'!H34</f>
        <v>47.5</v>
      </c>
      <c r="I34" s="53">
        <f t="shared" si="0"/>
        <v>0</v>
      </c>
      <c r="K34" s="82">
        <v>0.15000000000000002</v>
      </c>
      <c r="L34" s="17">
        <v>40.375</v>
      </c>
      <c r="M34" s="82">
        <v>0.48398668879256967</v>
      </c>
      <c r="N34" s="82">
        <v>0.15000000000000002</v>
      </c>
      <c r="O34" s="139">
        <f t="shared" si="1"/>
        <v>40.375</v>
      </c>
      <c r="P34" s="82">
        <f t="shared" si="14"/>
        <v>0</v>
      </c>
      <c r="Q34" s="82">
        <f>(O34-'Std Cst'!O34)/'Distributor Prices'!O34</f>
        <v>0.48483532879256963</v>
      </c>
      <c r="R34" s="82">
        <f t="shared" si="15"/>
        <v>8.486399999999561E-4</v>
      </c>
      <c r="S34" s="82"/>
      <c r="T34" s="82">
        <v>0.2</v>
      </c>
      <c r="U34" s="17">
        <v>33.520000000000003</v>
      </c>
      <c r="V34" s="53">
        <v>0.53959963228144625</v>
      </c>
      <c r="W34" s="82">
        <v>0.2</v>
      </c>
      <c r="X34" s="139">
        <f>'€uro Prices'!I34*(1-'Distributor Prices'!W34)</f>
        <v>33.520000000000003</v>
      </c>
      <c r="Y34" s="82">
        <f t="shared" si="2"/>
        <v>0</v>
      </c>
      <c r="Z34" s="82">
        <f>(X34-'Std Cst'!Y34)/'Distributor Prices'!X34</f>
        <v>0.40903018524832374</v>
      </c>
      <c r="AA34" s="82">
        <f t="shared" si="3"/>
        <v>-0.13056944703312251</v>
      </c>
      <c r="AD34" s="57"/>
    </row>
    <row r="35" spans="1:30" ht="15.7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E35" s="15"/>
      <c r="F35" s="17"/>
      <c r="G35" s="376">
        <f>'US Trade'!G35</f>
        <v>42.5</v>
      </c>
      <c r="H35" s="238">
        <f>'US Trade'!H35</f>
        <v>44</v>
      </c>
      <c r="I35" s="53">
        <f t="shared" ref="I35" si="34">(H35-G35)/G35</f>
        <v>3.5294117647058823E-2</v>
      </c>
      <c r="K35" s="82">
        <v>0.15000000000000002</v>
      </c>
      <c r="L35" s="17">
        <v>36.125</v>
      </c>
      <c r="M35" s="82">
        <v>0.40213000415224914</v>
      </c>
      <c r="N35" s="82">
        <v>0.15000000000000002</v>
      </c>
      <c r="O35" s="139">
        <f t="shared" ref="O35" si="35">H35*(1-N35)</f>
        <v>37.4</v>
      </c>
      <c r="P35" s="82">
        <f t="shared" ref="P35" si="36">(O35-L35)/L35</f>
        <v>3.5294117647058781E-2</v>
      </c>
      <c r="Q35" s="82">
        <f>(O35-'Std Cst'!O35)/'Distributor Prices'!O35</f>
        <v>0.49429302673796788</v>
      </c>
      <c r="R35" s="82">
        <f t="shared" ref="R35" si="37">Q35-M35</f>
        <v>9.2163022585718735E-2</v>
      </c>
      <c r="S35" s="82"/>
      <c r="T35" s="82">
        <v>0.2</v>
      </c>
      <c r="U35" s="17">
        <v>32</v>
      </c>
      <c r="V35" s="53">
        <v>0.50004505555555556</v>
      </c>
      <c r="W35" s="82">
        <v>0.2</v>
      </c>
      <c r="X35" s="139">
        <f>'€uro Prices'!I35*(1-'Distributor Prices'!W35)</f>
        <v>35.200000000000003</v>
      </c>
      <c r="Y35" s="82">
        <f t="shared" ref="Y35" si="38">(X35-U35)/U35</f>
        <v>0.10000000000000009</v>
      </c>
      <c r="Z35" s="82">
        <f>(X35-'Std Cst'!Y35)/'Distributor Prices'!X35</f>
        <v>0.48827270562770569</v>
      </c>
      <c r="AA35" s="82">
        <f t="shared" ref="AA35" si="39">Z35-V35</f>
        <v>-1.1772349927849868E-2</v>
      </c>
      <c r="AD35" s="57"/>
    </row>
    <row r="36" spans="1:30" ht="15.7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IF('UK Prices'!D36=0,"",'UK Prices'!D36)</f>
        <v>FJ Track Jacket</v>
      </c>
      <c r="E36" s="15"/>
      <c r="F36" s="17"/>
      <c r="G36" s="376">
        <f>'US Trade'!G36</f>
        <v>44</v>
      </c>
      <c r="H36" s="238">
        <f>'US Trade'!H36</f>
        <v>44</v>
      </c>
      <c r="I36" s="53">
        <f t="shared" si="0"/>
        <v>0</v>
      </c>
      <c r="K36" s="82">
        <v>0.15000000000000002</v>
      </c>
      <c r="L36" s="17">
        <v>37.4</v>
      </c>
      <c r="M36" s="82">
        <v>0.51181718074866311</v>
      </c>
      <c r="N36" s="82">
        <v>0.15000000000000002</v>
      </c>
      <c r="O36" s="139">
        <f t="shared" si="1"/>
        <v>37.4</v>
      </c>
      <c r="P36" s="82">
        <f t="shared" si="14"/>
        <v>0</v>
      </c>
      <c r="Q36" s="82">
        <f>(O36-'Std Cst'!O36)/'Distributor Prices'!O36</f>
        <v>0.51273332620320855</v>
      </c>
      <c r="R36" s="82">
        <f t="shared" si="15"/>
        <v>9.1614545454543617E-4</v>
      </c>
      <c r="S36" s="82"/>
      <c r="T36" s="82">
        <v>0.2</v>
      </c>
      <c r="U36" s="17">
        <v>33.520000000000003</v>
      </c>
      <c r="V36" s="53">
        <v>0.59652529302572277</v>
      </c>
      <c r="W36" s="82">
        <v>0.2</v>
      </c>
      <c r="X36" s="139">
        <f>'€uro Prices'!I36*(1-'Distributor Prices'!W36)</f>
        <v>33.520000000000003</v>
      </c>
      <c r="Y36" s="82">
        <f t="shared" si="2"/>
        <v>0</v>
      </c>
      <c r="Z36" s="82">
        <f>(X36-'Std Cst'!Y36)/'Distributor Prices'!X36</f>
        <v>0.48222032049096492</v>
      </c>
      <c r="AA36" s="82">
        <f t="shared" si="3"/>
        <v>-0.11430497253475785</v>
      </c>
      <c r="AD36" s="57"/>
    </row>
    <row r="37" spans="1:30" ht="15.75" customHeight="1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E37" s="15"/>
      <c r="F37" s="17"/>
      <c r="G37" s="85"/>
      <c r="H37" s="79"/>
      <c r="I37" s="53"/>
      <c r="K37" s="82"/>
      <c r="L37" s="17"/>
      <c r="M37" s="82"/>
      <c r="N37" s="82"/>
      <c r="O37" s="139"/>
      <c r="P37" s="82"/>
      <c r="Q37" s="82"/>
      <c r="R37" s="82"/>
      <c r="S37" s="82"/>
      <c r="T37" s="82"/>
      <c r="U37" s="17"/>
      <c r="V37" s="53"/>
      <c r="W37" s="82"/>
      <c r="X37" s="139"/>
      <c r="Y37" s="82"/>
      <c r="Z37" s="82"/>
      <c r="AA37" s="82"/>
      <c r="AD37" s="57"/>
    </row>
    <row r="38" spans="1:30" ht="15.7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IF('UK Prices'!D38=0,"",'UK Prices'!D38)</f>
        <v>Lisle Stripe w/self collar</v>
      </c>
      <c r="E38" s="15"/>
      <c r="F38" s="17"/>
      <c r="G38" s="129"/>
      <c r="H38" s="130">
        <f>'US Trade'!H38</f>
        <v>37.5</v>
      </c>
      <c r="I38" s="53" t="e">
        <f>(H38-G38)/G38</f>
        <v>#DIV/0!</v>
      </c>
      <c r="K38" s="53"/>
      <c r="L38" s="17"/>
      <c r="M38" s="82"/>
      <c r="N38" s="82">
        <v>0.14999999999999997</v>
      </c>
      <c r="O38" s="139">
        <f>H38*(1-N38)</f>
        <v>31.875000000000004</v>
      </c>
      <c r="P38" s="82"/>
      <c r="Q38" s="82">
        <f>(O38-'Std Cst'!O38)/'Distributor Prices'!O38</f>
        <v>0.50388088470588233</v>
      </c>
      <c r="R38" s="82"/>
      <c r="S38" s="82"/>
      <c r="T38" s="17"/>
      <c r="U38" s="17"/>
      <c r="V38" s="53"/>
      <c r="W38" s="82">
        <v>0.2</v>
      </c>
      <c r="X38" s="139">
        <f>'€uro Prices'!I38*(1-'Distributor Prices'!W38)</f>
        <v>28.960000000000004</v>
      </c>
      <c r="Y38" s="82"/>
      <c r="Z38" s="82">
        <f>(X38-'Std Cst'!Y38)/'Distributor Prices'!X38</f>
        <v>0.47994617205998436</v>
      </c>
      <c r="AA38" s="82"/>
      <c r="AD38" s="57"/>
    </row>
    <row r="39" spans="1:30" ht="15.7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IF('UK Prices'!D39=0,"",'UK Prices'!D39)</f>
        <v>Birdseye Pique w/Button Down Collar (Athletic fit)</v>
      </c>
      <c r="E39" s="15"/>
      <c r="F39" s="17"/>
      <c r="G39" s="129"/>
      <c r="H39" s="130">
        <f>'US Trade'!H39</f>
        <v>36</v>
      </c>
      <c r="I39" s="53" t="e">
        <f>(H39-G39)/G39</f>
        <v>#DIV/0!</v>
      </c>
      <c r="K39" s="53"/>
      <c r="L39" s="17"/>
      <c r="M39" s="82"/>
      <c r="N39" s="82">
        <v>0.14999999999999997</v>
      </c>
      <c r="O39" s="139">
        <f>H39*(1-N39)</f>
        <v>30.6</v>
      </c>
      <c r="P39" s="82"/>
      <c r="Q39" s="82">
        <f>(O39-'Std Cst'!O39)/'Distributor Prices'!O39</f>
        <v>0.5344510849673203</v>
      </c>
      <c r="R39" s="82"/>
      <c r="S39" s="82"/>
      <c r="T39" s="17"/>
      <c r="U39" s="17"/>
      <c r="V39" s="53"/>
      <c r="W39" s="82">
        <v>0.2</v>
      </c>
      <c r="X39" s="139">
        <f>'€uro Prices'!I39*(1-'Distributor Prices'!W39)</f>
        <v>28.960000000000004</v>
      </c>
      <c r="Y39" s="82"/>
      <c r="Z39" s="82">
        <f>(X39-'Std Cst'!Y39)/'Distributor Prices'!X39</f>
        <v>0.5315115495922127</v>
      </c>
      <c r="AA39" s="82"/>
      <c r="AD39" s="57"/>
    </row>
    <row r="40" spans="1:30" ht="15.7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IF('UK Prices'!D40=0,"",'UK Prices'!D40)</f>
        <v>Stretch Pique Pieced Chest Stripe w/self collar (Athletic fit)</v>
      </c>
      <c r="E40" s="15"/>
      <c r="F40" s="17"/>
      <c r="G40" s="129"/>
      <c r="H40" s="130">
        <f>'US Trade'!H40</f>
        <v>34</v>
      </c>
      <c r="I40" s="53" t="e">
        <f t="shared" ref="I40:I42" si="40">(H40-G40)/G40</f>
        <v>#DIV/0!</v>
      </c>
      <c r="K40" s="53"/>
      <c r="L40" s="17"/>
      <c r="M40" s="82"/>
      <c r="N40" s="82">
        <v>0.14999999999999997</v>
      </c>
      <c r="O40" s="139">
        <f t="shared" ref="O40:O42" si="41">H40*(1-N40)</f>
        <v>28.900000000000002</v>
      </c>
      <c r="P40" s="82"/>
      <c r="Q40" s="82">
        <f>(O40-'Std Cst'!O40)/'Distributor Prices'!O40</f>
        <v>0.52371393771626307</v>
      </c>
      <c r="R40" s="82"/>
      <c r="S40" s="82"/>
      <c r="T40" s="17"/>
      <c r="U40" s="17"/>
      <c r="V40" s="53"/>
      <c r="W40" s="82">
        <v>0.2</v>
      </c>
      <c r="X40" s="139">
        <f>'€uro Prices'!I40*(1-'Distributor Prices'!W40)</f>
        <v>26</v>
      </c>
      <c r="Y40" s="82"/>
      <c r="Z40" s="82">
        <f>(X40-'Std Cst'!Y40)/'Distributor Prices'!X40</f>
        <v>0.4957997362637363</v>
      </c>
      <c r="AA40" s="82"/>
      <c r="AD40" s="57"/>
    </row>
    <row r="41" spans="1:30" ht="15.7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IF('UK Prices'!D41=0,"",'UK Prices'!D41)</f>
        <v>Stretch Pique Brother w/self collar</v>
      </c>
      <c r="E41" s="15"/>
      <c r="F41" s="17"/>
      <c r="G41" s="129"/>
      <c r="H41" s="130">
        <f>'US Trade'!H41</f>
        <v>32.5</v>
      </c>
      <c r="I41" s="53" t="e">
        <f>(H41-G41)/G41</f>
        <v>#DIV/0!</v>
      </c>
      <c r="K41" s="53"/>
      <c r="L41" s="17"/>
      <c r="M41" s="82"/>
      <c r="N41" s="82">
        <v>0.14999999999999997</v>
      </c>
      <c r="O41" s="139">
        <f>H41*(1-N41)</f>
        <v>27.625000000000004</v>
      </c>
      <c r="P41" s="82"/>
      <c r="Q41" s="82">
        <f>(O41-'Std Cst'!O41)/'Distributor Prices'!O41</f>
        <v>0.53822019185520376</v>
      </c>
      <c r="R41" s="82"/>
      <c r="S41" s="82"/>
      <c r="T41" s="17"/>
      <c r="U41" s="17"/>
      <c r="V41" s="53"/>
      <c r="W41" s="82">
        <v>0.2</v>
      </c>
      <c r="X41" s="139">
        <f>'€uro Prices'!I41*(1-'Distributor Prices'!W41)</f>
        <v>26</v>
      </c>
      <c r="Y41" s="82"/>
      <c r="Z41" s="82">
        <f>(X41-'Std Cst'!Y41)/'Distributor Prices'!X41</f>
        <v>0.53272281318681325</v>
      </c>
      <c r="AA41" s="82"/>
      <c r="AD41" s="57"/>
    </row>
    <row r="42" spans="1:30" ht="15.7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IF('UK Prices'!D42=0,"",'UK Prices'!D42)</f>
        <v>Stretch Pique Ribbon Placket (Athletic fit)</v>
      </c>
      <c r="E42" s="15"/>
      <c r="F42" s="17"/>
      <c r="G42" s="129"/>
      <c r="H42" s="130">
        <f>'US Trade'!H42</f>
        <v>34</v>
      </c>
      <c r="I42" s="53" t="e">
        <f t="shared" si="40"/>
        <v>#DIV/0!</v>
      </c>
      <c r="K42" s="53"/>
      <c r="L42" s="17"/>
      <c r="M42" s="82"/>
      <c r="N42" s="82">
        <v>0.14999999999999997</v>
      </c>
      <c r="O42" s="139">
        <f t="shared" si="41"/>
        <v>28.900000000000002</v>
      </c>
      <c r="P42" s="82"/>
      <c r="Q42" s="82">
        <f>(O42-'Std Cst'!O42)/'Distributor Prices'!O42</f>
        <v>0.53373284429065748</v>
      </c>
      <c r="R42" s="82"/>
      <c r="S42" s="82"/>
      <c r="T42" s="17"/>
      <c r="U42" s="17"/>
      <c r="V42" s="53"/>
      <c r="W42" s="82">
        <v>0.2</v>
      </c>
      <c r="X42" s="139">
        <f>'€uro Prices'!I42*(1-'Distributor Prices'!W42)</f>
        <v>23.12</v>
      </c>
      <c r="Y42" s="82"/>
      <c r="Z42" s="82">
        <f>(X42-'Std Cst'!Y42)/'Distributor Prices'!X42</f>
        <v>0.44492005272697321</v>
      </c>
      <c r="AA42" s="82"/>
      <c r="AD42" s="57"/>
    </row>
    <row r="43" spans="1:30" ht="15.7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IF('UK Prices'!D43=0,"",'UK Prices'!D43)</f>
        <v>FJ Perf Shirt - L/S ThermaCool</v>
      </c>
      <c r="E43" s="15"/>
      <c r="F43" s="17"/>
      <c r="G43" s="129">
        <f>'US Trade'!G43</f>
        <v>40</v>
      </c>
      <c r="H43" s="130">
        <f>'US Trade'!H43</f>
        <v>40</v>
      </c>
      <c r="I43" s="53">
        <f t="shared" si="0"/>
        <v>0</v>
      </c>
      <c r="K43" s="82">
        <v>0.15000000000000002</v>
      </c>
      <c r="L43" s="16">
        <v>34</v>
      </c>
      <c r="M43" s="82">
        <v>0.52683849411764705</v>
      </c>
      <c r="N43" s="82">
        <v>0.15000000000000002</v>
      </c>
      <c r="O43" s="139">
        <f t="shared" si="1"/>
        <v>34</v>
      </c>
      <c r="P43" s="82">
        <f t="shared" si="14"/>
        <v>0</v>
      </c>
      <c r="Q43" s="82">
        <f>(O43-'Std Cst'!O43)/'Distributor Prices'!O43</f>
        <v>0.52774329411764709</v>
      </c>
      <c r="R43" s="82">
        <f t="shared" si="15"/>
        <v>9.0480000000003891E-4</v>
      </c>
      <c r="S43" s="82"/>
      <c r="T43" s="82">
        <v>0.2</v>
      </c>
      <c r="U43" s="17">
        <v>30.24</v>
      </c>
      <c r="V43" s="53">
        <v>0.60593055065647661</v>
      </c>
      <c r="W43" s="82">
        <v>0.2</v>
      </c>
      <c r="X43" s="139">
        <f>'€uro Prices'!I43*(1-'Distributor Prices'!W43)</f>
        <v>30.24</v>
      </c>
      <c r="Y43" s="82">
        <f t="shared" si="2"/>
        <v>0</v>
      </c>
      <c r="Z43" s="82">
        <f>(X43-'Std Cst'!Y43)/'Distributor Prices'!X43</f>
        <v>0.49430813807004281</v>
      </c>
      <c r="AA43" s="82">
        <f t="shared" si="3"/>
        <v>-0.11162241258643379</v>
      </c>
      <c r="AD43" s="57"/>
    </row>
    <row r="44" spans="1:30" ht="15.75" customHeight="1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E44" s="15"/>
      <c r="F44" s="17"/>
      <c r="G44" s="129"/>
      <c r="H44" s="130"/>
      <c r="I44" s="53"/>
      <c r="K44" s="82"/>
      <c r="L44" s="17"/>
      <c r="M44" s="82"/>
      <c r="N44" s="82"/>
      <c r="O44" s="139"/>
      <c r="P44" s="82"/>
      <c r="Q44" s="82"/>
      <c r="R44" s="82"/>
      <c r="S44" s="82"/>
      <c r="T44" s="82"/>
      <c r="U44" s="17"/>
      <c r="V44" s="53"/>
      <c r="W44" s="82"/>
      <c r="X44" s="139"/>
      <c r="Y44" s="82"/>
      <c r="Z44" s="82"/>
      <c r="AA44" s="82"/>
      <c r="AD44" s="57"/>
    </row>
    <row r="45" spans="1:30" ht="15.7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IF('UK Prices'!D45=0,"",'UK Prices'!D45)</f>
        <v>FJ Perf Autumn Plaid Trouser (Athletic Fit)</v>
      </c>
      <c r="E45" s="15"/>
      <c r="F45" s="17"/>
      <c r="G45" s="377">
        <f>'US Trade'!G45</f>
        <v>52.5</v>
      </c>
      <c r="H45" s="228">
        <f>'US Trade'!H45</f>
        <v>52.5</v>
      </c>
      <c r="I45" s="53">
        <f t="shared" si="0"/>
        <v>0</v>
      </c>
      <c r="K45" s="82">
        <v>0.15000000000000002</v>
      </c>
      <c r="L45" s="17">
        <v>44.625</v>
      </c>
      <c r="M45" s="82">
        <v>0.44651545098039208</v>
      </c>
      <c r="N45" s="82">
        <v>0.15000000000000002</v>
      </c>
      <c r="O45" s="139">
        <f t="shared" si="1"/>
        <v>44.625</v>
      </c>
      <c r="P45" s="82">
        <f t="shared" si="14"/>
        <v>0</v>
      </c>
      <c r="Q45" s="82">
        <f>(O45-'Std Cst'!O45)/'Distributor Prices'!O45</f>
        <v>0.44734745098039214</v>
      </c>
      <c r="R45" s="82">
        <f t="shared" si="15"/>
        <v>8.3200000000005492E-4</v>
      </c>
      <c r="S45" s="82"/>
      <c r="T45" s="82">
        <v>0.2</v>
      </c>
      <c r="U45" s="17">
        <v>36.4</v>
      </c>
      <c r="V45" s="53">
        <v>0.49736980056980051</v>
      </c>
      <c r="W45" s="82">
        <v>0.2</v>
      </c>
      <c r="X45" s="139">
        <f>'€uro Prices'!I45*(1-'Distributor Prices'!W45)</f>
        <v>36.4</v>
      </c>
      <c r="Y45" s="82">
        <f t="shared" si="2"/>
        <v>0</v>
      </c>
      <c r="Z45" s="82">
        <f>(X45-'Std Cst'!Y45)/'Distributor Prices'!X45</f>
        <v>0.35473260073260066</v>
      </c>
      <c r="AA45" s="82">
        <f t="shared" si="3"/>
        <v>-0.14263719983719986</v>
      </c>
      <c r="AD45" s="57"/>
    </row>
    <row r="46" spans="1:30" ht="15.7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E46" s="15"/>
      <c r="F46" s="17"/>
      <c r="G46" s="377">
        <f>'US Trade'!G46</f>
        <v>47.5</v>
      </c>
      <c r="H46" s="228">
        <f>'US Trade'!H46</f>
        <v>47.5</v>
      </c>
      <c r="I46" s="53">
        <f t="shared" si="0"/>
        <v>0</v>
      </c>
      <c r="K46" s="82">
        <v>0.15000000000000002</v>
      </c>
      <c r="L46" s="17">
        <v>40.375</v>
      </c>
      <c r="M46" s="82">
        <v>0.46504772160990709</v>
      </c>
      <c r="N46" s="82">
        <v>0.15000000000000002</v>
      </c>
      <c r="O46" s="139">
        <f t="shared" si="1"/>
        <v>40.375</v>
      </c>
      <c r="P46" s="82">
        <f t="shared" si="14"/>
        <v>0</v>
      </c>
      <c r="Q46" s="82">
        <f>(O46-'Std Cst'!O46)/'Distributor Prices'!O46</f>
        <v>0.46585695108359132</v>
      </c>
      <c r="R46" s="82">
        <f t="shared" si="15"/>
        <v>8.0922947368422538E-4</v>
      </c>
      <c r="S46" s="82"/>
      <c r="T46" s="82">
        <v>0.2</v>
      </c>
      <c r="U46" s="17">
        <v>31.92</v>
      </c>
      <c r="V46" s="53">
        <v>0.49877707602339183</v>
      </c>
      <c r="W46" s="82">
        <v>0.2</v>
      </c>
      <c r="X46" s="139">
        <f>'€uro Prices'!I46*(1-'Distributor Prices'!W46)</f>
        <v>31.92</v>
      </c>
      <c r="Y46" s="82">
        <f t="shared" si="2"/>
        <v>0</v>
      </c>
      <c r="Z46" s="82">
        <f>(X46-'Std Cst'!Y46)/'Distributor Prices'!X46</f>
        <v>0.35654536340852144</v>
      </c>
      <c r="AA46" s="82">
        <f t="shared" si="3"/>
        <v>-0.14223171261487039</v>
      </c>
      <c r="AD46" s="57"/>
    </row>
    <row r="47" spans="1:30" ht="15.75" customHeight="1" x14ac:dyDescent="0.45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E47" s="15"/>
      <c r="F47" s="17"/>
      <c r="G47" s="129"/>
      <c r="H47" s="130"/>
      <c r="I47" s="53"/>
      <c r="K47" s="82"/>
      <c r="L47" s="17"/>
      <c r="M47" s="82"/>
      <c r="N47" s="82"/>
      <c r="O47" s="139"/>
      <c r="P47" s="82"/>
      <c r="Q47" s="82"/>
      <c r="R47" s="82"/>
      <c r="S47" s="82"/>
      <c r="T47" s="82"/>
      <c r="U47" s="17"/>
      <c r="V47" s="53"/>
      <c r="W47" s="82"/>
      <c r="X47" s="139"/>
      <c r="Y47" s="82"/>
      <c r="Z47" s="82"/>
      <c r="AA47" s="82"/>
      <c r="AD47" s="57"/>
    </row>
    <row r="48" spans="1:30" ht="15.7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E48" s="15"/>
      <c r="F48" s="17"/>
      <c r="G48" s="129">
        <f>'US Trade'!G48</f>
        <v>90</v>
      </c>
      <c r="H48" s="130">
        <f>'US Trade'!H48</f>
        <v>92.5</v>
      </c>
      <c r="I48" s="53">
        <f t="shared" si="0"/>
        <v>2.7777777777777776E-2</v>
      </c>
      <c r="K48" s="82">
        <v>0.15000000000000002</v>
      </c>
      <c r="L48" s="16">
        <v>76.5</v>
      </c>
      <c r="M48" s="82">
        <v>0.45247647372549016</v>
      </c>
      <c r="N48" s="82">
        <v>0.15000000000000002</v>
      </c>
      <c r="O48" s="139">
        <f t="shared" si="1"/>
        <v>78.625</v>
      </c>
      <c r="P48" s="82">
        <f t="shared" si="14"/>
        <v>2.7777777777777776E-2</v>
      </c>
      <c r="Q48" s="82">
        <f>(O48-'Std Cst'!O48)/'Distributor Prices'!O48</f>
        <v>0.46776800254372009</v>
      </c>
      <c r="R48" s="82">
        <f t="shared" si="15"/>
        <v>1.5291528818229927E-2</v>
      </c>
      <c r="S48" s="82"/>
      <c r="T48" s="82">
        <v>0.2</v>
      </c>
      <c r="U48" s="17">
        <v>68.56</v>
      </c>
      <c r="V48" s="53">
        <v>0.5474572176844289</v>
      </c>
      <c r="W48" s="82">
        <v>0.2</v>
      </c>
      <c r="X48" s="139">
        <f>'€uro Prices'!I48*(1-'Distributor Prices'!W48)</f>
        <v>76</v>
      </c>
      <c r="Y48" s="82">
        <f t="shared" si="2"/>
        <v>0.10851808634772458</v>
      </c>
      <c r="Z48" s="82">
        <f>(X48-'Std Cst'!Y48)/'Distributor Prices'!X48</f>
        <v>0.47560475187969919</v>
      </c>
      <c r="AA48" s="82">
        <f t="shared" si="3"/>
        <v>-7.1852465804729704E-2</v>
      </c>
      <c r="AD48" s="57"/>
    </row>
    <row r="49" spans="1:30" ht="15.7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E49" s="15"/>
      <c r="F49" s="17"/>
      <c r="G49" s="129">
        <f>'US Trade'!G49</f>
        <v>57.5</v>
      </c>
      <c r="H49" s="130">
        <f>'US Trade'!H49</f>
        <v>60</v>
      </c>
      <c r="I49" s="53">
        <f t="shared" si="0"/>
        <v>4.3478260869565216E-2</v>
      </c>
      <c r="K49" s="82">
        <v>0.15000000000000002</v>
      </c>
      <c r="L49" s="16">
        <v>48.875</v>
      </c>
      <c r="M49" s="82">
        <v>0.3689581078260869</v>
      </c>
      <c r="N49" s="82">
        <v>0.15000000000000002</v>
      </c>
      <c r="O49" s="139">
        <f t="shared" si="1"/>
        <v>51</v>
      </c>
      <c r="P49" s="82">
        <f t="shared" si="14"/>
        <v>4.3478260869565216E-2</v>
      </c>
      <c r="Q49" s="82">
        <f>(O49-'Std Cst'!O49)/'Distributor Prices'!O49</f>
        <v>0.39575119999999997</v>
      </c>
      <c r="R49" s="82">
        <f t="shared" si="15"/>
        <v>2.6793092173913069E-2</v>
      </c>
      <c r="S49" s="82"/>
      <c r="T49" s="82">
        <v>0.2</v>
      </c>
      <c r="U49" s="17">
        <v>45.52</v>
      </c>
      <c r="V49" s="53">
        <v>0.49810954110525291</v>
      </c>
      <c r="W49" s="82">
        <v>0.2</v>
      </c>
      <c r="X49" s="139">
        <f>'€uro Prices'!I49*(1-'Distributor Prices'!W49)</f>
        <v>50</v>
      </c>
      <c r="Y49" s="82">
        <f t="shared" si="2"/>
        <v>9.8418277680140526E-2</v>
      </c>
      <c r="Z49" s="82">
        <f>(X49-'Std Cst'!Y49)/'Distributor Prices'!X49</f>
        <v>0.41301545142857143</v>
      </c>
      <c r="AA49" s="82">
        <f t="shared" si="3"/>
        <v>-8.5094089676681473E-2</v>
      </c>
      <c r="AD49" s="57"/>
    </row>
    <row r="50" spans="1:30" ht="15.7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IF('UK Prices'!D50=0,"",'UK Prices'!D50)</f>
        <v>Womens Thermal Base Layer Mock</v>
      </c>
      <c r="E50" s="15"/>
      <c r="F50" s="17"/>
      <c r="G50" s="377">
        <f>'US Trade'!G50</f>
        <v>29</v>
      </c>
      <c r="H50" s="228">
        <f>'US Trade'!H50</f>
        <v>29</v>
      </c>
      <c r="I50" s="53">
        <f t="shared" si="0"/>
        <v>0</v>
      </c>
      <c r="K50" s="82">
        <v>0.15000000000000002</v>
      </c>
      <c r="L50" s="17">
        <v>24.65</v>
      </c>
      <c r="M50" s="82">
        <v>0.53659364219066941</v>
      </c>
      <c r="N50" s="82">
        <v>0.15000000000000002</v>
      </c>
      <c r="O50" s="139">
        <f t="shared" si="1"/>
        <v>24.65</v>
      </c>
      <c r="P50" s="82">
        <f t="shared" si="14"/>
        <v>0</v>
      </c>
      <c r="Q50" s="82">
        <f>(O50-'Std Cst'!O50)/'Distributor Prices'!O50</f>
        <v>0.6088550750507099</v>
      </c>
      <c r="R50" s="82">
        <f t="shared" si="15"/>
        <v>7.2261432860040498E-2</v>
      </c>
      <c r="S50" s="82"/>
      <c r="T50" s="82">
        <v>0.2</v>
      </c>
      <c r="U50" s="17">
        <v>19.52</v>
      </c>
      <c r="V50" s="53">
        <v>0.5665237279902855</v>
      </c>
      <c r="W50" s="82">
        <v>0.2</v>
      </c>
      <c r="X50" s="139">
        <f>'€uro Prices'!I50*(1-'Distributor Prices'!W50)</f>
        <v>21.52</v>
      </c>
      <c r="Y50" s="82">
        <f t="shared" si="2"/>
        <v>0.10245901639344263</v>
      </c>
      <c r="Z50" s="82">
        <f>(X50-'Std Cst'!Y50)/'Distributor Prices'!X50</f>
        <v>0.57329959284829179</v>
      </c>
      <c r="AA50" s="82">
        <f t="shared" si="3"/>
        <v>6.7758648580062975E-3</v>
      </c>
      <c r="AD50" s="57"/>
    </row>
    <row r="51" spans="1:30" ht="15.7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IF('UK Prices'!D51=0,"",'UK Prices'!D51)</f>
        <v>Womens Thermal Base Layer Crew</v>
      </c>
      <c r="E51" s="15"/>
      <c r="F51" s="17"/>
      <c r="G51" s="377">
        <f>'US Trade'!G51</f>
        <v>29</v>
      </c>
      <c r="H51" s="228">
        <f>'US Trade'!H51</f>
        <v>29</v>
      </c>
      <c r="I51" s="53">
        <f t="shared" ref="I51" si="42">(H51-G51)/G51</f>
        <v>0</v>
      </c>
      <c r="K51" s="82">
        <v>0.15000000000000002</v>
      </c>
      <c r="L51" s="17">
        <v>24.65</v>
      </c>
      <c r="M51" s="82">
        <v>0.53659364219066941</v>
      </c>
      <c r="N51" s="82">
        <v>0.15000000000000002</v>
      </c>
      <c r="O51" s="139">
        <f t="shared" ref="O51" si="43">H51*(1-N51)</f>
        <v>24.65</v>
      </c>
      <c r="P51" s="82">
        <f t="shared" ref="P51" si="44">(O51-L51)/L51</f>
        <v>0</v>
      </c>
      <c r="Q51" s="82">
        <f>(O51-'Std Cst'!O51)/'Distributor Prices'!O51</f>
        <v>0.53745002839756595</v>
      </c>
      <c r="R51" s="82">
        <f t="shared" ref="R51" si="45">Q51-M51</f>
        <v>8.5638620689654221E-4</v>
      </c>
      <c r="S51" s="82"/>
      <c r="T51" s="82">
        <v>0.2</v>
      </c>
      <c r="U51" s="17">
        <v>19.52</v>
      </c>
      <c r="V51" s="53">
        <v>0.5665237279902855</v>
      </c>
      <c r="W51" s="82">
        <v>0.2</v>
      </c>
      <c r="X51" s="139">
        <f>'€uro Prices'!I51*(1-'Distributor Prices'!W51)</f>
        <v>19.52</v>
      </c>
      <c r="Y51" s="82">
        <f t="shared" ref="Y51" si="46">(X51-U51)/U51</f>
        <v>0</v>
      </c>
      <c r="Z51" s="82">
        <f>(X51-'Std Cst'!Y51)/'Distributor Prices'!X51</f>
        <v>0.4437033177205309</v>
      </c>
      <c r="AA51" s="82">
        <f t="shared" ref="AA51" si="47">Z51-V51</f>
        <v>-0.1228204102697546</v>
      </c>
      <c r="AD51" s="57"/>
    </row>
    <row r="52" spans="1:30" ht="15.7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IF('UK Prices'!D52=0,"",'UK Prices'!D52)</f>
        <v>Womens Quilted Jacket</v>
      </c>
      <c r="E52" s="15"/>
      <c r="F52" s="17"/>
      <c r="G52" s="377">
        <f>'US Trade'!G52</f>
        <v>0</v>
      </c>
      <c r="H52" s="228">
        <f>'US Trade'!H52</f>
        <v>75</v>
      </c>
      <c r="I52" s="53" t="e">
        <f t="shared" ref="I52" si="48">(H52-G52)/G52</f>
        <v>#DIV/0!</v>
      </c>
      <c r="K52" s="82"/>
      <c r="L52" s="17"/>
      <c r="M52" s="82"/>
      <c r="N52" s="82">
        <v>0.15000000000000002</v>
      </c>
      <c r="O52" s="139">
        <f t="shared" ref="O52" si="49">H52*(1-N52)</f>
        <v>63.75</v>
      </c>
      <c r="P52" s="82" t="e">
        <f t="shared" ref="P52" si="50">(O52-L52)/L52</f>
        <v>#DIV/0!</v>
      </c>
      <c r="Q52" s="82">
        <f>(O52-'Std Cst'!O52)/'Distributor Prices'!O52</f>
        <v>0.53960721568627457</v>
      </c>
      <c r="R52" s="82">
        <f t="shared" ref="R52" si="51">Q52-M52</f>
        <v>0.53960721568627457</v>
      </c>
      <c r="S52" s="82"/>
      <c r="T52" s="82"/>
      <c r="U52" s="17"/>
      <c r="V52" s="53"/>
      <c r="W52" s="82">
        <v>0.2</v>
      </c>
      <c r="X52" s="139">
        <f>'€uro Prices'!I52*(1-'Distributor Prices'!W52)</f>
        <v>47.52</v>
      </c>
      <c r="Y52" s="82" t="e">
        <f t="shared" ref="Y52" si="52">(X52-U52)/U52</f>
        <v>#DIV/0!</v>
      </c>
      <c r="Z52" s="82">
        <f>(X52-'Std Cst'!Y52)/'Distributor Prices'!X52</f>
        <v>0.4117756934423602</v>
      </c>
      <c r="AA52" s="82">
        <f t="shared" ref="AA52" si="53">Z52-V52</f>
        <v>0.4117756934423602</v>
      </c>
      <c r="AD52" s="57"/>
    </row>
    <row r="53" spans="1:30" ht="15.7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IF('UK Prices'!D53=0,"",'UK Prices'!D53)</f>
        <v>Womens Softshell Jacket</v>
      </c>
      <c r="E53" s="15"/>
      <c r="F53" s="17"/>
      <c r="G53" s="377">
        <f>'US Trade'!G53</f>
        <v>59.56</v>
      </c>
      <c r="H53" s="228">
        <f>'US Trade'!H53</f>
        <v>59.56</v>
      </c>
      <c r="I53" s="53">
        <f t="shared" ref="I53" si="54">(H53-G53)/G53</f>
        <v>0</v>
      </c>
      <c r="K53" s="82"/>
      <c r="L53" s="17"/>
      <c r="M53" s="82"/>
      <c r="N53" s="82">
        <v>0.15000000000000002</v>
      </c>
      <c r="O53" s="139">
        <f t="shared" ref="O53" si="55">H53*(1-N53)</f>
        <v>50.625999999999998</v>
      </c>
      <c r="P53" s="82" t="e">
        <f t="shared" ref="P53" si="56">(O53-L53)/L53</f>
        <v>#DIV/0!</v>
      </c>
      <c r="Q53" s="82">
        <f>(O53-'Std Cst'!O53)/'Distributor Prices'!O53</f>
        <v>0.41583297120056884</v>
      </c>
      <c r="R53" s="82">
        <f t="shared" ref="R53" si="57">Q53-M53</f>
        <v>0.41583297120056884</v>
      </c>
      <c r="S53" s="82"/>
      <c r="T53" s="82"/>
      <c r="U53" s="17"/>
      <c r="V53" s="53"/>
      <c r="W53" s="82">
        <v>0.2</v>
      </c>
      <c r="X53" s="139">
        <f>'€uro Prices'!I53*(1-'Distributor Prices'!W53)</f>
        <v>45.760000000000005</v>
      </c>
      <c r="Y53" s="82" t="e">
        <f t="shared" ref="Y53" si="58">(X53-U53)/U53</f>
        <v>#DIV/0!</v>
      </c>
      <c r="Z53" s="82">
        <f>(X53-'Std Cst'!Y53)/'Distributor Prices'!X53</f>
        <v>0.38448967698967706</v>
      </c>
      <c r="AA53" s="82">
        <f t="shared" ref="AA53" si="59">Z53-V53</f>
        <v>0.38448967698967706</v>
      </c>
      <c r="AD53" s="57"/>
    </row>
    <row r="54" spans="1:30" ht="15.7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E54" s="15"/>
      <c r="F54" s="17"/>
      <c r="G54" s="376">
        <f>'US Trade'!G54</f>
        <v>0</v>
      </c>
      <c r="H54" s="238">
        <f>'US Trade'!H54</f>
        <v>67.5</v>
      </c>
      <c r="I54" s="53" t="e">
        <f t="shared" ref="I54" si="60">(H54-G54)/G54</f>
        <v>#DIV/0!</v>
      </c>
      <c r="K54" s="82">
        <v>0.15000000000000002</v>
      </c>
      <c r="L54" s="16">
        <v>51</v>
      </c>
      <c r="M54" s="82">
        <v>0.4665625098039215</v>
      </c>
      <c r="N54" s="82">
        <v>0.15000000000000002</v>
      </c>
      <c r="O54" s="139">
        <f t="shared" ref="O54" si="61">H54*(1-N54)</f>
        <v>57.375</v>
      </c>
      <c r="P54" s="82">
        <f t="shared" ref="P54" si="62">(O54-L54)/L54</f>
        <v>0.125</v>
      </c>
      <c r="Q54" s="82">
        <f>(O54-'Std Cst'!O54)/'Distributor Prices'!O54</f>
        <v>0.5656142919389977</v>
      </c>
      <c r="R54" s="82">
        <f t="shared" ref="R54" si="63">Q54-M54</f>
        <v>9.9051782135076205E-2</v>
      </c>
      <c r="S54" s="82"/>
      <c r="T54" s="82">
        <v>0.2</v>
      </c>
      <c r="U54" s="17">
        <v>41.44</v>
      </c>
      <c r="V54" s="53">
        <v>0.51370456170456169</v>
      </c>
      <c r="W54" s="82">
        <v>0.2</v>
      </c>
      <c r="X54" s="139">
        <f>'€uro Prices'!I54*(1-'Distributor Prices'!W54)</f>
        <v>42.24</v>
      </c>
      <c r="Y54" s="82">
        <f t="shared" ref="Y54" si="64">(X54-U54)/U54</f>
        <v>1.9305019305019409E-2</v>
      </c>
      <c r="Z54" s="82">
        <f>(X54-'Std Cst'!Y54)/'Distributor Prices'!X54</f>
        <v>0.43806637806637799</v>
      </c>
      <c r="AA54" s="82">
        <f t="shared" ref="AA54" si="65">Z54-V54</f>
        <v>-7.5638183638183698E-2</v>
      </c>
      <c r="AD54" s="57"/>
    </row>
    <row r="55" spans="1:30" ht="15.7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IF('UK Prices'!D55=0,"",'UK Prices'!D55)</f>
        <v>Womens Hybrid Vest</v>
      </c>
      <c r="E55" s="15"/>
      <c r="F55" s="17"/>
      <c r="G55" s="376">
        <f>'US Trade'!G55</f>
        <v>60</v>
      </c>
      <c r="H55" s="238">
        <f>'US Trade'!H55</f>
        <v>60</v>
      </c>
      <c r="I55" s="53">
        <f t="shared" si="0"/>
        <v>0</v>
      </c>
      <c r="K55" s="82">
        <v>0.15000000000000002</v>
      </c>
      <c r="L55" s="16">
        <v>51</v>
      </c>
      <c r="M55" s="82">
        <v>0.4665625098039215</v>
      </c>
      <c r="N55" s="82">
        <v>0.15000000000000002</v>
      </c>
      <c r="O55" s="139">
        <f t="shared" si="1"/>
        <v>51</v>
      </c>
      <c r="P55" s="82">
        <f t="shared" si="14"/>
        <v>0</v>
      </c>
      <c r="Q55" s="82">
        <f>(O55-'Std Cst'!O55)/'Distributor Prices'!O55</f>
        <v>0.46739450980392155</v>
      </c>
      <c r="R55" s="82">
        <f t="shared" si="15"/>
        <v>8.3200000000005492E-4</v>
      </c>
      <c r="S55" s="82"/>
      <c r="T55" s="82">
        <v>0.2</v>
      </c>
      <c r="U55" s="17">
        <v>41.44</v>
      </c>
      <c r="V55" s="53">
        <v>0.51370456170456169</v>
      </c>
      <c r="W55" s="82">
        <v>0.2</v>
      </c>
      <c r="X55" s="139">
        <f>'€uro Prices'!I55*(1-'Distributor Prices'!W55)</f>
        <v>41.44</v>
      </c>
      <c r="Y55" s="82">
        <f t="shared" si="2"/>
        <v>0</v>
      </c>
      <c r="Z55" s="82">
        <f>(X55-'Std Cst'!Y55)/'Distributor Prices'!X55</f>
        <v>0.37573818716675861</v>
      </c>
      <c r="AA55" s="82">
        <f t="shared" si="3"/>
        <v>-0.13796637453780308</v>
      </c>
      <c r="AD55" s="57"/>
    </row>
    <row r="56" spans="1:30" ht="15.7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E56" s="15"/>
      <c r="F56" s="17"/>
      <c r="G56" s="376">
        <f>'US Trade'!G56</f>
        <v>37.5</v>
      </c>
      <c r="H56" s="238">
        <f>'US Trade'!H56</f>
        <v>37.5</v>
      </c>
      <c r="I56" s="53">
        <f t="shared" ref="I56" si="66">(H56-G56)/G56</f>
        <v>0</v>
      </c>
      <c r="K56" s="82">
        <v>0.15000000000000002</v>
      </c>
      <c r="L56" s="16">
        <v>31.875</v>
      </c>
      <c r="M56" s="82">
        <v>0.53887477960784325</v>
      </c>
      <c r="N56" s="82">
        <v>0.15000000000000002</v>
      </c>
      <c r="O56" s="139">
        <f t="shared" ref="O56" si="67">H56*(1-N56)</f>
        <v>31.875</v>
      </c>
      <c r="P56" s="82">
        <f t="shared" ref="P56" si="68">(O56-L56)/L56</f>
        <v>0</v>
      </c>
      <c r="Q56" s="82">
        <f>(O56-'Std Cst'!O56)/'Distributor Prices'!O56</f>
        <v>0.53972341960784309</v>
      </c>
      <c r="R56" s="82">
        <f t="shared" ref="R56" si="69">Q56-M56</f>
        <v>8.4863999999984507E-4</v>
      </c>
      <c r="S56" s="82"/>
      <c r="T56" s="82">
        <v>0.2</v>
      </c>
      <c r="U56" s="17">
        <v>26.8</v>
      </c>
      <c r="V56" s="53">
        <v>0.59374332780541739</v>
      </c>
      <c r="W56" s="82">
        <v>0.2</v>
      </c>
      <c r="X56" s="139">
        <f>'€uro Prices'!I56*(1-'Distributor Prices'!W56)</f>
        <v>26.8</v>
      </c>
      <c r="Y56" s="82">
        <f t="shared" ref="Y56" si="70">(X56-U56)/U56</f>
        <v>0</v>
      </c>
      <c r="Z56" s="82">
        <f>(X56-'Std Cst'!Y56)/'Distributor Prices'!X56</f>
        <v>0.47863127221037671</v>
      </c>
      <c r="AA56" s="82">
        <f t="shared" ref="AA56" si="71">Z56-V56</f>
        <v>-0.11511205559504067</v>
      </c>
      <c r="AD56" s="57"/>
    </row>
    <row r="57" spans="1:30" ht="15.75" customHeight="1" x14ac:dyDescent="0.45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E57" s="15"/>
      <c r="F57" s="17"/>
      <c r="G57" s="129"/>
      <c r="H57" s="130"/>
      <c r="I57" s="53"/>
      <c r="K57" s="82"/>
      <c r="L57" s="17"/>
      <c r="M57" s="82"/>
      <c r="N57" s="82"/>
      <c r="O57" s="139"/>
      <c r="P57" s="82"/>
      <c r="Q57" s="82"/>
      <c r="R57" s="82"/>
      <c r="S57" s="82"/>
      <c r="T57" s="82"/>
      <c r="U57" s="17"/>
      <c r="V57" s="53"/>
      <c r="W57" s="82"/>
      <c r="X57" s="139"/>
      <c r="Y57" s="82"/>
      <c r="Z57" s="82"/>
      <c r="AA57" s="82"/>
      <c r="AD57" s="57"/>
    </row>
    <row r="58" spans="1:30" ht="15.7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IF('UK Prices'!D58=0,"",'UK Prices'!D58)</f>
        <v>Junior FJ Textured Chill-Out 1/4 zip</v>
      </c>
      <c r="E58" s="15"/>
      <c r="F58" s="17"/>
      <c r="G58" s="377"/>
      <c r="H58" s="130">
        <f>'US Trade'!H58</f>
        <v>34.5</v>
      </c>
      <c r="I58" s="53" t="e">
        <f t="shared" ref="I58" si="72">(H58-G58)/G58</f>
        <v>#DIV/0!</v>
      </c>
      <c r="K58" s="475"/>
      <c r="L58" s="16"/>
      <c r="M58" s="82"/>
      <c r="N58" s="476">
        <v>0.15</v>
      </c>
      <c r="O58" s="139">
        <f t="shared" ref="O58" si="73">H58*(1-N58)</f>
        <v>29.324999999999999</v>
      </c>
      <c r="P58" s="82"/>
      <c r="Q58" s="82">
        <f>(O58-'Std Cst'!O58)/'Distributor Prices'!O58</f>
        <v>0.42436583120204596</v>
      </c>
      <c r="R58" s="82"/>
      <c r="S58" s="82"/>
      <c r="T58" s="82"/>
      <c r="U58" s="17"/>
      <c r="V58" s="53"/>
      <c r="W58" s="82">
        <v>0.2</v>
      </c>
      <c r="X58" s="139">
        <f>'€uro Prices'!I58*(1-'Distributor Prices'!W58)</f>
        <v>23.040000000000003</v>
      </c>
      <c r="Y58" s="82"/>
      <c r="Z58" s="82">
        <f>(X58-'Std Cst'!Y58)/'Distributor Prices'!X58</f>
        <v>0.30222916666666672</v>
      </c>
      <c r="AA58" s="82"/>
      <c r="AD58" s="57"/>
    </row>
    <row r="59" spans="1:30" ht="15.7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IF('UK Prices'!D59=0,"",'UK Prices'!D59)</f>
        <v>#REF!</v>
      </c>
      <c r="E59" s="15"/>
      <c r="F59" s="17"/>
      <c r="G59" s="377"/>
      <c r="H59" s="130">
        <f>'US Trade'!H59</f>
        <v>34.5</v>
      </c>
      <c r="I59" s="53" t="e">
        <f t="shared" ref="I59" si="74">(H59-G59)/G59</f>
        <v>#DIV/0!</v>
      </c>
      <c r="K59" s="475"/>
      <c r="L59" s="16"/>
      <c r="M59" s="82"/>
      <c r="N59" s="476">
        <v>0.15</v>
      </c>
      <c r="O59" s="139">
        <f t="shared" ref="O59" si="75">H59*(1-N59)</f>
        <v>29.324999999999999</v>
      </c>
      <c r="P59" s="82"/>
      <c r="Q59" s="82">
        <f>(O59-'Std Cst'!O59)/'Distributor Prices'!O59</f>
        <v>0.37519678090366587</v>
      </c>
      <c r="R59" s="82"/>
      <c r="S59" s="82"/>
      <c r="T59" s="82"/>
      <c r="U59" s="17"/>
      <c r="V59" s="53"/>
      <c r="W59" s="82">
        <v>0.2</v>
      </c>
      <c r="X59" s="139">
        <f>'€uro Prices'!I59*(1-'Distributor Prices'!W59)</f>
        <v>23.040000000000003</v>
      </c>
      <c r="Y59" s="82"/>
      <c r="Z59" s="82">
        <f>(X59-'Std Cst'!Y59)/'Distributor Prices'!X59</f>
        <v>0.24262754629629649</v>
      </c>
      <c r="AA59" s="82"/>
      <c r="AD59" s="57"/>
    </row>
    <row r="60" spans="1:30" x14ac:dyDescent="0.45">
      <c r="D60" s="23"/>
      <c r="E60" s="23"/>
    </row>
    <row r="61" spans="1:30" x14ac:dyDescent="0.45">
      <c r="D61" s="23"/>
      <c r="E61" s="23"/>
    </row>
    <row r="62" spans="1:30" x14ac:dyDescent="0.45">
      <c r="D62" s="23"/>
      <c r="E62" s="23"/>
    </row>
    <row r="63" spans="1:30" x14ac:dyDescent="0.45">
      <c r="D63" s="23"/>
      <c r="E63" s="23"/>
    </row>
    <row r="64" spans="1:30" x14ac:dyDescent="0.45">
      <c r="D64" s="23"/>
      <c r="E64" s="23"/>
    </row>
    <row r="65" spans="4:5" x14ac:dyDescent="0.45">
      <c r="D65" s="23"/>
      <c r="E65" s="23"/>
    </row>
    <row r="66" spans="4:5" x14ac:dyDescent="0.45">
      <c r="D66" s="23"/>
      <c r="E66" s="23"/>
    </row>
    <row r="67" spans="4:5" x14ac:dyDescent="0.45">
      <c r="D67" s="23"/>
      <c r="E67" s="23"/>
    </row>
    <row r="68" spans="4:5" x14ac:dyDescent="0.45">
      <c r="D68" s="23"/>
      <c r="E68" s="23"/>
    </row>
    <row r="69" spans="4:5" x14ac:dyDescent="0.45">
      <c r="D69" s="23"/>
      <c r="E69" s="23"/>
    </row>
    <row r="70" spans="4:5" x14ac:dyDescent="0.45">
      <c r="D70" s="23"/>
      <c r="E70" s="23"/>
    </row>
    <row r="71" spans="4:5" x14ac:dyDescent="0.45">
      <c r="D71" s="23"/>
      <c r="E71" s="23"/>
    </row>
    <row r="72" spans="4:5" x14ac:dyDescent="0.45">
      <c r="D72" s="23"/>
      <c r="E72" s="23"/>
    </row>
    <row r="73" spans="4:5" x14ac:dyDescent="0.45">
      <c r="D73" s="23"/>
      <c r="E73" s="23"/>
    </row>
    <row r="74" spans="4:5" x14ac:dyDescent="0.45">
      <c r="D74" s="23"/>
      <c r="E74" s="23"/>
    </row>
    <row r="75" spans="4:5" x14ac:dyDescent="0.45">
      <c r="D75" s="23"/>
      <c r="E75" s="23"/>
    </row>
    <row r="76" spans="4:5" x14ac:dyDescent="0.45">
      <c r="D76" s="23"/>
      <c r="E76" s="23"/>
    </row>
    <row r="77" spans="4:5" x14ac:dyDescent="0.45">
      <c r="D77" s="23"/>
      <c r="E77" s="23"/>
    </row>
    <row r="78" spans="4:5" x14ac:dyDescent="0.45">
      <c r="D78" s="23"/>
      <c r="E78" s="23"/>
    </row>
    <row r="79" spans="4:5" x14ac:dyDescent="0.45">
      <c r="D79" s="23"/>
      <c r="E79" s="23"/>
    </row>
    <row r="80" spans="4:5" x14ac:dyDescent="0.45">
      <c r="D80" s="23"/>
      <c r="E80" s="23"/>
    </row>
    <row r="81" spans="4:5" x14ac:dyDescent="0.45">
      <c r="D81" s="23"/>
      <c r="E81" s="23"/>
    </row>
    <row r="82" spans="4:5" x14ac:dyDescent="0.45">
      <c r="D82" s="23"/>
      <c r="E82" s="23"/>
    </row>
    <row r="83" spans="4:5" x14ac:dyDescent="0.45">
      <c r="D83" s="23"/>
      <c r="E83" s="23"/>
    </row>
    <row r="84" spans="4:5" x14ac:dyDescent="0.45">
      <c r="D84" s="23"/>
      <c r="E84" s="23"/>
    </row>
    <row r="85" spans="4:5" x14ac:dyDescent="0.45">
      <c r="D85" s="23"/>
      <c r="E85" s="23"/>
    </row>
    <row r="86" spans="4:5" x14ac:dyDescent="0.45">
      <c r="D86" s="23"/>
      <c r="E86" s="23"/>
    </row>
    <row r="87" spans="4:5" x14ac:dyDescent="0.45">
      <c r="D87" s="23"/>
      <c r="E87" s="23"/>
    </row>
    <row r="88" spans="4:5" x14ac:dyDescent="0.45">
      <c r="D88" s="23"/>
      <c r="E88" s="23"/>
    </row>
    <row r="89" spans="4:5" x14ac:dyDescent="0.45">
      <c r="D89" s="23"/>
      <c r="E89" s="23"/>
    </row>
    <row r="90" spans="4:5" x14ac:dyDescent="0.45">
      <c r="D90" s="23"/>
      <c r="E90" s="23"/>
    </row>
    <row r="91" spans="4:5" x14ac:dyDescent="0.45">
      <c r="D91" s="23"/>
      <c r="E91" s="23"/>
    </row>
    <row r="92" spans="4:5" x14ac:dyDescent="0.45">
      <c r="D92" s="23"/>
      <c r="E92" s="23"/>
    </row>
    <row r="93" spans="4:5" x14ac:dyDescent="0.45">
      <c r="D93" s="23"/>
      <c r="E93" s="23"/>
    </row>
    <row r="94" spans="4:5" x14ac:dyDescent="0.45">
      <c r="D94" s="23"/>
      <c r="E94" s="23"/>
    </row>
    <row r="95" spans="4:5" x14ac:dyDescent="0.45">
      <c r="D95" s="23"/>
      <c r="E95" s="23"/>
    </row>
    <row r="96" spans="4:5" x14ac:dyDescent="0.45">
      <c r="D96" s="23"/>
      <c r="E96" s="23"/>
    </row>
    <row r="97" spans="4:5" x14ac:dyDescent="0.45">
      <c r="D97" s="23"/>
      <c r="E97" s="23"/>
    </row>
    <row r="98" spans="4:5" x14ac:dyDescent="0.45">
      <c r="D98" s="23"/>
      <c r="E98" s="23"/>
    </row>
    <row r="99" spans="4:5" x14ac:dyDescent="0.45">
      <c r="D99" s="23"/>
      <c r="E99" s="23"/>
    </row>
    <row r="100" spans="4:5" x14ac:dyDescent="0.45">
      <c r="D100" s="23"/>
      <c r="E100" s="23"/>
    </row>
    <row r="101" spans="4:5" x14ac:dyDescent="0.45">
      <c r="D101" s="23"/>
      <c r="E101" s="23"/>
    </row>
    <row r="102" spans="4:5" x14ac:dyDescent="0.45">
      <c r="D102" s="23"/>
      <c r="E102" s="23"/>
    </row>
    <row r="103" spans="4:5" x14ac:dyDescent="0.45">
      <c r="D103" s="23"/>
      <c r="E103" s="23"/>
    </row>
    <row r="104" spans="4:5" x14ac:dyDescent="0.45">
      <c r="D104" s="23"/>
      <c r="E104" s="23"/>
    </row>
    <row r="105" spans="4:5" x14ac:dyDescent="0.45">
      <c r="D105" s="23"/>
      <c r="E105" s="23"/>
    </row>
    <row r="106" spans="4:5" x14ac:dyDescent="0.45">
      <c r="D106" s="23"/>
      <c r="E106" s="23"/>
    </row>
    <row r="107" spans="4:5" x14ac:dyDescent="0.45">
      <c r="D107" s="23"/>
      <c r="E107" s="23"/>
    </row>
    <row r="108" spans="4:5" x14ac:dyDescent="0.45">
      <c r="D108" s="23"/>
      <c r="E108" s="23"/>
    </row>
    <row r="109" spans="4:5" x14ac:dyDescent="0.45">
      <c r="D109" s="23"/>
      <c r="E109" s="23"/>
    </row>
    <row r="110" spans="4:5" x14ac:dyDescent="0.45">
      <c r="D110" s="23"/>
      <c r="E110" s="23"/>
    </row>
    <row r="111" spans="4:5" x14ac:dyDescent="0.45">
      <c r="D111" s="23"/>
      <c r="E111" s="23"/>
    </row>
    <row r="112" spans="4:5" x14ac:dyDescent="0.45">
      <c r="D112" s="23"/>
      <c r="E112" s="23"/>
    </row>
    <row r="113" spans="4:5" x14ac:dyDescent="0.45">
      <c r="D113" s="23"/>
      <c r="E113" s="23"/>
    </row>
    <row r="114" spans="4:5" x14ac:dyDescent="0.45">
      <c r="D114" s="23"/>
      <c r="E114" s="23"/>
    </row>
    <row r="115" spans="4:5" x14ac:dyDescent="0.45">
      <c r="D115" s="23"/>
      <c r="E115" s="23"/>
    </row>
    <row r="116" spans="4:5" x14ac:dyDescent="0.45">
      <c r="D116" s="23"/>
      <c r="E116" s="23"/>
    </row>
    <row r="117" spans="4:5" x14ac:dyDescent="0.45">
      <c r="D117" s="23"/>
      <c r="E117" s="23"/>
    </row>
    <row r="118" spans="4:5" x14ac:dyDescent="0.45">
      <c r="D118" s="23"/>
      <c r="E118" s="23"/>
    </row>
    <row r="119" spans="4:5" x14ac:dyDescent="0.45">
      <c r="D119" s="23"/>
      <c r="E119" s="23"/>
    </row>
    <row r="120" spans="4:5" x14ac:dyDescent="0.45">
      <c r="D120" s="23"/>
      <c r="E120" s="23"/>
    </row>
    <row r="121" spans="4:5" x14ac:dyDescent="0.45">
      <c r="D121" s="23"/>
      <c r="E121" s="23"/>
    </row>
    <row r="122" spans="4:5" x14ac:dyDescent="0.45">
      <c r="D122" s="23"/>
      <c r="E122" s="23"/>
    </row>
    <row r="123" spans="4:5" x14ac:dyDescent="0.45">
      <c r="D123" s="23"/>
      <c r="E123" s="23"/>
    </row>
    <row r="124" spans="4:5" x14ac:dyDescent="0.45">
      <c r="D124" s="23"/>
      <c r="E124" s="23"/>
    </row>
    <row r="125" spans="4:5" x14ac:dyDescent="0.45">
      <c r="D125" s="23"/>
      <c r="E125" s="23"/>
    </row>
    <row r="126" spans="4:5" x14ac:dyDescent="0.45">
      <c r="D126" s="23"/>
      <c r="E126" s="23"/>
    </row>
    <row r="127" spans="4:5" x14ac:dyDescent="0.45">
      <c r="D127" s="23"/>
      <c r="E127" s="23"/>
    </row>
    <row r="128" spans="4:5" x14ac:dyDescent="0.45">
      <c r="D128" s="23"/>
      <c r="E128" s="23"/>
    </row>
    <row r="129" spans="4:5" x14ac:dyDescent="0.45">
      <c r="D129" s="23"/>
      <c r="E129" s="23"/>
    </row>
    <row r="130" spans="4:5" x14ac:dyDescent="0.45">
      <c r="D130" s="23"/>
      <c r="E130" s="23"/>
    </row>
    <row r="131" spans="4:5" x14ac:dyDescent="0.45">
      <c r="D131" s="23"/>
      <c r="E131" s="23"/>
    </row>
    <row r="132" spans="4:5" x14ac:dyDescent="0.45">
      <c r="D132" s="23"/>
      <c r="E132" s="23"/>
    </row>
    <row r="133" spans="4:5" x14ac:dyDescent="0.45">
      <c r="D133" s="23"/>
      <c r="E133" s="23"/>
    </row>
    <row r="134" spans="4:5" x14ac:dyDescent="0.45">
      <c r="D134" s="23"/>
      <c r="E134" s="23"/>
    </row>
    <row r="135" spans="4:5" x14ac:dyDescent="0.45">
      <c r="D135" s="23"/>
      <c r="E135" s="23"/>
    </row>
    <row r="136" spans="4:5" x14ac:dyDescent="0.45">
      <c r="D136" s="23"/>
      <c r="E136" s="23"/>
    </row>
    <row r="137" spans="4:5" x14ac:dyDescent="0.45">
      <c r="D137" s="23"/>
      <c r="E137" s="23"/>
    </row>
    <row r="138" spans="4:5" x14ac:dyDescent="0.45">
      <c r="D138" s="23"/>
      <c r="E138" s="23"/>
    </row>
    <row r="139" spans="4:5" x14ac:dyDescent="0.45">
      <c r="D139" s="23"/>
      <c r="E139" s="23"/>
    </row>
    <row r="140" spans="4:5" x14ac:dyDescent="0.45">
      <c r="D140" s="23"/>
      <c r="E140" s="23"/>
    </row>
    <row r="141" spans="4:5" x14ac:dyDescent="0.45">
      <c r="D141" s="23"/>
      <c r="E141" s="23"/>
    </row>
    <row r="142" spans="4:5" x14ac:dyDescent="0.45">
      <c r="D142" s="23"/>
      <c r="E142" s="23"/>
    </row>
    <row r="143" spans="4:5" x14ac:dyDescent="0.45">
      <c r="D143" s="23"/>
      <c r="E143" s="23"/>
    </row>
    <row r="144" spans="4:5" x14ac:dyDescent="0.45">
      <c r="D144" s="23"/>
      <c r="E144" s="23"/>
    </row>
    <row r="145" spans="4:5" x14ac:dyDescent="0.45">
      <c r="D145" s="23"/>
      <c r="E145" s="23"/>
    </row>
    <row r="146" spans="4:5" x14ac:dyDescent="0.45">
      <c r="D146" s="23"/>
      <c r="E146" s="23"/>
    </row>
    <row r="147" spans="4:5" x14ac:dyDescent="0.45">
      <c r="D147" s="23"/>
      <c r="E147" s="23"/>
    </row>
    <row r="148" spans="4:5" x14ac:dyDescent="0.45">
      <c r="D148" s="23"/>
      <c r="E148" s="23"/>
    </row>
    <row r="149" spans="4:5" x14ac:dyDescent="0.45">
      <c r="D149" s="23"/>
      <c r="E149" s="23"/>
    </row>
    <row r="150" spans="4:5" x14ac:dyDescent="0.45">
      <c r="D150" s="23"/>
      <c r="E150" s="23"/>
    </row>
    <row r="151" spans="4:5" x14ac:dyDescent="0.45">
      <c r="D151" s="23"/>
      <c r="E151" s="23"/>
    </row>
    <row r="152" spans="4:5" x14ac:dyDescent="0.45">
      <c r="D152" s="23"/>
      <c r="E152" s="23"/>
    </row>
    <row r="153" spans="4:5" x14ac:dyDescent="0.45">
      <c r="D153" s="23"/>
      <c r="E153" s="23"/>
    </row>
    <row r="154" spans="4:5" x14ac:dyDescent="0.45">
      <c r="D154" s="23"/>
      <c r="E154" s="23"/>
    </row>
    <row r="155" spans="4:5" x14ac:dyDescent="0.45">
      <c r="D155" s="23"/>
      <c r="E155" s="23"/>
    </row>
    <row r="156" spans="4:5" x14ac:dyDescent="0.45">
      <c r="D156" s="23"/>
      <c r="E156" s="23"/>
    </row>
    <row r="157" spans="4:5" x14ac:dyDescent="0.45">
      <c r="D157" s="23"/>
      <c r="E157" s="23"/>
    </row>
    <row r="158" spans="4:5" x14ac:dyDescent="0.45">
      <c r="D158" s="23"/>
      <c r="E158" s="23"/>
    </row>
    <row r="159" spans="4:5" x14ac:dyDescent="0.45">
      <c r="D159" s="23"/>
      <c r="E159" s="23"/>
    </row>
    <row r="160" spans="4:5" x14ac:dyDescent="0.45">
      <c r="D160" s="23"/>
      <c r="E160" s="23"/>
    </row>
    <row r="161" spans="4:5" x14ac:dyDescent="0.45">
      <c r="D161" s="23"/>
      <c r="E161" s="23"/>
    </row>
    <row r="162" spans="4:5" x14ac:dyDescent="0.45">
      <c r="D162" s="23"/>
      <c r="E162" s="23"/>
    </row>
    <row r="163" spans="4:5" x14ac:dyDescent="0.45">
      <c r="D163" s="23"/>
      <c r="E163" s="23"/>
    </row>
    <row r="164" spans="4:5" x14ac:dyDescent="0.45">
      <c r="D164" s="23"/>
      <c r="E164" s="23"/>
    </row>
    <row r="165" spans="4:5" x14ac:dyDescent="0.45">
      <c r="D165" s="23"/>
      <c r="E165" s="23"/>
    </row>
    <row r="166" spans="4:5" x14ac:dyDescent="0.45">
      <c r="D166" s="23"/>
      <c r="E166" s="23"/>
    </row>
    <row r="167" spans="4:5" x14ac:dyDescent="0.45">
      <c r="D167" s="23"/>
      <c r="E167" s="23"/>
    </row>
    <row r="168" spans="4:5" x14ac:dyDescent="0.45">
      <c r="D168" s="23"/>
      <c r="E168" s="23"/>
    </row>
    <row r="169" spans="4:5" x14ac:dyDescent="0.45">
      <c r="D169" s="23"/>
      <c r="E169" s="23"/>
    </row>
    <row r="170" spans="4:5" x14ac:dyDescent="0.45">
      <c r="D170" s="23"/>
      <c r="E170" s="23"/>
    </row>
    <row r="171" spans="4:5" x14ac:dyDescent="0.45">
      <c r="D171" s="23"/>
      <c r="E171" s="23"/>
    </row>
    <row r="172" spans="4:5" x14ac:dyDescent="0.45">
      <c r="D172" s="23"/>
      <c r="E172" s="23"/>
    </row>
    <row r="173" spans="4:5" x14ac:dyDescent="0.45">
      <c r="D173" s="23"/>
      <c r="E173" s="23"/>
    </row>
    <row r="174" spans="4:5" x14ac:dyDescent="0.45">
      <c r="D174" s="23"/>
      <c r="E174" s="23"/>
    </row>
    <row r="175" spans="4:5" x14ac:dyDescent="0.45">
      <c r="D175" s="23"/>
      <c r="E175" s="23"/>
    </row>
    <row r="176" spans="4:5" x14ac:dyDescent="0.45">
      <c r="D176" s="23"/>
      <c r="E176" s="23"/>
    </row>
    <row r="177" spans="4:5" x14ac:dyDescent="0.45">
      <c r="D177" s="23"/>
      <c r="E177" s="23"/>
    </row>
    <row r="178" spans="4:5" x14ac:dyDescent="0.45">
      <c r="D178" s="23"/>
      <c r="E178" s="23"/>
    </row>
    <row r="179" spans="4:5" x14ac:dyDescent="0.45">
      <c r="D179" s="23"/>
      <c r="E179" s="23"/>
    </row>
    <row r="180" spans="4:5" x14ac:dyDescent="0.45">
      <c r="D180" s="23"/>
      <c r="E180" s="23"/>
    </row>
    <row r="181" spans="4:5" x14ac:dyDescent="0.45">
      <c r="D181" s="23"/>
      <c r="E181" s="23"/>
    </row>
    <row r="182" spans="4:5" x14ac:dyDescent="0.45">
      <c r="D182" s="23"/>
      <c r="E182" s="23"/>
    </row>
    <row r="183" spans="4:5" x14ac:dyDescent="0.45">
      <c r="D183" s="23"/>
      <c r="E183" s="23"/>
    </row>
    <row r="184" spans="4:5" x14ac:dyDescent="0.45">
      <c r="D184" s="23"/>
      <c r="E184" s="23"/>
    </row>
    <row r="185" spans="4:5" x14ac:dyDescent="0.45">
      <c r="D185" s="23"/>
      <c r="E185" s="23"/>
    </row>
    <row r="186" spans="4:5" x14ac:dyDescent="0.45">
      <c r="D186" s="23"/>
      <c r="E186" s="23"/>
    </row>
    <row r="187" spans="4:5" x14ac:dyDescent="0.45">
      <c r="D187" s="23"/>
      <c r="E187" s="23"/>
    </row>
    <row r="188" spans="4:5" x14ac:dyDescent="0.45">
      <c r="D188" s="23"/>
      <c r="E188" s="23"/>
    </row>
    <row r="189" spans="4:5" x14ac:dyDescent="0.45">
      <c r="D189" s="23"/>
      <c r="E189" s="23"/>
    </row>
    <row r="190" spans="4:5" x14ac:dyDescent="0.45">
      <c r="D190" s="23"/>
      <c r="E190" s="23"/>
    </row>
    <row r="191" spans="4:5" x14ac:dyDescent="0.45">
      <c r="D191" s="23"/>
      <c r="E191" s="23"/>
    </row>
    <row r="192" spans="4:5" x14ac:dyDescent="0.45">
      <c r="D192" s="23"/>
      <c r="E192" s="23"/>
    </row>
    <row r="193" spans="4:5" x14ac:dyDescent="0.45">
      <c r="D193" s="23"/>
      <c r="E193" s="23"/>
    </row>
    <row r="194" spans="4:5" x14ac:dyDescent="0.45">
      <c r="D194" s="23"/>
      <c r="E194" s="23"/>
    </row>
    <row r="195" spans="4:5" x14ac:dyDescent="0.45">
      <c r="D195" s="23"/>
      <c r="E195" s="23"/>
    </row>
    <row r="196" spans="4:5" x14ac:dyDescent="0.45">
      <c r="D196" s="23"/>
      <c r="E196" s="23"/>
    </row>
    <row r="197" spans="4:5" x14ac:dyDescent="0.45">
      <c r="D197" s="23"/>
      <c r="E197" s="23"/>
    </row>
    <row r="198" spans="4:5" x14ac:dyDescent="0.45">
      <c r="D198" s="23"/>
      <c r="E198" s="23"/>
    </row>
    <row r="199" spans="4:5" x14ac:dyDescent="0.45">
      <c r="D199" s="23"/>
      <c r="E199" s="23"/>
    </row>
    <row r="200" spans="4:5" x14ac:dyDescent="0.45">
      <c r="D200" s="23"/>
      <c r="E200" s="23"/>
    </row>
    <row r="201" spans="4:5" x14ac:dyDescent="0.45">
      <c r="D201" s="23"/>
      <c r="E201" s="23"/>
    </row>
    <row r="202" spans="4:5" x14ac:dyDescent="0.45">
      <c r="D202" s="23"/>
      <c r="E202" s="23"/>
    </row>
    <row r="203" spans="4:5" x14ac:dyDescent="0.45">
      <c r="D203" s="23"/>
      <c r="E203" s="23"/>
    </row>
    <row r="204" spans="4:5" x14ac:dyDescent="0.45">
      <c r="D204" s="23"/>
      <c r="E204" s="23"/>
    </row>
    <row r="205" spans="4:5" x14ac:dyDescent="0.45">
      <c r="D205" s="23"/>
      <c r="E205" s="23"/>
    </row>
    <row r="206" spans="4:5" x14ac:dyDescent="0.45">
      <c r="D206" s="23"/>
      <c r="E206" s="23"/>
    </row>
    <row r="207" spans="4:5" x14ac:dyDescent="0.45">
      <c r="D207" s="23"/>
      <c r="E207" s="23"/>
    </row>
    <row r="208" spans="4:5" x14ac:dyDescent="0.45">
      <c r="D208" s="23"/>
      <c r="E208" s="23"/>
    </row>
    <row r="209" spans="4:5" x14ac:dyDescent="0.45">
      <c r="D209" s="23"/>
      <c r="E209" s="23"/>
    </row>
    <row r="210" spans="4:5" x14ac:dyDescent="0.45">
      <c r="D210" s="23"/>
      <c r="E210" s="23"/>
    </row>
    <row r="211" spans="4:5" x14ac:dyDescent="0.45">
      <c r="D211" s="23"/>
      <c r="E211" s="23"/>
    </row>
    <row r="212" spans="4:5" x14ac:dyDescent="0.45">
      <c r="D212" s="23"/>
      <c r="E212" s="23"/>
    </row>
    <row r="213" spans="4:5" x14ac:dyDescent="0.45">
      <c r="D213" s="23"/>
      <c r="E213" s="23"/>
    </row>
    <row r="214" spans="4:5" x14ac:dyDescent="0.45">
      <c r="D214" s="23"/>
      <c r="E214" s="23"/>
    </row>
    <row r="215" spans="4:5" x14ac:dyDescent="0.45">
      <c r="D215" s="23"/>
      <c r="E215" s="23"/>
    </row>
    <row r="216" spans="4:5" x14ac:dyDescent="0.45">
      <c r="D216" s="23"/>
      <c r="E216" s="23"/>
    </row>
    <row r="217" spans="4:5" x14ac:dyDescent="0.45">
      <c r="D217" s="23"/>
      <c r="E217" s="23"/>
    </row>
    <row r="218" spans="4:5" x14ac:dyDescent="0.45">
      <c r="D218" s="23"/>
      <c r="E218" s="23"/>
    </row>
    <row r="219" spans="4:5" x14ac:dyDescent="0.45">
      <c r="D219" s="23"/>
      <c r="E219" s="23"/>
    </row>
    <row r="220" spans="4:5" x14ac:dyDescent="0.45">
      <c r="D220" s="23"/>
      <c r="E220" s="23"/>
    </row>
    <row r="221" spans="4:5" x14ac:dyDescent="0.45">
      <c r="D221" s="23"/>
      <c r="E221" s="23"/>
    </row>
    <row r="222" spans="4:5" x14ac:dyDescent="0.45">
      <c r="D222" s="23"/>
      <c r="E222" s="23"/>
    </row>
    <row r="223" spans="4:5" x14ac:dyDescent="0.45">
      <c r="D223" s="23"/>
      <c r="E223" s="23"/>
    </row>
    <row r="224" spans="4:5" x14ac:dyDescent="0.45">
      <c r="D224" s="23"/>
      <c r="E224" s="23"/>
    </row>
    <row r="225" spans="4:5" x14ac:dyDescent="0.45">
      <c r="D225" s="23"/>
      <c r="E225" s="23"/>
    </row>
    <row r="226" spans="4:5" x14ac:dyDescent="0.45">
      <c r="D226" s="23"/>
      <c r="E226" s="23"/>
    </row>
    <row r="227" spans="4:5" x14ac:dyDescent="0.45">
      <c r="D227" s="23"/>
      <c r="E227" s="23"/>
    </row>
    <row r="228" spans="4:5" x14ac:dyDescent="0.45">
      <c r="D228" s="23"/>
      <c r="E228" s="23"/>
    </row>
    <row r="229" spans="4:5" x14ac:dyDescent="0.45">
      <c r="D229" s="23"/>
      <c r="E229" s="23"/>
    </row>
    <row r="230" spans="4:5" x14ac:dyDescent="0.45">
      <c r="D230" s="23"/>
      <c r="E230" s="23"/>
    </row>
    <row r="231" spans="4:5" x14ac:dyDescent="0.45">
      <c r="D231" s="23"/>
      <c r="E231" s="23"/>
    </row>
    <row r="232" spans="4:5" x14ac:dyDescent="0.45">
      <c r="D232" s="23"/>
      <c r="E232" s="23"/>
    </row>
    <row r="233" spans="4:5" x14ac:dyDescent="0.45">
      <c r="D233" s="23"/>
      <c r="E233" s="23"/>
    </row>
    <row r="234" spans="4:5" x14ac:dyDescent="0.45">
      <c r="D234" s="23"/>
      <c r="E234" s="23"/>
    </row>
    <row r="235" spans="4:5" x14ac:dyDescent="0.45">
      <c r="D235" s="23"/>
      <c r="E235" s="23"/>
    </row>
    <row r="236" spans="4:5" x14ac:dyDescent="0.45">
      <c r="D236" s="23"/>
      <c r="E236" s="23"/>
    </row>
    <row r="237" spans="4:5" x14ac:dyDescent="0.45">
      <c r="D237" s="23"/>
      <c r="E237" s="23"/>
    </row>
    <row r="238" spans="4:5" x14ac:dyDescent="0.45">
      <c r="D238" s="23"/>
      <c r="E238" s="23"/>
    </row>
    <row r="239" spans="4:5" x14ac:dyDescent="0.45">
      <c r="D239" s="23"/>
      <c r="E239" s="23"/>
    </row>
    <row r="240" spans="4:5" x14ac:dyDescent="0.45">
      <c r="D240" s="23"/>
      <c r="E240" s="23"/>
    </row>
    <row r="241" spans="4:5" x14ac:dyDescent="0.45">
      <c r="D241" s="23"/>
      <c r="E241" s="23"/>
    </row>
    <row r="242" spans="4:5" x14ac:dyDescent="0.45">
      <c r="D242" s="23"/>
      <c r="E242" s="23"/>
    </row>
    <row r="243" spans="4:5" x14ac:dyDescent="0.45">
      <c r="D243" s="23"/>
      <c r="E243" s="23"/>
    </row>
    <row r="244" spans="4:5" x14ac:dyDescent="0.45">
      <c r="D244" s="23"/>
      <c r="E244" s="23"/>
    </row>
    <row r="245" spans="4:5" x14ac:dyDescent="0.45">
      <c r="D245" s="23"/>
      <c r="E245" s="23"/>
    </row>
    <row r="246" spans="4:5" x14ac:dyDescent="0.45">
      <c r="D246" s="23"/>
      <c r="E246" s="23"/>
    </row>
    <row r="247" spans="4:5" x14ac:dyDescent="0.45">
      <c r="D247" s="23"/>
      <c r="E247" s="23"/>
    </row>
    <row r="248" spans="4:5" x14ac:dyDescent="0.45">
      <c r="D248" s="23"/>
      <c r="E248" s="23"/>
    </row>
    <row r="249" spans="4:5" x14ac:dyDescent="0.45">
      <c r="D249" s="23"/>
      <c r="E249" s="23"/>
    </row>
    <row r="250" spans="4:5" x14ac:dyDescent="0.45">
      <c r="D250" s="23"/>
      <c r="E250" s="23"/>
    </row>
    <row r="251" spans="4:5" x14ac:dyDescent="0.45">
      <c r="D251" s="23"/>
      <c r="E251" s="23"/>
    </row>
    <row r="252" spans="4:5" x14ac:dyDescent="0.45">
      <c r="D252" s="23"/>
      <c r="E252" s="23"/>
    </row>
    <row r="253" spans="4:5" x14ac:dyDescent="0.45">
      <c r="D253" s="23"/>
      <c r="E253" s="23"/>
    </row>
    <row r="254" spans="4:5" x14ac:dyDescent="0.45">
      <c r="D254" s="23"/>
      <c r="E254" s="23"/>
    </row>
    <row r="255" spans="4:5" x14ac:dyDescent="0.45">
      <c r="D255" s="23"/>
      <c r="E255" s="23"/>
    </row>
    <row r="256" spans="4:5" x14ac:dyDescent="0.45">
      <c r="D256" s="23"/>
      <c r="E256" s="23"/>
    </row>
    <row r="257" spans="4:5" x14ac:dyDescent="0.45">
      <c r="D257" s="23"/>
      <c r="E257" s="23"/>
    </row>
    <row r="258" spans="4:5" x14ac:dyDescent="0.45">
      <c r="D258" s="23"/>
      <c r="E258" s="23"/>
    </row>
    <row r="259" spans="4:5" x14ac:dyDescent="0.45">
      <c r="D259" s="23"/>
      <c r="E259" s="23"/>
    </row>
    <row r="260" spans="4:5" x14ac:dyDescent="0.45">
      <c r="D260" s="23"/>
      <c r="E260" s="23"/>
    </row>
    <row r="261" spans="4:5" x14ac:dyDescent="0.45">
      <c r="D261" s="23"/>
      <c r="E261" s="23"/>
    </row>
    <row r="262" spans="4:5" x14ac:dyDescent="0.45">
      <c r="D262" s="23"/>
      <c r="E262" s="23"/>
    </row>
    <row r="263" spans="4:5" x14ac:dyDescent="0.45">
      <c r="D263" s="23"/>
      <c r="E263" s="23"/>
    </row>
    <row r="264" spans="4:5" x14ac:dyDescent="0.45">
      <c r="D264" s="23"/>
      <c r="E264" s="23"/>
    </row>
    <row r="265" spans="4:5" x14ac:dyDescent="0.45">
      <c r="D265" s="23"/>
      <c r="E265" s="23"/>
    </row>
    <row r="266" spans="4:5" x14ac:dyDescent="0.45">
      <c r="D266" s="23"/>
      <c r="E266" s="23"/>
    </row>
    <row r="267" spans="4:5" x14ac:dyDescent="0.45">
      <c r="D267" s="23"/>
      <c r="E267" s="23"/>
    </row>
    <row r="268" spans="4:5" x14ac:dyDescent="0.45">
      <c r="D268" s="23"/>
      <c r="E268" s="23"/>
    </row>
    <row r="269" spans="4:5" x14ac:dyDescent="0.45">
      <c r="D269" s="23"/>
      <c r="E269" s="23"/>
    </row>
    <row r="270" spans="4:5" x14ac:dyDescent="0.45">
      <c r="D270" s="23"/>
      <c r="E270" s="23"/>
    </row>
    <row r="271" spans="4:5" x14ac:dyDescent="0.45">
      <c r="D271" s="23"/>
      <c r="E271" s="23"/>
    </row>
    <row r="272" spans="4:5" x14ac:dyDescent="0.45">
      <c r="D272" s="23"/>
      <c r="E272" s="23"/>
    </row>
    <row r="273" spans="4:5" x14ac:dyDescent="0.45">
      <c r="D273" s="23"/>
      <c r="E273" s="23"/>
    </row>
    <row r="274" spans="4:5" x14ac:dyDescent="0.45">
      <c r="D274" s="23"/>
      <c r="E274" s="23"/>
    </row>
    <row r="275" spans="4:5" x14ac:dyDescent="0.45">
      <c r="D275" s="23"/>
      <c r="E275" s="23"/>
    </row>
    <row r="276" spans="4:5" x14ac:dyDescent="0.45">
      <c r="D276" s="23"/>
      <c r="E276" s="23"/>
    </row>
    <row r="277" spans="4:5" x14ac:dyDescent="0.45">
      <c r="D277" s="23"/>
      <c r="E277" s="23"/>
    </row>
    <row r="278" spans="4:5" x14ac:dyDescent="0.45">
      <c r="D278" s="23"/>
      <c r="E278" s="23"/>
    </row>
    <row r="279" spans="4:5" x14ac:dyDescent="0.45">
      <c r="D279" s="23"/>
      <c r="E279" s="23"/>
    </row>
    <row r="280" spans="4:5" x14ac:dyDescent="0.45">
      <c r="D280" s="23"/>
      <c r="E280" s="23"/>
    </row>
    <row r="281" spans="4:5" x14ac:dyDescent="0.45">
      <c r="D281" s="23"/>
      <c r="E281" s="23"/>
    </row>
    <row r="282" spans="4:5" x14ac:dyDescent="0.45">
      <c r="D282" s="23"/>
      <c r="E282" s="23"/>
    </row>
    <row r="283" spans="4:5" x14ac:dyDescent="0.45">
      <c r="D283" s="23"/>
      <c r="E283" s="23"/>
    </row>
    <row r="284" spans="4:5" x14ac:dyDescent="0.45">
      <c r="D284" s="23"/>
      <c r="E284" s="23"/>
    </row>
    <row r="285" spans="4:5" x14ac:dyDescent="0.45">
      <c r="D285" s="23"/>
      <c r="E285" s="23"/>
    </row>
    <row r="286" spans="4:5" x14ac:dyDescent="0.45">
      <c r="D286" s="23"/>
      <c r="E286" s="23"/>
    </row>
    <row r="287" spans="4:5" x14ac:dyDescent="0.45">
      <c r="D287" s="23"/>
      <c r="E287" s="23"/>
    </row>
    <row r="288" spans="4:5" x14ac:dyDescent="0.45">
      <c r="D288" s="23"/>
      <c r="E288" s="23"/>
    </row>
    <row r="289" spans="4:5" x14ac:dyDescent="0.45">
      <c r="D289" s="23"/>
      <c r="E289" s="23"/>
    </row>
    <row r="290" spans="4:5" x14ac:dyDescent="0.45">
      <c r="D290" s="23"/>
      <c r="E290" s="23"/>
    </row>
    <row r="291" spans="4:5" x14ac:dyDescent="0.45">
      <c r="D291" s="23"/>
      <c r="E291" s="23"/>
    </row>
    <row r="292" spans="4:5" x14ac:dyDescent="0.45">
      <c r="D292" s="23"/>
      <c r="E292" s="23"/>
    </row>
    <row r="293" spans="4:5" x14ac:dyDescent="0.45">
      <c r="D293" s="23"/>
      <c r="E293" s="23"/>
    </row>
    <row r="294" spans="4:5" x14ac:dyDescent="0.45">
      <c r="D294" s="23"/>
      <c r="E294" s="23"/>
    </row>
    <row r="295" spans="4:5" x14ac:dyDescent="0.45">
      <c r="D295" s="23"/>
      <c r="E295" s="23"/>
    </row>
    <row r="296" spans="4:5" x14ac:dyDescent="0.45">
      <c r="D296" s="23"/>
      <c r="E296" s="23"/>
    </row>
    <row r="297" spans="4:5" x14ac:dyDescent="0.45">
      <c r="D297" s="23"/>
      <c r="E297" s="23"/>
    </row>
    <row r="298" spans="4:5" x14ac:dyDescent="0.45">
      <c r="D298" s="23"/>
      <c r="E298" s="23"/>
    </row>
    <row r="299" spans="4:5" x14ac:dyDescent="0.45">
      <c r="D299" s="23"/>
      <c r="E299" s="23"/>
    </row>
    <row r="300" spans="4:5" x14ac:dyDescent="0.45">
      <c r="D300" s="23"/>
      <c r="E300" s="23"/>
    </row>
    <row r="301" spans="4:5" x14ac:dyDescent="0.45">
      <c r="D301" s="23"/>
      <c r="E301" s="23"/>
    </row>
    <row r="302" spans="4:5" x14ac:dyDescent="0.45">
      <c r="D302" s="23"/>
      <c r="E302" s="23"/>
    </row>
    <row r="303" spans="4:5" x14ac:dyDescent="0.45">
      <c r="D303" s="23"/>
      <c r="E303" s="23"/>
    </row>
    <row r="304" spans="4:5" x14ac:dyDescent="0.45">
      <c r="D304" s="23"/>
      <c r="E304" s="23"/>
    </row>
    <row r="305" spans="4:5" x14ac:dyDescent="0.45">
      <c r="D305" s="23"/>
      <c r="E305" s="23"/>
    </row>
    <row r="306" spans="4:5" x14ac:dyDescent="0.45">
      <c r="D306" s="23"/>
      <c r="E306" s="23"/>
    </row>
    <row r="307" spans="4:5" x14ac:dyDescent="0.45">
      <c r="D307" s="23"/>
      <c r="E307" s="23"/>
    </row>
    <row r="308" spans="4:5" x14ac:dyDescent="0.45">
      <c r="D308" s="23"/>
      <c r="E308" s="23"/>
    </row>
    <row r="309" spans="4:5" x14ac:dyDescent="0.45">
      <c r="D309" s="23"/>
      <c r="E309" s="23"/>
    </row>
    <row r="310" spans="4:5" x14ac:dyDescent="0.45">
      <c r="D310" s="23"/>
      <c r="E310" s="23"/>
    </row>
    <row r="311" spans="4:5" x14ac:dyDescent="0.45">
      <c r="D311" s="23"/>
      <c r="E311" s="23"/>
    </row>
    <row r="312" spans="4:5" x14ac:dyDescent="0.45">
      <c r="D312" s="23"/>
      <c r="E312" s="23"/>
    </row>
    <row r="313" spans="4:5" x14ac:dyDescent="0.45">
      <c r="D313" s="23"/>
      <c r="E313" s="23"/>
    </row>
    <row r="314" spans="4:5" x14ac:dyDescent="0.45">
      <c r="D314" s="23"/>
      <c r="E314" s="23"/>
    </row>
    <row r="315" spans="4:5" x14ac:dyDescent="0.45">
      <c r="D315" s="23"/>
      <c r="E315" s="23"/>
    </row>
    <row r="316" spans="4:5" x14ac:dyDescent="0.45">
      <c r="D316" s="23"/>
      <c r="E316" s="23"/>
    </row>
    <row r="317" spans="4:5" x14ac:dyDescent="0.45">
      <c r="D317" s="23"/>
      <c r="E317" s="23"/>
    </row>
    <row r="318" spans="4:5" x14ac:dyDescent="0.45">
      <c r="D318" s="23"/>
      <c r="E318" s="23"/>
    </row>
    <row r="319" spans="4:5" x14ac:dyDescent="0.45">
      <c r="D319" s="23"/>
      <c r="E319" s="23"/>
    </row>
    <row r="320" spans="4:5" x14ac:dyDescent="0.45">
      <c r="D320" s="23"/>
      <c r="E320" s="23"/>
    </row>
    <row r="321" spans="4:5" x14ac:dyDescent="0.45">
      <c r="D321" s="23"/>
      <c r="E321" s="23"/>
    </row>
    <row r="322" spans="4:5" x14ac:dyDescent="0.45">
      <c r="D322" s="23"/>
      <c r="E322" s="23"/>
    </row>
    <row r="323" spans="4:5" x14ac:dyDescent="0.45">
      <c r="D323" s="23"/>
      <c r="E323" s="23"/>
    </row>
    <row r="324" spans="4:5" x14ac:dyDescent="0.45">
      <c r="D324" s="23"/>
      <c r="E324" s="23"/>
    </row>
    <row r="325" spans="4:5" x14ac:dyDescent="0.45">
      <c r="D325" s="23"/>
      <c r="E325" s="23"/>
    </row>
    <row r="326" spans="4:5" x14ac:dyDescent="0.45">
      <c r="D326" s="23"/>
      <c r="E326" s="23"/>
    </row>
    <row r="327" spans="4:5" x14ac:dyDescent="0.45">
      <c r="D327" s="23"/>
      <c r="E327" s="23"/>
    </row>
    <row r="328" spans="4:5" x14ac:dyDescent="0.45">
      <c r="D328" s="23"/>
      <c r="E328" s="23"/>
    </row>
    <row r="329" spans="4:5" x14ac:dyDescent="0.45">
      <c r="D329" s="23"/>
      <c r="E329" s="23"/>
    </row>
    <row r="330" spans="4:5" x14ac:dyDescent="0.45">
      <c r="D330" s="23"/>
      <c r="E330" s="23"/>
    </row>
    <row r="331" spans="4:5" x14ac:dyDescent="0.45">
      <c r="D331" s="23"/>
      <c r="E331" s="23"/>
    </row>
    <row r="332" spans="4:5" x14ac:dyDescent="0.45">
      <c r="D332" s="23"/>
      <c r="E332" s="23"/>
    </row>
    <row r="333" spans="4:5" x14ac:dyDescent="0.45">
      <c r="D333" s="23"/>
      <c r="E333" s="23"/>
    </row>
    <row r="334" spans="4:5" x14ac:dyDescent="0.45">
      <c r="D334" s="23"/>
      <c r="E334" s="23"/>
    </row>
    <row r="335" spans="4:5" x14ac:dyDescent="0.45">
      <c r="D335" s="23"/>
      <c r="E335" s="23"/>
    </row>
    <row r="336" spans="4:5" x14ac:dyDescent="0.45">
      <c r="D336" s="23"/>
      <c r="E336" s="23"/>
    </row>
    <row r="337" spans="4:5" x14ac:dyDescent="0.45">
      <c r="D337" s="23"/>
      <c r="E337" s="23"/>
    </row>
    <row r="338" spans="4:5" x14ac:dyDescent="0.45">
      <c r="D338" s="23"/>
      <c r="E338" s="23"/>
    </row>
    <row r="339" spans="4:5" x14ac:dyDescent="0.45">
      <c r="D339" s="23"/>
      <c r="E339" s="23"/>
    </row>
    <row r="340" spans="4:5" x14ac:dyDescent="0.45">
      <c r="D340" s="23"/>
      <c r="E340" s="23"/>
    </row>
    <row r="341" spans="4:5" x14ac:dyDescent="0.45">
      <c r="D341" s="23"/>
      <c r="E341" s="23"/>
    </row>
    <row r="342" spans="4:5" x14ac:dyDescent="0.45">
      <c r="D342" s="23"/>
      <c r="E342" s="23"/>
    </row>
    <row r="343" spans="4:5" x14ac:dyDescent="0.45">
      <c r="D343" s="23"/>
      <c r="E343" s="23"/>
    </row>
    <row r="344" spans="4:5" x14ac:dyDescent="0.45">
      <c r="D344" s="23"/>
      <c r="E344" s="23"/>
    </row>
    <row r="345" spans="4:5" x14ac:dyDescent="0.45">
      <c r="D345" s="23"/>
      <c r="E345" s="23"/>
    </row>
    <row r="346" spans="4:5" x14ac:dyDescent="0.45">
      <c r="D346" s="23"/>
      <c r="E346" s="23"/>
    </row>
    <row r="347" spans="4:5" x14ac:dyDescent="0.45">
      <c r="D347" s="23"/>
      <c r="E347" s="23"/>
    </row>
    <row r="348" spans="4:5" x14ac:dyDescent="0.45">
      <c r="D348" s="23"/>
      <c r="E348" s="23"/>
    </row>
    <row r="349" spans="4:5" x14ac:dyDescent="0.45">
      <c r="D349" s="23"/>
      <c r="E349" s="23"/>
    </row>
    <row r="350" spans="4:5" x14ac:dyDescent="0.45">
      <c r="D350" s="23"/>
      <c r="E350" s="23"/>
    </row>
    <row r="351" spans="4:5" x14ac:dyDescent="0.45">
      <c r="D351" s="23"/>
      <c r="E351" s="23"/>
    </row>
    <row r="352" spans="4:5" x14ac:dyDescent="0.45">
      <c r="D352" s="23"/>
      <c r="E352" s="23"/>
    </row>
    <row r="353" spans="4:5" x14ac:dyDescent="0.45">
      <c r="D353" s="23"/>
      <c r="E353" s="23"/>
    </row>
    <row r="354" spans="4:5" x14ac:dyDescent="0.45">
      <c r="D354" s="23"/>
      <c r="E354" s="23"/>
    </row>
    <row r="355" spans="4:5" x14ac:dyDescent="0.45">
      <c r="D355" s="23"/>
      <c r="E355" s="23"/>
    </row>
    <row r="356" spans="4:5" x14ac:dyDescent="0.45">
      <c r="D356" s="23"/>
      <c r="E356" s="23"/>
    </row>
    <row r="357" spans="4:5" x14ac:dyDescent="0.45">
      <c r="D357" s="23"/>
      <c r="E357" s="23"/>
    </row>
    <row r="358" spans="4:5" x14ac:dyDescent="0.45">
      <c r="D358" s="23"/>
      <c r="E358" s="23"/>
    </row>
    <row r="359" spans="4:5" x14ac:dyDescent="0.45">
      <c r="D359" s="23"/>
      <c r="E359" s="23"/>
    </row>
    <row r="360" spans="4:5" x14ac:dyDescent="0.45">
      <c r="D360" s="23"/>
      <c r="E360" s="23"/>
    </row>
    <row r="361" spans="4:5" x14ac:dyDescent="0.45">
      <c r="D361" s="23"/>
      <c r="E361" s="23"/>
    </row>
    <row r="362" spans="4:5" x14ac:dyDescent="0.45">
      <c r="D362" s="23"/>
      <c r="E362" s="23"/>
    </row>
    <row r="363" spans="4:5" x14ac:dyDescent="0.45">
      <c r="D363" s="23"/>
      <c r="E363" s="23"/>
    </row>
    <row r="364" spans="4:5" x14ac:dyDescent="0.45">
      <c r="D364" s="23"/>
      <c r="E364" s="23"/>
    </row>
    <row r="365" spans="4:5" x14ac:dyDescent="0.45">
      <c r="D365" s="23"/>
      <c r="E365" s="23"/>
    </row>
    <row r="366" spans="4:5" x14ac:dyDescent="0.45">
      <c r="D366" s="23"/>
      <c r="E366" s="23"/>
    </row>
    <row r="367" spans="4:5" x14ac:dyDescent="0.45">
      <c r="D367" s="23"/>
      <c r="E367" s="23"/>
    </row>
    <row r="368" spans="4:5" x14ac:dyDescent="0.45">
      <c r="D368" s="23"/>
      <c r="E368" s="23"/>
    </row>
    <row r="369" spans="4:5" x14ac:dyDescent="0.45">
      <c r="D369" s="23"/>
      <c r="E369" s="23"/>
    </row>
    <row r="370" spans="4:5" x14ac:dyDescent="0.45">
      <c r="D370" s="23"/>
      <c r="E370" s="23"/>
    </row>
    <row r="371" spans="4:5" x14ac:dyDescent="0.45">
      <c r="D371" s="23"/>
      <c r="E371" s="23"/>
    </row>
    <row r="372" spans="4:5" x14ac:dyDescent="0.45">
      <c r="D372" s="23"/>
      <c r="E372" s="23"/>
    </row>
    <row r="373" spans="4:5" x14ac:dyDescent="0.45">
      <c r="D373" s="23"/>
      <c r="E373" s="23"/>
    </row>
    <row r="374" spans="4:5" x14ac:dyDescent="0.45">
      <c r="D374" s="23"/>
      <c r="E374" s="23"/>
    </row>
    <row r="375" spans="4:5" x14ac:dyDescent="0.45">
      <c r="D375" s="23"/>
      <c r="E375" s="23"/>
    </row>
    <row r="376" spans="4:5" x14ac:dyDescent="0.45">
      <c r="D376" s="23"/>
      <c r="E376" s="23"/>
    </row>
    <row r="377" spans="4:5" x14ac:dyDescent="0.45">
      <c r="D377" s="23"/>
      <c r="E377" s="23"/>
    </row>
    <row r="378" spans="4:5" x14ac:dyDescent="0.45">
      <c r="D378" s="23"/>
      <c r="E378" s="23"/>
    </row>
    <row r="379" spans="4:5" x14ac:dyDescent="0.45">
      <c r="D379" s="23"/>
      <c r="E379" s="23"/>
    </row>
    <row r="380" spans="4:5" x14ac:dyDescent="0.45">
      <c r="D380" s="23"/>
      <c r="E380" s="23"/>
    </row>
    <row r="381" spans="4:5" x14ac:dyDescent="0.45">
      <c r="D381" s="23"/>
      <c r="E381" s="23"/>
    </row>
    <row r="382" spans="4:5" x14ac:dyDescent="0.45">
      <c r="D382" s="23"/>
      <c r="E382" s="23"/>
    </row>
    <row r="383" spans="4:5" x14ac:dyDescent="0.45">
      <c r="D383" s="23"/>
      <c r="E383" s="23"/>
    </row>
    <row r="384" spans="4:5" x14ac:dyDescent="0.45">
      <c r="D384" s="23"/>
      <c r="E384" s="23"/>
    </row>
    <row r="385" spans="4:5" x14ac:dyDescent="0.45">
      <c r="D385" s="23"/>
      <c r="E385" s="23"/>
    </row>
    <row r="386" spans="4:5" x14ac:dyDescent="0.45">
      <c r="D386" s="23"/>
      <c r="E386" s="23"/>
    </row>
    <row r="387" spans="4:5" x14ac:dyDescent="0.45">
      <c r="D387" s="23"/>
      <c r="E387" s="23"/>
    </row>
    <row r="388" spans="4:5" x14ac:dyDescent="0.45">
      <c r="D388" s="23"/>
      <c r="E388" s="23"/>
    </row>
    <row r="389" spans="4:5" x14ac:dyDescent="0.45">
      <c r="D389" s="23"/>
      <c r="E389" s="23"/>
    </row>
    <row r="390" spans="4:5" x14ac:dyDescent="0.45">
      <c r="D390" s="23"/>
      <c r="E390" s="23"/>
    </row>
    <row r="391" spans="4:5" x14ac:dyDescent="0.45">
      <c r="D391" s="23"/>
      <c r="E391" s="23"/>
    </row>
    <row r="392" spans="4:5" x14ac:dyDescent="0.45">
      <c r="D392" s="23"/>
      <c r="E392" s="23"/>
    </row>
    <row r="393" spans="4:5" x14ac:dyDescent="0.45">
      <c r="D393" s="23"/>
      <c r="E393" s="23"/>
    </row>
    <row r="394" spans="4:5" x14ac:dyDescent="0.45">
      <c r="D394" s="23"/>
      <c r="E394" s="23"/>
    </row>
    <row r="395" spans="4:5" x14ac:dyDescent="0.45">
      <c r="D395" s="23"/>
      <c r="E395" s="23"/>
    </row>
    <row r="396" spans="4:5" x14ac:dyDescent="0.45">
      <c r="D396" s="23"/>
      <c r="E396" s="23"/>
    </row>
    <row r="397" spans="4:5" x14ac:dyDescent="0.45">
      <c r="D397" s="23"/>
      <c r="E397" s="23"/>
    </row>
    <row r="398" spans="4:5" x14ac:dyDescent="0.45">
      <c r="D398" s="23"/>
      <c r="E398" s="23"/>
    </row>
    <row r="399" spans="4:5" x14ac:dyDescent="0.45">
      <c r="D399" s="23"/>
      <c r="E399" s="23"/>
    </row>
    <row r="400" spans="4:5" x14ac:dyDescent="0.45">
      <c r="D400" s="23"/>
      <c r="E400" s="23"/>
    </row>
    <row r="401" spans="4:5" x14ac:dyDescent="0.45">
      <c r="D401" s="23"/>
      <c r="E401" s="23"/>
    </row>
    <row r="402" spans="4:5" x14ac:dyDescent="0.45">
      <c r="D402" s="23"/>
      <c r="E402" s="23"/>
    </row>
    <row r="403" spans="4:5" x14ac:dyDescent="0.45">
      <c r="D403" s="23"/>
      <c r="E403" s="23"/>
    </row>
    <row r="404" spans="4:5" x14ac:dyDescent="0.45">
      <c r="D404" s="23"/>
      <c r="E404" s="23"/>
    </row>
    <row r="405" spans="4:5" x14ac:dyDescent="0.45">
      <c r="D405" s="23"/>
      <c r="E405" s="23"/>
    </row>
    <row r="406" spans="4:5" x14ac:dyDescent="0.45">
      <c r="D406" s="23"/>
      <c r="E406" s="23"/>
    </row>
    <row r="407" spans="4:5" x14ac:dyDescent="0.45">
      <c r="D407" s="23"/>
      <c r="E407" s="23"/>
    </row>
    <row r="408" spans="4:5" x14ac:dyDescent="0.45">
      <c r="D408" s="23"/>
      <c r="E408" s="23"/>
    </row>
    <row r="409" spans="4:5" x14ac:dyDescent="0.45">
      <c r="D409" s="23"/>
      <c r="E409" s="23"/>
    </row>
    <row r="410" spans="4:5" x14ac:dyDescent="0.45">
      <c r="D410" s="23"/>
      <c r="E410" s="23"/>
    </row>
    <row r="411" spans="4:5" x14ac:dyDescent="0.45">
      <c r="D411" s="23"/>
      <c r="E411" s="23"/>
    </row>
    <row r="412" spans="4:5" x14ac:dyDescent="0.45">
      <c r="D412" s="23"/>
      <c r="E412" s="23"/>
    </row>
    <row r="413" spans="4:5" x14ac:dyDescent="0.45">
      <c r="D413" s="23"/>
      <c r="E413" s="23"/>
    </row>
    <row r="414" spans="4:5" x14ac:dyDescent="0.45">
      <c r="D414" s="23"/>
      <c r="E414" s="23"/>
    </row>
    <row r="415" spans="4:5" x14ac:dyDescent="0.45">
      <c r="D415" s="23"/>
      <c r="E415" s="23"/>
    </row>
    <row r="416" spans="4:5" x14ac:dyDescent="0.45">
      <c r="D416" s="23"/>
      <c r="E416" s="23"/>
    </row>
    <row r="417" spans="4:5" x14ac:dyDescent="0.45">
      <c r="D417" s="23"/>
      <c r="E417" s="23"/>
    </row>
    <row r="418" spans="4:5" x14ac:dyDescent="0.45">
      <c r="D418" s="23"/>
      <c r="E418" s="23"/>
    </row>
    <row r="419" spans="4:5" x14ac:dyDescent="0.45">
      <c r="D419" s="23"/>
      <c r="E419" s="23"/>
    </row>
    <row r="420" spans="4:5" x14ac:dyDescent="0.45">
      <c r="D420" s="23"/>
      <c r="E420" s="23"/>
    </row>
    <row r="421" spans="4:5" x14ac:dyDescent="0.45">
      <c r="D421" s="23"/>
      <c r="E421" s="23"/>
    </row>
    <row r="422" spans="4:5" x14ac:dyDescent="0.45">
      <c r="D422" s="23"/>
      <c r="E422" s="23"/>
    </row>
    <row r="423" spans="4:5" x14ac:dyDescent="0.45">
      <c r="D423" s="23"/>
      <c r="E423" s="23"/>
    </row>
    <row r="424" spans="4:5" x14ac:dyDescent="0.45">
      <c r="D424" s="23"/>
      <c r="E424" s="23"/>
    </row>
    <row r="425" spans="4:5" x14ac:dyDescent="0.45">
      <c r="D425" s="23"/>
      <c r="E425" s="23"/>
    </row>
    <row r="426" spans="4:5" x14ac:dyDescent="0.45">
      <c r="D426" s="23"/>
      <c r="E426" s="23"/>
    </row>
    <row r="427" spans="4:5" x14ac:dyDescent="0.45">
      <c r="D427" s="23"/>
      <c r="E427" s="23"/>
    </row>
    <row r="428" spans="4:5" x14ac:dyDescent="0.45">
      <c r="D428" s="23"/>
      <c r="E428" s="23"/>
    </row>
    <row r="429" spans="4:5" x14ac:dyDescent="0.45">
      <c r="D429" s="23"/>
      <c r="E429" s="23"/>
    </row>
    <row r="430" spans="4:5" x14ac:dyDescent="0.45">
      <c r="D430" s="23"/>
      <c r="E430" s="23"/>
    </row>
    <row r="431" spans="4:5" x14ac:dyDescent="0.45">
      <c r="D431" s="23"/>
      <c r="E431" s="23"/>
    </row>
    <row r="432" spans="4:5" x14ac:dyDescent="0.45">
      <c r="D432" s="23"/>
      <c r="E432" s="23"/>
    </row>
    <row r="433" spans="4:5" x14ac:dyDescent="0.45">
      <c r="D433" s="23"/>
      <c r="E433" s="23"/>
    </row>
    <row r="434" spans="4:5" x14ac:dyDescent="0.45">
      <c r="D434" s="23"/>
      <c r="E434" s="23"/>
    </row>
    <row r="435" spans="4:5" x14ac:dyDescent="0.45">
      <c r="D435" s="23"/>
      <c r="E435" s="23"/>
    </row>
    <row r="436" spans="4:5" x14ac:dyDescent="0.45">
      <c r="D436" s="23"/>
      <c r="E436" s="23"/>
    </row>
    <row r="437" spans="4:5" x14ac:dyDescent="0.45">
      <c r="D437" s="23"/>
      <c r="E437" s="23"/>
    </row>
    <row r="438" spans="4:5" x14ac:dyDescent="0.45">
      <c r="D438" s="23"/>
      <c r="E438" s="23"/>
    </row>
    <row r="439" spans="4:5" x14ac:dyDescent="0.45">
      <c r="D439" s="23"/>
      <c r="E439" s="23"/>
    </row>
    <row r="440" spans="4:5" x14ac:dyDescent="0.45">
      <c r="D440" s="23"/>
      <c r="E440" s="23"/>
    </row>
    <row r="441" spans="4:5" x14ac:dyDescent="0.45">
      <c r="D441" s="23"/>
      <c r="E441" s="23"/>
    </row>
    <row r="442" spans="4:5" x14ac:dyDescent="0.45">
      <c r="D442" s="23"/>
      <c r="E442" s="23"/>
    </row>
    <row r="443" spans="4:5" x14ac:dyDescent="0.45">
      <c r="D443" s="23"/>
      <c r="E443" s="23"/>
    </row>
    <row r="444" spans="4:5" x14ac:dyDescent="0.45">
      <c r="D444" s="23"/>
      <c r="E444" s="23"/>
    </row>
    <row r="445" spans="4:5" x14ac:dyDescent="0.45">
      <c r="D445" s="23"/>
      <c r="E445" s="23"/>
    </row>
    <row r="446" spans="4:5" x14ac:dyDescent="0.45">
      <c r="D446" s="23"/>
      <c r="E446" s="23"/>
    </row>
    <row r="447" spans="4:5" x14ac:dyDescent="0.45">
      <c r="D447" s="23"/>
      <c r="E447" s="23"/>
    </row>
    <row r="448" spans="4:5" x14ac:dyDescent="0.45">
      <c r="D448" s="23"/>
      <c r="E448" s="23"/>
    </row>
    <row r="449" spans="4:5" x14ac:dyDescent="0.45">
      <c r="D449" s="23"/>
      <c r="E449" s="23"/>
    </row>
    <row r="450" spans="4:5" x14ac:dyDescent="0.45">
      <c r="D450" s="23"/>
      <c r="E450" s="23"/>
    </row>
    <row r="451" spans="4:5" x14ac:dyDescent="0.45">
      <c r="D451" s="23"/>
      <c r="E451" s="23"/>
    </row>
    <row r="452" spans="4:5" x14ac:dyDescent="0.45">
      <c r="D452" s="23"/>
      <c r="E452" s="23"/>
    </row>
    <row r="453" spans="4:5" x14ac:dyDescent="0.45">
      <c r="D453" s="23"/>
      <c r="E453" s="23"/>
    </row>
    <row r="454" spans="4:5" x14ac:dyDescent="0.45">
      <c r="D454" s="23"/>
      <c r="E454" s="23"/>
    </row>
    <row r="455" spans="4:5" x14ac:dyDescent="0.45">
      <c r="D455" s="23"/>
      <c r="E455" s="23"/>
    </row>
    <row r="456" spans="4:5" x14ac:dyDescent="0.45">
      <c r="D456" s="23"/>
      <c r="E456" s="23"/>
    </row>
    <row r="457" spans="4:5" x14ac:dyDescent="0.45">
      <c r="D457" s="23"/>
      <c r="E457" s="23"/>
    </row>
    <row r="458" spans="4:5" x14ac:dyDescent="0.45">
      <c r="D458" s="23"/>
      <c r="E458" s="23"/>
    </row>
    <row r="459" spans="4:5" x14ac:dyDescent="0.45">
      <c r="D459" s="23"/>
      <c r="E459" s="23"/>
    </row>
    <row r="460" spans="4:5" x14ac:dyDescent="0.45">
      <c r="D460" s="23"/>
      <c r="E460" s="23"/>
    </row>
    <row r="461" spans="4:5" x14ac:dyDescent="0.45">
      <c r="D461" s="23"/>
      <c r="E461" s="23"/>
    </row>
    <row r="462" spans="4:5" x14ac:dyDescent="0.45">
      <c r="D462" s="23"/>
      <c r="E462" s="23"/>
    </row>
    <row r="463" spans="4:5" x14ac:dyDescent="0.45">
      <c r="D463" s="23"/>
      <c r="E463" s="23"/>
    </row>
    <row r="464" spans="4:5" x14ac:dyDescent="0.45">
      <c r="D464" s="23"/>
      <c r="E464" s="23"/>
    </row>
    <row r="465" spans="4:5" x14ac:dyDescent="0.45">
      <c r="D465" s="23"/>
      <c r="E465" s="23"/>
    </row>
    <row r="466" spans="4:5" x14ac:dyDescent="0.45">
      <c r="D466" s="23"/>
      <c r="E466" s="23"/>
    </row>
    <row r="467" spans="4:5" x14ac:dyDescent="0.45">
      <c r="D467" s="23"/>
      <c r="E467" s="23"/>
    </row>
    <row r="468" spans="4:5" x14ac:dyDescent="0.45">
      <c r="D468" s="23"/>
      <c r="E468" s="23"/>
    </row>
    <row r="469" spans="4:5" x14ac:dyDescent="0.45">
      <c r="D469" s="23"/>
      <c r="E469" s="23"/>
    </row>
    <row r="470" spans="4:5" x14ac:dyDescent="0.45">
      <c r="D470" s="23"/>
      <c r="E470" s="23"/>
    </row>
    <row r="471" spans="4:5" x14ac:dyDescent="0.45">
      <c r="D471" s="23"/>
      <c r="E471" s="23"/>
    </row>
    <row r="472" spans="4:5" x14ac:dyDescent="0.45">
      <c r="D472" s="23"/>
      <c r="E472" s="23"/>
    </row>
    <row r="473" spans="4:5" x14ac:dyDescent="0.45">
      <c r="D473" s="23"/>
      <c r="E473" s="23"/>
    </row>
    <row r="474" spans="4:5" x14ac:dyDescent="0.45">
      <c r="D474" s="23"/>
      <c r="E474" s="23"/>
    </row>
    <row r="475" spans="4:5" x14ac:dyDescent="0.45">
      <c r="D475" s="23"/>
      <c r="E475" s="23"/>
    </row>
    <row r="476" spans="4:5" x14ac:dyDescent="0.45">
      <c r="D476" s="23"/>
      <c r="E476" s="23"/>
    </row>
    <row r="477" spans="4:5" x14ac:dyDescent="0.45">
      <c r="D477" s="23"/>
      <c r="E477" s="23"/>
    </row>
    <row r="478" spans="4:5" x14ac:dyDescent="0.45">
      <c r="D478" s="23"/>
      <c r="E478" s="23"/>
    </row>
    <row r="479" spans="4:5" x14ac:dyDescent="0.45">
      <c r="D479" s="23"/>
      <c r="E479" s="23"/>
    </row>
    <row r="480" spans="4:5" x14ac:dyDescent="0.45">
      <c r="D480" s="23"/>
      <c r="E480" s="23"/>
    </row>
    <row r="481" spans="4:5" x14ac:dyDescent="0.45">
      <c r="D481" s="23"/>
      <c r="E481" s="23"/>
    </row>
    <row r="482" spans="4:5" x14ac:dyDescent="0.45">
      <c r="D482" s="23"/>
      <c r="E482" s="23"/>
    </row>
    <row r="483" spans="4:5" x14ac:dyDescent="0.45">
      <c r="D483" s="23"/>
      <c r="E483" s="23"/>
    </row>
    <row r="484" spans="4:5" x14ac:dyDescent="0.45">
      <c r="D484" s="23"/>
      <c r="E484" s="23"/>
    </row>
    <row r="485" spans="4:5" x14ac:dyDescent="0.45">
      <c r="D485" s="23"/>
      <c r="E485" s="23"/>
    </row>
    <row r="486" spans="4:5" x14ac:dyDescent="0.45">
      <c r="D486" s="23"/>
      <c r="E486" s="23"/>
    </row>
    <row r="487" spans="4:5" x14ac:dyDescent="0.45">
      <c r="D487" s="23"/>
      <c r="E487" s="23"/>
    </row>
    <row r="488" spans="4:5" x14ac:dyDescent="0.45">
      <c r="D488" s="23"/>
      <c r="E488" s="23"/>
    </row>
    <row r="489" spans="4:5" x14ac:dyDescent="0.45">
      <c r="D489" s="23"/>
      <c r="E489" s="23"/>
    </row>
    <row r="490" spans="4:5" x14ac:dyDescent="0.45">
      <c r="D490" s="23"/>
      <c r="E490" s="23"/>
    </row>
    <row r="491" spans="4:5" x14ac:dyDescent="0.45">
      <c r="D491" s="23"/>
      <c r="E491" s="23"/>
    </row>
    <row r="492" spans="4:5" x14ac:dyDescent="0.45">
      <c r="D492" s="23"/>
      <c r="E492" s="23"/>
    </row>
    <row r="493" spans="4:5" x14ac:dyDescent="0.45">
      <c r="D493" s="23"/>
      <c r="E493" s="23"/>
    </row>
    <row r="494" spans="4:5" x14ac:dyDescent="0.45">
      <c r="D494" s="23"/>
      <c r="E494" s="23"/>
    </row>
    <row r="495" spans="4:5" x14ac:dyDescent="0.45">
      <c r="D495" s="23"/>
      <c r="E495" s="23"/>
    </row>
    <row r="496" spans="4:5" x14ac:dyDescent="0.45">
      <c r="D496" s="23"/>
      <c r="E496" s="23"/>
    </row>
    <row r="497" spans="4:5" x14ac:dyDescent="0.45">
      <c r="D497" s="23"/>
      <c r="E497" s="23"/>
    </row>
    <row r="498" spans="4:5" x14ac:dyDescent="0.45">
      <c r="D498" s="23"/>
      <c r="E498" s="23"/>
    </row>
    <row r="499" spans="4:5" x14ac:dyDescent="0.45">
      <c r="D499" s="23"/>
      <c r="E499" s="23"/>
    </row>
    <row r="500" spans="4:5" x14ac:dyDescent="0.45">
      <c r="D500" s="23"/>
      <c r="E500" s="23"/>
    </row>
    <row r="501" spans="4:5" x14ac:dyDescent="0.45">
      <c r="D501" s="23"/>
      <c r="E501" s="23"/>
    </row>
    <row r="502" spans="4:5" x14ac:dyDescent="0.45">
      <c r="D502" s="23"/>
      <c r="E502" s="23"/>
    </row>
    <row r="503" spans="4:5" x14ac:dyDescent="0.45">
      <c r="D503" s="23"/>
      <c r="E503" s="23"/>
    </row>
    <row r="504" spans="4:5" x14ac:dyDescent="0.45">
      <c r="D504" s="23"/>
      <c r="E504" s="23"/>
    </row>
    <row r="505" spans="4:5" x14ac:dyDescent="0.45">
      <c r="D505" s="23"/>
      <c r="E505" s="23"/>
    </row>
    <row r="506" spans="4:5" x14ac:dyDescent="0.45">
      <c r="D506" s="23"/>
      <c r="E506" s="23"/>
    </row>
    <row r="507" spans="4:5" x14ac:dyDescent="0.45">
      <c r="D507" s="23"/>
      <c r="E507" s="23"/>
    </row>
    <row r="508" spans="4:5" x14ac:dyDescent="0.45">
      <c r="D508" s="23"/>
      <c r="E508" s="23"/>
    </row>
    <row r="509" spans="4:5" x14ac:dyDescent="0.45">
      <c r="D509" s="23"/>
      <c r="E509" s="23"/>
    </row>
    <row r="510" spans="4:5" x14ac:dyDescent="0.45">
      <c r="D510" s="23"/>
      <c r="E510" s="23"/>
    </row>
    <row r="511" spans="4:5" x14ac:dyDescent="0.45">
      <c r="D511" s="23"/>
      <c r="E511" s="23"/>
    </row>
    <row r="512" spans="4:5" x14ac:dyDescent="0.45">
      <c r="D512" s="23"/>
      <c r="E512" s="23"/>
    </row>
    <row r="513" spans="4:5" x14ac:dyDescent="0.45">
      <c r="D513" s="23"/>
      <c r="E513" s="23"/>
    </row>
    <row r="514" spans="4:5" x14ac:dyDescent="0.45">
      <c r="D514" s="23"/>
      <c r="E514" s="23"/>
    </row>
    <row r="515" spans="4:5" x14ac:dyDescent="0.45">
      <c r="D515" s="23"/>
      <c r="E515" s="23"/>
    </row>
    <row r="516" spans="4:5" x14ac:dyDescent="0.45">
      <c r="D516" s="23"/>
      <c r="E516" s="23"/>
    </row>
    <row r="517" spans="4:5" x14ac:dyDescent="0.45">
      <c r="D517" s="23"/>
      <c r="E517" s="23"/>
    </row>
    <row r="518" spans="4:5" x14ac:dyDescent="0.45">
      <c r="D518" s="23"/>
      <c r="E518" s="23"/>
    </row>
    <row r="519" spans="4:5" x14ac:dyDescent="0.45">
      <c r="D519" s="23"/>
      <c r="E519" s="23"/>
    </row>
    <row r="520" spans="4:5" x14ac:dyDescent="0.45">
      <c r="D520" s="23"/>
      <c r="E520" s="23"/>
    </row>
    <row r="521" spans="4:5" x14ac:dyDescent="0.45">
      <c r="D521" s="23"/>
      <c r="E521" s="23"/>
    </row>
    <row r="522" spans="4:5" x14ac:dyDescent="0.45">
      <c r="D522" s="23"/>
      <c r="E522" s="23"/>
    </row>
    <row r="523" spans="4:5" x14ac:dyDescent="0.45">
      <c r="D523" s="23"/>
      <c r="E523" s="23"/>
    </row>
    <row r="524" spans="4:5" x14ac:dyDescent="0.45">
      <c r="D524" s="23"/>
      <c r="E524" s="23"/>
    </row>
    <row r="525" spans="4:5" x14ac:dyDescent="0.45">
      <c r="D525" s="23"/>
      <c r="E525" s="23"/>
    </row>
    <row r="526" spans="4:5" x14ac:dyDescent="0.45">
      <c r="D526" s="23"/>
      <c r="E526" s="23"/>
    </row>
    <row r="527" spans="4:5" x14ac:dyDescent="0.45">
      <c r="D527" s="23"/>
      <c r="E527" s="23"/>
    </row>
    <row r="528" spans="4:5" x14ac:dyDescent="0.45">
      <c r="D528" s="23"/>
      <c r="E528" s="23"/>
    </row>
    <row r="529" spans="4:5" x14ac:dyDescent="0.45">
      <c r="D529" s="23"/>
      <c r="E529" s="23"/>
    </row>
    <row r="530" spans="4:5" x14ac:dyDescent="0.45">
      <c r="D530" s="23"/>
      <c r="E530" s="23"/>
    </row>
    <row r="531" spans="4:5" x14ac:dyDescent="0.45">
      <c r="D531" s="23"/>
      <c r="E531" s="23"/>
    </row>
    <row r="532" spans="4:5" x14ac:dyDescent="0.45">
      <c r="D532" s="23"/>
      <c r="E532" s="23"/>
    </row>
    <row r="533" spans="4:5" x14ac:dyDescent="0.45">
      <c r="D533" s="23"/>
      <c r="E533" s="23"/>
    </row>
    <row r="534" spans="4:5" x14ac:dyDescent="0.45">
      <c r="D534" s="23"/>
      <c r="E534" s="23"/>
    </row>
    <row r="535" spans="4:5" x14ac:dyDescent="0.45">
      <c r="D535" s="23"/>
      <c r="E535" s="23"/>
    </row>
    <row r="536" spans="4:5" x14ac:dyDescent="0.45">
      <c r="D536" s="23"/>
      <c r="E536" s="23"/>
    </row>
    <row r="537" spans="4:5" x14ac:dyDescent="0.45">
      <c r="D537" s="23"/>
      <c r="E537" s="23"/>
    </row>
    <row r="538" spans="4:5" x14ac:dyDescent="0.45">
      <c r="D538" s="23"/>
      <c r="E538" s="23"/>
    </row>
    <row r="539" spans="4:5" x14ac:dyDescent="0.45">
      <c r="D539" s="23"/>
      <c r="E539" s="23"/>
    </row>
    <row r="540" spans="4:5" x14ac:dyDescent="0.45">
      <c r="D540" s="23"/>
      <c r="E540" s="23"/>
    </row>
    <row r="541" spans="4:5" x14ac:dyDescent="0.45">
      <c r="D541" s="23"/>
      <c r="E541" s="23"/>
    </row>
    <row r="542" spans="4:5" x14ac:dyDescent="0.45">
      <c r="D542" s="23"/>
      <c r="E542" s="23"/>
    </row>
    <row r="543" spans="4:5" x14ac:dyDescent="0.45">
      <c r="D543" s="23"/>
      <c r="E543" s="23"/>
    </row>
    <row r="544" spans="4:5" x14ac:dyDescent="0.45">
      <c r="D544" s="23"/>
      <c r="E544" s="23"/>
    </row>
    <row r="545" spans="4:5" x14ac:dyDescent="0.45">
      <c r="D545" s="23"/>
      <c r="E545" s="23"/>
    </row>
    <row r="546" spans="4:5" x14ac:dyDescent="0.45">
      <c r="D546" s="23"/>
      <c r="E546" s="23"/>
    </row>
    <row r="547" spans="4:5" x14ac:dyDescent="0.45">
      <c r="D547" s="23"/>
      <c r="E547" s="23"/>
    </row>
    <row r="548" spans="4:5" x14ac:dyDescent="0.45">
      <c r="D548" s="23"/>
      <c r="E548" s="23"/>
    </row>
    <row r="549" spans="4:5" x14ac:dyDescent="0.45">
      <c r="D549" s="23"/>
      <c r="E549" s="23"/>
    </row>
    <row r="550" spans="4:5" x14ac:dyDescent="0.45">
      <c r="D550" s="23"/>
      <c r="E550" s="23"/>
    </row>
    <row r="551" spans="4:5" x14ac:dyDescent="0.45">
      <c r="D551" s="23"/>
      <c r="E551" s="23"/>
    </row>
    <row r="552" spans="4:5" x14ac:dyDescent="0.45">
      <c r="D552" s="23"/>
      <c r="E552" s="23"/>
    </row>
    <row r="553" spans="4:5" x14ac:dyDescent="0.45">
      <c r="D553" s="23"/>
      <c r="E553" s="23"/>
    </row>
    <row r="554" spans="4:5" x14ac:dyDescent="0.45">
      <c r="D554" s="23"/>
      <c r="E554" s="23"/>
    </row>
    <row r="555" spans="4:5" x14ac:dyDescent="0.45">
      <c r="D555" s="23"/>
      <c r="E555" s="23"/>
    </row>
    <row r="556" spans="4:5" x14ac:dyDescent="0.45">
      <c r="D556" s="23"/>
      <c r="E556" s="23"/>
    </row>
    <row r="557" spans="4:5" x14ac:dyDescent="0.45">
      <c r="D557" s="23"/>
      <c r="E557" s="23"/>
    </row>
    <row r="558" spans="4:5" x14ac:dyDescent="0.45">
      <c r="D558" s="23"/>
      <c r="E558" s="23"/>
    </row>
    <row r="559" spans="4:5" x14ac:dyDescent="0.45">
      <c r="D559" s="23"/>
      <c r="E559" s="23"/>
    </row>
    <row r="560" spans="4:5" x14ac:dyDescent="0.45">
      <c r="D560" s="23"/>
      <c r="E560" s="23"/>
    </row>
    <row r="561" spans="4:5" x14ac:dyDescent="0.45">
      <c r="D561" s="23"/>
      <c r="E561" s="23"/>
    </row>
    <row r="562" spans="4:5" x14ac:dyDescent="0.45">
      <c r="D562" s="23"/>
      <c r="E562" s="23"/>
    </row>
    <row r="563" spans="4:5" x14ac:dyDescent="0.45">
      <c r="D563" s="23"/>
      <c r="E563" s="23"/>
    </row>
    <row r="564" spans="4:5" x14ac:dyDescent="0.45">
      <c r="D564" s="23"/>
      <c r="E564" s="23"/>
    </row>
    <row r="565" spans="4:5" x14ac:dyDescent="0.45">
      <c r="D565" s="23"/>
      <c r="E565" s="23"/>
    </row>
    <row r="566" spans="4:5" x14ac:dyDescent="0.45">
      <c r="D566" s="23"/>
      <c r="E566" s="23"/>
    </row>
    <row r="567" spans="4:5" x14ac:dyDescent="0.45">
      <c r="D567" s="23"/>
      <c r="E567" s="23"/>
    </row>
    <row r="568" spans="4:5" x14ac:dyDescent="0.45">
      <c r="D568" s="23"/>
      <c r="E568" s="23"/>
    </row>
    <row r="569" spans="4:5" x14ac:dyDescent="0.45">
      <c r="D569" s="23"/>
      <c r="E569" s="23"/>
    </row>
    <row r="570" spans="4:5" x14ac:dyDescent="0.45">
      <c r="D570" s="23"/>
      <c r="E570" s="23"/>
    </row>
    <row r="571" spans="4:5" x14ac:dyDescent="0.45">
      <c r="D571" s="23"/>
      <c r="E571" s="23"/>
    </row>
    <row r="572" spans="4:5" x14ac:dyDescent="0.45">
      <c r="D572" s="23"/>
      <c r="E572" s="23"/>
    </row>
    <row r="573" spans="4:5" x14ac:dyDescent="0.45">
      <c r="D573" s="23"/>
      <c r="E573" s="23"/>
    </row>
    <row r="574" spans="4:5" x14ac:dyDescent="0.45">
      <c r="D574" s="23"/>
      <c r="E574" s="23"/>
    </row>
    <row r="575" spans="4:5" x14ac:dyDescent="0.45">
      <c r="D575" s="23"/>
      <c r="E575" s="23"/>
    </row>
    <row r="576" spans="4:5" x14ac:dyDescent="0.45">
      <c r="D576" s="23"/>
      <c r="E576" s="23"/>
    </row>
    <row r="577" spans="4:5" x14ac:dyDescent="0.45">
      <c r="D577" s="23"/>
      <c r="E577" s="23"/>
    </row>
    <row r="578" spans="4:5" x14ac:dyDescent="0.45">
      <c r="D578" s="23"/>
      <c r="E578" s="23"/>
    </row>
    <row r="579" spans="4:5" x14ac:dyDescent="0.45">
      <c r="D579" s="23"/>
      <c r="E579" s="23"/>
    </row>
    <row r="580" spans="4:5" x14ac:dyDescent="0.45">
      <c r="D580" s="23"/>
      <c r="E580" s="23"/>
    </row>
    <row r="581" spans="4:5" x14ac:dyDescent="0.45">
      <c r="D581" s="23"/>
      <c r="E581" s="23"/>
    </row>
    <row r="582" spans="4:5" x14ac:dyDescent="0.45">
      <c r="D582" s="23"/>
      <c r="E582" s="23"/>
    </row>
    <row r="583" spans="4:5" x14ac:dyDescent="0.45">
      <c r="D583" s="23"/>
      <c r="E583" s="23"/>
    </row>
    <row r="584" spans="4:5" x14ac:dyDescent="0.45">
      <c r="D584" s="23"/>
      <c r="E584" s="23"/>
    </row>
    <row r="585" spans="4:5" x14ac:dyDescent="0.45">
      <c r="D585" s="23"/>
      <c r="E585" s="23"/>
    </row>
    <row r="586" spans="4:5" x14ac:dyDescent="0.45">
      <c r="D586" s="23"/>
      <c r="E586" s="23"/>
    </row>
    <row r="587" spans="4:5" x14ac:dyDescent="0.45">
      <c r="D587" s="23"/>
      <c r="E587" s="23"/>
    </row>
    <row r="588" spans="4:5" x14ac:dyDescent="0.45">
      <c r="D588" s="23"/>
      <c r="E588" s="23"/>
    </row>
    <row r="589" spans="4:5" x14ac:dyDescent="0.45">
      <c r="D589" s="23"/>
      <c r="E589" s="23"/>
    </row>
    <row r="590" spans="4:5" x14ac:dyDescent="0.45">
      <c r="D590" s="23"/>
      <c r="E590" s="23"/>
    </row>
    <row r="591" spans="4:5" x14ac:dyDescent="0.45">
      <c r="D591" s="23"/>
      <c r="E591" s="23"/>
    </row>
    <row r="592" spans="4:5" x14ac:dyDescent="0.45">
      <c r="D592" s="23"/>
      <c r="E592" s="23"/>
    </row>
    <row r="593" spans="4:5" x14ac:dyDescent="0.45">
      <c r="D593" s="23"/>
      <c r="E593" s="23"/>
    </row>
    <row r="594" spans="4:5" x14ac:dyDescent="0.45">
      <c r="D594" s="23"/>
      <c r="E594" s="23"/>
    </row>
    <row r="595" spans="4:5" x14ac:dyDescent="0.45">
      <c r="D595" s="23"/>
      <c r="E595" s="23"/>
    </row>
    <row r="596" spans="4:5" x14ac:dyDescent="0.45">
      <c r="D596" s="23"/>
      <c r="E596" s="23"/>
    </row>
    <row r="597" spans="4:5" x14ac:dyDescent="0.45">
      <c r="D597" s="23"/>
      <c r="E597" s="23"/>
    </row>
    <row r="598" spans="4:5" x14ac:dyDescent="0.45">
      <c r="D598" s="23"/>
      <c r="E598" s="23"/>
    </row>
    <row r="599" spans="4:5" x14ac:dyDescent="0.45">
      <c r="D599" s="23"/>
      <c r="E599" s="23"/>
    </row>
    <row r="600" spans="4:5" x14ac:dyDescent="0.45">
      <c r="D600" s="23"/>
      <c r="E600" s="23"/>
    </row>
    <row r="601" spans="4:5" x14ac:dyDescent="0.45">
      <c r="D601" s="23"/>
      <c r="E601" s="23"/>
    </row>
    <row r="602" spans="4:5" x14ac:dyDescent="0.45">
      <c r="D602" s="23"/>
      <c r="E602" s="23"/>
    </row>
    <row r="603" spans="4:5" x14ac:dyDescent="0.45">
      <c r="D603" s="23"/>
      <c r="E603" s="23"/>
    </row>
    <row r="604" spans="4:5" x14ac:dyDescent="0.45">
      <c r="D604" s="23"/>
      <c r="E604" s="23"/>
    </row>
    <row r="605" spans="4:5" x14ac:dyDescent="0.45">
      <c r="D605" s="23"/>
      <c r="E605" s="23"/>
    </row>
    <row r="606" spans="4:5" x14ac:dyDescent="0.45">
      <c r="D606" s="23"/>
      <c r="E606" s="23"/>
    </row>
    <row r="607" spans="4:5" x14ac:dyDescent="0.45">
      <c r="D607" s="23"/>
      <c r="E607" s="23"/>
    </row>
    <row r="608" spans="4:5" x14ac:dyDescent="0.45">
      <c r="D608" s="23"/>
      <c r="E608" s="23"/>
    </row>
    <row r="609" spans="4:5" x14ac:dyDescent="0.45">
      <c r="D609" s="23"/>
      <c r="E609" s="23"/>
    </row>
    <row r="610" spans="4:5" x14ac:dyDescent="0.45">
      <c r="D610" s="23"/>
      <c r="E610" s="23"/>
    </row>
    <row r="611" spans="4:5" x14ac:dyDescent="0.45">
      <c r="D611" s="23"/>
      <c r="E611" s="23"/>
    </row>
    <row r="612" spans="4:5" x14ac:dyDescent="0.45">
      <c r="D612" s="23"/>
      <c r="E612" s="23"/>
    </row>
    <row r="613" spans="4:5" x14ac:dyDescent="0.45">
      <c r="D613" s="23"/>
      <c r="E613" s="23"/>
    </row>
    <row r="614" spans="4:5" x14ac:dyDescent="0.45">
      <c r="D614" s="23"/>
      <c r="E614" s="23"/>
    </row>
    <row r="615" spans="4:5" x14ac:dyDescent="0.45">
      <c r="D615" s="23"/>
      <c r="E615" s="23"/>
    </row>
    <row r="616" spans="4:5" x14ac:dyDescent="0.45">
      <c r="D616" s="23"/>
      <c r="E616" s="23"/>
    </row>
    <row r="617" spans="4:5" x14ac:dyDescent="0.45">
      <c r="D617" s="23"/>
      <c r="E617" s="23"/>
    </row>
    <row r="618" spans="4:5" x14ac:dyDescent="0.45">
      <c r="D618" s="23"/>
      <c r="E618" s="23"/>
    </row>
    <row r="619" spans="4:5" x14ac:dyDescent="0.45">
      <c r="D619" s="23"/>
      <c r="E619" s="23"/>
    </row>
    <row r="620" spans="4:5" x14ac:dyDescent="0.45">
      <c r="D620" s="23"/>
      <c r="E620" s="23"/>
    </row>
    <row r="621" spans="4:5" x14ac:dyDescent="0.45">
      <c r="D621" s="23"/>
      <c r="E621" s="23"/>
    </row>
    <row r="622" spans="4:5" x14ac:dyDescent="0.45">
      <c r="D622" s="23"/>
      <c r="E622" s="23"/>
    </row>
    <row r="623" spans="4:5" x14ac:dyDescent="0.45">
      <c r="D623" s="23"/>
      <c r="E623" s="23"/>
    </row>
    <row r="624" spans="4:5" x14ac:dyDescent="0.45">
      <c r="D624" s="23"/>
      <c r="E624" s="23"/>
    </row>
    <row r="625" spans="4:5" x14ac:dyDescent="0.45">
      <c r="D625" s="23"/>
      <c r="E625" s="23"/>
    </row>
    <row r="626" spans="4:5" x14ac:dyDescent="0.45">
      <c r="D626" s="23"/>
      <c r="E626" s="23"/>
    </row>
    <row r="627" spans="4:5" x14ac:dyDescent="0.45">
      <c r="D627" s="23"/>
      <c r="E627" s="23"/>
    </row>
    <row r="628" spans="4:5" x14ac:dyDescent="0.45">
      <c r="D628" s="23"/>
      <c r="E628" s="23"/>
    </row>
    <row r="629" spans="4:5" x14ac:dyDescent="0.45">
      <c r="D629" s="23"/>
      <c r="E629" s="23"/>
    </row>
    <row r="630" spans="4:5" x14ac:dyDescent="0.45">
      <c r="D630" s="23"/>
      <c r="E630" s="23"/>
    </row>
    <row r="631" spans="4:5" x14ac:dyDescent="0.45">
      <c r="D631" s="23"/>
      <c r="E631" s="23"/>
    </row>
    <row r="632" spans="4:5" x14ac:dyDescent="0.45">
      <c r="D632" s="23"/>
      <c r="E632" s="23"/>
    </row>
    <row r="633" spans="4:5" x14ac:dyDescent="0.45">
      <c r="D633" s="23"/>
      <c r="E633" s="23"/>
    </row>
    <row r="634" spans="4:5" x14ac:dyDescent="0.45">
      <c r="D634" s="23"/>
      <c r="E634" s="23"/>
    </row>
    <row r="635" spans="4:5" x14ac:dyDescent="0.45">
      <c r="D635" s="23"/>
      <c r="E635" s="23"/>
    </row>
    <row r="636" spans="4:5" x14ac:dyDescent="0.45">
      <c r="D636" s="23"/>
      <c r="E636" s="23"/>
    </row>
    <row r="637" spans="4:5" x14ac:dyDescent="0.45">
      <c r="D637" s="23"/>
      <c r="E637" s="23"/>
    </row>
    <row r="638" spans="4:5" x14ac:dyDescent="0.45">
      <c r="D638" s="23"/>
      <c r="E638" s="23"/>
    </row>
    <row r="639" spans="4:5" x14ac:dyDescent="0.45">
      <c r="D639" s="23"/>
      <c r="E639" s="23"/>
    </row>
    <row r="640" spans="4:5" x14ac:dyDescent="0.45">
      <c r="D640" s="23"/>
      <c r="E640" s="23"/>
    </row>
    <row r="641" spans="4:5" x14ac:dyDescent="0.45">
      <c r="D641" s="23"/>
      <c r="E641" s="23"/>
    </row>
    <row r="642" spans="4:5" x14ac:dyDescent="0.45">
      <c r="D642" s="23"/>
      <c r="E642" s="23"/>
    </row>
    <row r="643" spans="4:5" x14ac:dyDescent="0.45">
      <c r="D643" s="23"/>
      <c r="E643" s="23"/>
    </row>
    <row r="644" spans="4:5" x14ac:dyDescent="0.45">
      <c r="D644" s="23"/>
      <c r="E644" s="23"/>
    </row>
    <row r="645" spans="4:5" x14ac:dyDescent="0.45">
      <c r="D645" s="23"/>
      <c r="E645" s="23"/>
    </row>
    <row r="646" spans="4:5" x14ac:dyDescent="0.45">
      <c r="D646" s="23"/>
      <c r="E646" s="23"/>
    </row>
    <row r="647" spans="4:5" x14ac:dyDescent="0.45">
      <c r="D647" s="23"/>
      <c r="E647" s="23"/>
    </row>
    <row r="648" spans="4:5" x14ac:dyDescent="0.45">
      <c r="D648" s="23"/>
      <c r="E648" s="23"/>
    </row>
    <row r="649" spans="4:5" x14ac:dyDescent="0.45">
      <c r="D649" s="23"/>
      <c r="E649" s="23"/>
    </row>
    <row r="650" spans="4:5" x14ac:dyDescent="0.45">
      <c r="D650" s="23"/>
      <c r="E650" s="23"/>
    </row>
    <row r="651" spans="4:5" x14ac:dyDescent="0.45">
      <c r="D651" s="23"/>
      <c r="E651" s="23"/>
    </row>
    <row r="652" spans="4:5" x14ac:dyDescent="0.45">
      <c r="D652" s="23"/>
      <c r="E652" s="23"/>
    </row>
    <row r="653" spans="4:5" x14ac:dyDescent="0.45">
      <c r="D653" s="23"/>
      <c r="E653" s="23"/>
    </row>
    <row r="654" spans="4:5" x14ac:dyDescent="0.45">
      <c r="D654" s="23"/>
      <c r="E654" s="23"/>
    </row>
    <row r="655" spans="4:5" x14ac:dyDescent="0.45">
      <c r="D655" s="23"/>
      <c r="E655" s="23"/>
    </row>
    <row r="656" spans="4:5" x14ac:dyDescent="0.45">
      <c r="D656" s="23"/>
      <c r="E656" s="23"/>
    </row>
    <row r="657" spans="4:5" x14ac:dyDescent="0.45">
      <c r="D657" s="23"/>
      <c r="E657" s="23"/>
    </row>
    <row r="658" spans="4:5" x14ac:dyDescent="0.45">
      <c r="D658" s="23"/>
      <c r="E658" s="23"/>
    </row>
    <row r="659" spans="4:5" x14ac:dyDescent="0.45">
      <c r="D659" s="23"/>
      <c r="E659" s="23"/>
    </row>
    <row r="660" spans="4:5" x14ac:dyDescent="0.45">
      <c r="D660" s="23"/>
      <c r="E660" s="23"/>
    </row>
    <row r="661" spans="4:5" x14ac:dyDescent="0.45">
      <c r="D661" s="23"/>
      <c r="E661" s="23"/>
    </row>
    <row r="662" spans="4:5" x14ac:dyDescent="0.45">
      <c r="D662" s="23"/>
      <c r="E662" s="23"/>
    </row>
    <row r="663" spans="4:5" x14ac:dyDescent="0.45">
      <c r="D663" s="23"/>
      <c r="E663" s="23"/>
    </row>
    <row r="664" spans="4:5" x14ac:dyDescent="0.45">
      <c r="D664" s="23"/>
      <c r="E664" s="23"/>
    </row>
    <row r="665" spans="4:5" x14ac:dyDescent="0.45">
      <c r="D665" s="23"/>
      <c r="E665" s="23"/>
    </row>
    <row r="666" spans="4:5" x14ac:dyDescent="0.45">
      <c r="D666" s="23"/>
      <c r="E666" s="23"/>
    </row>
    <row r="667" spans="4:5" x14ac:dyDescent="0.45">
      <c r="D667" s="23"/>
      <c r="E667" s="23"/>
    </row>
    <row r="668" spans="4:5" x14ac:dyDescent="0.45">
      <c r="D668" s="23"/>
      <c r="E668" s="23"/>
    </row>
    <row r="669" spans="4:5" x14ac:dyDescent="0.45">
      <c r="D669" s="23"/>
      <c r="E669" s="23"/>
    </row>
    <row r="670" spans="4:5" x14ac:dyDescent="0.45">
      <c r="D670" s="23"/>
      <c r="E670" s="23"/>
    </row>
    <row r="671" spans="4:5" x14ac:dyDescent="0.45">
      <c r="D671" s="23"/>
      <c r="E671" s="23"/>
    </row>
    <row r="672" spans="4:5" x14ac:dyDescent="0.45">
      <c r="D672" s="23"/>
      <c r="E672" s="23"/>
    </row>
    <row r="673" spans="4:5" x14ac:dyDescent="0.45">
      <c r="D673" s="23"/>
      <c r="E673" s="23"/>
    </row>
    <row r="674" spans="4:5" x14ac:dyDescent="0.45">
      <c r="D674" s="23"/>
      <c r="E674" s="23"/>
    </row>
    <row r="675" spans="4:5" x14ac:dyDescent="0.45">
      <c r="D675" s="23"/>
      <c r="E675" s="23"/>
    </row>
    <row r="676" spans="4:5" x14ac:dyDescent="0.45">
      <c r="D676" s="23"/>
      <c r="E676" s="23"/>
    </row>
    <row r="677" spans="4:5" x14ac:dyDescent="0.45">
      <c r="D677" s="23"/>
      <c r="E677" s="23"/>
    </row>
    <row r="678" spans="4:5" x14ac:dyDescent="0.45">
      <c r="D678" s="23"/>
      <c r="E678" s="23"/>
    </row>
    <row r="679" spans="4:5" x14ac:dyDescent="0.45">
      <c r="D679" s="23"/>
      <c r="E679" s="23"/>
    </row>
    <row r="680" spans="4:5" x14ac:dyDescent="0.45">
      <c r="D680" s="23"/>
      <c r="E680" s="23"/>
    </row>
    <row r="681" spans="4:5" x14ac:dyDescent="0.45">
      <c r="D681" s="23"/>
      <c r="E681" s="23"/>
    </row>
    <row r="682" spans="4:5" x14ac:dyDescent="0.45">
      <c r="D682" s="23"/>
      <c r="E682" s="23"/>
    </row>
    <row r="683" spans="4:5" x14ac:dyDescent="0.45">
      <c r="D683" s="23"/>
      <c r="E683" s="23"/>
    </row>
    <row r="684" spans="4:5" x14ac:dyDescent="0.45">
      <c r="D684" s="23"/>
      <c r="E684" s="23"/>
    </row>
    <row r="685" spans="4:5" x14ac:dyDescent="0.45">
      <c r="D685" s="23"/>
      <c r="E685" s="23"/>
    </row>
    <row r="686" spans="4:5" x14ac:dyDescent="0.45">
      <c r="D686" s="23"/>
      <c r="E686" s="23"/>
    </row>
    <row r="687" spans="4:5" x14ac:dyDescent="0.45">
      <c r="D687" s="23"/>
      <c r="E687" s="23"/>
    </row>
    <row r="688" spans="4:5" x14ac:dyDescent="0.45">
      <c r="D688" s="23"/>
      <c r="E688" s="23"/>
    </row>
    <row r="689" spans="4:5" x14ac:dyDescent="0.45">
      <c r="D689" s="23"/>
      <c r="E689" s="23"/>
    </row>
    <row r="690" spans="4:5" x14ac:dyDescent="0.45">
      <c r="D690" s="23"/>
      <c r="E690" s="23"/>
    </row>
    <row r="691" spans="4:5" x14ac:dyDescent="0.45">
      <c r="D691" s="23"/>
      <c r="E691" s="23"/>
    </row>
    <row r="692" spans="4:5" x14ac:dyDescent="0.45">
      <c r="D692" s="23"/>
      <c r="E692" s="23"/>
    </row>
    <row r="693" spans="4:5" x14ac:dyDescent="0.45">
      <c r="D693" s="23"/>
      <c r="E693" s="23"/>
    </row>
    <row r="694" spans="4:5" x14ac:dyDescent="0.45">
      <c r="D694" s="23"/>
      <c r="E694" s="23"/>
    </row>
    <row r="695" spans="4:5" x14ac:dyDescent="0.45">
      <c r="D695" s="23"/>
      <c r="E695" s="23"/>
    </row>
    <row r="696" spans="4:5" x14ac:dyDescent="0.45">
      <c r="D696" s="23"/>
      <c r="E696" s="23"/>
    </row>
    <row r="697" spans="4:5" x14ac:dyDescent="0.45">
      <c r="D697" s="23"/>
      <c r="E697" s="23"/>
    </row>
    <row r="698" spans="4:5" x14ac:dyDescent="0.45">
      <c r="D698" s="23"/>
      <c r="E698" s="23"/>
    </row>
    <row r="699" spans="4:5" x14ac:dyDescent="0.45">
      <c r="D699" s="23"/>
      <c r="E699" s="23"/>
    </row>
    <row r="700" spans="4:5" x14ac:dyDescent="0.45">
      <c r="D700" s="23"/>
      <c r="E700" s="23"/>
    </row>
    <row r="701" spans="4:5" x14ac:dyDescent="0.45">
      <c r="D701" s="23"/>
      <c r="E701" s="23"/>
    </row>
    <row r="702" spans="4:5" x14ac:dyDescent="0.45">
      <c r="D702" s="23"/>
      <c r="E702" s="23"/>
    </row>
    <row r="703" spans="4:5" x14ac:dyDescent="0.45">
      <c r="D703" s="23"/>
      <c r="E703" s="23"/>
    </row>
    <row r="704" spans="4:5" x14ac:dyDescent="0.45">
      <c r="D704" s="23"/>
      <c r="E704" s="23"/>
    </row>
    <row r="705" spans="4:5" x14ac:dyDescent="0.45">
      <c r="D705" s="23"/>
      <c r="E705" s="23"/>
    </row>
    <row r="706" spans="4:5" x14ac:dyDescent="0.45">
      <c r="D706" s="23"/>
      <c r="E706" s="23"/>
    </row>
    <row r="707" spans="4:5" x14ac:dyDescent="0.45">
      <c r="D707" s="23"/>
      <c r="E707" s="23"/>
    </row>
    <row r="708" spans="4:5" x14ac:dyDescent="0.45">
      <c r="D708" s="23"/>
      <c r="E708" s="23"/>
    </row>
    <row r="709" spans="4:5" x14ac:dyDescent="0.45">
      <c r="D709" s="23"/>
      <c r="E709" s="23"/>
    </row>
    <row r="710" spans="4:5" x14ac:dyDescent="0.45">
      <c r="D710" s="23"/>
      <c r="E710" s="23"/>
    </row>
    <row r="711" spans="4:5" x14ac:dyDescent="0.45">
      <c r="D711" s="23"/>
      <c r="E711" s="23"/>
    </row>
    <row r="712" spans="4:5" x14ac:dyDescent="0.45">
      <c r="D712" s="23"/>
      <c r="E712" s="23"/>
    </row>
    <row r="713" spans="4:5" x14ac:dyDescent="0.45">
      <c r="D713" s="23"/>
      <c r="E713" s="23"/>
    </row>
    <row r="714" spans="4:5" x14ac:dyDescent="0.45">
      <c r="D714" s="23"/>
      <c r="E714" s="23"/>
    </row>
    <row r="715" spans="4:5" x14ac:dyDescent="0.45">
      <c r="D715" s="23"/>
      <c r="E715" s="23"/>
    </row>
    <row r="716" spans="4:5" x14ac:dyDescent="0.45">
      <c r="D716" s="23"/>
      <c r="E716" s="23"/>
    </row>
    <row r="717" spans="4:5" x14ac:dyDescent="0.45">
      <c r="D717" s="23"/>
      <c r="E717" s="23"/>
    </row>
    <row r="718" spans="4:5" x14ac:dyDescent="0.45">
      <c r="D718" s="23"/>
      <c r="E718" s="23"/>
    </row>
    <row r="719" spans="4:5" x14ac:dyDescent="0.45">
      <c r="D719" s="23"/>
      <c r="E719" s="23"/>
    </row>
    <row r="720" spans="4:5" x14ac:dyDescent="0.45">
      <c r="D720" s="23"/>
      <c r="E720" s="23"/>
    </row>
    <row r="721" spans="4:5" x14ac:dyDescent="0.45">
      <c r="D721" s="23"/>
      <c r="E721" s="23"/>
    </row>
    <row r="722" spans="4:5" x14ac:dyDescent="0.45">
      <c r="D722" s="23"/>
      <c r="E722" s="23"/>
    </row>
    <row r="723" spans="4:5" x14ac:dyDescent="0.45">
      <c r="D723" s="23"/>
      <c r="E723" s="23"/>
    </row>
    <row r="724" spans="4:5" x14ac:dyDescent="0.45">
      <c r="D724" s="23"/>
      <c r="E724" s="23"/>
    </row>
    <row r="725" spans="4:5" x14ac:dyDescent="0.45">
      <c r="D725" s="23"/>
      <c r="E725" s="23"/>
    </row>
    <row r="726" spans="4:5" x14ac:dyDescent="0.45">
      <c r="D726" s="23"/>
      <c r="E726" s="23"/>
    </row>
    <row r="727" spans="4:5" x14ac:dyDescent="0.45">
      <c r="D727" s="23"/>
      <c r="E727" s="23"/>
    </row>
    <row r="728" spans="4:5" x14ac:dyDescent="0.45">
      <c r="D728" s="23"/>
      <c r="E728" s="23"/>
    </row>
    <row r="729" spans="4:5" x14ac:dyDescent="0.45">
      <c r="D729" s="23"/>
      <c r="E729" s="23"/>
    </row>
    <row r="730" spans="4:5" x14ac:dyDescent="0.45">
      <c r="D730" s="23"/>
      <c r="E730" s="23"/>
    </row>
    <row r="731" spans="4:5" x14ac:dyDescent="0.45">
      <c r="D731" s="23"/>
      <c r="E731" s="23"/>
    </row>
    <row r="732" spans="4:5" x14ac:dyDescent="0.45">
      <c r="D732" s="23"/>
      <c r="E732" s="23"/>
    </row>
    <row r="733" spans="4:5" x14ac:dyDescent="0.45">
      <c r="D733" s="23"/>
      <c r="E733" s="23"/>
    </row>
    <row r="734" spans="4:5" x14ac:dyDescent="0.45">
      <c r="D734" s="23"/>
      <c r="E734" s="23"/>
    </row>
    <row r="735" spans="4:5" x14ac:dyDescent="0.45">
      <c r="D735" s="23"/>
      <c r="E735" s="23"/>
    </row>
    <row r="736" spans="4:5" x14ac:dyDescent="0.45">
      <c r="D736" s="23"/>
      <c r="E736" s="23"/>
    </row>
    <row r="737" spans="4:5" x14ac:dyDescent="0.45">
      <c r="D737" s="23"/>
      <c r="E737" s="23"/>
    </row>
    <row r="738" spans="4:5" x14ac:dyDescent="0.45">
      <c r="D738" s="23"/>
      <c r="E738" s="23"/>
    </row>
    <row r="739" spans="4:5" x14ac:dyDescent="0.45">
      <c r="D739" s="23"/>
      <c r="E739" s="23"/>
    </row>
    <row r="740" spans="4:5" x14ac:dyDescent="0.45">
      <c r="D740" s="23"/>
      <c r="E740" s="23"/>
    </row>
    <row r="741" spans="4:5" x14ac:dyDescent="0.45">
      <c r="D741" s="23"/>
      <c r="E741" s="23"/>
    </row>
    <row r="742" spans="4:5" x14ac:dyDescent="0.45">
      <c r="D742" s="23"/>
      <c r="E742" s="23"/>
    </row>
    <row r="743" spans="4:5" x14ac:dyDescent="0.45">
      <c r="D743" s="23"/>
      <c r="E743" s="23"/>
    </row>
    <row r="744" spans="4:5" x14ac:dyDescent="0.45">
      <c r="D744" s="23"/>
      <c r="E744" s="23"/>
    </row>
    <row r="745" spans="4:5" x14ac:dyDescent="0.45">
      <c r="D745" s="23"/>
      <c r="E745" s="23"/>
    </row>
    <row r="746" spans="4:5" x14ac:dyDescent="0.45">
      <c r="D746" s="23"/>
      <c r="E746" s="23"/>
    </row>
    <row r="747" spans="4:5" x14ac:dyDescent="0.45">
      <c r="D747" s="23"/>
      <c r="E747" s="23"/>
    </row>
    <row r="748" spans="4:5" x14ac:dyDescent="0.45">
      <c r="D748" s="23"/>
      <c r="E748" s="23"/>
    </row>
    <row r="749" spans="4:5" x14ac:dyDescent="0.45">
      <c r="D749" s="23"/>
      <c r="E749" s="23"/>
    </row>
    <row r="750" spans="4:5" x14ac:dyDescent="0.45">
      <c r="D750" s="23"/>
      <c r="E750" s="23"/>
    </row>
    <row r="751" spans="4:5" x14ac:dyDescent="0.45">
      <c r="D751" s="23"/>
      <c r="E751" s="23"/>
    </row>
    <row r="752" spans="4:5" x14ac:dyDescent="0.45">
      <c r="D752" s="23"/>
      <c r="E752" s="23"/>
    </row>
    <row r="753" spans="4:5" x14ac:dyDescent="0.45">
      <c r="D753" s="23"/>
      <c r="E753" s="23"/>
    </row>
    <row r="754" spans="4:5" x14ac:dyDescent="0.45">
      <c r="D754" s="23"/>
      <c r="E754" s="23"/>
    </row>
    <row r="755" spans="4:5" x14ac:dyDescent="0.45">
      <c r="D755" s="23"/>
      <c r="E755" s="23"/>
    </row>
    <row r="756" spans="4:5" x14ac:dyDescent="0.45">
      <c r="D756" s="23"/>
      <c r="E756" s="23"/>
    </row>
    <row r="757" spans="4:5" x14ac:dyDescent="0.45">
      <c r="D757" s="23"/>
      <c r="E757" s="23"/>
    </row>
    <row r="758" spans="4:5" x14ac:dyDescent="0.45">
      <c r="D758" s="23"/>
      <c r="E758" s="23"/>
    </row>
    <row r="759" spans="4:5" x14ac:dyDescent="0.45">
      <c r="D759" s="23"/>
      <c r="E759" s="23"/>
    </row>
    <row r="760" spans="4:5" x14ac:dyDescent="0.45">
      <c r="D760" s="23"/>
      <c r="E760" s="23"/>
    </row>
    <row r="761" spans="4:5" x14ac:dyDescent="0.45">
      <c r="D761" s="23"/>
      <c r="E761" s="23"/>
    </row>
    <row r="762" spans="4:5" x14ac:dyDescent="0.45">
      <c r="D762" s="23"/>
      <c r="E762" s="23"/>
    </row>
    <row r="763" spans="4:5" x14ac:dyDescent="0.45">
      <c r="D763" s="23"/>
      <c r="E763" s="23"/>
    </row>
    <row r="764" spans="4:5" x14ac:dyDescent="0.45">
      <c r="D764" s="23"/>
      <c r="E764" s="23"/>
    </row>
    <row r="765" spans="4:5" x14ac:dyDescent="0.45">
      <c r="D765" s="23"/>
      <c r="E765" s="23"/>
    </row>
    <row r="766" spans="4:5" x14ac:dyDescent="0.45">
      <c r="D766" s="23"/>
      <c r="E766" s="23"/>
    </row>
    <row r="767" spans="4:5" x14ac:dyDescent="0.45">
      <c r="D767" s="23"/>
      <c r="E767" s="23"/>
    </row>
    <row r="768" spans="4:5" x14ac:dyDescent="0.45">
      <c r="D768" s="23"/>
      <c r="E768" s="23"/>
    </row>
    <row r="769" spans="4:5" x14ac:dyDescent="0.45">
      <c r="D769" s="23"/>
      <c r="E769" s="23"/>
    </row>
    <row r="770" spans="4:5" x14ac:dyDescent="0.45">
      <c r="D770" s="23"/>
      <c r="E770" s="23"/>
    </row>
    <row r="771" spans="4:5" x14ac:dyDescent="0.45">
      <c r="D771" s="23"/>
      <c r="E771" s="23"/>
    </row>
    <row r="772" spans="4:5" x14ac:dyDescent="0.45">
      <c r="D772" s="23"/>
      <c r="E772" s="23"/>
    </row>
    <row r="773" spans="4:5" x14ac:dyDescent="0.45">
      <c r="D773" s="23"/>
      <c r="E773" s="23"/>
    </row>
    <row r="774" spans="4:5" x14ac:dyDescent="0.45">
      <c r="D774" s="23"/>
      <c r="E774" s="23"/>
    </row>
    <row r="775" spans="4:5" x14ac:dyDescent="0.45">
      <c r="D775" s="23"/>
      <c r="E775" s="23"/>
    </row>
    <row r="776" spans="4:5" x14ac:dyDescent="0.45">
      <c r="D776" s="23"/>
      <c r="E776" s="23"/>
    </row>
    <row r="777" spans="4:5" x14ac:dyDescent="0.45">
      <c r="D777" s="23"/>
      <c r="E777" s="23"/>
    </row>
    <row r="778" spans="4:5" x14ac:dyDescent="0.45">
      <c r="D778" s="23"/>
      <c r="E778" s="23"/>
    </row>
    <row r="779" spans="4:5" x14ac:dyDescent="0.45">
      <c r="D779" s="23"/>
      <c r="E779" s="23"/>
    </row>
    <row r="780" spans="4:5" x14ac:dyDescent="0.45">
      <c r="D780" s="23"/>
      <c r="E780" s="23"/>
    </row>
    <row r="781" spans="4:5" x14ac:dyDescent="0.45">
      <c r="D781" s="23"/>
      <c r="E781" s="23"/>
    </row>
    <row r="782" spans="4:5" x14ac:dyDescent="0.45">
      <c r="D782" s="23"/>
      <c r="E782" s="23"/>
    </row>
    <row r="783" spans="4:5" x14ac:dyDescent="0.45">
      <c r="D783" s="23"/>
      <c r="E783" s="23"/>
    </row>
    <row r="784" spans="4:5" x14ac:dyDescent="0.45">
      <c r="D784" s="23"/>
      <c r="E784" s="23"/>
    </row>
    <row r="785" spans="4:5" x14ac:dyDescent="0.45">
      <c r="D785" s="23"/>
      <c r="E785" s="23"/>
    </row>
    <row r="786" spans="4:5" x14ac:dyDescent="0.45">
      <c r="D786" s="23"/>
      <c r="E786" s="23"/>
    </row>
    <row r="787" spans="4:5" x14ac:dyDescent="0.45">
      <c r="D787" s="23"/>
      <c r="E787" s="23"/>
    </row>
    <row r="788" spans="4:5" x14ac:dyDescent="0.45">
      <c r="D788" s="23"/>
      <c r="E788" s="23"/>
    </row>
    <row r="789" spans="4:5" x14ac:dyDescent="0.45">
      <c r="D789" s="23"/>
      <c r="E789" s="23"/>
    </row>
    <row r="790" spans="4:5" x14ac:dyDescent="0.45">
      <c r="D790" s="23"/>
      <c r="E790" s="23"/>
    </row>
    <row r="791" spans="4:5" x14ac:dyDescent="0.45">
      <c r="D791" s="23"/>
      <c r="E791" s="23"/>
    </row>
    <row r="792" spans="4:5" x14ac:dyDescent="0.45">
      <c r="D792" s="23"/>
      <c r="E792" s="23"/>
    </row>
    <row r="793" spans="4:5" x14ac:dyDescent="0.45">
      <c r="D793" s="23"/>
      <c r="E793" s="23"/>
    </row>
    <row r="794" spans="4:5" x14ac:dyDescent="0.45">
      <c r="D794" s="23"/>
      <c r="E794" s="23"/>
    </row>
    <row r="795" spans="4:5" x14ac:dyDescent="0.45">
      <c r="D795" s="23"/>
      <c r="E795" s="23"/>
    </row>
    <row r="796" spans="4:5" x14ac:dyDescent="0.45">
      <c r="D796" s="23"/>
      <c r="E796" s="23"/>
    </row>
    <row r="797" spans="4:5" x14ac:dyDescent="0.45">
      <c r="D797" s="23"/>
      <c r="E797" s="23"/>
    </row>
    <row r="798" spans="4:5" x14ac:dyDescent="0.45">
      <c r="D798" s="23"/>
      <c r="E798" s="23"/>
    </row>
    <row r="799" spans="4:5" x14ac:dyDescent="0.45">
      <c r="D799" s="23"/>
      <c r="E799" s="23"/>
    </row>
    <row r="800" spans="4:5" x14ac:dyDescent="0.45">
      <c r="D800" s="23"/>
      <c r="E800" s="23"/>
    </row>
    <row r="801" spans="4:5" x14ac:dyDescent="0.45">
      <c r="D801" s="23"/>
      <c r="E801" s="23"/>
    </row>
    <row r="802" spans="4:5" x14ac:dyDescent="0.45">
      <c r="D802" s="23"/>
      <c r="E802" s="23"/>
    </row>
    <row r="803" spans="4:5" x14ac:dyDescent="0.45">
      <c r="D803" s="23"/>
      <c r="E803" s="23"/>
    </row>
    <row r="804" spans="4:5" x14ac:dyDescent="0.45">
      <c r="D804" s="23"/>
      <c r="E804" s="23"/>
    </row>
    <row r="805" spans="4:5" x14ac:dyDescent="0.45">
      <c r="D805" s="23"/>
      <c r="E805" s="23"/>
    </row>
    <row r="806" spans="4:5" x14ac:dyDescent="0.45">
      <c r="D806" s="23"/>
      <c r="E806" s="23"/>
    </row>
    <row r="807" spans="4:5" x14ac:dyDescent="0.45">
      <c r="D807" s="23"/>
      <c r="E807" s="23"/>
    </row>
    <row r="808" spans="4:5" x14ac:dyDescent="0.45">
      <c r="D808" s="23"/>
      <c r="E808" s="23"/>
    </row>
    <row r="809" spans="4:5" x14ac:dyDescent="0.45">
      <c r="D809" s="23"/>
      <c r="E809" s="23"/>
    </row>
    <row r="810" spans="4:5" x14ac:dyDescent="0.45">
      <c r="D810" s="23"/>
      <c r="E810" s="23"/>
    </row>
    <row r="811" spans="4:5" x14ac:dyDescent="0.45">
      <c r="D811" s="23"/>
      <c r="E811" s="23"/>
    </row>
    <row r="812" spans="4:5" x14ac:dyDescent="0.45">
      <c r="D812" s="23"/>
      <c r="E812" s="23"/>
    </row>
    <row r="813" spans="4:5" x14ac:dyDescent="0.45">
      <c r="D813" s="23"/>
      <c r="E813" s="23"/>
    </row>
    <row r="814" spans="4:5" x14ac:dyDescent="0.45">
      <c r="D814" s="23"/>
      <c r="E814" s="23"/>
    </row>
    <row r="815" spans="4:5" x14ac:dyDescent="0.45">
      <c r="D815" s="23"/>
      <c r="E815" s="23"/>
    </row>
    <row r="816" spans="4:5" x14ac:dyDescent="0.45">
      <c r="D816" s="23"/>
      <c r="E816" s="23"/>
    </row>
    <row r="817" spans="4:5" x14ac:dyDescent="0.45">
      <c r="D817" s="23"/>
      <c r="E817" s="23"/>
    </row>
    <row r="818" spans="4:5" x14ac:dyDescent="0.45">
      <c r="D818" s="23"/>
      <c r="E818" s="23"/>
    </row>
    <row r="819" spans="4:5" x14ac:dyDescent="0.45">
      <c r="D819" s="23"/>
      <c r="E819" s="23"/>
    </row>
    <row r="820" spans="4:5" x14ac:dyDescent="0.45">
      <c r="D820" s="23"/>
      <c r="E820" s="23"/>
    </row>
    <row r="821" spans="4:5" x14ac:dyDescent="0.45">
      <c r="D821" s="23"/>
      <c r="E821" s="23"/>
    </row>
    <row r="822" spans="4:5" x14ac:dyDescent="0.45">
      <c r="D822" s="23"/>
      <c r="E822" s="23"/>
    </row>
    <row r="823" spans="4:5" x14ac:dyDescent="0.45">
      <c r="D823" s="23"/>
      <c r="E823" s="23"/>
    </row>
    <row r="824" spans="4:5" x14ac:dyDescent="0.45">
      <c r="D824" s="23"/>
      <c r="E824" s="23"/>
    </row>
    <row r="825" spans="4:5" x14ac:dyDescent="0.45">
      <c r="D825" s="23"/>
      <c r="E825" s="23"/>
    </row>
    <row r="826" spans="4:5" x14ac:dyDescent="0.45">
      <c r="D826" s="23"/>
      <c r="E826" s="23"/>
    </row>
    <row r="827" spans="4:5" x14ac:dyDescent="0.45">
      <c r="D827" s="23"/>
      <c r="E827" s="23"/>
    </row>
    <row r="828" spans="4:5" x14ac:dyDescent="0.45">
      <c r="D828" s="23"/>
      <c r="E828" s="23"/>
    </row>
    <row r="829" spans="4:5" x14ac:dyDescent="0.45">
      <c r="D829" s="23"/>
      <c r="E829" s="23"/>
    </row>
    <row r="830" spans="4:5" x14ac:dyDescent="0.45">
      <c r="D830" s="23"/>
      <c r="E830" s="23"/>
    </row>
    <row r="831" spans="4:5" x14ac:dyDescent="0.45">
      <c r="D831" s="23"/>
      <c r="E831" s="23"/>
    </row>
    <row r="832" spans="4:5" x14ac:dyDescent="0.45">
      <c r="D832" s="23"/>
      <c r="E832" s="23"/>
    </row>
    <row r="833" spans="4:5" x14ac:dyDescent="0.45">
      <c r="D833" s="23"/>
      <c r="E833" s="23"/>
    </row>
    <row r="834" spans="4:5" x14ac:dyDescent="0.45">
      <c r="D834" s="23"/>
      <c r="E834" s="23"/>
    </row>
    <row r="835" spans="4:5" x14ac:dyDescent="0.45">
      <c r="D835" s="23"/>
      <c r="E835" s="23"/>
    </row>
    <row r="836" spans="4:5" x14ac:dyDescent="0.45">
      <c r="D836" s="23"/>
      <c r="E836" s="23"/>
    </row>
    <row r="837" spans="4:5" x14ac:dyDescent="0.45">
      <c r="D837" s="23"/>
      <c r="E837" s="23"/>
    </row>
    <row r="838" spans="4:5" x14ac:dyDescent="0.45">
      <c r="D838" s="23"/>
      <c r="E838" s="23"/>
    </row>
    <row r="839" spans="4:5" x14ac:dyDescent="0.45">
      <c r="D839" s="23"/>
      <c r="E839" s="23"/>
    </row>
    <row r="840" spans="4:5" x14ac:dyDescent="0.45">
      <c r="D840" s="23"/>
      <c r="E840" s="23"/>
    </row>
    <row r="841" spans="4:5" x14ac:dyDescent="0.45">
      <c r="D841" s="23"/>
      <c r="E841" s="23"/>
    </row>
    <row r="842" spans="4:5" x14ac:dyDescent="0.45">
      <c r="D842" s="23"/>
      <c r="E842" s="23"/>
    </row>
    <row r="843" spans="4:5" x14ac:dyDescent="0.45">
      <c r="D843" s="23"/>
      <c r="E843" s="23"/>
    </row>
    <row r="844" spans="4:5" x14ac:dyDescent="0.45">
      <c r="D844" s="23"/>
      <c r="E844" s="23"/>
    </row>
    <row r="845" spans="4:5" x14ac:dyDescent="0.45">
      <c r="D845" s="23"/>
      <c r="E845" s="23"/>
    </row>
    <row r="846" spans="4:5" x14ac:dyDescent="0.45">
      <c r="D846" s="23"/>
      <c r="E846" s="23"/>
    </row>
    <row r="847" spans="4:5" x14ac:dyDescent="0.45">
      <c r="D847" s="23"/>
      <c r="E847" s="23"/>
    </row>
    <row r="848" spans="4:5" x14ac:dyDescent="0.45">
      <c r="D848" s="23"/>
      <c r="E848" s="23"/>
    </row>
    <row r="849" spans="4:5" x14ac:dyDescent="0.45">
      <c r="D849" s="23"/>
      <c r="E849" s="23"/>
    </row>
    <row r="850" spans="4:5" x14ac:dyDescent="0.45">
      <c r="D850" s="23"/>
      <c r="E850" s="23"/>
    </row>
    <row r="851" spans="4:5" x14ac:dyDescent="0.45">
      <c r="D851" s="23"/>
      <c r="E851" s="23"/>
    </row>
    <row r="852" spans="4:5" x14ac:dyDescent="0.45">
      <c r="D852" s="23"/>
      <c r="E852" s="23"/>
    </row>
    <row r="853" spans="4:5" x14ac:dyDescent="0.45">
      <c r="D853" s="23"/>
      <c r="E853" s="23"/>
    </row>
    <row r="854" spans="4:5" x14ac:dyDescent="0.45">
      <c r="D854" s="23"/>
      <c r="E854" s="23"/>
    </row>
    <row r="855" spans="4:5" x14ac:dyDescent="0.45">
      <c r="D855" s="23"/>
      <c r="E855" s="23"/>
    </row>
    <row r="856" spans="4:5" x14ac:dyDescent="0.45">
      <c r="D856" s="23"/>
      <c r="E856" s="23"/>
    </row>
    <row r="857" spans="4:5" x14ac:dyDescent="0.45">
      <c r="D857" s="23"/>
      <c r="E857" s="23"/>
    </row>
    <row r="858" spans="4:5" x14ac:dyDescent="0.45">
      <c r="D858" s="23"/>
      <c r="E858" s="23"/>
    </row>
    <row r="859" spans="4:5" x14ac:dyDescent="0.45">
      <c r="D859" s="23"/>
      <c r="E859" s="23"/>
    </row>
    <row r="860" spans="4:5" x14ac:dyDescent="0.45">
      <c r="D860" s="23"/>
      <c r="E860" s="23"/>
    </row>
    <row r="861" spans="4:5" x14ac:dyDescent="0.45">
      <c r="D861" s="23"/>
      <c r="E861" s="23"/>
    </row>
    <row r="862" spans="4:5" x14ac:dyDescent="0.45">
      <c r="D862" s="23"/>
      <c r="E862" s="23"/>
    </row>
    <row r="863" spans="4:5" x14ac:dyDescent="0.45">
      <c r="D863" s="23"/>
      <c r="E863" s="23"/>
    </row>
    <row r="864" spans="4:5" x14ac:dyDescent="0.45">
      <c r="D864" s="23"/>
      <c r="E864" s="23"/>
    </row>
    <row r="865" spans="4:5" x14ac:dyDescent="0.45">
      <c r="D865" s="23"/>
      <c r="E865" s="23"/>
    </row>
    <row r="866" spans="4:5" x14ac:dyDescent="0.45">
      <c r="D866" s="23"/>
      <c r="E866" s="23"/>
    </row>
    <row r="867" spans="4:5" x14ac:dyDescent="0.45">
      <c r="D867" s="23"/>
      <c r="E867" s="23"/>
    </row>
    <row r="868" spans="4:5" x14ac:dyDescent="0.45">
      <c r="D868" s="23"/>
      <c r="E868" s="23"/>
    </row>
    <row r="869" spans="4:5" x14ac:dyDescent="0.45">
      <c r="D869" s="23"/>
      <c r="E869" s="23"/>
    </row>
    <row r="870" spans="4:5" x14ac:dyDescent="0.45">
      <c r="D870" s="23"/>
      <c r="E870" s="23"/>
    </row>
    <row r="871" spans="4:5" x14ac:dyDescent="0.45">
      <c r="D871" s="23"/>
      <c r="E871" s="23"/>
    </row>
    <row r="872" spans="4:5" x14ac:dyDescent="0.45">
      <c r="D872" s="23"/>
      <c r="E872" s="23"/>
    </row>
    <row r="873" spans="4:5" x14ac:dyDescent="0.45">
      <c r="D873" s="23"/>
      <c r="E873" s="23"/>
    </row>
    <row r="874" spans="4:5" x14ac:dyDescent="0.45">
      <c r="D874" s="23"/>
      <c r="E874" s="23"/>
    </row>
    <row r="875" spans="4:5" x14ac:dyDescent="0.45">
      <c r="D875" s="23"/>
      <c r="E875" s="23"/>
    </row>
    <row r="876" spans="4:5" x14ac:dyDescent="0.45">
      <c r="D876" s="23"/>
      <c r="E876" s="23"/>
    </row>
    <row r="877" spans="4:5" x14ac:dyDescent="0.45">
      <c r="D877" s="23"/>
      <c r="E877" s="23"/>
    </row>
    <row r="878" spans="4:5" x14ac:dyDescent="0.45">
      <c r="D878" s="23"/>
      <c r="E878" s="23"/>
    </row>
    <row r="879" spans="4:5" x14ac:dyDescent="0.45">
      <c r="D879" s="23"/>
      <c r="E879" s="23"/>
    </row>
    <row r="880" spans="4:5" x14ac:dyDescent="0.45">
      <c r="D880" s="23"/>
      <c r="E880" s="23"/>
    </row>
    <row r="881" spans="4:5" x14ac:dyDescent="0.45">
      <c r="D881" s="23"/>
      <c r="E881" s="23"/>
    </row>
    <row r="882" spans="4:5" x14ac:dyDescent="0.45">
      <c r="D882" s="23"/>
      <c r="E882" s="23"/>
    </row>
    <row r="883" spans="4:5" x14ac:dyDescent="0.45">
      <c r="D883" s="23"/>
      <c r="E883" s="23"/>
    </row>
    <row r="884" spans="4:5" x14ac:dyDescent="0.45">
      <c r="D884" s="23"/>
      <c r="E884" s="23"/>
    </row>
    <row r="885" spans="4:5" x14ac:dyDescent="0.45">
      <c r="D885" s="23"/>
      <c r="E885" s="23"/>
    </row>
    <row r="886" spans="4:5" x14ac:dyDescent="0.45">
      <c r="D886" s="23"/>
      <c r="E886" s="23"/>
    </row>
    <row r="887" spans="4:5" x14ac:dyDescent="0.45">
      <c r="D887" s="23"/>
      <c r="E887" s="23"/>
    </row>
    <row r="888" spans="4:5" x14ac:dyDescent="0.45">
      <c r="D888" s="23"/>
      <c r="E888" s="23"/>
    </row>
    <row r="889" spans="4:5" x14ac:dyDescent="0.45">
      <c r="D889" s="23"/>
      <c r="E889" s="23"/>
    </row>
    <row r="890" spans="4:5" x14ac:dyDescent="0.45">
      <c r="D890" s="23"/>
      <c r="E890" s="23"/>
    </row>
    <row r="891" spans="4:5" x14ac:dyDescent="0.45">
      <c r="D891" s="23"/>
      <c r="E891" s="23"/>
    </row>
    <row r="892" spans="4:5" x14ac:dyDescent="0.45">
      <c r="D892" s="23"/>
      <c r="E892" s="23"/>
    </row>
    <row r="893" spans="4:5" x14ac:dyDescent="0.45">
      <c r="D893" s="23"/>
      <c r="E893" s="23"/>
    </row>
    <row r="894" spans="4:5" x14ac:dyDescent="0.45">
      <c r="D894" s="23"/>
      <c r="E894" s="23"/>
    </row>
    <row r="895" spans="4:5" x14ac:dyDescent="0.45">
      <c r="D895" s="23"/>
      <c r="E895" s="23"/>
    </row>
    <row r="896" spans="4:5" x14ac:dyDescent="0.45">
      <c r="D896" s="23"/>
      <c r="E896" s="23"/>
    </row>
    <row r="897" spans="4:5" x14ac:dyDescent="0.45">
      <c r="D897" s="23"/>
      <c r="E897" s="23"/>
    </row>
    <row r="898" spans="4:5" x14ac:dyDescent="0.45">
      <c r="D898" s="23"/>
      <c r="E898" s="23"/>
    </row>
    <row r="899" spans="4:5" x14ac:dyDescent="0.45">
      <c r="D899" s="23"/>
      <c r="E899" s="23"/>
    </row>
    <row r="900" spans="4:5" x14ac:dyDescent="0.45">
      <c r="D900" s="23"/>
      <c r="E900" s="23"/>
    </row>
    <row r="901" spans="4:5" x14ac:dyDescent="0.45">
      <c r="D901" s="23"/>
      <c r="E901" s="23"/>
    </row>
    <row r="902" spans="4:5" x14ac:dyDescent="0.45">
      <c r="D902" s="23"/>
      <c r="E902" s="23"/>
    </row>
    <row r="903" spans="4:5" x14ac:dyDescent="0.45">
      <c r="D903" s="23"/>
      <c r="E903" s="23"/>
    </row>
    <row r="904" spans="4:5" x14ac:dyDescent="0.45">
      <c r="D904" s="23"/>
      <c r="E904" s="23"/>
    </row>
    <row r="905" spans="4:5" x14ac:dyDescent="0.45">
      <c r="D905" s="23"/>
      <c r="E905" s="23"/>
    </row>
    <row r="906" spans="4:5" x14ac:dyDescent="0.45">
      <c r="D906" s="23"/>
      <c r="E906" s="23"/>
    </row>
    <row r="907" spans="4:5" x14ac:dyDescent="0.45">
      <c r="D907" s="23"/>
      <c r="E907" s="23"/>
    </row>
    <row r="908" spans="4:5" x14ac:dyDescent="0.45">
      <c r="D908" s="23"/>
      <c r="E908" s="23"/>
    </row>
    <row r="909" spans="4:5" x14ac:dyDescent="0.45">
      <c r="D909" s="23"/>
      <c r="E909" s="23"/>
    </row>
    <row r="910" spans="4:5" x14ac:dyDescent="0.45">
      <c r="D910" s="23"/>
      <c r="E910" s="23"/>
    </row>
    <row r="911" spans="4:5" x14ac:dyDescent="0.45">
      <c r="D911" s="23"/>
      <c r="E911" s="23"/>
    </row>
    <row r="912" spans="4:5" x14ac:dyDescent="0.45">
      <c r="D912" s="23"/>
      <c r="E912" s="23"/>
    </row>
    <row r="913" spans="4:5" x14ac:dyDescent="0.45">
      <c r="D913" s="23"/>
      <c r="E913" s="23"/>
    </row>
    <row r="914" spans="4:5" x14ac:dyDescent="0.45">
      <c r="D914" s="23"/>
      <c r="E914" s="23"/>
    </row>
    <row r="915" spans="4:5" x14ac:dyDescent="0.45">
      <c r="D915" s="23"/>
      <c r="E915" s="23"/>
    </row>
    <row r="916" spans="4:5" x14ac:dyDescent="0.45">
      <c r="D916" s="23"/>
      <c r="E916" s="23"/>
    </row>
    <row r="917" spans="4:5" x14ac:dyDescent="0.45">
      <c r="D917" s="23"/>
      <c r="E917" s="23"/>
    </row>
    <row r="918" spans="4:5" x14ac:dyDescent="0.45">
      <c r="D918" s="23"/>
      <c r="E918" s="23"/>
    </row>
    <row r="919" spans="4:5" x14ac:dyDescent="0.45">
      <c r="D919" s="23"/>
      <c r="E919" s="23"/>
    </row>
    <row r="920" spans="4:5" x14ac:dyDescent="0.45">
      <c r="D920" s="23"/>
      <c r="E920" s="23"/>
    </row>
    <row r="921" spans="4:5" x14ac:dyDescent="0.45">
      <c r="D921" s="23"/>
      <c r="E921" s="23"/>
    </row>
    <row r="922" spans="4:5" x14ac:dyDescent="0.45">
      <c r="D922" s="23"/>
      <c r="E922" s="23"/>
    </row>
    <row r="923" spans="4:5" x14ac:dyDescent="0.45">
      <c r="D923" s="23"/>
      <c r="E923" s="23"/>
    </row>
    <row r="924" spans="4:5" x14ac:dyDescent="0.45">
      <c r="D924" s="23"/>
      <c r="E924" s="23"/>
    </row>
    <row r="925" spans="4:5" x14ac:dyDescent="0.45">
      <c r="D925" s="23"/>
      <c r="E925" s="23"/>
    </row>
    <row r="926" spans="4:5" x14ac:dyDescent="0.45">
      <c r="D926" s="23"/>
      <c r="E926" s="23"/>
    </row>
    <row r="927" spans="4:5" x14ac:dyDescent="0.45">
      <c r="D927" s="23"/>
      <c r="E927" s="23"/>
    </row>
    <row r="928" spans="4:5" x14ac:dyDescent="0.45">
      <c r="D928" s="23"/>
      <c r="E928" s="23"/>
    </row>
    <row r="929" spans="4:5" x14ac:dyDescent="0.45">
      <c r="D929" s="23"/>
      <c r="E929" s="23"/>
    </row>
    <row r="930" spans="4:5" x14ac:dyDescent="0.45">
      <c r="D930" s="23"/>
      <c r="E930" s="23"/>
    </row>
    <row r="931" spans="4:5" x14ac:dyDescent="0.45">
      <c r="D931" s="23"/>
      <c r="E931" s="23"/>
    </row>
    <row r="932" spans="4:5" x14ac:dyDescent="0.45">
      <c r="D932" s="23"/>
      <c r="E932" s="23"/>
    </row>
    <row r="933" spans="4:5" x14ac:dyDescent="0.45">
      <c r="D933" s="23"/>
      <c r="E933" s="23"/>
    </row>
    <row r="934" spans="4:5" x14ac:dyDescent="0.45">
      <c r="D934" s="23"/>
      <c r="E934" s="23"/>
    </row>
    <row r="935" spans="4:5" x14ac:dyDescent="0.45">
      <c r="D935" s="23"/>
      <c r="E935" s="23"/>
    </row>
    <row r="936" spans="4:5" x14ac:dyDescent="0.45">
      <c r="D936" s="23"/>
      <c r="E936" s="23"/>
    </row>
    <row r="937" spans="4:5" x14ac:dyDescent="0.45">
      <c r="D937" s="23"/>
      <c r="E937" s="23"/>
    </row>
    <row r="938" spans="4:5" x14ac:dyDescent="0.45">
      <c r="D938" s="23"/>
      <c r="E938" s="23"/>
    </row>
    <row r="939" spans="4:5" x14ac:dyDescent="0.45">
      <c r="D939" s="23"/>
      <c r="E939" s="23"/>
    </row>
    <row r="940" spans="4:5" x14ac:dyDescent="0.45">
      <c r="D940" s="23"/>
      <c r="E940" s="23"/>
    </row>
    <row r="941" spans="4:5" x14ac:dyDescent="0.45">
      <c r="D941" s="23"/>
      <c r="E941" s="23"/>
    </row>
    <row r="942" spans="4:5" x14ac:dyDescent="0.45">
      <c r="D942" s="23"/>
      <c r="E942" s="23"/>
    </row>
    <row r="943" spans="4:5" x14ac:dyDescent="0.45">
      <c r="D943" s="23"/>
      <c r="E943" s="23"/>
    </row>
    <row r="944" spans="4:5" x14ac:dyDescent="0.45">
      <c r="D944" s="23"/>
      <c r="E944" s="23"/>
    </row>
    <row r="945" spans="4:5" x14ac:dyDescent="0.45">
      <c r="D945" s="23"/>
      <c r="E945" s="23"/>
    </row>
    <row r="946" spans="4:5" x14ac:dyDescent="0.45">
      <c r="D946" s="23"/>
      <c r="E946" s="23"/>
    </row>
    <row r="947" spans="4:5" x14ac:dyDescent="0.45">
      <c r="D947" s="23"/>
      <c r="E947" s="23"/>
    </row>
    <row r="948" spans="4:5" x14ac:dyDescent="0.45">
      <c r="D948" s="23"/>
      <c r="E948" s="23"/>
    </row>
    <row r="949" spans="4:5" x14ac:dyDescent="0.45">
      <c r="D949" s="23"/>
      <c r="E949" s="23"/>
    </row>
    <row r="950" spans="4:5" x14ac:dyDescent="0.45">
      <c r="D950" s="23"/>
      <c r="E950" s="23"/>
    </row>
    <row r="951" spans="4:5" x14ac:dyDescent="0.45">
      <c r="D951" s="23"/>
      <c r="E951" s="23"/>
    </row>
    <row r="952" spans="4:5" x14ac:dyDescent="0.45">
      <c r="D952" s="23"/>
      <c r="E952" s="23"/>
    </row>
    <row r="953" spans="4:5" x14ac:dyDescent="0.45">
      <c r="D953" s="23"/>
      <c r="E953" s="23"/>
    </row>
    <row r="954" spans="4:5" x14ac:dyDescent="0.45">
      <c r="D954" s="23"/>
      <c r="E954" s="23"/>
    </row>
    <row r="955" spans="4:5" x14ac:dyDescent="0.45">
      <c r="D955" s="23"/>
      <c r="E955" s="23"/>
    </row>
    <row r="956" spans="4:5" x14ac:dyDescent="0.45">
      <c r="D956" s="23"/>
      <c r="E956" s="23"/>
    </row>
    <row r="957" spans="4:5" x14ac:dyDescent="0.45">
      <c r="D957" s="23"/>
      <c r="E957" s="23"/>
    </row>
    <row r="958" spans="4:5" x14ac:dyDescent="0.45">
      <c r="D958" s="23"/>
      <c r="E958" s="23"/>
    </row>
    <row r="959" spans="4:5" x14ac:dyDescent="0.45">
      <c r="D959" s="23"/>
      <c r="E959" s="23"/>
    </row>
    <row r="960" spans="4:5" x14ac:dyDescent="0.45">
      <c r="D960" s="23"/>
      <c r="E960" s="23"/>
    </row>
    <row r="961" spans="4:5" x14ac:dyDescent="0.45">
      <c r="D961" s="23"/>
      <c r="E961" s="23"/>
    </row>
    <row r="962" spans="4:5" x14ac:dyDescent="0.45">
      <c r="D962" s="23"/>
      <c r="E962" s="23"/>
    </row>
    <row r="963" spans="4:5" x14ac:dyDescent="0.45">
      <c r="D963" s="23"/>
      <c r="E963" s="23"/>
    </row>
    <row r="964" spans="4:5" x14ac:dyDescent="0.45">
      <c r="D964" s="23"/>
      <c r="E964" s="23"/>
    </row>
    <row r="965" spans="4:5" x14ac:dyDescent="0.45">
      <c r="D965" s="23"/>
      <c r="E965" s="23"/>
    </row>
    <row r="966" spans="4:5" x14ac:dyDescent="0.45">
      <c r="D966" s="23"/>
      <c r="E966" s="23"/>
    </row>
    <row r="967" spans="4:5" x14ac:dyDescent="0.45">
      <c r="D967" s="23"/>
      <c r="E967" s="23"/>
    </row>
    <row r="968" spans="4:5" x14ac:dyDescent="0.45">
      <c r="D968" s="23"/>
      <c r="E968" s="23"/>
    </row>
    <row r="969" spans="4:5" x14ac:dyDescent="0.45">
      <c r="D969" s="23"/>
      <c r="E969" s="23"/>
    </row>
    <row r="970" spans="4:5" x14ac:dyDescent="0.45">
      <c r="D970" s="23"/>
      <c r="E970" s="23"/>
    </row>
    <row r="971" spans="4:5" x14ac:dyDescent="0.45">
      <c r="D971" s="23"/>
      <c r="E971" s="23"/>
    </row>
    <row r="972" spans="4:5" x14ac:dyDescent="0.45">
      <c r="D972" s="23"/>
      <c r="E972" s="23"/>
    </row>
    <row r="973" spans="4:5" x14ac:dyDescent="0.45">
      <c r="D973" s="23"/>
      <c r="E973" s="23"/>
    </row>
    <row r="974" spans="4:5" x14ac:dyDescent="0.45">
      <c r="D974" s="23"/>
      <c r="E974" s="23"/>
    </row>
    <row r="975" spans="4:5" x14ac:dyDescent="0.45">
      <c r="D975" s="23"/>
      <c r="E975" s="23"/>
    </row>
    <row r="976" spans="4:5" x14ac:dyDescent="0.45">
      <c r="D976" s="23"/>
      <c r="E976" s="23"/>
    </row>
    <row r="977" spans="4:5" x14ac:dyDescent="0.45">
      <c r="D977" s="23"/>
      <c r="E977" s="23"/>
    </row>
    <row r="978" spans="4:5" x14ac:dyDescent="0.45">
      <c r="D978" s="23"/>
      <c r="E978" s="23"/>
    </row>
    <row r="979" spans="4:5" x14ac:dyDescent="0.45">
      <c r="D979" s="23"/>
      <c r="E979" s="23"/>
    </row>
    <row r="980" spans="4:5" x14ac:dyDescent="0.45">
      <c r="D980" s="23"/>
      <c r="E980" s="23"/>
    </row>
    <row r="981" spans="4:5" x14ac:dyDescent="0.45">
      <c r="D981" s="23"/>
      <c r="E981" s="23"/>
    </row>
    <row r="982" spans="4:5" x14ac:dyDescent="0.45">
      <c r="D982" s="23"/>
      <c r="E982" s="23"/>
    </row>
    <row r="983" spans="4:5" x14ac:dyDescent="0.45">
      <c r="D983" s="23"/>
      <c r="E983" s="23"/>
    </row>
    <row r="984" spans="4:5" x14ac:dyDescent="0.45">
      <c r="D984" s="23"/>
      <c r="E984" s="23"/>
    </row>
    <row r="985" spans="4:5" x14ac:dyDescent="0.45">
      <c r="D985" s="23"/>
      <c r="E985" s="23"/>
    </row>
    <row r="986" spans="4:5" x14ac:dyDescent="0.45">
      <c r="D986" s="23"/>
      <c r="E986" s="23"/>
    </row>
    <row r="987" spans="4:5" x14ac:dyDescent="0.45">
      <c r="D987" s="23"/>
      <c r="E987" s="23"/>
    </row>
    <row r="988" spans="4:5" x14ac:dyDescent="0.45">
      <c r="D988" s="23"/>
      <c r="E988" s="23"/>
    </row>
    <row r="989" spans="4:5" x14ac:dyDescent="0.45">
      <c r="D989" s="23"/>
      <c r="E989" s="23"/>
    </row>
    <row r="990" spans="4:5" x14ac:dyDescent="0.45">
      <c r="D990" s="23"/>
      <c r="E990" s="23"/>
    </row>
    <row r="991" spans="4:5" x14ac:dyDescent="0.45">
      <c r="D991" s="23"/>
      <c r="E991" s="23"/>
    </row>
    <row r="992" spans="4:5" x14ac:dyDescent="0.45">
      <c r="D992" s="23"/>
      <c r="E992" s="23"/>
    </row>
    <row r="993" spans="4:5" x14ac:dyDescent="0.45">
      <c r="D993" s="23"/>
      <c r="E993" s="23"/>
    </row>
    <row r="994" spans="4:5" x14ac:dyDescent="0.45">
      <c r="D994" s="23"/>
      <c r="E994" s="23"/>
    </row>
    <row r="995" spans="4:5" x14ac:dyDescent="0.45">
      <c r="D995" s="23"/>
      <c r="E995" s="23"/>
    </row>
    <row r="996" spans="4:5" x14ac:dyDescent="0.45">
      <c r="D996" s="23"/>
      <c r="E996" s="23"/>
    </row>
    <row r="997" spans="4:5" x14ac:dyDescent="0.45">
      <c r="D997" s="23"/>
      <c r="E997" s="23"/>
    </row>
    <row r="998" spans="4:5" x14ac:dyDescent="0.45">
      <c r="D998" s="23"/>
      <c r="E998" s="23"/>
    </row>
    <row r="999" spans="4:5" x14ac:dyDescent="0.45">
      <c r="D999" s="23"/>
      <c r="E999" s="23"/>
    </row>
    <row r="1000" spans="4:5" x14ac:dyDescent="0.45">
      <c r="D1000" s="23"/>
      <c r="E1000" s="23"/>
    </row>
    <row r="1001" spans="4:5" x14ac:dyDescent="0.45">
      <c r="D1001" s="23"/>
      <c r="E1001" s="23"/>
    </row>
    <row r="1002" spans="4:5" x14ac:dyDescent="0.45">
      <c r="D1002" s="23"/>
      <c r="E1002" s="23"/>
    </row>
    <row r="1003" spans="4:5" x14ac:dyDescent="0.45">
      <c r="D1003" s="23"/>
      <c r="E1003" s="23"/>
    </row>
    <row r="1004" spans="4:5" x14ac:dyDescent="0.45">
      <c r="D1004" s="23"/>
      <c r="E1004" s="23"/>
    </row>
    <row r="1005" spans="4:5" x14ac:dyDescent="0.45">
      <c r="D1005" s="23"/>
      <c r="E1005" s="23"/>
    </row>
    <row r="1006" spans="4:5" x14ac:dyDescent="0.45">
      <c r="D1006" s="23"/>
      <c r="E1006" s="23"/>
    </row>
    <row r="1007" spans="4:5" x14ac:dyDescent="0.45">
      <c r="D1007" s="23"/>
      <c r="E1007" s="23"/>
    </row>
    <row r="1008" spans="4:5" x14ac:dyDescent="0.45">
      <c r="D1008" s="23"/>
      <c r="E1008" s="23"/>
    </row>
    <row r="1009" spans="4:5" x14ac:dyDescent="0.45">
      <c r="D1009" s="23"/>
      <c r="E1009" s="23"/>
    </row>
    <row r="1010" spans="4:5" x14ac:dyDescent="0.45">
      <c r="D1010" s="23"/>
      <c r="E1010" s="23"/>
    </row>
    <row r="1011" spans="4:5" x14ac:dyDescent="0.45">
      <c r="D1011" s="23"/>
      <c r="E1011" s="23"/>
    </row>
    <row r="1012" spans="4:5" x14ac:dyDescent="0.45">
      <c r="D1012" s="23"/>
      <c r="E1012" s="23"/>
    </row>
    <row r="1013" spans="4:5" x14ac:dyDescent="0.45">
      <c r="D1013" s="23"/>
      <c r="E1013" s="23"/>
    </row>
    <row r="1014" spans="4:5" x14ac:dyDescent="0.45">
      <c r="D1014" s="23"/>
      <c r="E1014" s="23"/>
    </row>
    <row r="1015" spans="4:5" x14ac:dyDescent="0.45">
      <c r="D1015" s="23"/>
      <c r="E1015" s="23"/>
    </row>
    <row r="1016" spans="4:5" x14ac:dyDescent="0.45">
      <c r="D1016" s="23"/>
      <c r="E1016" s="23"/>
    </row>
    <row r="1017" spans="4:5" x14ac:dyDescent="0.45">
      <c r="D1017" s="23"/>
      <c r="E1017" s="23"/>
    </row>
    <row r="1018" spans="4:5" x14ac:dyDescent="0.45">
      <c r="D1018" s="23"/>
      <c r="E1018" s="23"/>
    </row>
    <row r="1019" spans="4:5" x14ac:dyDescent="0.45">
      <c r="D1019" s="23"/>
      <c r="E1019" s="23"/>
    </row>
    <row r="1020" spans="4:5" x14ac:dyDescent="0.45">
      <c r="D1020" s="23"/>
      <c r="E1020" s="23"/>
    </row>
    <row r="1021" spans="4:5" x14ac:dyDescent="0.45">
      <c r="D1021" s="23"/>
      <c r="E1021" s="23"/>
    </row>
    <row r="1022" spans="4:5" x14ac:dyDescent="0.45">
      <c r="D1022" s="23"/>
      <c r="E1022" s="23"/>
    </row>
    <row r="1023" spans="4:5" x14ac:dyDescent="0.45">
      <c r="D1023" s="23"/>
      <c r="E1023" s="23"/>
    </row>
    <row r="1024" spans="4:5" x14ac:dyDescent="0.45">
      <c r="D1024" s="23"/>
      <c r="E1024" s="23"/>
    </row>
    <row r="1025" spans="4:5" x14ac:dyDescent="0.45">
      <c r="D1025" s="23"/>
      <c r="E1025" s="23"/>
    </row>
    <row r="1026" spans="4:5" x14ac:dyDescent="0.45">
      <c r="D1026" s="23"/>
      <c r="E1026" s="23"/>
    </row>
    <row r="1027" spans="4:5" x14ac:dyDescent="0.45">
      <c r="D1027" s="23"/>
      <c r="E1027" s="23"/>
    </row>
    <row r="1028" spans="4:5" x14ac:dyDescent="0.45">
      <c r="D1028" s="23"/>
      <c r="E1028" s="23"/>
    </row>
    <row r="1029" spans="4:5" x14ac:dyDescent="0.45">
      <c r="D1029" s="23"/>
      <c r="E1029" s="23"/>
    </row>
    <row r="1030" spans="4:5" x14ac:dyDescent="0.45">
      <c r="D1030" s="23"/>
      <c r="E1030" s="23"/>
    </row>
    <row r="1031" spans="4:5" x14ac:dyDescent="0.45">
      <c r="D1031" s="23"/>
      <c r="E1031" s="23"/>
    </row>
    <row r="1032" spans="4:5" x14ac:dyDescent="0.45">
      <c r="D1032" s="23"/>
      <c r="E1032" s="23"/>
    </row>
    <row r="1033" spans="4:5" x14ac:dyDescent="0.45">
      <c r="D1033" s="23"/>
      <c r="E1033" s="23"/>
    </row>
    <row r="1034" spans="4:5" x14ac:dyDescent="0.45">
      <c r="D1034" s="23"/>
      <c r="E1034" s="23"/>
    </row>
    <row r="1035" spans="4:5" x14ac:dyDescent="0.45">
      <c r="D1035" s="23"/>
      <c r="E1035" s="23"/>
    </row>
    <row r="1036" spans="4:5" x14ac:dyDescent="0.45">
      <c r="D1036" s="23"/>
      <c r="E1036" s="23"/>
    </row>
    <row r="1037" spans="4:5" x14ac:dyDescent="0.45">
      <c r="D1037" s="23"/>
      <c r="E1037" s="23"/>
    </row>
    <row r="1038" spans="4:5" x14ac:dyDescent="0.45">
      <c r="D1038" s="23"/>
      <c r="E1038" s="23"/>
    </row>
    <row r="1039" spans="4:5" x14ac:dyDescent="0.45">
      <c r="D1039" s="23"/>
      <c r="E1039" s="23"/>
    </row>
    <row r="1040" spans="4:5" x14ac:dyDescent="0.45">
      <c r="D1040" s="23"/>
      <c r="E1040" s="23"/>
    </row>
    <row r="1041" spans="4:5" x14ac:dyDescent="0.45">
      <c r="D1041" s="23"/>
      <c r="E1041" s="23"/>
    </row>
    <row r="1042" spans="4:5" x14ac:dyDescent="0.45">
      <c r="D1042" s="23"/>
      <c r="E1042" s="23"/>
    </row>
    <row r="1043" spans="4:5" x14ac:dyDescent="0.45">
      <c r="D1043" s="23"/>
      <c r="E1043" s="23"/>
    </row>
    <row r="1044" spans="4:5" x14ac:dyDescent="0.45">
      <c r="D1044" s="23"/>
      <c r="E1044" s="23"/>
    </row>
    <row r="1045" spans="4:5" x14ac:dyDescent="0.45">
      <c r="D1045" s="23"/>
      <c r="E1045" s="23"/>
    </row>
    <row r="1046" spans="4:5" x14ac:dyDescent="0.45">
      <c r="D1046" s="23"/>
      <c r="E1046" s="23"/>
    </row>
    <row r="1047" spans="4:5" x14ac:dyDescent="0.45">
      <c r="D1047" s="23"/>
      <c r="E1047" s="23"/>
    </row>
    <row r="1048" spans="4:5" x14ac:dyDescent="0.45">
      <c r="D1048" s="23"/>
      <c r="E1048" s="23"/>
    </row>
    <row r="1049" spans="4:5" x14ac:dyDescent="0.45">
      <c r="D1049" s="23"/>
      <c r="E1049" s="23"/>
    </row>
    <row r="1050" spans="4:5" x14ac:dyDescent="0.45">
      <c r="D1050" s="23"/>
      <c r="E1050" s="23"/>
    </row>
    <row r="1051" spans="4:5" x14ac:dyDescent="0.45">
      <c r="D1051" s="23"/>
      <c r="E1051" s="23"/>
    </row>
    <row r="1052" spans="4:5" x14ac:dyDescent="0.45">
      <c r="D1052" s="23"/>
      <c r="E1052" s="23"/>
    </row>
    <row r="1053" spans="4:5" x14ac:dyDescent="0.45">
      <c r="D1053" s="23"/>
      <c r="E1053" s="23"/>
    </row>
    <row r="1054" spans="4:5" x14ac:dyDescent="0.45">
      <c r="D1054" s="23"/>
      <c r="E1054" s="23"/>
    </row>
    <row r="1055" spans="4:5" x14ac:dyDescent="0.45">
      <c r="D1055" s="23"/>
      <c r="E1055" s="23"/>
    </row>
    <row r="1056" spans="4:5" x14ac:dyDescent="0.45">
      <c r="D1056" s="23"/>
      <c r="E1056" s="23"/>
    </row>
    <row r="1057" spans="4:5" x14ac:dyDescent="0.45">
      <c r="D1057" s="23"/>
      <c r="E1057" s="23"/>
    </row>
    <row r="1058" spans="4:5" x14ac:dyDescent="0.45">
      <c r="D1058" s="23"/>
      <c r="E1058" s="23"/>
    </row>
    <row r="1059" spans="4:5" x14ac:dyDescent="0.45">
      <c r="D1059" s="23"/>
      <c r="E1059" s="23"/>
    </row>
    <row r="1060" spans="4:5" x14ac:dyDescent="0.45">
      <c r="D1060" s="23"/>
      <c r="E1060" s="23"/>
    </row>
    <row r="1061" spans="4:5" x14ac:dyDescent="0.45">
      <c r="D1061" s="23"/>
      <c r="E1061" s="23"/>
    </row>
    <row r="1062" spans="4:5" x14ac:dyDescent="0.45">
      <c r="D1062" s="23"/>
      <c r="E1062" s="23"/>
    </row>
    <row r="1063" spans="4:5" x14ac:dyDescent="0.45">
      <c r="D1063" s="23"/>
      <c r="E1063" s="23"/>
    </row>
    <row r="1064" spans="4:5" x14ac:dyDescent="0.45">
      <c r="D1064" s="23"/>
      <c r="E1064" s="23"/>
    </row>
    <row r="1065" spans="4:5" x14ac:dyDescent="0.45">
      <c r="D1065" s="23"/>
      <c r="E1065" s="23"/>
    </row>
    <row r="1066" spans="4:5" x14ac:dyDescent="0.45">
      <c r="D1066" s="23"/>
      <c r="E1066" s="23"/>
    </row>
    <row r="1067" spans="4:5" x14ac:dyDescent="0.45">
      <c r="D1067" s="23"/>
      <c r="E1067" s="23"/>
    </row>
    <row r="1068" spans="4:5" x14ac:dyDescent="0.45">
      <c r="D1068" s="23"/>
      <c r="E1068" s="23"/>
    </row>
    <row r="1069" spans="4:5" x14ac:dyDescent="0.45">
      <c r="D1069" s="23"/>
      <c r="E1069" s="23"/>
    </row>
    <row r="1070" spans="4:5" x14ac:dyDescent="0.45">
      <c r="D1070" s="23"/>
      <c r="E1070" s="23"/>
    </row>
    <row r="1071" spans="4:5" x14ac:dyDescent="0.45">
      <c r="D1071" s="23"/>
      <c r="E1071" s="23"/>
    </row>
    <row r="1072" spans="4:5" x14ac:dyDescent="0.45">
      <c r="D1072" s="23"/>
      <c r="E1072" s="23"/>
    </row>
    <row r="1073" spans="4:5" x14ac:dyDescent="0.45">
      <c r="D1073" s="23"/>
      <c r="E1073" s="23"/>
    </row>
    <row r="1074" spans="4:5" x14ac:dyDescent="0.45">
      <c r="D1074" s="23"/>
      <c r="E1074" s="23"/>
    </row>
    <row r="1075" spans="4:5" x14ac:dyDescent="0.45">
      <c r="D1075" s="23"/>
      <c r="E1075" s="23"/>
    </row>
    <row r="1076" spans="4:5" x14ac:dyDescent="0.45">
      <c r="D1076" s="23"/>
      <c r="E1076" s="23"/>
    </row>
    <row r="1077" spans="4:5" x14ac:dyDescent="0.45">
      <c r="D1077" s="23"/>
      <c r="E1077" s="23"/>
    </row>
    <row r="1078" spans="4:5" x14ac:dyDescent="0.45">
      <c r="D1078" s="23"/>
      <c r="E1078" s="23"/>
    </row>
    <row r="1079" spans="4:5" x14ac:dyDescent="0.45">
      <c r="D1079" s="23"/>
      <c r="E1079" s="23"/>
    </row>
    <row r="1080" spans="4:5" x14ac:dyDescent="0.45">
      <c r="D1080" s="23"/>
      <c r="E1080" s="23"/>
    </row>
    <row r="1081" spans="4:5" x14ac:dyDescent="0.45">
      <c r="D1081" s="23"/>
      <c r="E1081" s="23"/>
    </row>
    <row r="1082" spans="4:5" x14ac:dyDescent="0.45">
      <c r="D1082" s="23"/>
      <c r="E1082" s="23"/>
    </row>
    <row r="1083" spans="4:5" x14ac:dyDescent="0.45">
      <c r="D1083" s="23"/>
      <c r="E1083" s="23"/>
    </row>
    <row r="1084" spans="4:5" x14ac:dyDescent="0.45">
      <c r="D1084" s="23"/>
      <c r="E1084" s="23"/>
    </row>
    <row r="1085" spans="4:5" x14ac:dyDescent="0.45">
      <c r="D1085" s="23"/>
      <c r="E1085" s="23"/>
    </row>
    <row r="1086" spans="4:5" x14ac:dyDescent="0.45">
      <c r="D1086" s="23"/>
      <c r="E1086" s="23"/>
    </row>
    <row r="1087" spans="4:5" x14ac:dyDescent="0.45">
      <c r="D1087" s="23"/>
      <c r="E1087" s="23"/>
    </row>
    <row r="1088" spans="4:5" x14ac:dyDescent="0.45">
      <c r="D1088" s="23"/>
      <c r="E1088" s="23"/>
    </row>
    <row r="1089" spans="4:5" x14ac:dyDescent="0.45">
      <c r="D1089" s="23"/>
      <c r="E1089" s="23"/>
    </row>
    <row r="1090" spans="4:5" x14ac:dyDescent="0.45">
      <c r="D1090" s="23"/>
      <c r="E1090" s="23"/>
    </row>
    <row r="1091" spans="4:5" x14ac:dyDescent="0.45">
      <c r="D1091" s="23"/>
      <c r="E1091" s="23"/>
    </row>
    <row r="1092" spans="4:5" x14ac:dyDescent="0.45">
      <c r="D1092" s="23"/>
      <c r="E1092" s="23"/>
    </row>
    <row r="1093" spans="4:5" x14ac:dyDescent="0.45">
      <c r="D1093" s="23"/>
      <c r="E1093" s="23"/>
    </row>
    <row r="1094" spans="4:5" x14ac:dyDescent="0.45">
      <c r="D1094" s="23"/>
      <c r="E1094" s="23"/>
    </row>
    <row r="1095" spans="4:5" x14ac:dyDescent="0.45">
      <c r="D1095" s="23"/>
      <c r="E1095" s="23"/>
    </row>
    <row r="1096" spans="4:5" x14ac:dyDescent="0.45">
      <c r="D1096" s="23"/>
      <c r="E1096" s="23"/>
    </row>
    <row r="1097" spans="4:5" x14ac:dyDescent="0.45">
      <c r="D1097" s="23"/>
      <c r="E1097" s="23"/>
    </row>
    <row r="1098" spans="4:5" x14ac:dyDescent="0.45">
      <c r="D1098" s="23"/>
      <c r="E1098" s="23"/>
    </row>
    <row r="1099" spans="4:5" x14ac:dyDescent="0.45">
      <c r="D1099" s="23"/>
      <c r="E1099" s="23"/>
    </row>
    <row r="1100" spans="4:5" x14ac:dyDescent="0.45">
      <c r="D1100" s="23"/>
      <c r="E1100" s="23"/>
    </row>
    <row r="1101" spans="4:5" x14ac:dyDescent="0.45">
      <c r="D1101" s="23"/>
      <c r="E1101" s="23"/>
    </row>
    <row r="1102" spans="4:5" x14ac:dyDescent="0.45">
      <c r="D1102" s="23"/>
      <c r="E1102" s="23"/>
    </row>
    <row r="1103" spans="4:5" x14ac:dyDescent="0.45">
      <c r="D1103" s="23"/>
      <c r="E1103" s="23"/>
    </row>
    <row r="1104" spans="4:5" x14ac:dyDescent="0.45">
      <c r="D1104" s="23"/>
      <c r="E1104" s="23"/>
    </row>
    <row r="1105" spans="4:5" x14ac:dyDescent="0.45">
      <c r="D1105" s="23"/>
      <c r="E1105" s="23"/>
    </row>
    <row r="1106" spans="4:5" x14ac:dyDescent="0.45">
      <c r="D1106" s="23"/>
      <c r="E1106" s="23"/>
    </row>
    <row r="1107" spans="4:5" x14ac:dyDescent="0.45">
      <c r="D1107" s="23"/>
      <c r="E1107" s="23"/>
    </row>
    <row r="1108" spans="4:5" x14ac:dyDescent="0.45">
      <c r="D1108" s="23"/>
      <c r="E1108" s="23"/>
    </row>
    <row r="1109" spans="4:5" x14ac:dyDescent="0.45">
      <c r="D1109" s="23"/>
      <c r="E1109" s="23"/>
    </row>
    <row r="1110" spans="4:5" x14ac:dyDescent="0.45">
      <c r="D1110" s="23"/>
      <c r="E1110" s="23"/>
    </row>
    <row r="1111" spans="4:5" x14ac:dyDescent="0.45">
      <c r="D1111" s="23"/>
      <c r="E1111" s="23"/>
    </row>
    <row r="1112" spans="4:5" x14ac:dyDescent="0.45">
      <c r="D1112" s="23"/>
      <c r="E1112" s="23"/>
    </row>
    <row r="1113" spans="4:5" x14ac:dyDescent="0.45">
      <c r="D1113" s="23"/>
      <c r="E1113" s="23"/>
    </row>
    <row r="1114" spans="4:5" x14ac:dyDescent="0.45">
      <c r="D1114" s="23"/>
      <c r="E1114" s="23"/>
    </row>
    <row r="1115" spans="4:5" x14ac:dyDescent="0.45">
      <c r="D1115" s="23"/>
      <c r="E1115" s="23"/>
    </row>
    <row r="1116" spans="4:5" x14ac:dyDescent="0.45">
      <c r="D1116" s="23"/>
      <c r="E1116" s="23"/>
    </row>
    <row r="1117" spans="4:5" x14ac:dyDescent="0.45">
      <c r="D1117" s="23"/>
      <c r="E1117" s="23"/>
    </row>
    <row r="1118" spans="4:5" x14ac:dyDescent="0.45">
      <c r="D1118" s="23"/>
      <c r="E1118" s="23"/>
    </row>
    <row r="1119" spans="4:5" x14ac:dyDescent="0.45">
      <c r="D1119" s="23"/>
      <c r="E1119" s="23"/>
    </row>
    <row r="1120" spans="4:5" x14ac:dyDescent="0.45">
      <c r="D1120" s="23"/>
      <c r="E1120" s="23"/>
    </row>
    <row r="1121" spans="4:5" x14ac:dyDescent="0.45">
      <c r="D1121" s="23"/>
      <c r="E1121" s="23"/>
    </row>
    <row r="1122" spans="4:5" x14ac:dyDescent="0.45">
      <c r="D1122" s="23"/>
      <c r="E1122" s="23"/>
    </row>
    <row r="1123" spans="4:5" x14ac:dyDescent="0.45">
      <c r="D1123" s="23"/>
      <c r="E1123" s="23"/>
    </row>
    <row r="1124" spans="4:5" x14ac:dyDescent="0.45">
      <c r="D1124" s="23"/>
      <c r="E1124" s="23"/>
    </row>
    <row r="1125" spans="4:5" x14ac:dyDescent="0.45">
      <c r="D1125" s="23"/>
      <c r="E1125" s="23"/>
    </row>
    <row r="1126" spans="4:5" x14ac:dyDescent="0.45">
      <c r="D1126" s="23"/>
      <c r="E1126" s="23"/>
    </row>
    <row r="1127" spans="4:5" x14ac:dyDescent="0.45">
      <c r="D1127" s="23"/>
      <c r="E1127" s="23"/>
    </row>
    <row r="1128" spans="4:5" x14ac:dyDescent="0.45">
      <c r="D1128" s="23"/>
      <c r="E1128" s="23"/>
    </row>
    <row r="1129" spans="4:5" x14ac:dyDescent="0.45">
      <c r="D1129" s="23"/>
      <c r="E1129" s="23"/>
    </row>
    <row r="1130" spans="4:5" x14ac:dyDescent="0.45">
      <c r="D1130" s="23"/>
      <c r="E1130" s="23"/>
    </row>
    <row r="1131" spans="4:5" x14ac:dyDescent="0.45">
      <c r="D1131" s="23"/>
      <c r="E1131" s="23"/>
    </row>
    <row r="1132" spans="4:5" x14ac:dyDescent="0.45">
      <c r="D1132" s="23"/>
      <c r="E1132" s="23"/>
    </row>
    <row r="1133" spans="4:5" x14ac:dyDescent="0.45">
      <c r="D1133" s="23"/>
      <c r="E1133" s="23"/>
    </row>
    <row r="1134" spans="4:5" x14ac:dyDescent="0.45">
      <c r="D1134" s="23"/>
      <c r="E1134" s="23"/>
    </row>
    <row r="1135" spans="4:5" x14ac:dyDescent="0.45">
      <c r="D1135" s="23"/>
      <c r="E1135" s="23"/>
    </row>
    <row r="1136" spans="4:5" x14ac:dyDescent="0.45">
      <c r="D1136" s="23"/>
      <c r="E1136" s="23"/>
    </row>
    <row r="1137" spans="4:5" x14ac:dyDescent="0.45">
      <c r="D1137" s="23"/>
      <c r="E1137" s="23"/>
    </row>
    <row r="1138" spans="4:5" x14ac:dyDescent="0.45">
      <c r="D1138" s="23"/>
      <c r="E1138" s="23"/>
    </row>
    <row r="1139" spans="4:5" x14ac:dyDescent="0.45">
      <c r="D1139" s="23"/>
      <c r="E1139" s="23"/>
    </row>
    <row r="1140" spans="4:5" x14ac:dyDescent="0.45">
      <c r="D1140" s="23"/>
      <c r="E1140" s="23"/>
    </row>
    <row r="1141" spans="4:5" x14ac:dyDescent="0.45">
      <c r="D1141" s="23"/>
      <c r="E1141" s="23"/>
    </row>
    <row r="1142" spans="4:5" x14ac:dyDescent="0.45">
      <c r="D1142" s="23"/>
      <c r="E1142" s="23"/>
    </row>
    <row r="1143" spans="4:5" x14ac:dyDescent="0.45">
      <c r="D1143" s="23"/>
      <c r="E1143" s="23"/>
    </row>
    <row r="1144" spans="4:5" x14ac:dyDescent="0.45">
      <c r="D1144" s="23"/>
      <c r="E1144" s="23"/>
    </row>
    <row r="1145" spans="4:5" x14ac:dyDescent="0.45">
      <c r="D1145" s="23"/>
      <c r="E1145" s="23"/>
    </row>
    <row r="1146" spans="4:5" x14ac:dyDescent="0.45">
      <c r="D1146" s="23"/>
      <c r="E1146" s="23"/>
    </row>
    <row r="1147" spans="4:5" x14ac:dyDescent="0.45">
      <c r="D1147" s="23"/>
      <c r="E1147" s="23"/>
    </row>
    <row r="1148" spans="4:5" x14ac:dyDescent="0.45">
      <c r="D1148" s="23"/>
      <c r="E1148" s="23"/>
    </row>
    <row r="1149" spans="4:5" x14ac:dyDescent="0.45">
      <c r="D1149" s="23"/>
      <c r="E1149" s="23"/>
    </row>
    <row r="1150" spans="4:5" x14ac:dyDescent="0.45">
      <c r="D1150" s="23"/>
      <c r="E1150" s="23"/>
    </row>
    <row r="1151" spans="4:5" x14ac:dyDescent="0.45">
      <c r="D1151" s="23"/>
      <c r="E1151" s="23"/>
    </row>
    <row r="1152" spans="4:5" x14ac:dyDescent="0.45">
      <c r="D1152" s="23"/>
      <c r="E1152" s="23"/>
    </row>
    <row r="1153" spans="4:5" x14ac:dyDescent="0.45">
      <c r="D1153" s="23"/>
      <c r="E1153" s="23"/>
    </row>
    <row r="1154" spans="4:5" x14ac:dyDescent="0.45">
      <c r="D1154" s="23"/>
      <c r="E1154" s="23"/>
    </row>
    <row r="1155" spans="4:5" x14ac:dyDescent="0.45">
      <c r="D1155" s="23"/>
      <c r="E1155" s="23"/>
    </row>
    <row r="1156" spans="4:5" x14ac:dyDescent="0.45">
      <c r="D1156" s="23"/>
      <c r="E1156" s="23"/>
    </row>
    <row r="1157" spans="4:5" x14ac:dyDescent="0.45">
      <c r="D1157" s="23"/>
      <c r="E1157" s="23"/>
    </row>
    <row r="1158" spans="4:5" x14ac:dyDescent="0.45">
      <c r="D1158" s="23"/>
      <c r="E1158" s="23"/>
    </row>
    <row r="1159" spans="4:5" x14ac:dyDescent="0.45">
      <c r="D1159" s="23"/>
      <c r="E1159" s="23"/>
    </row>
    <row r="1160" spans="4:5" x14ac:dyDescent="0.45">
      <c r="D1160" s="23"/>
      <c r="E1160" s="23"/>
    </row>
    <row r="1161" spans="4:5" x14ac:dyDescent="0.45">
      <c r="D1161" s="23"/>
      <c r="E1161" s="23"/>
    </row>
    <row r="1162" spans="4:5" x14ac:dyDescent="0.45">
      <c r="D1162" s="23"/>
      <c r="E1162" s="23"/>
    </row>
    <row r="1163" spans="4:5" x14ac:dyDescent="0.45">
      <c r="D1163" s="23"/>
      <c r="E1163" s="23"/>
    </row>
    <row r="1164" spans="4:5" x14ac:dyDescent="0.45">
      <c r="D1164" s="23"/>
      <c r="E1164" s="23"/>
    </row>
    <row r="1165" spans="4:5" x14ac:dyDescent="0.45">
      <c r="D1165" s="23"/>
      <c r="E1165" s="23"/>
    </row>
    <row r="1166" spans="4:5" x14ac:dyDescent="0.45">
      <c r="D1166" s="23"/>
      <c r="E1166" s="23"/>
    </row>
    <row r="1167" spans="4:5" x14ac:dyDescent="0.45">
      <c r="D1167" s="23"/>
      <c r="E1167" s="23"/>
    </row>
    <row r="1168" spans="4:5" x14ac:dyDescent="0.45">
      <c r="D1168" s="23"/>
      <c r="E1168" s="23"/>
    </row>
    <row r="1169" spans="4:5" x14ac:dyDescent="0.45">
      <c r="D1169" s="23"/>
      <c r="E1169" s="23"/>
    </row>
    <row r="1170" spans="4:5" x14ac:dyDescent="0.45">
      <c r="D1170" s="23"/>
      <c r="E1170" s="23"/>
    </row>
    <row r="1171" spans="4:5" x14ac:dyDescent="0.45">
      <c r="D1171" s="23"/>
      <c r="E1171" s="23"/>
    </row>
    <row r="1172" spans="4:5" x14ac:dyDescent="0.45">
      <c r="D1172" s="23"/>
      <c r="E1172" s="23"/>
    </row>
    <row r="1173" spans="4:5" x14ac:dyDescent="0.45">
      <c r="D1173" s="23"/>
      <c r="E1173" s="23"/>
    </row>
    <row r="1174" spans="4:5" x14ac:dyDescent="0.45">
      <c r="D1174" s="23"/>
      <c r="E1174" s="23"/>
    </row>
    <row r="1175" spans="4:5" x14ac:dyDescent="0.45">
      <c r="D1175" s="23"/>
      <c r="E1175" s="23"/>
    </row>
    <row r="1176" spans="4:5" x14ac:dyDescent="0.45">
      <c r="D1176" s="23"/>
      <c r="E1176" s="23"/>
    </row>
    <row r="1177" spans="4:5" x14ac:dyDescent="0.45">
      <c r="D1177" s="23"/>
      <c r="E1177" s="23"/>
    </row>
    <row r="1178" spans="4:5" x14ac:dyDescent="0.45">
      <c r="D1178" s="23"/>
      <c r="E1178" s="23"/>
    </row>
    <row r="1179" spans="4:5" x14ac:dyDescent="0.45">
      <c r="D1179" s="23"/>
      <c r="E1179" s="23"/>
    </row>
    <row r="1180" spans="4:5" x14ac:dyDescent="0.45">
      <c r="D1180" s="23"/>
      <c r="E1180" s="23"/>
    </row>
    <row r="1181" spans="4:5" x14ac:dyDescent="0.45">
      <c r="D1181" s="23"/>
      <c r="E1181" s="23"/>
    </row>
    <row r="1182" spans="4:5" x14ac:dyDescent="0.45">
      <c r="D1182" s="23"/>
      <c r="E1182" s="23"/>
    </row>
    <row r="1183" spans="4:5" x14ac:dyDescent="0.45">
      <c r="D1183" s="23"/>
      <c r="E1183" s="23"/>
    </row>
    <row r="1184" spans="4:5" x14ac:dyDescent="0.45">
      <c r="D1184" s="23"/>
      <c r="E1184" s="23"/>
    </row>
    <row r="1185" spans="4:5" x14ac:dyDescent="0.45">
      <c r="D1185" s="23"/>
      <c r="E1185" s="23"/>
    </row>
    <row r="1186" spans="4:5" x14ac:dyDescent="0.45">
      <c r="D1186" s="23"/>
      <c r="E1186" s="23"/>
    </row>
    <row r="1187" spans="4:5" x14ac:dyDescent="0.45">
      <c r="D1187" s="23"/>
      <c r="E1187" s="23"/>
    </row>
    <row r="1188" spans="4:5" x14ac:dyDescent="0.45">
      <c r="D1188" s="23"/>
      <c r="E1188" s="23"/>
    </row>
    <row r="1189" spans="4:5" x14ac:dyDescent="0.45">
      <c r="D1189" s="23"/>
      <c r="E1189" s="23"/>
    </row>
    <row r="1190" spans="4:5" x14ac:dyDescent="0.45">
      <c r="D1190" s="23"/>
      <c r="E1190" s="23"/>
    </row>
    <row r="1191" spans="4:5" x14ac:dyDescent="0.45">
      <c r="D1191" s="23"/>
      <c r="E1191" s="23"/>
    </row>
    <row r="1192" spans="4:5" x14ac:dyDescent="0.45">
      <c r="D1192" s="23"/>
      <c r="E1192" s="23"/>
    </row>
    <row r="1193" spans="4:5" x14ac:dyDescent="0.45">
      <c r="D1193" s="23"/>
      <c r="E1193" s="23"/>
    </row>
    <row r="1194" spans="4:5" x14ac:dyDescent="0.45">
      <c r="D1194" s="23"/>
      <c r="E1194" s="23"/>
    </row>
    <row r="1195" spans="4:5" x14ac:dyDescent="0.45">
      <c r="D1195" s="23"/>
      <c r="E1195" s="23"/>
    </row>
    <row r="1196" spans="4:5" x14ac:dyDescent="0.45">
      <c r="D1196" s="23"/>
      <c r="E1196" s="23"/>
    </row>
    <row r="1197" spans="4:5" x14ac:dyDescent="0.45">
      <c r="D1197" s="23"/>
      <c r="E1197" s="23"/>
    </row>
    <row r="1198" spans="4:5" x14ac:dyDescent="0.45">
      <c r="D1198" s="23"/>
      <c r="E1198" s="23"/>
    </row>
    <row r="1199" spans="4:5" x14ac:dyDescent="0.45">
      <c r="D1199" s="23"/>
      <c r="E1199" s="23"/>
    </row>
    <row r="1200" spans="4:5" x14ac:dyDescent="0.45">
      <c r="D1200" s="23"/>
      <c r="E1200" s="23"/>
    </row>
    <row r="1201" spans="4:5" x14ac:dyDescent="0.45">
      <c r="D1201" s="23"/>
      <c r="E1201" s="23"/>
    </row>
    <row r="1202" spans="4:5" x14ac:dyDescent="0.45">
      <c r="D1202" s="23"/>
      <c r="E1202" s="23"/>
    </row>
    <row r="1203" spans="4:5" x14ac:dyDescent="0.45">
      <c r="D1203" s="23"/>
      <c r="E1203" s="23"/>
    </row>
    <row r="1204" spans="4:5" x14ac:dyDescent="0.45">
      <c r="D1204" s="23"/>
      <c r="E1204" s="23"/>
    </row>
    <row r="1205" spans="4:5" x14ac:dyDescent="0.45">
      <c r="D1205" s="23"/>
      <c r="E1205" s="23"/>
    </row>
    <row r="1206" spans="4:5" x14ac:dyDescent="0.45">
      <c r="D1206" s="23"/>
      <c r="E1206" s="23"/>
    </row>
    <row r="1207" spans="4:5" x14ac:dyDescent="0.45">
      <c r="D1207" s="23"/>
      <c r="E1207" s="23"/>
    </row>
    <row r="1208" spans="4:5" x14ac:dyDescent="0.45">
      <c r="D1208" s="23"/>
      <c r="E1208" s="23"/>
    </row>
    <row r="1209" spans="4:5" x14ac:dyDescent="0.45">
      <c r="D1209" s="23"/>
      <c r="E1209" s="23"/>
    </row>
    <row r="1210" spans="4:5" x14ac:dyDescent="0.45">
      <c r="D1210" s="23"/>
      <c r="E1210" s="23"/>
    </row>
    <row r="1211" spans="4:5" x14ac:dyDescent="0.45">
      <c r="D1211" s="23"/>
      <c r="E1211" s="23"/>
    </row>
    <row r="1212" spans="4:5" x14ac:dyDescent="0.45">
      <c r="D1212" s="23"/>
      <c r="E1212" s="23"/>
    </row>
    <row r="1213" spans="4:5" x14ac:dyDescent="0.45">
      <c r="D1213" s="23"/>
      <c r="E1213" s="23"/>
    </row>
    <row r="1214" spans="4:5" x14ac:dyDescent="0.45">
      <c r="D1214" s="23"/>
      <c r="E1214" s="23"/>
    </row>
    <row r="1215" spans="4:5" x14ac:dyDescent="0.45">
      <c r="D1215" s="23"/>
      <c r="E1215" s="23"/>
    </row>
    <row r="1216" spans="4:5" x14ac:dyDescent="0.45">
      <c r="D1216" s="23"/>
      <c r="E1216" s="23"/>
    </row>
    <row r="1217" spans="4:5" x14ac:dyDescent="0.45">
      <c r="D1217" s="23"/>
      <c r="E1217" s="23"/>
    </row>
    <row r="1218" spans="4:5" x14ac:dyDescent="0.45">
      <c r="D1218" s="23"/>
      <c r="E1218" s="23"/>
    </row>
    <row r="1219" spans="4:5" x14ac:dyDescent="0.45">
      <c r="D1219" s="23"/>
      <c r="E1219" s="23"/>
    </row>
    <row r="1220" spans="4:5" x14ac:dyDescent="0.45">
      <c r="D1220" s="23"/>
      <c r="E1220" s="23"/>
    </row>
    <row r="1221" spans="4:5" x14ac:dyDescent="0.45">
      <c r="D1221" s="23"/>
      <c r="E1221" s="23"/>
    </row>
    <row r="1222" spans="4:5" x14ac:dyDescent="0.45">
      <c r="D1222" s="23"/>
      <c r="E1222" s="23"/>
    </row>
    <row r="1223" spans="4:5" x14ac:dyDescent="0.45">
      <c r="D1223" s="23"/>
      <c r="E1223" s="23"/>
    </row>
    <row r="1224" spans="4:5" x14ac:dyDescent="0.45">
      <c r="D1224" s="23"/>
      <c r="E1224" s="23"/>
    </row>
    <row r="1225" spans="4:5" x14ac:dyDescent="0.45">
      <c r="D1225" s="23"/>
      <c r="E1225" s="23"/>
    </row>
    <row r="1226" spans="4:5" x14ac:dyDescent="0.45">
      <c r="D1226" s="23"/>
      <c r="E1226" s="23"/>
    </row>
    <row r="1227" spans="4:5" x14ac:dyDescent="0.45">
      <c r="D1227" s="23"/>
      <c r="E1227" s="23"/>
    </row>
    <row r="1228" spans="4:5" x14ac:dyDescent="0.45">
      <c r="D1228" s="23"/>
      <c r="E1228" s="23"/>
    </row>
    <row r="1229" spans="4:5" x14ac:dyDescent="0.45">
      <c r="D1229" s="23"/>
      <c r="E1229" s="23"/>
    </row>
    <row r="1230" spans="4:5" x14ac:dyDescent="0.45">
      <c r="D1230" s="23"/>
      <c r="E1230" s="23"/>
    </row>
    <row r="1231" spans="4:5" x14ac:dyDescent="0.45">
      <c r="D1231" s="23"/>
      <c r="E1231" s="23"/>
    </row>
    <row r="1232" spans="4:5" x14ac:dyDescent="0.45">
      <c r="D1232" s="23"/>
      <c r="E1232" s="23"/>
    </row>
    <row r="1233" spans="4:5" x14ac:dyDescent="0.45">
      <c r="D1233" s="23"/>
      <c r="E1233" s="23"/>
    </row>
    <row r="1234" spans="4:5" x14ac:dyDescent="0.45">
      <c r="D1234" s="23"/>
      <c r="E1234" s="23"/>
    </row>
    <row r="1235" spans="4:5" x14ac:dyDescent="0.45">
      <c r="D1235" s="23"/>
      <c r="E1235" s="23"/>
    </row>
    <row r="1236" spans="4:5" x14ac:dyDescent="0.45">
      <c r="D1236" s="23"/>
      <c r="E1236" s="23"/>
    </row>
    <row r="1237" spans="4:5" x14ac:dyDescent="0.45">
      <c r="D1237" s="23"/>
      <c r="E1237" s="23"/>
    </row>
    <row r="1238" spans="4:5" x14ac:dyDescent="0.45">
      <c r="D1238" s="23"/>
      <c r="E1238" s="23"/>
    </row>
    <row r="1239" spans="4:5" x14ac:dyDescent="0.45">
      <c r="D1239" s="23"/>
      <c r="E1239" s="23"/>
    </row>
    <row r="1240" spans="4:5" x14ac:dyDescent="0.45">
      <c r="D1240" s="23"/>
      <c r="E1240" s="23"/>
    </row>
    <row r="1241" spans="4:5" x14ac:dyDescent="0.45">
      <c r="D1241" s="23"/>
      <c r="E1241" s="23"/>
    </row>
    <row r="1242" spans="4:5" x14ac:dyDescent="0.45">
      <c r="D1242" s="23"/>
      <c r="E1242" s="23"/>
    </row>
    <row r="1243" spans="4:5" x14ac:dyDescent="0.45">
      <c r="D1243" s="23"/>
      <c r="E1243" s="23"/>
    </row>
    <row r="1244" spans="4:5" x14ac:dyDescent="0.45">
      <c r="D1244" s="23"/>
      <c r="E1244" s="23"/>
    </row>
    <row r="1245" spans="4:5" x14ac:dyDescent="0.45">
      <c r="D1245" s="23"/>
      <c r="E1245" s="23"/>
    </row>
    <row r="1246" spans="4:5" x14ac:dyDescent="0.45">
      <c r="D1246" s="23"/>
      <c r="E1246" s="23"/>
    </row>
    <row r="1247" spans="4:5" x14ac:dyDescent="0.45">
      <c r="D1247" s="23"/>
      <c r="E1247" s="23"/>
    </row>
    <row r="1248" spans="4:5" x14ac:dyDescent="0.45">
      <c r="D1248" s="23"/>
      <c r="E1248" s="23"/>
    </row>
    <row r="1249" spans="4:5" x14ac:dyDescent="0.45">
      <c r="D1249" s="23"/>
      <c r="E1249" s="23"/>
    </row>
    <row r="1250" spans="4:5" x14ac:dyDescent="0.45">
      <c r="D1250" s="23"/>
      <c r="E1250" s="23"/>
    </row>
    <row r="1251" spans="4:5" x14ac:dyDescent="0.45">
      <c r="D1251" s="23"/>
      <c r="E1251" s="23"/>
    </row>
    <row r="1252" spans="4:5" x14ac:dyDescent="0.45">
      <c r="D1252" s="23"/>
      <c r="E1252" s="23"/>
    </row>
    <row r="1253" spans="4:5" x14ac:dyDescent="0.45">
      <c r="D1253" s="23"/>
      <c r="E1253" s="23"/>
    </row>
    <row r="1254" spans="4:5" x14ac:dyDescent="0.45">
      <c r="D1254" s="23"/>
      <c r="E1254" s="23"/>
    </row>
    <row r="1255" spans="4:5" x14ac:dyDescent="0.45">
      <c r="D1255" s="23"/>
      <c r="E1255" s="23"/>
    </row>
    <row r="1256" spans="4:5" x14ac:dyDescent="0.45">
      <c r="D1256" s="23"/>
      <c r="E1256" s="23"/>
    </row>
    <row r="1257" spans="4:5" x14ac:dyDescent="0.45">
      <c r="D1257" s="23"/>
      <c r="E1257" s="23"/>
    </row>
    <row r="1258" spans="4:5" x14ac:dyDescent="0.45">
      <c r="D1258" s="23"/>
      <c r="E1258" s="23"/>
    </row>
    <row r="1259" spans="4:5" x14ac:dyDescent="0.45">
      <c r="D1259" s="23"/>
      <c r="E1259" s="23"/>
    </row>
    <row r="1260" spans="4:5" x14ac:dyDescent="0.45">
      <c r="D1260" s="23"/>
      <c r="E1260" s="23"/>
    </row>
    <row r="1261" spans="4:5" x14ac:dyDescent="0.45">
      <c r="D1261" s="23"/>
      <c r="E1261" s="23"/>
    </row>
    <row r="1262" spans="4:5" x14ac:dyDescent="0.45">
      <c r="D1262" s="23"/>
      <c r="E1262" s="23"/>
    </row>
    <row r="1263" spans="4:5" x14ac:dyDescent="0.45">
      <c r="D1263" s="23"/>
      <c r="E1263" s="23"/>
    </row>
    <row r="1264" spans="4:5" x14ac:dyDescent="0.45">
      <c r="D1264" s="23"/>
      <c r="E1264" s="23"/>
    </row>
    <row r="1265" spans="4:5" x14ac:dyDescent="0.45">
      <c r="D1265" s="23"/>
      <c r="E1265" s="23"/>
    </row>
    <row r="1266" spans="4:5" x14ac:dyDescent="0.45">
      <c r="D1266" s="23"/>
      <c r="E1266" s="23"/>
    </row>
    <row r="1267" spans="4:5" x14ac:dyDescent="0.45">
      <c r="D1267" s="23"/>
      <c r="E1267" s="23"/>
    </row>
    <row r="1268" spans="4:5" x14ac:dyDescent="0.45">
      <c r="D1268" s="23"/>
      <c r="E1268" s="23"/>
    </row>
    <row r="1269" spans="4:5" x14ac:dyDescent="0.45">
      <c r="D1269" s="23"/>
      <c r="E1269" s="23"/>
    </row>
    <row r="1270" spans="4:5" x14ac:dyDescent="0.45">
      <c r="D1270" s="23"/>
      <c r="E1270" s="23"/>
    </row>
    <row r="1271" spans="4:5" x14ac:dyDescent="0.45">
      <c r="D1271" s="23"/>
      <c r="E1271" s="23"/>
    </row>
    <row r="1272" spans="4:5" x14ac:dyDescent="0.45">
      <c r="D1272" s="23"/>
      <c r="E1272" s="23"/>
    </row>
    <row r="1273" spans="4:5" x14ac:dyDescent="0.45">
      <c r="D1273" s="23"/>
      <c r="E1273" s="23"/>
    </row>
    <row r="1274" spans="4:5" x14ac:dyDescent="0.45">
      <c r="D1274" s="23"/>
      <c r="E1274" s="23"/>
    </row>
    <row r="1275" spans="4:5" x14ac:dyDescent="0.45">
      <c r="D1275" s="23"/>
      <c r="E1275" s="23"/>
    </row>
    <row r="1276" spans="4:5" x14ac:dyDescent="0.45">
      <c r="D1276" s="23"/>
      <c r="E1276" s="23"/>
    </row>
    <row r="1277" spans="4:5" x14ac:dyDescent="0.45">
      <c r="D1277" s="23"/>
      <c r="E1277" s="23"/>
    </row>
    <row r="1278" spans="4:5" x14ac:dyDescent="0.45">
      <c r="D1278" s="23"/>
      <c r="E1278" s="23"/>
    </row>
    <row r="1279" spans="4:5" x14ac:dyDescent="0.45">
      <c r="D1279" s="23"/>
      <c r="E1279" s="23"/>
    </row>
    <row r="1280" spans="4:5" x14ac:dyDescent="0.45">
      <c r="D1280" s="23"/>
      <c r="E1280" s="23"/>
    </row>
    <row r="1281" spans="4:5" x14ac:dyDescent="0.45">
      <c r="D1281" s="23"/>
      <c r="E1281" s="23"/>
    </row>
    <row r="1282" spans="4:5" x14ac:dyDescent="0.45">
      <c r="D1282" s="23"/>
      <c r="E1282" s="23"/>
    </row>
    <row r="1283" spans="4:5" x14ac:dyDescent="0.45">
      <c r="D1283" s="23"/>
      <c r="E1283" s="23"/>
    </row>
    <row r="1284" spans="4:5" x14ac:dyDescent="0.45">
      <c r="D1284" s="23"/>
      <c r="E1284" s="23"/>
    </row>
    <row r="1285" spans="4:5" x14ac:dyDescent="0.45">
      <c r="D1285" s="23"/>
      <c r="E1285" s="23"/>
    </row>
    <row r="1286" spans="4:5" x14ac:dyDescent="0.45">
      <c r="D1286" s="23"/>
      <c r="E1286" s="23"/>
    </row>
    <row r="1287" spans="4:5" x14ac:dyDescent="0.45">
      <c r="D1287" s="23"/>
      <c r="E1287" s="23"/>
    </row>
    <row r="1288" spans="4:5" x14ac:dyDescent="0.45">
      <c r="D1288" s="23"/>
      <c r="E1288" s="23"/>
    </row>
    <row r="1289" spans="4:5" x14ac:dyDescent="0.45">
      <c r="D1289" s="23"/>
      <c r="E1289" s="23"/>
    </row>
    <row r="1290" spans="4:5" x14ac:dyDescent="0.45">
      <c r="D1290" s="23"/>
      <c r="E1290" s="23"/>
    </row>
    <row r="1291" spans="4:5" x14ac:dyDescent="0.45">
      <c r="D1291" s="23"/>
      <c r="E1291" s="23"/>
    </row>
    <row r="1292" spans="4:5" x14ac:dyDescent="0.45">
      <c r="D1292" s="23"/>
      <c r="E1292" s="23"/>
    </row>
    <row r="1293" spans="4:5" x14ac:dyDescent="0.45">
      <c r="D1293" s="23"/>
      <c r="E1293" s="23"/>
    </row>
    <row r="1294" spans="4:5" x14ac:dyDescent="0.45">
      <c r="D1294" s="23"/>
      <c r="E1294" s="23"/>
    </row>
    <row r="1295" spans="4:5" x14ac:dyDescent="0.45">
      <c r="D1295" s="23"/>
      <c r="E1295" s="23"/>
    </row>
    <row r="1296" spans="4:5" x14ac:dyDescent="0.45">
      <c r="D1296" s="23"/>
      <c r="E1296" s="23"/>
    </row>
    <row r="1297" spans="4:5" x14ac:dyDescent="0.45">
      <c r="D1297" s="23"/>
      <c r="E1297" s="23"/>
    </row>
    <row r="1298" spans="4:5" x14ac:dyDescent="0.45">
      <c r="D1298" s="23"/>
      <c r="E1298" s="23"/>
    </row>
    <row r="1299" spans="4:5" x14ac:dyDescent="0.45">
      <c r="D1299" s="23"/>
      <c r="E1299" s="23"/>
    </row>
    <row r="1300" spans="4:5" x14ac:dyDescent="0.45">
      <c r="D1300" s="23"/>
      <c r="E1300" s="23"/>
    </row>
    <row r="1301" spans="4:5" x14ac:dyDescent="0.45">
      <c r="D1301" s="23"/>
      <c r="E1301" s="23"/>
    </row>
    <row r="1302" spans="4:5" x14ac:dyDescent="0.45">
      <c r="D1302" s="23"/>
      <c r="E1302" s="23"/>
    </row>
    <row r="1303" spans="4:5" x14ac:dyDescent="0.45">
      <c r="D1303" s="23"/>
      <c r="E1303" s="23"/>
    </row>
    <row r="1304" spans="4:5" x14ac:dyDescent="0.45">
      <c r="D1304" s="23"/>
      <c r="E1304" s="23"/>
    </row>
    <row r="1305" spans="4:5" x14ac:dyDescent="0.45">
      <c r="D1305" s="23"/>
      <c r="E1305" s="23"/>
    </row>
    <row r="1306" spans="4:5" x14ac:dyDescent="0.45">
      <c r="D1306" s="23"/>
      <c r="E1306" s="23"/>
    </row>
    <row r="1307" spans="4:5" x14ac:dyDescent="0.45">
      <c r="D1307" s="23"/>
      <c r="E1307" s="23"/>
    </row>
    <row r="1308" spans="4:5" x14ac:dyDescent="0.45">
      <c r="D1308" s="23"/>
      <c r="E1308" s="23"/>
    </row>
    <row r="1309" spans="4:5" x14ac:dyDescent="0.45">
      <c r="D1309" s="23"/>
      <c r="E1309" s="23"/>
    </row>
    <row r="1310" spans="4:5" x14ac:dyDescent="0.45">
      <c r="D1310" s="23"/>
      <c r="E1310" s="23"/>
    </row>
    <row r="1311" spans="4:5" x14ac:dyDescent="0.45">
      <c r="D1311" s="23"/>
      <c r="E1311" s="23"/>
    </row>
    <row r="1312" spans="4:5" x14ac:dyDescent="0.45">
      <c r="D1312" s="23"/>
      <c r="E1312" s="23"/>
    </row>
    <row r="1313" spans="4:5" x14ac:dyDescent="0.45">
      <c r="D1313" s="23"/>
      <c r="E1313" s="23"/>
    </row>
    <row r="1314" spans="4:5" x14ac:dyDescent="0.45">
      <c r="D1314" s="23"/>
      <c r="E1314" s="23"/>
    </row>
    <row r="1315" spans="4:5" x14ac:dyDescent="0.45">
      <c r="D1315" s="23"/>
      <c r="E1315" s="23"/>
    </row>
    <row r="1316" spans="4:5" x14ac:dyDescent="0.45">
      <c r="D1316" s="23"/>
      <c r="E1316" s="23"/>
    </row>
    <row r="1317" spans="4:5" x14ac:dyDescent="0.45">
      <c r="D1317" s="23"/>
      <c r="E1317" s="23"/>
    </row>
    <row r="1318" spans="4:5" x14ac:dyDescent="0.45">
      <c r="D1318" s="23"/>
      <c r="E1318" s="23"/>
    </row>
    <row r="1319" spans="4:5" x14ac:dyDescent="0.45">
      <c r="D1319" s="23"/>
      <c r="E1319" s="23"/>
    </row>
    <row r="1320" spans="4:5" x14ac:dyDescent="0.45">
      <c r="D1320" s="23"/>
      <c r="E1320" s="23"/>
    </row>
    <row r="1321" spans="4:5" x14ac:dyDescent="0.45">
      <c r="D1321" s="23"/>
      <c r="E1321" s="23"/>
    </row>
    <row r="1322" spans="4:5" x14ac:dyDescent="0.45">
      <c r="D1322" s="23"/>
      <c r="E1322" s="23"/>
    </row>
    <row r="1323" spans="4:5" x14ac:dyDescent="0.45">
      <c r="D1323" s="23"/>
      <c r="E1323" s="23"/>
    </row>
    <row r="1324" spans="4:5" x14ac:dyDescent="0.45">
      <c r="D1324" s="23"/>
      <c r="E1324" s="23"/>
    </row>
    <row r="1325" spans="4:5" x14ac:dyDescent="0.45">
      <c r="D1325" s="23"/>
      <c r="E1325" s="23"/>
    </row>
    <row r="1326" spans="4:5" x14ac:dyDescent="0.45">
      <c r="D1326" s="23"/>
      <c r="E1326" s="23"/>
    </row>
    <row r="1327" spans="4:5" x14ac:dyDescent="0.45">
      <c r="D1327" s="23"/>
      <c r="E1327" s="23"/>
    </row>
    <row r="1328" spans="4:5" x14ac:dyDescent="0.45">
      <c r="D1328" s="23"/>
      <c r="E1328" s="23"/>
    </row>
    <row r="1329" spans="4:5" x14ac:dyDescent="0.45">
      <c r="D1329" s="23"/>
      <c r="E1329" s="23"/>
    </row>
    <row r="1330" spans="4:5" x14ac:dyDescent="0.45">
      <c r="D1330" s="23"/>
      <c r="E1330" s="23"/>
    </row>
    <row r="1331" spans="4:5" x14ac:dyDescent="0.45">
      <c r="D1331" s="23"/>
      <c r="E1331" s="23"/>
    </row>
    <row r="1332" spans="4:5" x14ac:dyDescent="0.45">
      <c r="D1332" s="23"/>
      <c r="E1332" s="23"/>
    </row>
    <row r="1333" spans="4:5" x14ac:dyDescent="0.45">
      <c r="D1333" s="23"/>
      <c r="E1333" s="23"/>
    </row>
    <row r="1334" spans="4:5" x14ac:dyDescent="0.45">
      <c r="D1334" s="23"/>
      <c r="E1334" s="23"/>
    </row>
    <row r="1335" spans="4:5" x14ac:dyDescent="0.45">
      <c r="D1335" s="23"/>
      <c r="E1335" s="23"/>
    </row>
    <row r="1336" spans="4:5" x14ac:dyDescent="0.45">
      <c r="D1336" s="23"/>
      <c r="E1336" s="23"/>
    </row>
    <row r="1337" spans="4:5" x14ac:dyDescent="0.45">
      <c r="D1337" s="23"/>
      <c r="E1337" s="23"/>
    </row>
    <row r="1338" spans="4:5" x14ac:dyDescent="0.45">
      <c r="D1338" s="23"/>
      <c r="E1338" s="23"/>
    </row>
    <row r="1339" spans="4:5" x14ac:dyDescent="0.45">
      <c r="D1339" s="23"/>
      <c r="E1339" s="23"/>
    </row>
    <row r="1340" spans="4:5" x14ac:dyDescent="0.45">
      <c r="D1340" s="23"/>
      <c r="E1340" s="23"/>
    </row>
    <row r="1341" spans="4:5" x14ac:dyDescent="0.45">
      <c r="D1341" s="23"/>
      <c r="E1341" s="23"/>
    </row>
    <row r="1342" spans="4:5" x14ac:dyDescent="0.45">
      <c r="D1342" s="23"/>
      <c r="E1342" s="23"/>
    </row>
    <row r="1343" spans="4:5" x14ac:dyDescent="0.45">
      <c r="D1343" s="23"/>
      <c r="E1343" s="23"/>
    </row>
    <row r="1344" spans="4:5" x14ac:dyDescent="0.45">
      <c r="D1344" s="23"/>
      <c r="E1344" s="23"/>
    </row>
    <row r="1345" spans="4:5" x14ac:dyDescent="0.45">
      <c r="D1345" s="23"/>
      <c r="E1345" s="23"/>
    </row>
    <row r="1346" spans="4:5" x14ac:dyDescent="0.45">
      <c r="D1346" s="23"/>
      <c r="E1346" s="23"/>
    </row>
    <row r="1347" spans="4:5" x14ac:dyDescent="0.45">
      <c r="D1347" s="23"/>
      <c r="E1347" s="23"/>
    </row>
    <row r="1348" spans="4:5" x14ac:dyDescent="0.45">
      <c r="D1348" s="23"/>
      <c r="E1348" s="23"/>
    </row>
    <row r="1349" spans="4:5" x14ac:dyDescent="0.45">
      <c r="D1349" s="23"/>
      <c r="E1349" s="23"/>
    </row>
    <row r="1350" spans="4:5" x14ac:dyDescent="0.45">
      <c r="D1350" s="23"/>
      <c r="E1350" s="23"/>
    </row>
    <row r="1351" spans="4:5" x14ac:dyDescent="0.45">
      <c r="D1351" s="23"/>
      <c r="E1351" s="23"/>
    </row>
    <row r="1352" spans="4:5" x14ac:dyDescent="0.45">
      <c r="D1352" s="23"/>
      <c r="E1352" s="23"/>
    </row>
    <row r="1353" spans="4:5" x14ac:dyDescent="0.45">
      <c r="D1353" s="23"/>
      <c r="E1353" s="23"/>
    </row>
    <row r="1354" spans="4:5" x14ac:dyDescent="0.45">
      <c r="D1354" s="23"/>
      <c r="E1354" s="23"/>
    </row>
    <row r="1355" spans="4:5" x14ac:dyDescent="0.45">
      <c r="D1355" s="23"/>
      <c r="E1355" s="23"/>
    </row>
    <row r="1356" spans="4:5" x14ac:dyDescent="0.45">
      <c r="D1356" s="23"/>
      <c r="E1356" s="23"/>
    </row>
    <row r="1357" spans="4:5" x14ac:dyDescent="0.45">
      <c r="D1357" s="23"/>
      <c r="E1357" s="23"/>
    </row>
    <row r="1358" spans="4:5" x14ac:dyDescent="0.45">
      <c r="D1358" s="23"/>
      <c r="E1358" s="23"/>
    </row>
    <row r="1359" spans="4:5" x14ac:dyDescent="0.45">
      <c r="D1359" s="23"/>
      <c r="E1359" s="23"/>
    </row>
    <row r="1360" spans="4:5" x14ac:dyDescent="0.45">
      <c r="D1360" s="23"/>
      <c r="E1360" s="23"/>
    </row>
    <row r="1361" spans="4:5" x14ac:dyDescent="0.45">
      <c r="D1361" s="23"/>
      <c r="E1361" s="23"/>
    </row>
    <row r="1362" spans="4:5" x14ac:dyDescent="0.45">
      <c r="D1362" s="23"/>
      <c r="E1362" s="23"/>
    </row>
    <row r="1363" spans="4:5" x14ac:dyDescent="0.45">
      <c r="D1363" s="23"/>
      <c r="E1363" s="23"/>
    </row>
    <row r="1364" spans="4:5" x14ac:dyDescent="0.45">
      <c r="D1364" s="23"/>
      <c r="E1364" s="23"/>
    </row>
    <row r="1365" spans="4:5" x14ac:dyDescent="0.45">
      <c r="D1365" s="23"/>
      <c r="E1365" s="23"/>
    </row>
    <row r="1366" spans="4:5" x14ac:dyDescent="0.45">
      <c r="D1366" s="23"/>
      <c r="E1366" s="23"/>
    </row>
    <row r="1367" spans="4:5" x14ac:dyDescent="0.45">
      <c r="D1367" s="23"/>
      <c r="E1367" s="23"/>
    </row>
    <row r="1368" spans="4:5" x14ac:dyDescent="0.45">
      <c r="D1368" s="23"/>
      <c r="E1368" s="23"/>
    </row>
    <row r="1369" spans="4:5" x14ac:dyDescent="0.45">
      <c r="D1369" s="23"/>
      <c r="E1369" s="23"/>
    </row>
    <row r="1370" spans="4:5" x14ac:dyDescent="0.45">
      <c r="D1370" s="23"/>
      <c r="E1370" s="23"/>
    </row>
    <row r="1371" spans="4:5" x14ac:dyDescent="0.45">
      <c r="D1371" s="23"/>
      <c r="E1371" s="23"/>
    </row>
    <row r="1372" spans="4:5" x14ac:dyDescent="0.45">
      <c r="D1372" s="23"/>
      <c r="E1372" s="23"/>
    </row>
    <row r="1373" spans="4:5" x14ac:dyDescent="0.45">
      <c r="D1373" s="23"/>
      <c r="E1373" s="23"/>
    </row>
    <row r="1374" spans="4:5" x14ac:dyDescent="0.45">
      <c r="D1374" s="23"/>
      <c r="E1374" s="23"/>
    </row>
    <row r="1375" spans="4:5" x14ac:dyDescent="0.45">
      <c r="D1375" s="23"/>
      <c r="E1375" s="23"/>
    </row>
    <row r="1376" spans="4:5" x14ac:dyDescent="0.45">
      <c r="D1376" s="23"/>
      <c r="E1376" s="23"/>
    </row>
    <row r="1377" spans="4:5" x14ac:dyDescent="0.45">
      <c r="D1377" s="23"/>
      <c r="E1377" s="23"/>
    </row>
    <row r="1378" spans="4:5" x14ac:dyDescent="0.45">
      <c r="D1378" s="23"/>
      <c r="E1378" s="23"/>
    </row>
    <row r="1379" spans="4:5" x14ac:dyDescent="0.45">
      <c r="D1379" s="23"/>
      <c r="E1379" s="23"/>
    </row>
    <row r="1380" spans="4:5" x14ac:dyDescent="0.45">
      <c r="D1380" s="23"/>
      <c r="E1380" s="23"/>
    </row>
    <row r="1381" spans="4:5" x14ac:dyDescent="0.45">
      <c r="D1381" s="23"/>
      <c r="E1381" s="23"/>
    </row>
    <row r="1382" spans="4:5" x14ac:dyDescent="0.45">
      <c r="D1382" s="23"/>
      <c r="E1382" s="23"/>
    </row>
    <row r="1383" spans="4:5" x14ac:dyDescent="0.45">
      <c r="D1383" s="23"/>
      <c r="E1383" s="23"/>
    </row>
    <row r="1384" spans="4:5" x14ac:dyDescent="0.45">
      <c r="D1384" s="23"/>
      <c r="E1384" s="23"/>
    </row>
    <row r="1385" spans="4:5" x14ac:dyDescent="0.45">
      <c r="D1385" s="23"/>
      <c r="E1385" s="23"/>
    </row>
    <row r="1386" spans="4:5" x14ac:dyDescent="0.45">
      <c r="D1386" s="23"/>
      <c r="E1386" s="23"/>
    </row>
    <row r="1387" spans="4:5" x14ac:dyDescent="0.45">
      <c r="D1387" s="23"/>
      <c r="E1387" s="23"/>
    </row>
    <row r="1388" spans="4:5" x14ac:dyDescent="0.45">
      <c r="D1388" s="23"/>
      <c r="E1388" s="23"/>
    </row>
    <row r="1389" spans="4:5" x14ac:dyDescent="0.45">
      <c r="D1389" s="23"/>
      <c r="E1389" s="23"/>
    </row>
    <row r="1390" spans="4:5" x14ac:dyDescent="0.45">
      <c r="D1390" s="23"/>
      <c r="E1390" s="23"/>
    </row>
    <row r="1391" spans="4:5" x14ac:dyDescent="0.45">
      <c r="D1391" s="23"/>
      <c r="E1391" s="23"/>
    </row>
    <row r="1392" spans="4:5" x14ac:dyDescent="0.45">
      <c r="D1392" s="23"/>
      <c r="E1392" s="23"/>
    </row>
    <row r="1393" spans="4:5" x14ac:dyDescent="0.45">
      <c r="D1393" s="23"/>
      <c r="E1393" s="23"/>
    </row>
    <row r="1394" spans="4:5" x14ac:dyDescent="0.45">
      <c r="D1394" s="23"/>
      <c r="E1394" s="23"/>
    </row>
    <row r="1395" spans="4:5" x14ac:dyDescent="0.45">
      <c r="D1395" s="23"/>
      <c r="E1395" s="23"/>
    </row>
    <row r="1396" spans="4:5" x14ac:dyDescent="0.45">
      <c r="D1396" s="23"/>
      <c r="E1396" s="23"/>
    </row>
    <row r="1397" spans="4:5" x14ac:dyDescent="0.45">
      <c r="D1397" s="23"/>
      <c r="E1397" s="23"/>
    </row>
    <row r="1398" spans="4:5" x14ac:dyDescent="0.45">
      <c r="D1398" s="23"/>
      <c r="E1398" s="23"/>
    </row>
    <row r="1399" spans="4:5" x14ac:dyDescent="0.45">
      <c r="D1399" s="23"/>
      <c r="E1399" s="23"/>
    </row>
    <row r="1400" spans="4:5" x14ac:dyDescent="0.45">
      <c r="D1400" s="23"/>
      <c r="E1400" s="23"/>
    </row>
    <row r="1401" spans="4:5" x14ac:dyDescent="0.45">
      <c r="D1401" s="23"/>
      <c r="E1401" s="23"/>
    </row>
    <row r="1402" spans="4:5" x14ac:dyDescent="0.45">
      <c r="D1402" s="23"/>
      <c r="E1402" s="23"/>
    </row>
    <row r="1403" spans="4:5" x14ac:dyDescent="0.45">
      <c r="D1403" s="23"/>
      <c r="E1403" s="23"/>
    </row>
    <row r="1404" spans="4:5" x14ac:dyDescent="0.45">
      <c r="D1404" s="23"/>
      <c r="E1404" s="23"/>
    </row>
    <row r="1405" spans="4:5" x14ac:dyDescent="0.45">
      <c r="D1405" s="23"/>
      <c r="E1405" s="23"/>
    </row>
    <row r="1406" spans="4:5" x14ac:dyDescent="0.45">
      <c r="D1406" s="23"/>
      <c r="E1406" s="23"/>
    </row>
    <row r="1407" spans="4:5" x14ac:dyDescent="0.45">
      <c r="D1407" s="23"/>
      <c r="E1407" s="23"/>
    </row>
    <row r="1408" spans="4:5" x14ac:dyDescent="0.45">
      <c r="D1408" s="23"/>
      <c r="E1408" s="23"/>
    </row>
    <row r="1409" spans="4:5" x14ac:dyDescent="0.45">
      <c r="D1409" s="23"/>
      <c r="E1409" s="23"/>
    </row>
    <row r="1410" spans="4:5" x14ac:dyDescent="0.45">
      <c r="D1410" s="23"/>
      <c r="E1410" s="23"/>
    </row>
    <row r="1411" spans="4:5" x14ac:dyDescent="0.45">
      <c r="D1411" s="23"/>
      <c r="E1411" s="23"/>
    </row>
    <row r="1412" spans="4:5" x14ac:dyDescent="0.45">
      <c r="D1412" s="23"/>
      <c r="E1412" s="23"/>
    </row>
    <row r="1413" spans="4:5" x14ac:dyDescent="0.45">
      <c r="D1413" s="23"/>
      <c r="E1413" s="23"/>
    </row>
    <row r="1414" spans="4:5" x14ac:dyDescent="0.45">
      <c r="D1414" s="23"/>
      <c r="E1414" s="23"/>
    </row>
    <row r="1415" spans="4:5" x14ac:dyDescent="0.45">
      <c r="D1415" s="23"/>
      <c r="E1415" s="23"/>
    </row>
    <row r="1416" spans="4:5" x14ac:dyDescent="0.45">
      <c r="D1416" s="23"/>
      <c r="E1416" s="23"/>
    </row>
    <row r="1417" spans="4:5" x14ac:dyDescent="0.45">
      <c r="D1417" s="23"/>
      <c r="E1417" s="23"/>
    </row>
    <row r="1418" spans="4:5" x14ac:dyDescent="0.45">
      <c r="D1418" s="23"/>
      <c r="E1418" s="23"/>
    </row>
    <row r="1419" spans="4:5" x14ac:dyDescent="0.45">
      <c r="D1419" s="23"/>
      <c r="E1419" s="23"/>
    </row>
    <row r="1420" spans="4:5" x14ac:dyDescent="0.45">
      <c r="D1420" s="23"/>
      <c r="E1420" s="23"/>
    </row>
    <row r="1421" spans="4:5" x14ac:dyDescent="0.45">
      <c r="D1421" s="23"/>
      <c r="E1421" s="23"/>
    </row>
    <row r="1422" spans="4:5" x14ac:dyDescent="0.45">
      <c r="D1422" s="23"/>
      <c r="E1422" s="23"/>
    </row>
    <row r="1423" spans="4:5" x14ac:dyDescent="0.45">
      <c r="D1423" s="23"/>
      <c r="E1423" s="23"/>
    </row>
    <row r="1424" spans="4:5" x14ac:dyDescent="0.45">
      <c r="D1424" s="23"/>
      <c r="E1424" s="23"/>
    </row>
    <row r="1425" spans="4:5" x14ac:dyDescent="0.45">
      <c r="D1425" s="23"/>
      <c r="E1425" s="23"/>
    </row>
    <row r="1426" spans="4:5" x14ac:dyDescent="0.45">
      <c r="D1426" s="23"/>
      <c r="E1426" s="23"/>
    </row>
    <row r="1427" spans="4:5" x14ac:dyDescent="0.45">
      <c r="D1427" s="23"/>
      <c r="E1427" s="23"/>
    </row>
    <row r="1428" spans="4:5" x14ac:dyDescent="0.45">
      <c r="D1428" s="23"/>
      <c r="E1428" s="23"/>
    </row>
    <row r="1429" spans="4:5" x14ac:dyDescent="0.45">
      <c r="D1429" s="23"/>
      <c r="E1429" s="23"/>
    </row>
    <row r="1430" spans="4:5" x14ac:dyDescent="0.45">
      <c r="D1430" s="23"/>
      <c r="E1430" s="23"/>
    </row>
    <row r="1431" spans="4:5" x14ac:dyDescent="0.45">
      <c r="D1431" s="23"/>
      <c r="E1431" s="23"/>
    </row>
    <row r="1432" spans="4:5" x14ac:dyDescent="0.45">
      <c r="D1432" s="23"/>
      <c r="E1432" s="23"/>
    </row>
    <row r="1433" spans="4:5" x14ac:dyDescent="0.45">
      <c r="D1433" s="23"/>
      <c r="E1433" s="23"/>
    </row>
    <row r="1434" spans="4:5" x14ac:dyDescent="0.45">
      <c r="D1434" s="23"/>
      <c r="E1434" s="23"/>
    </row>
    <row r="1435" spans="4:5" x14ac:dyDescent="0.45">
      <c r="D1435" s="23"/>
      <c r="E1435" s="23"/>
    </row>
    <row r="1436" spans="4:5" x14ac:dyDescent="0.45">
      <c r="D1436" s="23"/>
      <c r="E1436" s="23"/>
    </row>
    <row r="1437" spans="4:5" x14ac:dyDescent="0.45">
      <c r="D1437" s="23"/>
      <c r="E1437" s="23"/>
    </row>
    <row r="1438" spans="4:5" x14ac:dyDescent="0.45">
      <c r="D1438" s="23"/>
      <c r="E1438" s="23"/>
    </row>
    <row r="1439" spans="4:5" x14ac:dyDescent="0.45">
      <c r="D1439" s="23"/>
      <c r="E1439" s="23"/>
    </row>
    <row r="1440" spans="4:5" x14ac:dyDescent="0.45">
      <c r="D1440" s="23"/>
      <c r="E1440" s="23"/>
    </row>
    <row r="1441" spans="4:5" x14ac:dyDescent="0.45">
      <c r="D1441" s="23"/>
      <c r="E1441" s="23"/>
    </row>
    <row r="1442" spans="4:5" x14ac:dyDescent="0.45">
      <c r="D1442" s="23"/>
      <c r="E1442" s="23"/>
    </row>
    <row r="1443" spans="4:5" x14ac:dyDescent="0.45">
      <c r="D1443" s="23"/>
      <c r="E1443" s="23"/>
    </row>
    <row r="1444" spans="4:5" x14ac:dyDescent="0.45">
      <c r="D1444" s="23"/>
      <c r="E1444" s="23"/>
    </row>
    <row r="1445" spans="4:5" x14ac:dyDescent="0.45">
      <c r="D1445" s="23"/>
      <c r="E1445" s="23"/>
    </row>
    <row r="1446" spans="4:5" x14ac:dyDescent="0.45">
      <c r="D1446" s="23"/>
      <c r="E1446" s="23"/>
    </row>
    <row r="1447" spans="4:5" x14ac:dyDescent="0.45">
      <c r="D1447" s="23"/>
      <c r="E1447" s="23"/>
    </row>
    <row r="1448" spans="4:5" x14ac:dyDescent="0.45">
      <c r="D1448" s="23"/>
      <c r="E1448" s="23"/>
    </row>
    <row r="1449" spans="4:5" x14ac:dyDescent="0.45">
      <c r="D1449" s="23"/>
      <c r="E1449" s="23"/>
    </row>
    <row r="1450" spans="4:5" x14ac:dyDescent="0.45">
      <c r="D1450" s="23"/>
      <c r="E1450" s="23"/>
    </row>
    <row r="1451" spans="4:5" x14ac:dyDescent="0.45">
      <c r="D1451" s="23"/>
      <c r="E1451" s="23"/>
    </row>
    <row r="1452" spans="4:5" x14ac:dyDescent="0.45">
      <c r="D1452" s="23"/>
      <c r="E1452" s="23"/>
    </row>
    <row r="1453" spans="4:5" x14ac:dyDescent="0.45">
      <c r="D1453" s="23"/>
      <c r="E1453" s="23"/>
    </row>
    <row r="1454" spans="4:5" x14ac:dyDescent="0.45">
      <c r="D1454" s="23"/>
      <c r="E1454" s="23"/>
    </row>
    <row r="1455" spans="4:5" x14ac:dyDescent="0.45">
      <c r="D1455" s="23"/>
      <c r="E1455" s="23"/>
    </row>
    <row r="1456" spans="4:5" x14ac:dyDescent="0.45">
      <c r="D1456" s="23"/>
      <c r="E1456" s="23"/>
    </row>
    <row r="1457" spans="4:5" x14ac:dyDescent="0.45">
      <c r="D1457" s="23"/>
      <c r="E1457" s="23"/>
    </row>
    <row r="1458" spans="4:5" x14ac:dyDescent="0.45">
      <c r="D1458" s="23"/>
      <c r="E1458" s="23"/>
    </row>
    <row r="1459" spans="4:5" x14ac:dyDescent="0.45">
      <c r="D1459" s="23"/>
      <c r="E1459" s="23"/>
    </row>
    <row r="1460" spans="4:5" x14ac:dyDescent="0.45">
      <c r="D1460" s="23"/>
      <c r="E1460" s="23"/>
    </row>
    <row r="1461" spans="4:5" x14ac:dyDescent="0.45">
      <c r="D1461" s="23"/>
      <c r="E1461" s="23"/>
    </row>
    <row r="1462" spans="4:5" x14ac:dyDescent="0.45">
      <c r="D1462" s="23"/>
      <c r="E1462" s="23"/>
    </row>
    <row r="1463" spans="4:5" x14ac:dyDescent="0.45">
      <c r="D1463" s="23"/>
      <c r="E1463" s="23"/>
    </row>
    <row r="1464" spans="4:5" x14ac:dyDescent="0.45">
      <c r="D1464" s="23"/>
      <c r="E1464" s="23"/>
    </row>
    <row r="1465" spans="4:5" x14ac:dyDescent="0.45">
      <c r="D1465" s="23"/>
      <c r="E1465" s="23"/>
    </row>
    <row r="1466" spans="4:5" x14ac:dyDescent="0.45">
      <c r="D1466" s="23"/>
      <c r="E1466" s="23"/>
    </row>
    <row r="1467" spans="4:5" x14ac:dyDescent="0.45">
      <c r="D1467" s="23"/>
      <c r="E1467" s="23"/>
    </row>
    <row r="1468" spans="4:5" x14ac:dyDescent="0.45">
      <c r="D1468" s="23"/>
      <c r="E1468" s="23"/>
    </row>
    <row r="1469" spans="4:5" x14ac:dyDescent="0.45">
      <c r="D1469" s="23"/>
      <c r="E1469" s="23"/>
    </row>
    <row r="1470" spans="4:5" x14ac:dyDescent="0.45">
      <c r="D1470" s="23"/>
      <c r="E1470" s="23"/>
    </row>
    <row r="1471" spans="4:5" x14ac:dyDescent="0.45">
      <c r="D1471" s="23"/>
      <c r="E1471" s="23"/>
    </row>
    <row r="1472" spans="4:5" x14ac:dyDescent="0.45">
      <c r="D1472" s="23"/>
      <c r="E1472" s="23"/>
    </row>
    <row r="1473" spans="4:5" x14ac:dyDescent="0.45">
      <c r="D1473" s="23"/>
      <c r="E1473" s="23"/>
    </row>
    <row r="1474" spans="4:5" x14ac:dyDescent="0.45">
      <c r="D1474" s="23"/>
      <c r="E1474" s="23"/>
    </row>
    <row r="1475" spans="4:5" x14ac:dyDescent="0.45">
      <c r="D1475" s="23"/>
      <c r="E1475" s="23"/>
    </row>
    <row r="1476" spans="4:5" x14ac:dyDescent="0.45">
      <c r="D1476" s="23"/>
      <c r="E1476" s="23"/>
    </row>
    <row r="1477" spans="4:5" x14ac:dyDescent="0.45">
      <c r="D1477" s="23"/>
      <c r="E1477" s="23"/>
    </row>
    <row r="1478" spans="4:5" x14ac:dyDescent="0.45">
      <c r="D1478" s="23"/>
      <c r="E1478" s="23"/>
    </row>
    <row r="1479" spans="4:5" x14ac:dyDescent="0.45">
      <c r="D1479" s="23"/>
      <c r="E1479" s="23"/>
    </row>
    <row r="1480" spans="4:5" x14ac:dyDescent="0.45">
      <c r="D1480" s="23"/>
      <c r="E1480" s="23"/>
    </row>
    <row r="1481" spans="4:5" x14ac:dyDescent="0.45">
      <c r="D1481" s="23"/>
      <c r="E1481" s="23"/>
    </row>
    <row r="1482" spans="4:5" x14ac:dyDescent="0.45">
      <c r="D1482" s="23"/>
      <c r="E1482" s="23"/>
    </row>
    <row r="1483" spans="4:5" x14ac:dyDescent="0.45">
      <c r="D1483" s="23"/>
      <c r="E1483" s="23"/>
    </row>
    <row r="1484" spans="4:5" x14ac:dyDescent="0.45">
      <c r="D1484" s="23"/>
      <c r="E1484" s="23"/>
    </row>
    <row r="1485" spans="4:5" x14ac:dyDescent="0.45">
      <c r="D1485" s="23"/>
      <c r="E1485" s="23"/>
    </row>
    <row r="1486" spans="4:5" x14ac:dyDescent="0.45">
      <c r="D1486" s="23"/>
      <c r="E1486" s="23"/>
    </row>
    <row r="1487" spans="4:5" x14ac:dyDescent="0.45">
      <c r="D1487" s="23"/>
      <c r="E1487" s="23"/>
    </row>
    <row r="1488" spans="4:5" x14ac:dyDescent="0.45">
      <c r="D1488" s="23"/>
      <c r="E1488" s="23"/>
    </row>
    <row r="1489" spans="4:5" x14ac:dyDescent="0.45">
      <c r="D1489" s="23"/>
      <c r="E1489" s="23"/>
    </row>
    <row r="1490" spans="4:5" x14ac:dyDescent="0.45">
      <c r="D1490" s="23"/>
      <c r="E1490" s="23"/>
    </row>
    <row r="1491" spans="4:5" x14ac:dyDescent="0.45">
      <c r="D1491" s="23"/>
      <c r="E1491" s="23"/>
    </row>
    <row r="1492" spans="4:5" x14ac:dyDescent="0.45">
      <c r="D1492" s="23"/>
      <c r="E1492" s="23"/>
    </row>
    <row r="1493" spans="4:5" x14ac:dyDescent="0.45">
      <c r="D1493" s="23"/>
      <c r="E1493" s="23"/>
    </row>
    <row r="1494" spans="4:5" x14ac:dyDescent="0.45">
      <c r="D1494" s="23"/>
      <c r="E1494" s="23"/>
    </row>
    <row r="1495" spans="4:5" x14ac:dyDescent="0.45">
      <c r="D1495" s="23"/>
      <c r="E1495" s="23"/>
    </row>
    <row r="1496" spans="4:5" x14ac:dyDescent="0.45">
      <c r="D1496" s="23"/>
      <c r="E1496" s="23"/>
    </row>
    <row r="1497" spans="4:5" x14ac:dyDescent="0.45">
      <c r="D1497" s="23"/>
      <c r="E1497" s="23"/>
    </row>
    <row r="1498" spans="4:5" x14ac:dyDescent="0.45">
      <c r="D1498" s="23"/>
      <c r="E1498" s="23"/>
    </row>
    <row r="1499" spans="4:5" x14ac:dyDescent="0.45">
      <c r="D1499" s="23"/>
      <c r="E1499" s="23"/>
    </row>
    <row r="1500" spans="4:5" x14ac:dyDescent="0.45">
      <c r="D1500" s="23"/>
      <c r="E1500" s="23"/>
    </row>
    <row r="1501" spans="4:5" x14ac:dyDescent="0.45">
      <c r="D1501" s="23"/>
      <c r="E1501" s="23"/>
    </row>
    <row r="1502" spans="4:5" x14ac:dyDescent="0.45">
      <c r="D1502" s="23"/>
      <c r="E1502" s="23"/>
    </row>
    <row r="1503" spans="4:5" x14ac:dyDescent="0.45">
      <c r="D1503" s="23"/>
      <c r="E1503" s="23"/>
    </row>
    <row r="1504" spans="4:5" x14ac:dyDescent="0.45">
      <c r="D1504" s="23"/>
      <c r="E1504" s="23"/>
    </row>
    <row r="1505" spans="4:5" x14ac:dyDescent="0.45">
      <c r="D1505" s="23"/>
      <c r="E1505" s="23"/>
    </row>
    <row r="1506" spans="4:5" x14ac:dyDescent="0.45">
      <c r="D1506" s="23"/>
      <c r="E1506" s="23"/>
    </row>
    <row r="1507" spans="4:5" x14ac:dyDescent="0.45">
      <c r="D1507" s="23"/>
      <c r="E1507" s="23"/>
    </row>
    <row r="1508" spans="4:5" x14ac:dyDescent="0.45">
      <c r="D1508" s="23"/>
      <c r="E1508" s="23"/>
    </row>
    <row r="1509" spans="4:5" x14ac:dyDescent="0.45">
      <c r="D1509" s="23"/>
      <c r="E1509" s="23"/>
    </row>
    <row r="1510" spans="4:5" x14ac:dyDescent="0.45">
      <c r="D1510" s="23"/>
      <c r="E1510" s="23"/>
    </row>
    <row r="1511" spans="4:5" x14ac:dyDescent="0.45">
      <c r="D1511" s="23"/>
      <c r="E1511" s="23"/>
    </row>
    <row r="1512" spans="4:5" x14ac:dyDescent="0.45">
      <c r="D1512" s="23"/>
      <c r="E1512" s="23"/>
    </row>
    <row r="1513" spans="4:5" x14ac:dyDescent="0.45">
      <c r="D1513" s="23"/>
      <c r="E1513" s="23"/>
    </row>
    <row r="1514" spans="4:5" x14ac:dyDescent="0.45">
      <c r="D1514" s="23"/>
      <c r="E1514" s="23"/>
    </row>
    <row r="1515" spans="4:5" x14ac:dyDescent="0.45">
      <c r="D1515" s="23"/>
      <c r="E1515" s="23"/>
    </row>
    <row r="1516" spans="4:5" x14ac:dyDescent="0.45">
      <c r="D1516" s="23"/>
      <c r="E1516" s="23"/>
    </row>
    <row r="1517" spans="4:5" x14ac:dyDescent="0.45">
      <c r="D1517" s="23"/>
      <c r="E1517" s="23"/>
    </row>
    <row r="1518" spans="4:5" x14ac:dyDescent="0.45">
      <c r="D1518" s="23"/>
      <c r="E1518" s="23"/>
    </row>
    <row r="1519" spans="4:5" x14ac:dyDescent="0.45">
      <c r="D1519" s="23"/>
      <c r="E1519" s="23"/>
    </row>
    <row r="1520" spans="4:5" x14ac:dyDescent="0.45">
      <c r="D1520" s="23"/>
      <c r="E1520" s="23"/>
    </row>
    <row r="1521" spans="4:5" x14ac:dyDescent="0.45">
      <c r="D1521" s="23"/>
      <c r="E1521" s="23"/>
    </row>
    <row r="1522" spans="4:5" x14ac:dyDescent="0.45">
      <c r="D1522" s="23"/>
      <c r="E1522" s="23"/>
    </row>
    <row r="1523" spans="4:5" x14ac:dyDescent="0.45">
      <c r="D1523" s="23"/>
      <c r="E1523" s="23"/>
    </row>
    <row r="1524" spans="4:5" x14ac:dyDescent="0.45">
      <c r="D1524" s="23"/>
      <c r="E1524" s="23"/>
    </row>
    <row r="1525" spans="4:5" x14ac:dyDescent="0.45">
      <c r="D1525" s="23"/>
      <c r="E1525" s="23"/>
    </row>
    <row r="1526" spans="4:5" x14ac:dyDescent="0.45">
      <c r="D1526" s="23"/>
      <c r="E1526" s="23"/>
    </row>
    <row r="1527" spans="4:5" x14ac:dyDescent="0.45">
      <c r="D1527" s="23"/>
      <c r="E1527" s="23"/>
    </row>
    <row r="1528" spans="4:5" x14ac:dyDescent="0.45">
      <c r="D1528" s="23"/>
      <c r="E1528" s="23"/>
    </row>
    <row r="1529" spans="4:5" x14ac:dyDescent="0.45">
      <c r="D1529" s="23"/>
      <c r="E1529" s="23"/>
    </row>
    <row r="1530" spans="4:5" x14ac:dyDescent="0.45">
      <c r="D1530" s="23"/>
      <c r="E1530" s="23"/>
    </row>
    <row r="1531" spans="4:5" x14ac:dyDescent="0.45">
      <c r="D1531" s="23"/>
      <c r="E1531" s="23"/>
    </row>
    <row r="1532" spans="4:5" x14ac:dyDescent="0.45">
      <c r="D1532" s="23"/>
      <c r="E1532" s="23"/>
    </row>
    <row r="1533" spans="4:5" x14ac:dyDescent="0.45">
      <c r="D1533" s="23"/>
      <c r="E1533" s="23"/>
    </row>
    <row r="1534" spans="4:5" x14ac:dyDescent="0.45">
      <c r="D1534" s="23"/>
      <c r="E1534" s="23"/>
    </row>
    <row r="1535" spans="4:5" x14ac:dyDescent="0.45">
      <c r="D1535" s="23"/>
      <c r="E1535" s="23"/>
    </row>
    <row r="1536" spans="4:5" x14ac:dyDescent="0.45">
      <c r="D1536" s="23"/>
      <c r="E1536" s="23"/>
    </row>
    <row r="1537" spans="4:5" x14ac:dyDescent="0.45">
      <c r="D1537" s="23"/>
      <c r="E1537" s="23"/>
    </row>
    <row r="1538" spans="4:5" x14ac:dyDescent="0.45">
      <c r="D1538" s="23"/>
      <c r="E1538" s="23"/>
    </row>
    <row r="1539" spans="4:5" x14ac:dyDescent="0.45">
      <c r="D1539" s="23"/>
      <c r="E1539" s="23"/>
    </row>
    <row r="1540" spans="4:5" x14ac:dyDescent="0.45">
      <c r="D1540" s="23"/>
      <c r="E1540" s="23"/>
    </row>
    <row r="1541" spans="4:5" x14ac:dyDescent="0.45">
      <c r="D1541" s="23"/>
      <c r="E1541" s="23"/>
    </row>
    <row r="1542" spans="4:5" x14ac:dyDescent="0.45">
      <c r="D1542" s="23"/>
      <c r="E1542" s="23"/>
    </row>
    <row r="1543" spans="4:5" x14ac:dyDescent="0.45">
      <c r="D1543" s="23"/>
      <c r="E1543" s="23"/>
    </row>
    <row r="1544" spans="4:5" x14ac:dyDescent="0.45">
      <c r="D1544" s="23"/>
      <c r="E1544" s="23"/>
    </row>
    <row r="1545" spans="4:5" x14ac:dyDescent="0.45">
      <c r="D1545" s="23"/>
      <c r="E1545" s="23"/>
    </row>
    <row r="1546" spans="4:5" x14ac:dyDescent="0.45">
      <c r="D1546" s="23"/>
      <c r="E1546" s="23"/>
    </row>
    <row r="1547" spans="4:5" x14ac:dyDescent="0.45">
      <c r="D1547" s="23"/>
      <c r="E1547" s="23"/>
    </row>
    <row r="1548" spans="4:5" x14ac:dyDescent="0.45">
      <c r="D1548" s="23"/>
      <c r="E1548" s="23"/>
    </row>
    <row r="1549" spans="4:5" x14ac:dyDescent="0.45">
      <c r="D1549" s="23"/>
      <c r="E1549" s="23"/>
    </row>
    <row r="1550" spans="4:5" x14ac:dyDescent="0.45">
      <c r="D1550" s="23"/>
      <c r="E1550" s="23"/>
    </row>
    <row r="1551" spans="4:5" x14ac:dyDescent="0.45">
      <c r="D1551" s="23"/>
      <c r="E1551" s="23"/>
    </row>
    <row r="1552" spans="4:5" x14ac:dyDescent="0.45">
      <c r="D1552" s="23"/>
      <c r="E1552" s="23"/>
    </row>
    <row r="1553" spans="4:5" x14ac:dyDescent="0.45">
      <c r="D1553" s="23"/>
      <c r="E1553" s="23"/>
    </row>
    <row r="1554" spans="4:5" x14ac:dyDescent="0.45">
      <c r="D1554" s="23"/>
      <c r="E1554" s="23"/>
    </row>
    <row r="1555" spans="4:5" x14ac:dyDescent="0.45">
      <c r="D1555" s="23"/>
      <c r="E1555" s="23"/>
    </row>
    <row r="1556" spans="4:5" x14ac:dyDescent="0.45">
      <c r="D1556" s="23"/>
      <c r="E1556" s="23"/>
    </row>
    <row r="1557" spans="4:5" x14ac:dyDescent="0.45">
      <c r="D1557" s="23"/>
      <c r="E1557" s="23"/>
    </row>
    <row r="1558" spans="4:5" x14ac:dyDescent="0.45">
      <c r="D1558" s="23"/>
      <c r="E1558" s="23"/>
    </row>
    <row r="1559" spans="4:5" x14ac:dyDescent="0.45">
      <c r="D1559" s="23"/>
      <c r="E1559" s="23"/>
    </row>
    <row r="1560" spans="4:5" x14ac:dyDescent="0.45">
      <c r="D1560" s="23"/>
      <c r="E1560" s="23"/>
    </row>
    <row r="1561" spans="4:5" x14ac:dyDescent="0.45">
      <c r="D1561" s="23"/>
      <c r="E1561" s="23"/>
    </row>
    <row r="1562" spans="4:5" x14ac:dyDescent="0.45">
      <c r="D1562" s="23"/>
      <c r="E1562" s="23"/>
    </row>
    <row r="1563" spans="4:5" x14ac:dyDescent="0.45">
      <c r="D1563" s="23"/>
      <c r="E1563" s="23"/>
    </row>
    <row r="1564" spans="4:5" x14ac:dyDescent="0.45">
      <c r="D1564" s="23"/>
      <c r="E1564" s="23"/>
    </row>
    <row r="1565" spans="4:5" x14ac:dyDescent="0.45">
      <c r="D1565" s="23"/>
      <c r="E1565" s="23"/>
    </row>
    <row r="1566" spans="4:5" x14ac:dyDescent="0.45">
      <c r="D1566" s="23"/>
      <c r="E1566" s="23"/>
    </row>
    <row r="1567" spans="4:5" x14ac:dyDescent="0.45">
      <c r="D1567" s="23"/>
      <c r="E1567" s="23"/>
    </row>
    <row r="1568" spans="4:5" x14ac:dyDescent="0.45">
      <c r="D1568" s="23"/>
      <c r="E1568" s="23"/>
    </row>
    <row r="1569" spans="4:5" x14ac:dyDescent="0.45">
      <c r="D1569" s="23"/>
      <c r="E1569" s="23"/>
    </row>
    <row r="1570" spans="4:5" x14ac:dyDescent="0.45">
      <c r="D1570" s="23"/>
      <c r="E1570" s="23"/>
    </row>
    <row r="1571" spans="4:5" x14ac:dyDescent="0.45">
      <c r="D1571" s="23"/>
      <c r="E1571" s="23"/>
    </row>
    <row r="1572" spans="4:5" x14ac:dyDescent="0.45">
      <c r="D1572" s="23"/>
      <c r="E1572" s="23"/>
    </row>
    <row r="1573" spans="4:5" x14ac:dyDescent="0.45">
      <c r="D1573" s="23"/>
      <c r="E1573" s="23"/>
    </row>
    <row r="1574" spans="4:5" x14ac:dyDescent="0.45">
      <c r="D1574" s="23"/>
      <c r="E1574" s="23"/>
    </row>
    <row r="1575" spans="4:5" x14ac:dyDescent="0.45">
      <c r="D1575" s="23"/>
      <c r="E1575" s="23"/>
    </row>
    <row r="1576" spans="4:5" x14ac:dyDescent="0.45">
      <c r="D1576" s="23"/>
      <c r="E1576" s="23"/>
    </row>
    <row r="1577" spans="4:5" x14ac:dyDescent="0.45">
      <c r="D1577" s="23"/>
      <c r="E1577" s="23"/>
    </row>
    <row r="1578" spans="4:5" x14ac:dyDescent="0.45">
      <c r="D1578" s="23"/>
      <c r="E1578" s="23"/>
    </row>
    <row r="1579" spans="4:5" x14ac:dyDescent="0.45">
      <c r="D1579" s="23"/>
      <c r="E1579" s="23"/>
    </row>
    <row r="1580" spans="4:5" x14ac:dyDescent="0.45">
      <c r="D1580" s="23"/>
      <c r="E1580" s="23"/>
    </row>
    <row r="1581" spans="4:5" x14ac:dyDescent="0.45">
      <c r="D1581" s="23"/>
      <c r="E1581" s="23"/>
    </row>
    <row r="1582" spans="4:5" x14ac:dyDescent="0.45">
      <c r="D1582" s="23"/>
      <c r="E1582" s="23"/>
    </row>
    <row r="1583" spans="4:5" x14ac:dyDescent="0.45">
      <c r="D1583" s="23"/>
      <c r="E1583" s="23"/>
    </row>
    <row r="1584" spans="4:5" x14ac:dyDescent="0.45">
      <c r="D1584" s="23"/>
      <c r="E1584" s="23"/>
    </row>
    <row r="1585" spans="4:5" x14ac:dyDescent="0.45">
      <c r="D1585" s="23"/>
      <c r="E1585" s="23"/>
    </row>
    <row r="1586" spans="4:5" x14ac:dyDescent="0.45">
      <c r="D1586" s="23"/>
      <c r="E1586" s="23"/>
    </row>
    <row r="1587" spans="4:5" x14ac:dyDescent="0.45">
      <c r="D1587" s="23"/>
      <c r="E1587" s="23"/>
    </row>
    <row r="1588" spans="4:5" x14ac:dyDescent="0.45">
      <c r="D1588" s="23"/>
      <c r="E1588" s="23"/>
    </row>
    <row r="1589" spans="4:5" x14ac:dyDescent="0.45">
      <c r="D1589" s="23"/>
      <c r="E1589" s="23"/>
    </row>
    <row r="1590" spans="4:5" x14ac:dyDescent="0.45">
      <c r="D1590" s="23"/>
      <c r="E1590" s="23"/>
    </row>
    <row r="1591" spans="4:5" x14ac:dyDescent="0.45">
      <c r="D1591" s="23"/>
      <c r="E1591" s="23"/>
    </row>
    <row r="1592" spans="4:5" x14ac:dyDescent="0.45">
      <c r="D1592" s="23"/>
      <c r="E1592" s="23"/>
    </row>
    <row r="1593" spans="4:5" x14ac:dyDescent="0.45">
      <c r="D1593" s="23"/>
      <c r="E1593" s="23"/>
    </row>
    <row r="1594" spans="4:5" x14ac:dyDescent="0.45">
      <c r="D1594" s="23"/>
      <c r="E1594" s="23"/>
    </row>
    <row r="1595" spans="4:5" x14ac:dyDescent="0.45">
      <c r="D1595" s="23"/>
      <c r="E1595" s="23"/>
    </row>
    <row r="1596" spans="4:5" x14ac:dyDescent="0.45">
      <c r="D1596" s="23"/>
      <c r="E1596" s="23"/>
    </row>
    <row r="1597" spans="4:5" x14ac:dyDescent="0.45">
      <c r="D1597" s="23"/>
      <c r="E1597" s="23"/>
    </row>
    <row r="1598" spans="4:5" x14ac:dyDescent="0.45">
      <c r="D1598" s="23"/>
      <c r="E1598" s="23"/>
    </row>
    <row r="1599" spans="4:5" x14ac:dyDescent="0.45">
      <c r="D1599" s="23"/>
      <c r="E1599" s="23"/>
    </row>
    <row r="1600" spans="4:5" x14ac:dyDescent="0.45">
      <c r="D1600" s="23"/>
      <c r="E1600" s="23"/>
    </row>
    <row r="1601" spans="4:5" x14ac:dyDescent="0.45">
      <c r="D1601" s="23"/>
      <c r="E1601" s="23"/>
    </row>
    <row r="1602" spans="4:5" x14ac:dyDescent="0.45">
      <c r="D1602" s="23"/>
      <c r="E1602" s="23"/>
    </row>
    <row r="1603" spans="4:5" x14ac:dyDescent="0.45">
      <c r="D1603" s="23"/>
      <c r="E1603" s="23"/>
    </row>
    <row r="1604" spans="4:5" x14ac:dyDescent="0.45">
      <c r="D1604" s="23"/>
      <c r="E1604" s="23"/>
    </row>
    <row r="1605" spans="4:5" x14ac:dyDescent="0.45">
      <c r="D1605" s="23"/>
      <c r="E1605" s="23"/>
    </row>
    <row r="1606" spans="4:5" x14ac:dyDescent="0.45">
      <c r="D1606" s="23"/>
      <c r="E1606" s="23"/>
    </row>
    <row r="1607" spans="4:5" x14ac:dyDescent="0.45">
      <c r="D1607" s="23"/>
      <c r="E1607" s="23"/>
    </row>
    <row r="1608" spans="4:5" x14ac:dyDescent="0.45">
      <c r="D1608" s="23"/>
      <c r="E1608" s="23"/>
    </row>
    <row r="1609" spans="4:5" x14ac:dyDescent="0.45">
      <c r="D1609" s="23"/>
      <c r="E1609" s="23"/>
    </row>
    <row r="1610" spans="4:5" x14ac:dyDescent="0.45">
      <c r="D1610" s="23"/>
      <c r="E1610" s="23"/>
    </row>
    <row r="1611" spans="4:5" x14ac:dyDescent="0.45">
      <c r="D1611" s="23"/>
      <c r="E1611" s="23"/>
    </row>
    <row r="1612" spans="4:5" x14ac:dyDescent="0.45">
      <c r="D1612" s="23"/>
      <c r="E1612" s="23"/>
    </row>
    <row r="1613" spans="4:5" x14ac:dyDescent="0.45">
      <c r="D1613" s="23"/>
      <c r="E1613" s="23"/>
    </row>
    <row r="1614" spans="4:5" x14ac:dyDescent="0.45">
      <c r="D1614" s="23"/>
      <c r="E1614" s="23"/>
    </row>
    <row r="1615" spans="4:5" x14ac:dyDescent="0.45">
      <c r="D1615" s="23"/>
      <c r="E1615" s="23"/>
    </row>
    <row r="1616" spans="4:5" x14ac:dyDescent="0.45">
      <c r="D1616" s="23"/>
      <c r="E1616" s="23"/>
    </row>
    <row r="1617" spans="4:5" x14ac:dyDescent="0.45">
      <c r="D1617" s="23"/>
      <c r="E1617" s="23"/>
    </row>
    <row r="1618" spans="4:5" x14ac:dyDescent="0.45">
      <c r="D1618" s="23"/>
      <c r="E1618" s="23"/>
    </row>
    <row r="1619" spans="4:5" x14ac:dyDescent="0.45">
      <c r="D1619" s="23"/>
      <c r="E1619" s="23"/>
    </row>
    <row r="1620" spans="4:5" x14ac:dyDescent="0.45">
      <c r="D1620" s="23"/>
      <c r="E1620" s="23"/>
    </row>
    <row r="1621" spans="4:5" x14ac:dyDescent="0.45">
      <c r="D1621" s="23"/>
      <c r="E1621" s="23"/>
    </row>
    <row r="1622" spans="4:5" x14ac:dyDescent="0.45">
      <c r="D1622" s="23"/>
      <c r="E1622" s="23"/>
    </row>
    <row r="1623" spans="4:5" x14ac:dyDescent="0.45">
      <c r="D1623" s="23"/>
      <c r="E1623" s="23"/>
    </row>
    <row r="1624" spans="4:5" x14ac:dyDescent="0.45">
      <c r="D1624" s="23"/>
      <c r="E1624" s="23"/>
    </row>
    <row r="1625" spans="4:5" x14ac:dyDescent="0.45">
      <c r="D1625" s="23"/>
      <c r="E1625" s="23"/>
    </row>
    <row r="1626" spans="4:5" x14ac:dyDescent="0.45">
      <c r="D1626" s="23"/>
      <c r="E1626" s="23"/>
    </row>
    <row r="1627" spans="4:5" x14ac:dyDescent="0.45">
      <c r="D1627" s="23"/>
      <c r="E1627" s="23"/>
    </row>
    <row r="1628" spans="4:5" x14ac:dyDescent="0.45">
      <c r="D1628" s="23"/>
      <c r="E1628" s="23"/>
    </row>
    <row r="1629" spans="4:5" x14ac:dyDescent="0.45">
      <c r="D1629" s="23"/>
      <c r="E1629" s="23"/>
    </row>
    <row r="1630" spans="4:5" x14ac:dyDescent="0.45">
      <c r="D1630" s="23"/>
      <c r="E1630" s="23"/>
    </row>
    <row r="1631" spans="4:5" x14ac:dyDescent="0.45">
      <c r="D1631" s="23"/>
      <c r="E1631" s="23"/>
    </row>
    <row r="1632" spans="4:5" x14ac:dyDescent="0.45">
      <c r="D1632" s="23"/>
      <c r="E1632" s="23"/>
    </row>
    <row r="1633" spans="4:5" x14ac:dyDescent="0.45">
      <c r="D1633" s="23"/>
      <c r="E1633" s="23"/>
    </row>
    <row r="1634" spans="4:5" x14ac:dyDescent="0.45">
      <c r="D1634" s="23"/>
      <c r="E1634" s="23"/>
    </row>
    <row r="1635" spans="4:5" x14ac:dyDescent="0.45">
      <c r="D1635" s="23"/>
      <c r="E1635" s="23"/>
    </row>
    <row r="1636" spans="4:5" x14ac:dyDescent="0.45">
      <c r="D1636" s="23"/>
      <c r="E1636" s="23"/>
    </row>
    <row r="1637" spans="4:5" x14ac:dyDescent="0.45">
      <c r="D1637" s="23"/>
      <c r="E1637" s="23"/>
    </row>
    <row r="1638" spans="4:5" x14ac:dyDescent="0.45">
      <c r="D1638" s="23"/>
      <c r="E1638" s="23"/>
    </row>
    <row r="1639" spans="4:5" x14ac:dyDescent="0.45">
      <c r="D1639" s="23"/>
      <c r="E1639" s="23"/>
    </row>
    <row r="1640" spans="4:5" x14ac:dyDescent="0.45">
      <c r="D1640" s="23"/>
      <c r="E1640" s="23"/>
    </row>
    <row r="1641" spans="4:5" x14ac:dyDescent="0.45">
      <c r="D1641" s="23"/>
      <c r="E1641" s="23"/>
    </row>
    <row r="1642" spans="4:5" x14ac:dyDescent="0.45">
      <c r="D1642" s="23"/>
      <c r="E1642" s="23"/>
    </row>
    <row r="1643" spans="4:5" x14ac:dyDescent="0.45">
      <c r="D1643" s="23"/>
      <c r="E1643" s="23"/>
    </row>
    <row r="1644" spans="4:5" x14ac:dyDescent="0.45">
      <c r="D1644" s="23"/>
      <c r="E1644" s="23"/>
    </row>
    <row r="1645" spans="4:5" x14ac:dyDescent="0.45">
      <c r="D1645" s="23"/>
      <c r="E1645" s="23"/>
    </row>
    <row r="1646" spans="4:5" x14ac:dyDescent="0.45">
      <c r="D1646" s="23"/>
      <c r="E1646" s="23"/>
    </row>
    <row r="1647" spans="4:5" x14ac:dyDescent="0.45">
      <c r="D1647" s="23"/>
      <c r="E1647" s="23"/>
    </row>
    <row r="1648" spans="4:5" x14ac:dyDescent="0.45">
      <c r="D1648" s="23"/>
      <c r="E1648" s="23"/>
    </row>
    <row r="1649" spans="4:5" x14ac:dyDescent="0.45">
      <c r="D1649" s="23"/>
      <c r="E1649" s="23"/>
    </row>
    <row r="1650" spans="4:5" x14ac:dyDescent="0.45">
      <c r="D1650" s="23"/>
      <c r="E1650" s="23"/>
    </row>
    <row r="1651" spans="4:5" x14ac:dyDescent="0.45">
      <c r="D1651" s="23"/>
      <c r="E1651" s="23"/>
    </row>
    <row r="1652" spans="4:5" x14ac:dyDescent="0.45">
      <c r="D1652" s="23"/>
      <c r="E1652" s="23"/>
    </row>
    <row r="1653" spans="4:5" x14ac:dyDescent="0.45">
      <c r="D1653" s="23"/>
      <c r="E1653" s="23"/>
    </row>
    <row r="1654" spans="4:5" x14ac:dyDescent="0.45">
      <c r="D1654" s="23"/>
      <c r="E1654" s="23"/>
    </row>
    <row r="1655" spans="4:5" x14ac:dyDescent="0.45">
      <c r="D1655" s="23"/>
      <c r="E1655" s="23"/>
    </row>
    <row r="1656" spans="4:5" x14ac:dyDescent="0.45">
      <c r="D1656" s="23"/>
      <c r="E1656" s="23"/>
    </row>
    <row r="1657" spans="4:5" x14ac:dyDescent="0.45">
      <c r="D1657" s="23"/>
      <c r="E1657" s="23"/>
    </row>
    <row r="1658" spans="4:5" x14ac:dyDescent="0.45">
      <c r="D1658" s="23"/>
      <c r="E1658" s="23"/>
    </row>
    <row r="1659" spans="4:5" x14ac:dyDescent="0.45">
      <c r="D1659" s="23"/>
      <c r="E1659" s="23"/>
    </row>
    <row r="1660" spans="4:5" x14ac:dyDescent="0.45">
      <c r="D1660" s="23"/>
      <c r="E1660" s="23"/>
    </row>
    <row r="1661" spans="4:5" x14ac:dyDescent="0.45">
      <c r="D1661" s="23"/>
      <c r="E1661" s="23"/>
    </row>
    <row r="1662" spans="4:5" x14ac:dyDescent="0.45">
      <c r="D1662" s="23"/>
      <c r="E1662" s="23"/>
    </row>
    <row r="1663" spans="4:5" x14ac:dyDescent="0.45">
      <c r="D1663" s="23"/>
      <c r="E1663" s="23"/>
    </row>
    <row r="1664" spans="4:5" x14ac:dyDescent="0.45">
      <c r="D1664" s="23"/>
      <c r="E1664" s="23"/>
    </row>
    <row r="1665" spans="4:5" x14ac:dyDescent="0.45">
      <c r="D1665" s="23"/>
      <c r="E1665" s="23"/>
    </row>
    <row r="1666" spans="4:5" x14ac:dyDescent="0.45">
      <c r="D1666" s="23"/>
      <c r="E1666" s="23"/>
    </row>
    <row r="1667" spans="4:5" x14ac:dyDescent="0.45">
      <c r="D1667" s="23"/>
      <c r="E1667" s="23"/>
    </row>
    <row r="1668" spans="4:5" x14ac:dyDescent="0.45">
      <c r="D1668" s="23"/>
      <c r="E1668" s="23"/>
    </row>
    <row r="1669" spans="4:5" x14ac:dyDescent="0.45">
      <c r="D1669" s="23"/>
      <c r="E1669" s="23"/>
    </row>
    <row r="1670" spans="4:5" x14ac:dyDescent="0.45">
      <c r="D1670" s="23"/>
      <c r="E1670" s="23"/>
    </row>
    <row r="1671" spans="4:5" x14ac:dyDescent="0.45">
      <c r="D1671" s="23"/>
      <c r="E1671" s="23"/>
    </row>
    <row r="1672" spans="4:5" x14ac:dyDescent="0.45">
      <c r="D1672" s="23"/>
      <c r="E1672" s="23"/>
    </row>
    <row r="1673" spans="4:5" x14ac:dyDescent="0.45">
      <c r="D1673" s="23"/>
      <c r="E1673" s="23"/>
    </row>
    <row r="1674" spans="4:5" x14ac:dyDescent="0.45">
      <c r="D1674" s="23"/>
      <c r="E1674" s="23"/>
    </row>
    <row r="1675" spans="4:5" x14ac:dyDescent="0.45">
      <c r="D1675" s="23"/>
      <c r="E1675" s="23"/>
    </row>
    <row r="1676" spans="4:5" x14ac:dyDescent="0.45">
      <c r="D1676" s="23"/>
      <c r="E1676" s="23"/>
    </row>
    <row r="1677" spans="4:5" x14ac:dyDescent="0.45">
      <c r="D1677" s="23"/>
      <c r="E1677" s="23"/>
    </row>
    <row r="1678" spans="4:5" x14ac:dyDescent="0.45">
      <c r="D1678" s="23"/>
      <c r="E1678" s="23"/>
    </row>
    <row r="1679" spans="4:5" x14ac:dyDescent="0.45">
      <c r="D1679" s="23"/>
      <c r="E1679" s="23"/>
    </row>
    <row r="1680" spans="4:5" x14ac:dyDescent="0.45">
      <c r="D1680" s="23"/>
      <c r="E1680" s="23"/>
    </row>
    <row r="1681" spans="4:5" x14ac:dyDescent="0.45">
      <c r="D1681" s="23"/>
      <c r="E1681" s="23"/>
    </row>
    <row r="1682" spans="4:5" x14ac:dyDescent="0.45">
      <c r="D1682" s="23"/>
      <c r="E1682" s="23"/>
    </row>
    <row r="1683" spans="4:5" x14ac:dyDescent="0.45">
      <c r="D1683" s="23"/>
      <c r="E1683" s="23"/>
    </row>
    <row r="1684" spans="4:5" x14ac:dyDescent="0.45">
      <c r="D1684" s="23"/>
      <c r="E1684" s="23"/>
    </row>
    <row r="1685" spans="4:5" x14ac:dyDescent="0.45">
      <c r="D1685" s="23"/>
      <c r="E1685" s="23"/>
    </row>
    <row r="1686" spans="4:5" x14ac:dyDescent="0.45">
      <c r="D1686" s="23"/>
      <c r="E1686" s="23"/>
    </row>
    <row r="1687" spans="4:5" x14ac:dyDescent="0.45">
      <c r="D1687" s="23"/>
      <c r="E1687" s="23"/>
    </row>
    <row r="1688" spans="4:5" x14ac:dyDescent="0.45">
      <c r="D1688" s="23"/>
      <c r="E1688" s="23"/>
    </row>
    <row r="1689" spans="4:5" x14ac:dyDescent="0.45">
      <c r="D1689" s="23"/>
      <c r="E1689" s="23"/>
    </row>
    <row r="1690" spans="4:5" x14ac:dyDescent="0.45">
      <c r="D1690" s="23"/>
      <c r="E1690" s="23"/>
    </row>
    <row r="1691" spans="4:5" x14ac:dyDescent="0.45">
      <c r="D1691" s="23"/>
      <c r="E1691" s="23"/>
    </row>
    <row r="1692" spans="4:5" x14ac:dyDescent="0.45">
      <c r="D1692" s="23"/>
      <c r="E1692" s="23"/>
    </row>
    <row r="1693" spans="4:5" x14ac:dyDescent="0.45">
      <c r="D1693" s="23"/>
      <c r="E1693" s="23"/>
    </row>
    <row r="1694" spans="4:5" x14ac:dyDescent="0.45">
      <c r="D1694" s="23"/>
      <c r="E1694" s="23"/>
    </row>
    <row r="1695" spans="4:5" x14ac:dyDescent="0.45">
      <c r="D1695" s="23"/>
      <c r="E1695" s="23"/>
    </row>
    <row r="1696" spans="4:5" x14ac:dyDescent="0.45">
      <c r="D1696" s="23"/>
      <c r="E1696" s="23"/>
    </row>
    <row r="1697" spans="4:5" x14ac:dyDescent="0.45">
      <c r="D1697" s="23"/>
      <c r="E1697" s="23"/>
    </row>
    <row r="1698" spans="4:5" x14ac:dyDescent="0.45">
      <c r="D1698" s="23"/>
      <c r="E1698" s="23"/>
    </row>
    <row r="1699" spans="4:5" x14ac:dyDescent="0.45">
      <c r="D1699" s="23"/>
      <c r="E1699" s="23"/>
    </row>
    <row r="1700" spans="4:5" x14ac:dyDescent="0.45">
      <c r="D1700" s="23"/>
      <c r="E1700" s="23"/>
    </row>
    <row r="1701" spans="4:5" x14ac:dyDescent="0.45">
      <c r="D1701" s="23"/>
      <c r="E1701" s="23"/>
    </row>
    <row r="1702" spans="4:5" x14ac:dyDescent="0.45">
      <c r="D1702" s="23"/>
      <c r="E1702" s="23"/>
    </row>
    <row r="1703" spans="4:5" x14ac:dyDescent="0.45">
      <c r="D1703" s="23"/>
      <c r="E1703" s="23"/>
    </row>
    <row r="1704" spans="4:5" x14ac:dyDescent="0.45">
      <c r="D1704" s="23"/>
      <c r="E1704" s="23"/>
    </row>
    <row r="1705" spans="4:5" x14ac:dyDescent="0.45">
      <c r="D1705" s="23"/>
      <c r="E1705" s="23"/>
    </row>
    <row r="1706" spans="4:5" x14ac:dyDescent="0.45">
      <c r="D1706" s="23"/>
      <c r="E1706" s="23"/>
    </row>
    <row r="1707" spans="4:5" x14ac:dyDescent="0.45">
      <c r="D1707" s="23"/>
      <c r="E1707" s="23"/>
    </row>
    <row r="1708" spans="4:5" x14ac:dyDescent="0.45">
      <c r="D1708" s="23"/>
      <c r="E1708" s="23"/>
    </row>
    <row r="1709" spans="4:5" x14ac:dyDescent="0.45">
      <c r="D1709" s="23"/>
      <c r="E1709" s="23"/>
    </row>
    <row r="1710" spans="4:5" x14ac:dyDescent="0.45">
      <c r="D1710" s="23"/>
      <c r="E1710" s="23"/>
    </row>
    <row r="1711" spans="4:5" x14ac:dyDescent="0.45">
      <c r="D1711" s="23"/>
      <c r="E1711" s="23"/>
    </row>
    <row r="1712" spans="4:5" x14ac:dyDescent="0.45">
      <c r="D1712" s="23"/>
      <c r="E1712" s="23"/>
    </row>
    <row r="1713" spans="4:5" x14ac:dyDescent="0.45">
      <c r="D1713" s="23"/>
      <c r="E1713" s="23"/>
    </row>
    <row r="1714" spans="4:5" x14ac:dyDescent="0.45">
      <c r="D1714" s="23"/>
      <c r="E1714" s="23"/>
    </row>
    <row r="1715" spans="4:5" x14ac:dyDescent="0.45">
      <c r="D1715" s="23"/>
      <c r="E1715" s="23"/>
    </row>
    <row r="1716" spans="4:5" x14ac:dyDescent="0.45">
      <c r="D1716" s="23"/>
      <c r="E1716" s="23"/>
    </row>
    <row r="1717" spans="4:5" x14ac:dyDescent="0.45">
      <c r="D1717" s="23"/>
      <c r="E1717" s="23"/>
    </row>
    <row r="1718" spans="4:5" x14ac:dyDescent="0.45">
      <c r="D1718" s="23"/>
      <c r="E1718" s="23"/>
    </row>
    <row r="1719" spans="4:5" x14ac:dyDescent="0.45">
      <c r="D1719" s="23"/>
      <c r="E1719" s="23"/>
    </row>
    <row r="1720" spans="4:5" x14ac:dyDescent="0.45">
      <c r="D1720" s="23"/>
      <c r="E1720" s="23"/>
    </row>
    <row r="1721" spans="4:5" x14ac:dyDescent="0.45">
      <c r="D1721" s="23"/>
      <c r="E1721" s="23"/>
    </row>
    <row r="1722" spans="4:5" x14ac:dyDescent="0.45">
      <c r="D1722" s="23"/>
      <c r="E1722" s="23"/>
    </row>
    <row r="1723" spans="4:5" x14ac:dyDescent="0.45">
      <c r="D1723" s="23"/>
      <c r="E1723" s="23"/>
    </row>
    <row r="1724" spans="4:5" x14ac:dyDescent="0.45">
      <c r="D1724" s="23"/>
      <c r="E1724" s="23"/>
    </row>
    <row r="1725" spans="4:5" x14ac:dyDescent="0.45">
      <c r="D1725" s="23"/>
      <c r="E1725" s="23"/>
    </row>
    <row r="1726" spans="4:5" x14ac:dyDescent="0.45">
      <c r="D1726" s="23"/>
      <c r="E1726" s="23"/>
    </row>
    <row r="1727" spans="4:5" x14ac:dyDescent="0.45">
      <c r="D1727" s="23"/>
      <c r="E1727" s="23"/>
    </row>
    <row r="1728" spans="4:5" x14ac:dyDescent="0.45">
      <c r="D1728" s="23"/>
      <c r="E1728" s="23"/>
    </row>
    <row r="1729" spans="4:5" x14ac:dyDescent="0.45">
      <c r="D1729" s="23"/>
      <c r="E1729" s="23"/>
    </row>
    <row r="1730" spans="4:5" x14ac:dyDescent="0.45">
      <c r="D1730" s="23"/>
      <c r="E1730" s="23"/>
    </row>
    <row r="1731" spans="4:5" x14ac:dyDescent="0.45">
      <c r="D1731" s="23"/>
      <c r="E1731" s="23"/>
    </row>
    <row r="1732" spans="4:5" x14ac:dyDescent="0.45">
      <c r="D1732" s="23"/>
      <c r="E1732" s="23"/>
    </row>
    <row r="1733" spans="4:5" x14ac:dyDescent="0.45">
      <c r="D1733" s="23"/>
      <c r="E1733" s="23"/>
    </row>
    <row r="1734" spans="4:5" x14ac:dyDescent="0.45">
      <c r="D1734" s="23"/>
      <c r="E1734" s="23"/>
    </row>
    <row r="1735" spans="4:5" x14ac:dyDescent="0.45">
      <c r="D1735" s="23"/>
      <c r="E1735" s="23"/>
    </row>
    <row r="1736" spans="4:5" x14ac:dyDescent="0.45">
      <c r="D1736" s="23"/>
      <c r="E1736" s="23"/>
    </row>
    <row r="1737" spans="4:5" x14ac:dyDescent="0.45">
      <c r="D1737" s="23"/>
      <c r="E1737" s="23"/>
    </row>
    <row r="1738" spans="4:5" x14ac:dyDescent="0.45">
      <c r="D1738" s="23"/>
      <c r="E1738" s="23"/>
    </row>
    <row r="1739" spans="4:5" x14ac:dyDescent="0.45">
      <c r="D1739" s="23"/>
      <c r="E1739" s="23"/>
    </row>
    <row r="1740" spans="4:5" x14ac:dyDescent="0.45">
      <c r="D1740" s="23"/>
      <c r="E1740" s="23"/>
    </row>
    <row r="1741" spans="4:5" x14ac:dyDescent="0.45">
      <c r="D1741" s="23"/>
      <c r="E1741" s="23"/>
    </row>
    <row r="1742" spans="4:5" x14ac:dyDescent="0.45">
      <c r="D1742" s="23"/>
      <c r="E1742" s="23"/>
    </row>
    <row r="1743" spans="4:5" x14ac:dyDescent="0.45">
      <c r="D1743" s="23"/>
      <c r="E1743" s="23"/>
    </row>
    <row r="1744" spans="4:5" x14ac:dyDescent="0.45">
      <c r="D1744" s="23"/>
      <c r="E1744" s="23"/>
    </row>
    <row r="1745" spans="4:5" x14ac:dyDescent="0.45">
      <c r="D1745" s="23"/>
      <c r="E1745" s="23"/>
    </row>
    <row r="1746" spans="4:5" x14ac:dyDescent="0.45">
      <c r="D1746" s="23"/>
      <c r="E1746" s="23"/>
    </row>
    <row r="1747" spans="4:5" x14ac:dyDescent="0.45">
      <c r="D1747" s="23"/>
      <c r="E1747" s="23"/>
    </row>
    <row r="1748" spans="4:5" x14ac:dyDescent="0.45">
      <c r="D1748" s="23"/>
      <c r="E1748" s="23"/>
    </row>
    <row r="1749" spans="4:5" x14ac:dyDescent="0.45">
      <c r="D1749" s="23"/>
      <c r="E1749" s="23"/>
    </row>
    <row r="1750" spans="4:5" x14ac:dyDescent="0.45">
      <c r="D1750" s="23"/>
      <c r="E1750" s="23"/>
    </row>
    <row r="1751" spans="4:5" x14ac:dyDescent="0.45">
      <c r="D1751" s="23"/>
      <c r="E1751" s="23"/>
    </row>
    <row r="1752" spans="4:5" x14ac:dyDescent="0.45">
      <c r="D1752" s="23"/>
      <c r="E1752" s="23"/>
    </row>
    <row r="1753" spans="4:5" x14ac:dyDescent="0.45">
      <c r="D1753" s="23"/>
      <c r="E1753" s="23"/>
    </row>
    <row r="1754" spans="4:5" x14ac:dyDescent="0.45">
      <c r="D1754" s="23"/>
      <c r="E1754" s="23"/>
    </row>
    <row r="1755" spans="4:5" x14ac:dyDescent="0.45">
      <c r="D1755" s="23"/>
      <c r="E1755" s="23"/>
    </row>
    <row r="1756" spans="4:5" x14ac:dyDescent="0.45">
      <c r="D1756" s="23"/>
      <c r="E1756" s="23"/>
    </row>
    <row r="1757" spans="4:5" x14ac:dyDescent="0.45">
      <c r="D1757" s="23"/>
      <c r="E1757" s="23"/>
    </row>
    <row r="1758" spans="4:5" x14ac:dyDescent="0.45">
      <c r="D1758" s="23"/>
      <c r="E1758" s="23"/>
    </row>
    <row r="1759" spans="4:5" x14ac:dyDescent="0.45">
      <c r="D1759" s="23"/>
      <c r="E1759" s="23"/>
    </row>
    <row r="1760" spans="4:5" x14ac:dyDescent="0.45">
      <c r="D1760" s="23"/>
      <c r="E1760" s="23"/>
    </row>
    <row r="1761" spans="4:5" x14ac:dyDescent="0.45">
      <c r="D1761" s="23"/>
      <c r="E1761" s="23"/>
    </row>
    <row r="1762" spans="4:5" x14ac:dyDescent="0.45">
      <c r="D1762" s="23"/>
      <c r="E1762" s="23"/>
    </row>
    <row r="1763" spans="4:5" x14ac:dyDescent="0.45">
      <c r="D1763" s="23"/>
      <c r="E1763" s="23"/>
    </row>
    <row r="1764" spans="4:5" x14ac:dyDescent="0.45">
      <c r="D1764" s="23"/>
      <c r="E1764" s="23"/>
    </row>
    <row r="1765" spans="4:5" x14ac:dyDescent="0.45">
      <c r="D1765" s="23"/>
      <c r="E1765" s="23"/>
    </row>
    <row r="1766" spans="4:5" x14ac:dyDescent="0.45">
      <c r="D1766" s="23"/>
      <c r="E1766" s="23"/>
    </row>
    <row r="1767" spans="4:5" x14ac:dyDescent="0.45">
      <c r="D1767" s="23"/>
      <c r="E1767" s="23"/>
    </row>
    <row r="1768" spans="4:5" x14ac:dyDescent="0.45">
      <c r="D1768" s="23"/>
      <c r="E1768" s="23"/>
    </row>
    <row r="1769" spans="4:5" x14ac:dyDescent="0.45">
      <c r="D1769" s="23"/>
      <c r="E1769" s="23"/>
    </row>
    <row r="1770" spans="4:5" x14ac:dyDescent="0.45">
      <c r="D1770" s="23"/>
      <c r="E1770" s="23"/>
    </row>
    <row r="1771" spans="4:5" x14ac:dyDescent="0.45">
      <c r="D1771" s="23"/>
      <c r="E1771" s="23"/>
    </row>
    <row r="1772" spans="4:5" x14ac:dyDescent="0.45">
      <c r="D1772" s="23"/>
      <c r="E1772" s="23"/>
    </row>
    <row r="1773" spans="4:5" x14ac:dyDescent="0.45">
      <c r="D1773" s="23"/>
      <c r="E1773" s="23"/>
    </row>
    <row r="1774" spans="4:5" x14ac:dyDescent="0.45">
      <c r="D1774" s="23"/>
      <c r="E1774" s="23"/>
    </row>
    <row r="1775" spans="4:5" x14ac:dyDescent="0.45">
      <c r="D1775" s="23"/>
      <c r="E1775" s="23"/>
    </row>
    <row r="1776" spans="4:5" x14ac:dyDescent="0.45">
      <c r="D1776" s="23"/>
      <c r="E1776" s="23"/>
    </row>
    <row r="1777" spans="4:5" x14ac:dyDescent="0.45">
      <c r="D1777" s="23"/>
      <c r="E1777" s="23"/>
    </row>
    <row r="1778" spans="4:5" x14ac:dyDescent="0.45">
      <c r="D1778" s="23"/>
      <c r="E1778" s="23"/>
    </row>
    <row r="1779" spans="4:5" x14ac:dyDescent="0.45">
      <c r="D1779" s="23"/>
      <c r="E1779" s="23"/>
    </row>
    <row r="1780" spans="4:5" x14ac:dyDescent="0.45">
      <c r="D1780" s="23"/>
      <c r="E1780" s="23"/>
    </row>
    <row r="1781" spans="4:5" x14ac:dyDescent="0.45">
      <c r="D1781" s="23"/>
      <c r="E1781" s="23"/>
    </row>
    <row r="1782" spans="4:5" x14ac:dyDescent="0.45">
      <c r="D1782" s="23"/>
      <c r="E1782" s="23"/>
    </row>
    <row r="1783" spans="4:5" x14ac:dyDescent="0.45">
      <c r="D1783" s="23"/>
      <c r="E1783" s="23"/>
    </row>
    <row r="1784" spans="4:5" x14ac:dyDescent="0.45">
      <c r="D1784" s="23"/>
      <c r="E1784" s="23"/>
    </row>
    <row r="1785" spans="4:5" x14ac:dyDescent="0.45">
      <c r="D1785" s="23"/>
      <c r="E1785" s="23"/>
    </row>
    <row r="1786" spans="4:5" x14ac:dyDescent="0.45">
      <c r="D1786" s="23"/>
      <c r="E1786" s="23"/>
    </row>
    <row r="1787" spans="4:5" x14ac:dyDescent="0.45">
      <c r="D1787" s="23"/>
      <c r="E1787" s="23"/>
    </row>
    <row r="1788" spans="4:5" x14ac:dyDescent="0.45">
      <c r="D1788" s="23"/>
      <c r="E1788" s="23"/>
    </row>
    <row r="1789" spans="4:5" x14ac:dyDescent="0.45">
      <c r="D1789" s="23"/>
      <c r="E1789" s="23"/>
    </row>
    <row r="1790" spans="4:5" x14ac:dyDescent="0.45">
      <c r="D1790" s="23"/>
      <c r="E1790" s="23"/>
    </row>
    <row r="1791" spans="4:5" x14ac:dyDescent="0.45">
      <c r="D1791" s="23"/>
      <c r="E1791" s="23"/>
    </row>
    <row r="1792" spans="4:5" x14ac:dyDescent="0.45">
      <c r="D1792" s="23"/>
      <c r="E1792" s="23"/>
    </row>
    <row r="1793" spans="4:5" x14ac:dyDescent="0.45">
      <c r="D1793" s="23"/>
      <c r="E1793" s="23"/>
    </row>
    <row r="1794" spans="4:5" x14ac:dyDescent="0.45">
      <c r="D1794" s="23"/>
      <c r="E1794" s="23"/>
    </row>
    <row r="1795" spans="4:5" x14ac:dyDescent="0.45">
      <c r="D1795" s="23"/>
      <c r="E1795" s="23"/>
    </row>
    <row r="1796" spans="4:5" x14ac:dyDescent="0.45">
      <c r="D1796" s="23"/>
      <c r="E1796" s="23"/>
    </row>
    <row r="1797" spans="4:5" x14ac:dyDescent="0.45">
      <c r="D1797" s="23"/>
      <c r="E1797" s="23"/>
    </row>
    <row r="1798" spans="4:5" x14ac:dyDescent="0.45">
      <c r="D1798" s="23"/>
      <c r="E1798" s="23"/>
    </row>
    <row r="1799" spans="4:5" x14ac:dyDescent="0.45">
      <c r="D1799" s="23"/>
      <c r="E1799" s="23"/>
    </row>
    <row r="1800" spans="4:5" x14ac:dyDescent="0.45">
      <c r="D1800" s="23"/>
      <c r="E1800" s="23"/>
    </row>
    <row r="1801" spans="4:5" x14ac:dyDescent="0.45">
      <c r="D1801" s="23"/>
      <c r="E1801" s="23"/>
    </row>
    <row r="1802" spans="4:5" x14ac:dyDescent="0.45">
      <c r="D1802" s="23"/>
      <c r="E1802" s="23"/>
    </row>
    <row r="1803" spans="4:5" x14ac:dyDescent="0.45">
      <c r="D1803" s="23"/>
      <c r="E1803" s="23"/>
    </row>
    <row r="1804" spans="4:5" x14ac:dyDescent="0.45">
      <c r="D1804" s="23"/>
      <c r="E1804" s="23"/>
    </row>
    <row r="1805" spans="4:5" x14ac:dyDescent="0.45">
      <c r="D1805" s="23"/>
      <c r="E1805" s="23"/>
    </row>
    <row r="1806" spans="4:5" x14ac:dyDescent="0.45">
      <c r="D1806" s="23"/>
      <c r="E1806" s="23"/>
    </row>
    <row r="1807" spans="4:5" x14ac:dyDescent="0.45">
      <c r="D1807" s="23"/>
      <c r="E1807" s="23"/>
    </row>
    <row r="1808" spans="4:5" x14ac:dyDescent="0.45">
      <c r="D1808" s="23"/>
      <c r="E1808" s="23"/>
    </row>
    <row r="1809" spans="4:5" x14ac:dyDescent="0.45">
      <c r="D1809" s="23"/>
      <c r="E1809" s="23"/>
    </row>
    <row r="1810" spans="4:5" x14ac:dyDescent="0.45">
      <c r="D1810" s="23"/>
      <c r="E1810" s="23"/>
    </row>
    <row r="1811" spans="4:5" x14ac:dyDescent="0.45">
      <c r="D1811" s="23"/>
      <c r="E1811" s="23"/>
    </row>
    <row r="1812" spans="4:5" x14ac:dyDescent="0.45">
      <c r="D1812" s="23"/>
      <c r="E1812" s="23"/>
    </row>
    <row r="1813" spans="4:5" x14ac:dyDescent="0.45">
      <c r="D1813" s="23"/>
      <c r="E1813" s="23"/>
    </row>
    <row r="1814" spans="4:5" x14ac:dyDescent="0.45">
      <c r="D1814" s="23"/>
      <c r="E1814" s="23"/>
    </row>
    <row r="1815" spans="4:5" x14ac:dyDescent="0.45">
      <c r="D1815" s="23"/>
      <c r="E1815" s="23"/>
    </row>
    <row r="1816" spans="4:5" x14ac:dyDescent="0.45">
      <c r="D1816" s="23"/>
      <c r="E1816" s="23"/>
    </row>
    <row r="1817" spans="4:5" x14ac:dyDescent="0.45">
      <c r="D1817" s="23"/>
      <c r="E1817" s="23"/>
    </row>
    <row r="1818" spans="4:5" x14ac:dyDescent="0.45">
      <c r="D1818" s="23"/>
      <c r="E1818" s="23"/>
    </row>
    <row r="1819" spans="4:5" x14ac:dyDescent="0.45">
      <c r="D1819" s="23"/>
      <c r="E1819" s="23"/>
    </row>
    <row r="1820" spans="4:5" x14ac:dyDescent="0.45">
      <c r="D1820" s="23"/>
      <c r="E1820" s="23"/>
    </row>
    <row r="1821" spans="4:5" x14ac:dyDescent="0.45">
      <c r="D1821" s="23"/>
      <c r="E1821" s="23"/>
    </row>
    <row r="1822" spans="4:5" x14ac:dyDescent="0.45">
      <c r="D1822" s="23"/>
      <c r="E1822" s="23"/>
    </row>
    <row r="1823" spans="4:5" x14ac:dyDescent="0.45">
      <c r="D1823" s="23"/>
      <c r="E1823" s="23"/>
    </row>
    <row r="1824" spans="4:5" x14ac:dyDescent="0.45">
      <c r="D1824" s="23"/>
      <c r="E1824" s="23"/>
    </row>
    <row r="1825" spans="4:5" x14ac:dyDescent="0.45">
      <c r="D1825" s="23"/>
      <c r="E1825" s="23"/>
    </row>
    <row r="1826" spans="4:5" x14ac:dyDescent="0.45">
      <c r="D1826" s="23"/>
      <c r="E1826" s="23"/>
    </row>
    <row r="1827" spans="4:5" x14ac:dyDescent="0.45">
      <c r="D1827" s="23"/>
      <c r="E1827" s="23"/>
    </row>
    <row r="1828" spans="4:5" x14ac:dyDescent="0.45">
      <c r="D1828" s="23"/>
      <c r="E1828" s="23"/>
    </row>
    <row r="1829" spans="4:5" x14ac:dyDescent="0.45">
      <c r="D1829" s="23"/>
      <c r="E1829" s="23"/>
    </row>
    <row r="1830" spans="4:5" x14ac:dyDescent="0.45">
      <c r="D1830" s="23"/>
      <c r="E1830" s="23"/>
    </row>
    <row r="1831" spans="4:5" x14ac:dyDescent="0.45">
      <c r="D1831" s="23"/>
      <c r="E1831" s="23"/>
    </row>
    <row r="1832" spans="4:5" x14ac:dyDescent="0.45">
      <c r="D1832" s="23"/>
      <c r="E1832" s="23"/>
    </row>
    <row r="1833" spans="4:5" x14ac:dyDescent="0.45">
      <c r="D1833" s="23"/>
      <c r="E1833" s="23"/>
    </row>
    <row r="1834" spans="4:5" x14ac:dyDescent="0.45">
      <c r="D1834" s="23"/>
      <c r="E1834" s="23"/>
    </row>
    <row r="1835" spans="4:5" x14ac:dyDescent="0.45">
      <c r="D1835" s="23"/>
      <c r="E1835" s="23"/>
    </row>
    <row r="1836" spans="4:5" x14ac:dyDescent="0.45">
      <c r="D1836" s="23"/>
      <c r="E1836" s="23"/>
    </row>
    <row r="1837" spans="4:5" x14ac:dyDescent="0.45">
      <c r="D1837" s="23"/>
      <c r="E1837" s="23"/>
    </row>
    <row r="1838" spans="4:5" x14ac:dyDescent="0.45">
      <c r="D1838" s="23"/>
      <c r="E1838" s="23"/>
    </row>
    <row r="1839" spans="4:5" x14ac:dyDescent="0.45">
      <c r="D1839" s="23"/>
      <c r="E1839" s="23"/>
    </row>
    <row r="1840" spans="4:5" x14ac:dyDescent="0.45">
      <c r="D1840" s="23"/>
      <c r="E1840" s="23"/>
    </row>
    <row r="1841" spans="4:5" x14ac:dyDescent="0.45">
      <c r="D1841" s="23"/>
      <c r="E1841" s="23"/>
    </row>
    <row r="1842" spans="4:5" x14ac:dyDescent="0.45">
      <c r="D1842" s="23"/>
      <c r="E1842" s="23"/>
    </row>
    <row r="1843" spans="4:5" x14ac:dyDescent="0.45">
      <c r="D1843" s="23"/>
      <c r="E1843" s="23"/>
    </row>
    <row r="1844" spans="4:5" x14ac:dyDescent="0.45">
      <c r="D1844" s="23"/>
      <c r="E1844" s="23"/>
    </row>
    <row r="1845" spans="4:5" x14ac:dyDescent="0.45">
      <c r="D1845" s="23"/>
      <c r="E1845" s="23"/>
    </row>
    <row r="1846" spans="4:5" x14ac:dyDescent="0.45">
      <c r="D1846" s="23"/>
      <c r="E1846" s="23"/>
    </row>
    <row r="1847" spans="4:5" x14ac:dyDescent="0.45">
      <c r="D1847" s="23"/>
      <c r="E1847" s="23"/>
    </row>
    <row r="1848" spans="4:5" x14ac:dyDescent="0.45">
      <c r="D1848" s="23"/>
      <c r="E1848" s="23"/>
    </row>
    <row r="1849" spans="4:5" x14ac:dyDescent="0.45">
      <c r="D1849" s="23"/>
      <c r="E1849" s="23"/>
    </row>
    <row r="1850" spans="4:5" x14ac:dyDescent="0.45">
      <c r="D1850" s="23"/>
      <c r="E1850" s="23"/>
    </row>
    <row r="1851" spans="4:5" x14ac:dyDescent="0.45">
      <c r="D1851" s="23"/>
      <c r="E1851" s="23"/>
    </row>
    <row r="1852" spans="4:5" x14ac:dyDescent="0.45">
      <c r="D1852" s="23"/>
      <c r="E1852" s="23"/>
    </row>
    <row r="1853" spans="4:5" x14ac:dyDescent="0.45">
      <c r="D1853" s="23"/>
      <c r="E1853" s="23"/>
    </row>
    <row r="1854" spans="4:5" x14ac:dyDescent="0.45">
      <c r="D1854" s="23"/>
      <c r="E1854" s="23"/>
    </row>
    <row r="1855" spans="4:5" x14ac:dyDescent="0.45">
      <c r="D1855" s="23"/>
      <c r="E1855" s="23"/>
    </row>
    <row r="1856" spans="4:5" x14ac:dyDescent="0.45">
      <c r="D1856" s="23"/>
      <c r="E1856" s="23"/>
    </row>
    <row r="1857" spans="4:5" x14ac:dyDescent="0.45">
      <c r="D1857" s="23"/>
      <c r="E1857" s="23"/>
    </row>
    <row r="1858" spans="4:5" x14ac:dyDescent="0.45">
      <c r="D1858" s="23"/>
      <c r="E1858" s="23"/>
    </row>
    <row r="1859" spans="4:5" x14ac:dyDescent="0.45">
      <c r="D1859" s="23"/>
      <c r="E1859" s="23"/>
    </row>
    <row r="1860" spans="4:5" x14ac:dyDescent="0.45">
      <c r="D1860" s="23"/>
      <c r="E1860" s="23"/>
    </row>
    <row r="1861" spans="4:5" x14ac:dyDescent="0.45">
      <c r="D1861" s="23"/>
      <c r="E1861" s="23"/>
    </row>
    <row r="1862" spans="4:5" x14ac:dyDescent="0.45">
      <c r="D1862" s="23"/>
      <c r="E1862" s="23"/>
    </row>
    <row r="1863" spans="4:5" x14ac:dyDescent="0.45">
      <c r="D1863" s="23"/>
      <c r="E1863" s="23"/>
    </row>
    <row r="1864" spans="4:5" x14ac:dyDescent="0.45">
      <c r="D1864" s="23"/>
      <c r="E1864" s="23"/>
    </row>
    <row r="1865" spans="4:5" x14ac:dyDescent="0.45">
      <c r="D1865" s="23"/>
      <c r="E1865" s="23"/>
    </row>
    <row r="1866" spans="4:5" x14ac:dyDescent="0.45">
      <c r="D1866" s="23"/>
      <c r="E1866" s="23"/>
    </row>
    <row r="1867" spans="4:5" x14ac:dyDescent="0.45">
      <c r="D1867" s="23"/>
      <c r="E1867" s="23"/>
    </row>
    <row r="1868" spans="4:5" x14ac:dyDescent="0.45">
      <c r="D1868" s="23"/>
      <c r="E1868" s="23"/>
    </row>
    <row r="1869" spans="4:5" x14ac:dyDescent="0.45">
      <c r="D1869" s="23"/>
      <c r="E1869" s="23"/>
    </row>
    <row r="1870" spans="4:5" x14ac:dyDescent="0.45">
      <c r="D1870" s="23"/>
      <c r="E1870" s="23"/>
    </row>
    <row r="1871" spans="4:5" x14ac:dyDescent="0.45">
      <c r="D1871" s="23"/>
      <c r="E1871" s="23"/>
    </row>
    <row r="1872" spans="4:5" x14ac:dyDescent="0.45">
      <c r="D1872" s="23"/>
      <c r="E1872" s="23"/>
    </row>
    <row r="1873" spans="4:5" x14ac:dyDescent="0.45">
      <c r="D1873" s="23"/>
      <c r="E1873" s="23"/>
    </row>
    <row r="1874" spans="4:5" x14ac:dyDescent="0.45">
      <c r="D1874" s="23"/>
      <c r="E1874" s="23"/>
    </row>
    <row r="1875" spans="4:5" x14ac:dyDescent="0.45">
      <c r="D1875" s="23"/>
      <c r="E1875" s="23"/>
    </row>
    <row r="1876" spans="4:5" x14ac:dyDescent="0.45">
      <c r="D1876" s="23"/>
      <c r="E1876" s="23"/>
    </row>
    <row r="1877" spans="4:5" x14ac:dyDescent="0.45">
      <c r="D1877" s="23"/>
      <c r="E1877" s="23"/>
    </row>
    <row r="1878" spans="4:5" x14ac:dyDescent="0.45">
      <c r="D1878" s="23"/>
      <c r="E1878" s="23"/>
    </row>
    <row r="1879" spans="4:5" x14ac:dyDescent="0.45">
      <c r="D1879" s="23"/>
      <c r="E1879" s="23"/>
    </row>
    <row r="1880" spans="4:5" x14ac:dyDescent="0.45">
      <c r="D1880" s="23"/>
      <c r="E1880" s="23"/>
    </row>
    <row r="1881" spans="4:5" x14ac:dyDescent="0.45">
      <c r="D1881" s="23"/>
      <c r="E1881" s="23"/>
    </row>
    <row r="1882" spans="4:5" x14ac:dyDescent="0.45">
      <c r="D1882" s="23"/>
      <c r="E1882" s="23"/>
    </row>
    <row r="1883" spans="4:5" x14ac:dyDescent="0.45">
      <c r="D1883" s="23"/>
      <c r="E1883" s="23"/>
    </row>
    <row r="1884" spans="4:5" x14ac:dyDescent="0.45">
      <c r="D1884" s="23"/>
      <c r="E1884" s="23"/>
    </row>
    <row r="1885" spans="4:5" x14ac:dyDescent="0.45">
      <c r="D1885" s="23"/>
      <c r="E1885" s="23"/>
    </row>
    <row r="1886" spans="4:5" x14ac:dyDescent="0.45">
      <c r="D1886" s="23"/>
      <c r="E1886" s="23"/>
    </row>
    <row r="1887" spans="4:5" x14ac:dyDescent="0.45">
      <c r="D1887" s="23"/>
      <c r="E1887" s="23"/>
    </row>
    <row r="1888" spans="4:5" x14ac:dyDescent="0.45">
      <c r="D1888" s="23"/>
      <c r="E1888" s="23"/>
    </row>
    <row r="1889" spans="4:5" x14ac:dyDescent="0.45">
      <c r="D1889" s="23"/>
      <c r="E1889" s="23"/>
    </row>
    <row r="1890" spans="4:5" x14ac:dyDescent="0.45">
      <c r="D1890" s="23"/>
      <c r="E1890" s="23"/>
    </row>
    <row r="1891" spans="4:5" x14ac:dyDescent="0.45">
      <c r="D1891" s="23"/>
      <c r="E1891" s="23"/>
    </row>
    <row r="1892" spans="4:5" x14ac:dyDescent="0.45">
      <c r="D1892" s="23"/>
      <c r="E1892" s="23"/>
    </row>
    <row r="1893" spans="4:5" x14ac:dyDescent="0.45">
      <c r="D1893" s="23"/>
      <c r="E1893" s="23"/>
    </row>
    <row r="1894" spans="4:5" x14ac:dyDescent="0.45">
      <c r="D1894" s="23"/>
      <c r="E1894" s="23"/>
    </row>
    <row r="1895" spans="4:5" x14ac:dyDescent="0.45">
      <c r="D1895" s="23"/>
      <c r="E1895" s="23"/>
    </row>
    <row r="1896" spans="4:5" x14ac:dyDescent="0.45">
      <c r="D1896" s="23"/>
      <c r="E1896" s="23"/>
    </row>
    <row r="1897" spans="4:5" x14ac:dyDescent="0.45">
      <c r="D1897" s="23"/>
      <c r="E1897" s="23"/>
    </row>
    <row r="1898" spans="4:5" x14ac:dyDescent="0.45">
      <c r="D1898" s="23"/>
      <c r="E1898" s="23"/>
    </row>
    <row r="1899" spans="4:5" x14ac:dyDescent="0.45">
      <c r="D1899" s="23"/>
      <c r="E1899" s="23"/>
    </row>
    <row r="1900" spans="4:5" x14ac:dyDescent="0.45">
      <c r="D1900" s="23"/>
      <c r="E1900" s="23"/>
    </row>
    <row r="1901" spans="4:5" x14ac:dyDescent="0.45">
      <c r="D1901" s="23"/>
      <c r="E1901" s="23"/>
    </row>
    <row r="1902" spans="4:5" x14ac:dyDescent="0.45">
      <c r="D1902" s="23"/>
      <c r="E1902" s="23"/>
    </row>
    <row r="1903" spans="4:5" x14ac:dyDescent="0.45">
      <c r="D1903" s="23"/>
      <c r="E1903" s="23"/>
    </row>
    <row r="1904" spans="4:5" x14ac:dyDescent="0.45">
      <c r="D1904" s="23"/>
      <c r="E1904" s="23"/>
    </row>
    <row r="1905" spans="4:5" x14ac:dyDescent="0.45">
      <c r="D1905" s="23"/>
      <c r="E1905" s="23"/>
    </row>
    <row r="1906" spans="4:5" x14ac:dyDescent="0.45">
      <c r="D1906" s="23"/>
      <c r="E1906" s="23"/>
    </row>
    <row r="1907" spans="4:5" x14ac:dyDescent="0.45">
      <c r="D1907" s="23"/>
      <c r="E1907" s="23"/>
    </row>
    <row r="1908" spans="4:5" x14ac:dyDescent="0.45">
      <c r="D1908" s="23"/>
      <c r="E1908" s="23"/>
    </row>
    <row r="1909" spans="4:5" x14ac:dyDescent="0.45">
      <c r="D1909" s="23"/>
      <c r="E1909" s="23"/>
    </row>
    <row r="1910" spans="4:5" x14ac:dyDescent="0.45">
      <c r="D1910" s="23"/>
      <c r="E1910" s="23"/>
    </row>
    <row r="1911" spans="4:5" x14ac:dyDescent="0.45">
      <c r="D1911" s="23"/>
      <c r="E1911" s="23"/>
    </row>
    <row r="1912" spans="4:5" x14ac:dyDescent="0.45">
      <c r="D1912" s="23"/>
      <c r="E1912" s="23"/>
    </row>
    <row r="1913" spans="4:5" x14ac:dyDescent="0.45">
      <c r="D1913" s="23"/>
      <c r="E1913" s="23"/>
    </row>
    <row r="1914" spans="4:5" x14ac:dyDescent="0.45">
      <c r="D1914" s="23"/>
      <c r="E1914" s="23"/>
    </row>
    <row r="1915" spans="4:5" x14ac:dyDescent="0.45">
      <c r="D1915" s="23"/>
      <c r="E1915" s="23"/>
    </row>
    <row r="1916" spans="4:5" x14ac:dyDescent="0.45">
      <c r="D1916" s="23"/>
      <c r="E1916" s="23"/>
    </row>
    <row r="1917" spans="4:5" x14ac:dyDescent="0.45">
      <c r="D1917" s="23"/>
      <c r="E1917" s="23"/>
    </row>
    <row r="1918" spans="4:5" x14ac:dyDescent="0.45">
      <c r="D1918" s="23"/>
      <c r="E1918" s="23"/>
    </row>
    <row r="1919" spans="4:5" x14ac:dyDescent="0.45">
      <c r="D1919" s="23"/>
      <c r="E1919" s="23"/>
    </row>
    <row r="1920" spans="4:5" x14ac:dyDescent="0.45">
      <c r="D1920" s="23"/>
      <c r="E1920" s="23"/>
    </row>
    <row r="1921" spans="4:5" x14ac:dyDescent="0.45">
      <c r="D1921" s="23"/>
      <c r="E1921" s="23"/>
    </row>
    <row r="1922" spans="4:5" x14ac:dyDescent="0.45">
      <c r="D1922" s="23"/>
      <c r="E1922" s="23"/>
    </row>
    <row r="1923" spans="4:5" x14ac:dyDescent="0.45">
      <c r="D1923" s="23"/>
      <c r="E1923" s="23"/>
    </row>
    <row r="1924" spans="4:5" x14ac:dyDescent="0.45">
      <c r="D1924" s="23"/>
      <c r="E1924" s="23"/>
    </row>
    <row r="1925" spans="4:5" x14ac:dyDescent="0.45">
      <c r="D1925" s="23"/>
      <c r="E1925" s="23"/>
    </row>
    <row r="1926" spans="4:5" x14ac:dyDescent="0.45">
      <c r="D1926" s="23"/>
      <c r="E1926" s="23"/>
    </row>
    <row r="1927" spans="4:5" x14ac:dyDescent="0.45">
      <c r="D1927" s="23"/>
      <c r="E1927" s="23"/>
    </row>
    <row r="1928" spans="4:5" x14ac:dyDescent="0.45">
      <c r="D1928" s="23"/>
      <c r="E1928" s="23"/>
    </row>
    <row r="1929" spans="4:5" x14ac:dyDescent="0.45">
      <c r="D1929" s="23"/>
      <c r="E1929" s="23"/>
    </row>
    <row r="1930" spans="4:5" x14ac:dyDescent="0.45">
      <c r="D1930" s="23"/>
      <c r="E1930" s="23"/>
    </row>
    <row r="1931" spans="4:5" x14ac:dyDescent="0.45">
      <c r="D1931" s="23"/>
      <c r="E1931" s="23"/>
    </row>
    <row r="1932" spans="4:5" x14ac:dyDescent="0.45">
      <c r="D1932" s="23"/>
      <c r="E1932" s="23"/>
    </row>
    <row r="1933" spans="4:5" x14ac:dyDescent="0.45">
      <c r="D1933" s="23"/>
      <c r="E1933" s="23"/>
    </row>
    <row r="1934" spans="4:5" x14ac:dyDescent="0.45">
      <c r="D1934" s="23"/>
      <c r="E1934" s="23"/>
    </row>
    <row r="1935" spans="4:5" x14ac:dyDescent="0.45">
      <c r="D1935" s="23"/>
      <c r="E1935" s="23"/>
    </row>
    <row r="1936" spans="4:5" x14ac:dyDescent="0.45">
      <c r="D1936" s="23"/>
      <c r="E1936" s="23"/>
    </row>
    <row r="1937" spans="4:5" x14ac:dyDescent="0.45">
      <c r="D1937" s="23"/>
      <c r="E1937" s="23"/>
    </row>
    <row r="1938" spans="4:5" x14ac:dyDescent="0.45">
      <c r="D1938" s="23"/>
      <c r="E1938" s="23"/>
    </row>
    <row r="1939" spans="4:5" x14ac:dyDescent="0.45">
      <c r="D1939" s="23"/>
      <c r="E1939" s="23"/>
    </row>
    <row r="1940" spans="4:5" x14ac:dyDescent="0.45">
      <c r="D1940" s="23"/>
      <c r="E1940" s="23"/>
    </row>
    <row r="1941" spans="4:5" x14ac:dyDescent="0.45">
      <c r="D1941" s="23"/>
      <c r="E1941" s="23"/>
    </row>
    <row r="1942" spans="4:5" x14ac:dyDescent="0.45">
      <c r="D1942" s="23"/>
      <c r="E1942" s="23"/>
    </row>
    <row r="1943" spans="4:5" x14ac:dyDescent="0.45">
      <c r="D1943" s="23"/>
      <c r="E1943" s="23"/>
    </row>
    <row r="1944" spans="4:5" x14ac:dyDescent="0.45">
      <c r="D1944" s="23"/>
      <c r="E1944" s="23"/>
    </row>
    <row r="1945" spans="4:5" x14ac:dyDescent="0.45">
      <c r="D1945" s="23"/>
      <c r="E1945" s="23"/>
    </row>
    <row r="1946" spans="4:5" x14ac:dyDescent="0.45">
      <c r="D1946" s="23"/>
      <c r="E1946" s="23"/>
    </row>
    <row r="1947" spans="4:5" x14ac:dyDescent="0.45">
      <c r="D1947" s="23"/>
      <c r="E1947" s="23"/>
    </row>
    <row r="1948" spans="4:5" x14ac:dyDescent="0.45">
      <c r="D1948" s="23"/>
      <c r="E1948" s="23"/>
    </row>
    <row r="1949" spans="4:5" x14ac:dyDescent="0.45">
      <c r="D1949" s="23"/>
      <c r="E1949" s="23"/>
    </row>
    <row r="1950" spans="4:5" x14ac:dyDescent="0.45">
      <c r="D1950" s="23"/>
      <c r="E1950" s="23"/>
    </row>
    <row r="1951" spans="4:5" x14ac:dyDescent="0.45">
      <c r="D1951" s="23"/>
      <c r="E1951" s="23"/>
    </row>
    <row r="1952" spans="4:5" x14ac:dyDescent="0.45">
      <c r="D1952" s="23"/>
      <c r="E1952" s="23"/>
    </row>
    <row r="1953" spans="4:5" x14ac:dyDescent="0.45">
      <c r="D1953" s="23"/>
      <c r="E1953" s="23"/>
    </row>
    <row r="1954" spans="4:5" x14ac:dyDescent="0.45">
      <c r="D1954" s="23"/>
      <c r="E1954" s="23"/>
    </row>
    <row r="1955" spans="4:5" x14ac:dyDescent="0.45">
      <c r="D1955" s="23"/>
      <c r="E1955" s="23"/>
    </row>
    <row r="1956" spans="4:5" x14ac:dyDescent="0.45">
      <c r="D1956" s="23"/>
      <c r="E1956" s="23"/>
    </row>
    <row r="1957" spans="4:5" x14ac:dyDescent="0.45">
      <c r="D1957" s="23"/>
      <c r="E1957" s="23"/>
    </row>
    <row r="1958" spans="4:5" x14ac:dyDescent="0.45">
      <c r="D1958" s="23"/>
      <c r="E1958" s="23"/>
    </row>
    <row r="1959" spans="4:5" x14ac:dyDescent="0.45">
      <c r="D1959" s="23"/>
      <c r="E1959" s="23"/>
    </row>
    <row r="1960" spans="4:5" x14ac:dyDescent="0.45">
      <c r="D1960" s="23"/>
      <c r="E1960" s="23"/>
    </row>
    <row r="1961" spans="4:5" x14ac:dyDescent="0.45">
      <c r="D1961" s="23"/>
      <c r="E1961" s="23"/>
    </row>
    <row r="1962" spans="4:5" x14ac:dyDescent="0.45">
      <c r="D1962" s="23"/>
      <c r="E1962" s="23"/>
    </row>
    <row r="1963" spans="4:5" x14ac:dyDescent="0.45">
      <c r="D1963" s="23"/>
      <c r="E1963" s="23"/>
    </row>
    <row r="1964" spans="4:5" x14ac:dyDescent="0.45">
      <c r="D1964" s="23"/>
      <c r="E1964" s="23"/>
    </row>
    <row r="1965" spans="4:5" x14ac:dyDescent="0.45">
      <c r="D1965" s="23"/>
      <c r="E1965" s="23"/>
    </row>
    <row r="1966" spans="4:5" x14ac:dyDescent="0.45">
      <c r="D1966" s="23"/>
      <c r="E1966" s="23"/>
    </row>
    <row r="1967" spans="4:5" x14ac:dyDescent="0.45">
      <c r="D1967" s="23"/>
      <c r="E1967" s="23"/>
    </row>
    <row r="1968" spans="4:5" x14ac:dyDescent="0.45">
      <c r="D1968" s="23"/>
      <c r="E1968" s="23"/>
    </row>
    <row r="1969" spans="4:5" x14ac:dyDescent="0.45">
      <c r="D1969" s="23"/>
      <c r="E1969" s="23"/>
    </row>
    <row r="1970" spans="4:5" x14ac:dyDescent="0.45">
      <c r="D1970" s="23"/>
      <c r="E1970" s="23"/>
    </row>
    <row r="1971" spans="4:5" x14ac:dyDescent="0.45">
      <c r="D1971" s="23"/>
      <c r="E1971" s="23"/>
    </row>
    <row r="1972" spans="4:5" x14ac:dyDescent="0.45">
      <c r="D1972" s="23"/>
      <c r="E1972" s="23"/>
    </row>
    <row r="1973" spans="4:5" x14ac:dyDescent="0.45">
      <c r="D1973" s="23"/>
      <c r="E1973" s="23"/>
    </row>
    <row r="1974" spans="4:5" x14ac:dyDescent="0.45">
      <c r="D1974" s="23"/>
      <c r="E1974" s="23"/>
    </row>
    <row r="1975" spans="4:5" x14ac:dyDescent="0.45">
      <c r="D1975" s="23"/>
      <c r="E1975" s="23"/>
    </row>
    <row r="1976" spans="4:5" x14ac:dyDescent="0.45">
      <c r="D1976" s="23"/>
      <c r="E1976" s="23"/>
    </row>
    <row r="1977" spans="4:5" x14ac:dyDescent="0.45">
      <c r="D1977" s="23"/>
      <c r="E1977" s="23"/>
    </row>
    <row r="1978" spans="4:5" x14ac:dyDescent="0.45">
      <c r="D1978" s="23"/>
      <c r="E1978" s="23"/>
    </row>
    <row r="1979" spans="4:5" x14ac:dyDescent="0.45">
      <c r="D1979" s="23"/>
      <c r="E1979" s="23"/>
    </row>
    <row r="1980" spans="4:5" x14ac:dyDescent="0.45">
      <c r="D1980" s="23"/>
      <c r="E1980" s="23"/>
    </row>
    <row r="1981" spans="4:5" x14ac:dyDescent="0.45">
      <c r="D1981" s="23"/>
      <c r="E1981" s="23"/>
    </row>
    <row r="1982" spans="4:5" x14ac:dyDescent="0.45">
      <c r="D1982" s="23"/>
      <c r="E1982" s="23"/>
    </row>
    <row r="1983" spans="4:5" x14ac:dyDescent="0.45">
      <c r="D1983" s="23"/>
      <c r="E1983" s="23"/>
    </row>
    <row r="1984" spans="4:5" x14ac:dyDescent="0.45">
      <c r="D1984" s="23"/>
      <c r="E1984" s="23"/>
    </row>
    <row r="1985" spans="4:5" x14ac:dyDescent="0.45">
      <c r="D1985" s="23"/>
      <c r="E1985" s="23"/>
    </row>
    <row r="1986" spans="4:5" x14ac:dyDescent="0.45">
      <c r="D1986" s="23"/>
      <c r="E1986" s="23"/>
    </row>
    <row r="1987" spans="4:5" x14ac:dyDescent="0.45">
      <c r="D1987" s="23"/>
      <c r="E1987" s="23"/>
    </row>
    <row r="1988" spans="4:5" x14ac:dyDescent="0.45">
      <c r="D1988" s="23"/>
      <c r="E1988" s="23"/>
    </row>
    <row r="1989" spans="4:5" x14ac:dyDescent="0.45">
      <c r="D1989" s="23"/>
      <c r="E1989" s="23"/>
    </row>
    <row r="1990" spans="4:5" x14ac:dyDescent="0.45">
      <c r="D1990" s="23"/>
      <c r="E1990" s="23"/>
    </row>
    <row r="1991" spans="4:5" x14ac:dyDescent="0.45">
      <c r="D1991" s="23"/>
      <c r="E1991" s="23"/>
    </row>
    <row r="1992" spans="4:5" x14ac:dyDescent="0.45">
      <c r="D1992" s="23"/>
      <c r="E1992" s="23"/>
    </row>
    <row r="1993" spans="4:5" x14ac:dyDescent="0.45">
      <c r="D1993" s="23"/>
      <c r="E1993" s="23"/>
    </row>
    <row r="1994" spans="4:5" x14ac:dyDescent="0.45">
      <c r="D1994" s="23"/>
      <c r="E1994" s="23"/>
    </row>
    <row r="1995" spans="4:5" x14ac:dyDescent="0.45">
      <c r="D1995" s="23"/>
      <c r="E1995" s="23"/>
    </row>
    <row r="1996" spans="4:5" x14ac:dyDescent="0.45">
      <c r="D1996" s="23"/>
      <c r="E1996" s="23"/>
    </row>
    <row r="1997" spans="4:5" x14ac:dyDescent="0.45">
      <c r="D1997" s="23"/>
      <c r="E1997" s="23"/>
    </row>
    <row r="1998" spans="4:5" x14ac:dyDescent="0.45">
      <c r="D1998" s="23"/>
      <c r="E1998" s="23"/>
    </row>
    <row r="1999" spans="4:5" x14ac:dyDescent="0.45">
      <c r="D1999" s="23"/>
      <c r="E1999" s="23"/>
    </row>
    <row r="2000" spans="4:5" x14ac:dyDescent="0.45">
      <c r="D2000" s="23"/>
      <c r="E2000" s="23"/>
    </row>
    <row r="2001" spans="4:5" x14ac:dyDescent="0.45">
      <c r="D2001" s="23"/>
      <c r="E2001" s="23"/>
    </row>
    <row r="2002" spans="4:5" x14ac:dyDescent="0.45">
      <c r="D2002" s="23"/>
      <c r="E2002" s="23"/>
    </row>
    <row r="2003" spans="4:5" x14ac:dyDescent="0.45">
      <c r="D2003" s="23"/>
      <c r="E2003" s="23"/>
    </row>
    <row r="2004" spans="4:5" x14ac:dyDescent="0.45">
      <c r="D2004" s="23"/>
      <c r="E2004" s="23"/>
    </row>
    <row r="2005" spans="4:5" x14ac:dyDescent="0.45">
      <c r="D2005" s="23"/>
      <c r="E2005" s="23"/>
    </row>
    <row r="2006" spans="4:5" x14ac:dyDescent="0.45">
      <c r="D2006" s="23"/>
      <c r="E2006" s="23"/>
    </row>
    <row r="2007" spans="4:5" x14ac:dyDescent="0.45">
      <c r="D2007" s="23"/>
      <c r="E2007" s="23"/>
    </row>
    <row r="2008" spans="4:5" x14ac:dyDescent="0.45">
      <c r="D2008" s="23"/>
      <c r="E2008" s="23"/>
    </row>
    <row r="2009" spans="4:5" x14ac:dyDescent="0.45">
      <c r="D2009" s="23"/>
      <c r="E2009" s="23"/>
    </row>
    <row r="2010" spans="4:5" x14ac:dyDescent="0.45">
      <c r="D2010" s="23"/>
      <c r="E2010" s="23"/>
    </row>
    <row r="2011" spans="4:5" x14ac:dyDescent="0.45">
      <c r="D2011" s="23"/>
      <c r="E2011" s="23"/>
    </row>
    <row r="2012" spans="4:5" x14ac:dyDescent="0.45">
      <c r="D2012" s="23"/>
      <c r="E2012" s="23"/>
    </row>
    <row r="2013" spans="4:5" x14ac:dyDescent="0.45">
      <c r="D2013" s="23"/>
      <c r="E2013" s="23"/>
    </row>
    <row r="2014" spans="4:5" x14ac:dyDescent="0.45">
      <c r="D2014" s="23"/>
      <c r="E2014" s="23"/>
    </row>
    <row r="2015" spans="4:5" x14ac:dyDescent="0.45">
      <c r="D2015" s="23"/>
      <c r="E2015" s="23"/>
    </row>
    <row r="2016" spans="4:5" x14ac:dyDescent="0.45">
      <c r="D2016" s="23"/>
      <c r="E2016" s="23"/>
    </row>
    <row r="2017" spans="4:5" x14ac:dyDescent="0.45">
      <c r="D2017" s="23"/>
      <c r="E2017" s="23"/>
    </row>
    <row r="2018" spans="4:5" x14ac:dyDescent="0.45">
      <c r="D2018" s="23"/>
      <c r="E2018" s="23"/>
    </row>
    <row r="2019" spans="4:5" x14ac:dyDescent="0.45">
      <c r="D2019" s="23"/>
      <c r="E2019" s="23"/>
    </row>
    <row r="2020" spans="4:5" x14ac:dyDescent="0.45">
      <c r="D2020" s="23"/>
      <c r="E2020" s="23"/>
    </row>
    <row r="2021" spans="4:5" x14ac:dyDescent="0.45">
      <c r="D2021" s="23"/>
      <c r="E2021" s="23"/>
    </row>
    <row r="2022" spans="4:5" x14ac:dyDescent="0.45">
      <c r="D2022" s="23"/>
      <c r="E2022" s="23"/>
    </row>
    <row r="2023" spans="4:5" x14ac:dyDescent="0.45">
      <c r="D2023" s="23"/>
      <c r="E2023" s="23"/>
    </row>
    <row r="2024" spans="4:5" x14ac:dyDescent="0.45">
      <c r="D2024" s="23"/>
      <c r="E2024" s="23"/>
    </row>
    <row r="2025" spans="4:5" x14ac:dyDescent="0.45">
      <c r="D2025" s="23"/>
      <c r="E2025" s="23"/>
    </row>
    <row r="2026" spans="4:5" x14ac:dyDescent="0.45">
      <c r="D2026" s="23"/>
      <c r="E2026" s="23"/>
    </row>
    <row r="2027" spans="4:5" x14ac:dyDescent="0.45">
      <c r="D2027" s="23"/>
      <c r="E2027" s="23"/>
    </row>
    <row r="2028" spans="4:5" x14ac:dyDescent="0.45">
      <c r="D2028" s="23"/>
      <c r="E2028" s="23"/>
    </row>
    <row r="2029" spans="4:5" x14ac:dyDescent="0.45">
      <c r="D2029" s="23"/>
      <c r="E2029" s="23"/>
    </row>
    <row r="2030" spans="4:5" x14ac:dyDescent="0.45">
      <c r="D2030" s="23"/>
      <c r="E2030" s="23"/>
    </row>
    <row r="2031" spans="4:5" x14ac:dyDescent="0.45">
      <c r="D2031" s="23"/>
      <c r="E2031" s="23"/>
    </row>
    <row r="2032" spans="4:5" x14ac:dyDescent="0.45">
      <c r="D2032" s="23"/>
      <c r="E2032" s="23"/>
    </row>
    <row r="2033" spans="4:5" x14ac:dyDescent="0.45">
      <c r="D2033" s="23"/>
      <c r="E2033" s="23"/>
    </row>
    <row r="2034" spans="4:5" x14ac:dyDescent="0.45">
      <c r="D2034" s="23"/>
      <c r="E2034" s="23"/>
    </row>
    <row r="2035" spans="4:5" x14ac:dyDescent="0.45">
      <c r="D2035" s="23"/>
      <c r="E2035" s="23"/>
    </row>
    <row r="2036" spans="4:5" x14ac:dyDescent="0.45">
      <c r="D2036" s="23"/>
      <c r="E2036" s="23"/>
    </row>
    <row r="2037" spans="4:5" x14ac:dyDescent="0.45">
      <c r="D2037" s="23"/>
      <c r="E2037" s="23"/>
    </row>
    <row r="2038" spans="4:5" x14ac:dyDescent="0.45">
      <c r="D2038" s="23"/>
      <c r="E2038" s="23"/>
    </row>
    <row r="2039" spans="4:5" x14ac:dyDescent="0.45">
      <c r="D2039" s="23"/>
      <c r="E2039" s="23"/>
    </row>
    <row r="2040" spans="4:5" x14ac:dyDescent="0.45">
      <c r="D2040" s="23"/>
      <c r="E2040" s="23"/>
    </row>
    <row r="2041" spans="4:5" x14ac:dyDescent="0.45">
      <c r="D2041" s="23"/>
      <c r="E2041" s="23"/>
    </row>
    <row r="2042" spans="4:5" x14ac:dyDescent="0.45">
      <c r="D2042" s="23"/>
      <c r="E2042" s="23"/>
    </row>
    <row r="2043" spans="4:5" x14ac:dyDescent="0.45">
      <c r="D2043" s="23"/>
      <c r="E2043" s="23"/>
    </row>
    <row r="2044" spans="4:5" x14ac:dyDescent="0.45">
      <c r="D2044" s="23"/>
      <c r="E2044" s="23"/>
    </row>
    <row r="2045" spans="4:5" x14ac:dyDescent="0.45">
      <c r="D2045" s="23"/>
      <c r="E2045" s="23"/>
    </row>
    <row r="2046" spans="4:5" x14ac:dyDescent="0.45">
      <c r="D2046" s="23"/>
      <c r="E2046" s="23"/>
    </row>
    <row r="2047" spans="4:5" x14ac:dyDescent="0.45">
      <c r="D2047" s="23"/>
      <c r="E2047" s="23"/>
    </row>
    <row r="2048" spans="4:5" x14ac:dyDescent="0.45">
      <c r="D2048" s="23"/>
      <c r="E2048" s="23"/>
    </row>
    <row r="2049" spans="4:5" x14ac:dyDescent="0.45">
      <c r="D2049" s="23"/>
      <c r="E2049" s="23"/>
    </row>
    <row r="2050" spans="4:5" x14ac:dyDescent="0.45">
      <c r="D2050" s="23"/>
      <c r="E2050" s="23"/>
    </row>
    <row r="2051" spans="4:5" x14ac:dyDescent="0.45">
      <c r="D2051" s="23"/>
      <c r="E2051" s="23"/>
    </row>
    <row r="2052" spans="4:5" x14ac:dyDescent="0.45">
      <c r="D2052" s="23"/>
      <c r="E2052" s="23"/>
    </row>
    <row r="2053" spans="4:5" x14ac:dyDescent="0.45">
      <c r="D2053" s="23"/>
      <c r="E2053" s="23"/>
    </row>
    <row r="2054" spans="4:5" x14ac:dyDescent="0.45">
      <c r="D2054" s="23"/>
      <c r="E2054" s="23"/>
    </row>
    <row r="2055" spans="4:5" x14ac:dyDescent="0.45">
      <c r="D2055" s="23"/>
      <c r="E2055" s="23"/>
    </row>
    <row r="2056" spans="4:5" x14ac:dyDescent="0.45">
      <c r="D2056" s="23"/>
      <c r="E2056" s="23"/>
    </row>
    <row r="2057" spans="4:5" x14ac:dyDescent="0.45">
      <c r="D2057" s="23"/>
      <c r="E2057" s="23"/>
    </row>
    <row r="2058" spans="4:5" x14ac:dyDescent="0.45">
      <c r="D2058" s="23"/>
      <c r="E2058" s="23"/>
    </row>
    <row r="2059" spans="4:5" x14ac:dyDescent="0.45">
      <c r="D2059" s="23"/>
      <c r="E2059" s="23"/>
    </row>
    <row r="2060" spans="4:5" x14ac:dyDescent="0.45">
      <c r="D2060" s="23"/>
      <c r="E2060" s="23"/>
    </row>
    <row r="2061" spans="4:5" x14ac:dyDescent="0.45">
      <c r="D2061" s="23"/>
      <c r="E2061" s="23"/>
    </row>
    <row r="2062" spans="4:5" x14ac:dyDescent="0.45">
      <c r="D2062" s="23"/>
      <c r="E2062" s="23"/>
    </row>
    <row r="2063" spans="4:5" x14ac:dyDescent="0.45">
      <c r="D2063" s="23"/>
      <c r="E2063" s="23"/>
    </row>
    <row r="2064" spans="4:5" x14ac:dyDescent="0.45">
      <c r="D2064" s="23"/>
      <c r="E2064" s="23"/>
    </row>
    <row r="2065" spans="4:5" x14ac:dyDescent="0.45">
      <c r="D2065" s="23"/>
      <c r="E2065" s="23"/>
    </row>
    <row r="2066" spans="4:5" x14ac:dyDescent="0.45">
      <c r="D2066" s="23"/>
      <c r="E2066" s="23"/>
    </row>
    <row r="2067" spans="4:5" x14ac:dyDescent="0.45">
      <c r="D2067" s="23"/>
      <c r="E2067" s="23"/>
    </row>
    <row r="2068" spans="4:5" x14ac:dyDescent="0.45">
      <c r="D2068" s="23"/>
      <c r="E2068" s="23"/>
    </row>
    <row r="2069" spans="4:5" x14ac:dyDescent="0.45">
      <c r="D2069" s="23"/>
      <c r="E2069" s="23"/>
    </row>
    <row r="2070" spans="4:5" x14ac:dyDescent="0.45">
      <c r="D2070" s="23"/>
      <c r="E2070" s="23"/>
    </row>
    <row r="2071" spans="4:5" x14ac:dyDescent="0.45">
      <c r="D2071" s="23"/>
      <c r="E2071" s="23"/>
    </row>
    <row r="2072" spans="4:5" x14ac:dyDescent="0.45">
      <c r="D2072" s="23"/>
      <c r="E2072" s="23"/>
    </row>
    <row r="2073" spans="4:5" x14ac:dyDescent="0.45">
      <c r="D2073" s="23"/>
      <c r="E2073" s="23"/>
    </row>
    <row r="2074" spans="4:5" x14ac:dyDescent="0.45">
      <c r="D2074" s="23"/>
      <c r="E2074" s="23"/>
    </row>
    <row r="2075" spans="4:5" x14ac:dyDescent="0.45">
      <c r="D2075" s="23"/>
      <c r="E2075" s="23"/>
    </row>
    <row r="2076" spans="4:5" x14ac:dyDescent="0.45">
      <c r="D2076" s="23"/>
      <c r="E2076" s="23"/>
    </row>
    <row r="2077" spans="4:5" x14ac:dyDescent="0.45">
      <c r="D2077" s="23"/>
      <c r="E2077" s="23"/>
    </row>
    <row r="2078" spans="4:5" x14ac:dyDescent="0.45">
      <c r="D2078" s="23"/>
      <c r="E2078" s="23"/>
    </row>
    <row r="2079" spans="4:5" x14ac:dyDescent="0.45">
      <c r="D2079" s="23"/>
      <c r="E2079" s="23"/>
    </row>
    <row r="2080" spans="4:5" x14ac:dyDescent="0.45">
      <c r="D2080" s="23"/>
      <c r="E2080" s="23"/>
    </row>
    <row r="2081" spans="4:5" x14ac:dyDescent="0.45">
      <c r="D2081" s="23"/>
      <c r="E2081" s="23"/>
    </row>
    <row r="2082" spans="4:5" x14ac:dyDescent="0.45">
      <c r="D2082" s="23"/>
      <c r="E2082" s="23"/>
    </row>
    <row r="2083" spans="4:5" x14ac:dyDescent="0.45">
      <c r="D2083" s="23"/>
      <c r="E2083" s="23"/>
    </row>
    <row r="2084" spans="4:5" x14ac:dyDescent="0.45">
      <c r="D2084" s="23"/>
      <c r="E2084" s="23"/>
    </row>
    <row r="2085" spans="4:5" x14ac:dyDescent="0.45">
      <c r="D2085" s="23"/>
      <c r="E2085" s="23"/>
    </row>
    <row r="2086" spans="4:5" x14ac:dyDescent="0.45">
      <c r="D2086" s="23"/>
      <c r="E2086" s="23"/>
    </row>
    <row r="2087" spans="4:5" x14ac:dyDescent="0.45">
      <c r="D2087" s="23"/>
      <c r="E2087" s="23"/>
    </row>
    <row r="2088" spans="4:5" x14ac:dyDescent="0.45">
      <c r="D2088" s="23"/>
      <c r="E2088" s="23"/>
    </row>
    <row r="2089" spans="4:5" x14ac:dyDescent="0.45">
      <c r="D2089" s="23"/>
      <c r="E2089" s="23"/>
    </row>
    <row r="2090" spans="4:5" x14ac:dyDescent="0.45">
      <c r="D2090" s="23"/>
      <c r="E2090" s="23"/>
    </row>
    <row r="2091" spans="4:5" x14ac:dyDescent="0.45">
      <c r="D2091" s="23"/>
      <c r="E2091" s="23"/>
    </row>
    <row r="2092" spans="4:5" x14ac:dyDescent="0.45">
      <c r="D2092" s="23"/>
      <c r="E2092" s="23"/>
    </row>
    <row r="2093" spans="4:5" x14ac:dyDescent="0.45">
      <c r="D2093" s="23"/>
      <c r="E2093" s="23"/>
    </row>
    <row r="2094" spans="4:5" x14ac:dyDescent="0.45">
      <c r="D2094" s="23"/>
      <c r="E2094" s="23"/>
    </row>
    <row r="2095" spans="4:5" x14ac:dyDescent="0.45">
      <c r="D2095" s="23"/>
      <c r="E2095" s="23"/>
    </row>
    <row r="2096" spans="4:5" x14ac:dyDescent="0.45">
      <c r="D2096" s="23"/>
      <c r="E2096" s="23"/>
    </row>
    <row r="2097" spans="4:5" x14ac:dyDescent="0.45">
      <c r="D2097" s="23"/>
      <c r="E2097" s="23"/>
    </row>
    <row r="2098" spans="4:5" x14ac:dyDescent="0.45">
      <c r="D2098" s="23"/>
      <c r="E2098" s="23"/>
    </row>
    <row r="2099" spans="4:5" x14ac:dyDescent="0.45">
      <c r="D2099" s="23"/>
      <c r="E2099" s="23"/>
    </row>
    <row r="2100" spans="4:5" x14ac:dyDescent="0.45">
      <c r="D2100" s="23"/>
      <c r="E2100" s="23"/>
    </row>
    <row r="2101" spans="4:5" x14ac:dyDescent="0.45">
      <c r="D2101" s="23"/>
      <c r="E2101" s="23"/>
    </row>
    <row r="2102" spans="4:5" x14ac:dyDescent="0.45">
      <c r="D2102" s="23"/>
      <c r="E2102" s="23"/>
    </row>
    <row r="2103" spans="4:5" x14ac:dyDescent="0.45">
      <c r="D2103" s="23"/>
      <c r="E2103" s="23"/>
    </row>
    <row r="2104" spans="4:5" x14ac:dyDescent="0.45">
      <c r="D2104" s="23"/>
      <c r="E2104" s="23"/>
    </row>
    <row r="2105" spans="4:5" x14ac:dyDescent="0.45">
      <c r="D2105" s="23"/>
      <c r="E2105" s="23"/>
    </row>
    <row r="2106" spans="4:5" x14ac:dyDescent="0.45">
      <c r="D2106" s="23"/>
      <c r="E2106" s="23"/>
    </row>
    <row r="2107" spans="4:5" x14ac:dyDescent="0.45">
      <c r="D2107" s="23"/>
      <c r="E2107" s="23"/>
    </row>
    <row r="2108" spans="4:5" x14ac:dyDescent="0.45">
      <c r="D2108" s="23"/>
      <c r="E2108" s="23"/>
    </row>
    <row r="2109" spans="4:5" x14ac:dyDescent="0.45">
      <c r="D2109" s="23"/>
      <c r="E2109" s="23"/>
    </row>
    <row r="2110" spans="4:5" x14ac:dyDescent="0.45">
      <c r="D2110" s="23"/>
      <c r="E2110" s="23"/>
    </row>
    <row r="2111" spans="4:5" x14ac:dyDescent="0.45">
      <c r="D2111" s="23"/>
      <c r="E2111" s="23"/>
    </row>
    <row r="2112" spans="4:5" x14ac:dyDescent="0.45">
      <c r="D2112" s="23"/>
      <c r="E2112" s="23"/>
    </row>
    <row r="2113" spans="4:5" x14ac:dyDescent="0.45">
      <c r="D2113" s="23"/>
      <c r="E2113" s="23"/>
    </row>
    <row r="2114" spans="4:5" x14ac:dyDescent="0.45">
      <c r="D2114" s="23"/>
      <c r="E2114" s="23"/>
    </row>
    <row r="2115" spans="4:5" x14ac:dyDescent="0.45">
      <c r="D2115" s="23"/>
      <c r="E2115" s="23"/>
    </row>
    <row r="2116" spans="4:5" x14ac:dyDescent="0.45">
      <c r="D2116" s="23"/>
      <c r="E2116" s="23"/>
    </row>
    <row r="2117" spans="4:5" x14ac:dyDescent="0.45">
      <c r="D2117" s="23"/>
      <c r="E2117" s="23"/>
    </row>
    <row r="2118" spans="4:5" x14ac:dyDescent="0.45">
      <c r="D2118" s="23"/>
      <c r="E2118" s="23"/>
    </row>
    <row r="2119" spans="4:5" x14ac:dyDescent="0.45">
      <c r="D2119" s="23"/>
      <c r="E2119" s="23"/>
    </row>
    <row r="2120" spans="4:5" x14ac:dyDescent="0.45">
      <c r="D2120" s="23"/>
      <c r="E2120" s="23"/>
    </row>
    <row r="2121" spans="4:5" x14ac:dyDescent="0.45">
      <c r="D2121" s="23"/>
      <c r="E2121" s="23"/>
    </row>
    <row r="2122" spans="4:5" x14ac:dyDescent="0.45">
      <c r="D2122" s="23"/>
      <c r="E2122" s="23"/>
    </row>
    <row r="2123" spans="4:5" x14ac:dyDescent="0.45">
      <c r="D2123" s="23"/>
      <c r="E2123" s="23"/>
    </row>
    <row r="2124" spans="4:5" x14ac:dyDescent="0.45">
      <c r="D2124" s="23"/>
      <c r="E2124" s="23"/>
    </row>
    <row r="2125" spans="4:5" x14ac:dyDescent="0.45">
      <c r="D2125" s="23"/>
      <c r="E2125" s="23"/>
    </row>
    <row r="2126" spans="4:5" x14ac:dyDescent="0.45">
      <c r="D2126" s="23"/>
      <c r="E2126" s="23"/>
    </row>
    <row r="2127" spans="4:5" x14ac:dyDescent="0.45">
      <c r="D2127" s="23"/>
      <c r="E2127" s="23"/>
    </row>
    <row r="2128" spans="4:5" x14ac:dyDescent="0.45">
      <c r="D2128" s="23"/>
      <c r="E2128" s="23"/>
    </row>
    <row r="2129" spans="4:5" x14ac:dyDescent="0.45">
      <c r="D2129" s="23"/>
      <c r="E2129" s="23"/>
    </row>
    <row r="2130" spans="4:5" x14ac:dyDescent="0.45">
      <c r="D2130" s="23"/>
      <c r="E2130" s="23"/>
    </row>
    <row r="2131" spans="4:5" x14ac:dyDescent="0.45">
      <c r="D2131" s="23"/>
      <c r="E2131" s="23"/>
    </row>
    <row r="2132" spans="4:5" x14ac:dyDescent="0.45">
      <c r="D2132" s="23"/>
      <c r="E2132" s="23"/>
    </row>
    <row r="2133" spans="4:5" x14ac:dyDescent="0.45">
      <c r="D2133" s="23"/>
      <c r="E2133" s="23"/>
    </row>
    <row r="2134" spans="4:5" x14ac:dyDescent="0.45">
      <c r="D2134" s="23"/>
      <c r="E2134" s="23"/>
    </row>
    <row r="2135" spans="4:5" x14ac:dyDescent="0.45">
      <c r="D2135" s="23"/>
      <c r="E2135" s="23"/>
    </row>
    <row r="2136" spans="4:5" x14ac:dyDescent="0.45">
      <c r="D2136" s="23"/>
      <c r="E2136" s="23"/>
    </row>
    <row r="2137" spans="4:5" x14ac:dyDescent="0.45">
      <c r="D2137" s="23"/>
      <c r="E2137" s="23"/>
    </row>
    <row r="2138" spans="4:5" x14ac:dyDescent="0.45">
      <c r="D2138" s="23"/>
      <c r="E2138" s="23"/>
    </row>
    <row r="2139" spans="4:5" x14ac:dyDescent="0.45">
      <c r="D2139" s="23"/>
      <c r="E2139" s="23"/>
    </row>
    <row r="2140" spans="4:5" x14ac:dyDescent="0.45">
      <c r="D2140" s="23"/>
      <c r="E2140" s="23"/>
    </row>
    <row r="2141" spans="4:5" x14ac:dyDescent="0.45">
      <c r="D2141" s="23"/>
      <c r="E2141" s="23"/>
    </row>
    <row r="2142" spans="4:5" x14ac:dyDescent="0.45">
      <c r="D2142" s="23"/>
      <c r="E2142" s="23"/>
    </row>
    <row r="2143" spans="4:5" x14ac:dyDescent="0.45">
      <c r="D2143" s="23"/>
      <c r="E2143" s="23"/>
    </row>
    <row r="2144" spans="4:5" x14ac:dyDescent="0.45">
      <c r="D2144" s="23"/>
      <c r="E2144" s="23"/>
    </row>
    <row r="2145" spans="4:5" x14ac:dyDescent="0.45">
      <c r="D2145" s="23"/>
      <c r="E2145" s="23"/>
    </row>
    <row r="2146" spans="4:5" x14ac:dyDescent="0.45">
      <c r="D2146" s="23"/>
      <c r="E2146" s="23"/>
    </row>
    <row r="2147" spans="4:5" x14ac:dyDescent="0.45">
      <c r="D2147" s="23"/>
      <c r="E2147" s="23"/>
    </row>
    <row r="2148" spans="4:5" x14ac:dyDescent="0.45">
      <c r="D2148" s="23"/>
      <c r="E2148" s="23"/>
    </row>
    <row r="2149" spans="4:5" x14ac:dyDescent="0.45">
      <c r="D2149" s="23"/>
      <c r="E2149" s="23"/>
    </row>
    <row r="2150" spans="4:5" x14ac:dyDescent="0.45">
      <c r="D2150" s="23"/>
      <c r="E2150" s="23"/>
    </row>
    <row r="2151" spans="4:5" x14ac:dyDescent="0.45">
      <c r="D2151" s="23"/>
      <c r="E2151" s="23"/>
    </row>
    <row r="2152" spans="4:5" x14ac:dyDescent="0.45">
      <c r="D2152" s="23"/>
      <c r="E2152" s="23"/>
    </row>
    <row r="2153" spans="4:5" x14ac:dyDescent="0.45">
      <c r="D2153" s="23"/>
      <c r="E2153" s="23"/>
    </row>
    <row r="2154" spans="4:5" x14ac:dyDescent="0.45">
      <c r="D2154" s="23"/>
      <c r="E2154" s="23"/>
    </row>
    <row r="2155" spans="4:5" x14ac:dyDescent="0.45">
      <c r="D2155" s="23"/>
      <c r="E2155" s="23"/>
    </row>
    <row r="2156" spans="4:5" x14ac:dyDescent="0.45">
      <c r="D2156" s="23"/>
      <c r="E2156" s="23"/>
    </row>
    <row r="2157" spans="4:5" x14ac:dyDescent="0.45">
      <c r="D2157" s="23"/>
      <c r="E2157" s="23"/>
    </row>
    <row r="2158" spans="4:5" x14ac:dyDescent="0.45">
      <c r="D2158" s="23"/>
      <c r="E2158" s="23"/>
    </row>
    <row r="2159" spans="4:5" x14ac:dyDescent="0.45">
      <c r="D2159" s="23"/>
      <c r="E2159" s="23"/>
    </row>
    <row r="2160" spans="4:5" x14ac:dyDescent="0.45">
      <c r="D2160" s="23"/>
      <c r="E2160" s="23"/>
    </row>
    <row r="2161" spans="4:5" x14ac:dyDescent="0.45">
      <c r="D2161" s="23"/>
      <c r="E2161" s="23"/>
    </row>
    <row r="2162" spans="4:5" x14ac:dyDescent="0.45">
      <c r="D2162" s="23"/>
      <c r="E2162" s="23"/>
    </row>
    <row r="2163" spans="4:5" x14ac:dyDescent="0.45">
      <c r="D2163" s="23"/>
      <c r="E2163" s="23"/>
    </row>
    <row r="2164" spans="4:5" x14ac:dyDescent="0.45">
      <c r="D2164" s="23"/>
      <c r="E2164" s="23"/>
    </row>
    <row r="2165" spans="4:5" x14ac:dyDescent="0.45">
      <c r="D2165" s="23"/>
      <c r="E2165" s="23"/>
    </row>
    <row r="2166" spans="4:5" x14ac:dyDescent="0.45">
      <c r="D2166" s="23"/>
      <c r="E2166" s="23"/>
    </row>
    <row r="2167" spans="4:5" x14ac:dyDescent="0.45">
      <c r="D2167" s="23"/>
      <c r="E2167" s="23"/>
    </row>
    <row r="2168" spans="4:5" x14ac:dyDescent="0.45">
      <c r="D2168" s="23"/>
      <c r="E2168" s="23"/>
    </row>
    <row r="2169" spans="4:5" x14ac:dyDescent="0.45">
      <c r="D2169" s="23"/>
      <c r="E2169" s="23"/>
    </row>
    <row r="2170" spans="4:5" x14ac:dyDescent="0.45">
      <c r="D2170" s="23"/>
      <c r="E2170" s="23"/>
    </row>
    <row r="2171" spans="4:5" x14ac:dyDescent="0.45">
      <c r="D2171" s="23"/>
      <c r="E2171" s="23"/>
    </row>
    <row r="2172" spans="4:5" x14ac:dyDescent="0.45">
      <c r="D2172" s="23"/>
      <c r="E2172" s="23"/>
    </row>
    <row r="2173" spans="4:5" x14ac:dyDescent="0.45">
      <c r="D2173" s="23"/>
      <c r="E2173" s="23"/>
    </row>
    <row r="2174" spans="4:5" x14ac:dyDescent="0.45">
      <c r="D2174" s="23"/>
      <c r="E2174" s="23"/>
    </row>
    <row r="2175" spans="4:5" x14ac:dyDescent="0.45">
      <c r="D2175" s="23"/>
      <c r="E2175" s="23"/>
    </row>
    <row r="2176" spans="4:5" x14ac:dyDescent="0.45">
      <c r="D2176" s="23"/>
      <c r="E2176" s="23"/>
    </row>
    <row r="2177" spans="4:5" x14ac:dyDescent="0.45">
      <c r="D2177" s="23"/>
      <c r="E2177" s="23"/>
    </row>
    <row r="2178" spans="4:5" x14ac:dyDescent="0.45">
      <c r="D2178" s="23"/>
      <c r="E2178" s="23"/>
    </row>
    <row r="2179" spans="4:5" x14ac:dyDescent="0.45">
      <c r="D2179" s="23"/>
      <c r="E2179" s="23"/>
    </row>
    <row r="2180" spans="4:5" x14ac:dyDescent="0.45">
      <c r="D2180" s="23"/>
      <c r="E2180" s="23"/>
    </row>
    <row r="2181" spans="4:5" x14ac:dyDescent="0.45">
      <c r="D2181" s="23"/>
      <c r="E2181" s="23"/>
    </row>
    <row r="2182" spans="4:5" x14ac:dyDescent="0.45">
      <c r="D2182" s="23"/>
      <c r="E2182" s="23"/>
    </row>
    <row r="2183" spans="4:5" x14ac:dyDescent="0.45">
      <c r="D2183" s="23"/>
      <c r="E2183" s="23"/>
    </row>
    <row r="2184" spans="4:5" x14ac:dyDescent="0.45">
      <c r="D2184" s="23"/>
      <c r="E2184" s="23"/>
    </row>
    <row r="2185" spans="4:5" x14ac:dyDescent="0.45">
      <c r="D2185" s="23"/>
      <c r="E2185" s="23"/>
    </row>
    <row r="2186" spans="4:5" x14ac:dyDescent="0.45">
      <c r="D2186" s="23"/>
      <c r="E2186" s="23"/>
    </row>
    <row r="2187" spans="4:5" x14ac:dyDescent="0.45">
      <c r="D2187" s="23"/>
      <c r="E2187" s="23"/>
    </row>
    <row r="2188" spans="4:5" x14ac:dyDescent="0.45">
      <c r="D2188" s="23"/>
      <c r="E2188" s="23"/>
    </row>
    <row r="2189" spans="4:5" x14ac:dyDescent="0.45">
      <c r="D2189" s="23"/>
      <c r="E2189" s="23"/>
    </row>
    <row r="2190" spans="4:5" x14ac:dyDescent="0.45">
      <c r="D2190" s="23"/>
      <c r="E2190" s="23"/>
    </row>
    <row r="2191" spans="4:5" x14ac:dyDescent="0.45">
      <c r="D2191" s="23"/>
      <c r="E2191" s="23"/>
    </row>
    <row r="2192" spans="4:5" x14ac:dyDescent="0.45">
      <c r="D2192" s="23"/>
      <c r="E2192" s="23"/>
    </row>
    <row r="2193" spans="4:5" x14ac:dyDescent="0.45">
      <c r="D2193" s="23"/>
      <c r="E2193" s="23"/>
    </row>
    <row r="2194" spans="4:5" x14ac:dyDescent="0.45">
      <c r="D2194" s="23"/>
      <c r="E2194" s="23"/>
    </row>
    <row r="2195" spans="4:5" x14ac:dyDescent="0.45">
      <c r="D2195" s="23"/>
      <c r="E2195" s="23"/>
    </row>
    <row r="2196" spans="4:5" x14ac:dyDescent="0.45">
      <c r="D2196" s="23"/>
      <c r="E2196" s="23"/>
    </row>
    <row r="2197" spans="4:5" x14ac:dyDescent="0.45">
      <c r="D2197" s="23"/>
      <c r="E2197" s="23"/>
    </row>
    <row r="2198" spans="4:5" x14ac:dyDescent="0.45">
      <c r="D2198" s="23"/>
      <c r="E2198" s="23"/>
    </row>
    <row r="2199" spans="4:5" x14ac:dyDescent="0.45">
      <c r="D2199" s="23"/>
      <c r="E2199" s="23"/>
    </row>
    <row r="2200" spans="4:5" x14ac:dyDescent="0.45">
      <c r="D2200" s="23"/>
      <c r="E2200" s="23"/>
    </row>
    <row r="2201" spans="4:5" x14ac:dyDescent="0.45">
      <c r="D2201" s="23"/>
      <c r="E2201" s="23"/>
    </row>
    <row r="2202" spans="4:5" x14ac:dyDescent="0.45">
      <c r="D2202" s="23"/>
      <c r="E2202" s="23"/>
    </row>
    <row r="2203" spans="4:5" x14ac:dyDescent="0.45">
      <c r="D2203" s="23"/>
      <c r="E2203" s="23"/>
    </row>
    <row r="2204" spans="4:5" x14ac:dyDescent="0.45">
      <c r="D2204" s="23"/>
      <c r="E2204" s="23"/>
    </row>
    <row r="2205" spans="4:5" x14ac:dyDescent="0.45">
      <c r="D2205" s="23"/>
      <c r="E2205" s="23"/>
    </row>
    <row r="2206" spans="4:5" x14ac:dyDescent="0.45">
      <c r="D2206" s="23"/>
      <c r="E2206" s="23"/>
    </row>
    <row r="2207" spans="4:5" x14ac:dyDescent="0.45">
      <c r="D2207" s="23"/>
      <c r="E2207" s="23"/>
    </row>
    <row r="2208" spans="4:5" x14ac:dyDescent="0.45">
      <c r="D2208" s="23"/>
      <c r="E2208" s="23"/>
    </row>
    <row r="2209" spans="4:5" x14ac:dyDescent="0.45">
      <c r="D2209" s="23"/>
      <c r="E2209" s="23"/>
    </row>
    <row r="2210" spans="4:5" x14ac:dyDescent="0.45">
      <c r="D2210" s="23"/>
      <c r="E2210" s="23"/>
    </row>
    <row r="2211" spans="4:5" x14ac:dyDescent="0.45">
      <c r="D2211" s="23"/>
      <c r="E2211" s="23"/>
    </row>
    <row r="2212" spans="4:5" x14ac:dyDescent="0.45">
      <c r="D2212" s="23"/>
      <c r="E2212" s="23"/>
    </row>
    <row r="2213" spans="4:5" x14ac:dyDescent="0.45">
      <c r="D2213" s="23"/>
      <c r="E2213" s="23"/>
    </row>
    <row r="2214" spans="4:5" x14ac:dyDescent="0.45">
      <c r="D2214" s="23"/>
      <c r="E2214" s="23"/>
    </row>
    <row r="2215" spans="4:5" x14ac:dyDescent="0.45">
      <c r="D2215" s="23"/>
      <c r="E2215" s="23"/>
    </row>
    <row r="2216" spans="4:5" x14ac:dyDescent="0.45">
      <c r="D2216" s="23"/>
      <c r="E2216" s="23"/>
    </row>
    <row r="2217" spans="4:5" x14ac:dyDescent="0.45">
      <c r="D2217" s="23"/>
      <c r="E2217" s="23"/>
    </row>
    <row r="2218" spans="4:5" x14ac:dyDescent="0.45">
      <c r="D2218" s="23"/>
      <c r="E2218" s="23"/>
    </row>
    <row r="2219" spans="4:5" x14ac:dyDescent="0.45">
      <c r="D2219" s="23"/>
      <c r="E2219" s="23"/>
    </row>
    <row r="2220" spans="4:5" x14ac:dyDescent="0.45">
      <c r="D2220" s="23"/>
      <c r="E2220" s="23"/>
    </row>
    <row r="2221" spans="4:5" x14ac:dyDescent="0.45">
      <c r="D2221" s="23"/>
      <c r="E2221" s="23"/>
    </row>
    <row r="2222" spans="4:5" x14ac:dyDescent="0.45">
      <c r="D2222" s="23"/>
      <c r="E2222" s="23"/>
    </row>
    <row r="2223" spans="4:5" x14ac:dyDescent="0.45">
      <c r="D2223" s="23"/>
      <c r="E2223" s="23"/>
    </row>
    <row r="2224" spans="4:5" x14ac:dyDescent="0.45">
      <c r="D2224" s="23"/>
      <c r="E2224" s="23"/>
    </row>
    <row r="2225" spans="4:5" x14ac:dyDescent="0.45">
      <c r="D2225" s="23"/>
      <c r="E2225" s="23"/>
    </row>
    <row r="2226" spans="4:5" x14ac:dyDescent="0.45">
      <c r="D2226" s="23"/>
      <c r="E2226" s="23"/>
    </row>
    <row r="2227" spans="4:5" x14ac:dyDescent="0.45">
      <c r="D2227" s="23"/>
      <c r="E2227" s="23"/>
    </row>
    <row r="2228" spans="4:5" x14ac:dyDescent="0.45">
      <c r="D2228" s="23"/>
      <c r="E2228" s="23"/>
    </row>
    <row r="2229" spans="4:5" x14ac:dyDescent="0.45">
      <c r="D2229" s="23"/>
      <c r="E2229" s="23"/>
    </row>
    <row r="2230" spans="4:5" x14ac:dyDescent="0.45">
      <c r="D2230" s="23"/>
      <c r="E2230" s="23"/>
    </row>
    <row r="2231" spans="4:5" x14ac:dyDescent="0.45">
      <c r="D2231" s="23"/>
      <c r="E2231" s="23"/>
    </row>
    <row r="2232" spans="4:5" x14ac:dyDescent="0.45">
      <c r="D2232" s="23"/>
      <c r="E2232" s="23"/>
    </row>
    <row r="2233" spans="4:5" x14ac:dyDescent="0.45">
      <c r="D2233" s="23"/>
      <c r="E2233" s="23"/>
    </row>
    <row r="2234" spans="4:5" x14ac:dyDescent="0.45">
      <c r="D2234" s="23"/>
      <c r="E2234" s="23"/>
    </row>
    <row r="2235" spans="4:5" x14ac:dyDescent="0.45">
      <c r="D2235" s="23"/>
      <c r="E2235" s="23"/>
    </row>
    <row r="2236" spans="4:5" x14ac:dyDescent="0.45">
      <c r="D2236" s="23"/>
      <c r="E2236" s="23"/>
    </row>
    <row r="2237" spans="4:5" x14ac:dyDescent="0.45">
      <c r="D2237" s="23"/>
      <c r="E2237" s="23"/>
    </row>
    <row r="2238" spans="4:5" x14ac:dyDescent="0.45">
      <c r="D2238" s="23"/>
      <c r="E2238" s="23"/>
    </row>
    <row r="2239" spans="4:5" x14ac:dyDescent="0.45">
      <c r="D2239" s="23"/>
      <c r="E2239" s="23"/>
    </row>
    <row r="2240" spans="4:5" x14ac:dyDescent="0.45">
      <c r="D2240" s="23"/>
      <c r="E2240" s="23"/>
    </row>
    <row r="2241" spans="4:5" x14ac:dyDescent="0.45">
      <c r="D2241" s="23"/>
      <c r="E2241" s="23"/>
    </row>
    <row r="2242" spans="4:5" x14ac:dyDescent="0.45">
      <c r="D2242" s="23"/>
      <c r="E2242" s="23"/>
    </row>
    <row r="2243" spans="4:5" x14ac:dyDescent="0.45">
      <c r="D2243" s="23"/>
      <c r="E2243" s="23"/>
    </row>
    <row r="2244" spans="4:5" x14ac:dyDescent="0.45">
      <c r="D2244" s="23"/>
      <c r="E2244" s="23"/>
    </row>
    <row r="2245" spans="4:5" x14ac:dyDescent="0.45">
      <c r="D2245" s="23"/>
      <c r="E2245" s="23"/>
    </row>
    <row r="2246" spans="4:5" x14ac:dyDescent="0.45">
      <c r="D2246" s="23"/>
      <c r="E2246" s="23"/>
    </row>
    <row r="2247" spans="4:5" x14ac:dyDescent="0.45">
      <c r="D2247" s="23"/>
      <c r="E2247" s="23"/>
    </row>
    <row r="2248" spans="4:5" x14ac:dyDescent="0.45">
      <c r="D2248" s="23"/>
      <c r="E2248" s="23"/>
    </row>
    <row r="2249" spans="4:5" x14ac:dyDescent="0.45">
      <c r="D2249" s="23"/>
      <c r="E2249" s="23"/>
    </row>
    <row r="2250" spans="4:5" x14ac:dyDescent="0.45">
      <c r="D2250" s="23"/>
      <c r="E2250" s="23"/>
    </row>
    <row r="2251" spans="4:5" x14ac:dyDescent="0.45">
      <c r="D2251" s="23"/>
      <c r="E2251" s="23"/>
    </row>
    <row r="2252" spans="4:5" x14ac:dyDescent="0.45">
      <c r="D2252" s="23"/>
      <c r="E2252" s="23"/>
    </row>
    <row r="2253" spans="4:5" x14ac:dyDescent="0.45">
      <c r="D2253" s="23"/>
      <c r="E2253" s="23"/>
    </row>
    <row r="2254" spans="4:5" x14ac:dyDescent="0.45">
      <c r="D2254" s="23"/>
      <c r="E2254" s="23"/>
    </row>
    <row r="2255" spans="4:5" x14ac:dyDescent="0.45">
      <c r="D2255" s="23"/>
      <c r="E2255" s="23"/>
    </row>
    <row r="2256" spans="4:5" x14ac:dyDescent="0.45">
      <c r="D2256" s="23"/>
      <c r="E2256" s="23"/>
    </row>
    <row r="2257" spans="4:5" x14ac:dyDescent="0.45">
      <c r="D2257" s="23"/>
      <c r="E2257" s="23"/>
    </row>
    <row r="2258" spans="4:5" x14ac:dyDescent="0.45">
      <c r="D2258" s="23"/>
      <c r="E2258" s="23"/>
    </row>
    <row r="2259" spans="4:5" x14ac:dyDescent="0.45">
      <c r="D2259" s="23"/>
      <c r="E2259" s="23"/>
    </row>
    <row r="2260" spans="4:5" x14ac:dyDescent="0.45">
      <c r="D2260" s="23"/>
      <c r="E2260" s="23"/>
    </row>
    <row r="2261" spans="4:5" x14ac:dyDescent="0.45">
      <c r="D2261" s="23"/>
      <c r="E2261" s="23"/>
    </row>
    <row r="2262" spans="4:5" x14ac:dyDescent="0.45">
      <c r="D2262" s="23"/>
      <c r="E2262" s="23"/>
    </row>
    <row r="2263" spans="4:5" x14ac:dyDescent="0.45">
      <c r="D2263" s="23"/>
      <c r="E2263" s="23"/>
    </row>
    <row r="2264" spans="4:5" x14ac:dyDescent="0.45">
      <c r="D2264" s="23"/>
      <c r="E2264" s="23"/>
    </row>
    <row r="2265" spans="4:5" x14ac:dyDescent="0.45">
      <c r="D2265" s="23"/>
      <c r="E2265" s="23"/>
    </row>
    <row r="2266" spans="4:5" x14ac:dyDescent="0.45">
      <c r="D2266" s="23"/>
      <c r="E2266" s="23"/>
    </row>
    <row r="2267" spans="4:5" x14ac:dyDescent="0.45">
      <c r="D2267" s="23"/>
      <c r="E2267" s="23"/>
    </row>
    <row r="2268" spans="4:5" x14ac:dyDescent="0.45">
      <c r="D2268" s="23"/>
      <c r="E2268" s="23"/>
    </row>
    <row r="2269" spans="4:5" x14ac:dyDescent="0.45">
      <c r="D2269" s="23"/>
      <c r="E2269" s="23"/>
    </row>
    <row r="2270" spans="4:5" x14ac:dyDescent="0.45">
      <c r="D2270" s="23"/>
      <c r="E2270" s="23"/>
    </row>
    <row r="2271" spans="4:5" x14ac:dyDescent="0.45">
      <c r="D2271" s="23"/>
      <c r="E2271" s="23"/>
    </row>
    <row r="2272" spans="4:5" x14ac:dyDescent="0.45">
      <c r="D2272" s="23"/>
      <c r="E2272" s="23"/>
    </row>
    <row r="2273" spans="4:5" x14ac:dyDescent="0.45">
      <c r="D2273" s="23"/>
      <c r="E2273" s="23"/>
    </row>
    <row r="2274" spans="4:5" x14ac:dyDescent="0.45">
      <c r="D2274" s="23"/>
      <c r="E2274" s="23"/>
    </row>
    <row r="2275" spans="4:5" x14ac:dyDescent="0.45">
      <c r="D2275" s="23"/>
      <c r="E2275" s="23"/>
    </row>
    <row r="2276" spans="4:5" x14ac:dyDescent="0.45">
      <c r="D2276" s="23"/>
      <c r="E2276" s="23"/>
    </row>
    <row r="2277" spans="4:5" x14ac:dyDescent="0.45">
      <c r="D2277" s="23"/>
      <c r="E2277" s="23"/>
    </row>
    <row r="2278" spans="4:5" x14ac:dyDescent="0.45">
      <c r="D2278" s="23"/>
      <c r="E2278" s="23"/>
    </row>
    <row r="2279" spans="4:5" x14ac:dyDescent="0.45">
      <c r="D2279" s="23"/>
      <c r="E2279" s="23"/>
    </row>
    <row r="2280" spans="4:5" x14ac:dyDescent="0.45">
      <c r="D2280" s="23"/>
      <c r="E2280" s="23"/>
    </row>
    <row r="2281" spans="4:5" x14ac:dyDescent="0.45">
      <c r="D2281" s="23"/>
      <c r="E2281" s="23"/>
    </row>
    <row r="2282" spans="4:5" x14ac:dyDescent="0.45">
      <c r="D2282" s="23"/>
      <c r="E2282" s="23"/>
    </row>
    <row r="2283" spans="4:5" x14ac:dyDescent="0.45">
      <c r="D2283" s="23"/>
      <c r="E2283" s="23"/>
    </row>
    <row r="2284" spans="4:5" x14ac:dyDescent="0.45">
      <c r="D2284" s="23"/>
      <c r="E2284" s="23"/>
    </row>
    <row r="2285" spans="4:5" x14ac:dyDescent="0.45">
      <c r="D2285" s="23"/>
      <c r="E2285" s="23"/>
    </row>
    <row r="2286" spans="4:5" x14ac:dyDescent="0.45">
      <c r="D2286" s="23"/>
      <c r="E2286" s="23"/>
    </row>
    <row r="2287" spans="4:5" x14ac:dyDescent="0.45">
      <c r="D2287" s="23"/>
      <c r="E2287" s="23"/>
    </row>
    <row r="2288" spans="4:5" x14ac:dyDescent="0.45">
      <c r="D2288" s="23"/>
      <c r="E2288" s="23"/>
    </row>
    <row r="2289" spans="4:5" x14ac:dyDescent="0.45">
      <c r="D2289" s="23"/>
      <c r="E2289" s="23"/>
    </row>
    <row r="2290" spans="4:5" x14ac:dyDescent="0.45">
      <c r="D2290" s="23"/>
      <c r="E2290" s="23"/>
    </row>
    <row r="2291" spans="4:5" x14ac:dyDescent="0.45">
      <c r="D2291" s="23"/>
      <c r="E2291" s="23"/>
    </row>
    <row r="2292" spans="4:5" x14ac:dyDescent="0.45">
      <c r="D2292" s="23"/>
      <c r="E2292" s="23"/>
    </row>
    <row r="2293" spans="4:5" x14ac:dyDescent="0.45">
      <c r="D2293" s="23"/>
      <c r="E2293" s="23"/>
    </row>
    <row r="2294" spans="4:5" x14ac:dyDescent="0.45">
      <c r="D2294" s="23"/>
      <c r="E2294" s="23"/>
    </row>
    <row r="2295" spans="4:5" x14ac:dyDescent="0.45">
      <c r="D2295" s="23"/>
      <c r="E2295" s="23"/>
    </row>
    <row r="2296" spans="4:5" x14ac:dyDescent="0.45">
      <c r="D2296" s="23"/>
      <c r="E2296" s="23"/>
    </row>
    <row r="2297" spans="4:5" x14ac:dyDescent="0.45">
      <c r="D2297" s="23"/>
      <c r="E2297" s="23"/>
    </row>
    <row r="2298" spans="4:5" x14ac:dyDescent="0.45">
      <c r="D2298" s="23"/>
      <c r="E2298" s="23"/>
    </row>
    <row r="2299" spans="4:5" x14ac:dyDescent="0.45">
      <c r="D2299" s="23"/>
      <c r="E2299" s="23"/>
    </row>
    <row r="2300" spans="4:5" x14ac:dyDescent="0.45">
      <c r="D2300" s="23"/>
      <c r="E2300" s="23"/>
    </row>
    <row r="2301" spans="4:5" x14ac:dyDescent="0.45">
      <c r="D2301" s="23"/>
      <c r="E2301" s="23"/>
    </row>
    <row r="2302" spans="4:5" x14ac:dyDescent="0.45">
      <c r="D2302" s="23"/>
      <c r="E2302" s="23"/>
    </row>
    <row r="2303" spans="4:5" x14ac:dyDescent="0.45">
      <c r="D2303" s="23"/>
      <c r="E2303" s="23"/>
    </row>
    <row r="2304" spans="4:5" x14ac:dyDescent="0.45">
      <c r="D2304" s="23"/>
      <c r="E2304" s="23"/>
    </row>
    <row r="2305" spans="4:5" x14ac:dyDescent="0.45">
      <c r="D2305" s="23"/>
      <c r="E2305" s="23"/>
    </row>
    <row r="2306" spans="4:5" x14ac:dyDescent="0.45">
      <c r="D2306" s="23"/>
      <c r="E2306" s="23"/>
    </row>
    <row r="2307" spans="4:5" x14ac:dyDescent="0.45">
      <c r="D2307" s="23"/>
      <c r="E2307" s="23"/>
    </row>
    <row r="2308" spans="4:5" x14ac:dyDescent="0.45">
      <c r="D2308" s="23"/>
      <c r="E2308" s="23"/>
    </row>
    <row r="2309" spans="4:5" x14ac:dyDescent="0.45">
      <c r="D2309" s="23"/>
      <c r="E2309" s="23"/>
    </row>
    <row r="2310" spans="4:5" x14ac:dyDescent="0.45">
      <c r="D2310" s="23"/>
      <c r="E2310" s="23"/>
    </row>
    <row r="2311" spans="4:5" x14ac:dyDescent="0.45">
      <c r="D2311" s="23"/>
      <c r="E2311" s="23"/>
    </row>
    <row r="2312" spans="4:5" x14ac:dyDescent="0.45">
      <c r="D2312" s="23"/>
      <c r="E2312" s="23"/>
    </row>
    <row r="2313" spans="4:5" x14ac:dyDescent="0.45">
      <c r="D2313" s="23"/>
      <c r="E2313" s="23"/>
    </row>
    <row r="2314" spans="4:5" x14ac:dyDescent="0.45">
      <c r="D2314" s="23"/>
      <c r="E2314" s="23"/>
    </row>
    <row r="2315" spans="4:5" x14ac:dyDescent="0.45">
      <c r="D2315" s="23"/>
      <c r="E2315" s="23"/>
    </row>
    <row r="2316" spans="4:5" x14ac:dyDescent="0.45">
      <c r="D2316" s="23"/>
      <c r="E2316" s="23"/>
    </row>
    <row r="2317" spans="4:5" x14ac:dyDescent="0.45">
      <c r="D2317" s="23"/>
      <c r="E2317" s="23"/>
    </row>
    <row r="2318" spans="4:5" x14ac:dyDescent="0.45">
      <c r="D2318" s="23"/>
      <c r="E2318" s="23"/>
    </row>
    <row r="2319" spans="4:5" x14ac:dyDescent="0.45">
      <c r="D2319" s="23"/>
      <c r="E2319" s="23"/>
    </row>
    <row r="2320" spans="4:5" x14ac:dyDescent="0.45">
      <c r="D2320" s="23"/>
      <c r="E2320" s="23"/>
    </row>
    <row r="2321" spans="4:5" x14ac:dyDescent="0.45">
      <c r="D2321" s="23"/>
      <c r="E2321" s="23"/>
    </row>
    <row r="2322" spans="4:5" x14ac:dyDescent="0.45">
      <c r="D2322" s="23"/>
      <c r="E2322" s="23"/>
    </row>
    <row r="2323" spans="4:5" x14ac:dyDescent="0.45">
      <c r="D2323" s="23"/>
      <c r="E2323" s="23"/>
    </row>
    <row r="2324" spans="4:5" x14ac:dyDescent="0.45">
      <c r="D2324" s="23"/>
      <c r="E2324" s="23"/>
    </row>
    <row r="2325" spans="4:5" x14ac:dyDescent="0.45">
      <c r="D2325" s="23"/>
      <c r="E2325" s="23"/>
    </row>
    <row r="2326" spans="4:5" x14ac:dyDescent="0.45">
      <c r="D2326" s="23"/>
      <c r="E2326" s="23"/>
    </row>
    <row r="2327" spans="4:5" x14ac:dyDescent="0.45">
      <c r="D2327" s="23"/>
      <c r="E2327" s="23"/>
    </row>
    <row r="2328" spans="4:5" x14ac:dyDescent="0.45">
      <c r="D2328" s="23"/>
      <c r="E2328" s="23"/>
    </row>
    <row r="2329" spans="4:5" x14ac:dyDescent="0.45">
      <c r="D2329" s="23"/>
      <c r="E2329" s="23"/>
    </row>
    <row r="2330" spans="4:5" x14ac:dyDescent="0.45">
      <c r="D2330" s="23"/>
      <c r="E2330" s="23"/>
    </row>
    <row r="2331" spans="4:5" x14ac:dyDescent="0.45">
      <c r="D2331" s="23"/>
      <c r="E2331" s="23"/>
    </row>
    <row r="2332" spans="4:5" x14ac:dyDescent="0.45">
      <c r="D2332" s="23"/>
      <c r="E2332" s="23"/>
    </row>
    <row r="2333" spans="4:5" x14ac:dyDescent="0.45">
      <c r="D2333" s="23"/>
      <c r="E2333" s="23"/>
    </row>
    <row r="2334" spans="4:5" x14ac:dyDescent="0.45">
      <c r="D2334" s="23"/>
      <c r="E2334" s="23"/>
    </row>
    <row r="2335" spans="4:5" x14ac:dyDescent="0.45">
      <c r="D2335" s="23"/>
      <c r="E2335" s="23"/>
    </row>
    <row r="2336" spans="4:5" x14ac:dyDescent="0.45">
      <c r="D2336" s="23"/>
      <c r="E2336" s="23"/>
    </row>
    <row r="2337" spans="4:5" x14ac:dyDescent="0.45">
      <c r="D2337" s="23"/>
      <c r="E2337" s="23"/>
    </row>
    <row r="2338" spans="4:5" x14ac:dyDescent="0.45">
      <c r="D2338" s="23"/>
      <c r="E2338" s="23"/>
    </row>
    <row r="2339" spans="4:5" x14ac:dyDescent="0.45">
      <c r="D2339" s="23"/>
      <c r="E2339" s="23"/>
    </row>
    <row r="2340" spans="4:5" x14ac:dyDescent="0.45">
      <c r="D2340" s="23"/>
      <c r="E2340" s="23"/>
    </row>
    <row r="2341" spans="4:5" x14ac:dyDescent="0.45">
      <c r="D2341" s="23"/>
      <c r="E2341" s="23"/>
    </row>
    <row r="2342" spans="4:5" x14ac:dyDescent="0.45">
      <c r="D2342" s="23"/>
      <c r="E2342" s="23"/>
    </row>
    <row r="2343" spans="4:5" x14ac:dyDescent="0.45">
      <c r="D2343" s="23"/>
      <c r="E2343" s="23"/>
    </row>
    <row r="2344" spans="4:5" x14ac:dyDescent="0.45">
      <c r="D2344" s="23"/>
      <c r="E2344" s="23"/>
    </row>
    <row r="2345" spans="4:5" x14ac:dyDescent="0.45">
      <c r="D2345" s="23"/>
      <c r="E2345" s="23"/>
    </row>
    <row r="2346" spans="4:5" x14ac:dyDescent="0.45">
      <c r="D2346" s="23"/>
      <c r="E2346" s="23"/>
    </row>
    <row r="2347" spans="4:5" x14ac:dyDescent="0.45">
      <c r="D2347" s="23"/>
      <c r="E2347" s="23"/>
    </row>
    <row r="2348" spans="4:5" x14ac:dyDescent="0.45">
      <c r="D2348" s="23"/>
      <c r="E2348" s="23"/>
    </row>
    <row r="2349" spans="4:5" x14ac:dyDescent="0.45">
      <c r="D2349" s="23"/>
      <c r="E2349" s="23"/>
    </row>
    <row r="2350" spans="4:5" x14ac:dyDescent="0.45">
      <c r="D2350" s="23"/>
      <c r="E2350" s="23"/>
    </row>
    <row r="2351" spans="4:5" x14ac:dyDescent="0.45">
      <c r="D2351" s="23"/>
      <c r="E2351" s="23"/>
    </row>
    <row r="2352" spans="4:5" x14ac:dyDescent="0.45">
      <c r="D2352" s="23"/>
      <c r="E2352" s="23"/>
    </row>
    <row r="2353" spans="4:5" x14ac:dyDescent="0.45">
      <c r="D2353" s="23"/>
      <c r="E2353" s="23"/>
    </row>
    <row r="2354" spans="4:5" x14ac:dyDescent="0.45">
      <c r="D2354" s="23"/>
      <c r="E2354" s="23"/>
    </row>
    <row r="2355" spans="4:5" x14ac:dyDescent="0.45">
      <c r="D2355" s="23"/>
      <c r="E2355" s="23"/>
    </row>
    <row r="2356" spans="4:5" x14ac:dyDescent="0.45">
      <c r="D2356" s="23"/>
      <c r="E2356" s="23"/>
    </row>
    <row r="2357" spans="4:5" x14ac:dyDescent="0.45">
      <c r="D2357" s="23"/>
      <c r="E2357" s="23"/>
    </row>
    <row r="2358" spans="4:5" x14ac:dyDescent="0.45">
      <c r="D2358" s="23"/>
      <c r="E2358" s="23"/>
    </row>
    <row r="2359" spans="4:5" x14ac:dyDescent="0.45">
      <c r="D2359" s="23"/>
      <c r="E2359" s="23"/>
    </row>
    <row r="2360" spans="4:5" x14ac:dyDescent="0.45">
      <c r="D2360" s="23"/>
      <c r="E2360" s="23"/>
    </row>
    <row r="2361" spans="4:5" x14ac:dyDescent="0.45">
      <c r="D2361" s="23"/>
      <c r="E2361" s="23"/>
    </row>
    <row r="2362" spans="4:5" x14ac:dyDescent="0.45">
      <c r="D2362" s="23"/>
      <c r="E2362" s="23"/>
    </row>
    <row r="2363" spans="4:5" x14ac:dyDescent="0.45">
      <c r="D2363" s="23"/>
      <c r="E2363" s="23"/>
    </row>
    <row r="2364" spans="4:5" x14ac:dyDescent="0.45">
      <c r="D2364" s="23"/>
      <c r="E2364" s="23"/>
    </row>
    <row r="2365" spans="4:5" x14ac:dyDescent="0.45">
      <c r="D2365" s="23"/>
      <c r="E2365" s="23"/>
    </row>
    <row r="2366" spans="4:5" x14ac:dyDescent="0.45">
      <c r="D2366" s="23"/>
      <c r="E2366" s="23"/>
    </row>
    <row r="2367" spans="4:5" x14ac:dyDescent="0.45">
      <c r="D2367" s="23"/>
      <c r="E2367" s="23"/>
    </row>
    <row r="2368" spans="4:5" x14ac:dyDescent="0.45">
      <c r="D2368" s="23"/>
      <c r="E2368" s="23"/>
    </row>
    <row r="2369" spans="4:5" x14ac:dyDescent="0.45">
      <c r="D2369" s="23"/>
      <c r="E2369" s="23"/>
    </row>
    <row r="2370" spans="4:5" x14ac:dyDescent="0.45">
      <c r="D2370" s="23"/>
      <c r="E2370" s="23"/>
    </row>
    <row r="2371" spans="4:5" x14ac:dyDescent="0.45">
      <c r="D2371" s="23"/>
      <c r="E2371" s="23"/>
    </row>
    <row r="2372" spans="4:5" x14ac:dyDescent="0.45">
      <c r="D2372" s="23"/>
      <c r="E2372" s="23"/>
    </row>
    <row r="2373" spans="4:5" x14ac:dyDescent="0.45">
      <c r="D2373" s="23"/>
      <c r="E2373" s="23"/>
    </row>
    <row r="2374" spans="4:5" x14ac:dyDescent="0.45">
      <c r="D2374" s="23"/>
      <c r="E2374" s="23"/>
    </row>
    <row r="2375" spans="4:5" x14ac:dyDescent="0.45">
      <c r="D2375" s="23"/>
      <c r="E2375" s="23"/>
    </row>
    <row r="2376" spans="4:5" x14ac:dyDescent="0.45">
      <c r="D2376" s="23"/>
      <c r="E2376" s="23"/>
    </row>
    <row r="2377" spans="4:5" x14ac:dyDescent="0.45">
      <c r="D2377" s="23"/>
      <c r="E2377" s="23"/>
    </row>
    <row r="2378" spans="4:5" x14ac:dyDescent="0.45">
      <c r="D2378" s="23"/>
      <c r="E2378" s="23"/>
    </row>
    <row r="2379" spans="4:5" x14ac:dyDescent="0.45">
      <c r="D2379" s="23"/>
      <c r="E2379" s="23"/>
    </row>
    <row r="2380" spans="4:5" x14ac:dyDescent="0.45">
      <c r="D2380" s="23"/>
      <c r="E2380" s="23"/>
    </row>
    <row r="2381" spans="4:5" x14ac:dyDescent="0.45">
      <c r="D2381" s="23"/>
      <c r="E2381" s="23"/>
    </row>
    <row r="2382" spans="4:5" x14ac:dyDescent="0.45">
      <c r="D2382" s="23"/>
      <c r="E2382" s="23"/>
    </row>
    <row r="2383" spans="4:5" x14ac:dyDescent="0.45">
      <c r="D2383" s="23"/>
      <c r="E2383" s="23"/>
    </row>
    <row r="2384" spans="4:5" x14ac:dyDescent="0.45">
      <c r="D2384" s="23"/>
      <c r="E2384" s="23"/>
    </row>
    <row r="2385" spans="4:5" x14ac:dyDescent="0.45">
      <c r="D2385" s="23"/>
      <c r="E2385" s="23"/>
    </row>
    <row r="2386" spans="4:5" x14ac:dyDescent="0.45">
      <c r="D2386" s="23"/>
      <c r="E2386" s="23"/>
    </row>
    <row r="2387" spans="4:5" x14ac:dyDescent="0.45">
      <c r="D2387" s="23"/>
      <c r="E2387" s="23"/>
    </row>
    <row r="2388" spans="4:5" x14ac:dyDescent="0.45">
      <c r="D2388" s="23"/>
      <c r="E2388" s="23"/>
    </row>
    <row r="2389" spans="4:5" x14ac:dyDescent="0.45">
      <c r="D2389" s="23"/>
      <c r="E2389" s="23"/>
    </row>
    <row r="2390" spans="4:5" x14ac:dyDescent="0.45">
      <c r="D2390" s="23"/>
      <c r="E2390" s="23"/>
    </row>
    <row r="2391" spans="4:5" x14ac:dyDescent="0.45">
      <c r="D2391" s="23"/>
      <c r="E2391" s="23"/>
    </row>
    <row r="2392" spans="4:5" x14ac:dyDescent="0.45">
      <c r="D2392" s="23"/>
      <c r="E2392" s="23"/>
    </row>
    <row r="2393" spans="4:5" x14ac:dyDescent="0.45">
      <c r="D2393" s="23"/>
      <c r="E2393" s="23"/>
    </row>
    <row r="2394" spans="4:5" x14ac:dyDescent="0.45">
      <c r="D2394" s="23"/>
      <c r="E2394" s="23"/>
    </row>
    <row r="2395" spans="4:5" x14ac:dyDescent="0.45">
      <c r="D2395" s="23"/>
      <c r="E2395" s="23"/>
    </row>
    <row r="2396" spans="4:5" x14ac:dyDescent="0.45">
      <c r="D2396" s="23"/>
      <c r="E2396" s="23"/>
    </row>
    <row r="2397" spans="4:5" x14ac:dyDescent="0.45">
      <c r="D2397" s="23"/>
      <c r="E2397" s="23"/>
    </row>
    <row r="2398" spans="4:5" x14ac:dyDescent="0.45">
      <c r="D2398" s="23"/>
      <c r="E2398" s="23"/>
    </row>
    <row r="2399" spans="4:5" x14ac:dyDescent="0.45">
      <c r="D2399" s="23"/>
      <c r="E2399" s="23"/>
    </row>
    <row r="2400" spans="4:5" x14ac:dyDescent="0.45">
      <c r="D2400" s="23"/>
      <c r="E2400" s="23"/>
    </row>
    <row r="2401" spans="4:5" x14ac:dyDescent="0.45">
      <c r="D2401" s="23"/>
      <c r="E2401" s="23"/>
    </row>
    <row r="2402" spans="4:5" x14ac:dyDescent="0.45">
      <c r="D2402" s="23"/>
      <c r="E2402" s="23"/>
    </row>
    <row r="2403" spans="4:5" x14ac:dyDescent="0.45">
      <c r="D2403" s="23"/>
      <c r="E2403" s="23"/>
    </row>
    <row r="2404" spans="4:5" x14ac:dyDescent="0.45">
      <c r="D2404" s="23"/>
      <c r="E2404" s="23"/>
    </row>
    <row r="2405" spans="4:5" x14ac:dyDescent="0.45">
      <c r="D2405" s="23"/>
      <c r="E2405" s="23"/>
    </row>
    <row r="2406" spans="4:5" x14ac:dyDescent="0.45">
      <c r="D2406" s="23"/>
      <c r="E2406" s="23"/>
    </row>
    <row r="2407" spans="4:5" x14ac:dyDescent="0.45">
      <c r="D2407" s="23"/>
      <c r="E2407" s="23"/>
    </row>
    <row r="2408" spans="4:5" x14ac:dyDescent="0.45">
      <c r="D2408" s="23"/>
      <c r="E2408" s="23"/>
    </row>
    <row r="2409" spans="4:5" x14ac:dyDescent="0.45">
      <c r="D2409" s="23"/>
      <c r="E2409" s="23"/>
    </row>
    <row r="2410" spans="4:5" x14ac:dyDescent="0.45">
      <c r="D2410" s="23"/>
      <c r="E2410" s="23"/>
    </row>
    <row r="2411" spans="4:5" x14ac:dyDescent="0.45">
      <c r="D2411" s="23"/>
      <c r="E2411" s="23"/>
    </row>
    <row r="2412" spans="4:5" x14ac:dyDescent="0.45">
      <c r="D2412" s="23"/>
      <c r="E2412" s="23"/>
    </row>
    <row r="2413" spans="4:5" x14ac:dyDescent="0.45">
      <c r="D2413" s="23"/>
      <c r="E2413" s="23"/>
    </row>
    <row r="2414" spans="4:5" x14ac:dyDescent="0.45">
      <c r="D2414" s="23"/>
      <c r="E2414" s="23"/>
    </row>
    <row r="2415" spans="4:5" x14ac:dyDescent="0.45">
      <c r="D2415" s="23"/>
      <c r="E2415" s="23"/>
    </row>
    <row r="2416" spans="4:5" x14ac:dyDescent="0.45">
      <c r="D2416" s="23"/>
      <c r="E2416" s="23"/>
    </row>
    <row r="2417" spans="4:5" x14ac:dyDescent="0.45">
      <c r="D2417" s="23"/>
      <c r="E2417" s="23"/>
    </row>
    <row r="2418" spans="4:5" x14ac:dyDescent="0.45">
      <c r="D2418" s="23"/>
      <c r="E2418" s="23"/>
    </row>
    <row r="2419" spans="4:5" x14ac:dyDescent="0.45">
      <c r="D2419" s="23"/>
      <c r="E2419" s="23"/>
    </row>
    <row r="2420" spans="4:5" x14ac:dyDescent="0.45">
      <c r="D2420" s="23"/>
      <c r="E2420" s="23"/>
    </row>
    <row r="2421" spans="4:5" x14ac:dyDescent="0.45">
      <c r="D2421" s="23"/>
      <c r="E2421" s="23"/>
    </row>
    <row r="2422" spans="4:5" x14ac:dyDescent="0.45">
      <c r="D2422" s="23"/>
      <c r="E2422" s="23"/>
    </row>
    <row r="2423" spans="4:5" x14ac:dyDescent="0.45">
      <c r="D2423" s="23"/>
      <c r="E2423" s="23"/>
    </row>
    <row r="2424" spans="4:5" x14ac:dyDescent="0.45">
      <c r="D2424" s="23"/>
      <c r="E2424" s="23"/>
    </row>
    <row r="2425" spans="4:5" x14ac:dyDescent="0.45">
      <c r="D2425" s="23"/>
      <c r="E2425" s="23"/>
    </row>
    <row r="2426" spans="4:5" x14ac:dyDescent="0.45">
      <c r="D2426" s="23"/>
      <c r="E2426" s="23"/>
    </row>
    <row r="2427" spans="4:5" x14ac:dyDescent="0.45">
      <c r="D2427" s="23"/>
      <c r="E2427" s="23"/>
    </row>
    <row r="2428" spans="4:5" x14ac:dyDescent="0.45">
      <c r="D2428" s="23"/>
      <c r="E2428" s="23"/>
    </row>
    <row r="2429" spans="4:5" x14ac:dyDescent="0.45">
      <c r="D2429" s="23"/>
      <c r="E2429" s="23"/>
    </row>
    <row r="2430" spans="4:5" x14ac:dyDescent="0.45">
      <c r="D2430" s="23"/>
      <c r="E2430" s="23"/>
    </row>
    <row r="2431" spans="4:5" x14ac:dyDescent="0.45">
      <c r="D2431" s="23"/>
      <c r="E2431" s="23"/>
    </row>
    <row r="2432" spans="4:5" x14ac:dyDescent="0.45">
      <c r="D2432" s="23"/>
      <c r="E2432" s="23"/>
    </row>
    <row r="2433" spans="4:5" x14ac:dyDescent="0.45">
      <c r="D2433" s="23"/>
      <c r="E2433" s="23"/>
    </row>
    <row r="2434" spans="4:5" x14ac:dyDescent="0.45">
      <c r="D2434" s="23"/>
      <c r="E2434" s="23"/>
    </row>
    <row r="2435" spans="4:5" x14ac:dyDescent="0.45">
      <c r="D2435" s="23"/>
      <c r="E2435" s="23"/>
    </row>
    <row r="2436" spans="4:5" x14ac:dyDescent="0.45">
      <c r="D2436" s="23"/>
      <c r="E2436" s="23"/>
    </row>
    <row r="2437" spans="4:5" x14ac:dyDescent="0.45">
      <c r="D2437" s="23"/>
      <c r="E2437" s="23"/>
    </row>
    <row r="2438" spans="4:5" x14ac:dyDescent="0.45">
      <c r="D2438" s="23"/>
      <c r="E2438" s="23"/>
    </row>
    <row r="2439" spans="4:5" x14ac:dyDescent="0.45">
      <c r="D2439" s="23"/>
      <c r="E2439" s="23"/>
    </row>
    <row r="2440" spans="4:5" x14ac:dyDescent="0.45">
      <c r="D2440" s="23"/>
      <c r="E2440" s="23"/>
    </row>
    <row r="2441" spans="4:5" x14ac:dyDescent="0.45">
      <c r="D2441" s="23"/>
      <c r="E2441" s="23"/>
    </row>
    <row r="2442" spans="4:5" x14ac:dyDescent="0.45">
      <c r="D2442" s="23"/>
      <c r="E2442" s="23"/>
    </row>
    <row r="2443" spans="4:5" x14ac:dyDescent="0.45">
      <c r="D2443" s="23"/>
      <c r="E2443" s="23"/>
    </row>
    <row r="2444" spans="4:5" x14ac:dyDescent="0.45">
      <c r="D2444" s="23"/>
    </row>
    <row r="2445" spans="4:5" x14ac:dyDescent="0.45">
      <c r="D2445" s="23"/>
    </row>
    <row r="2446" spans="4:5" x14ac:dyDescent="0.45">
      <c r="D2446" s="23"/>
    </row>
    <row r="2447" spans="4:5" x14ac:dyDescent="0.45">
      <c r="D2447" s="23"/>
    </row>
    <row r="2448" spans="4:5" x14ac:dyDescent="0.45">
      <c r="D2448" s="23"/>
    </row>
    <row r="2449" spans="4:4" x14ac:dyDescent="0.45">
      <c r="D2449" s="23"/>
    </row>
    <row r="2450" spans="4:4" x14ac:dyDescent="0.45">
      <c r="D2450" s="23"/>
    </row>
    <row r="2451" spans="4:4" x14ac:dyDescent="0.45">
      <c r="D2451" s="23"/>
    </row>
    <row r="2452" spans="4:4" x14ac:dyDescent="0.45">
      <c r="D2452" s="23"/>
    </row>
    <row r="2453" spans="4:4" x14ac:dyDescent="0.45">
      <c r="D2453" s="23"/>
    </row>
    <row r="2454" spans="4:4" x14ac:dyDescent="0.45">
      <c r="D2454" s="23"/>
    </row>
    <row r="2455" spans="4:4" x14ac:dyDescent="0.45">
      <c r="D2455" s="23"/>
    </row>
    <row r="2456" spans="4:4" x14ac:dyDescent="0.45">
      <c r="D2456" s="23"/>
    </row>
    <row r="2457" spans="4:4" x14ac:dyDescent="0.45">
      <c r="D2457" s="23"/>
    </row>
    <row r="2458" spans="4:4" x14ac:dyDescent="0.45">
      <c r="D2458" s="23"/>
    </row>
    <row r="2459" spans="4:4" x14ac:dyDescent="0.45">
      <c r="D2459" s="23"/>
    </row>
    <row r="2460" spans="4:4" x14ac:dyDescent="0.45">
      <c r="D2460" s="23"/>
    </row>
    <row r="2461" spans="4:4" x14ac:dyDescent="0.45">
      <c r="D2461" s="23"/>
    </row>
    <row r="2462" spans="4:4" x14ac:dyDescent="0.45">
      <c r="D2462" s="23"/>
    </row>
    <row r="2463" spans="4:4" x14ac:dyDescent="0.45">
      <c r="D2463" s="23"/>
    </row>
    <row r="2464" spans="4:4" x14ac:dyDescent="0.45">
      <c r="D2464" s="23"/>
    </row>
    <row r="2465" spans="4:4" x14ac:dyDescent="0.45">
      <c r="D2465" s="23"/>
    </row>
    <row r="2466" spans="4:4" x14ac:dyDescent="0.45">
      <c r="D2466" s="23"/>
    </row>
    <row r="2467" spans="4:4" x14ac:dyDescent="0.45">
      <c r="D2467" s="23"/>
    </row>
    <row r="2468" spans="4:4" x14ac:dyDescent="0.45">
      <c r="D2468" s="23"/>
    </row>
    <row r="2469" spans="4:4" x14ac:dyDescent="0.45">
      <c r="D2469" s="23"/>
    </row>
    <row r="2470" spans="4:4" x14ac:dyDescent="0.45">
      <c r="D2470" s="23"/>
    </row>
    <row r="2471" spans="4:4" x14ac:dyDescent="0.45">
      <c r="D2471" s="23"/>
    </row>
    <row r="2472" spans="4:4" x14ac:dyDescent="0.45">
      <c r="D2472" s="23"/>
    </row>
    <row r="2473" spans="4:4" x14ac:dyDescent="0.45">
      <c r="D2473" s="23"/>
    </row>
    <row r="2474" spans="4:4" x14ac:dyDescent="0.45">
      <c r="D2474" s="23"/>
    </row>
    <row r="2475" spans="4:4" x14ac:dyDescent="0.45">
      <c r="D2475" s="23"/>
    </row>
    <row r="2476" spans="4:4" x14ac:dyDescent="0.45">
      <c r="D2476" s="23"/>
    </row>
    <row r="2477" spans="4:4" x14ac:dyDescent="0.45">
      <c r="D2477" s="23"/>
    </row>
    <row r="2478" spans="4:4" x14ac:dyDescent="0.45">
      <c r="D2478" s="23"/>
    </row>
    <row r="2479" spans="4:4" x14ac:dyDescent="0.45">
      <c r="D2479" s="23"/>
    </row>
    <row r="2480" spans="4:4" x14ac:dyDescent="0.45">
      <c r="D2480" s="23"/>
    </row>
    <row r="2481" spans="4:4" x14ac:dyDescent="0.45">
      <c r="D2481" s="23"/>
    </row>
    <row r="2482" spans="4:4" x14ac:dyDescent="0.45">
      <c r="D2482" s="23"/>
    </row>
    <row r="2483" spans="4:4" x14ac:dyDescent="0.45">
      <c r="D2483" s="23"/>
    </row>
    <row r="2484" spans="4:4" x14ac:dyDescent="0.45">
      <c r="D2484" s="23"/>
    </row>
    <row r="2485" spans="4:4" x14ac:dyDescent="0.45">
      <c r="D2485" s="23"/>
    </row>
    <row r="2486" spans="4:4" x14ac:dyDescent="0.45">
      <c r="D2486" s="23"/>
    </row>
    <row r="2487" spans="4:4" x14ac:dyDescent="0.45">
      <c r="D2487" s="23"/>
    </row>
    <row r="2488" spans="4:4" x14ac:dyDescent="0.45">
      <c r="D2488" s="23"/>
    </row>
    <row r="2489" spans="4:4" x14ac:dyDescent="0.45">
      <c r="D2489" s="23"/>
    </row>
    <row r="2490" spans="4:4" x14ac:dyDescent="0.45">
      <c r="D2490" s="23"/>
    </row>
    <row r="2491" spans="4:4" x14ac:dyDescent="0.45">
      <c r="D2491" s="23"/>
    </row>
    <row r="2492" spans="4:4" x14ac:dyDescent="0.45">
      <c r="D2492" s="23"/>
    </row>
  </sheetData>
  <mergeCells count="4">
    <mergeCell ref="G2:I2"/>
    <mergeCell ref="G3:I3"/>
    <mergeCell ref="T2:AA2"/>
    <mergeCell ref="K2:R2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420"/>
  <sheetViews>
    <sheetView zoomScale="80" zoomScaleNormal="80" workbookViewId="0">
      <pane ySplit="7" topLeftCell="A8" activePane="bottomLeft" state="frozen"/>
      <selection pane="bottomLeft" activeCell="K11" sqref="K11"/>
    </sheetView>
  </sheetViews>
  <sheetFormatPr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49.6640625" style="24" customWidth="1"/>
    <col min="5" max="5" width="12.6640625" style="24" customWidth="1"/>
    <col min="6" max="6" width="12.6640625" style="23" customWidth="1"/>
    <col min="7" max="7" width="12.6640625" style="24" customWidth="1"/>
    <col min="8" max="8" width="12.6640625" style="23" customWidth="1"/>
    <col min="9" max="9" width="12.6640625" style="24" customWidth="1"/>
    <col min="10" max="10" width="12.6640625" style="567" hidden="1" customWidth="1"/>
    <col min="11" max="11" width="12.6640625" style="273" customWidth="1"/>
    <col min="12" max="12" width="12.6640625" style="23" customWidth="1"/>
    <col min="13" max="13" width="12.6640625" style="24" customWidth="1"/>
    <col min="14" max="14" width="12.6640625" style="23" customWidth="1"/>
    <col min="15" max="15" width="12.6640625" style="24" customWidth="1"/>
    <col min="16" max="16" width="12.6640625" style="23" customWidth="1"/>
    <col min="19" max="20" width="9.109375" style="119"/>
  </cols>
  <sheetData>
    <row r="2" spans="1:20" ht="24.6" x14ac:dyDescent="0.55000000000000004">
      <c r="D2" s="58" t="s">
        <v>306</v>
      </c>
      <c r="S2"/>
      <c r="T2"/>
    </row>
    <row r="3" spans="1:20" ht="24.6" x14ac:dyDescent="0.55000000000000004">
      <c r="D3" s="99"/>
      <c r="E3" s="335"/>
      <c r="F3" s="341"/>
      <c r="G3" s="335"/>
      <c r="H3" s="357"/>
      <c r="I3" s="335"/>
      <c r="J3" s="568"/>
      <c r="K3" s="575"/>
      <c r="L3" s="341"/>
      <c r="M3" s="335"/>
      <c r="N3" s="341"/>
      <c r="O3" s="335"/>
      <c r="P3" s="341"/>
      <c r="S3"/>
      <c r="T3"/>
    </row>
    <row r="4" spans="1:20" x14ac:dyDescent="0.45">
      <c r="A4" s="561" t="s">
        <v>400</v>
      </c>
      <c r="B4" s="4" t="s">
        <v>401</v>
      </c>
      <c r="C4" s="408" t="s">
        <v>252</v>
      </c>
      <c r="D4" s="5" t="s">
        <v>23</v>
      </c>
      <c r="E4" s="254" t="s">
        <v>144</v>
      </c>
      <c r="F4" s="337" t="s">
        <v>141</v>
      </c>
      <c r="G4" s="254" t="s">
        <v>145</v>
      </c>
      <c r="H4" s="337" t="s">
        <v>183</v>
      </c>
      <c r="I4" s="254" t="s">
        <v>143</v>
      </c>
      <c r="J4" s="569" t="s">
        <v>151</v>
      </c>
      <c r="K4" s="576" t="s">
        <v>151</v>
      </c>
      <c r="L4" s="337" t="s">
        <v>146</v>
      </c>
      <c r="M4" s="254" t="s">
        <v>149</v>
      </c>
      <c r="N4" s="337"/>
      <c r="O4" s="254"/>
      <c r="P4" s="337"/>
      <c r="S4"/>
      <c r="T4"/>
    </row>
    <row r="5" spans="1:20" x14ac:dyDescent="0.45">
      <c r="D5" s="8"/>
      <c r="E5" s="255" t="s">
        <v>145</v>
      </c>
      <c r="F5" s="338" t="s">
        <v>142</v>
      </c>
      <c r="G5" s="255" t="s">
        <v>142</v>
      </c>
      <c r="H5" s="338" t="s">
        <v>144</v>
      </c>
      <c r="I5" s="255" t="s">
        <v>144</v>
      </c>
      <c r="J5" s="570" t="s">
        <v>53</v>
      </c>
      <c r="K5" s="577" t="s">
        <v>53</v>
      </c>
      <c r="L5" s="338" t="s">
        <v>147</v>
      </c>
      <c r="M5" s="255" t="s">
        <v>150</v>
      </c>
      <c r="N5" s="338" t="s">
        <v>83</v>
      </c>
      <c r="O5" s="255" t="s">
        <v>148</v>
      </c>
      <c r="P5" s="338" t="s">
        <v>126</v>
      </c>
      <c r="S5"/>
      <c r="T5"/>
    </row>
    <row r="6" spans="1:20" ht="19.8" x14ac:dyDescent="0.45">
      <c r="A6" s="76"/>
      <c r="B6" s="76"/>
      <c r="C6" s="76"/>
      <c r="D6" s="8"/>
      <c r="E6" s="256" t="s">
        <v>15</v>
      </c>
      <c r="F6" s="339" t="s">
        <v>15</v>
      </c>
      <c r="G6" s="256" t="s">
        <v>15</v>
      </c>
      <c r="H6" s="339" t="s">
        <v>15</v>
      </c>
      <c r="I6" s="256" t="s">
        <v>15</v>
      </c>
      <c r="J6" s="569" t="s">
        <v>54</v>
      </c>
      <c r="K6" s="576" t="s">
        <v>15</v>
      </c>
      <c r="L6" s="339" t="s">
        <v>15</v>
      </c>
      <c r="M6" s="256" t="s">
        <v>15</v>
      </c>
      <c r="N6" s="339" t="s">
        <v>15</v>
      </c>
      <c r="O6" s="256" t="s">
        <v>15</v>
      </c>
      <c r="P6" s="339" t="s">
        <v>15</v>
      </c>
      <c r="S6"/>
      <c r="T6"/>
    </row>
    <row r="7" spans="1:20" x14ac:dyDescent="0.45">
      <c r="E7" s="257"/>
      <c r="F7" s="340"/>
      <c r="G7" s="257"/>
      <c r="H7" s="340"/>
      <c r="I7" s="257"/>
      <c r="J7" s="571" t="s">
        <v>371</v>
      </c>
      <c r="K7" s="578" t="s">
        <v>427</v>
      </c>
      <c r="L7" s="340"/>
      <c r="M7" s="257"/>
      <c r="N7" s="340"/>
      <c r="O7" s="257"/>
      <c r="P7" s="340"/>
      <c r="S7"/>
      <c r="T7"/>
    </row>
    <row r="8" spans="1:20" x14ac:dyDescent="0.45">
      <c r="A8" s="12"/>
      <c r="B8" s="12"/>
      <c r="C8" s="12"/>
      <c r="D8" s="13"/>
      <c r="E8" s="257"/>
      <c r="F8" s="340"/>
      <c r="G8" s="257"/>
      <c r="H8" s="340"/>
      <c r="I8" s="257"/>
      <c r="J8" s="572"/>
      <c r="K8" s="579"/>
      <c r="L8" s="340"/>
      <c r="M8" s="257"/>
      <c r="N8" s="340"/>
      <c r="O8" s="257"/>
      <c r="P8" s="340"/>
      <c r="S8"/>
      <c r="T8"/>
    </row>
    <row r="9" spans="1:20" x14ac:dyDescent="0.45">
      <c r="A9" s="299"/>
      <c r="B9" s="299"/>
      <c r="C9" s="299"/>
      <c r="D9" s="477"/>
      <c r="E9" s="258"/>
      <c r="F9" s="281"/>
      <c r="G9" s="258"/>
      <c r="H9" s="281"/>
      <c r="I9" s="258"/>
      <c r="J9" s="573"/>
      <c r="K9" s="580"/>
      <c r="L9" s="281"/>
      <c r="M9" s="258"/>
      <c r="N9" s="281"/>
      <c r="O9" s="258"/>
      <c r="P9" s="281"/>
      <c r="S9"/>
      <c r="T9"/>
    </row>
    <row r="10" spans="1:20" x14ac:dyDescent="0.45">
      <c r="A10" s="18" t="e">
        <f>'ITMA Form Data'!#REF!</f>
        <v>#REF!</v>
      </c>
      <c r="B10" s="18"/>
      <c r="C10" s="18"/>
      <c r="D10" s="13" t="e">
        <f>IF('UK Prices'!D10=0,"",'UK Prices'!D10)</f>
        <v>#REF!</v>
      </c>
      <c r="E10" s="258"/>
      <c r="F10" s="281"/>
      <c r="G10" s="258"/>
      <c r="H10" s="281"/>
      <c r="I10" s="258"/>
      <c r="J10" s="573"/>
      <c r="K10" s="580"/>
      <c r="L10" s="281"/>
      <c r="M10" s="258"/>
      <c r="N10" s="281"/>
      <c r="O10" s="258"/>
      <c r="P10" s="281"/>
      <c r="S10"/>
      <c r="T10"/>
    </row>
    <row r="11" spans="1:20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IF('UK Prices'!D11=0,"",'UK Prices'!D11)</f>
        <v>DJ Select Rain Jacket</v>
      </c>
      <c r="E11" s="258">
        <f>'Sports Direct'!F11</f>
        <v>126</v>
      </c>
      <c r="F11" s="281">
        <f>'American Golf'!F11</f>
        <v>121.8</v>
      </c>
      <c r="G11" s="258">
        <f>'Direct Golf'!F11</f>
        <v>126</v>
      </c>
      <c r="H11" s="281">
        <f>DWSports!F11</f>
        <v>126</v>
      </c>
      <c r="I11" s="258">
        <f>'Crown Sports'!F11</f>
        <v>126</v>
      </c>
      <c r="J11" s="573">
        <f>'McGuirks Sterling'!F11</f>
        <v>163.80000000000001</v>
      </c>
      <c r="K11" s="580">
        <f>'McGuirks Sterling'!L11</f>
        <v>126</v>
      </c>
      <c r="L11" s="281">
        <f>McLelland!F11</f>
        <v>126</v>
      </c>
      <c r="M11" s="258">
        <f>'The Club Company'!F11</f>
        <v>126</v>
      </c>
      <c r="N11" s="281">
        <f>Marriott!F11</f>
        <v>126</v>
      </c>
      <c r="O11" s="258">
        <f>Burhill!F11</f>
        <v>126</v>
      </c>
      <c r="P11" s="281">
        <f>Decathlon!F11</f>
        <v>126</v>
      </c>
      <c r="S11"/>
      <c r="T11"/>
    </row>
    <row r="12" spans="1:20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IF('UK Prices'!D12=0,"",'UK Prices'!D12)</f>
        <v>DJ Select Rain Trousers</v>
      </c>
      <c r="E12" s="258">
        <f>'Sports Direct'!F12</f>
        <v>89.55</v>
      </c>
      <c r="F12" s="281">
        <f>'American Golf'!F12</f>
        <v>86.564999999999998</v>
      </c>
      <c r="G12" s="258">
        <f>'Direct Golf'!F12</f>
        <v>89.55</v>
      </c>
      <c r="H12" s="281">
        <f>DWSports!F12</f>
        <v>89.55</v>
      </c>
      <c r="I12" s="258">
        <f>'Crown Sports'!F12</f>
        <v>89.55</v>
      </c>
      <c r="J12" s="573">
        <f>'McGuirks Sterling'!F12</f>
        <v>116.41499999999999</v>
      </c>
      <c r="K12" s="580">
        <f>'McGuirks Sterling'!L12</f>
        <v>89.55</v>
      </c>
      <c r="L12" s="281">
        <f>McLelland!F12</f>
        <v>89.55</v>
      </c>
      <c r="M12" s="258">
        <f>'The Club Company'!F12</f>
        <v>89.55</v>
      </c>
      <c r="N12" s="281">
        <f>Marriott!F12</f>
        <v>89.55</v>
      </c>
      <c r="O12" s="258">
        <f>Burhill!F12</f>
        <v>89.55</v>
      </c>
      <c r="P12" s="281">
        <f>Decathlon!F12</f>
        <v>89.55</v>
      </c>
      <c r="S12"/>
      <c r="T12"/>
    </row>
    <row r="13" spans="1:20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IF('UK Prices'!D13=0,"",'UK Prices'!D13)</f>
        <v>DJ Tour XP Rain Jacket</v>
      </c>
      <c r="E13" s="258">
        <f>'Sports Direct'!F13</f>
        <v>93.15</v>
      </c>
      <c r="F13" s="281">
        <f>'American Golf'!F13</f>
        <v>90.045000000000002</v>
      </c>
      <c r="G13" s="258">
        <f>'Direct Golf'!F13</f>
        <v>93.15</v>
      </c>
      <c r="H13" s="281">
        <f>DWSports!F13</f>
        <v>93.15</v>
      </c>
      <c r="I13" s="258">
        <f>'Crown Sports'!F13</f>
        <v>93.15</v>
      </c>
      <c r="J13" s="573">
        <f>'McGuirks Sterling'!F13</f>
        <v>121.09500000000001</v>
      </c>
      <c r="K13" s="580">
        <f>'McGuirks Sterling'!L13</f>
        <v>93.15</v>
      </c>
      <c r="L13" s="281">
        <f>McLelland!F13</f>
        <v>93.15</v>
      </c>
      <c r="M13" s="258">
        <f>'The Club Company'!F13</f>
        <v>93.15</v>
      </c>
      <c r="N13" s="281">
        <f>Marriott!F13</f>
        <v>93.15</v>
      </c>
      <c r="O13" s="258">
        <f>Burhill!F13</f>
        <v>93.15</v>
      </c>
      <c r="P13" s="281">
        <f>Decathlon!F13</f>
        <v>93.15</v>
      </c>
      <c r="S13"/>
      <c r="T13"/>
    </row>
    <row r="14" spans="1:20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IF('UK Prices'!D14=0,"",'UK Prices'!D14)</f>
        <v>DJ Tour XP Rain Shirt</v>
      </c>
      <c r="E14" s="258">
        <f>'Sports Direct'!F14</f>
        <v>84.06</v>
      </c>
      <c r="F14" s="281">
        <f>'American Golf'!F14</f>
        <v>81.25800000000001</v>
      </c>
      <c r="G14" s="258">
        <f>'Direct Golf'!F14</f>
        <v>84.06</v>
      </c>
      <c r="H14" s="281">
        <f>DWSports!F14</f>
        <v>84.06</v>
      </c>
      <c r="I14" s="258">
        <f>'Crown Sports'!F14</f>
        <v>84.06</v>
      </c>
      <c r="J14" s="573">
        <f>'McGuirks Sterling'!F14</f>
        <v>109.27800000000002</v>
      </c>
      <c r="K14" s="580">
        <f>'McGuirks Sterling'!L14</f>
        <v>84.06</v>
      </c>
      <c r="L14" s="281">
        <f>McLelland!F14</f>
        <v>84.06</v>
      </c>
      <c r="M14" s="258">
        <f>'The Club Company'!F14</f>
        <v>84.06</v>
      </c>
      <c r="N14" s="281">
        <f>Marriott!F14</f>
        <v>84.06</v>
      </c>
      <c r="O14" s="258">
        <f>Burhill!F14</f>
        <v>84.06</v>
      </c>
      <c r="P14" s="281">
        <f>Decathlon!F14</f>
        <v>84.06</v>
      </c>
      <c r="S14"/>
      <c r="T14"/>
    </row>
    <row r="15" spans="1:20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IF('UK Prices'!D15=0,"",'UK Prices'!D15)</f>
        <v>DJ Tour XP Rain Trousers</v>
      </c>
      <c r="E15" s="258">
        <f>'Sports Direct'!F15</f>
        <v>74.430000000000007</v>
      </c>
      <c r="F15" s="281">
        <f>'American Golf'!F15</f>
        <v>71.948999999999998</v>
      </c>
      <c r="G15" s="258">
        <f>'Direct Golf'!F15</f>
        <v>74.430000000000007</v>
      </c>
      <c r="H15" s="281">
        <f>DWSports!F15</f>
        <v>74.430000000000007</v>
      </c>
      <c r="I15" s="258">
        <f>'Crown Sports'!F15</f>
        <v>74.430000000000007</v>
      </c>
      <c r="J15" s="573">
        <f>'McGuirks Sterling'!F15</f>
        <v>96.759</v>
      </c>
      <c r="K15" s="580">
        <f>'McGuirks Sterling'!L15</f>
        <v>74.430000000000007</v>
      </c>
      <c r="L15" s="281">
        <f>McLelland!F15</f>
        <v>74.430000000000007</v>
      </c>
      <c r="M15" s="258">
        <f>'The Club Company'!F15</f>
        <v>74.430000000000007</v>
      </c>
      <c r="N15" s="281">
        <f>Marriott!F15</f>
        <v>74.430000000000007</v>
      </c>
      <c r="O15" s="258">
        <f>Burhill!F15</f>
        <v>74.430000000000007</v>
      </c>
      <c r="P15" s="281">
        <f>Decathlon!F15</f>
        <v>74.430000000000007</v>
      </c>
      <c r="S15"/>
      <c r="T15"/>
    </row>
    <row r="16" spans="1:20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IF('UK Prices'!D16=0,"",'UK Prices'!D16)</f>
        <v>FJ HydroLite Rain Jacket</v>
      </c>
      <c r="E16" s="258">
        <f>'Sports Direct'!F16</f>
        <v>62.460000000000008</v>
      </c>
      <c r="F16" s="281">
        <f>'American Golf'!F16</f>
        <v>60.378000000000007</v>
      </c>
      <c r="G16" s="258">
        <f>'Direct Golf'!F16</f>
        <v>62.460000000000008</v>
      </c>
      <c r="H16" s="281">
        <f>DWSports!F16</f>
        <v>62.460000000000008</v>
      </c>
      <c r="I16" s="258">
        <f>'Crown Sports'!F16</f>
        <v>62.460000000000008</v>
      </c>
      <c r="J16" s="573">
        <f>'McGuirks Sterling'!F16</f>
        <v>81.198000000000008</v>
      </c>
      <c r="K16" s="580">
        <f>'McGuirks Sterling'!L16</f>
        <v>62.460000000000008</v>
      </c>
      <c r="L16" s="281">
        <f>McLelland!F16</f>
        <v>62.460000000000008</v>
      </c>
      <c r="M16" s="258">
        <f>'The Club Company'!F16</f>
        <v>62.460000000000008</v>
      </c>
      <c r="N16" s="281">
        <f>Marriott!F16</f>
        <v>62.460000000000008</v>
      </c>
      <c r="O16" s="258">
        <f>Burhill!F16</f>
        <v>62.460000000000008</v>
      </c>
      <c r="P16" s="281">
        <f>Decathlon!F16</f>
        <v>62.460000000000008</v>
      </c>
      <c r="S16"/>
      <c r="T16"/>
    </row>
    <row r="17" spans="1:20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IF('UK Prices'!D17=0,"",'UK Prices'!D17)</f>
        <v>FJ HydroLite Rain Shirt</v>
      </c>
      <c r="E17" s="258">
        <f>'Sports Direct'!F17</f>
        <v>59.580000000000005</v>
      </c>
      <c r="F17" s="281">
        <f>'American Golf'!F17</f>
        <v>57.594000000000001</v>
      </c>
      <c r="G17" s="258">
        <f>'Direct Golf'!F17</f>
        <v>59.580000000000005</v>
      </c>
      <c r="H17" s="281">
        <f>DWSports!F17</f>
        <v>59.580000000000005</v>
      </c>
      <c r="I17" s="258">
        <f>'Crown Sports'!F17</f>
        <v>59.580000000000005</v>
      </c>
      <c r="J17" s="573">
        <f>'McGuirks Sterling'!F17</f>
        <v>77.454000000000008</v>
      </c>
      <c r="K17" s="580">
        <f>'McGuirks Sterling'!L17</f>
        <v>59.580000000000005</v>
      </c>
      <c r="L17" s="281">
        <f>McLelland!F17</f>
        <v>59.580000000000005</v>
      </c>
      <c r="M17" s="258">
        <f>'The Club Company'!F17</f>
        <v>59.580000000000005</v>
      </c>
      <c r="N17" s="281">
        <f>Marriott!F17</f>
        <v>59.580000000000005</v>
      </c>
      <c r="O17" s="258">
        <f>Burhill!F17</f>
        <v>59.580000000000005</v>
      </c>
      <c r="P17" s="281">
        <f>Decathlon!F17</f>
        <v>59.580000000000005</v>
      </c>
      <c r="S17"/>
      <c r="T17"/>
    </row>
    <row r="18" spans="1:20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IF('UK Prices'!D18=0,"",'UK Prices'!D18)</f>
        <v>FJ HydroLite Rain Shirt - S/S</v>
      </c>
      <c r="E18" s="258">
        <f>'Sports Direct'!F18</f>
        <v>54.81</v>
      </c>
      <c r="F18" s="281">
        <f>'American Golf'!F18</f>
        <v>52.982999999999997</v>
      </c>
      <c r="G18" s="258">
        <f>'Direct Golf'!F18</f>
        <v>54.81</v>
      </c>
      <c r="H18" s="281">
        <f>DWSports!F18</f>
        <v>54.81</v>
      </c>
      <c r="I18" s="258">
        <f>'Crown Sports'!F18</f>
        <v>54.81</v>
      </c>
      <c r="J18" s="573">
        <f>'McGuirks Sterling'!F18</f>
        <v>71.253</v>
      </c>
      <c r="K18" s="580">
        <f>'McGuirks Sterling'!L18</f>
        <v>54.81</v>
      </c>
      <c r="L18" s="281">
        <f>McLelland!F18</f>
        <v>54.81</v>
      </c>
      <c r="M18" s="258">
        <f>'The Club Company'!F18</f>
        <v>54.81</v>
      </c>
      <c r="N18" s="281">
        <f>Marriott!F18</f>
        <v>54.81</v>
      </c>
      <c r="O18" s="258">
        <f>Burhill!F18</f>
        <v>54.81</v>
      </c>
      <c r="P18" s="281">
        <f>Decathlon!F18</f>
        <v>54.81</v>
      </c>
      <c r="S18"/>
      <c r="T18"/>
    </row>
    <row r="19" spans="1:20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IF('UK Prices'!D19=0,"",'UK Prices'!D19)</f>
        <v>FJ HydroLite Rain Trousers</v>
      </c>
      <c r="E19" s="258">
        <f>'Sports Direct'!F19</f>
        <v>41.31</v>
      </c>
      <c r="F19" s="281">
        <f>'American Golf'!F19</f>
        <v>39.933</v>
      </c>
      <c r="G19" s="258">
        <f>'Direct Golf'!F19</f>
        <v>41.31</v>
      </c>
      <c r="H19" s="281">
        <f>DWSports!F19</f>
        <v>41.31</v>
      </c>
      <c r="I19" s="258">
        <f>'Crown Sports'!F19</f>
        <v>41.31</v>
      </c>
      <c r="J19" s="573">
        <f>'McGuirks Sterling'!F19</f>
        <v>53.703000000000003</v>
      </c>
      <c r="K19" s="580">
        <f>'McGuirks Sterling'!L19</f>
        <v>41.31</v>
      </c>
      <c r="L19" s="281">
        <f>McLelland!F19</f>
        <v>41.31</v>
      </c>
      <c r="M19" s="258">
        <f>'The Club Company'!F19</f>
        <v>41.31</v>
      </c>
      <c r="N19" s="281">
        <f>Marriott!F19</f>
        <v>41.31</v>
      </c>
      <c r="O19" s="258">
        <f>Burhill!F19</f>
        <v>41.31</v>
      </c>
      <c r="P19" s="281">
        <f>Decathlon!F19</f>
        <v>41.31</v>
      </c>
      <c r="S19"/>
      <c r="T19"/>
    </row>
    <row r="20" spans="1:20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15" t="str">
        <f>IF('UK Prices'!D20=0,"",'UK Prices'!D20)</f>
        <v>FJ StaDry Rain Jacket (TGI only)</v>
      </c>
      <c r="E20" s="258" t="str">
        <f>'Sports Direct'!F20</f>
        <v>n/a</v>
      </c>
      <c r="F20" s="281" t="str">
        <f>'American Golf'!F20</f>
        <v>n/a</v>
      </c>
      <c r="G20" s="258" t="str">
        <f>'Direct Golf'!F20</f>
        <v>n/a</v>
      </c>
      <c r="H20" s="281" t="str">
        <f>DWSports!F20</f>
        <v>n/a</v>
      </c>
      <c r="I20" s="258" t="str">
        <f>'Crown Sports'!F20</f>
        <v>n/a</v>
      </c>
      <c r="J20" s="573" t="str">
        <f>'McGuirks Sterling'!F20</f>
        <v>n/a</v>
      </c>
      <c r="K20" s="580" t="str">
        <f>'McGuirks Sterling'!L20</f>
        <v>n/a</v>
      </c>
      <c r="L20" s="281" t="str">
        <f>McLelland!F20</f>
        <v>n/a</v>
      </c>
      <c r="M20" s="258" t="str">
        <f>'The Club Company'!F20</f>
        <v>n/a</v>
      </c>
      <c r="N20" s="281" t="str">
        <f>Marriott!F20</f>
        <v>n/a</v>
      </c>
      <c r="O20" s="258" t="str">
        <f>Burhill!F20</f>
        <v>n/a</v>
      </c>
      <c r="P20" s="281" t="str">
        <f>Decathlon!F20</f>
        <v>n/a</v>
      </c>
      <c r="S20"/>
      <c r="T20"/>
    </row>
    <row r="21" spans="1:20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15" t="str">
        <f>IF('UK Prices'!D21=0,"",'UK Prices'!D21)</f>
        <v>FJ StaDry Rain Shirt (TGI only)</v>
      </c>
      <c r="E21" s="258" t="str">
        <f>'Sports Direct'!F21</f>
        <v>n/a</v>
      </c>
      <c r="F21" s="281" t="str">
        <f>'American Golf'!F21</f>
        <v>n/a</v>
      </c>
      <c r="G21" s="258" t="str">
        <f>'Direct Golf'!F21</f>
        <v>n/a</v>
      </c>
      <c r="H21" s="281" t="str">
        <f>DWSports!F21</f>
        <v>n/a</v>
      </c>
      <c r="I21" s="258" t="str">
        <f>'Crown Sports'!F21</f>
        <v>n/a</v>
      </c>
      <c r="J21" s="573" t="str">
        <f>'McGuirks Sterling'!F21</f>
        <v>n/a</v>
      </c>
      <c r="K21" s="580" t="str">
        <f>'McGuirks Sterling'!L21</f>
        <v>n/a</v>
      </c>
      <c r="L21" s="281" t="str">
        <f>McLelland!F21</f>
        <v>n/a</v>
      </c>
      <c r="M21" s="258" t="str">
        <f>'The Club Company'!F21</f>
        <v>n/a</v>
      </c>
      <c r="N21" s="281" t="str">
        <f>Marriott!F21</f>
        <v>n/a</v>
      </c>
      <c r="O21" s="258" t="str">
        <f>Burhill!F21</f>
        <v>n/a</v>
      </c>
      <c r="P21" s="281" t="str">
        <f>Decathlon!F21</f>
        <v>n/a</v>
      </c>
      <c r="S21"/>
      <c r="T21"/>
    </row>
    <row r="22" spans="1:20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IF('UK Prices'!D22=0,"",'UK Prices'!D22)</f>
        <v>FJ Perf Thermal Fleece</v>
      </c>
      <c r="E22" s="258">
        <f>'Sports Direct'!F22</f>
        <v>53.550000000000004</v>
      </c>
      <c r="F22" s="281">
        <f>'American Golf'!F22</f>
        <v>51.765000000000001</v>
      </c>
      <c r="G22" s="258">
        <f>'Direct Golf'!F22</f>
        <v>53.550000000000004</v>
      </c>
      <c r="H22" s="281">
        <f>DWSports!F22</f>
        <v>53.550000000000004</v>
      </c>
      <c r="I22" s="258">
        <f>'Crown Sports'!F22</f>
        <v>53.550000000000004</v>
      </c>
      <c r="J22" s="573">
        <f>'McGuirks Sterling'!F22</f>
        <v>69.615000000000009</v>
      </c>
      <c r="K22" s="580">
        <f>'McGuirks Sterling'!L22</f>
        <v>53.550000000000004</v>
      </c>
      <c r="L22" s="281">
        <f>McLelland!F22</f>
        <v>53.550000000000004</v>
      </c>
      <c r="M22" s="258">
        <f>'The Club Company'!F22</f>
        <v>53.550000000000004</v>
      </c>
      <c r="N22" s="281">
        <f>Marriott!F22</f>
        <v>53.550000000000004</v>
      </c>
      <c r="O22" s="258">
        <f>Burhill!F22</f>
        <v>53.550000000000004</v>
      </c>
      <c r="P22" s="281">
        <f>Decathlon!F22</f>
        <v>53.550000000000004</v>
      </c>
      <c r="S22"/>
      <c r="T22"/>
    </row>
    <row r="23" spans="1:20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IF('UK Prices'!D23=0,"",'UK Prices'!D23)</f>
        <v>FJ Perf Hybrid Jacket</v>
      </c>
      <c r="E23" s="258">
        <f>'Sports Direct'!F23</f>
        <v>49.5</v>
      </c>
      <c r="F23" s="281">
        <f>'American Golf'!F23</f>
        <v>47.85</v>
      </c>
      <c r="G23" s="258">
        <f>'Direct Golf'!F23</f>
        <v>49.5</v>
      </c>
      <c r="H23" s="281">
        <f>DWSports!F23</f>
        <v>49.5</v>
      </c>
      <c r="I23" s="258">
        <f>'Crown Sports'!F23</f>
        <v>49.5</v>
      </c>
      <c r="J23" s="573">
        <f>'McGuirks Sterling'!F23</f>
        <v>64.350000000000009</v>
      </c>
      <c r="K23" s="580">
        <f>'McGuirks Sterling'!L23</f>
        <v>49.5</v>
      </c>
      <c r="L23" s="281">
        <f>McLelland!F23</f>
        <v>49.5</v>
      </c>
      <c r="M23" s="258">
        <f>'The Club Company'!F23</f>
        <v>49.5</v>
      </c>
      <c r="N23" s="281">
        <f>Marriott!F23</f>
        <v>49.5</v>
      </c>
      <c r="O23" s="258">
        <f>Burhill!F23</f>
        <v>49.5</v>
      </c>
      <c r="P23" s="281">
        <f>Decathlon!F23</f>
        <v>49.5</v>
      </c>
      <c r="S23"/>
      <c r="T23"/>
    </row>
    <row r="24" spans="1:20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IF('UK Prices'!D24=0,"",'UK Prices'!D24)</f>
        <v>FJ Perf Hybrid Vest</v>
      </c>
      <c r="E24" s="258">
        <f>'Sports Direct'!F24</f>
        <v>45</v>
      </c>
      <c r="F24" s="281">
        <f>'American Golf'!F24</f>
        <v>43.5</v>
      </c>
      <c r="G24" s="258">
        <f>'Direct Golf'!F24</f>
        <v>45</v>
      </c>
      <c r="H24" s="281">
        <f>DWSports!F24</f>
        <v>45</v>
      </c>
      <c r="I24" s="258">
        <f>'Crown Sports'!F24</f>
        <v>45</v>
      </c>
      <c r="J24" s="573">
        <f>'McGuirks Sterling'!F24</f>
        <v>58.5</v>
      </c>
      <c r="K24" s="580">
        <f>'McGuirks Sterling'!L24</f>
        <v>45</v>
      </c>
      <c r="L24" s="281">
        <f>McLelland!F24</f>
        <v>45</v>
      </c>
      <c r="M24" s="258">
        <f>'The Club Company'!F24</f>
        <v>45</v>
      </c>
      <c r="N24" s="281">
        <f>Marriott!F24</f>
        <v>45</v>
      </c>
      <c r="O24" s="258">
        <f>Burhill!F24</f>
        <v>45</v>
      </c>
      <c r="P24" s="281">
        <f>Decathlon!F24</f>
        <v>45</v>
      </c>
      <c r="S24"/>
      <c r="T24"/>
    </row>
    <row r="25" spans="1:20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15" t="str">
        <f>IF('UK Prices'!D25=0,"",'UK Prices'!D25)</f>
        <v>FJ Perf Wind Shell Mid Layer</v>
      </c>
      <c r="E25" s="258">
        <f>'Sports Direct'!F25</f>
        <v>40.5</v>
      </c>
      <c r="F25" s="281">
        <f>'American Golf'!F25</f>
        <v>39.15</v>
      </c>
      <c r="G25" s="258">
        <f>'Direct Golf'!F25</f>
        <v>40.5</v>
      </c>
      <c r="H25" s="281">
        <f>DWSports!F25</f>
        <v>40.5</v>
      </c>
      <c r="I25" s="258">
        <f>'Crown Sports'!F25</f>
        <v>40.5</v>
      </c>
      <c r="J25" s="573">
        <f>'McGuirks Sterling'!F25</f>
        <v>52.65</v>
      </c>
      <c r="K25" s="580">
        <f>'McGuirks Sterling'!L25</f>
        <v>40.5</v>
      </c>
      <c r="L25" s="281">
        <f>McLelland!F25</f>
        <v>39.6</v>
      </c>
      <c r="M25" s="258">
        <f>'The Club Company'!F25</f>
        <v>40.5</v>
      </c>
      <c r="N25" s="281">
        <f>Marriott!F25</f>
        <v>40.5</v>
      </c>
      <c r="O25" s="258">
        <f>Burhill!F25</f>
        <v>40.5</v>
      </c>
      <c r="P25" s="281">
        <f>Decathlon!F25</f>
        <v>40.5</v>
      </c>
      <c r="S25"/>
      <c r="T25"/>
    </row>
    <row r="26" spans="1:20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IF('UK Prices'!D26=0,"",'UK Prices'!D26)</f>
        <v>FJ Perf Softshell Jacket</v>
      </c>
      <c r="E26" s="258">
        <f>'Sports Direct'!F26</f>
        <v>45.72</v>
      </c>
      <c r="F26" s="281">
        <f>'American Golf'!F26</f>
        <v>44.195999999999998</v>
      </c>
      <c r="G26" s="258">
        <f>'Direct Golf'!F26</f>
        <v>45.72</v>
      </c>
      <c r="H26" s="281">
        <f>DWSports!F26</f>
        <v>45.72</v>
      </c>
      <c r="I26" s="258">
        <f>'Crown Sports'!F26</f>
        <v>45.72</v>
      </c>
      <c r="J26" s="573">
        <f>'McGuirks Sterling'!F26</f>
        <v>59.435999999999993</v>
      </c>
      <c r="K26" s="580">
        <f>'McGuirks Sterling'!L26</f>
        <v>45.72</v>
      </c>
      <c r="L26" s="281">
        <f>McLelland!F26</f>
        <v>45.72</v>
      </c>
      <c r="M26" s="258">
        <f>'The Club Company'!F26</f>
        <v>45.72</v>
      </c>
      <c r="N26" s="281">
        <f>Marriott!F26</f>
        <v>45.72</v>
      </c>
      <c r="O26" s="258">
        <f>Burhill!F26</f>
        <v>45.72</v>
      </c>
      <c r="P26" s="281">
        <f>Decathlon!F26</f>
        <v>45.72</v>
      </c>
      <c r="S26"/>
      <c r="T26"/>
    </row>
    <row r="27" spans="1:20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IF('UK Prices'!D27=0,"",'UK Prices'!D27)</f>
        <v>FJ Perf Softshell Vest</v>
      </c>
      <c r="E27" s="258">
        <f>'Sports Direct'!F27</f>
        <v>39.24</v>
      </c>
      <c r="F27" s="281">
        <f>'American Golf'!F27</f>
        <v>37.932000000000002</v>
      </c>
      <c r="G27" s="258">
        <f>'Direct Golf'!F27</f>
        <v>39.24</v>
      </c>
      <c r="H27" s="281">
        <f>DWSports!F27</f>
        <v>39.24</v>
      </c>
      <c r="I27" s="258">
        <f>'Crown Sports'!F27</f>
        <v>39.24</v>
      </c>
      <c r="J27" s="573">
        <f>'McGuirks Sterling'!F27</f>
        <v>51.012000000000008</v>
      </c>
      <c r="K27" s="580">
        <f>'McGuirks Sterling'!L27</f>
        <v>39.24</v>
      </c>
      <c r="L27" s="281">
        <f>McLelland!F27</f>
        <v>39.24</v>
      </c>
      <c r="M27" s="258">
        <f>'The Club Company'!F27</f>
        <v>39.24</v>
      </c>
      <c r="N27" s="281">
        <f>Marriott!F27</f>
        <v>39.24</v>
      </c>
      <c r="O27" s="258">
        <f>Burhill!F27</f>
        <v>39.24</v>
      </c>
      <c r="P27" s="281">
        <f>Decathlon!F27</f>
        <v>39.24</v>
      </c>
      <c r="S27"/>
      <c r="T27"/>
    </row>
    <row r="28" spans="1:20" x14ac:dyDescent="0.45">
      <c r="A28" s="194" t="e">
        <f>'ITMA Form Data'!#REF!</f>
        <v>#REF!</v>
      </c>
      <c r="B28" s="194"/>
      <c r="C28" s="478"/>
      <c r="D28" s="13" t="e">
        <f>IF('UK Prices'!D28=0,"",'UK Prices'!D28)</f>
        <v>#REF!</v>
      </c>
      <c r="E28" s="258"/>
      <c r="F28" s="281"/>
      <c r="G28" s="258"/>
      <c r="H28" s="281"/>
      <c r="I28" s="258"/>
      <c r="J28" s="573"/>
      <c r="K28" s="580"/>
      <c r="L28" s="281"/>
      <c r="M28" s="258"/>
      <c r="N28" s="281"/>
      <c r="O28" s="258"/>
      <c r="P28" s="281"/>
      <c r="S28"/>
      <c r="T28"/>
    </row>
    <row r="29" spans="1:20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IF('UK Prices'!D29=0,"",'UK Prices'!D29)</f>
        <v>FJ Seamless Thermal Base Layer Mock</v>
      </c>
      <c r="E29" s="258">
        <f>'Sports Direct'!F29</f>
        <v>24.75</v>
      </c>
      <c r="F29" s="281">
        <f>'American Golf'!F29</f>
        <v>23.925000000000001</v>
      </c>
      <c r="G29" s="258">
        <f>'Direct Golf'!F29</f>
        <v>24.75</v>
      </c>
      <c r="H29" s="281">
        <f>DWSports!F29</f>
        <v>24.75</v>
      </c>
      <c r="I29" s="258">
        <f>'Crown Sports'!F29</f>
        <v>24.75</v>
      </c>
      <c r="J29" s="573">
        <f>'McGuirks Sterling'!F29</f>
        <v>32.175000000000004</v>
      </c>
      <c r="K29" s="580">
        <f>'McGuirks Sterling'!L29</f>
        <v>24.75</v>
      </c>
      <c r="L29" s="281">
        <f>McLelland!F29</f>
        <v>24.75</v>
      </c>
      <c r="M29" s="258">
        <f>'The Club Company'!F29</f>
        <v>24.75</v>
      </c>
      <c r="N29" s="281">
        <f>Marriott!F29</f>
        <v>24.75</v>
      </c>
      <c r="O29" s="258">
        <f>Burhill!F29</f>
        <v>24.75</v>
      </c>
      <c r="P29" s="281">
        <f>Decathlon!F29</f>
        <v>24.75</v>
      </c>
      <c r="S29"/>
      <c r="T29"/>
    </row>
    <row r="30" spans="1:20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IF('UK Prices'!D30=0,"",'UK Prices'!D30)</f>
        <v>FJ Thermal Base Layer Crew</v>
      </c>
      <c r="E30" s="258">
        <f>'Sports Direct'!F30</f>
        <v>17.91</v>
      </c>
      <c r="F30" s="281">
        <f>'American Golf'!F30</f>
        <v>17.312999999999999</v>
      </c>
      <c r="G30" s="258">
        <f>'Direct Golf'!F30</f>
        <v>17.91</v>
      </c>
      <c r="H30" s="281">
        <f>DWSports!F30</f>
        <v>17.91</v>
      </c>
      <c r="I30" s="258">
        <f>'Crown Sports'!F30</f>
        <v>17.91</v>
      </c>
      <c r="J30" s="573">
        <f>'McGuirks Sterling'!F30</f>
        <v>23.282999999999998</v>
      </c>
      <c r="K30" s="580">
        <f>'McGuirks Sterling'!L30</f>
        <v>17.91</v>
      </c>
      <c r="L30" s="281">
        <f>McLelland!F30</f>
        <v>17.91</v>
      </c>
      <c r="M30" s="258">
        <f>'The Club Company'!F30</f>
        <v>17.91</v>
      </c>
      <c r="N30" s="281">
        <f>Marriott!F30</f>
        <v>17.91</v>
      </c>
      <c r="O30" s="258">
        <f>Burhill!F30</f>
        <v>17.91</v>
      </c>
      <c r="P30" s="281">
        <f>Decathlon!F30</f>
        <v>17.91</v>
      </c>
      <c r="S30"/>
      <c r="T30"/>
    </row>
    <row r="31" spans="1:20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IF('UK Prices'!D31=0,"",'UK Prices'!D31)</f>
        <v>FJ Thermal Base Layer Mock</v>
      </c>
      <c r="E31" s="258">
        <f>'Sports Direct'!F31</f>
        <v>18.63</v>
      </c>
      <c r="F31" s="281">
        <f>'American Golf'!F31</f>
        <v>18.009</v>
      </c>
      <c r="G31" s="258">
        <f>'Direct Golf'!F31</f>
        <v>18.63</v>
      </c>
      <c r="H31" s="281">
        <f>DWSports!F31</f>
        <v>18.63</v>
      </c>
      <c r="I31" s="258">
        <f>'Crown Sports'!F31</f>
        <v>18.63</v>
      </c>
      <c r="J31" s="573">
        <f>'McGuirks Sterling'!F31</f>
        <v>24.219000000000001</v>
      </c>
      <c r="K31" s="580">
        <f>'McGuirks Sterling'!L31</f>
        <v>18.63</v>
      </c>
      <c r="L31" s="281">
        <f>McLelland!F31</f>
        <v>18.63</v>
      </c>
      <c r="M31" s="258">
        <f>'The Club Company'!F31</f>
        <v>18.63</v>
      </c>
      <c r="N31" s="281">
        <f>Marriott!F31</f>
        <v>18.63</v>
      </c>
      <c r="O31" s="258">
        <f>Burhill!F31</f>
        <v>18.63</v>
      </c>
      <c r="P31" s="281">
        <f>Decathlon!F31</f>
        <v>18.63</v>
      </c>
      <c r="S31"/>
      <c r="T31"/>
    </row>
    <row r="32" spans="1:20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IF('UK Prices'!D32=0,"",'UK Prices'!D32)</f>
        <v>FJ Base Layer Leggings</v>
      </c>
      <c r="E32" s="258">
        <f>'Sports Direct'!F32</f>
        <v>15.659999999999998</v>
      </c>
      <c r="F32" s="281">
        <f>'American Golf'!F32</f>
        <v>15.137999999999998</v>
      </c>
      <c r="G32" s="258">
        <f>'Direct Golf'!F32</f>
        <v>15.659999999999998</v>
      </c>
      <c r="H32" s="281">
        <f>DWSports!F32</f>
        <v>15.659999999999998</v>
      </c>
      <c r="I32" s="258">
        <f>'Crown Sports'!F32</f>
        <v>15.659999999999998</v>
      </c>
      <c r="J32" s="573"/>
      <c r="K32" s="580">
        <f>'McGuirks Sterling'!L32</f>
        <v>15.659999999999998</v>
      </c>
      <c r="L32" s="281">
        <f>McLelland!F32</f>
        <v>15.659999999999998</v>
      </c>
      <c r="M32" s="258">
        <f>'The Club Company'!F32</f>
        <v>15.659999999999998</v>
      </c>
      <c r="N32" s="281">
        <f>Marriott!F32</f>
        <v>15.659999999999998</v>
      </c>
      <c r="O32" s="258">
        <f>Burhill!F32</f>
        <v>15.659999999999998</v>
      </c>
      <c r="P32" s="281">
        <f>Decathlon!F32</f>
        <v>15.659999999999998</v>
      </c>
      <c r="S32"/>
      <c r="T32"/>
    </row>
    <row r="33" spans="1:20" x14ac:dyDescent="0.45">
      <c r="A33" s="194" t="e">
        <f>'ITMA Form Data'!#REF!</f>
        <v>#REF!</v>
      </c>
      <c r="B33" s="194"/>
      <c r="C33" s="478"/>
      <c r="D33" s="13" t="e">
        <f>IF('UK Prices'!D33=0,"",'UK Prices'!D33)</f>
        <v>#REF!</v>
      </c>
      <c r="E33" s="258"/>
      <c r="F33" s="281"/>
      <c r="G33" s="258"/>
      <c r="H33" s="281"/>
      <c r="I33" s="258"/>
      <c r="J33" s="573"/>
      <c r="K33" s="580"/>
      <c r="L33" s="281"/>
      <c r="M33" s="258"/>
      <c r="N33" s="281"/>
      <c r="O33" s="258"/>
      <c r="P33" s="281"/>
      <c r="S33"/>
      <c r="T33"/>
    </row>
    <row r="34" spans="1:20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IF('UK Prices'!D34=0,"",'UK Prices'!D34)</f>
        <v>Drop Needle Pullover</v>
      </c>
      <c r="E34" s="258">
        <f>'Sports Direct'!F34</f>
        <v>29.069999999999997</v>
      </c>
      <c r="F34" s="281">
        <f>'American Golf'!F34</f>
        <v>28.100999999999999</v>
      </c>
      <c r="G34" s="258">
        <f>'Direct Golf'!F34</f>
        <v>29.069999999999997</v>
      </c>
      <c r="H34" s="281">
        <f>DWSports!F34</f>
        <v>29.069999999999997</v>
      </c>
      <c r="I34" s="258">
        <f>'Crown Sports'!F34</f>
        <v>29.069999999999997</v>
      </c>
      <c r="J34" s="573"/>
      <c r="K34" s="580">
        <f>'McGuirks Sterling'!L34</f>
        <v>29.069999999999997</v>
      </c>
      <c r="L34" s="281">
        <f>McLelland!F34</f>
        <v>29.069999999999997</v>
      </c>
      <c r="M34" s="258">
        <f>'The Club Company'!F34</f>
        <v>29.069999999999997</v>
      </c>
      <c r="N34" s="281">
        <f>Marriott!F34</f>
        <v>29.069999999999997</v>
      </c>
      <c r="O34" s="258">
        <f>Burhill!F34</f>
        <v>29.069999999999997</v>
      </c>
      <c r="P34" s="281">
        <f>Decathlon!F34</f>
        <v>29.069999999999997</v>
      </c>
      <c r="S34"/>
      <c r="T34"/>
    </row>
    <row r="35" spans="1:20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IF('UK Prices'!D35=0,"",'UK Prices'!D35)</f>
        <v>FJ Brushed Chill-Out 1/2 zip</v>
      </c>
      <c r="E35" s="258">
        <f>'Sports Direct'!F35</f>
        <v>28.71</v>
      </c>
      <c r="F35" s="281">
        <f>'American Golf'!F35</f>
        <v>27.753</v>
      </c>
      <c r="G35" s="258">
        <f>'Direct Golf'!F35</f>
        <v>28.71</v>
      </c>
      <c r="H35" s="281">
        <f>DWSports!F35</f>
        <v>28.71</v>
      </c>
      <c r="I35" s="258">
        <f>'Crown Sports'!F35</f>
        <v>28.71</v>
      </c>
      <c r="J35" s="573">
        <f>'McGuirks Sterling'!F35</f>
        <v>37.323</v>
      </c>
      <c r="K35" s="580">
        <f>'McGuirks Sterling'!L35</f>
        <v>28.71</v>
      </c>
      <c r="L35" s="281">
        <f>McLelland!F35</f>
        <v>28.71</v>
      </c>
      <c r="M35" s="258">
        <f>'The Club Company'!F35</f>
        <v>28.71</v>
      </c>
      <c r="N35" s="281">
        <f>Marriott!F35</f>
        <v>28.71</v>
      </c>
      <c r="O35" s="258">
        <f>Burhill!F35</f>
        <v>28.71</v>
      </c>
      <c r="P35" s="281">
        <f>Decathlon!F35</f>
        <v>28.71</v>
      </c>
      <c r="S35"/>
      <c r="T35"/>
    </row>
    <row r="36" spans="1:20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IF('UK Prices'!D36=0,"",'UK Prices'!D36)</f>
        <v>FJ Track Jacket</v>
      </c>
      <c r="E36" s="258">
        <f>'Sports Direct'!F36</f>
        <v>29.069999999999997</v>
      </c>
      <c r="F36" s="281">
        <f>'American Golf'!F36</f>
        <v>28.100999999999999</v>
      </c>
      <c r="G36" s="258">
        <f>'Direct Golf'!F36</f>
        <v>29.069999999999997</v>
      </c>
      <c r="H36" s="281">
        <f>DWSports!F36</f>
        <v>29.069999999999997</v>
      </c>
      <c r="I36" s="258">
        <f>'Crown Sports'!F36</f>
        <v>29.069999999999997</v>
      </c>
      <c r="J36" s="573">
        <f>'McGuirks Sterling'!F36</f>
        <v>37.790999999999997</v>
      </c>
      <c r="K36" s="580">
        <f>'McGuirks Sterling'!L36</f>
        <v>29.069999999999997</v>
      </c>
      <c r="L36" s="281">
        <f>McLelland!F36</f>
        <v>29.069999999999997</v>
      </c>
      <c r="M36" s="258">
        <f>'The Club Company'!F36</f>
        <v>29.069999999999997</v>
      </c>
      <c r="N36" s="281">
        <f>Marriott!F36</f>
        <v>29.069999999999997</v>
      </c>
      <c r="O36" s="258">
        <f>Burhill!F36</f>
        <v>29.069999999999997</v>
      </c>
      <c r="P36" s="281">
        <f>Decathlon!F36</f>
        <v>29.069999999999997</v>
      </c>
      <c r="S36"/>
      <c r="T36"/>
    </row>
    <row r="37" spans="1:20" x14ac:dyDescent="0.45">
      <c r="A37" s="194" t="e">
        <f>'ITMA Form Data'!#REF!</f>
        <v>#REF!</v>
      </c>
      <c r="B37" s="194"/>
      <c r="C37" s="478"/>
      <c r="D37" s="13" t="e">
        <f>IF('UK Prices'!D37=0,"",'UK Prices'!D37)</f>
        <v>#REF!</v>
      </c>
      <c r="E37" s="258"/>
      <c r="F37" s="281"/>
      <c r="G37" s="258"/>
      <c r="H37" s="281"/>
      <c r="I37" s="258"/>
      <c r="J37" s="573"/>
      <c r="K37" s="580"/>
      <c r="L37" s="281"/>
      <c r="M37" s="258"/>
      <c r="N37" s="281"/>
      <c r="O37" s="258"/>
      <c r="P37" s="281"/>
      <c r="S37"/>
      <c r="T37"/>
    </row>
    <row r="38" spans="1:20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09" t="str">
        <f>IF('UK Prices'!D38=0,"",'UK Prices'!D38)</f>
        <v>Lisle Stripe w/self collar</v>
      </c>
      <c r="E38" s="258">
        <f>'Sports Direct'!F38</f>
        <v>24.66</v>
      </c>
      <c r="F38" s="281">
        <f>'American Golf'!F38</f>
        <v>23.837999999999997</v>
      </c>
      <c r="G38" s="258">
        <f>'Direct Golf'!F38</f>
        <v>24.66</v>
      </c>
      <c r="H38" s="281">
        <f>DWSports!F38</f>
        <v>24.66</v>
      </c>
      <c r="I38" s="258">
        <f>'Crown Sports'!F38</f>
        <v>24.66</v>
      </c>
      <c r="J38" s="573">
        <f>'McGuirks Sterling'!F38</f>
        <v>32.058</v>
      </c>
      <c r="K38" s="580">
        <f>'McGuirks Sterling'!L38</f>
        <v>24.66</v>
      </c>
      <c r="L38" s="281">
        <f>McLelland!F38</f>
        <v>24.66</v>
      </c>
      <c r="M38" s="258">
        <f>'The Club Company'!F38</f>
        <v>24.66</v>
      </c>
      <c r="N38" s="281">
        <f>Marriott!F38</f>
        <v>24.66</v>
      </c>
      <c r="O38" s="258">
        <f>Burhill!F38</f>
        <v>24.66</v>
      </c>
      <c r="P38" s="281">
        <f>Decathlon!F38</f>
        <v>24.66</v>
      </c>
      <c r="S38"/>
      <c r="T38"/>
    </row>
    <row r="39" spans="1:20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09" t="str">
        <f>IF('UK Prices'!D39=0,"",'UK Prices'!D39)</f>
        <v>Birdseye Pique w/Button Down Collar (Athletic fit)</v>
      </c>
      <c r="E39" s="258">
        <f>'Sports Direct'!F39</f>
        <v>24.66</v>
      </c>
      <c r="F39" s="281">
        <f>'American Golf'!F39</f>
        <v>23.837999999999997</v>
      </c>
      <c r="G39" s="258">
        <f>'Direct Golf'!F39</f>
        <v>24.66</v>
      </c>
      <c r="H39" s="281">
        <f>DWSports!F39</f>
        <v>24.66</v>
      </c>
      <c r="I39" s="258">
        <f>'Crown Sports'!F39</f>
        <v>24.66</v>
      </c>
      <c r="J39" s="573">
        <f>'McGuirks Sterling'!F39</f>
        <v>32.058</v>
      </c>
      <c r="K39" s="580">
        <f>'McGuirks Sterling'!L39</f>
        <v>24.66</v>
      </c>
      <c r="L39" s="281">
        <f>McLelland!F39</f>
        <v>24.66</v>
      </c>
      <c r="M39" s="258">
        <f>'The Club Company'!F39</f>
        <v>24.66</v>
      </c>
      <c r="N39" s="281">
        <f>Marriott!F39</f>
        <v>24.66</v>
      </c>
      <c r="O39" s="258">
        <f>Burhill!F39</f>
        <v>24.66</v>
      </c>
      <c r="P39" s="281">
        <f>Decathlon!F39</f>
        <v>24.66</v>
      </c>
      <c r="S39"/>
      <c r="T39"/>
    </row>
    <row r="40" spans="1:20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09" t="str">
        <f>IF('UK Prices'!D40=0,"",'UK Prices'!D40)</f>
        <v>Stretch Pique Pieced Chest Stripe w/self collar (Athletic fit)</v>
      </c>
      <c r="E40" s="258">
        <f>'Sports Direct'!F40</f>
        <v>22.14</v>
      </c>
      <c r="F40" s="281">
        <f>'American Golf'!F40</f>
        <v>21.402000000000001</v>
      </c>
      <c r="G40" s="258">
        <f>'Direct Golf'!F40</f>
        <v>22.14</v>
      </c>
      <c r="H40" s="281">
        <f>DWSports!F40</f>
        <v>22.14</v>
      </c>
      <c r="I40" s="258">
        <f>'Crown Sports'!F40</f>
        <v>22.14</v>
      </c>
      <c r="J40" s="573">
        <f>'McGuirks Sterling'!F40</f>
        <v>28.782000000000004</v>
      </c>
      <c r="K40" s="580">
        <f>'McGuirks Sterling'!L40</f>
        <v>22.14</v>
      </c>
      <c r="L40" s="281">
        <f>McLelland!F40</f>
        <v>22.14</v>
      </c>
      <c r="M40" s="258">
        <f>'The Club Company'!F40</f>
        <v>22.14</v>
      </c>
      <c r="N40" s="281">
        <f>Marriott!F40</f>
        <v>22.14</v>
      </c>
      <c r="O40" s="258">
        <f>Burhill!F40</f>
        <v>22.14</v>
      </c>
      <c r="P40" s="281">
        <f>Decathlon!F40</f>
        <v>22.14</v>
      </c>
      <c r="S40"/>
      <c r="T40"/>
    </row>
    <row r="41" spans="1:20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09" t="str">
        <f>IF('UK Prices'!D41=0,"",'UK Prices'!D41)</f>
        <v>Stretch Pique Brother w/self collar</v>
      </c>
      <c r="E41" s="258">
        <f>'Sports Direct'!F41</f>
        <v>22.14</v>
      </c>
      <c r="F41" s="281">
        <f>'American Golf'!F41</f>
        <v>21.402000000000001</v>
      </c>
      <c r="G41" s="258">
        <f>'Direct Golf'!F41</f>
        <v>22.14</v>
      </c>
      <c r="H41" s="281">
        <f>DWSports!F41</f>
        <v>22.14</v>
      </c>
      <c r="I41" s="258">
        <f>'Crown Sports'!F41</f>
        <v>22.14</v>
      </c>
      <c r="J41" s="573">
        <f>'McGuirks Sterling'!F41</f>
        <v>28.782000000000004</v>
      </c>
      <c r="K41" s="580">
        <f>'McGuirks Sterling'!L41</f>
        <v>22.14</v>
      </c>
      <c r="L41" s="281">
        <f>McLelland!F41</f>
        <v>22.14</v>
      </c>
      <c r="M41" s="258">
        <f>'The Club Company'!F41</f>
        <v>22.14</v>
      </c>
      <c r="N41" s="281">
        <f>Marriott!F41</f>
        <v>22.14</v>
      </c>
      <c r="O41" s="258">
        <f>Burhill!F41</f>
        <v>22.14</v>
      </c>
      <c r="P41" s="281">
        <f>Decathlon!F41</f>
        <v>22.14</v>
      </c>
      <c r="S41"/>
      <c r="T41"/>
    </row>
    <row r="42" spans="1:20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09" t="str">
        <f>IF('UK Prices'!D42=0,"",'UK Prices'!D42)</f>
        <v>Stretch Pique Ribbon Placket (Athletic fit)</v>
      </c>
      <c r="E42" s="258">
        <f>'Sports Direct'!F42</f>
        <v>19.71</v>
      </c>
      <c r="F42" s="281">
        <f>'American Golf'!F42</f>
        <v>19.052999999999997</v>
      </c>
      <c r="G42" s="258">
        <f>'Direct Golf'!F42</f>
        <v>19.71</v>
      </c>
      <c r="H42" s="281">
        <f>DWSports!F42</f>
        <v>19.71</v>
      </c>
      <c r="I42" s="258">
        <f>'Crown Sports'!F42</f>
        <v>19.71</v>
      </c>
      <c r="J42" s="573">
        <f>'McGuirks Sterling'!F42</f>
        <v>25.623000000000001</v>
      </c>
      <c r="K42" s="580">
        <f>'McGuirks Sterling'!L42</f>
        <v>19.71</v>
      </c>
      <c r="L42" s="281">
        <f>McLelland!F42</f>
        <v>19.71</v>
      </c>
      <c r="M42" s="258">
        <f>'The Club Company'!F42</f>
        <v>19.71</v>
      </c>
      <c r="N42" s="281">
        <f>Marriott!F42</f>
        <v>19.71</v>
      </c>
      <c r="O42" s="258">
        <f>Burhill!F42</f>
        <v>19.71</v>
      </c>
      <c r="P42" s="281">
        <f>Decathlon!F42</f>
        <v>19.71</v>
      </c>
      <c r="S42"/>
      <c r="T42"/>
    </row>
    <row r="43" spans="1:20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IF('UK Prices'!D43=0,"",'UK Prices'!D43)</f>
        <v>FJ Perf Shirt - L/S ThermaCool</v>
      </c>
      <c r="E43" s="258">
        <f>'Sports Direct'!F43</f>
        <v>26.1</v>
      </c>
      <c r="F43" s="281">
        <f>'American Golf'!F43</f>
        <v>25.23</v>
      </c>
      <c r="G43" s="258">
        <f>'Direct Golf'!F43</f>
        <v>26.1</v>
      </c>
      <c r="H43" s="281">
        <f>DWSports!F43</f>
        <v>26.1</v>
      </c>
      <c r="I43" s="258">
        <f>'Crown Sports'!F43</f>
        <v>26.1</v>
      </c>
      <c r="J43" s="573">
        <f>'McGuirks Sterling'!F43</f>
        <v>33.930000000000007</v>
      </c>
      <c r="K43" s="580">
        <f>'McGuirks Sterling'!L43</f>
        <v>26.1</v>
      </c>
      <c r="L43" s="281">
        <f>McLelland!F43</f>
        <v>26.1</v>
      </c>
      <c r="M43" s="258">
        <f>'The Club Company'!F43</f>
        <v>26.1</v>
      </c>
      <c r="N43" s="281">
        <f>Marriott!F43</f>
        <v>26.1</v>
      </c>
      <c r="O43" s="258">
        <f>Burhill!F43</f>
        <v>26.1</v>
      </c>
      <c r="P43" s="281">
        <f>Decathlon!F43</f>
        <v>26.1</v>
      </c>
      <c r="S43"/>
      <c r="T43"/>
    </row>
    <row r="44" spans="1:20" x14ac:dyDescent="0.45">
      <c r="A44" s="194" t="e">
        <f>'ITMA Form Data'!#REF!</f>
        <v>#REF!</v>
      </c>
      <c r="B44" s="194"/>
      <c r="C44" s="478"/>
      <c r="D44" s="13" t="e">
        <f>IF('UK Prices'!D44=0,"",'UK Prices'!D44)</f>
        <v>#REF!</v>
      </c>
      <c r="E44" s="258"/>
      <c r="F44" s="281"/>
      <c r="G44" s="258"/>
      <c r="H44" s="281"/>
      <c r="I44" s="258"/>
      <c r="J44" s="573"/>
      <c r="K44" s="580"/>
      <c r="L44" s="281"/>
      <c r="M44" s="258"/>
      <c r="N44" s="281"/>
      <c r="O44" s="258"/>
      <c r="P44" s="281"/>
      <c r="S44"/>
      <c r="T44"/>
    </row>
    <row r="45" spans="1:20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IF('UK Prices'!D45=0,"",'UK Prices'!D45)</f>
        <v>FJ Perf Autumn Plaid Trouser (Athletic Fit)</v>
      </c>
      <c r="E45" s="258">
        <f>'Sports Direct'!F45</f>
        <v>31.5</v>
      </c>
      <c r="F45" s="281">
        <f>'American Golf'!F45</f>
        <v>30.45</v>
      </c>
      <c r="G45" s="258">
        <f>'Direct Golf'!F45</f>
        <v>31.5</v>
      </c>
      <c r="H45" s="281">
        <f>DWSports!F45</f>
        <v>31.5</v>
      </c>
      <c r="I45" s="258">
        <f>'Crown Sports'!F45</f>
        <v>31.5</v>
      </c>
      <c r="J45" s="573">
        <f>'McGuirks Sterling'!F45</f>
        <v>40.950000000000003</v>
      </c>
      <c r="K45" s="580">
        <f>'McGuirks Sterling'!L45</f>
        <v>31.5</v>
      </c>
      <c r="L45" s="281">
        <f>McLelland!F45</f>
        <v>31.5</v>
      </c>
      <c r="M45" s="258">
        <f>'The Club Company'!F45</f>
        <v>31.5</v>
      </c>
      <c r="N45" s="281">
        <f>Marriott!F45</f>
        <v>31.5</v>
      </c>
      <c r="O45" s="258">
        <f>Burhill!F45</f>
        <v>31.5</v>
      </c>
      <c r="P45" s="281">
        <f>Decathlon!F45</f>
        <v>31.5</v>
      </c>
      <c r="S45"/>
      <c r="T45"/>
    </row>
    <row r="46" spans="1:20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IF('UK Prices'!D46=0,"",'UK Prices'!D46)</f>
        <v>FJ Corduroy Trouser</v>
      </c>
      <c r="E46" s="258">
        <f>'Sports Direct'!F46</f>
        <v>27.720000000000002</v>
      </c>
      <c r="F46" s="281">
        <f>'American Golf'!F46</f>
        <v>26.795999999999999</v>
      </c>
      <c r="G46" s="258">
        <f>'Direct Golf'!F46</f>
        <v>27.720000000000002</v>
      </c>
      <c r="H46" s="281">
        <f>DWSports!F46</f>
        <v>27.720000000000002</v>
      </c>
      <c r="I46" s="258">
        <f>'Crown Sports'!F46</f>
        <v>27.720000000000002</v>
      </c>
      <c r="J46" s="573">
        <f>'McGuirks Sterling'!F46</f>
        <v>36.036000000000001</v>
      </c>
      <c r="K46" s="580">
        <f>'McGuirks Sterling'!L46</f>
        <v>27.720000000000002</v>
      </c>
      <c r="L46" s="281">
        <f>McLelland!F46</f>
        <v>27.720000000000002</v>
      </c>
      <c r="M46" s="258">
        <f>'The Club Company'!F46</f>
        <v>27.720000000000002</v>
      </c>
      <c r="N46" s="281">
        <f>Marriott!F46</f>
        <v>27.720000000000002</v>
      </c>
      <c r="O46" s="258">
        <f>Burhill!F46</f>
        <v>27.720000000000002</v>
      </c>
      <c r="P46" s="281">
        <f>Decathlon!F46</f>
        <v>27.720000000000002</v>
      </c>
      <c r="S46"/>
      <c r="T46"/>
    </row>
    <row r="47" spans="1:20" x14ac:dyDescent="0.45">
      <c r="A47" s="194" t="e">
        <f>'ITMA Form Data'!#REF!</f>
        <v>#REF!</v>
      </c>
      <c r="B47" s="194"/>
      <c r="C47" s="478"/>
      <c r="D47" s="21" t="e">
        <f>IF('UK Prices'!D47=0,"",'UK Prices'!D47)</f>
        <v>#REF!</v>
      </c>
      <c r="E47" s="258"/>
      <c r="F47" s="281"/>
      <c r="G47" s="258"/>
      <c r="H47" s="281"/>
      <c r="I47" s="258"/>
      <c r="J47" s="573"/>
      <c r="K47" s="580"/>
      <c r="L47" s="281"/>
      <c r="M47" s="258"/>
      <c r="N47" s="281"/>
      <c r="O47" s="258"/>
      <c r="P47" s="281"/>
      <c r="S47"/>
      <c r="T47"/>
    </row>
    <row r="48" spans="1:20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IF('UK Prices'!D48=0,"",'UK Prices'!D48)</f>
        <v>Womens FJ HydroLite Rain Jacket</v>
      </c>
      <c r="E48" s="258">
        <f>'Sports Direct'!F48</f>
        <v>62.460000000000008</v>
      </c>
      <c r="F48" s="281">
        <f>'American Golf'!F48</f>
        <v>60.378000000000007</v>
      </c>
      <c r="G48" s="258">
        <f>'Direct Golf'!F48</f>
        <v>62.460000000000008</v>
      </c>
      <c r="H48" s="281">
        <f>DWSports!F48</f>
        <v>62.460000000000008</v>
      </c>
      <c r="I48" s="258">
        <f>'Crown Sports'!F48</f>
        <v>62.460000000000008</v>
      </c>
      <c r="J48" s="573">
        <f>'McGuirks Sterling'!F48</f>
        <v>81.198000000000008</v>
      </c>
      <c r="K48" s="580">
        <f>'McGuirks Sterling'!L48</f>
        <v>62.460000000000008</v>
      </c>
      <c r="L48" s="281">
        <f>McLelland!F48</f>
        <v>62.460000000000008</v>
      </c>
      <c r="M48" s="258">
        <f>'The Club Company'!F48</f>
        <v>62.460000000000008</v>
      </c>
      <c r="N48" s="281">
        <f>Marriott!F48</f>
        <v>62.460000000000008</v>
      </c>
      <c r="O48" s="258">
        <f>Burhill!F48</f>
        <v>62.460000000000008</v>
      </c>
      <c r="P48" s="281">
        <f>Decathlon!F48</f>
        <v>62.460000000000008</v>
      </c>
      <c r="S48"/>
      <c r="T48"/>
    </row>
    <row r="49" spans="1:20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IF('UK Prices'!D49=0,"",'UK Prices'!D49)</f>
        <v>Womens FJ HydroLite Rain Trousers</v>
      </c>
      <c r="E49" s="258">
        <f>'Sports Direct'!F49</f>
        <v>41.31</v>
      </c>
      <c r="F49" s="281">
        <f>'American Golf'!F49</f>
        <v>39.933</v>
      </c>
      <c r="G49" s="258">
        <f>'Direct Golf'!F49</f>
        <v>41.31</v>
      </c>
      <c r="H49" s="281">
        <f>DWSports!F49</f>
        <v>41.31</v>
      </c>
      <c r="I49" s="258">
        <f>'Crown Sports'!F49</f>
        <v>41.31</v>
      </c>
      <c r="J49" s="573">
        <f>'McGuirks Sterling'!F49</f>
        <v>53.703000000000003</v>
      </c>
      <c r="K49" s="580">
        <f>'McGuirks Sterling'!L49</f>
        <v>41.31</v>
      </c>
      <c r="L49" s="281">
        <f>McLelland!F49</f>
        <v>41.31</v>
      </c>
      <c r="M49" s="258">
        <f>'The Club Company'!F49</f>
        <v>41.31</v>
      </c>
      <c r="N49" s="281">
        <f>Marriott!F49</f>
        <v>41.31</v>
      </c>
      <c r="O49" s="258">
        <f>Burhill!F49</f>
        <v>41.31</v>
      </c>
      <c r="P49" s="281">
        <f>Decathlon!F49</f>
        <v>41.31</v>
      </c>
      <c r="S49"/>
      <c r="T49"/>
    </row>
    <row r="50" spans="1:20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IF('UK Prices'!D50=0,"",'UK Prices'!D50)</f>
        <v>Womens Thermal Base Layer Mock</v>
      </c>
      <c r="E50" s="258">
        <f>'Sports Direct'!F50</f>
        <v>18.63</v>
      </c>
      <c r="F50" s="281">
        <f>'American Golf'!F50</f>
        <v>18.009</v>
      </c>
      <c r="G50" s="258">
        <f>'Direct Golf'!F50</f>
        <v>18.63</v>
      </c>
      <c r="H50" s="281">
        <f>DWSports!F50</f>
        <v>18.63</v>
      </c>
      <c r="I50" s="258">
        <f>'Crown Sports'!F50</f>
        <v>18.63</v>
      </c>
      <c r="J50" s="573">
        <f>'McGuirks Sterling'!F50</f>
        <v>24.219000000000001</v>
      </c>
      <c r="K50" s="580">
        <f>'McGuirks Sterling'!L50</f>
        <v>18.63</v>
      </c>
      <c r="L50" s="281">
        <f>McLelland!F50</f>
        <v>18.63</v>
      </c>
      <c r="M50" s="258">
        <f>'The Club Company'!F50</f>
        <v>18.63</v>
      </c>
      <c r="N50" s="281">
        <f>Marriott!F50</f>
        <v>18.63</v>
      </c>
      <c r="O50" s="258">
        <f>Burhill!F50</f>
        <v>18.63</v>
      </c>
      <c r="P50" s="281">
        <f>Decathlon!F50</f>
        <v>18.63</v>
      </c>
      <c r="S50"/>
      <c r="T50"/>
    </row>
    <row r="51" spans="1:20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IF('UK Prices'!D51=0,"",'UK Prices'!D51)</f>
        <v>Womens Thermal Base Layer Crew</v>
      </c>
      <c r="E51" s="258">
        <f>'Sports Direct'!F51</f>
        <v>17.91</v>
      </c>
      <c r="F51" s="281">
        <f>'American Golf'!F51</f>
        <v>17.312999999999999</v>
      </c>
      <c r="G51" s="258">
        <f>'Direct Golf'!F51</f>
        <v>17.91</v>
      </c>
      <c r="H51" s="281">
        <f>DWSports!F51</f>
        <v>17.91</v>
      </c>
      <c r="I51" s="258">
        <f>'Crown Sports'!F51</f>
        <v>17.91</v>
      </c>
      <c r="J51" s="573">
        <f>'McGuirks Sterling'!F51</f>
        <v>23.282999999999998</v>
      </c>
      <c r="K51" s="580">
        <f>'McGuirks Sterling'!L51</f>
        <v>17.91</v>
      </c>
      <c r="L51" s="281">
        <f>McLelland!F51</f>
        <v>17.91</v>
      </c>
      <c r="M51" s="258">
        <f>'The Club Company'!F51</f>
        <v>17.91</v>
      </c>
      <c r="N51" s="281">
        <f>Marriott!F51</f>
        <v>17.91</v>
      </c>
      <c r="O51" s="258">
        <f>Burhill!F51</f>
        <v>17.91</v>
      </c>
      <c r="P51" s="281">
        <f>Decathlon!F51</f>
        <v>17.91</v>
      </c>
      <c r="S51"/>
      <c r="T51"/>
    </row>
    <row r="52" spans="1:20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IF('UK Prices'!D52=0,"",'UK Prices'!D52)</f>
        <v>Womens Quilted Jacket</v>
      </c>
      <c r="E52" s="258">
        <f>'Sports Direct'!F52</f>
        <v>40.5</v>
      </c>
      <c r="F52" s="281">
        <f>'American Golf'!F52</f>
        <v>39.15</v>
      </c>
      <c r="G52" s="258">
        <f>'Direct Golf'!F52</f>
        <v>40.5</v>
      </c>
      <c r="H52" s="281">
        <f>DWSports!F52</f>
        <v>40.5</v>
      </c>
      <c r="I52" s="258">
        <f>'Crown Sports'!F52</f>
        <v>40.5</v>
      </c>
      <c r="J52" s="573">
        <f>'McGuirks Sterling'!F52</f>
        <v>52.65</v>
      </c>
      <c r="K52" s="580">
        <f>'McGuirks Sterling'!L52</f>
        <v>40.5</v>
      </c>
      <c r="L52" s="281">
        <f>McLelland!F52</f>
        <v>40.5</v>
      </c>
      <c r="M52" s="258">
        <f>'The Club Company'!F52</f>
        <v>40.5</v>
      </c>
      <c r="N52" s="281">
        <f>Marriott!F52</f>
        <v>40.5</v>
      </c>
      <c r="O52" s="258">
        <f>Burhill!F52</f>
        <v>40.5</v>
      </c>
      <c r="P52" s="281">
        <f>Decathlon!F52</f>
        <v>40.5</v>
      </c>
      <c r="S52"/>
      <c r="T52"/>
    </row>
    <row r="53" spans="1:20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IF('UK Prices'!D53=0,"",'UK Prices'!D53)</f>
        <v>Womens Softshell Jacket</v>
      </c>
      <c r="E53" s="258">
        <f>'Sports Direct'!F53</f>
        <v>40.5</v>
      </c>
      <c r="F53" s="281">
        <f>'American Golf'!F53</f>
        <v>39.15</v>
      </c>
      <c r="G53" s="258">
        <f>'Direct Golf'!F53</f>
        <v>40.5</v>
      </c>
      <c r="H53" s="281">
        <f>DWSports!F53</f>
        <v>40.5</v>
      </c>
      <c r="I53" s="258">
        <f>'Crown Sports'!F53</f>
        <v>40.5</v>
      </c>
      <c r="J53" s="573">
        <f>'McGuirks Sterling'!F53</f>
        <v>52.65</v>
      </c>
      <c r="K53" s="580">
        <f>'McGuirks Sterling'!L53</f>
        <v>40.5</v>
      </c>
      <c r="L53" s="281">
        <f>McLelland!F53</f>
        <v>40.5</v>
      </c>
      <c r="M53" s="258">
        <f>'The Club Company'!F53</f>
        <v>40.5</v>
      </c>
      <c r="N53" s="281">
        <f>Marriott!F53</f>
        <v>40.5</v>
      </c>
      <c r="O53" s="258">
        <f>Burhill!F53</f>
        <v>40.5</v>
      </c>
      <c r="P53" s="281">
        <f>Decathlon!F53</f>
        <v>40.5</v>
      </c>
      <c r="S53"/>
      <c r="T53"/>
    </row>
    <row r="54" spans="1:20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IF('UK Prices'!D54=0,"",'UK Prices'!D54)</f>
        <v>Womens Quilted Vest</v>
      </c>
      <c r="E54" s="258">
        <f>'Sports Direct'!F54</f>
        <v>36</v>
      </c>
      <c r="F54" s="281">
        <f>'American Golf'!F54</f>
        <v>34.799999999999997</v>
      </c>
      <c r="G54" s="258">
        <f>'Direct Golf'!F54</f>
        <v>36</v>
      </c>
      <c r="H54" s="281">
        <f>DWSports!F54</f>
        <v>36</v>
      </c>
      <c r="I54" s="258">
        <f>'Crown Sports'!F54</f>
        <v>36</v>
      </c>
      <c r="J54" s="573">
        <f>'McGuirks Sterling'!F54</f>
        <v>46.800000000000004</v>
      </c>
      <c r="K54" s="580">
        <f>'McGuirks Sterling'!L54</f>
        <v>36</v>
      </c>
      <c r="L54" s="281">
        <f>McLelland!F54</f>
        <v>36</v>
      </c>
      <c r="M54" s="258">
        <f>'The Club Company'!F54</f>
        <v>36</v>
      </c>
      <c r="N54" s="281">
        <f>Marriott!F54</f>
        <v>36</v>
      </c>
      <c r="O54" s="258">
        <f>Burhill!F54</f>
        <v>36</v>
      </c>
      <c r="P54" s="281">
        <f>Decathlon!F54</f>
        <v>36</v>
      </c>
      <c r="S54"/>
      <c r="T54"/>
    </row>
    <row r="55" spans="1:20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IF('UK Prices'!D55=0,"",'UK Prices'!D55)</f>
        <v>Womens Hybrid Vest</v>
      </c>
      <c r="E55" s="258">
        <f>'Sports Direct'!F55</f>
        <v>36</v>
      </c>
      <c r="F55" s="281">
        <f>'American Golf'!F55</f>
        <v>34.799999999999997</v>
      </c>
      <c r="G55" s="258">
        <f>'Direct Golf'!F55</f>
        <v>36</v>
      </c>
      <c r="H55" s="281">
        <f>DWSports!F55</f>
        <v>36</v>
      </c>
      <c r="I55" s="258">
        <f>'Crown Sports'!F55</f>
        <v>36</v>
      </c>
      <c r="J55" s="573">
        <f>'McGuirks Sterling'!F55</f>
        <v>46.800000000000004</v>
      </c>
      <c r="K55" s="580">
        <f>'McGuirks Sterling'!L55</f>
        <v>36</v>
      </c>
      <c r="L55" s="281">
        <f>McLelland!F55</f>
        <v>36</v>
      </c>
      <c r="M55" s="258">
        <f>'The Club Company'!F55</f>
        <v>36</v>
      </c>
      <c r="N55" s="281">
        <f>Marriott!F55</f>
        <v>36</v>
      </c>
      <c r="O55" s="258">
        <f>Burhill!F55</f>
        <v>36</v>
      </c>
      <c r="P55" s="281">
        <f>Decathlon!F55</f>
        <v>36</v>
      </c>
      <c r="S55"/>
      <c r="T55"/>
    </row>
    <row r="56" spans="1:20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IF('UK Prices'!D56=0,"",'UK Prices'!D56)</f>
        <v>Womens FJ Brushed Chill-Out</v>
      </c>
      <c r="E56" s="258">
        <f>'Sports Direct'!F56</f>
        <v>22.95</v>
      </c>
      <c r="F56" s="281">
        <f>'American Golf'!F56</f>
        <v>22.184999999999999</v>
      </c>
      <c r="G56" s="258">
        <f>'Direct Golf'!F56</f>
        <v>22.95</v>
      </c>
      <c r="H56" s="281">
        <f>DWSports!F56</f>
        <v>22.95</v>
      </c>
      <c r="I56" s="258">
        <f>'Crown Sports'!F56</f>
        <v>22.95</v>
      </c>
      <c r="J56" s="573">
        <f>'McGuirks Sterling'!F56</f>
        <v>29.835000000000001</v>
      </c>
      <c r="K56" s="580">
        <f>'McGuirks Sterling'!L56</f>
        <v>22.95</v>
      </c>
      <c r="L56" s="281">
        <f>McLelland!F56</f>
        <v>22.95</v>
      </c>
      <c r="M56" s="258">
        <f>'The Club Company'!F56</f>
        <v>22.95</v>
      </c>
      <c r="N56" s="281">
        <f>Marriott!F56</f>
        <v>22.95</v>
      </c>
      <c r="O56" s="258">
        <f>Burhill!F56</f>
        <v>22.95</v>
      </c>
      <c r="P56" s="281">
        <f>Decathlon!F56</f>
        <v>22.95</v>
      </c>
      <c r="S56"/>
      <c r="T56"/>
    </row>
    <row r="57" spans="1:20" x14ac:dyDescent="0.45">
      <c r="A57" s="194" t="e">
        <f>'ITMA Form Data'!#REF!</f>
        <v>#REF!</v>
      </c>
      <c r="B57" s="194"/>
      <c r="C57" s="478"/>
      <c r="D57" s="21" t="e">
        <f>IF('UK Prices'!D57=0,"",'UK Prices'!D57)</f>
        <v>#REF!</v>
      </c>
      <c r="E57" s="258"/>
      <c r="F57" s="281"/>
      <c r="G57" s="258"/>
      <c r="H57" s="281"/>
      <c r="I57" s="258"/>
      <c r="J57" s="573"/>
      <c r="K57" s="580"/>
      <c r="L57" s="281"/>
      <c r="M57" s="258"/>
      <c r="N57" s="281"/>
      <c r="O57" s="258"/>
      <c r="P57" s="281"/>
      <c r="S57"/>
      <c r="T57"/>
    </row>
    <row r="58" spans="1:20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15" t="str">
        <f>IF('UK Prices'!D58=0,"",'UK Prices'!D58)</f>
        <v>Junior FJ Textured Chill-Out 1/4 zip</v>
      </c>
      <c r="E58" s="258">
        <f>'Sports Direct'!F58</f>
        <v>18.900000000000002</v>
      </c>
      <c r="F58" s="281">
        <f>'American Golf'!F58</f>
        <v>18.27</v>
      </c>
      <c r="G58" s="258">
        <f>'Direct Golf'!F58</f>
        <v>18.900000000000002</v>
      </c>
      <c r="H58" s="281">
        <f>DWSports!F58</f>
        <v>18.900000000000002</v>
      </c>
      <c r="I58" s="258">
        <f>'Crown Sports'!F58</f>
        <v>18.900000000000002</v>
      </c>
      <c r="J58" s="573"/>
      <c r="K58" s="580">
        <f>'McGuirks Sterling'!L58</f>
        <v>18.900000000000002</v>
      </c>
      <c r="L58" s="281">
        <f>McLelland!F58</f>
        <v>18.900000000000002</v>
      </c>
      <c r="M58" s="258">
        <f>'The Club Company'!F58</f>
        <v>18.900000000000002</v>
      </c>
      <c r="N58" s="281">
        <f>Marriott!F58</f>
        <v>18.900000000000002</v>
      </c>
      <c r="O58" s="258">
        <f>Burhill!F58</f>
        <v>18.900000000000002</v>
      </c>
      <c r="P58" s="281">
        <f>Decathlon!F58</f>
        <v>18.900000000000002</v>
      </c>
      <c r="S58"/>
      <c r="T58"/>
    </row>
    <row r="59" spans="1:20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IF('UK Prices'!D59=0,"",'UK Prices'!D59)</f>
        <v>#REF!</v>
      </c>
      <c r="E59" s="258">
        <f>'Sports Direct'!F59</f>
        <v>19.53</v>
      </c>
      <c r="F59" s="281">
        <f>'American Golf'!F59</f>
        <v>18.878999999999998</v>
      </c>
      <c r="G59" s="258">
        <f>'Direct Golf'!F59</f>
        <v>19.53</v>
      </c>
      <c r="H59" s="281">
        <f>DWSports!F59</f>
        <v>19.53</v>
      </c>
      <c r="I59" s="258">
        <f>'Crown Sports'!F59</f>
        <v>19.53</v>
      </c>
      <c r="J59" s="573">
        <f>'McGuirks Sterling'!F59</f>
        <v>25.389000000000003</v>
      </c>
      <c r="K59" s="580">
        <f>'McGuirks Sterling'!L59</f>
        <v>19.53</v>
      </c>
      <c r="L59" s="281">
        <f>McLelland!F59</f>
        <v>19.53</v>
      </c>
      <c r="M59" s="258">
        <f>'The Club Company'!F59</f>
        <v>19.53</v>
      </c>
      <c r="N59" s="281">
        <f>Marriott!F59</f>
        <v>19.53</v>
      </c>
      <c r="O59" s="258">
        <f>Burhill!F59</f>
        <v>19.53</v>
      </c>
      <c r="P59" s="281">
        <f>Decathlon!F59</f>
        <v>19.53</v>
      </c>
      <c r="S59"/>
      <c r="T59"/>
    </row>
    <row r="60" spans="1:20" x14ac:dyDescent="0.45">
      <c r="A60" s="285"/>
      <c r="B60" s="285"/>
      <c r="C60" s="285"/>
      <c r="D60" s="23"/>
      <c r="E60"/>
      <c r="F60" s="280"/>
      <c r="G60"/>
      <c r="H60" s="280"/>
      <c r="I60"/>
      <c r="J60" s="574"/>
      <c r="K60" s="419"/>
      <c r="L60" s="280"/>
      <c r="M60"/>
      <c r="N60" s="280"/>
      <c r="O60"/>
      <c r="P60" s="280"/>
      <c r="S60"/>
      <c r="T60"/>
    </row>
    <row r="61" spans="1:20" x14ac:dyDescent="0.45">
      <c r="A61" s="285"/>
      <c r="B61" s="285"/>
      <c r="C61" s="285"/>
      <c r="D61" s="23"/>
      <c r="E61"/>
      <c r="F61" s="280"/>
      <c r="G61"/>
      <c r="H61" s="280"/>
      <c r="I61"/>
      <c r="J61" s="574"/>
      <c r="K61" s="419"/>
      <c r="L61" s="280"/>
      <c r="M61"/>
      <c r="N61" s="280"/>
      <c r="O61"/>
      <c r="P61" s="280"/>
      <c r="S61"/>
      <c r="T61"/>
    </row>
    <row r="62" spans="1:20" x14ac:dyDescent="0.45">
      <c r="A62" s="285"/>
      <c r="B62" s="285"/>
      <c r="C62" s="285"/>
      <c r="D62" s="23"/>
      <c r="E62"/>
      <c r="F62" s="280"/>
      <c r="G62"/>
      <c r="H62" s="280"/>
      <c r="I62"/>
      <c r="J62" s="574"/>
      <c r="K62" s="419"/>
      <c r="L62" s="280"/>
      <c r="M62"/>
      <c r="N62" s="280"/>
      <c r="O62"/>
      <c r="P62" s="280"/>
      <c r="S62"/>
      <c r="T62"/>
    </row>
    <row r="63" spans="1:20" x14ac:dyDescent="0.45">
      <c r="A63" s="285"/>
      <c r="B63" s="285"/>
      <c r="C63" s="285"/>
      <c r="D63" s="23"/>
      <c r="E63"/>
      <c r="F63" s="280"/>
      <c r="G63"/>
      <c r="H63" s="280"/>
      <c r="I63"/>
      <c r="J63" s="574"/>
      <c r="K63" s="419"/>
      <c r="L63" s="280"/>
      <c r="M63"/>
      <c r="N63" s="280"/>
      <c r="O63"/>
      <c r="P63" s="280"/>
      <c r="S63"/>
      <c r="T63"/>
    </row>
    <row r="64" spans="1:20" x14ac:dyDescent="0.45">
      <c r="A64" s="285"/>
      <c r="B64" s="285"/>
      <c r="C64" s="285"/>
      <c r="D64" s="23"/>
      <c r="E64"/>
      <c r="F64" s="280"/>
      <c r="G64"/>
      <c r="H64" s="280"/>
      <c r="I64"/>
      <c r="J64" s="574"/>
      <c r="K64" s="419"/>
      <c r="L64" s="280"/>
      <c r="M64"/>
      <c r="N64" s="280"/>
      <c r="O64"/>
      <c r="P64" s="280"/>
      <c r="S64"/>
      <c r="T64"/>
    </row>
    <row r="65" spans="1:20" x14ac:dyDescent="0.45">
      <c r="A65" s="285"/>
      <c r="B65" s="285"/>
      <c r="C65" s="285"/>
      <c r="D65" s="23"/>
      <c r="E65"/>
      <c r="F65" s="280"/>
      <c r="G65"/>
      <c r="H65" s="280"/>
      <c r="I65"/>
      <c r="J65" s="574"/>
      <c r="K65" s="419"/>
      <c r="L65" s="280"/>
      <c r="M65"/>
      <c r="N65" s="280"/>
      <c r="O65"/>
      <c r="P65" s="280"/>
      <c r="S65"/>
      <c r="T65"/>
    </row>
    <row r="66" spans="1:20" x14ac:dyDescent="0.45">
      <c r="A66" s="285"/>
      <c r="B66" s="285"/>
      <c r="C66" s="285"/>
      <c r="D66" s="23"/>
      <c r="E66"/>
      <c r="F66" s="280"/>
      <c r="G66"/>
      <c r="H66" s="280"/>
      <c r="I66"/>
      <c r="J66" s="574"/>
      <c r="K66" s="419"/>
      <c r="L66" s="280"/>
      <c r="M66"/>
      <c r="N66" s="280"/>
      <c r="O66"/>
      <c r="P66" s="280"/>
      <c r="S66"/>
      <c r="T66"/>
    </row>
    <row r="67" spans="1:20" x14ac:dyDescent="0.45">
      <c r="A67" s="285"/>
      <c r="B67" s="285"/>
      <c r="C67" s="285"/>
      <c r="D67" s="23"/>
      <c r="E67"/>
      <c r="F67" s="280"/>
      <c r="G67"/>
      <c r="H67" s="280"/>
      <c r="I67"/>
      <c r="J67" s="574"/>
      <c r="K67" s="419"/>
      <c r="L67" s="280"/>
      <c r="M67"/>
      <c r="N67" s="280"/>
      <c r="O67"/>
      <c r="P67" s="280"/>
      <c r="S67"/>
      <c r="T67"/>
    </row>
    <row r="68" spans="1:20" x14ac:dyDescent="0.45">
      <c r="A68" s="285"/>
      <c r="B68" s="285"/>
      <c r="C68" s="285"/>
      <c r="D68" s="23"/>
      <c r="E68"/>
      <c r="F68" s="280"/>
      <c r="G68"/>
      <c r="H68" s="280"/>
      <c r="I68"/>
      <c r="J68" s="574"/>
      <c r="K68" s="419"/>
      <c r="L68" s="280"/>
      <c r="M68"/>
      <c r="N68" s="280"/>
      <c r="O68"/>
      <c r="P68" s="280"/>
      <c r="S68"/>
      <c r="T68"/>
    </row>
    <row r="69" spans="1:20" x14ac:dyDescent="0.45">
      <c r="A69" s="285"/>
      <c r="B69" s="285"/>
      <c r="C69" s="285"/>
      <c r="D69" s="23"/>
      <c r="E69"/>
      <c r="F69" s="280"/>
      <c r="G69"/>
      <c r="H69" s="280"/>
      <c r="I69"/>
      <c r="J69" s="574"/>
      <c r="K69" s="419"/>
      <c r="L69" s="280"/>
      <c r="M69"/>
      <c r="N69" s="280"/>
      <c r="O69"/>
      <c r="P69" s="280"/>
      <c r="S69"/>
      <c r="T69"/>
    </row>
    <row r="70" spans="1:20" x14ac:dyDescent="0.45">
      <c r="A70" s="285"/>
      <c r="B70" s="285"/>
      <c r="C70" s="285"/>
      <c r="D70" s="23"/>
      <c r="E70"/>
      <c r="F70" s="280"/>
      <c r="G70"/>
      <c r="H70" s="280"/>
      <c r="I70"/>
      <c r="J70" s="574"/>
      <c r="K70" s="419"/>
      <c r="L70" s="280"/>
      <c r="M70"/>
      <c r="N70" s="280"/>
      <c r="O70"/>
      <c r="P70" s="280"/>
      <c r="S70"/>
      <c r="T70"/>
    </row>
    <row r="71" spans="1:20" x14ac:dyDescent="0.45">
      <c r="A71" s="285"/>
      <c r="B71" s="285"/>
      <c r="C71" s="285"/>
      <c r="D71" s="23"/>
      <c r="E71"/>
      <c r="F71" s="280"/>
      <c r="G71"/>
      <c r="H71" s="280"/>
      <c r="I71"/>
      <c r="J71" s="574"/>
      <c r="K71" s="419"/>
      <c r="L71" s="280"/>
      <c r="M71"/>
      <c r="N71" s="280"/>
      <c r="O71"/>
      <c r="P71" s="280"/>
      <c r="S71"/>
      <c r="T71"/>
    </row>
    <row r="72" spans="1:20" x14ac:dyDescent="0.45">
      <c r="A72" s="285"/>
      <c r="B72" s="285"/>
      <c r="C72" s="285"/>
      <c r="D72" s="23"/>
      <c r="E72"/>
      <c r="F72" s="280"/>
      <c r="G72"/>
      <c r="H72" s="280"/>
      <c r="I72"/>
      <c r="J72" s="574"/>
      <c r="K72" s="419"/>
      <c r="L72" s="280"/>
      <c r="M72"/>
      <c r="N72" s="280"/>
      <c r="O72"/>
      <c r="P72" s="280"/>
      <c r="S72"/>
      <c r="T72"/>
    </row>
    <row r="73" spans="1:20" x14ac:dyDescent="0.45">
      <c r="A73" s="285"/>
      <c r="B73" s="285"/>
      <c r="C73" s="285"/>
      <c r="D73" s="23"/>
      <c r="E73"/>
      <c r="F73" s="280"/>
      <c r="G73"/>
      <c r="H73" s="280"/>
      <c r="I73"/>
      <c r="J73" s="574"/>
      <c r="K73" s="419"/>
      <c r="L73" s="280"/>
      <c r="M73"/>
      <c r="N73" s="280"/>
      <c r="O73"/>
      <c r="P73" s="280"/>
      <c r="S73"/>
      <c r="T73"/>
    </row>
    <row r="74" spans="1:20" x14ac:dyDescent="0.45">
      <c r="A74" s="285"/>
      <c r="B74" s="285"/>
      <c r="C74" s="285"/>
      <c r="D74" s="23"/>
      <c r="E74"/>
      <c r="F74" s="280"/>
      <c r="G74"/>
      <c r="H74" s="280"/>
      <c r="I74"/>
      <c r="J74" s="574"/>
      <c r="K74" s="419"/>
      <c r="L74" s="280"/>
      <c r="M74"/>
      <c r="N74" s="280"/>
      <c r="O74"/>
      <c r="P74" s="280"/>
      <c r="S74"/>
      <c r="T74"/>
    </row>
    <row r="75" spans="1:20" x14ac:dyDescent="0.45">
      <c r="A75" s="285"/>
      <c r="B75" s="285"/>
      <c r="C75" s="285"/>
      <c r="D75" s="23"/>
      <c r="E75"/>
      <c r="F75" s="280"/>
      <c r="G75"/>
      <c r="H75" s="280"/>
      <c r="I75"/>
      <c r="J75" s="574"/>
      <c r="K75" s="419"/>
      <c r="L75" s="280"/>
      <c r="M75"/>
      <c r="N75" s="280"/>
      <c r="O75"/>
      <c r="P75" s="280"/>
      <c r="S75"/>
      <c r="T75"/>
    </row>
    <row r="76" spans="1:20" x14ac:dyDescent="0.45">
      <c r="A76" s="285"/>
      <c r="B76" s="285"/>
      <c r="C76" s="285"/>
      <c r="D76" s="23"/>
      <c r="E76"/>
      <c r="F76" s="280"/>
      <c r="G76"/>
      <c r="H76" s="280"/>
      <c r="I76"/>
      <c r="J76" s="574"/>
      <c r="K76" s="419"/>
      <c r="L76" s="280"/>
      <c r="M76"/>
      <c r="N76" s="280"/>
      <c r="O76"/>
      <c r="P76" s="280"/>
      <c r="S76"/>
      <c r="T76"/>
    </row>
    <row r="77" spans="1:20" x14ac:dyDescent="0.45">
      <c r="A77" s="285"/>
      <c r="B77" s="285"/>
      <c r="C77" s="285"/>
      <c r="D77" s="23"/>
      <c r="E77"/>
      <c r="F77" s="280"/>
      <c r="G77"/>
      <c r="H77" s="280"/>
      <c r="I77"/>
      <c r="J77" s="574"/>
      <c r="K77" s="419"/>
      <c r="L77" s="280"/>
      <c r="M77"/>
      <c r="N77" s="280"/>
      <c r="O77"/>
      <c r="P77" s="280"/>
      <c r="S77"/>
      <c r="T77"/>
    </row>
    <row r="78" spans="1:20" x14ac:dyDescent="0.45">
      <c r="A78" s="285"/>
      <c r="B78" s="285"/>
      <c r="C78" s="285"/>
      <c r="D78" s="23"/>
      <c r="E78"/>
      <c r="F78" s="280"/>
      <c r="G78"/>
      <c r="H78" s="280"/>
      <c r="I78"/>
      <c r="J78" s="574"/>
      <c r="K78" s="419"/>
      <c r="L78" s="280"/>
      <c r="M78"/>
      <c r="N78" s="280"/>
      <c r="O78"/>
      <c r="P78" s="280"/>
      <c r="S78"/>
      <c r="T78"/>
    </row>
    <row r="79" spans="1:20" x14ac:dyDescent="0.45">
      <c r="A79" s="285"/>
      <c r="B79" s="285"/>
      <c r="C79" s="285"/>
      <c r="D79" s="23"/>
      <c r="E79"/>
      <c r="F79" s="280"/>
      <c r="G79"/>
      <c r="H79" s="280"/>
      <c r="I79"/>
      <c r="J79" s="574"/>
      <c r="K79" s="419"/>
      <c r="L79" s="280"/>
      <c r="M79"/>
      <c r="N79" s="280"/>
      <c r="O79"/>
      <c r="P79" s="280"/>
      <c r="S79"/>
      <c r="T79"/>
    </row>
    <row r="80" spans="1:20" x14ac:dyDescent="0.45">
      <c r="A80" s="285"/>
      <c r="B80" s="285"/>
      <c r="C80" s="285"/>
      <c r="D80" s="23"/>
      <c r="E80"/>
      <c r="F80" s="280"/>
      <c r="G80"/>
      <c r="H80" s="280"/>
      <c r="I80"/>
      <c r="J80" s="574"/>
      <c r="K80" s="419"/>
      <c r="L80" s="280"/>
      <c r="M80"/>
      <c r="N80" s="280"/>
      <c r="O80"/>
      <c r="P80" s="280"/>
      <c r="S80"/>
      <c r="T80"/>
    </row>
    <row r="81" spans="1:20" x14ac:dyDescent="0.45">
      <c r="A81" s="285"/>
      <c r="B81" s="285"/>
      <c r="C81" s="285"/>
      <c r="D81" s="23"/>
      <c r="E81"/>
      <c r="F81" s="280"/>
      <c r="G81"/>
      <c r="H81" s="280"/>
      <c r="I81"/>
      <c r="J81" s="574"/>
      <c r="K81" s="419"/>
      <c r="L81" s="280"/>
      <c r="M81"/>
      <c r="N81" s="280"/>
      <c r="O81"/>
      <c r="P81" s="280"/>
      <c r="S81"/>
      <c r="T81"/>
    </row>
    <row r="82" spans="1:20" x14ac:dyDescent="0.45">
      <c r="A82" s="285"/>
      <c r="B82" s="285"/>
      <c r="C82" s="285"/>
      <c r="D82" s="23"/>
      <c r="E82"/>
      <c r="F82" s="280"/>
      <c r="G82"/>
      <c r="H82" s="280"/>
      <c r="I82"/>
      <c r="J82" s="574"/>
      <c r="K82" s="419"/>
      <c r="L82" s="280"/>
      <c r="M82"/>
      <c r="N82" s="280"/>
      <c r="O82"/>
      <c r="P82" s="280"/>
      <c r="S82"/>
      <c r="T82"/>
    </row>
    <row r="83" spans="1:20" x14ac:dyDescent="0.45">
      <c r="A83" s="285"/>
      <c r="B83" s="285"/>
      <c r="C83" s="285"/>
      <c r="D83" s="23"/>
      <c r="E83"/>
      <c r="F83" s="280"/>
      <c r="G83"/>
      <c r="H83" s="280"/>
      <c r="I83"/>
      <c r="J83" s="574"/>
      <c r="K83" s="419"/>
      <c r="L83" s="280"/>
      <c r="M83"/>
      <c r="N83" s="280"/>
      <c r="O83"/>
      <c r="P83" s="280"/>
      <c r="S83"/>
      <c r="T83"/>
    </row>
    <row r="84" spans="1:20" x14ac:dyDescent="0.45">
      <c r="A84" s="285"/>
      <c r="B84" s="285"/>
      <c r="C84" s="285"/>
      <c r="D84" s="23"/>
      <c r="E84"/>
      <c r="F84" s="280"/>
      <c r="G84"/>
      <c r="H84" s="280"/>
      <c r="I84"/>
      <c r="J84" s="574"/>
      <c r="K84" s="419"/>
      <c r="L84" s="280"/>
      <c r="M84"/>
      <c r="N84" s="280"/>
      <c r="O84"/>
      <c r="P84" s="280"/>
      <c r="S84"/>
      <c r="T84"/>
    </row>
    <row r="85" spans="1:20" x14ac:dyDescent="0.45">
      <c r="A85" s="285"/>
      <c r="B85" s="285"/>
      <c r="C85" s="285"/>
      <c r="D85" s="23"/>
      <c r="E85"/>
      <c r="F85" s="280"/>
      <c r="G85"/>
      <c r="H85" s="280"/>
      <c r="I85"/>
      <c r="J85" s="574"/>
      <c r="K85" s="419"/>
      <c r="L85" s="280"/>
      <c r="M85"/>
      <c r="N85" s="280"/>
      <c r="O85"/>
      <c r="P85" s="280"/>
      <c r="S85"/>
      <c r="T85"/>
    </row>
    <row r="86" spans="1:20" x14ac:dyDescent="0.45">
      <c r="A86" s="285"/>
      <c r="B86" s="285"/>
      <c r="C86" s="285"/>
      <c r="D86" s="23"/>
      <c r="E86"/>
      <c r="F86" s="280"/>
      <c r="G86"/>
      <c r="H86" s="280"/>
      <c r="I86"/>
      <c r="J86" s="574"/>
      <c r="K86" s="419"/>
      <c r="L86" s="280"/>
      <c r="M86"/>
      <c r="N86" s="280"/>
      <c r="O86"/>
      <c r="P86" s="280"/>
      <c r="S86"/>
      <c r="T86"/>
    </row>
    <row r="87" spans="1:20" x14ac:dyDescent="0.45">
      <c r="A87" s="285"/>
      <c r="B87" s="285"/>
      <c r="C87" s="285"/>
      <c r="D87" s="23"/>
      <c r="E87"/>
      <c r="F87" s="280"/>
      <c r="G87"/>
      <c r="H87" s="280"/>
      <c r="I87"/>
      <c r="J87" s="574"/>
      <c r="K87" s="419"/>
      <c r="L87" s="280"/>
      <c r="M87"/>
      <c r="N87" s="280"/>
      <c r="O87"/>
      <c r="P87" s="280"/>
      <c r="S87"/>
      <c r="T87"/>
    </row>
    <row r="88" spans="1:20" x14ac:dyDescent="0.45">
      <c r="A88" s="285"/>
      <c r="B88" s="285"/>
      <c r="C88" s="285"/>
      <c r="D88" s="23"/>
      <c r="E88"/>
      <c r="F88" s="280"/>
      <c r="G88"/>
      <c r="H88" s="280"/>
      <c r="I88"/>
      <c r="J88" s="574"/>
      <c r="K88" s="419"/>
      <c r="L88" s="280"/>
      <c r="M88"/>
      <c r="N88" s="280"/>
      <c r="O88"/>
      <c r="P88" s="280"/>
      <c r="S88"/>
      <c r="T88"/>
    </row>
    <row r="89" spans="1:20" x14ac:dyDescent="0.45">
      <c r="A89" s="285"/>
      <c r="B89" s="285"/>
      <c r="C89" s="285"/>
      <c r="D89" s="23"/>
      <c r="E89"/>
      <c r="F89" s="280"/>
      <c r="G89"/>
      <c r="H89" s="280"/>
      <c r="I89"/>
      <c r="J89" s="574"/>
      <c r="K89" s="419"/>
      <c r="L89" s="280"/>
      <c r="M89"/>
      <c r="N89" s="280"/>
      <c r="O89"/>
      <c r="P89" s="280"/>
      <c r="S89"/>
      <c r="T89"/>
    </row>
    <row r="90" spans="1:20" x14ac:dyDescent="0.45">
      <c r="A90" s="285"/>
      <c r="B90" s="285"/>
      <c r="C90" s="285"/>
      <c r="D90" s="23"/>
      <c r="E90"/>
      <c r="F90" s="280"/>
      <c r="G90"/>
      <c r="H90" s="280"/>
      <c r="I90"/>
      <c r="J90" s="574"/>
      <c r="K90" s="419"/>
      <c r="L90" s="280"/>
      <c r="M90"/>
      <c r="N90" s="280"/>
      <c r="O90"/>
      <c r="P90" s="280"/>
      <c r="S90"/>
      <c r="T90"/>
    </row>
    <row r="91" spans="1:20" x14ac:dyDescent="0.45">
      <c r="A91" s="285"/>
      <c r="B91" s="285"/>
      <c r="C91" s="285"/>
      <c r="D91" s="23"/>
      <c r="E91"/>
      <c r="F91" s="280"/>
      <c r="G91"/>
      <c r="H91" s="280"/>
      <c r="I91"/>
      <c r="J91" s="574"/>
      <c r="K91" s="419"/>
      <c r="L91" s="280"/>
      <c r="M91"/>
      <c r="N91" s="280"/>
      <c r="O91"/>
      <c r="P91" s="280"/>
      <c r="S91"/>
      <c r="T91"/>
    </row>
    <row r="92" spans="1:20" x14ac:dyDescent="0.45">
      <c r="A92" s="285"/>
      <c r="B92" s="285"/>
      <c r="C92" s="285"/>
      <c r="D92" s="23"/>
      <c r="E92"/>
      <c r="F92" s="280"/>
      <c r="G92"/>
      <c r="H92" s="280"/>
      <c r="I92"/>
      <c r="J92" s="574"/>
      <c r="K92" s="419"/>
      <c r="L92" s="280"/>
      <c r="M92"/>
      <c r="N92" s="280"/>
      <c r="O92"/>
      <c r="P92" s="280"/>
      <c r="S92"/>
      <c r="T92"/>
    </row>
    <row r="93" spans="1:20" x14ac:dyDescent="0.45">
      <c r="A93" s="285"/>
      <c r="B93" s="285"/>
      <c r="C93" s="285"/>
      <c r="D93" s="23"/>
      <c r="E93"/>
      <c r="F93" s="280"/>
      <c r="G93"/>
      <c r="H93" s="280"/>
      <c r="I93"/>
      <c r="J93" s="574"/>
      <c r="K93" s="419"/>
      <c r="L93" s="280"/>
      <c r="M93"/>
      <c r="N93" s="280"/>
      <c r="O93"/>
      <c r="P93" s="280"/>
      <c r="S93"/>
      <c r="T93"/>
    </row>
    <row r="94" spans="1:20" x14ac:dyDescent="0.45">
      <c r="A94" s="285"/>
      <c r="B94" s="285"/>
      <c r="C94" s="285"/>
      <c r="D94" s="23"/>
      <c r="E94"/>
      <c r="F94" s="280"/>
      <c r="G94"/>
      <c r="H94" s="280"/>
      <c r="I94"/>
      <c r="J94" s="574"/>
      <c r="K94" s="419"/>
      <c r="L94" s="280"/>
      <c r="M94"/>
      <c r="N94" s="280"/>
      <c r="O94"/>
      <c r="P94" s="280"/>
      <c r="S94"/>
      <c r="T94"/>
    </row>
    <row r="95" spans="1:20" x14ac:dyDescent="0.45">
      <c r="A95" s="285"/>
      <c r="B95" s="285"/>
      <c r="C95" s="285"/>
      <c r="D95" s="23"/>
      <c r="E95"/>
      <c r="F95" s="280"/>
      <c r="G95"/>
      <c r="H95" s="280"/>
      <c r="I95"/>
      <c r="J95" s="574"/>
      <c r="K95" s="419"/>
      <c r="L95" s="280"/>
      <c r="M95"/>
      <c r="N95" s="280"/>
      <c r="O95"/>
      <c r="P95" s="280"/>
      <c r="S95"/>
      <c r="T95"/>
    </row>
    <row r="96" spans="1:20" x14ac:dyDescent="0.45">
      <c r="A96" s="285"/>
      <c r="B96" s="285"/>
      <c r="C96" s="285"/>
      <c r="D96" s="23"/>
      <c r="E96"/>
      <c r="F96" s="280"/>
      <c r="G96"/>
      <c r="H96" s="280"/>
      <c r="I96"/>
      <c r="J96" s="574"/>
      <c r="K96" s="419"/>
      <c r="L96" s="280"/>
      <c r="M96"/>
      <c r="N96" s="280"/>
      <c r="O96"/>
      <c r="P96" s="280"/>
      <c r="S96"/>
      <c r="T96"/>
    </row>
    <row r="97" spans="1:20" x14ac:dyDescent="0.45">
      <c r="A97" s="285"/>
      <c r="B97" s="285"/>
      <c r="C97" s="285"/>
      <c r="D97" s="23"/>
      <c r="E97"/>
      <c r="F97" s="280"/>
      <c r="G97"/>
      <c r="H97" s="280"/>
      <c r="I97"/>
      <c r="J97" s="574"/>
      <c r="K97" s="419"/>
      <c r="L97" s="280"/>
      <c r="M97"/>
      <c r="N97" s="280"/>
      <c r="O97"/>
      <c r="P97" s="280"/>
      <c r="S97"/>
      <c r="T97"/>
    </row>
    <row r="98" spans="1:20" x14ac:dyDescent="0.45">
      <c r="A98" s="285"/>
      <c r="B98" s="285"/>
      <c r="C98" s="285"/>
      <c r="D98" s="23"/>
      <c r="E98"/>
      <c r="F98" s="280"/>
      <c r="G98"/>
      <c r="H98" s="280"/>
      <c r="I98"/>
      <c r="J98" s="574"/>
      <c r="K98" s="419"/>
      <c r="L98" s="280"/>
      <c r="M98"/>
      <c r="N98" s="280"/>
      <c r="O98"/>
      <c r="P98" s="280"/>
      <c r="S98"/>
      <c r="T98"/>
    </row>
    <row r="99" spans="1:20" x14ac:dyDescent="0.45">
      <c r="A99" s="285"/>
      <c r="B99" s="285"/>
      <c r="C99" s="285"/>
      <c r="D99" s="23"/>
      <c r="E99"/>
      <c r="F99" s="280"/>
      <c r="G99"/>
      <c r="H99" s="280"/>
      <c r="I99"/>
      <c r="J99" s="574"/>
      <c r="K99" s="419"/>
      <c r="L99" s="280"/>
      <c r="M99"/>
      <c r="N99" s="280"/>
      <c r="O99"/>
      <c r="P99" s="280"/>
      <c r="S99"/>
      <c r="T99"/>
    </row>
    <row r="100" spans="1:20" x14ac:dyDescent="0.45">
      <c r="A100" s="285"/>
      <c r="B100" s="285"/>
      <c r="C100" s="285"/>
      <c r="D100" s="23"/>
      <c r="E100"/>
      <c r="F100" s="280"/>
      <c r="G100"/>
      <c r="H100" s="280"/>
      <c r="I100"/>
      <c r="J100" s="574"/>
      <c r="K100" s="419"/>
      <c r="L100" s="280"/>
      <c r="M100"/>
      <c r="N100" s="280"/>
      <c r="O100"/>
      <c r="P100" s="280"/>
      <c r="S100"/>
      <c r="T100"/>
    </row>
    <row r="101" spans="1:20" x14ac:dyDescent="0.45">
      <c r="A101" s="285"/>
      <c r="B101" s="285"/>
      <c r="C101" s="285"/>
      <c r="D101" s="23"/>
      <c r="E101"/>
      <c r="F101" s="280"/>
      <c r="G101"/>
      <c r="H101" s="280"/>
      <c r="I101"/>
      <c r="J101" s="574"/>
      <c r="K101" s="419"/>
      <c r="L101" s="280"/>
      <c r="M101"/>
      <c r="N101" s="280"/>
      <c r="O101"/>
      <c r="P101" s="280"/>
      <c r="S101"/>
      <c r="T101"/>
    </row>
    <row r="102" spans="1:20" x14ac:dyDescent="0.45">
      <c r="A102" s="285"/>
      <c r="B102" s="285"/>
      <c r="C102" s="285"/>
      <c r="D102" s="23"/>
      <c r="E102"/>
      <c r="F102" s="280"/>
      <c r="G102"/>
      <c r="H102" s="280"/>
      <c r="I102"/>
      <c r="J102" s="574"/>
      <c r="K102" s="419"/>
      <c r="L102" s="280"/>
      <c r="M102"/>
      <c r="N102" s="280"/>
      <c r="O102"/>
      <c r="P102" s="280"/>
      <c r="S102"/>
      <c r="T102"/>
    </row>
    <row r="103" spans="1:20" x14ac:dyDescent="0.45">
      <c r="A103" s="285"/>
      <c r="B103" s="285"/>
      <c r="C103" s="285"/>
      <c r="D103" s="23"/>
      <c r="E103"/>
      <c r="F103" s="280"/>
      <c r="G103"/>
      <c r="H103" s="280"/>
      <c r="I103"/>
      <c r="J103" s="574"/>
      <c r="K103" s="419"/>
      <c r="L103" s="280"/>
      <c r="M103"/>
      <c r="N103" s="280"/>
      <c r="O103"/>
      <c r="P103" s="280"/>
      <c r="S103"/>
      <c r="T103"/>
    </row>
    <row r="104" spans="1:20" x14ac:dyDescent="0.45">
      <c r="A104" s="285"/>
      <c r="B104" s="285"/>
      <c r="C104" s="285"/>
      <c r="D104" s="23"/>
      <c r="E104"/>
      <c r="F104" s="280"/>
      <c r="G104"/>
      <c r="H104" s="280"/>
      <c r="I104"/>
      <c r="J104" s="574"/>
      <c r="K104" s="419"/>
      <c r="L104" s="280"/>
      <c r="M104"/>
      <c r="N104" s="280"/>
      <c r="O104"/>
      <c r="P104" s="280"/>
      <c r="S104"/>
      <c r="T104"/>
    </row>
    <row r="105" spans="1:20" x14ac:dyDescent="0.45">
      <c r="A105" s="285"/>
      <c r="B105" s="285"/>
      <c r="C105" s="285"/>
      <c r="D105" s="23"/>
      <c r="E105"/>
      <c r="F105" s="280"/>
      <c r="G105"/>
      <c r="H105" s="280"/>
      <c r="I105"/>
      <c r="J105" s="574"/>
      <c r="K105" s="419"/>
      <c r="L105" s="280"/>
      <c r="M105"/>
      <c r="N105" s="280"/>
      <c r="O105"/>
      <c r="P105" s="280"/>
      <c r="S105"/>
      <c r="T105"/>
    </row>
    <row r="106" spans="1:20" x14ac:dyDescent="0.45">
      <c r="A106" s="285"/>
      <c r="B106" s="285"/>
      <c r="C106" s="285"/>
      <c r="D106" s="23"/>
      <c r="E106"/>
      <c r="F106" s="280"/>
      <c r="G106"/>
      <c r="H106" s="280"/>
      <c r="I106"/>
      <c r="J106" s="574"/>
      <c r="K106" s="419"/>
      <c r="L106" s="280"/>
      <c r="M106"/>
      <c r="N106" s="280"/>
      <c r="O106"/>
      <c r="P106" s="280"/>
      <c r="S106"/>
      <c r="T106"/>
    </row>
    <row r="107" spans="1:20" x14ac:dyDescent="0.45">
      <c r="A107" s="285"/>
      <c r="B107" s="285"/>
      <c r="C107" s="285"/>
      <c r="D107" s="23"/>
      <c r="E107"/>
      <c r="F107" s="280"/>
      <c r="G107"/>
      <c r="H107" s="280"/>
      <c r="I107"/>
      <c r="J107" s="574"/>
      <c r="K107" s="419"/>
      <c r="L107" s="280"/>
      <c r="M107"/>
      <c r="N107" s="280"/>
      <c r="O107"/>
      <c r="P107" s="280"/>
      <c r="S107"/>
      <c r="T107"/>
    </row>
    <row r="108" spans="1:20" x14ac:dyDescent="0.45">
      <c r="A108" s="285"/>
      <c r="B108" s="285"/>
      <c r="C108" s="285"/>
      <c r="D108" s="23"/>
      <c r="E108"/>
      <c r="F108" s="280"/>
      <c r="G108"/>
      <c r="H108" s="280"/>
      <c r="I108"/>
      <c r="J108" s="574"/>
      <c r="K108" s="419"/>
      <c r="L108" s="280"/>
      <c r="M108"/>
      <c r="N108" s="280"/>
      <c r="O108"/>
      <c r="P108" s="280"/>
      <c r="S108"/>
      <c r="T108"/>
    </row>
    <row r="109" spans="1:20" x14ac:dyDescent="0.45">
      <c r="A109" s="285"/>
      <c r="B109" s="285"/>
      <c r="C109" s="285"/>
      <c r="D109" s="23"/>
      <c r="E109"/>
      <c r="F109" s="280"/>
      <c r="G109"/>
      <c r="H109" s="280"/>
      <c r="I109"/>
      <c r="J109" s="574"/>
      <c r="K109" s="419"/>
      <c r="L109" s="280"/>
      <c r="M109"/>
      <c r="N109" s="280"/>
      <c r="O109"/>
      <c r="P109" s="280"/>
      <c r="S109"/>
      <c r="T109"/>
    </row>
    <row r="110" spans="1:20" x14ac:dyDescent="0.45">
      <c r="A110" s="285"/>
      <c r="B110" s="285"/>
      <c r="C110" s="285"/>
      <c r="D110" s="23"/>
      <c r="E110"/>
      <c r="F110" s="280"/>
      <c r="G110"/>
      <c r="H110" s="280"/>
      <c r="I110"/>
      <c r="J110" s="574"/>
      <c r="K110" s="419"/>
      <c r="L110" s="280"/>
      <c r="M110"/>
      <c r="N110" s="280"/>
      <c r="O110"/>
      <c r="P110" s="280"/>
      <c r="S110"/>
      <c r="T110"/>
    </row>
    <row r="111" spans="1:20" x14ac:dyDescent="0.45">
      <c r="A111" s="285"/>
      <c r="B111" s="285"/>
      <c r="C111" s="285"/>
      <c r="D111" s="23"/>
      <c r="E111"/>
      <c r="F111" s="280"/>
      <c r="G111"/>
      <c r="H111" s="280"/>
      <c r="I111"/>
      <c r="J111" s="574"/>
      <c r="K111" s="419"/>
      <c r="L111" s="280"/>
      <c r="M111"/>
      <c r="N111" s="280"/>
      <c r="O111"/>
      <c r="P111" s="280"/>
      <c r="S111"/>
      <c r="T111"/>
    </row>
    <row r="112" spans="1:20" x14ac:dyDescent="0.45">
      <c r="A112" s="285"/>
      <c r="B112" s="285"/>
      <c r="C112" s="285"/>
      <c r="D112" s="23"/>
      <c r="E112"/>
      <c r="F112" s="280"/>
      <c r="G112"/>
      <c r="H112" s="280"/>
      <c r="I112"/>
      <c r="J112" s="574"/>
      <c r="K112" s="419"/>
      <c r="L112" s="280"/>
      <c r="M112"/>
      <c r="N112" s="280"/>
      <c r="O112"/>
      <c r="P112" s="280"/>
      <c r="S112"/>
      <c r="T112"/>
    </row>
    <row r="113" spans="1:20" x14ac:dyDescent="0.45">
      <c r="A113" s="285"/>
      <c r="B113" s="285"/>
      <c r="C113" s="285"/>
      <c r="D113" s="23"/>
      <c r="E113"/>
      <c r="F113" s="280"/>
      <c r="G113"/>
      <c r="H113" s="280"/>
      <c r="I113"/>
      <c r="J113" s="574"/>
      <c r="K113" s="419"/>
      <c r="L113" s="280"/>
      <c r="M113"/>
      <c r="N113" s="280"/>
      <c r="O113"/>
      <c r="P113" s="280"/>
      <c r="S113"/>
      <c r="T113"/>
    </row>
    <row r="114" spans="1:20" x14ac:dyDescent="0.45">
      <c r="A114" s="285"/>
      <c r="B114" s="285"/>
      <c r="C114" s="285"/>
      <c r="D114" s="23"/>
      <c r="E114"/>
      <c r="F114" s="280"/>
      <c r="G114"/>
      <c r="H114" s="280"/>
      <c r="I114"/>
      <c r="J114" s="574"/>
      <c r="K114" s="419"/>
      <c r="L114" s="280"/>
      <c r="M114"/>
      <c r="N114" s="280"/>
      <c r="O114"/>
      <c r="P114" s="280"/>
      <c r="S114"/>
      <c r="T114"/>
    </row>
    <row r="115" spans="1:20" x14ac:dyDescent="0.45">
      <c r="A115" s="285"/>
      <c r="B115" s="285"/>
      <c r="C115" s="285"/>
      <c r="D115" s="23"/>
      <c r="E115"/>
      <c r="F115" s="280"/>
      <c r="G115"/>
      <c r="H115" s="280"/>
      <c r="I115"/>
      <c r="J115" s="574"/>
      <c r="K115" s="419"/>
      <c r="L115" s="280"/>
      <c r="M115"/>
      <c r="N115" s="280"/>
      <c r="O115"/>
      <c r="P115" s="280"/>
      <c r="S115"/>
      <c r="T115"/>
    </row>
    <row r="116" spans="1:20" x14ac:dyDescent="0.45">
      <c r="A116" s="285"/>
      <c r="B116" s="285"/>
      <c r="C116" s="285"/>
      <c r="D116" s="23"/>
      <c r="E116"/>
      <c r="F116" s="280"/>
      <c r="G116"/>
      <c r="H116" s="280"/>
      <c r="I116"/>
      <c r="J116" s="574"/>
      <c r="K116" s="419"/>
      <c r="L116" s="280"/>
      <c r="M116"/>
      <c r="N116" s="280"/>
      <c r="O116"/>
      <c r="P116" s="280"/>
      <c r="S116"/>
      <c r="T116"/>
    </row>
    <row r="117" spans="1:20" x14ac:dyDescent="0.45">
      <c r="A117" s="285"/>
      <c r="B117" s="285"/>
      <c r="C117" s="285"/>
      <c r="D117" s="23"/>
      <c r="E117"/>
      <c r="F117" s="280"/>
      <c r="G117"/>
      <c r="H117" s="280"/>
      <c r="I117"/>
      <c r="J117" s="574"/>
      <c r="K117" s="419"/>
      <c r="L117" s="280"/>
      <c r="M117"/>
      <c r="N117" s="280"/>
      <c r="O117"/>
      <c r="P117" s="280"/>
      <c r="S117"/>
      <c r="T117"/>
    </row>
    <row r="118" spans="1:20" x14ac:dyDescent="0.45">
      <c r="A118" s="285"/>
      <c r="B118" s="285"/>
      <c r="C118" s="285"/>
      <c r="D118" s="23"/>
      <c r="E118"/>
      <c r="F118" s="280"/>
      <c r="G118"/>
      <c r="H118" s="280"/>
      <c r="I118"/>
      <c r="J118" s="574"/>
      <c r="K118" s="419"/>
      <c r="L118" s="280"/>
      <c r="M118"/>
      <c r="N118" s="280"/>
      <c r="O118"/>
      <c r="P118" s="280"/>
      <c r="S118"/>
      <c r="T118"/>
    </row>
    <row r="119" spans="1:20" x14ac:dyDescent="0.45">
      <c r="A119" s="285"/>
      <c r="B119" s="285"/>
      <c r="C119" s="285"/>
      <c r="D119" s="23"/>
      <c r="E119"/>
      <c r="F119" s="280"/>
      <c r="G119"/>
      <c r="H119" s="280"/>
      <c r="I119"/>
      <c r="J119" s="574"/>
      <c r="K119" s="419"/>
      <c r="L119" s="280"/>
      <c r="M119"/>
      <c r="N119" s="280"/>
      <c r="O119"/>
      <c r="P119" s="280"/>
      <c r="S119"/>
      <c r="T119"/>
    </row>
    <row r="120" spans="1:20" x14ac:dyDescent="0.45">
      <c r="A120" s="285"/>
      <c r="B120" s="285"/>
      <c r="C120" s="285"/>
      <c r="D120" s="23"/>
      <c r="E120"/>
      <c r="F120" s="280"/>
      <c r="G120"/>
      <c r="H120" s="280"/>
      <c r="I120"/>
      <c r="J120" s="574"/>
      <c r="K120" s="419"/>
      <c r="L120" s="280"/>
      <c r="M120"/>
      <c r="N120" s="280"/>
      <c r="O120"/>
      <c r="P120" s="280"/>
      <c r="S120"/>
      <c r="T120"/>
    </row>
    <row r="121" spans="1:20" x14ac:dyDescent="0.45">
      <c r="A121" s="285"/>
      <c r="B121" s="285"/>
      <c r="C121" s="285"/>
      <c r="D121" s="23"/>
      <c r="E121"/>
      <c r="F121" s="280"/>
      <c r="G121"/>
      <c r="H121" s="280"/>
      <c r="I121"/>
      <c r="J121" s="574"/>
      <c r="K121" s="419"/>
      <c r="L121" s="280"/>
      <c r="M121"/>
      <c r="N121" s="280"/>
      <c r="O121"/>
      <c r="P121" s="280"/>
      <c r="S121"/>
      <c r="T121"/>
    </row>
    <row r="122" spans="1:20" x14ac:dyDescent="0.45">
      <c r="A122" s="285"/>
      <c r="B122" s="285"/>
      <c r="C122" s="285"/>
      <c r="D122" s="23"/>
      <c r="E122"/>
      <c r="F122" s="280"/>
      <c r="G122"/>
      <c r="H122" s="280"/>
      <c r="I122"/>
      <c r="J122" s="574"/>
      <c r="K122" s="419"/>
      <c r="L122" s="280"/>
      <c r="M122"/>
      <c r="N122" s="280"/>
      <c r="O122"/>
      <c r="P122" s="280"/>
      <c r="S122"/>
      <c r="T122"/>
    </row>
    <row r="123" spans="1:20" x14ac:dyDescent="0.45">
      <c r="A123" s="285"/>
      <c r="B123" s="285"/>
      <c r="C123" s="285"/>
      <c r="D123" s="23"/>
      <c r="E123"/>
      <c r="F123" s="280"/>
      <c r="G123"/>
      <c r="H123" s="280"/>
      <c r="I123"/>
      <c r="J123" s="574"/>
      <c r="K123" s="419"/>
      <c r="L123" s="280"/>
      <c r="M123"/>
      <c r="N123" s="280"/>
      <c r="O123"/>
      <c r="P123" s="280"/>
      <c r="S123"/>
      <c r="T123"/>
    </row>
    <row r="124" spans="1:20" x14ac:dyDescent="0.45">
      <c r="A124" s="285"/>
      <c r="B124" s="285"/>
      <c r="C124" s="285"/>
      <c r="D124" s="23"/>
      <c r="E124"/>
      <c r="F124" s="280"/>
      <c r="G124"/>
      <c r="H124" s="280"/>
      <c r="I124"/>
      <c r="J124" s="574"/>
      <c r="K124" s="419"/>
      <c r="L124" s="280"/>
      <c r="M124"/>
      <c r="N124" s="280"/>
      <c r="O124"/>
      <c r="P124" s="280"/>
      <c r="S124"/>
      <c r="T124"/>
    </row>
    <row r="125" spans="1:20" x14ac:dyDescent="0.45">
      <c r="A125" s="285"/>
      <c r="B125" s="285"/>
      <c r="C125" s="285"/>
      <c r="D125" s="23"/>
      <c r="E125"/>
      <c r="F125" s="280"/>
      <c r="G125"/>
      <c r="H125" s="280"/>
      <c r="I125"/>
      <c r="J125" s="574"/>
      <c r="K125" s="419"/>
      <c r="L125" s="280"/>
      <c r="M125"/>
      <c r="N125" s="280"/>
      <c r="O125"/>
      <c r="P125" s="280"/>
      <c r="S125"/>
      <c r="T125"/>
    </row>
    <row r="126" spans="1:20" x14ac:dyDescent="0.45">
      <c r="A126" s="285"/>
      <c r="B126" s="285"/>
      <c r="C126" s="285"/>
      <c r="D126" s="23"/>
      <c r="E126"/>
      <c r="F126" s="280"/>
      <c r="G126"/>
      <c r="H126" s="280"/>
      <c r="I126"/>
      <c r="J126" s="574"/>
      <c r="K126" s="419"/>
      <c r="L126" s="280"/>
      <c r="M126"/>
      <c r="N126" s="280"/>
      <c r="O126"/>
      <c r="P126" s="280"/>
      <c r="S126"/>
      <c r="T126"/>
    </row>
    <row r="127" spans="1:20" x14ac:dyDescent="0.45">
      <c r="A127" s="285"/>
      <c r="B127" s="285"/>
      <c r="C127" s="285"/>
      <c r="D127" s="23"/>
      <c r="E127"/>
      <c r="F127" s="280"/>
      <c r="G127"/>
      <c r="H127" s="280"/>
      <c r="I127"/>
      <c r="J127" s="574"/>
      <c r="K127" s="419"/>
      <c r="L127" s="280"/>
      <c r="M127"/>
      <c r="N127" s="280"/>
      <c r="O127"/>
      <c r="P127" s="280"/>
      <c r="S127"/>
      <c r="T127"/>
    </row>
    <row r="128" spans="1:20" x14ac:dyDescent="0.45">
      <c r="A128" s="285"/>
      <c r="B128" s="285"/>
      <c r="C128" s="285"/>
      <c r="D128" s="23"/>
      <c r="E128"/>
      <c r="F128" s="280"/>
      <c r="G128"/>
      <c r="H128" s="280"/>
      <c r="I128"/>
      <c r="J128" s="574"/>
      <c r="K128" s="419"/>
      <c r="L128" s="280"/>
      <c r="M128"/>
      <c r="N128" s="280"/>
      <c r="O128"/>
      <c r="P128" s="280"/>
      <c r="S128"/>
      <c r="T128"/>
    </row>
    <row r="129" spans="1:20" x14ac:dyDescent="0.45">
      <c r="A129" s="285"/>
      <c r="B129" s="285"/>
      <c r="C129" s="285"/>
      <c r="D129" s="23"/>
      <c r="E129"/>
      <c r="F129" s="280"/>
      <c r="G129"/>
      <c r="H129" s="280"/>
      <c r="I129"/>
      <c r="J129" s="574"/>
      <c r="K129" s="419"/>
      <c r="L129" s="280"/>
      <c r="M129"/>
      <c r="N129" s="280"/>
      <c r="O129"/>
      <c r="P129" s="280"/>
      <c r="S129"/>
      <c r="T129"/>
    </row>
    <row r="130" spans="1:20" x14ac:dyDescent="0.45">
      <c r="A130" s="285"/>
      <c r="B130" s="285"/>
      <c r="C130" s="285"/>
      <c r="D130" s="23"/>
      <c r="E130"/>
      <c r="F130" s="280"/>
      <c r="G130"/>
      <c r="H130" s="280"/>
      <c r="I130"/>
      <c r="J130" s="574"/>
      <c r="K130" s="419"/>
      <c r="L130" s="280"/>
      <c r="M130"/>
      <c r="N130" s="280"/>
      <c r="O130"/>
      <c r="P130" s="280"/>
      <c r="S130"/>
      <c r="T130"/>
    </row>
    <row r="131" spans="1:20" x14ac:dyDescent="0.45">
      <c r="A131" s="285"/>
      <c r="B131" s="285"/>
      <c r="C131" s="285"/>
      <c r="D131" s="23"/>
      <c r="E131"/>
      <c r="F131" s="280"/>
      <c r="G131"/>
      <c r="H131" s="280"/>
      <c r="I131"/>
      <c r="J131" s="574"/>
      <c r="K131" s="419"/>
      <c r="L131" s="280"/>
      <c r="M131"/>
      <c r="N131" s="280"/>
      <c r="O131"/>
      <c r="P131" s="280"/>
      <c r="S131"/>
      <c r="T131"/>
    </row>
    <row r="132" spans="1:20" x14ac:dyDescent="0.45">
      <c r="A132" s="285"/>
      <c r="B132" s="285"/>
      <c r="C132" s="285"/>
      <c r="D132" s="23"/>
      <c r="E132"/>
      <c r="F132" s="280"/>
      <c r="G132"/>
      <c r="H132" s="280"/>
      <c r="I132"/>
      <c r="J132" s="574"/>
      <c r="K132" s="419"/>
      <c r="L132" s="280"/>
      <c r="M132"/>
      <c r="N132" s="280"/>
      <c r="O132"/>
      <c r="P132" s="280"/>
      <c r="S132"/>
      <c r="T132"/>
    </row>
    <row r="133" spans="1:20" x14ac:dyDescent="0.45">
      <c r="A133" s="285"/>
      <c r="B133" s="285"/>
      <c r="C133" s="285"/>
      <c r="D133" s="23"/>
      <c r="E133"/>
      <c r="F133" s="280"/>
      <c r="G133"/>
      <c r="H133" s="280"/>
      <c r="I133"/>
      <c r="J133" s="574"/>
      <c r="K133" s="419"/>
      <c r="L133" s="280"/>
      <c r="M133"/>
      <c r="N133" s="280"/>
      <c r="O133"/>
      <c r="P133" s="280"/>
      <c r="S133"/>
      <c r="T133"/>
    </row>
    <row r="134" spans="1:20" x14ac:dyDescent="0.45">
      <c r="A134" s="285"/>
      <c r="B134" s="285"/>
      <c r="C134" s="285"/>
      <c r="D134" s="23"/>
      <c r="E134"/>
      <c r="F134" s="280"/>
      <c r="G134"/>
      <c r="H134" s="280"/>
      <c r="I134"/>
      <c r="J134" s="574"/>
      <c r="K134" s="419"/>
      <c r="L134" s="280"/>
      <c r="M134"/>
      <c r="N134" s="280"/>
      <c r="O134"/>
      <c r="P134" s="280"/>
      <c r="S134"/>
      <c r="T134"/>
    </row>
    <row r="135" spans="1:20" x14ac:dyDescent="0.45">
      <c r="A135" s="285"/>
      <c r="B135" s="285"/>
      <c r="C135" s="285"/>
      <c r="D135" s="23"/>
      <c r="E135"/>
      <c r="F135" s="280"/>
      <c r="G135"/>
      <c r="H135" s="280"/>
      <c r="I135"/>
      <c r="J135" s="574"/>
      <c r="K135" s="419"/>
      <c r="L135" s="280"/>
      <c r="M135"/>
      <c r="N135" s="280"/>
      <c r="O135"/>
      <c r="P135" s="280"/>
      <c r="S135"/>
      <c r="T135"/>
    </row>
    <row r="136" spans="1:20" x14ac:dyDescent="0.45">
      <c r="A136" s="285"/>
      <c r="B136" s="285"/>
      <c r="C136" s="285"/>
      <c r="D136" s="23"/>
      <c r="E136"/>
      <c r="F136" s="280"/>
      <c r="G136"/>
      <c r="H136" s="280"/>
      <c r="I136"/>
      <c r="J136" s="574"/>
      <c r="K136" s="419"/>
      <c r="L136" s="280"/>
      <c r="M136"/>
      <c r="N136" s="280"/>
      <c r="O136"/>
      <c r="P136" s="280"/>
      <c r="S136"/>
      <c r="T136"/>
    </row>
    <row r="137" spans="1:20" x14ac:dyDescent="0.45">
      <c r="A137" s="285"/>
      <c r="B137" s="285"/>
      <c r="C137" s="285"/>
      <c r="D137" s="23"/>
      <c r="E137"/>
      <c r="F137" s="280"/>
      <c r="G137"/>
      <c r="H137" s="280"/>
      <c r="I137"/>
      <c r="J137" s="574"/>
      <c r="K137" s="419"/>
      <c r="L137" s="280"/>
      <c r="M137"/>
      <c r="N137" s="280"/>
      <c r="O137"/>
      <c r="P137" s="280"/>
      <c r="S137"/>
      <c r="T137"/>
    </row>
    <row r="138" spans="1:20" x14ac:dyDescent="0.45">
      <c r="A138" s="285"/>
      <c r="B138" s="285"/>
      <c r="C138" s="285"/>
      <c r="D138" s="23"/>
      <c r="E138"/>
      <c r="F138" s="280"/>
      <c r="G138"/>
      <c r="H138" s="280"/>
      <c r="I138"/>
      <c r="J138" s="574"/>
      <c r="K138" s="419"/>
      <c r="L138" s="280"/>
      <c r="M138"/>
      <c r="N138" s="280"/>
      <c r="O138"/>
      <c r="P138" s="280"/>
      <c r="S138"/>
      <c r="T138"/>
    </row>
    <row r="139" spans="1:20" x14ac:dyDescent="0.45">
      <c r="A139" s="285"/>
      <c r="B139" s="285"/>
      <c r="C139" s="285"/>
      <c r="D139" s="23"/>
      <c r="E139"/>
      <c r="F139" s="280"/>
      <c r="G139"/>
      <c r="H139" s="280"/>
      <c r="I139"/>
      <c r="J139" s="574"/>
      <c r="K139" s="419"/>
      <c r="L139" s="280"/>
      <c r="M139"/>
      <c r="N139" s="280"/>
      <c r="O139"/>
      <c r="P139" s="280"/>
      <c r="S139"/>
      <c r="T139"/>
    </row>
    <row r="140" spans="1:20" x14ac:dyDescent="0.45">
      <c r="A140" s="285"/>
      <c r="B140" s="285"/>
      <c r="C140" s="285"/>
      <c r="D140" s="23"/>
      <c r="E140"/>
      <c r="F140" s="280"/>
      <c r="G140"/>
      <c r="H140" s="280"/>
      <c r="I140"/>
      <c r="J140" s="574"/>
      <c r="K140" s="419"/>
      <c r="L140" s="280"/>
      <c r="M140"/>
      <c r="N140" s="280"/>
      <c r="O140"/>
      <c r="P140" s="280"/>
      <c r="S140"/>
      <c r="T140"/>
    </row>
    <row r="141" spans="1:20" x14ac:dyDescent="0.45">
      <c r="A141" s="285"/>
      <c r="B141" s="285"/>
      <c r="C141" s="285"/>
      <c r="D141" s="23"/>
      <c r="E141"/>
      <c r="F141" s="280"/>
      <c r="G141"/>
      <c r="H141" s="280"/>
      <c r="I141"/>
      <c r="J141" s="574"/>
      <c r="K141" s="419"/>
      <c r="L141" s="280"/>
      <c r="M141"/>
      <c r="N141" s="280"/>
      <c r="O141"/>
      <c r="P141" s="280"/>
      <c r="S141"/>
      <c r="T141"/>
    </row>
    <row r="142" spans="1:20" x14ac:dyDescent="0.45">
      <c r="A142" s="285"/>
      <c r="B142" s="285"/>
      <c r="C142" s="285"/>
      <c r="D142" s="23"/>
      <c r="E142"/>
      <c r="F142" s="280"/>
      <c r="G142"/>
      <c r="H142" s="280"/>
      <c r="I142"/>
      <c r="J142" s="574"/>
      <c r="K142" s="419"/>
      <c r="L142" s="280"/>
      <c r="M142"/>
      <c r="N142" s="280"/>
      <c r="O142"/>
      <c r="P142" s="280"/>
      <c r="S142"/>
      <c r="T142"/>
    </row>
    <row r="143" spans="1:20" x14ac:dyDescent="0.45">
      <c r="A143" s="285"/>
      <c r="B143" s="285"/>
      <c r="C143" s="285"/>
      <c r="D143" s="23"/>
      <c r="E143"/>
      <c r="F143" s="280"/>
      <c r="G143"/>
      <c r="H143" s="280"/>
      <c r="I143"/>
      <c r="J143" s="574"/>
      <c r="K143" s="419"/>
      <c r="L143" s="280"/>
      <c r="M143"/>
      <c r="N143" s="280"/>
      <c r="O143"/>
      <c r="P143" s="280"/>
      <c r="S143"/>
      <c r="T143"/>
    </row>
    <row r="144" spans="1:20" x14ac:dyDescent="0.45">
      <c r="A144" s="285"/>
      <c r="B144" s="285"/>
      <c r="C144" s="285"/>
      <c r="D144" s="23"/>
      <c r="E144"/>
      <c r="F144" s="280"/>
      <c r="G144"/>
      <c r="H144" s="280"/>
      <c r="I144"/>
      <c r="J144" s="574"/>
      <c r="K144" s="419"/>
      <c r="L144" s="280"/>
      <c r="M144"/>
      <c r="N144" s="280"/>
      <c r="O144"/>
      <c r="P144" s="280"/>
      <c r="S144"/>
      <c r="T144"/>
    </row>
    <row r="145" spans="1:20" x14ac:dyDescent="0.45">
      <c r="A145" s="285"/>
      <c r="B145" s="285"/>
      <c r="C145" s="285"/>
      <c r="D145" s="23"/>
      <c r="E145"/>
      <c r="F145" s="280"/>
      <c r="G145"/>
      <c r="H145" s="280"/>
      <c r="I145"/>
      <c r="J145" s="574"/>
      <c r="K145" s="419"/>
      <c r="L145" s="280"/>
      <c r="M145"/>
      <c r="N145" s="280"/>
      <c r="O145"/>
      <c r="P145" s="280"/>
      <c r="S145"/>
      <c r="T145"/>
    </row>
    <row r="146" spans="1:20" x14ac:dyDescent="0.45">
      <c r="A146" s="285"/>
      <c r="B146" s="285"/>
      <c r="C146" s="285"/>
      <c r="D146" s="23"/>
      <c r="E146"/>
      <c r="F146" s="280"/>
      <c r="G146"/>
      <c r="H146" s="280"/>
      <c r="I146"/>
      <c r="J146" s="574"/>
      <c r="K146" s="419"/>
      <c r="L146" s="280"/>
      <c r="M146"/>
      <c r="N146" s="280"/>
      <c r="O146"/>
      <c r="P146" s="280"/>
      <c r="S146"/>
      <c r="T146"/>
    </row>
    <row r="147" spans="1:20" x14ac:dyDescent="0.45">
      <c r="A147" s="285"/>
      <c r="B147" s="285"/>
      <c r="C147" s="285"/>
      <c r="D147" s="23"/>
      <c r="E147"/>
      <c r="F147" s="280"/>
      <c r="G147"/>
      <c r="H147" s="280"/>
      <c r="I147"/>
      <c r="J147" s="574"/>
      <c r="K147" s="419"/>
      <c r="L147" s="280"/>
      <c r="M147"/>
      <c r="N147" s="280"/>
      <c r="O147"/>
      <c r="P147" s="280"/>
      <c r="S147"/>
      <c r="T147"/>
    </row>
    <row r="148" spans="1:20" x14ac:dyDescent="0.45">
      <c r="A148" s="285"/>
      <c r="B148" s="285"/>
      <c r="C148" s="285"/>
      <c r="D148" s="23"/>
      <c r="E148"/>
      <c r="F148" s="280"/>
      <c r="G148"/>
      <c r="H148" s="280"/>
      <c r="I148"/>
      <c r="J148" s="574"/>
      <c r="K148" s="419"/>
      <c r="L148" s="280"/>
      <c r="M148"/>
      <c r="N148" s="280"/>
      <c r="O148"/>
      <c r="P148" s="280"/>
      <c r="S148"/>
      <c r="T148"/>
    </row>
    <row r="149" spans="1:20" x14ac:dyDescent="0.45">
      <c r="A149" s="285"/>
      <c r="B149" s="285"/>
      <c r="C149" s="285"/>
      <c r="D149" s="23"/>
      <c r="E149"/>
      <c r="F149" s="280"/>
      <c r="G149"/>
      <c r="H149" s="280"/>
      <c r="I149"/>
      <c r="J149" s="574"/>
      <c r="K149" s="419"/>
      <c r="L149" s="280"/>
      <c r="M149"/>
      <c r="N149" s="280"/>
      <c r="O149"/>
      <c r="P149" s="280"/>
      <c r="S149"/>
      <c r="T149"/>
    </row>
    <row r="150" spans="1:20" x14ac:dyDescent="0.45">
      <c r="A150" s="285"/>
      <c r="B150" s="285"/>
      <c r="C150" s="285"/>
      <c r="D150" s="23"/>
      <c r="E150"/>
      <c r="F150" s="280"/>
      <c r="G150"/>
      <c r="H150" s="280"/>
      <c r="I150"/>
      <c r="J150" s="574"/>
      <c r="K150" s="419"/>
      <c r="L150" s="280"/>
      <c r="M150"/>
      <c r="N150" s="280"/>
      <c r="O150"/>
      <c r="P150" s="280"/>
      <c r="S150"/>
      <c r="T150"/>
    </row>
    <row r="151" spans="1:20" x14ac:dyDescent="0.45">
      <c r="A151" s="285"/>
      <c r="B151" s="285"/>
      <c r="C151" s="285"/>
      <c r="D151" s="23"/>
      <c r="E151"/>
      <c r="F151" s="280"/>
      <c r="G151"/>
      <c r="H151" s="280"/>
      <c r="I151"/>
      <c r="J151" s="574"/>
      <c r="K151" s="419"/>
      <c r="L151" s="280"/>
      <c r="M151"/>
      <c r="N151" s="280"/>
      <c r="O151"/>
      <c r="P151" s="280"/>
      <c r="S151"/>
      <c r="T151"/>
    </row>
    <row r="152" spans="1:20" x14ac:dyDescent="0.45">
      <c r="A152" s="285"/>
      <c r="B152" s="285"/>
      <c r="C152" s="285"/>
      <c r="D152" s="23"/>
      <c r="E152"/>
      <c r="F152" s="280"/>
      <c r="G152"/>
      <c r="H152" s="280"/>
      <c r="I152"/>
      <c r="J152" s="574"/>
      <c r="K152" s="419"/>
      <c r="L152" s="280"/>
      <c r="M152"/>
      <c r="N152" s="280"/>
      <c r="O152"/>
      <c r="P152" s="280"/>
      <c r="S152"/>
      <c r="T152"/>
    </row>
    <row r="153" spans="1:20" x14ac:dyDescent="0.45">
      <c r="A153" s="285"/>
      <c r="B153" s="285"/>
      <c r="C153" s="285"/>
      <c r="D153" s="23"/>
      <c r="E153"/>
      <c r="F153" s="280"/>
      <c r="G153"/>
      <c r="H153" s="280"/>
      <c r="I153"/>
      <c r="J153" s="574"/>
      <c r="K153" s="419"/>
      <c r="L153" s="280"/>
      <c r="M153"/>
      <c r="N153" s="280"/>
      <c r="O153"/>
      <c r="P153" s="280"/>
      <c r="S153"/>
      <c r="T153"/>
    </row>
    <row r="154" spans="1:20" x14ac:dyDescent="0.45">
      <c r="A154" s="285"/>
      <c r="B154" s="285"/>
      <c r="C154" s="285"/>
      <c r="D154" s="23"/>
      <c r="E154"/>
      <c r="F154" s="280"/>
      <c r="G154"/>
      <c r="H154" s="280"/>
      <c r="I154"/>
      <c r="J154" s="574"/>
      <c r="K154" s="419"/>
      <c r="L154" s="280"/>
      <c r="M154"/>
      <c r="N154" s="280"/>
      <c r="O154"/>
      <c r="P154" s="280"/>
      <c r="S154"/>
      <c r="T154"/>
    </row>
    <row r="155" spans="1:20" x14ac:dyDescent="0.45">
      <c r="A155" s="285"/>
      <c r="B155" s="285"/>
      <c r="C155" s="285"/>
      <c r="D155" s="23"/>
      <c r="E155"/>
      <c r="F155" s="280"/>
      <c r="G155"/>
      <c r="H155" s="280"/>
      <c r="I155"/>
      <c r="J155" s="574"/>
      <c r="K155" s="419"/>
      <c r="L155" s="280"/>
      <c r="M155"/>
      <c r="N155" s="280"/>
      <c r="O155"/>
      <c r="P155" s="280"/>
      <c r="S155"/>
      <c r="T155"/>
    </row>
    <row r="156" spans="1:20" x14ac:dyDescent="0.45">
      <c r="A156" s="285"/>
      <c r="B156" s="285"/>
      <c r="C156" s="285"/>
      <c r="D156" s="23"/>
      <c r="E156"/>
      <c r="F156" s="280"/>
      <c r="G156"/>
      <c r="H156" s="280"/>
      <c r="I156"/>
      <c r="J156" s="574"/>
      <c r="K156" s="419"/>
      <c r="L156" s="280"/>
      <c r="M156"/>
      <c r="N156" s="280"/>
      <c r="O156"/>
      <c r="P156" s="280"/>
      <c r="S156"/>
      <c r="T156"/>
    </row>
    <row r="157" spans="1:20" x14ac:dyDescent="0.45">
      <c r="A157" s="285"/>
      <c r="B157" s="285"/>
      <c r="C157" s="285"/>
      <c r="D157" s="23"/>
      <c r="E157"/>
      <c r="F157" s="280"/>
      <c r="G157"/>
      <c r="H157" s="280"/>
      <c r="I157"/>
      <c r="J157" s="574"/>
      <c r="K157" s="419"/>
      <c r="L157" s="280"/>
      <c r="M157"/>
      <c r="N157" s="280"/>
      <c r="O157"/>
      <c r="P157" s="280"/>
      <c r="S157"/>
      <c r="T157"/>
    </row>
    <row r="158" spans="1:20" x14ac:dyDescent="0.45">
      <c r="A158" s="285"/>
      <c r="B158" s="285"/>
      <c r="C158" s="285"/>
      <c r="D158" s="23"/>
      <c r="E158"/>
      <c r="F158" s="280"/>
      <c r="G158"/>
      <c r="H158" s="280"/>
      <c r="I158"/>
      <c r="J158" s="574"/>
      <c r="K158" s="419"/>
      <c r="L158" s="280"/>
      <c r="M158"/>
      <c r="N158" s="280"/>
      <c r="O158"/>
      <c r="P158" s="280"/>
      <c r="S158"/>
      <c r="T158"/>
    </row>
    <row r="159" spans="1:20" x14ac:dyDescent="0.45">
      <c r="A159" s="285"/>
      <c r="B159" s="285"/>
      <c r="C159" s="285"/>
      <c r="D159" s="23"/>
      <c r="E159"/>
      <c r="F159" s="280"/>
      <c r="G159"/>
      <c r="H159" s="280"/>
      <c r="I159"/>
      <c r="J159" s="574"/>
      <c r="K159" s="419"/>
      <c r="L159" s="280"/>
      <c r="M159"/>
      <c r="N159" s="280"/>
      <c r="O159"/>
      <c r="P159" s="280"/>
      <c r="S159"/>
      <c r="T159"/>
    </row>
    <row r="160" spans="1:20" x14ac:dyDescent="0.45">
      <c r="A160" s="285"/>
      <c r="B160" s="285"/>
      <c r="C160" s="285"/>
      <c r="D160" s="23"/>
      <c r="E160"/>
      <c r="F160" s="280"/>
      <c r="G160"/>
      <c r="H160" s="280"/>
      <c r="I160"/>
      <c r="J160" s="574"/>
      <c r="K160" s="419"/>
      <c r="L160" s="280"/>
      <c r="M160"/>
      <c r="N160" s="280"/>
      <c r="O160"/>
      <c r="P160" s="280"/>
      <c r="S160"/>
      <c r="T160"/>
    </row>
    <row r="161" spans="1:20" x14ac:dyDescent="0.45">
      <c r="A161" s="285"/>
      <c r="B161" s="285"/>
      <c r="C161" s="285"/>
      <c r="D161" s="23"/>
      <c r="E161"/>
      <c r="F161" s="280"/>
      <c r="G161"/>
      <c r="H161" s="280"/>
      <c r="I161"/>
      <c r="J161" s="574"/>
      <c r="K161" s="419"/>
      <c r="L161" s="280"/>
      <c r="M161"/>
      <c r="N161" s="280"/>
      <c r="O161"/>
      <c r="P161" s="280"/>
      <c r="S161"/>
      <c r="T161"/>
    </row>
    <row r="162" spans="1:20" x14ac:dyDescent="0.45">
      <c r="A162" s="285"/>
      <c r="B162" s="285"/>
      <c r="C162" s="285"/>
      <c r="D162" s="23"/>
      <c r="E162"/>
      <c r="F162" s="280"/>
      <c r="G162"/>
      <c r="H162" s="280"/>
      <c r="I162"/>
      <c r="J162" s="574"/>
      <c r="K162" s="419"/>
      <c r="L162" s="280"/>
      <c r="M162"/>
      <c r="N162" s="280"/>
      <c r="O162"/>
      <c r="P162" s="280"/>
      <c r="S162"/>
      <c r="T162"/>
    </row>
    <row r="163" spans="1:20" x14ac:dyDescent="0.45">
      <c r="A163" s="285"/>
      <c r="B163" s="285"/>
      <c r="C163" s="285"/>
      <c r="D163" s="23"/>
      <c r="E163"/>
      <c r="F163" s="280"/>
      <c r="G163"/>
      <c r="H163" s="280"/>
      <c r="I163"/>
      <c r="J163" s="574"/>
      <c r="K163" s="419"/>
      <c r="L163" s="280"/>
      <c r="M163"/>
      <c r="N163" s="280"/>
      <c r="O163"/>
      <c r="P163" s="280"/>
      <c r="S163"/>
      <c r="T163"/>
    </row>
    <row r="164" spans="1:20" x14ac:dyDescent="0.45">
      <c r="A164" s="285"/>
      <c r="B164" s="285"/>
      <c r="C164" s="285"/>
      <c r="D164" s="23"/>
      <c r="E164"/>
      <c r="F164" s="280"/>
      <c r="G164"/>
      <c r="H164" s="280"/>
      <c r="I164"/>
      <c r="J164" s="574"/>
      <c r="K164" s="419"/>
      <c r="L164" s="280"/>
      <c r="M164"/>
      <c r="N164" s="280"/>
      <c r="O164"/>
      <c r="P164" s="280"/>
      <c r="S164"/>
      <c r="T164"/>
    </row>
    <row r="165" spans="1:20" x14ac:dyDescent="0.45">
      <c r="A165" s="285"/>
      <c r="B165" s="285"/>
      <c r="C165" s="285"/>
      <c r="D165" s="23"/>
      <c r="E165"/>
      <c r="F165" s="280"/>
      <c r="G165"/>
      <c r="H165" s="280"/>
      <c r="I165"/>
      <c r="J165" s="574"/>
      <c r="K165" s="419"/>
      <c r="L165" s="280"/>
      <c r="M165"/>
      <c r="N165" s="280"/>
      <c r="O165"/>
      <c r="P165" s="280"/>
      <c r="S165"/>
      <c r="T165"/>
    </row>
    <row r="166" spans="1:20" x14ac:dyDescent="0.45">
      <c r="A166" s="285"/>
      <c r="B166" s="285"/>
      <c r="C166" s="285"/>
      <c r="D166" s="23"/>
      <c r="E166"/>
      <c r="F166" s="280"/>
      <c r="G166"/>
      <c r="H166" s="280"/>
      <c r="I166"/>
      <c r="J166" s="574"/>
      <c r="K166" s="419"/>
      <c r="L166" s="280"/>
      <c r="M166"/>
      <c r="N166" s="280"/>
      <c r="O166"/>
      <c r="P166" s="280"/>
      <c r="S166"/>
      <c r="T166"/>
    </row>
    <row r="167" spans="1:20" x14ac:dyDescent="0.45">
      <c r="A167" s="285"/>
      <c r="B167" s="285"/>
      <c r="C167" s="285"/>
      <c r="D167" s="23"/>
      <c r="E167"/>
      <c r="F167" s="280"/>
      <c r="G167"/>
      <c r="H167" s="280"/>
      <c r="I167"/>
      <c r="J167" s="574"/>
      <c r="K167" s="419"/>
      <c r="L167" s="280"/>
      <c r="M167"/>
      <c r="N167" s="280"/>
      <c r="O167"/>
      <c r="P167" s="280"/>
      <c r="S167"/>
      <c r="T167"/>
    </row>
    <row r="168" spans="1:20" x14ac:dyDescent="0.45">
      <c r="A168" s="285"/>
      <c r="B168" s="285"/>
      <c r="C168" s="285"/>
      <c r="D168" s="23"/>
      <c r="E168"/>
      <c r="F168" s="280"/>
      <c r="G168"/>
      <c r="H168" s="280"/>
      <c r="I168"/>
      <c r="J168" s="574"/>
      <c r="K168" s="419"/>
      <c r="L168" s="280"/>
      <c r="M168"/>
      <c r="N168" s="280"/>
      <c r="O168"/>
      <c r="P168" s="280"/>
      <c r="S168"/>
      <c r="T168"/>
    </row>
    <row r="169" spans="1:20" x14ac:dyDescent="0.45">
      <c r="A169" s="285"/>
      <c r="B169" s="285"/>
      <c r="C169" s="285"/>
      <c r="D169" s="23"/>
      <c r="E169"/>
      <c r="F169" s="280"/>
      <c r="G169"/>
      <c r="H169" s="280"/>
      <c r="I169"/>
      <c r="J169" s="574"/>
      <c r="K169" s="419"/>
      <c r="L169" s="280"/>
      <c r="M169"/>
      <c r="N169" s="280"/>
      <c r="O169"/>
      <c r="P169" s="280"/>
      <c r="S169"/>
      <c r="T169"/>
    </row>
    <row r="170" spans="1:20" x14ac:dyDescent="0.45">
      <c r="A170" s="285"/>
      <c r="B170" s="285"/>
      <c r="C170" s="285"/>
      <c r="D170" s="23"/>
      <c r="E170"/>
      <c r="F170" s="280"/>
      <c r="G170"/>
      <c r="H170" s="280"/>
      <c r="I170"/>
      <c r="J170" s="574"/>
      <c r="K170" s="419"/>
      <c r="L170" s="280"/>
      <c r="M170"/>
      <c r="N170" s="280"/>
      <c r="O170"/>
      <c r="P170" s="280"/>
      <c r="S170"/>
      <c r="T170"/>
    </row>
    <row r="171" spans="1:20" x14ac:dyDescent="0.45">
      <c r="A171" s="285"/>
      <c r="B171" s="285"/>
      <c r="C171" s="285"/>
      <c r="D171" s="23"/>
      <c r="E171"/>
      <c r="F171" s="280"/>
      <c r="G171"/>
      <c r="H171" s="280"/>
      <c r="I171"/>
      <c r="J171" s="574"/>
      <c r="K171" s="419"/>
      <c r="L171" s="280"/>
      <c r="M171"/>
      <c r="N171" s="280"/>
      <c r="O171"/>
      <c r="P171" s="280"/>
      <c r="S171"/>
      <c r="T171"/>
    </row>
    <row r="172" spans="1:20" x14ac:dyDescent="0.45">
      <c r="A172" s="285"/>
      <c r="B172" s="285"/>
      <c r="C172" s="285"/>
      <c r="D172" s="23"/>
      <c r="E172"/>
      <c r="F172" s="280"/>
      <c r="G172"/>
      <c r="H172" s="280"/>
      <c r="I172"/>
      <c r="J172" s="574"/>
      <c r="K172" s="419"/>
      <c r="L172" s="280"/>
      <c r="M172"/>
      <c r="N172" s="280"/>
      <c r="O172"/>
      <c r="P172" s="280"/>
      <c r="S172"/>
      <c r="T172"/>
    </row>
    <row r="173" spans="1:20" x14ac:dyDescent="0.45">
      <c r="A173" s="285"/>
      <c r="B173" s="285"/>
      <c r="C173" s="285"/>
      <c r="D173" s="23"/>
      <c r="E173"/>
      <c r="F173" s="280"/>
      <c r="G173"/>
      <c r="H173" s="280"/>
      <c r="I173"/>
      <c r="J173" s="574"/>
      <c r="K173" s="419"/>
      <c r="L173" s="280"/>
      <c r="M173"/>
      <c r="N173" s="280"/>
      <c r="O173"/>
      <c r="P173" s="280"/>
      <c r="S173"/>
      <c r="T173"/>
    </row>
    <row r="174" spans="1:20" x14ac:dyDescent="0.45">
      <c r="A174" s="285"/>
      <c r="B174" s="285"/>
      <c r="C174" s="285"/>
      <c r="D174" s="23"/>
      <c r="E174"/>
      <c r="F174" s="280"/>
      <c r="G174"/>
      <c r="H174" s="280"/>
      <c r="I174"/>
      <c r="J174" s="574"/>
      <c r="K174" s="419"/>
      <c r="L174" s="280"/>
      <c r="M174"/>
      <c r="N174" s="280"/>
      <c r="O174"/>
      <c r="P174" s="280"/>
      <c r="S174"/>
      <c r="T174"/>
    </row>
    <row r="175" spans="1:20" x14ac:dyDescent="0.45">
      <c r="A175" s="285"/>
      <c r="B175" s="285"/>
      <c r="C175" s="285"/>
      <c r="D175" s="23"/>
      <c r="E175"/>
      <c r="F175" s="280"/>
      <c r="G175"/>
      <c r="H175" s="280"/>
      <c r="I175"/>
      <c r="J175" s="574"/>
      <c r="K175" s="419"/>
      <c r="L175" s="280"/>
      <c r="M175"/>
      <c r="N175" s="280"/>
      <c r="O175"/>
      <c r="P175" s="280"/>
      <c r="S175"/>
      <c r="T175"/>
    </row>
    <row r="176" spans="1:20" x14ac:dyDescent="0.45">
      <c r="A176" s="285"/>
      <c r="B176" s="285"/>
      <c r="C176" s="285"/>
      <c r="D176" s="23"/>
      <c r="E176"/>
      <c r="F176" s="280"/>
      <c r="G176"/>
      <c r="H176" s="280"/>
      <c r="I176"/>
      <c r="J176" s="574"/>
      <c r="K176" s="419"/>
      <c r="L176" s="280"/>
      <c r="M176"/>
      <c r="N176" s="280"/>
      <c r="O176"/>
      <c r="P176" s="280"/>
      <c r="S176"/>
      <c r="T176"/>
    </row>
    <row r="177" spans="1:20" x14ac:dyDescent="0.45">
      <c r="A177" s="285"/>
      <c r="B177" s="285"/>
      <c r="C177" s="285"/>
      <c r="D177" s="23"/>
      <c r="E177"/>
      <c r="F177" s="280"/>
      <c r="G177"/>
      <c r="H177" s="280"/>
      <c r="I177"/>
      <c r="J177" s="574"/>
      <c r="K177" s="419"/>
      <c r="L177" s="280"/>
      <c r="M177"/>
      <c r="N177" s="280"/>
      <c r="O177"/>
      <c r="P177" s="280"/>
      <c r="S177"/>
      <c r="T177"/>
    </row>
    <row r="178" spans="1:20" x14ac:dyDescent="0.45">
      <c r="A178" s="285"/>
      <c r="B178" s="285"/>
      <c r="C178" s="285"/>
      <c r="D178" s="23"/>
      <c r="E178"/>
      <c r="F178" s="280"/>
      <c r="G178"/>
      <c r="H178" s="280"/>
      <c r="I178"/>
      <c r="J178" s="574"/>
      <c r="K178" s="419"/>
      <c r="L178" s="280"/>
      <c r="M178"/>
      <c r="N178" s="280"/>
      <c r="O178"/>
      <c r="P178" s="280"/>
      <c r="S178"/>
      <c r="T178"/>
    </row>
    <row r="179" spans="1:20" x14ac:dyDescent="0.45">
      <c r="A179" s="285"/>
      <c r="B179" s="285"/>
      <c r="C179" s="285"/>
      <c r="D179" s="23"/>
      <c r="E179"/>
      <c r="F179" s="280"/>
      <c r="G179"/>
      <c r="H179" s="280"/>
      <c r="I179"/>
      <c r="J179" s="574"/>
      <c r="K179" s="419"/>
      <c r="L179" s="280"/>
      <c r="M179"/>
      <c r="N179" s="280"/>
      <c r="O179"/>
      <c r="P179" s="280"/>
      <c r="S179"/>
      <c r="T179"/>
    </row>
    <row r="180" spans="1:20" x14ac:dyDescent="0.45">
      <c r="A180" s="285"/>
      <c r="B180" s="285"/>
      <c r="C180" s="285"/>
      <c r="D180" s="23"/>
      <c r="E180"/>
      <c r="F180" s="280"/>
      <c r="G180"/>
      <c r="H180" s="280"/>
      <c r="I180"/>
      <c r="J180" s="574"/>
      <c r="K180" s="419"/>
      <c r="L180" s="280"/>
      <c r="M180"/>
      <c r="N180" s="280"/>
      <c r="O180"/>
      <c r="P180" s="280"/>
      <c r="S180"/>
      <c r="T180"/>
    </row>
    <row r="181" spans="1:20" x14ac:dyDescent="0.45">
      <c r="A181" s="285"/>
      <c r="B181" s="285"/>
      <c r="C181" s="285"/>
      <c r="D181" s="23"/>
      <c r="E181"/>
      <c r="F181" s="280"/>
      <c r="G181"/>
      <c r="H181" s="280"/>
      <c r="I181"/>
      <c r="J181" s="574"/>
      <c r="K181" s="419"/>
      <c r="L181" s="280"/>
      <c r="M181"/>
      <c r="N181" s="280"/>
      <c r="O181"/>
      <c r="P181" s="280"/>
      <c r="S181"/>
      <c r="T181"/>
    </row>
    <row r="182" spans="1:20" x14ac:dyDescent="0.45">
      <c r="A182" s="285"/>
      <c r="B182" s="285"/>
      <c r="C182" s="285"/>
      <c r="D182" s="23"/>
      <c r="E182"/>
      <c r="F182" s="280"/>
      <c r="G182"/>
      <c r="H182" s="280"/>
      <c r="I182"/>
      <c r="J182" s="574"/>
      <c r="K182" s="419"/>
      <c r="L182" s="280"/>
      <c r="M182"/>
      <c r="N182" s="280"/>
      <c r="O182"/>
      <c r="P182" s="280"/>
      <c r="S182"/>
      <c r="T182"/>
    </row>
    <row r="183" spans="1:20" x14ac:dyDescent="0.45">
      <c r="A183" s="285"/>
      <c r="B183" s="285"/>
      <c r="C183" s="285"/>
      <c r="D183" s="23"/>
      <c r="E183"/>
      <c r="F183" s="280"/>
      <c r="G183"/>
      <c r="H183" s="280"/>
      <c r="I183"/>
      <c r="J183" s="574"/>
      <c r="K183" s="419"/>
      <c r="L183" s="280"/>
      <c r="M183"/>
      <c r="N183" s="280"/>
      <c r="O183"/>
      <c r="P183" s="280"/>
      <c r="S183"/>
      <c r="T183"/>
    </row>
    <row r="184" spans="1:20" x14ac:dyDescent="0.45">
      <c r="A184" s="285"/>
      <c r="B184" s="285"/>
      <c r="C184" s="285"/>
      <c r="D184" s="23"/>
      <c r="E184"/>
      <c r="F184" s="280"/>
      <c r="G184"/>
      <c r="H184" s="280"/>
      <c r="I184"/>
      <c r="J184" s="574"/>
      <c r="K184" s="419"/>
      <c r="L184" s="280"/>
      <c r="M184"/>
      <c r="N184" s="280"/>
      <c r="O184"/>
      <c r="P184" s="280"/>
      <c r="S184"/>
      <c r="T184"/>
    </row>
    <row r="185" spans="1:20" x14ac:dyDescent="0.45">
      <c r="A185" s="285"/>
      <c r="B185" s="285"/>
      <c r="C185" s="285"/>
      <c r="D185" s="23"/>
      <c r="E185"/>
      <c r="F185" s="280"/>
      <c r="G185"/>
      <c r="H185" s="280"/>
      <c r="I185"/>
      <c r="J185" s="574"/>
      <c r="K185" s="419"/>
      <c r="L185" s="280"/>
      <c r="M185"/>
      <c r="N185" s="280"/>
      <c r="O185"/>
      <c r="P185" s="280"/>
      <c r="S185"/>
      <c r="T185"/>
    </row>
    <row r="186" spans="1:20" x14ac:dyDescent="0.45">
      <c r="A186" s="285"/>
      <c r="B186" s="285"/>
      <c r="C186" s="285"/>
      <c r="D186" s="23"/>
      <c r="E186"/>
      <c r="F186" s="280"/>
      <c r="G186"/>
      <c r="H186" s="280"/>
      <c r="I186"/>
      <c r="J186" s="574"/>
      <c r="K186" s="419"/>
      <c r="L186" s="280"/>
      <c r="M186"/>
      <c r="N186" s="280"/>
      <c r="O186"/>
      <c r="P186" s="280"/>
      <c r="S186"/>
      <c r="T186"/>
    </row>
    <row r="187" spans="1:20" x14ac:dyDescent="0.45">
      <c r="A187" s="285"/>
      <c r="B187" s="285"/>
      <c r="C187" s="285"/>
      <c r="D187" s="23"/>
      <c r="E187"/>
      <c r="F187" s="280"/>
      <c r="G187"/>
      <c r="H187" s="280"/>
      <c r="I187"/>
      <c r="J187" s="574"/>
      <c r="K187" s="419"/>
      <c r="L187" s="280"/>
      <c r="M187"/>
      <c r="N187" s="280"/>
      <c r="O187"/>
      <c r="P187" s="280"/>
      <c r="S187"/>
      <c r="T187"/>
    </row>
    <row r="188" spans="1:20" x14ac:dyDescent="0.45">
      <c r="A188" s="285"/>
      <c r="B188" s="285"/>
      <c r="C188" s="285"/>
      <c r="D188" s="23"/>
      <c r="E188"/>
      <c r="F188" s="280"/>
      <c r="G188"/>
      <c r="H188" s="280"/>
      <c r="I188"/>
      <c r="J188" s="574"/>
      <c r="K188" s="419"/>
      <c r="L188" s="280"/>
      <c r="M188"/>
      <c r="N188" s="280"/>
      <c r="O188"/>
      <c r="P188" s="280"/>
      <c r="S188"/>
      <c r="T188"/>
    </row>
    <row r="189" spans="1:20" x14ac:dyDescent="0.45">
      <c r="A189" s="285"/>
      <c r="B189" s="285"/>
      <c r="C189" s="285"/>
      <c r="D189" s="23"/>
      <c r="E189"/>
      <c r="F189" s="280"/>
      <c r="G189"/>
      <c r="H189" s="280"/>
      <c r="I189"/>
      <c r="J189" s="574"/>
      <c r="K189" s="419"/>
      <c r="L189" s="280"/>
      <c r="M189"/>
      <c r="N189" s="280"/>
      <c r="O189"/>
      <c r="P189" s="280"/>
      <c r="S189"/>
      <c r="T189"/>
    </row>
    <row r="190" spans="1:20" x14ac:dyDescent="0.45">
      <c r="A190" s="285"/>
      <c r="B190" s="285"/>
      <c r="C190" s="285"/>
      <c r="D190" s="23"/>
      <c r="E190"/>
      <c r="F190" s="280"/>
      <c r="G190"/>
      <c r="H190" s="280"/>
      <c r="I190"/>
      <c r="J190" s="574"/>
      <c r="K190" s="419"/>
      <c r="L190" s="280"/>
      <c r="M190"/>
      <c r="N190" s="280"/>
      <c r="O190"/>
      <c r="P190" s="280"/>
      <c r="S190"/>
      <c r="T190"/>
    </row>
    <row r="191" spans="1:20" x14ac:dyDescent="0.45">
      <c r="A191" s="285"/>
      <c r="B191" s="285"/>
      <c r="C191" s="285"/>
      <c r="D191" s="23"/>
      <c r="E191"/>
      <c r="F191" s="280"/>
      <c r="G191"/>
      <c r="H191" s="280"/>
      <c r="I191"/>
      <c r="J191" s="574"/>
      <c r="K191" s="419"/>
      <c r="L191" s="280"/>
      <c r="M191"/>
      <c r="N191" s="280"/>
      <c r="O191"/>
      <c r="P191" s="280"/>
      <c r="S191"/>
      <c r="T191"/>
    </row>
    <row r="192" spans="1:20" x14ac:dyDescent="0.45">
      <c r="A192" s="285"/>
      <c r="B192" s="285"/>
      <c r="C192" s="285"/>
      <c r="D192" s="23"/>
      <c r="E192"/>
      <c r="F192" s="280"/>
      <c r="G192"/>
      <c r="H192" s="280"/>
      <c r="I192"/>
      <c r="J192" s="574"/>
      <c r="K192" s="419"/>
      <c r="L192" s="280"/>
      <c r="M192"/>
      <c r="N192" s="280"/>
      <c r="O192"/>
      <c r="P192" s="280"/>
      <c r="S192"/>
      <c r="T192"/>
    </row>
    <row r="193" spans="1:20" x14ac:dyDescent="0.45">
      <c r="A193" s="285"/>
      <c r="B193" s="285"/>
      <c r="C193" s="285"/>
      <c r="D193" s="23"/>
      <c r="E193"/>
      <c r="F193" s="280"/>
      <c r="G193"/>
      <c r="H193" s="280"/>
      <c r="I193"/>
      <c r="J193" s="574"/>
      <c r="K193" s="419"/>
      <c r="L193" s="280"/>
      <c r="M193"/>
      <c r="N193" s="280"/>
      <c r="O193"/>
      <c r="P193" s="280"/>
      <c r="S193"/>
      <c r="T193"/>
    </row>
    <row r="194" spans="1:20" x14ac:dyDescent="0.45">
      <c r="A194" s="285"/>
      <c r="B194" s="285"/>
      <c r="C194" s="285"/>
      <c r="D194" s="23"/>
      <c r="E194"/>
      <c r="F194" s="280"/>
      <c r="G194"/>
      <c r="H194" s="280"/>
      <c r="I194"/>
      <c r="J194" s="574"/>
      <c r="K194" s="419"/>
      <c r="L194" s="280"/>
      <c r="M194"/>
      <c r="N194" s="280"/>
      <c r="O194"/>
      <c r="P194" s="280"/>
      <c r="S194"/>
      <c r="T194"/>
    </row>
    <row r="195" spans="1:20" x14ac:dyDescent="0.45">
      <c r="A195" s="285"/>
      <c r="B195" s="285"/>
      <c r="C195" s="285"/>
      <c r="D195" s="23"/>
      <c r="E195"/>
      <c r="F195" s="280"/>
      <c r="G195"/>
      <c r="H195" s="280"/>
      <c r="I195"/>
      <c r="J195" s="574"/>
      <c r="K195" s="419"/>
      <c r="L195" s="280"/>
      <c r="M195"/>
      <c r="N195" s="280"/>
      <c r="O195"/>
      <c r="P195" s="280"/>
      <c r="S195"/>
      <c r="T195"/>
    </row>
    <row r="196" spans="1:20" x14ac:dyDescent="0.45">
      <c r="A196" s="285"/>
      <c r="B196" s="285"/>
      <c r="C196" s="285"/>
      <c r="D196" s="23"/>
      <c r="E196"/>
      <c r="F196" s="280"/>
      <c r="G196"/>
      <c r="H196" s="280"/>
      <c r="I196"/>
      <c r="J196" s="574"/>
      <c r="K196" s="419"/>
      <c r="L196" s="280"/>
      <c r="M196"/>
      <c r="N196" s="280"/>
      <c r="O196"/>
      <c r="P196" s="280"/>
      <c r="S196"/>
      <c r="T196"/>
    </row>
    <row r="197" spans="1:20" x14ac:dyDescent="0.45">
      <c r="A197" s="285"/>
      <c r="B197" s="285"/>
      <c r="C197" s="285"/>
      <c r="D197" s="23"/>
      <c r="E197"/>
      <c r="F197" s="280"/>
      <c r="G197"/>
      <c r="H197" s="280"/>
      <c r="I197"/>
      <c r="J197" s="574"/>
      <c r="K197" s="419"/>
      <c r="L197" s="280"/>
      <c r="M197"/>
      <c r="N197" s="280"/>
      <c r="O197"/>
      <c r="P197" s="280"/>
      <c r="S197"/>
      <c r="T197"/>
    </row>
    <row r="198" spans="1:20" x14ac:dyDescent="0.45">
      <c r="A198" s="285"/>
      <c r="B198" s="285"/>
      <c r="C198" s="285"/>
      <c r="D198" s="23"/>
      <c r="E198"/>
      <c r="F198" s="280"/>
      <c r="G198"/>
      <c r="H198" s="280"/>
      <c r="I198"/>
      <c r="J198" s="574"/>
      <c r="K198" s="419"/>
      <c r="L198" s="280"/>
      <c r="M198"/>
      <c r="N198" s="280"/>
      <c r="O198"/>
      <c r="P198" s="280"/>
      <c r="S198"/>
      <c r="T198"/>
    </row>
    <row r="199" spans="1:20" x14ac:dyDescent="0.45">
      <c r="A199" s="285"/>
      <c r="B199" s="285"/>
      <c r="C199" s="285"/>
      <c r="D199" s="23"/>
      <c r="E199"/>
      <c r="F199" s="280"/>
      <c r="G199"/>
      <c r="H199" s="280"/>
      <c r="I199"/>
      <c r="J199" s="574"/>
      <c r="K199" s="419"/>
      <c r="L199" s="280"/>
      <c r="M199"/>
      <c r="N199" s="280"/>
      <c r="O199"/>
      <c r="P199" s="280"/>
      <c r="S199"/>
      <c r="T199"/>
    </row>
    <row r="200" spans="1:20" x14ac:dyDescent="0.45">
      <c r="A200" s="285"/>
      <c r="B200" s="285"/>
      <c r="C200" s="285"/>
      <c r="D200" s="23"/>
      <c r="E200"/>
      <c r="F200" s="280"/>
      <c r="G200"/>
      <c r="H200" s="280"/>
      <c r="I200"/>
      <c r="J200" s="574"/>
      <c r="K200" s="419"/>
      <c r="L200" s="280"/>
      <c r="M200"/>
      <c r="N200" s="280"/>
      <c r="O200"/>
      <c r="P200" s="280"/>
      <c r="S200"/>
      <c r="T200"/>
    </row>
    <row r="201" spans="1:20" x14ac:dyDescent="0.45">
      <c r="A201" s="285"/>
      <c r="B201" s="285"/>
      <c r="C201" s="285"/>
      <c r="D201" s="23"/>
      <c r="E201"/>
      <c r="F201" s="280"/>
      <c r="G201"/>
      <c r="H201" s="280"/>
      <c r="I201"/>
      <c r="J201" s="574"/>
      <c r="K201" s="419"/>
      <c r="L201" s="280"/>
      <c r="M201"/>
      <c r="N201" s="280"/>
      <c r="O201"/>
      <c r="P201" s="280"/>
      <c r="S201"/>
      <c r="T201"/>
    </row>
    <row r="202" spans="1:20" x14ac:dyDescent="0.45">
      <c r="A202" s="285"/>
      <c r="B202" s="285"/>
      <c r="C202" s="285"/>
      <c r="D202" s="23"/>
      <c r="E202"/>
      <c r="F202" s="280"/>
      <c r="G202"/>
      <c r="H202" s="280"/>
      <c r="I202"/>
      <c r="J202" s="574"/>
      <c r="K202" s="419"/>
      <c r="L202" s="280"/>
      <c r="M202"/>
      <c r="N202" s="280"/>
      <c r="O202"/>
      <c r="P202" s="280"/>
      <c r="S202"/>
      <c r="T202"/>
    </row>
    <row r="203" spans="1:20" x14ac:dyDescent="0.45">
      <c r="A203" s="285"/>
      <c r="B203" s="285"/>
      <c r="C203" s="285"/>
      <c r="D203" s="23"/>
      <c r="E203"/>
      <c r="F203" s="280"/>
      <c r="G203"/>
      <c r="H203" s="280"/>
      <c r="I203"/>
      <c r="J203" s="574"/>
      <c r="K203" s="419"/>
      <c r="L203" s="280"/>
      <c r="M203"/>
      <c r="N203" s="280"/>
      <c r="O203"/>
      <c r="P203" s="280"/>
      <c r="S203"/>
      <c r="T203"/>
    </row>
    <row r="204" spans="1:20" x14ac:dyDescent="0.45">
      <c r="A204" s="285"/>
      <c r="B204" s="285"/>
      <c r="C204" s="285"/>
      <c r="D204" s="23"/>
      <c r="E204"/>
      <c r="F204" s="280"/>
      <c r="G204"/>
      <c r="H204" s="280"/>
      <c r="I204"/>
      <c r="J204" s="574"/>
      <c r="K204" s="419"/>
      <c r="L204" s="280"/>
      <c r="M204"/>
      <c r="N204" s="280"/>
      <c r="O204"/>
      <c r="P204" s="280"/>
      <c r="S204"/>
      <c r="T204"/>
    </row>
    <row r="205" spans="1:20" x14ac:dyDescent="0.45">
      <c r="A205" s="285"/>
      <c r="B205" s="285"/>
      <c r="C205" s="285"/>
      <c r="D205" s="23"/>
      <c r="E205"/>
      <c r="F205" s="280"/>
      <c r="G205"/>
      <c r="H205" s="280"/>
      <c r="I205"/>
      <c r="J205" s="574"/>
      <c r="K205" s="419"/>
      <c r="L205" s="280"/>
      <c r="M205"/>
      <c r="N205" s="280"/>
      <c r="O205"/>
      <c r="P205" s="280"/>
      <c r="S205"/>
      <c r="T205"/>
    </row>
    <row r="206" spans="1:20" x14ac:dyDescent="0.45">
      <c r="A206" s="285"/>
      <c r="B206" s="285"/>
      <c r="C206" s="285"/>
      <c r="D206" s="23"/>
      <c r="E206"/>
      <c r="F206" s="280"/>
      <c r="G206"/>
      <c r="H206" s="280"/>
      <c r="I206"/>
      <c r="J206" s="574"/>
      <c r="K206" s="419"/>
      <c r="L206" s="280"/>
      <c r="M206"/>
      <c r="N206" s="280"/>
      <c r="O206"/>
      <c r="P206" s="280"/>
      <c r="S206"/>
      <c r="T206"/>
    </row>
    <row r="207" spans="1:20" x14ac:dyDescent="0.45">
      <c r="A207" s="285"/>
      <c r="B207" s="285"/>
      <c r="C207" s="285"/>
      <c r="D207" s="23"/>
      <c r="E207"/>
      <c r="F207" s="280"/>
      <c r="G207"/>
      <c r="H207" s="280"/>
      <c r="I207"/>
      <c r="J207" s="574"/>
      <c r="K207" s="419"/>
      <c r="L207" s="280"/>
      <c r="M207"/>
      <c r="N207" s="280"/>
      <c r="O207"/>
      <c r="P207" s="280"/>
      <c r="S207"/>
      <c r="T207"/>
    </row>
    <row r="208" spans="1:20" x14ac:dyDescent="0.45">
      <c r="A208" s="285"/>
      <c r="B208" s="285"/>
      <c r="C208" s="285"/>
      <c r="D208" s="23"/>
      <c r="E208"/>
      <c r="F208" s="280"/>
      <c r="G208"/>
      <c r="H208" s="280"/>
      <c r="I208"/>
      <c r="J208" s="574"/>
      <c r="K208" s="419"/>
      <c r="L208" s="280"/>
      <c r="M208"/>
      <c r="N208" s="280"/>
      <c r="O208"/>
      <c r="P208" s="280"/>
      <c r="S208"/>
      <c r="T208"/>
    </row>
    <row r="209" spans="1:20" x14ac:dyDescent="0.45">
      <c r="A209" s="285"/>
      <c r="B209" s="285"/>
      <c r="C209" s="285"/>
      <c r="D209" s="23"/>
      <c r="E209"/>
      <c r="F209" s="280"/>
      <c r="G209"/>
      <c r="H209" s="280"/>
      <c r="I209"/>
      <c r="J209" s="574"/>
      <c r="K209" s="419"/>
      <c r="L209" s="280"/>
      <c r="M209"/>
      <c r="N209" s="280"/>
      <c r="O209"/>
      <c r="P209" s="280"/>
      <c r="S209"/>
      <c r="T209"/>
    </row>
    <row r="210" spans="1:20" x14ac:dyDescent="0.45">
      <c r="A210" s="285"/>
      <c r="B210" s="285"/>
      <c r="C210" s="285"/>
      <c r="D210" s="23"/>
      <c r="E210"/>
      <c r="F210" s="280"/>
      <c r="G210"/>
      <c r="H210" s="280"/>
      <c r="I210"/>
      <c r="J210" s="574"/>
      <c r="K210" s="419"/>
      <c r="L210" s="280"/>
      <c r="M210"/>
      <c r="N210" s="280"/>
      <c r="O210"/>
      <c r="P210" s="280"/>
      <c r="S210"/>
      <c r="T210"/>
    </row>
    <row r="211" spans="1:20" x14ac:dyDescent="0.45">
      <c r="A211" s="285"/>
      <c r="B211" s="285"/>
      <c r="C211" s="285"/>
      <c r="D211" s="23"/>
      <c r="E211"/>
      <c r="F211" s="280"/>
      <c r="G211"/>
      <c r="H211" s="280"/>
      <c r="I211"/>
      <c r="J211" s="574"/>
      <c r="K211" s="419"/>
      <c r="L211" s="280"/>
      <c r="M211"/>
      <c r="N211" s="280"/>
      <c r="O211"/>
      <c r="P211" s="280"/>
      <c r="S211"/>
      <c r="T211"/>
    </row>
    <row r="212" spans="1:20" x14ac:dyDescent="0.45">
      <c r="A212" s="285"/>
      <c r="B212" s="285"/>
      <c r="C212" s="285"/>
      <c r="D212" s="23"/>
      <c r="E212"/>
      <c r="F212" s="280"/>
      <c r="G212"/>
      <c r="H212" s="280"/>
      <c r="I212"/>
      <c r="J212" s="574"/>
      <c r="K212" s="419"/>
      <c r="L212" s="280"/>
      <c r="M212"/>
      <c r="N212" s="280"/>
      <c r="O212"/>
      <c r="P212" s="280"/>
      <c r="S212"/>
      <c r="T212"/>
    </row>
    <row r="213" spans="1:20" x14ac:dyDescent="0.45">
      <c r="A213" s="285"/>
      <c r="B213" s="285"/>
      <c r="C213" s="285"/>
      <c r="D213" s="23"/>
      <c r="E213"/>
      <c r="F213" s="280"/>
      <c r="G213"/>
      <c r="H213" s="280"/>
      <c r="I213"/>
      <c r="J213" s="574"/>
      <c r="K213" s="419"/>
      <c r="L213" s="280"/>
      <c r="M213"/>
      <c r="N213" s="280"/>
      <c r="O213"/>
      <c r="P213" s="280"/>
      <c r="S213"/>
      <c r="T213"/>
    </row>
    <row r="214" spans="1:20" x14ac:dyDescent="0.45">
      <c r="A214" s="285"/>
      <c r="B214" s="285"/>
      <c r="C214" s="285"/>
      <c r="D214" s="23"/>
      <c r="E214"/>
      <c r="F214" s="280"/>
      <c r="G214"/>
      <c r="H214" s="280"/>
      <c r="I214"/>
      <c r="J214" s="574"/>
      <c r="K214" s="419"/>
      <c r="L214" s="280"/>
      <c r="M214"/>
      <c r="N214" s="280"/>
      <c r="O214"/>
      <c r="P214" s="280"/>
      <c r="S214"/>
      <c r="T214"/>
    </row>
    <row r="215" spans="1:20" x14ac:dyDescent="0.45">
      <c r="A215" s="285"/>
      <c r="B215" s="285"/>
      <c r="C215" s="285"/>
      <c r="D215" s="23"/>
      <c r="E215"/>
      <c r="F215" s="280"/>
      <c r="G215"/>
      <c r="H215" s="280"/>
      <c r="I215"/>
      <c r="J215" s="574"/>
      <c r="K215" s="419"/>
      <c r="L215" s="280"/>
      <c r="M215"/>
      <c r="N215" s="280"/>
      <c r="O215"/>
      <c r="P215" s="280"/>
      <c r="S215"/>
      <c r="T215"/>
    </row>
    <row r="216" spans="1:20" x14ac:dyDescent="0.45">
      <c r="A216" s="285"/>
      <c r="B216" s="285"/>
      <c r="C216" s="285"/>
      <c r="D216" s="23"/>
      <c r="E216"/>
      <c r="F216" s="280"/>
      <c r="G216"/>
      <c r="H216" s="280"/>
      <c r="I216"/>
      <c r="J216" s="574"/>
      <c r="K216" s="419"/>
      <c r="L216" s="280"/>
      <c r="M216"/>
      <c r="N216" s="280"/>
      <c r="O216"/>
      <c r="P216" s="280"/>
      <c r="S216"/>
      <c r="T216"/>
    </row>
    <row r="217" spans="1:20" x14ac:dyDescent="0.45">
      <c r="A217" s="285"/>
      <c r="B217" s="285"/>
      <c r="C217" s="285"/>
      <c r="D217" s="23"/>
      <c r="E217"/>
      <c r="F217" s="280"/>
      <c r="G217"/>
      <c r="H217" s="280"/>
      <c r="I217"/>
      <c r="J217" s="574"/>
      <c r="K217" s="419"/>
      <c r="L217" s="280"/>
      <c r="M217"/>
      <c r="N217" s="280"/>
      <c r="O217"/>
      <c r="P217" s="280"/>
      <c r="S217"/>
      <c r="T217"/>
    </row>
    <row r="218" spans="1:20" x14ac:dyDescent="0.45">
      <c r="A218" s="285"/>
      <c r="B218" s="285"/>
      <c r="C218" s="285"/>
      <c r="D218" s="23"/>
      <c r="E218"/>
      <c r="F218" s="280"/>
      <c r="G218"/>
      <c r="H218" s="280"/>
      <c r="I218"/>
      <c r="J218" s="574"/>
      <c r="K218" s="419"/>
      <c r="L218" s="280"/>
      <c r="M218"/>
      <c r="N218" s="280"/>
      <c r="O218"/>
      <c r="P218" s="280"/>
      <c r="S218"/>
      <c r="T218"/>
    </row>
    <row r="219" spans="1:20" x14ac:dyDescent="0.45">
      <c r="A219" s="285"/>
      <c r="B219" s="285"/>
      <c r="C219" s="285"/>
      <c r="D219" s="23"/>
      <c r="E219"/>
      <c r="F219" s="280"/>
      <c r="G219"/>
      <c r="H219" s="280"/>
      <c r="I219"/>
      <c r="J219" s="574"/>
      <c r="K219" s="419"/>
      <c r="L219" s="280"/>
      <c r="M219"/>
      <c r="N219" s="280"/>
      <c r="O219"/>
      <c r="P219" s="280"/>
      <c r="S219"/>
      <c r="T219"/>
    </row>
    <row r="220" spans="1:20" x14ac:dyDescent="0.45">
      <c r="A220" s="285"/>
      <c r="B220" s="285"/>
      <c r="C220" s="285"/>
      <c r="D220" s="23"/>
      <c r="E220"/>
      <c r="F220" s="280"/>
      <c r="G220"/>
      <c r="H220" s="280"/>
      <c r="I220"/>
      <c r="J220" s="574"/>
      <c r="K220" s="419"/>
      <c r="L220" s="280"/>
      <c r="M220"/>
      <c r="N220" s="280"/>
      <c r="O220"/>
      <c r="P220" s="280"/>
      <c r="S220"/>
      <c r="T220"/>
    </row>
    <row r="221" spans="1:20" x14ac:dyDescent="0.45">
      <c r="A221" s="285"/>
      <c r="B221" s="285"/>
      <c r="C221" s="285"/>
      <c r="D221" s="23"/>
      <c r="E221"/>
      <c r="F221" s="280"/>
      <c r="G221"/>
      <c r="H221" s="280"/>
      <c r="I221"/>
      <c r="J221" s="574"/>
      <c r="K221" s="419"/>
      <c r="L221" s="280"/>
      <c r="M221"/>
      <c r="N221" s="280"/>
      <c r="O221"/>
      <c r="P221" s="280"/>
      <c r="S221"/>
      <c r="T221"/>
    </row>
    <row r="222" spans="1:20" x14ac:dyDescent="0.45">
      <c r="A222" s="285"/>
      <c r="B222" s="285"/>
      <c r="C222" s="285"/>
      <c r="D222" s="23"/>
      <c r="E222"/>
      <c r="F222" s="280"/>
      <c r="G222"/>
      <c r="H222" s="280"/>
      <c r="I222"/>
      <c r="J222" s="574"/>
      <c r="K222" s="419"/>
      <c r="L222" s="280"/>
      <c r="M222"/>
      <c r="N222" s="280"/>
      <c r="O222"/>
      <c r="P222" s="280"/>
      <c r="S222"/>
      <c r="T222"/>
    </row>
    <row r="223" spans="1:20" x14ac:dyDescent="0.45">
      <c r="A223" s="285"/>
      <c r="B223" s="285"/>
      <c r="C223" s="285"/>
      <c r="D223" s="23"/>
      <c r="E223"/>
      <c r="F223" s="280"/>
      <c r="G223"/>
      <c r="H223" s="280"/>
      <c r="I223"/>
      <c r="J223" s="574"/>
      <c r="K223" s="419"/>
      <c r="L223" s="280"/>
      <c r="M223"/>
      <c r="N223" s="280"/>
      <c r="O223"/>
      <c r="P223" s="280"/>
      <c r="S223"/>
      <c r="T223"/>
    </row>
    <row r="224" spans="1:20" x14ac:dyDescent="0.45">
      <c r="A224" s="285"/>
      <c r="B224" s="285"/>
      <c r="C224" s="285"/>
      <c r="D224" s="23"/>
      <c r="E224"/>
      <c r="F224" s="280"/>
      <c r="G224"/>
      <c r="H224" s="280"/>
      <c r="I224"/>
      <c r="J224" s="574"/>
      <c r="K224" s="419"/>
      <c r="L224" s="280"/>
      <c r="M224"/>
      <c r="N224" s="280"/>
      <c r="O224"/>
      <c r="P224" s="280"/>
      <c r="S224"/>
      <c r="T224"/>
    </row>
    <row r="225" spans="1:20" x14ac:dyDescent="0.45">
      <c r="A225" s="285"/>
      <c r="B225" s="285"/>
      <c r="C225" s="285"/>
      <c r="D225" s="23"/>
      <c r="E225"/>
      <c r="F225" s="280"/>
      <c r="G225"/>
      <c r="H225" s="280"/>
      <c r="I225"/>
      <c r="J225" s="574"/>
      <c r="K225" s="419"/>
      <c r="L225" s="280"/>
      <c r="M225"/>
      <c r="N225" s="280"/>
      <c r="O225"/>
      <c r="P225" s="280"/>
      <c r="S225"/>
      <c r="T225"/>
    </row>
    <row r="226" spans="1:20" x14ac:dyDescent="0.45">
      <c r="A226" s="285"/>
      <c r="B226" s="285"/>
      <c r="C226" s="285"/>
      <c r="D226" s="23"/>
      <c r="E226"/>
      <c r="F226" s="280"/>
      <c r="G226"/>
      <c r="H226" s="280"/>
      <c r="I226"/>
      <c r="J226" s="574"/>
      <c r="K226" s="419"/>
      <c r="L226" s="280"/>
      <c r="M226"/>
      <c r="N226" s="280"/>
      <c r="O226"/>
      <c r="P226" s="280"/>
      <c r="S226"/>
      <c r="T226"/>
    </row>
    <row r="227" spans="1:20" x14ac:dyDescent="0.45">
      <c r="A227" s="285"/>
      <c r="B227" s="285"/>
      <c r="C227" s="285"/>
      <c r="D227" s="23"/>
      <c r="E227"/>
      <c r="F227" s="280"/>
      <c r="G227"/>
      <c r="H227" s="280"/>
      <c r="I227"/>
      <c r="J227" s="574"/>
      <c r="K227" s="419"/>
      <c r="L227" s="280"/>
      <c r="M227"/>
      <c r="N227" s="280"/>
      <c r="O227"/>
      <c r="P227" s="280"/>
      <c r="S227"/>
      <c r="T227"/>
    </row>
    <row r="228" spans="1:20" x14ac:dyDescent="0.45">
      <c r="A228" s="285"/>
      <c r="B228" s="285"/>
      <c r="C228" s="285"/>
      <c r="D228" s="23"/>
      <c r="E228"/>
      <c r="F228" s="280"/>
      <c r="G228"/>
      <c r="H228" s="280"/>
      <c r="I228"/>
      <c r="J228" s="574"/>
      <c r="K228" s="419"/>
      <c r="L228" s="280"/>
      <c r="M228"/>
      <c r="N228" s="280"/>
      <c r="O228"/>
      <c r="P228" s="280"/>
      <c r="S228"/>
      <c r="T228"/>
    </row>
    <row r="229" spans="1:20" x14ac:dyDescent="0.45">
      <c r="A229" s="285"/>
      <c r="B229" s="285"/>
      <c r="C229" s="285"/>
      <c r="D229" s="23"/>
      <c r="E229"/>
      <c r="F229" s="280"/>
      <c r="G229"/>
      <c r="H229" s="280"/>
      <c r="I229"/>
      <c r="J229" s="574"/>
      <c r="K229" s="419"/>
      <c r="L229" s="280"/>
      <c r="M229"/>
      <c r="N229" s="280"/>
      <c r="O229"/>
      <c r="P229" s="280"/>
      <c r="S229"/>
      <c r="T229"/>
    </row>
    <row r="230" spans="1:20" x14ac:dyDescent="0.45">
      <c r="A230" s="285"/>
      <c r="B230" s="285"/>
      <c r="C230" s="285"/>
      <c r="D230" s="23"/>
      <c r="E230"/>
      <c r="F230" s="280"/>
      <c r="G230"/>
      <c r="H230" s="280"/>
      <c r="I230"/>
      <c r="J230" s="574"/>
      <c r="K230" s="419"/>
      <c r="L230" s="280"/>
      <c r="M230"/>
      <c r="N230" s="280"/>
      <c r="O230"/>
      <c r="P230" s="280"/>
      <c r="S230"/>
      <c r="T230"/>
    </row>
    <row r="231" spans="1:20" x14ac:dyDescent="0.45">
      <c r="A231" s="285"/>
      <c r="B231" s="285"/>
      <c r="C231" s="285"/>
      <c r="D231" s="23"/>
      <c r="E231"/>
      <c r="F231" s="280"/>
      <c r="G231"/>
      <c r="H231" s="280"/>
      <c r="I231"/>
      <c r="J231" s="574"/>
      <c r="K231" s="419"/>
      <c r="L231" s="280"/>
      <c r="M231"/>
      <c r="N231" s="280"/>
      <c r="O231"/>
      <c r="P231" s="280"/>
      <c r="S231"/>
      <c r="T231"/>
    </row>
    <row r="232" spans="1:20" x14ac:dyDescent="0.45">
      <c r="A232" s="285"/>
      <c r="B232" s="285"/>
      <c r="C232" s="285"/>
      <c r="D232" s="23"/>
      <c r="E232"/>
      <c r="F232" s="280"/>
      <c r="G232"/>
      <c r="H232" s="280"/>
      <c r="I232"/>
      <c r="J232" s="574"/>
      <c r="K232" s="419"/>
      <c r="L232" s="280"/>
      <c r="M232"/>
      <c r="N232" s="280"/>
      <c r="O232"/>
      <c r="P232" s="280"/>
      <c r="S232"/>
      <c r="T232"/>
    </row>
    <row r="233" spans="1:20" x14ac:dyDescent="0.45">
      <c r="A233" s="285"/>
      <c r="B233" s="285"/>
      <c r="C233" s="285"/>
      <c r="D233" s="23"/>
      <c r="E233"/>
      <c r="F233" s="280"/>
      <c r="G233"/>
      <c r="H233" s="280"/>
      <c r="I233"/>
      <c r="J233" s="574"/>
      <c r="K233" s="419"/>
      <c r="L233" s="280"/>
      <c r="M233"/>
      <c r="N233" s="280"/>
      <c r="O233"/>
      <c r="P233" s="280"/>
      <c r="S233"/>
      <c r="T233"/>
    </row>
    <row r="234" spans="1:20" x14ac:dyDescent="0.45">
      <c r="A234" s="285"/>
      <c r="B234" s="285"/>
      <c r="C234" s="285"/>
      <c r="D234" s="23"/>
      <c r="E234"/>
      <c r="F234" s="280"/>
      <c r="G234"/>
      <c r="H234" s="280"/>
      <c r="I234"/>
      <c r="J234" s="574"/>
      <c r="K234" s="419"/>
      <c r="L234" s="280"/>
      <c r="M234"/>
      <c r="N234" s="280"/>
      <c r="O234"/>
      <c r="P234" s="280"/>
      <c r="S234"/>
      <c r="T234"/>
    </row>
    <row r="235" spans="1:20" x14ac:dyDescent="0.45">
      <c r="A235" s="285"/>
      <c r="B235" s="285"/>
      <c r="C235" s="285"/>
      <c r="D235" s="23"/>
      <c r="E235"/>
      <c r="F235" s="280"/>
      <c r="G235"/>
      <c r="H235" s="280"/>
      <c r="I235"/>
      <c r="J235" s="574"/>
      <c r="K235" s="419"/>
      <c r="L235" s="280"/>
      <c r="M235"/>
      <c r="N235" s="280"/>
      <c r="O235"/>
      <c r="P235" s="280"/>
      <c r="S235"/>
      <c r="T235"/>
    </row>
    <row r="236" spans="1:20" x14ac:dyDescent="0.45">
      <c r="A236" s="285"/>
      <c r="B236" s="285"/>
      <c r="C236" s="285"/>
      <c r="D236" s="23"/>
      <c r="E236"/>
      <c r="F236" s="280"/>
      <c r="G236"/>
      <c r="H236" s="280"/>
      <c r="I236"/>
      <c r="J236" s="574"/>
      <c r="K236" s="419"/>
      <c r="L236" s="280"/>
      <c r="M236"/>
      <c r="N236" s="280"/>
      <c r="O236"/>
      <c r="P236" s="280"/>
      <c r="S236"/>
      <c r="T236"/>
    </row>
    <row r="237" spans="1:20" x14ac:dyDescent="0.45">
      <c r="A237" s="285"/>
      <c r="B237" s="285"/>
      <c r="C237" s="285"/>
      <c r="D237" s="23"/>
      <c r="E237"/>
      <c r="F237" s="280"/>
      <c r="G237"/>
      <c r="H237" s="280"/>
      <c r="I237"/>
      <c r="J237" s="574"/>
      <c r="K237" s="419"/>
      <c r="L237" s="280"/>
      <c r="M237"/>
      <c r="N237" s="280"/>
      <c r="O237"/>
      <c r="P237" s="280"/>
      <c r="S237"/>
      <c r="T237"/>
    </row>
    <row r="238" spans="1:20" x14ac:dyDescent="0.45">
      <c r="A238" s="285"/>
      <c r="B238" s="285"/>
      <c r="C238" s="285"/>
      <c r="D238" s="23"/>
      <c r="E238"/>
      <c r="F238" s="280"/>
      <c r="G238"/>
      <c r="H238" s="280"/>
      <c r="I238"/>
      <c r="J238" s="574"/>
      <c r="K238" s="419"/>
      <c r="L238" s="280"/>
      <c r="M238"/>
      <c r="N238" s="280"/>
      <c r="O238"/>
      <c r="P238" s="280"/>
      <c r="S238"/>
      <c r="T238"/>
    </row>
    <row r="239" spans="1:20" x14ac:dyDescent="0.45">
      <c r="A239" s="285"/>
      <c r="B239" s="285"/>
      <c r="C239" s="285"/>
      <c r="D239" s="23"/>
      <c r="E239"/>
      <c r="F239" s="280"/>
      <c r="G239"/>
      <c r="H239" s="280"/>
      <c r="I239"/>
      <c r="J239" s="574"/>
      <c r="K239" s="419"/>
      <c r="L239" s="280"/>
      <c r="M239"/>
      <c r="N239" s="280"/>
      <c r="O239"/>
      <c r="P239" s="280"/>
      <c r="S239"/>
      <c r="T239"/>
    </row>
    <row r="240" spans="1:20" x14ac:dyDescent="0.45">
      <c r="A240" s="285"/>
      <c r="B240" s="285"/>
      <c r="C240" s="285"/>
      <c r="D240" s="23"/>
      <c r="E240"/>
      <c r="F240" s="280"/>
      <c r="G240"/>
      <c r="H240" s="280"/>
      <c r="I240"/>
      <c r="J240" s="574"/>
      <c r="K240" s="419"/>
      <c r="L240" s="280"/>
      <c r="M240"/>
      <c r="N240" s="280"/>
      <c r="O240"/>
      <c r="P240" s="280"/>
      <c r="S240"/>
      <c r="T240"/>
    </row>
    <row r="241" spans="1:20" x14ac:dyDescent="0.45">
      <c r="A241" s="285"/>
      <c r="B241" s="285"/>
      <c r="C241" s="285"/>
      <c r="D241" s="23"/>
      <c r="E241"/>
      <c r="F241" s="280"/>
      <c r="G241"/>
      <c r="H241" s="280"/>
      <c r="I241"/>
      <c r="J241" s="574"/>
      <c r="K241" s="419"/>
      <c r="L241" s="280"/>
      <c r="M241"/>
      <c r="N241" s="280"/>
      <c r="O241"/>
      <c r="P241" s="280"/>
      <c r="S241"/>
      <c r="T241"/>
    </row>
    <row r="242" spans="1:20" x14ac:dyDescent="0.45">
      <c r="A242" s="285"/>
      <c r="B242" s="285"/>
      <c r="C242" s="285"/>
      <c r="D242" s="23"/>
      <c r="E242"/>
      <c r="F242" s="280"/>
      <c r="G242"/>
      <c r="H242" s="280"/>
      <c r="I242"/>
      <c r="J242" s="574"/>
      <c r="K242" s="419"/>
      <c r="L242" s="280"/>
      <c r="M242"/>
      <c r="N242" s="280"/>
      <c r="O242"/>
      <c r="P242" s="280"/>
      <c r="S242"/>
      <c r="T242"/>
    </row>
    <row r="243" spans="1:20" x14ac:dyDescent="0.45">
      <c r="A243" s="285"/>
      <c r="B243" s="285"/>
      <c r="C243" s="285"/>
      <c r="D243" s="23"/>
      <c r="E243"/>
      <c r="F243" s="280"/>
      <c r="G243"/>
      <c r="H243" s="280"/>
      <c r="I243"/>
      <c r="J243" s="574"/>
      <c r="K243" s="419"/>
      <c r="L243" s="280"/>
      <c r="M243"/>
      <c r="N243" s="280"/>
      <c r="O243"/>
      <c r="P243" s="280"/>
      <c r="S243"/>
      <c r="T243"/>
    </row>
    <row r="244" spans="1:20" x14ac:dyDescent="0.45">
      <c r="A244" s="285"/>
      <c r="B244" s="285"/>
      <c r="C244" s="285"/>
      <c r="D244" s="23"/>
      <c r="E244"/>
      <c r="F244" s="280"/>
      <c r="G244"/>
      <c r="H244" s="280"/>
      <c r="I244"/>
      <c r="J244" s="574"/>
      <c r="K244" s="419"/>
      <c r="L244" s="280"/>
      <c r="M244"/>
      <c r="N244" s="280"/>
      <c r="O244"/>
      <c r="P244" s="280"/>
      <c r="S244"/>
      <c r="T244"/>
    </row>
    <row r="245" spans="1:20" x14ac:dyDescent="0.45">
      <c r="A245" s="285"/>
      <c r="B245" s="285"/>
      <c r="C245" s="285"/>
      <c r="D245" s="23"/>
      <c r="E245"/>
      <c r="F245" s="280"/>
      <c r="G245"/>
      <c r="H245" s="280"/>
      <c r="I245"/>
      <c r="J245" s="574"/>
      <c r="K245" s="419"/>
      <c r="L245" s="280"/>
      <c r="M245"/>
      <c r="N245" s="280"/>
      <c r="O245"/>
      <c r="P245" s="280"/>
      <c r="S245"/>
      <c r="T245"/>
    </row>
    <row r="246" spans="1:20" x14ac:dyDescent="0.45">
      <c r="A246" s="285"/>
      <c r="B246" s="285"/>
      <c r="C246" s="285"/>
      <c r="D246" s="23"/>
      <c r="E246"/>
      <c r="F246" s="280"/>
      <c r="G246"/>
      <c r="H246" s="280"/>
      <c r="I246"/>
      <c r="J246" s="574"/>
      <c r="K246" s="419"/>
      <c r="L246" s="280"/>
      <c r="M246"/>
      <c r="N246" s="280"/>
      <c r="O246"/>
      <c r="P246" s="280"/>
      <c r="S246"/>
      <c r="T246"/>
    </row>
    <row r="247" spans="1:20" x14ac:dyDescent="0.45">
      <c r="A247" s="285"/>
      <c r="B247" s="285"/>
      <c r="C247" s="285"/>
      <c r="D247" s="23"/>
      <c r="E247"/>
      <c r="F247" s="280"/>
      <c r="G247"/>
      <c r="H247" s="280"/>
      <c r="I247"/>
      <c r="J247" s="574"/>
      <c r="K247" s="419"/>
      <c r="L247" s="280"/>
      <c r="M247"/>
      <c r="N247" s="280"/>
      <c r="O247"/>
      <c r="P247" s="280"/>
      <c r="S247"/>
      <c r="T247"/>
    </row>
    <row r="248" spans="1:20" x14ac:dyDescent="0.45">
      <c r="A248" s="285"/>
      <c r="B248" s="285"/>
      <c r="C248" s="285"/>
      <c r="D248" s="23"/>
      <c r="E248"/>
      <c r="F248" s="280"/>
      <c r="G248"/>
      <c r="H248" s="280"/>
      <c r="I248"/>
      <c r="J248" s="574"/>
      <c r="K248" s="419"/>
      <c r="L248" s="280"/>
      <c r="M248"/>
      <c r="N248" s="280"/>
      <c r="O248"/>
      <c r="P248" s="280"/>
      <c r="S248"/>
      <c r="T248"/>
    </row>
    <row r="249" spans="1:20" x14ac:dyDescent="0.45">
      <c r="A249" s="285"/>
      <c r="B249" s="285"/>
      <c r="C249" s="285"/>
      <c r="D249" s="23"/>
      <c r="E249"/>
      <c r="F249" s="280"/>
      <c r="G249"/>
      <c r="H249" s="280"/>
      <c r="I249"/>
      <c r="J249" s="574"/>
      <c r="K249" s="419"/>
      <c r="L249" s="280"/>
      <c r="M249"/>
      <c r="N249" s="280"/>
      <c r="O249"/>
      <c r="P249" s="280"/>
      <c r="S249"/>
      <c r="T249"/>
    </row>
    <row r="250" spans="1:20" x14ac:dyDescent="0.45">
      <c r="A250" s="285"/>
      <c r="B250" s="285"/>
      <c r="C250" s="285"/>
      <c r="D250" s="23"/>
      <c r="E250"/>
      <c r="F250" s="280"/>
      <c r="G250"/>
      <c r="H250" s="280"/>
      <c r="I250"/>
      <c r="J250" s="574"/>
      <c r="K250" s="419"/>
      <c r="L250" s="280"/>
      <c r="M250"/>
      <c r="N250" s="280"/>
      <c r="O250"/>
      <c r="P250" s="280"/>
      <c r="S250"/>
      <c r="T250"/>
    </row>
    <row r="251" spans="1:20" x14ac:dyDescent="0.45">
      <c r="A251" s="285"/>
      <c r="B251" s="285"/>
      <c r="C251" s="285"/>
      <c r="D251" s="23"/>
      <c r="E251"/>
      <c r="F251" s="280"/>
      <c r="G251"/>
      <c r="H251" s="280"/>
      <c r="I251"/>
      <c r="J251" s="574"/>
      <c r="K251" s="419"/>
      <c r="L251" s="280"/>
      <c r="M251"/>
      <c r="N251" s="280"/>
      <c r="O251"/>
      <c r="P251" s="280"/>
      <c r="S251"/>
      <c r="T251"/>
    </row>
    <row r="252" spans="1:20" x14ac:dyDescent="0.45">
      <c r="A252" s="285"/>
      <c r="B252" s="285"/>
      <c r="C252" s="285"/>
      <c r="D252" s="23"/>
      <c r="E252"/>
      <c r="F252" s="280"/>
      <c r="G252"/>
      <c r="H252" s="280"/>
      <c r="I252"/>
      <c r="J252" s="574"/>
      <c r="K252" s="419"/>
      <c r="L252" s="280"/>
      <c r="M252"/>
      <c r="N252" s="280"/>
      <c r="O252"/>
      <c r="P252" s="280"/>
      <c r="S252"/>
      <c r="T252"/>
    </row>
    <row r="253" spans="1:20" x14ac:dyDescent="0.45">
      <c r="A253" s="285"/>
      <c r="B253" s="285"/>
      <c r="C253" s="285"/>
      <c r="D253" s="23"/>
      <c r="E253"/>
      <c r="F253" s="280"/>
      <c r="G253"/>
      <c r="H253" s="280"/>
      <c r="I253"/>
      <c r="J253" s="574"/>
      <c r="K253" s="419"/>
      <c r="L253" s="280"/>
      <c r="M253"/>
      <c r="N253" s="280"/>
      <c r="O253"/>
      <c r="P253" s="280"/>
      <c r="S253"/>
      <c r="T253"/>
    </row>
    <row r="254" spans="1:20" x14ac:dyDescent="0.45">
      <c r="A254" s="285"/>
      <c r="B254" s="285"/>
      <c r="C254" s="285"/>
      <c r="D254" s="23"/>
      <c r="E254"/>
      <c r="F254" s="280"/>
      <c r="G254"/>
      <c r="H254" s="280"/>
      <c r="I254"/>
      <c r="J254" s="574"/>
      <c r="K254" s="419"/>
      <c r="L254" s="280"/>
      <c r="M254"/>
      <c r="N254" s="280"/>
      <c r="O254"/>
      <c r="P254" s="280"/>
      <c r="S254"/>
      <c r="T254"/>
    </row>
    <row r="255" spans="1:20" x14ac:dyDescent="0.45">
      <c r="A255" s="285"/>
      <c r="B255" s="285"/>
      <c r="C255" s="285"/>
      <c r="D255" s="23"/>
      <c r="E255"/>
      <c r="F255" s="280"/>
      <c r="G255"/>
      <c r="H255" s="280"/>
      <c r="I255"/>
      <c r="J255" s="574"/>
      <c r="K255" s="419"/>
      <c r="L255" s="280"/>
      <c r="M255"/>
      <c r="N255" s="280"/>
      <c r="O255"/>
      <c r="P255" s="280"/>
      <c r="S255"/>
      <c r="T255"/>
    </row>
    <row r="256" spans="1:20" x14ac:dyDescent="0.45">
      <c r="A256" s="285"/>
      <c r="B256" s="285"/>
      <c r="C256" s="285"/>
      <c r="D256" s="23"/>
      <c r="E256"/>
      <c r="F256" s="280"/>
      <c r="G256"/>
      <c r="H256" s="280"/>
      <c r="I256"/>
      <c r="J256" s="574"/>
      <c r="K256" s="419"/>
      <c r="L256" s="280"/>
      <c r="M256"/>
      <c r="N256" s="280"/>
      <c r="O256"/>
      <c r="P256" s="280"/>
      <c r="S256"/>
      <c r="T256"/>
    </row>
    <row r="257" spans="1:20" x14ac:dyDescent="0.45">
      <c r="A257" s="285"/>
      <c r="B257" s="285"/>
      <c r="C257" s="285"/>
      <c r="D257" s="23"/>
      <c r="E257"/>
      <c r="F257" s="280"/>
      <c r="G257"/>
      <c r="H257" s="280"/>
      <c r="I257"/>
      <c r="J257" s="574"/>
      <c r="K257" s="419"/>
      <c r="L257" s="280"/>
      <c r="M257"/>
      <c r="N257" s="280"/>
      <c r="O257"/>
      <c r="P257" s="280"/>
      <c r="S257"/>
      <c r="T257"/>
    </row>
    <row r="258" spans="1:20" x14ac:dyDescent="0.45">
      <c r="A258" s="285"/>
      <c r="B258" s="285"/>
      <c r="C258" s="285"/>
      <c r="D258" s="23"/>
      <c r="E258"/>
      <c r="F258" s="280"/>
      <c r="G258"/>
      <c r="H258" s="280"/>
      <c r="I258"/>
      <c r="J258" s="574"/>
      <c r="K258" s="419"/>
      <c r="L258" s="280"/>
      <c r="M258"/>
      <c r="N258" s="280"/>
      <c r="O258"/>
      <c r="P258" s="280"/>
      <c r="S258"/>
      <c r="T258"/>
    </row>
    <row r="259" spans="1:20" x14ac:dyDescent="0.45">
      <c r="A259" s="285"/>
      <c r="B259" s="285"/>
      <c r="C259" s="285"/>
      <c r="D259" s="23"/>
      <c r="E259"/>
      <c r="F259" s="280"/>
      <c r="G259"/>
      <c r="H259" s="280"/>
      <c r="I259"/>
      <c r="J259" s="574"/>
      <c r="K259" s="419"/>
      <c r="L259" s="280"/>
      <c r="M259"/>
      <c r="N259" s="280"/>
      <c r="O259"/>
      <c r="P259" s="280"/>
      <c r="S259"/>
      <c r="T259"/>
    </row>
    <row r="260" spans="1:20" x14ac:dyDescent="0.45">
      <c r="A260" s="285"/>
      <c r="B260" s="285"/>
      <c r="C260" s="285"/>
      <c r="D260" s="23"/>
      <c r="E260"/>
      <c r="F260" s="280"/>
      <c r="G260"/>
      <c r="H260" s="280"/>
      <c r="I260"/>
      <c r="J260" s="574"/>
      <c r="K260" s="419"/>
      <c r="L260" s="280"/>
      <c r="M260"/>
      <c r="N260" s="280"/>
      <c r="O260"/>
      <c r="P260" s="280"/>
      <c r="S260"/>
      <c r="T260"/>
    </row>
    <row r="261" spans="1:20" x14ac:dyDescent="0.45">
      <c r="A261" s="285"/>
      <c r="B261" s="285"/>
      <c r="C261" s="285"/>
      <c r="D261" s="23"/>
      <c r="E261"/>
      <c r="F261" s="280"/>
      <c r="G261"/>
      <c r="H261" s="280"/>
      <c r="I261"/>
      <c r="J261" s="574"/>
      <c r="K261" s="419"/>
      <c r="L261" s="280"/>
      <c r="M261"/>
      <c r="N261" s="280"/>
      <c r="O261"/>
      <c r="P261" s="280"/>
      <c r="S261"/>
      <c r="T261"/>
    </row>
    <row r="262" spans="1:20" x14ac:dyDescent="0.45">
      <c r="A262" s="285"/>
      <c r="B262" s="285"/>
      <c r="C262" s="285"/>
      <c r="D262" s="23"/>
      <c r="E262"/>
      <c r="F262" s="280"/>
      <c r="G262"/>
      <c r="H262" s="280"/>
      <c r="I262"/>
      <c r="J262" s="574"/>
      <c r="K262" s="419"/>
      <c r="L262" s="280"/>
      <c r="M262"/>
      <c r="N262" s="280"/>
      <c r="O262"/>
      <c r="P262" s="280"/>
      <c r="S262"/>
      <c r="T262"/>
    </row>
    <row r="263" spans="1:20" x14ac:dyDescent="0.45">
      <c r="A263" s="285"/>
      <c r="B263" s="285"/>
      <c r="C263" s="285"/>
      <c r="D263" s="23"/>
      <c r="E263"/>
      <c r="F263" s="280"/>
      <c r="G263"/>
      <c r="H263" s="280"/>
      <c r="I263"/>
      <c r="J263" s="574"/>
      <c r="K263" s="419"/>
      <c r="L263" s="280"/>
      <c r="M263"/>
      <c r="N263" s="280"/>
      <c r="O263"/>
      <c r="P263" s="280"/>
      <c r="S263"/>
      <c r="T263"/>
    </row>
    <row r="264" spans="1:20" x14ac:dyDescent="0.45">
      <c r="A264" s="285"/>
      <c r="B264" s="285"/>
      <c r="C264" s="285"/>
      <c r="D264" s="23"/>
      <c r="E264"/>
      <c r="F264" s="280"/>
      <c r="G264"/>
      <c r="H264" s="280"/>
      <c r="I264"/>
      <c r="J264" s="574"/>
      <c r="K264" s="419"/>
      <c r="L264" s="280"/>
      <c r="M264"/>
      <c r="N264" s="280"/>
      <c r="O264"/>
      <c r="P264" s="280"/>
      <c r="S264"/>
      <c r="T264"/>
    </row>
    <row r="265" spans="1:20" x14ac:dyDescent="0.45">
      <c r="A265" s="285"/>
      <c r="B265" s="285"/>
      <c r="C265" s="285"/>
      <c r="D265" s="23"/>
      <c r="E265"/>
      <c r="F265" s="280"/>
      <c r="G265"/>
      <c r="H265" s="280"/>
      <c r="I265"/>
      <c r="J265" s="574"/>
      <c r="K265" s="419"/>
      <c r="L265" s="280"/>
      <c r="M265"/>
      <c r="N265" s="280"/>
      <c r="O265"/>
      <c r="P265" s="280"/>
      <c r="S265"/>
      <c r="T265"/>
    </row>
    <row r="266" spans="1:20" x14ac:dyDescent="0.45">
      <c r="A266" s="285"/>
      <c r="B266" s="285"/>
      <c r="C266" s="285"/>
      <c r="D266" s="23"/>
      <c r="E266"/>
      <c r="F266" s="280"/>
      <c r="G266"/>
      <c r="H266" s="280"/>
      <c r="I266"/>
      <c r="J266" s="574"/>
      <c r="K266" s="419"/>
      <c r="L266" s="280"/>
      <c r="M266"/>
      <c r="N266" s="280"/>
      <c r="O266"/>
      <c r="P266" s="280"/>
      <c r="S266"/>
      <c r="T266"/>
    </row>
    <row r="267" spans="1:20" x14ac:dyDescent="0.45">
      <c r="A267" s="285"/>
      <c r="B267" s="285"/>
      <c r="C267" s="285"/>
      <c r="D267" s="23"/>
      <c r="E267"/>
      <c r="F267" s="280"/>
      <c r="G267"/>
      <c r="H267" s="280"/>
      <c r="I267"/>
      <c r="J267" s="574"/>
      <c r="K267" s="419"/>
      <c r="L267" s="280"/>
      <c r="M267"/>
      <c r="N267" s="280"/>
      <c r="O267"/>
      <c r="P267" s="280"/>
      <c r="S267"/>
      <c r="T267"/>
    </row>
    <row r="268" spans="1:20" x14ac:dyDescent="0.45">
      <c r="A268" s="285"/>
      <c r="B268" s="285"/>
      <c r="C268" s="285"/>
      <c r="D268" s="23"/>
      <c r="E268"/>
      <c r="F268" s="280"/>
      <c r="G268"/>
      <c r="H268" s="280"/>
      <c r="I268"/>
      <c r="J268" s="574"/>
      <c r="K268" s="419"/>
      <c r="L268" s="280"/>
      <c r="M268"/>
      <c r="N268" s="280"/>
      <c r="O268"/>
      <c r="P268" s="280"/>
      <c r="S268"/>
      <c r="T268"/>
    </row>
    <row r="269" spans="1:20" x14ac:dyDescent="0.45">
      <c r="A269" s="285"/>
      <c r="B269" s="285"/>
      <c r="C269" s="285"/>
      <c r="D269" s="23"/>
      <c r="E269"/>
      <c r="F269" s="280"/>
      <c r="G269"/>
      <c r="H269" s="280"/>
      <c r="I269"/>
      <c r="J269" s="574"/>
      <c r="K269" s="419"/>
      <c r="L269" s="280"/>
      <c r="M269"/>
      <c r="N269" s="280"/>
      <c r="O269"/>
      <c r="P269" s="280"/>
      <c r="S269"/>
      <c r="T269"/>
    </row>
    <row r="270" spans="1:20" x14ac:dyDescent="0.45">
      <c r="A270" s="285"/>
      <c r="B270" s="285"/>
      <c r="C270" s="285"/>
      <c r="D270" s="23"/>
      <c r="E270"/>
      <c r="F270" s="280"/>
      <c r="G270"/>
      <c r="H270" s="280"/>
      <c r="I270"/>
      <c r="J270" s="574"/>
      <c r="K270" s="419"/>
      <c r="L270" s="280"/>
      <c r="M270"/>
      <c r="N270" s="280"/>
      <c r="O270"/>
      <c r="P270" s="280"/>
      <c r="S270"/>
      <c r="T270"/>
    </row>
    <row r="271" spans="1:20" x14ac:dyDescent="0.45">
      <c r="A271" s="285"/>
      <c r="B271" s="285"/>
      <c r="C271" s="285"/>
      <c r="D271" s="23"/>
      <c r="E271"/>
      <c r="F271" s="280"/>
      <c r="G271"/>
      <c r="H271" s="280"/>
      <c r="I271"/>
      <c r="J271" s="574"/>
      <c r="K271" s="419"/>
      <c r="L271" s="280"/>
      <c r="M271"/>
      <c r="N271" s="280"/>
      <c r="O271"/>
      <c r="P271" s="280"/>
      <c r="S271"/>
      <c r="T271"/>
    </row>
    <row r="272" spans="1:20" x14ac:dyDescent="0.45">
      <c r="A272" s="285"/>
      <c r="B272" s="285"/>
      <c r="C272" s="285"/>
      <c r="D272" s="23"/>
      <c r="E272"/>
      <c r="F272" s="280"/>
      <c r="G272"/>
      <c r="H272" s="280"/>
      <c r="I272"/>
      <c r="J272" s="574"/>
      <c r="K272" s="419"/>
      <c r="L272" s="280"/>
      <c r="M272"/>
      <c r="N272" s="280"/>
      <c r="O272"/>
      <c r="P272" s="280"/>
      <c r="S272"/>
      <c r="T272"/>
    </row>
    <row r="273" spans="1:20" x14ac:dyDescent="0.45">
      <c r="A273" s="285"/>
      <c r="B273" s="285"/>
      <c r="C273" s="285"/>
      <c r="D273" s="23"/>
      <c r="E273"/>
      <c r="F273" s="280"/>
      <c r="G273"/>
      <c r="H273" s="280"/>
      <c r="I273"/>
      <c r="J273" s="574"/>
      <c r="K273" s="419"/>
      <c r="L273" s="280"/>
      <c r="M273"/>
      <c r="N273" s="280"/>
      <c r="O273"/>
      <c r="P273" s="280"/>
      <c r="S273"/>
      <c r="T273"/>
    </row>
    <row r="274" spans="1:20" x14ac:dyDescent="0.45">
      <c r="A274" s="285"/>
      <c r="B274" s="285"/>
      <c r="C274" s="285"/>
      <c r="D274" s="23"/>
      <c r="E274"/>
      <c r="F274" s="280"/>
      <c r="G274"/>
      <c r="H274" s="280"/>
      <c r="I274"/>
      <c r="J274" s="574"/>
      <c r="K274" s="419"/>
      <c r="L274" s="280"/>
      <c r="M274"/>
      <c r="N274" s="280"/>
      <c r="O274"/>
      <c r="P274" s="280"/>
      <c r="S274"/>
      <c r="T274"/>
    </row>
    <row r="275" spans="1:20" x14ac:dyDescent="0.45">
      <c r="A275" s="285"/>
      <c r="B275" s="285"/>
      <c r="C275" s="285"/>
      <c r="D275" s="23"/>
      <c r="E275"/>
      <c r="F275" s="280"/>
      <c r="G275"/>
      <c r="H275" s="280"/>
      <c r="I275"/>
      <c r="J275" s="574"/>
      <c r="K275" s="419"/>
      <c r="L275" s="280"/>
      <c r="M275"/>
      <c r="N275" s="280"/>
      <c r="O275"/>
      <c r="P275" s="280"/>
      <c r="S275"/>
      <c r="T275"/>
    </row>
    <row r="276" spans="1:20" x14ac:dyDescent="0.45">
      <c r="A276" s="285"/>
      <c r="B276" s="285"/>
      <c r="C276" s="285"/>
      <c r="D276" s="23"/>
      <c r="E276"/>
      <c r="F276" s="280"/>
      <c r="G276"/>
      <c r="H276" s="280"/>
      <c r="I276"/>
      <c r="J276" s="574"/>
      <c r="K276" s="419"/>
      <c r="L276" s="280"/>
      <c r="M276"/>
      <c r="N276" s="280"/>
      <c r="O276"/>
      <c r="P276" s="280"/>
      <c r="S276"/>
      <c r="T276"/>
    </row>
    <row r="277" spans="1:20" x14ac:dyDescent="0.45">
      <c r="A277" s="285"/>
      <c r="B277" s="285"/>
      <c r="C277" s="285"/>
      <c r="D277" s="23"/>
      <c r="E277"/>
      <c r="F277" s="280"/>
      <c r="G277"/>
      <c r="H277" s="280"/>
      <c r="I277"/>
      <c r="J277" s="574"/>
      <c r="K277" s="419"/>
      <c r="L277" s="280"/>
      <c r="M277"/>
      <c r="N277" s="280"/>
      <c r="O277"/>
      <c r="P277" s="280"/>
      <c r="S277"/>
      <c r="T277"/>
    </row>
    <row r="278" spans="1:20" x14ac:dyDescent="0.45">
      <c r="A278" s="285"/>
      <c r="B278" s="285"/>
      <c r="C278" s="285"/>
      <c r="D278" s="23"/>
      <c r="E278"/>
      <c r="F278" s="280"/>
      <c r="G278"/>
      <c r="H278" s="280"/>
      <c r="I278"/>
      <c r="J278" s="574"/>
      <c r="K278" s="419"/>
      <c r="L278" s="280"/>
      <c r="M278"/>
      <c r="N278" s="280"/>
      <c r="O278"/>
      <c r="P278" s="280"/>
      <c r="S278"/>
      <c r="T278"/>
    </row>
    <row r="279" spans="1:20" x14ac:dyDescent="0.45">
      <c r="A279" s="285"/>
      <c r="B279" s="285"/>
      <c r="C279" s="285"/>
      <c r="D279" s="23"/>
      <c r="E279"/>
      <c r="F279" s="280"/>
      <c r="G279"/>
      <c r="H279" s="280"/>
      <c r="I279"/>
      <c r="J279" s="574"/>
      <c r="K279" s="419"/>
      <c r="L279" s="280"/>
      <c r="M279"/>
      <c r="N279" s="280"/>
      <c r="O279"/>
      <c r="P279" s="280"/>
      <c r="S279"/>
      <c r="T279"/>
    </row>
    <row r="280" spans="1:20" x14ac:dyDescent="0.45">
      <c r="A280" s="285"/>
      <c r="B280" s="285"/>
      <c r="C280" s="285"/>
      <c r="D280" s="23"/>
      <c r="E280"/>
      <c r="F280" s="280"/>
      <c r="G280"/>
      <c r="H280" s="280"/>
      <c r="I280"/>
      <c r="J280" s="574"/>
      <c r="K280" s="419"/>
      <c r="L280" s="280"/>
      <c r="M280"/>
      <c r="N280" s="280"/>
      <c r="O280"/>
      <c r="P280" s="280"/>
      <c r="S280"/>
      <c r="T280"/>
    </row>
    <row r="281" spans="1:20" x14ac:dyDescent="0.45">
      <c r="A281" s="285"/>
      <c r="B281" s="285"/>
      <c r="C281" s="285"/>
      <c r="D281" s="23"/>
      <c r="E281"/>
      <c r="F281" s="280"/>
      <c r="G281"/>
      <c r="H281" s="280"/>
      <c r="I281"/>
      <c r="J281" s="574"/>
      <c r="K281" s="419"/>
      <c r="L281" s="280"/>
      <c r="M281"/>
      <c r="N281" s="280"/>
      <c r="O281"/>
      <c r="P281" s="280"/>
      <c r="S281"/>
      <c r="T281"/>
    </row>
    <row r="282" spans="1:20" x14ac:dyDescent="0.45">
      <c r="A282" s="285"/>
      <c r="B282" s="285"/>
      <c r="C282" s="285"/>
      <c r="D282" s="23"/>
      <c r="E282"/>
      <c r="F282" s="280"/>
      <c r="G282"/>
      <c r="H282" s="280"/>
      <c r="I282"/>
      <c r="J282" s="574"/>
      <c r="K282" s="419"/>
      <c r="L282" s="280"/>
      <c r="M282"/>
      <c r="N282" s="280"/>
      <c r="O282"/>
      <c r="P282" s="280"/>
      <c r="S282"/>
      <c r="T282"/>
    </row>
    <row r="283" spans="1:20" x14ac:dyDescent="0.45">
      <c r="A283" s="285"/>
      <c r="B283" s="285"/>
      <c r="C283" s="285"/>
      <c r="D283" s="23"/>
      <c r="E283"/>
      <c r="F283" s="280"/>
      <c r="G283"/>
      <c r="H283" s="280"/>
      <c r="I283"/>
      <c r="J283" s="574"/>
      <c r="K283" s="419"/>
      <c r="L283" s="280"/>
      <c r="M283"/>
      <c r="N283" s="280"/>
      <c r="O283"/>
      <c r="P283" s="280"/>
      <c r="S283"/>
      <c r="T283"/>
    </row>
    <row r="284" spans="1:20" x14ac:dyDescent="0.45">
      <c r="A284" s="285"/>
      <c r="B284" s="285"/>
      <c r="C284" s="285"/>
      <c r="D284" s="23"/>
      <c r="E284"/>
      <c r="F284" s="280"/>
      <c r="G284"/>
      <c r="H284" s="280"/>
      <c r="I284"/>
      <c r="J284" s="574"/>
      <c r="K284" s="419"/>
      <c r="L284" s="280"/>
      <c r="M284"/>
      <c r="N284" s="280"/>
      <c r="O284"/>
      <c r="P284" s="280"/>
      <c r="S284"/>
      <c r="T284"/>
    </row>
    <row r="285" spans="1:20" x14ac:dyDescent="0.45">
      <c r="A285" s="285"/>
      <c r="B285" s="285"/>
      <c r="C285" s="285"/>
      <c r="D285" s="23"/>
      <c r="E285"/>
      <c r="F285" s="280"/>
      <c r="G285"/>
      <c r="H285" s="280"/>
      <c r="I285"/>
      <c r="J285" s="574"/>
      <c r="K285" s="419"/>
      <c r="L285" s="280"/>
      <c r="M285"/>
      <c r="N285" s="280"/>
      <c r="O285"/>
      <c r="P285" s="280"/>
      <c r="S285"/>
      <c r="T285"/>
    </row>
    <row r="286" spans="1:20" x14ac:dyDescent="0.45">
      <c r="A286" s="285"/>
      <c r="B286" s="285"/>
      <c r="C286" s="285"/>
      <c r="D286" s="23"/>
      <c r="E286"/>
      <c r="F286" s="280"/>
      <c r="G286"/>
      <c r="H286" s="280"/>
      <c r="I286"/>
      <c r="J286" s="574"/>
      <c r="K286" s="419"/>
      <c r="L286" s="280"/>
      <c r="M286"/>
      <c r="N286" s="280"/>
      <c r="O286"/>
      <c r="P286" s="280"/>
      <c r="S286"/>
      <c r="T286"/>
    </row>
    <row r="287" spans="1:20" x14ac:dyDescent="0.45">
      <c r="A287" s="285"/>
      <c r="B287" s="285"/>
      <c r="C287" s="285"/>
      <c r="D287" s="23"/>
      <c r="E287"/>
      <c r="F287" s="280"/>
      <c r="G287"/>
      <c r="H287" s="280"/>
      <c r="I287"/>
      <c r="J287" s="574"/>
      <c r="K287" s="419"/>
      <c r="L287" s="280"/>
      <c r="M287"/>
      <c r="N287" s="280"/>
      <c r="O287"/>
      <c r="P287" s="280"/>
      <c r="S287"/>
      <c r="T287"/>
    </row>
    <row r="288" spans="1:20" x14ac:dyDescent="0.45">
      <c r="A288" s="285"/>
      <c r="B288" s="285"/>
      <c r="C288" s="285"/>
      <c r="D288" s="23"/>
      <c r="E288"/>
      <c r="F288" s="280"/>
      <c r="G288"/>
      <c r="H288" s="280"/>
      <c r="I288"/>
      <c r="J288" s="574"/>
      <c r="K288" s="419"/>
      <c r="L288" s="280"/>
      <c r="M288"/>
      <c r="N288" s="280"/>
      <c r="O288"/>
      <c r="P288" s="280"/>
      <c r="S288"/>
      <c r="T288"/>
    </row>
    <row r="289" spans="1:20" x14ac:dyDescent="0.45">
      <c r="A289" s="285"/>
      <c r="B289" s="285"/>
      <c r="C289" s="285"/>
      <c r="D289" s="23"/>
      <c r="E289"/>
      <c r="F289" s="280"/>
      <c r="G289"/>
      <c r="H289" s="280"/>
      <c r="I289"/>
      <c r="J289" s="574"/>
      <c r="K289" s="419"/>
      <c r="L289" s="280"/>
      <c r="M289"/>
      <c r="N289" s="280"/>
      <c r="O289"/>
      <c r="P289" s="280"/>
      <c r="S289"/>
      <c r="T289"/>
    </row>
    <row r="290" spans="1:20" x14ac:dyDescent="0.45">
      <c r="A290" s="285"/>
      <c r="B290" s="285"/>
      <c r="C290" s="285"/>
      <c r="D290" s="23"/>
      <c r="E290"/>
      <c r="F290" s="280"/>
      <c r="G290"/>
      <c r="H290" s="280"/>
      <c r="I290"/>
      <c r="J290" s="574"/>
      <c r="K290" s="419"/>
      <c r="L290" s="280"/>
      <c r="M290"/>
      <c r="N290" s="280"/>
      <c r="O290"/>
      <c r="P290" s="280"/>
      <c r="S290"/>
      <c r="T290"/>
    </row>
    <row r="291" spans="1:20" x14ac:dyDescent="0.45">
      <c r="A291" s="285"/>
      <c r="B291" s="285"/>
      <c r="C291" s="285"/>
      <c r="D291" s="23"/>
      <c r="E291"/>
      <c r="F291" s="280"/>
      <c r="G291"/>
      <c r="H291" s="280"/>
      <c r="I291"/>
      <c r="J291" s="574"/>
      <c r="K291" s="419"/>
      <c r="L291" s="280"/>
      <c r="M291"/>
      <c r="N291" s="280"/>
      <c r="O291"/>
      <c r="P291" s="280"/>
      <c r="S291"/>
      <c r="T291"/>
    </row>
    <row r="292" spans="1:20" x14ac:dyDescent="0.45">
      <c r="A292" s="285"/>
      <c r="B292" s="285"/>
      <c r="C292" s="285"/>
      <c r="D292" s="23"/>
      <c r="E292"/>
      <c r="F292" s="280"/>
      <c r="G292"/>
      <c r="H292" s="280"/>
      <c r="I292"/>
      <c r="J292" s="574"/>
      <c r="K292" s="419"/>
      <c r="L292" s="280"/>
      <c r="M292"/>
      <c r="N292" s="280"/>
      <c r="O292"/>
      <c r="P292" s="280"/>
      <c r="S292"/>
      <c r="T292"/>
    </row>
    <row r="293" spans="1:20" x14ac:dyDescent="0.45">
      <c r="A293" s="285"/>
      <c r="B293" s="285"/>
      <c r="C293" s="285"/>
      <c r="D293" s="23"/>
      <c r="E293"/>
      <c r="F293" s="280"/>
      <c r="G293"/>
      <c r="H293" s="280"/>
      <c r="I293"/>
      <c r="J293" s="574"/>
      <c r="K293" s="419"/>
      <c r="L293" s="280"/>
      <c r="M293"/>
      <c r="N293" s="280"/>
      <c r="O293"/>
      <c r="P293" s="280"/>
      <c r="S293"/>
      <c r="T293"/>
    </row>
    <row r="294" spans="1:20" x14ac:dyDescent="0.45">
      <c r="A294" s="285"/>
      <c r="B294" s="285"/>
      <c r="C294" s="285"/>
      <c r="D294" s="23"/>
      <c r="E294"/>
      <c r="F294" s="280"/>
      <c r="G294"/>
      <c r="H294" s="280"/>
      <c r="I294"/>
      <c r="J294" s="574"/>
      <c r="K294" s="419"/>
      <c r="L294" s="280"/>
      <c r="M294"/>
      <c r="N294" s="280"/>
      <c r="O294"/>
      <c r="P294" s="280"/>
      <c r="S294"/>
      <c r="T294"/>
    </row>
    <row r="295" spans="1:20" x14ac:dyDescent="0.45">
      <c r="A295" s="285"/>
      <c r="B295" s="285"/>
      <c r="C295" s="285"/>
      <c r="D295" s="23"/>
      <c r="E295"/>
      <c r="F295" s="280"/>
      <c r="G295"/>
      <c r="H295" s="280"/>
      <c r="I295"/>
      <c r="J295" s="574"/>
      <c r="K295" s="419"/>
      <c r="L295" s="280"/>
      <c r="M295"/>
      <c r="N295" s="280"/>
      <c r="O295"/>
      <c r="P295" s="280"/>
      <c r="S295"/>
      <c r="T295"/>
    </row>
    <row r="296" spans="1:20" x14ac:dyDescent="0.45">
      <c r="A296" s="285"/>
      <c r="B296" s="285"/>
      <c r="C296" s="285"/>
      <c r="D296" s="23"/>
      <c r="E296"/>
      <c r="F296" s="280"/>
      <c r="G296"/>
      <c r="H296" s="280"/>
      <c r="I296"/>
      <c r="J296" s="574"/>
      <c r="K296" s="419"/>
      <c r="L296" s="280"/>
      <c r="M296"/>
      <c r="N296" s="280"/>
      <c r="O296"/>
      <c r="P296" s="280"/>
      <c r="S296"/>
      <c r="T296"/>
    </row>
    <row r="297" spans="1:20" x14ac:dyDescent="0.45">
      <c r="A297" s="285"/>
      <c r="B297" s="285"/>
      <c r="C297" s="285"/>
      <c r="D297" s="23"/>
      <c r="E297"/>
      <c r="F297" s="280"/>
      <c r="G297"/>
      <c r="H297" s="280"/>
      <c r="I297"/>
      <c r="J297" s="574"/>
      <c r="K297" s="419"/>
      <c r="L297" s="280"/>
      <c r="M297"/>
      <c r="N297" s="280"/>
      <c r="O297"/>
      <c r="P297" s="280"/>
      <c r="S297"/>
      <c r="T297"/>
    </row>
    <row r="298" spans="1:20" x14ac:dyDescent="0.45">
      <c r="A298" s="285"/>
      <c r="B298" s="285"/>
      <c r="C298" s="285"/>
      <c r="D298" s="23"/>
      <c r="E298"/>
      <c r="F298" s="280"/>
      <c r="G298"/>
      <c r="H298" s="280"/>
      <c r="I298"/>
      <c r="J298" s="574"/>
      <c r="K298" s="419"/>
      <c r="L298" s="280"/>
      <c r="M298"/>
      <c r="N298" s="280"/>
      <c r="O298"/>
      <c r="P298" s="280"/>
      <c r="S298"/>
      <c r="T298"/>
    </row>
    <row r="299" spans="1:20" x14ac:dyDescent="0.45">
      <c r="A299" s="285"/>
      <c r="B299" s="285"/>
      <c r="C299" s="285"/>
      <c r="D299" s="23"/>
      <c r="E299"/>
      <c r="F299" s="280"/>
      <c r="G299"/>
      <c r="H299" s="280"/>
      <c r="I299"/>
      <c r="J299" s="574"/>
      <c r="K299" s="419"/>
      <c r="L299" s="280"/>
      <c r="M299"/>
      <c r="N299" s="280"/>
      <c r="O299"/>
      <c r="P299" s="280"/>
      <c r="S299"/>
      <c r="T299"/>
    </row>
    <row r="300" spans="1:20" x14ac:dyDescent="0.45">
      <c r="A300" s="285"/>
      <c r="B300" s="285"/>
      <c r="C300" s="285"/>
      <c r="D300" s="23"/>
      <c r="E300"/>
      <c r="F300" s="280"/>
      <c r="G300"/>
      <c r="H300" s="280"/>
      <c r="I300"/>
      <c r="J300" s="574"/>
      <c r="K300" s="419"/>
      <c r="L300" s="280"/>
      <c r="M300"/>
      <c r="N300" s="280"/>
      <c r="O300"/>
      <c r="P300" s="280"/>
      <c r="S300"/>
      <c r="T300"/>
    </row>
    <row r="301" spans="1:20" x14ac:dyDescent="0.45">
      <c r="A301" s="285"/>
      <c r="B301" s="285"/>
      <c r="C301" s="285"/>
      <c r="D301" s="23"/>
      <c r="E301"/>
      <c r="F301" s="280"/>
      <c r="G301"/>
      <c r="H301" s="280"/>
      <c r="I301"/>
      <c r="J301" s="574"/>
      <c r="K301" s="419"/>
      <c r="L301" s="280"/>
      <c r="M301"/>
      <c r="N301" s="280"/>
      <c r="O301"/>
      <c r="P301" s="280"/>
      <c r="S301"/>
      <c r="T301"/>
    </row>
    <row r="302" spans="1:20" x14ac:dyDescent="0.45">
      <c r="A302" s="285"/>
      <c r="B302" s="285"/>
      <c r="C302" s="285"/>
      <c r="D302" s="23"/>
      <c r="E302"/>
      <c r="F302" s="280"/>
      <c r="G302"/>
      <c r="H302" s="280"/>
      <c r="I302"/>
      <c r="J302" s="574"/>
      <c r="K302" s="419"/>
      <c r="L302" s="280"/>
      <c r="M302"/>
      <c r="N302" s="280"/>
      <c r="O302"/>
      <c r="P302" s="280"/>
      <c r="S302"/>
      <c r="T302"/>
    </row>
    <row r="303" spans="1:20" x14ac:dyDescent="0.45">
      <c r="A303" s="285"/>
      <c r="B303" s="285"/>
      <c r="C303" s="285"/>
      <c r="D303" s="23"/>
      <c r="E303"/>
      <c r="F303" s="280"/>
      <c r="G303"/>
      <c r="H303" s="280"/>
      <c r="I303"/>
      <c r="J303" s="574"/>
      <c r="K303" s="419"/>
      <c r="L303" s="280"/>
      <c r="M303"/>
      <c r="N303" s="280"/>
      <c r="O303"/>
      <c r="P303" s="280"/>
      <c r="S303"/>
      <c r="T303"/>
    </row>
    <row r="304" spans="1:20" x14ac:dyDescent="0.45">
      <c r="A304" s="285"/>
      <c r="B304" s="285"/>
      <c r="C304" s="285"/>
      <c r="D304" s="23"/>
      <c r="E304"/>
      <c r="F304" s="280"/>
      <c r="G304"/>
      <c r="H304" s="280"/>
      <c r="I304"/>
      <c r="J304" s="574"/>
      <c r="K304" s="419"/>
      <c r="L304" s="280"/>
      <c r="M304"/>
      <c r="N304" s="280"/>
      <c r="O304"/>
      <c r="P304" s="280"/>
      <c r="S304"/>
      <c r="T304"/>
    </row>
    <row r="305" spans="1:20" x14ac:dyDescent="0.45">
      <c r="A305" s="285"/>
      <c r="B305" s="285"/>
      <c r="C305" s="285"/>
      <c r="D305" s="23"/>
      <c r="E305"/>
      <c r="F305" s="280"/>
      <c r="G305"/>
      <c r="H305" s="280"/>
      <c r="I305"/>
      <c r="J305" s="574"/>
      <c r="K305" s="419"/>
      <c r="L305" s="280"/>
      <c r="M305"/>
      <c r="N305" s="280"/>
      <c r="O305"/>
      <c r="P305" s="280"/>
      <c r="S305"/>
      <c r="T305"/>
    </row>
    <row r="306" spans="1:20" x14ac:dyDescent="0.45">
      <c r="A306" s="285"/>
      <c r="B306" s="285"/>
      <c r="C306" s="285"/>
      <c r="D306" s="23"/>
      <c r="E306"/>
      <c r="F306" s="280"/>
      <c r="G306"/>
      <c r="H306" s="280"/>
      <c r="I306"/>
      <c r="J306" s="574"/>
      <c r="K306" s="419"/>
      <c r="L306" s="280"/>
      <c r="M306"/>
      <c r="N306" s="280"/>
      <c r="O306"/>
      <c r="P306" s="280"/>
      <c r="S306"/>
      <c r="T306"/>
    </row>
    <row r="307" spans="1:20" x14ac:dyDescent="0.45">
      <c r="A307" s="285"/>
      <c r="B307" s="285"/>
      <c r="C307" s="285"/>
      <c r="D307" s="23"/>
      <c r="E307"/>
      <c r="F307" s="280"/>
      <c r="G307"/>
      <c r="H307" s="280"/>
      <c r="I307"/>
      <c r="J307" s="574"/>
      <c r="K307" s="419"/>
      <c r="L307" s="280"/>
      <c r="M307"/>
      <c r="N307" s="280"/>
      <c r="O307"/>
      <c r="P307" s="280"/>
      <c r="S307"/>
      <c r="T307"/>
    </row>
    <row r="308" spans="1:20" x14ac:dyDescent="0.45">
      <c r="A308" s="285"/>
      <c r="B308" s="285"/>
      <c r="C308" s="285"/>
      <c r="D308" s="23"/>
      <c r="E308"/>
      <c r="F308" s="280"/>
      <c r="G308"/>
      <c r="H308" s="280"/>
      <c r="I308"/>
      <c r="J308" s="574"/>
      <c r="K308" s="419"/>
      <c r="L308" s="280"/>
      <c r="M308"/>
      <c r="N308" s="280"/>
      <c r="O308"/>
      <c r="P308" s="280"/>
      <c r="S308"/>
      <c r="T308"/>
    </row>
    <row r="309" spans="1:20" x14ac:dyDescent="0.45">
      <c r="A309" s="285"/>
      <c r="B309" s="285"/>
      <c r="C309" s="285"/>
      <c r="D309" s="23"/>
      <c r="E309"/>
      <c r="F309" s="280"/>
      <c r="G309"/>
      <c r="H309" s="280"/>
      <c r="I309"/>
      <c r="J309" s="574"/>
      <c r="K309" s="419"/>
      <c r="L309" s="280"/>
      <c r="M309"/>
      <c r="N309" s="280"/>
      <c r="O309"/>
      <c r="P309" s="280"/>
      <c r="S309"/>
      <c r="T309"/>
    </row>
    <row r="310" spans="1:20" x14ac:dyDescent="0.45">
      <c r="A310" s="285"/>
      <c r="B310" s="285"/>
      <c r="C310" s="285"/>
      <c r="D310" s="23"/>
      <c r="E310"/>
      <c r="F310" s="280"/>
      <c r="G310"/>
      <c r="H310" s="280"/>
      <c r="I310"/>
      <c r="J310" s="574"/>
      <c r="K310" s="419"/>
      <c r="L310" s="280"/>
      <c r="M310"/>
      <c r="N310" s="280"/>
      <c r="O310"/>
      <c r="P310" s="280"/>
      <c r="S310"/>
      <c r="T310"/>
    </row>
    <row r="311" spans="1:20" x14ac:dyDescent="0.45">
      <c r="A311" s="285"/>
      <c r="B311" s="285"/>
      <c r="C311" s="285"/>
      <c r="D311" s="23"/>
      <c r="E311"/>
      <c r="F311" s="280"/>
      <c r="G311"/>
      <c r="H311" s="280"/>
      <c r="I311"/>
      <c r="J311" s="574"/>
      <c r="K311" s="419"/>
      <c r="L311" s="280"/>
      <c r="M311"/>
      <c r="N311" s="280"/>
      <c r="O311"/>
      <c r="P311" s="280"/>
      <c r="S311"/>
      <c r="T311"/>
    </row>
    <row r="312" spans="1:20" x14ac:dyDescent="0.45">
      <c r="A312" s="285"/>
      <c r="B312" s="285"/>
      <c r="C312" s="285"/>
      <c r="D312" s="23"/>
      <c r="E312"/>
      <c r="F312" s="280"/>
      <c r="G312"/>
      <c r="H312" s="280"/>
      <c r="I312"/>
      <c r="J312" s="574"/>
      <c r="K312" s="419"/>
      <c r="L312" s="280"/>
      <c r="M312"/>
      <c r="N312" s="280"/>
      <c r="O312"/>
      <c r="P312" s="280"/>
      <c r="S312"/>
      <c r="T312"/>
    </row>
    <row r="313" spans="1:20" x14ac:dyDescent="0.45">
      <c r="A313" s="285"/>
      <c r="B313" s="285"/>
      <c r="C313" s="285"/>
      <c r="D313" s="23"/>
      <c r="E313"/>
      <c r="F313" s="280"/>
      <c r="G313"/>
      <c r="H313" s="280"/>
      <c r="I313"/>
      <c r="J313" s="574"/>
      <c r="K313" s="419"/>
      <c r="L313" s="280"/>
      <c r="M313"/>
      <c r="N313" s="280"/>
      <c r="O313"/>
      <c r="P313" s="280"/>
      <c r="S313"/>
      <c r="T313"/>
    </row>
    <row r="314" spans="1:20" x14ac:dyDescent="0.45">
      <c r="A314" s="285"/>
      <c r="B314" s="285"/>
      <c r="C314" s="285"/>
      <c r="D314" s="23"/>
      <c r="E314"/>
      <c r="F314" s="280"/>
      <c r="G314"/>
      <c r="H314" s="280"/>
      <c r="I314"/>
      <c r="J314" s="574"/>
      <c r="K314" s="419"/>
      <c r="L314" s="280"/>
      <c r="M314"/>
      <c r="N314" s="280"/>
      <c r="O314"/>
      <c r="P314" s="280"/>
      <c r="S314"/>
      <c r="T314"/>
    </row>
    <row r="315" spans="1:20" x14ac:dyDescent="0.45">
      <c r="A315" s="285"/>
      <c r="B315" s="285"/>
      <c r="C315" s="285"/>
      <c r="D315" s="23"/>
      <c r="E315"/>
      <c r="F315" s="280"/>
      <c r="G315"/>
      <c r="H315" s="280"/>
      <c r="I315"/>
      <c r="J315" s="574"/>
      <c r="K315" s="419"/>
      <c r="L315" s="280"/>
      <c r="M315"/>
      <c r="N315" s="280"/>
      <c r="O315"/>
      <c r="P315" s="280"/>
      <c r="S315"/>
      <c r="T315"/>
    </row>
    <row r="316" spans="1:20" x14ac:dyDescent="0.45">
      <c r="A316" s="285"/>
      <c r="B316" s="285"/>
      <c r="C316" s="285"/>
      <c r="D316" s="23"/>
      <c r="E316"/>
      <c r="F316" s="280"/>
      <c r="G316"/>
      <c r="H316" s="280"/>
      <c r="I316"/>
      <c r="J316" s="574"/>
      <c r="K316" s="419"/>
      <c r="L316" s="280"/>
      <c r="M316"/>
      <c r="N316" s="280"/>
      <c r="O316"/>
      <c r="P316" s="280"/>
      <c r="S316"/>
      <c r="T316"/>
    </row>
    <row r="317" spans="1:20" x14ac:dyDescent="0.45">
      <c r="A317" s="285"/>
      <c r="B317" s="285"/>
      <c r="C317" s="285"/>
      <c r="D317" s="23"/>
      <c r="E317"/>
      <c r="F317" s="280"/>
      <c r="G317"/>
      <c r="H317" s="280"/>
      <c r="I317"/>
      <c r="J317" s="574"/>
      <c r="K317" s="419"/>
      <c r="L317" s="280"/>
      <c r="M317"/>
      <c r="N317" s="280"/>
      <c r="O317"/>
      <c r="P317" s="280"/>
      <c r="S317"/>
      <c r="T317"/>
    </row>
    <row r="318" spans="1:20" x14ac:dyDescent="0.45">
      <c r="A318" s="285"/>
      <c r="B318" s="285"/>
      <c r="C318" s="285"/>
      <c r="D318" s="23"/>
      <c r="E318"/>
      <c r="F318" s="280"/>
      <c r="G318"/>
      <c r="H318" s="280"/>
      <c r="I318"/>
      <c r="J318" s="574"/>
      <c r="K318" s="419"/>
      <c r="L318" s="280"/>
      <c r="M318"/>
      <c r="N318" s="280"/>
      <c r="O318"/>
      <c r="P318" s="280"/>
      <c r="S318"/>
      <c r="T318"/>
    </row>
    <row r="319" spans="1:20" x14ac:dyDescent="0.45">
      <c r="A319" s="285"/>
      <c r="B319" s="285"/>
      <c r="C319" s="285"/>
      <c r="D319" s="23"/>
      <c r="E319"/>
      <c r="F319" s="280"/>
      <c r="G319"/>
      <c r="H319" s="280"/>
      <c r="I319"/>
      <c r="J319" s="574"/>
      <c r="K319" s="419"/>
      <c r="L319" s="280"/>
      <c r="M319"/>
      <c r="N319" s="280"/>
      <c r="O319"/>
      <c r="P319" s="280"/>
      <c r="S319"/>
      <c r="T319"/>
    </row>
    <row r="320" spans="1:20" x14ac:dyDescent="0.45">
      <c r="A320" s="285"/>
      <c r="B320" s="285"/>
      <c r="C320" s="285"/>
      <c r="D320" s="23"/>
      <c r="E320"/>
      <c r="F320" s="280"/>
      <c r="G320"/>
      <c r="H320" s="280"/>
      <c r="I320"/>
      <c r="J320" s="574"/>
      <c r="K320" s="419"/>
      <c r="L320" s="280"/>
      <c r="M320"/>
      <c r="N320" s="280"/>
      <c r="O320"/>
      <c r="P320" s="280"/>
      <c r="S320"/>
      <c r="T320"/>
    </row>
    <row r="321" spans="1:20" x14ac:dyDescent="0.45">
      <c r="A321" s="285"/>
      <c r="B321" s="285"/>
      <c r="C321" s="285"/>
      <c r="D321" s="23"/>
      <c r="E321"/>
      <c r="F321" s="280"/>
      <c r="G321"/>
      <c r="H321" s="280"/>
      <c r="I321"/>
      <c r="J321" s="574"/>
      <c r="K321" s="419"/>
      <c r="L321" s="280"/>
      <c r="M321"/>
      <c r="N321" s="280"/>
      <c r="O321"/>
      <c r="P321" s="280"/>
      <c r="S321"/>
      <c r="T321"/>
    </row>
    <row r="322" spans="1:20" x14ac:dyDescent="0.45">
      <c r="A322" s="285"/>
      <c r="B322" s="285"/>
      <c r="C322" s="285"/>
      <c r="D322" s="23"/>
      <c r="E322"/>
      <c r="F322" s="280"/>
      <c r="G322"/>
      <c r="H322" s="280"/>
      <c r="I322"/>
      <c r="J322" s="574"/>
      <c r="K322" s="419"/>
      <c r="L322" s="280"/>
      <c r="M322"/>
      <c r="N322" s="280"/>
      <c r="O322"/>
      <c r="P322" s="280"/>
      <c r="S322"/>
      <c r="T322"/>
    </row>
    <row r="323" spans="1:20" x14ac:dyDescent="0.45">
      <c r="A323" s="285"/>
      <c r="B323" s="285"/>
      <c r="C323" s="285"/>
      <c r="D323" s="23"/>
      <c r="E323"/>
      <c r="F323" s="280"/>
      <c r="G323"/>
      <c r="H323" s="280"/>
      <c r="I323"/>
      <c r="J323" s="574"/>
      <c r="K323" s="419"/>
      <c r="L323" s="280"/>
      <c r="M323"/>
      <c r="N323" s="280"/>
      <c r="O323"/>
      <c r="P323" s="280"/>
      <c r="S323"/>
      <c r="T323"/>
    </row>
    <row r="324" spans="1:20" x14ac:dyDescent="0.45">
      <c r="A324" s="285"/>
      <c r="B324" s="285"/>
      <c r="C324" s="285"/>
      <c r="D324" s="23"/>
      <c r="E324"/>
      <c r="F324" s="280"/>
      <c r="G324"/>
      <c r="H324" s="280"/>
      <c r="I324"/>
      <c r="J324" s="574"/>
      <c r="K324" s="419"/>
      <c r="L324" s="280"/>
      <c r="M324"/>
      <c r="N324" s="280"/>
      <c r="O324"/>
      <c r="P324" s="280"/>
      <c r="S324"/>
      <c r="T324"/>
    </row>
    <row r="325" spans="1:20" x14ac:dyDescent="0.45">
      <c r="A325" s="285"/>
      <c r="B325" s="285"/>
      <c r="C325" s="285"/>
      <c r="D325" s="23"/>
      <c r="E325"/>
      <c r="F325" s="280"/>
      <c r="G325"/>
      <c r="H325" s="280"/>
      <c r="I325"/>
      <c r="J325" s="574"/>
      <c r="K325" s="419"/>
      <c r="L325" s="280"/>
      <c r="M325"/>
      <c r="N325" s="280"/>
      <c r="O325"/>
      <c r="P325" s="280"/>
      <c r="S325"/>
      <c r="T325"/>
    </row>
    <row r="326" spans="1:20" x14ac:dyDescent="0.45">
      <c r="A326" s="285"/>
      <c r="B326" s="285"/>
      <c r="C326" s="285"/>
      <c r="D326" s="23"/>
      <c r="E326"/>
      <c r="F326" s="280"/>
      <c r="G326"/>
      <c r="H326" s="280"/>
      <c r="I326"/>
      <c r="J326" s="574"/>
      <c r="K326" s="419"/>
      <c r="L326" s="280"/>
      <c r="M326"/>
      <c r="N326" s="280"/>
      <c r="O326"/>
      <c r="P326" s="280"/>
      <c r="S326"/>
      <c r="T326"/>
    </row>
    <row r="327" spans="1:20" x14ac:dyDescent="0.45">
      <c r="A327" s="285"/>
      <c r="B327" s="285"/>
      <c r="C327" s="285"/>
      <c r="D327" s="23"/>
      <c r="E327"/>
      <c r="F327" s="280"/>
      <c r="G327"/>
      <c r="H327" s="280"/>
      <c r="I327"/>
      <c r="J327" s="574"/>
      <c r="K327" s="419"/>
      <c r="L327" s="280"/>
      <c r="M327"/>
      <c r="N327" s="280"/>
      <c r="O327"/>
      <c r="P327" s="280"/>
      <c r="S327"/>
      <c r="T327"/>
    </row>
    <row r="328" spans="1:20" x14ac:dyDescent="0.45">
      <c r="A328" s="285"/>
      <c r="B328" s="285"/>
      <c r="C328" s="285"/>
      <c r="D328" s="23"/>
      <c r="E328"/>
      <c r="F328" s="280"/>
      <c r="G328"/>
      <c r="H328" s="280"/>
      <c r="I328"/>
      <c r="J328" s="574"/>
      <c r="K328" s="419"/>
      <c r="L328" s="280"/>
      <c r="M328"/>
      <c r="N328" s="280"/>
      <c r="O328"/>
      <c r="P328" s="280"/>
      <c r="S328"/>
      <c r="T328"/>
    </row>
    <row r="329" spans="1:20" x14ac:dyDescent="0.45">
      <c r="A329" s="285"/>
      <c r="B329" s="285"/>
      <c r="C329" s="285"/>
      <c r="D329" s="23"/>
      <c r="E329"/>
      <c r="F329" s="280"/>
      <c r="G329"/>
      <c r="H329" s="280"/>
      <c r="I329"/>
      <c r="J329" s="574"/>
      <c r="K329" s="419"/>
      <c r="L329" s="280"/>
      <c r="M329"/>
      <c r="N329" s="280"/>
      <c r="O329"/>
      <c r="P329" s="280"/>
      <c r="S329"/>
      <c r="T329"/>
    </row>
    <row r="330" spans="1:20" x14ac:dyDescent="0.45">
      <c r="A330" s="285"/>
      <c r="B330" s="285"/>
      <c r="C330" s="285"/>
      <c r="D330" s="23"/>
      <c r="E330"/>
      <c r="F330" s="280"/>
      <c r="G330"/>
      <c r="H330" s="280"/>
      <c r="I330"/>
      <c r="J330" s="574"/>
      <c r="K330" s="419"/>
      <c r="L330" s="280"/>
      <c r="M330"/>
      <c r="N330" s="280"/>
      <c r="O330"/>
      <c r="P330" s="280"/>
      <c r="S330"/>
      <c r="T330"/>
    </row>
    <row r="331" spans="1:20" x14ac:dyDescent="0.45">
      <c r="A331" s="285"/>
      <c r="B331" s="285"/>
      <c r="C331" s="285"/>
      <c r="D331" s="23"/>
      <c r="E331"/>
      <c r="F331" s="280"/>
      <c r="G331"/>
      <c r="H331" s="280"/>
      <c r="I331"/>
      <c r="J331" s="574"/>
      <c r="K331" s="419"/>
      <c r="L331" s="280"/>
      <c r="M331"/>
      <c r="N331" s="280"/>
      <c r="O331"/>
      <c r="P331" s="280"/>
      <c r="S331"/>
      <c r="T331"/>
    </row>
    <row r="332" spans="1:20" x14ac:dyDescent="0.45">
      <c r="A332" s="285"/>
      <c r="B332" s="285"/>
      <c r="C332" s="285"/>
      <c r="D332" s="23"/>
      <c r="E332"/>
      <c r="F332" s="280"/>
      <c r="G332"/>
      <c r="H332" s="280"/>
      <c r="I332"/>
      <c r="J332" s="574"/>
      <c r="K332" s="419"/>
      <c r="L332" s="280"/>
      <c r="M332"/>
      <c r="N332" s="280"/>
      <c r="O332"/>
      <c r="P332" s="280"/>
      <c r="S332"/>
      <c r="T332"/>
    </row>
    <row r="333" spans="1:20" x14ac:dyDescent="0.45">
      <c r="A333" s="285"/>
      <c r="B333" s="285"/>
      <c r="C333" s="285"/>
      <c r="D333" s="23"/>
      <c r="E333"/>
      <c r="F333" s="280"/>
      <c r="G333"/>
      <c r="H333" s="280"/>
      <c r="I333"/>
      <c r="J333" s="574"/>
      <c r="K333" s="419"/>
      <c r="L333" s="280"/>
      <c r="M333"/>
      <c r="N333" s="280"/>
      <c r="O333"/>
      <c r="P333" s="280"/>
      <c r="S333"/>
      <c r="T333"/>
    </row>
    <row r="334" spans="1:20" x14ac:dyDescent="0.45">
      <c r="A334" s="285"/>
      <c r="B334" s="285"/>
      <c r="C334" s="285"/>
      <c r="D334" s="23"/>
      <c r="E334"/>
      <c r="F334" s="280"/>
      <c r="G334"/>
      <c r="H334" s="280"/>
      <c r="I334"/>
      <c r="J334" s="574"/>
      <c r="K334" s="419"/>
      <c r="L334" s="280"/>
      <c r="M334"/>
      <c r="N334" s="280"/>
      <c r="O334"/>
      <c r="P334" s="280"/>
      <c r="S334"/>
      <c r="T334"/>
    </row>
    <row r="335" spans="1:20" x14ac:dyDescent="0.45">
      <c r="A335" s="285"/>
      <c r="B335" s="285"/>
      <c r="C335" s="285"/>
      <c r="D335" s="23"/>
      <c r="E335"/>
      <c r="F335" s="280"/>
      <c r="G335"/>
      <c r="H335" s="280"/>
      <c r="I335"/>
      <c r="J335" s="574"/>
      <c r="K335" s="419"/>
      <c r="L335" s="280"/>
      <c r="M335"/>
      <c r="N335" s="280"/>
      <c r="O335"/>
      <c r="P335" s="280"/>
      <c r="S335"/>
      <c r="T335"/>
    </row>
    <row r="336" spans="1:20" x14ac:dyDescent="0.45">
      <c r="A336" s="285"/>
      <c r="B336" s="285"/>
      <c r="C336" s="285"/>
      <c r="D336" s="23"/>
      <c r="E336"/>
      <c r="F336" s="280"/>
      <c r="G336"/>
      <c r="H336" s="280"/>
      <c r="I336"/>
      <c r="J336" s="574"/>
      <c r="K336" s="419"/>
      <c r="L336" s="280"/>
      <c r="M336"/>
      <c r="N336" s="280"/>
      <c r="O336"/>
      <c r="P336" s="280"/>
      <c r="S336"/>
      <c r="T336"/>
    </row>
    <row r="337" spans="1:20" x14ac:dyDescent="0.45">
      <c r="A337" s="285"/>
      <c r="B337" s="285"/>
      <c r="C337" s="285"/>
      <c r="D337" s="23"/>
      <c r="E337"/>
      <c r="F337" s="280"/>
      <c r="G337"/>
      <c r="H337" s="280"/>
      <c r="I337"/>
      <c r="J337" s="574"/>
      <c r="K337" s="419"/>
      <c r="L337" s="280"/>
      <c r="M337"/>
      <c r="N337" s="280"/>
      <c r="O337"/>
      <c r="P337" s="280"/>
      <c r="S337"/>
      <c r="T337"/>
    </row>
    <row r="338" spans="1:20" x14ac:dyDescent="0.45">
      <c r="A338" s="285"/>
      <c r="B338" s="285"/>
      <c r="C338" s="285"/>
      <c r="D338" s="23"/>
      <c r="E338"/>
      <c r="F338" s="280"/>
      <c r="G338"/>
      <c r="H338" s="280"/>
      <c r="I338"/>
      <c r="J338" s="574"/>
      <c r="K338" s="419"/>
      <c r="L338" s="280"/>
      <c r="M338"/>
      <c r="N338" s="280"/>
      <c r="O338"/>
      <c r="P338" s="280"/>
      <c r="S338"/>
      <c r="T338"/>
    </row>
    <row r="339" spans="1:20" x14ac:dyDescent="0.45">
      <c r="A339" s="285"/>
      <c r="B339" s="285"/>
      <c r="C339" s="285"/>
      <c r="D339" s="23"/>
      <c r="E339"/>
      <c r="F339" s="280"/>
      <c r="G339"/>
      <c r="H339" s="280"/>
      <c r="I339"/>
      <c r="J339" s="574"/>
      <c r="K339" s="419"/>
      <c r="L339" s="280"/>
      <c r="M339"/>
      <c r="N339" s="280"/>
      <c r="O339"/>
      <c r="P339" s="280"/>
      <c r="S339"/>
      <c r="T339"/>
    </row>
    <row r="340" spans="1:20" x14ac:dyDescent="0.45">
      <c r="A340" s="285"/>
      <c r="B340" s="285"/>
      <c r="C340" s="285"/>
      <c r="D340" s="23"/>
      <c r="E340"/>
      <c r="F340" s="280"/>
      <c r="G340"/>
      <c r="H340" s="280"/>
      <c r="I340"/>
      <c r="J340" s="574"/>
      <c r="K340" s="419"/>
      <c r="L340" s="280"/>
      <c r="M340"/>
      <c r="N340" s="280"/>
      <c r="O340"/>
      <c r="P340" s="280"/>
      <c r="S340"/>
      <c r="T340"/>
    </row>
    <row r="341" spans="1:20" x14ac:dyDescent="0.45">
      <c r="A341" s="285"/>
      <c r="B341" s="285"/>
      <c r="C341" s="285"/>
      <c r="D341" s="23"/>
      <c r="E341"/>
      <c r="F341" s="280"/>
      <c r="G341"/>
      <c r="H341" s="280"/>
      <c r="I341"/>
      <c r="J341" s="574"/>
      <c r="K341" s="419"/>
      <c r="L341" s="280"/>
      <c r="M341"/>
      <c r="N341" s="280"/>
      <c r="O341"/>
      <c r="P341" s="280"/>
      <c r="S341"/>
      <c r="T341"/>
    </row>
    <row r="342" spans="1:20" x14ac:dyDescent="0.45">
      <c r="A342" s="285"/>
      <c r="B342" s="285"/>
      <c r="C342" s="285"/>
      <c r="D342" s="23"/>
      <c r="E342"/>
      <c r="F342" s="280"/>
      <c r="G342"/>
      <c r="H342" s="280"/>
      <c r="I342"/>
      <c r="J342" s="574"/>
      <c r="K342" s="419"/>
      <c r="L342" s="280"/>
      <c r="M342"/>
      <c r="N342" s="280"/>
      <c r="O342"/>
      <c r="P342" s="280"/>
      <c r="S342"/>
      <c r="T342"/>
    </row>
    <row r="343" spans="1:20" x14ac:dyDescent="0.45">
      <c r="A343" s="285"/>
      <c r="B343" s="285"/>
      <c r="C343" s="285"/>
      <c r="D343" s="23"/>
      <c r="E343"/>
      <c r="F343" s="280"/>
      <c r="G343"/>
      <c r="H343" s="280"/>
      <c r="I343"/>
      <c r="J343" s="574"/>
      <c r="K343" s="419"/>
      <c r="L343" s="280"/>
      <c r="M343"/>
      <c r="N343" s="280"/>
      <c r="O343"/>
      <c r="P343" s="280"/>
      <c r="S343"/>
      <c r="T343"/>
    </row>
    <row r="344" spans="1:20" x14ac:dyDescent="0.45">
      <c r="A344" s="285"/>
      <c r="B344" s="285"/>
      <c r="C344" s="285"/>
      <c r="D344" s="23"/>
      <c r="E344"/>
      <c r="F344" s="280"/>
      <c r="G344"/>
      <c r="H344" s="280"/>
      <c r="I344"/>
      <c r="J344" s="574"/>
      <c r="K344" s="419"/>
      <c r="L344" s="280"/>
      <c r="M344"/>
      <c r="N344" s="280"/>
      <c r="O344"/>
      <c r="P344" s="280"/>
      <c r="S344"/>
      <c r="T344"/>
    </row>
    <row r="345" spans="1:20" x14ac:dyDescent="0.45">
      <c r="A345" s="285"/>
      <c r="B345" s="285"/>
      <c r="C345" s="285"/>
      <c r="D345" s="23"/>
      <c r="E345"/>
      <c r="F345" s="280"/>
      <c r="G345"/>
      <c r="H345" s="280"/>
      <c r="I345"/>
      <c r="J345" s="574"/>
      <c r="K345" s="419"/>
      <c r="L345" s="280"/>
      <c r="M345"/>
      <c r="N345" s="280"/>
      <c r="O345"/>
      <c r="P345" s="280"/>
      <c r="S345"/>
      <c r="T345"/>
    </row>
    <row r="346" spans="1:20" x14ac:dyDescent="0.45">
      <c r="A346" s="285"/>
      <c r="B346" s="285"/>
      <c r="C346" s="285"/>
      <c r="D346" s="23"/>
      <c r="E346"/>
      <c r="F346" s="280"/>
      <c r="G346"/>
      <c r="H346" s="280"/>
      <c r="I346"/>
      <c r="J346" s="574"/>
      <c r="K346" s="419"/>
      <c r="L346" s="280"/>
      <c r="M346"/>
      <c r="N346" s="280"/>
      <c r="O346"/>
      <c r="P346" s="280"/>
      <c r="S346"/>
      <c r="T346"/>
    </row>
    <row r="347" spans="1:20" x14ac:dyDescent="0.45">
      <c r="A347" s="285"/>
      <c r="B347" s="285"/>
      <c r="C347" s="285"/>
      <c r="D347" s="23"/>
      <c r="E347"/>
      <c r="F347" s="280"/>
      <c r="G347"/>
      <c r="H347" s="280"/>
      <c r="I347"/>
      <c r="J347" s="574"/>
      <c r="K347" s="419"/>
      <c r="L347" s="280"/>
      <c r="M347"/>
      <c r="N347" s="280"/>
      <c r="O347"/>
      <c r="P347" s="280"/>
      <c r="S347"/>
      <c r="T347"/>
    </row>
    <row r="348" spans="1:20" x14ac:dyDescent="0.45">
      <c r="A348" s="285"/>
      <c r="B348" s="285"/>
      <c r="C348" s="285"/>
      <c r="D348" s="23"/>
      <c r="E348"/>
      <c r="F348" s="280"/>
      <c r="G348"/>
      <c r="H348" s="280"/>
      <c r="I348"/>
      <c r="J348" s="574"/>
      <c r="K348" s="419"/>
      <c r="L348" s="280"/>
      <c r="M348"/>
      <c r="N348" s="280"/>
      <c r="O348"/>
      <c r="P348" s="280"/>
      <c r="S348"/>
      <c r="T348"/>
    </row>
    <row r="349" spans="1:20" x14ac:dyDescent="0.45">
      <c r="A349" s="285"/>
      <c r="B349" s="285"/>
      <c r="C349" s="285"/>
      <c r="D349" s="23"/>
      <c r="E349"/>
      <c r="F349" s="280"/>
      <c r="G349"/>
      <c r="H349" s="280"/>
      <c r="I349"/>
      <c r="J349" s="574"/>
      <c r="K349" s="419"/>
      <c r="L349" s="280"/>
      <c r="M349"/>
      <c r="N349" s="280"/>
      <c r="O349"/>
      <c r="P349" s="280"/>
      <c r="S349"/>
      <c r="T349"/>
    </row>
    <row r="350" spans="1:20" x14ac:dyDescent="0.45">
      <c r="A350" s="285"/>
      <c r="B350" s="285"/>
      <c r="C350" s="285"/>
      <c r="D350" s="23"/>
      <c r="E350"/>
      <c r="F350" s="280"/>
      <c r="G350"/>
      <c r="H350" s="280"/>
      <c r="I350"/>
      <c r="J350" s="574"/>
      <c r="K350" s="419"/>
      <c r="L350" s="280"/>
      <c r="M350"/>
      <c r="N350" s="280"/>
      <c r="O350"/>
      <c r="P350" s="280"/>
      <c r="S350"/>
      <c r="T350"/>
    </row>
    <row r="351" spans="1:20" x14ac:dyDescent="0.45">
      <c r="A351" s="285"/>
      <c r="B351" s="285"/>
      <c r="C351" s="285"/>
      <c r="D351" s="23"/>
      <c r="E351"/>
      <c r="F351" s="280"/>
      <c r="G351"/>
      <c r="H351" s="280"/>
      <c r="I351"/>
      <c r="J351" s="574"/>
      <c r="K351" s="419"/>
      <c r="L351" s="280"/>
      <c r="M351"/>
      <c r="N351" s="280"/>
      <c r="O351"/>
      <c r="P351" s="280"/>
      <c r="S351"/>
      <c r="T351"/>
    </row>
    <row r="352" spans="1:20" x14ac:dyDescent="0.45">
      <c r="A352" s="285"/>
      <c r="B352" s="285"/>
      <c r="C352" s="285"/>
      <c r="D352" s="23"/>
      <c r="E352"/>
      <c r="F352" s="280"/>
      <c r="G352"/>
      <c r="H352" s="280"/>
      <c r="I352"/>
      <c r="J352" s="574"/>
      <c r="K352" s="419"/>
      <c r="L352" s="280"/>
      <c r="M352"/>
      <c r="N352" s="280"/>
      <c r="O352"/>
      <c r="P352" s="280"/>
      <c r="S352"/>
      <c r="T352"/>
    </row>
    <row r="353" spans="1:20" x14ac:dyDescent="0.45">
      <c r="A353" s="285"/>
      <c r="B353" s="285"/>
      <c r="C353" s="285"/>
      <c r="D353" s="23"/>
      <c r="E353"/>
      <c r="F353" s="280"/>
      <c r="G353"/>
      <c r="H353" s="280"/>
      <c r="I353"/>
      <c r="J353" s="574"/>
      <c r="K353" s="419"/>
      <c r="L353" s="280"/>
      <c r="M353"/>
      <c r="N353" s="280"/>
      <c r="O353"/>
      <c r="P353" s="280"/>
      <c r="S353"/>
      <c r="T353"/>
    </row>
    <row r="354" spans="1:20" x14ac:dyDescent="0.45">
      <c r="A354" s="285"/>
      <c r="B354" s="285"/>
      <c r="C354" s="285"/>
      <c r="D354" s="23"/>
      <c r="E354"/>
      <c r="F354" s="280"/>
      <c r="G354"/>
      <c r="H354" s="280"/>
      <c r="I354"/>
      <c r="J354" s="574"/>
      <c r="K354" s="419"/>
      <c r="L354" s="280"/>
      <c r="M354"/>
      <c r="N354" s="280"/>
      <c r="O354"/>
      <c r="P354" s="280"/>
      <c r="S354"/>
      <c r="T354"/>
    </row>
    <row r="355" spans="1:20" x14ac:dyDescent="0.45">
      <c r="A355" s="285"/>
      <c r="B355" s="285"/>
      <c r="C355" s="285"/>
      <c r="D355" s="23"/>
      <c r="E355"/>
      <c r="F355" s="280"/>
      <c r="G355"/>
      <c r="H355" s="280"/>
      <c r="I355"/>
      <c r="J355" s="574"/>
      <c r="K355" s="419"/>
      <c r="L355" s="280"/>
      <c r="M355"/>
      <c r="N355" s="280"/>
      <c r="O355"/>
      <c r="P355" s="280"/>
      <c r="S355"/>
      <c r="T355"/>
    </row>
    <row r="356" spans="1:20" x14ac:dyDescent="0.45">
      <c r="A356" s="285"/>
      <c r="B356" s="285"/>
      <c r="C356" s="285"/>
      <c r="D356" s="23"/>
      <c r="E356"/>
      <c r="F356" s="280"/>
      <c r="G356"/>
      <c r="H356" s="280"/>
      <c r="I356"/>
      <c r="J356" s="574"/>
      <c r="K356" s="419"/>
      <c r="L356" s="280"/>
      <c r="M356"/>
      <c r="N356" s="280"/>
      <c r="O356"/>
      <c r="P356" s="280"/>
      <c r="S356"/>
      <c r="T356"/>
    </row>
    <row r="357" spans="1:20" x14ac:dyDescent="0.45">
      <c r="A357" s="285"/>
      <c r="B357" s="285"/>
      <c r="C357" s="285"/>
      <c r="D357" s="23"/>
      <c r="E357"/>
      <c r="F357" s="280"/>
      <c r="G357"/>
      <c r="H357" s="280"/>
      <c r="I357"/>
      <c r="J357" s="574"/>
      <c r="K357" s="419"/>
      <c r="L357" s="280"/>
      <c r="M357"/>
      <c r="N357" s="280"/>
      <c r="O357"/>
      <c r="P357" s="280"/>
      <c r="S357"/>
      <c r="T357"/>
    </row>
    <row r="358" spans="1:20" x14ac:dyDescent="0.45">
      <c r="A358" s="285"/>
      <c r="B358" s="285"/>
      <c r="C358" s="285"/>
      <c r="D358" s="23"/>
      <c r="E358"/>
      <c r="F358" s="280"/>
      <c r="G358"/>
      <c r="H358" s="280"/>
      <c r="I358"/>
      <c r="J358" s="574"/>
      <c r="K358" s="419"/>
      <c r="L358" s="280"/>
      <c r="M358"/>
      <c r="N358" s="280"/>
      <c r="O358"/>
      <c r="P358" s="280"/>
      <c r="S358"/>
      <c r="T358"/>
    </row>
    <row r="359" spans="1:20" x14ac:dyDescent="0.45">
      <c r="A359" s="285"/>
      <c r="B359" s="285"/>
      <c r="C359" s="285"/>
      <c r="D359" s="23"/>
      <c r="E359"/>
      <c r="F359" s="280"/>
      <c r="G359"/>
      <c r="H359" s="280"/>
      <c r="I359"/>
      <c r="J359" s="574"/>
      <c r="K359" s="419"/>
      <c r="L359" s="280"/>
      <c r="M359"/>
      <c r="N359" s="280"/>
      <c r="O359"/>
      <c r="P359" s="280"/>
      <c r="S359"/>
      <c r="T359"/>
    </row>
    <row r="360" spans="1:20" x14ac:dyDescent="0.45">
      <c r="A360" s="285"/>
      <c r="B360" s="285"/>
      <c r="C360" s="285"/>
      <c r="D360" s="23"/>
      <c r="E360"/>
      <c r="F360" s="280"/>
      <c r="G360"/>
      <c r="H360" s="280"/>
      <c r="I360"/>
      <c r="J360" s="574"/>
      <c r="K360" s="419"/>
      <c r="L360" s="280"/>
      <c r="M360"/>
      <c r="N360" s="280"/>
      <c r="O360"/>
      <c r="P360" s="280"/>
      <c r="S360"/>
      <c r="T360"/>
    </row>
    <row r="361" spans="1:20" x14ac:dyDescent="0.45">
      <c r="A361" s="285"/>
      <c r="B361" s="285"/>
      <c r="C361" s="285"/>
      <c r="D361" s="23"/>
      <c r="E361"/>
      <c r="F361" s="280"/>
      <c r="G361"/>
      <c r="H361" s="280"/>
      <c r="I361"/>
      <c r="J361" s="574"/>
      <c r="K361" s="419"/>
      <c r="L361" s="280"/>
      <c r="M361"/>
      <c r="N361" s="280"/>
      <c r="O361"/>
      <c r="P361" s="280"/>
      <c r="S361"/>
      <c r="T361"/>
    </row>
    <row r="362" spans="1:20" x14ac:dyDescent="0.45">
      <c r="A362" s="285"/>
      <c r="B362" s="285"/>
      <c r="C362" s="285"/>
      <c r="D362" s="23"/>
      <c r="E362"/>
      <c r="F362" s="280"/>
      <c r="G362"/>
      <c r="H362" s="280"/>
      <c r="I362"/>
      <c r="J362" s="574"/>
      <c r="K362" s="419"/>
      <c r="L362" s="280"/>
      <c r="M362"/>
      <c r="N362" s="280"/>
      <c r="O362"/>
      <c r="P362" s="280"/>
      <c r="S362"/>
      <c r="T362"/>
    </row>
    <row r="363" spans="1:20" x14ac:dyDescent="0.45">
      <c r="A363" s="285"/>
      <c r="B363" s="285"/>
      <c r="C363" s="285"/>
      <c r="D363" s="23"/>
      <c r="E363"/>
      <c r="F363" s="280"/>
      <c r="G363"/>
      <c r="H363" s="280"/>
      <c r="I363"/>
      <c r="J363" s="574"/>
      <c r="K363" s="419"/>
      <c r="L363" s="280"/>
      <c r="M363"/>
      <c r="N363" s="280"/>
      <c r="O363"/>
      <c r="P363" s="280"/>
      <c r="S363"/>
      <c r="T363"/>
    </row>
    <row r="364" spans="1:20" x14ac:dyDescent="0.45">
      <c r="A364" s="285"/>
      <c r="B364" s="285"/>
      <c r="C364" s="285"/>
      <c r="D364" s="23"/>
      <c r="E364"/>
      <c r="F364" s="280"/>
      <c r="G364"/>
      <c r="H364" s="280"/>
      <c r="I364"/>
      <c r="J364" s="574"/>
      <c r="K364" s="419"/>
      <c r="L364" s="280"/>
      <c r="M364"/>
      <c r="N364" s="280"/>
      <c r="O364"/>
      <c r="P364" s="280"/>
      <c r="S364"/>
      <c r="T364"/>
    </row>
    <row r="365" spans="1:20" x14ac:dyDescent="0.45">
      <c r="A365" s="285"/>
      <c r="B365" s="285"/>
      <c r="C365" s="285"/>
      <c r="D365" s="23"/>
      <c r="E365"/>
      <c r="F365" s="280"/>
      <c r="G365"/>
      <c r="H365" s="280"/>
      <c r="I365"/>
      <c r="J365" s="574"/>
      <c r="K365" s="419"/>
      <c r="L365" s="280"/>
      <c r="M365"/>
      <c r="N365" s="280"/>
      <c r="O365"/>
      <c r="P365" s="280"/>
      <c r="S365"/>
      <c r="T365"/>
    </row>
    <row r="366" spans="1:20" x14ac:dyDescent="0.45">
      <c r="A366" s="285"/>
      <c r="B366" s="285"/>
      <c r="C366" s="285"/>
      <c r="D366" s="23"/>
      <c r="E366"/>
      <c r="F366" s="280"/>
      <c r="G366"/>
      <c r="H366" s="280"/>
      <c r="I366"/>
      <c r="J366" s="574"/>
      <c r="K366" s="419"/>
      <c r="L366" s="280"/>
      <c r="M366"/>
      <c r="N366" s="280"/>
      <c r="O366"/>
      <c r="P366" s="280"/>
      <c r="S366"/>
      <c r="T366"/>
    </row>
    <row r="367" spans="1:20" x14ac:dyDescent="0.45">
      <c r="A367" s="285"/>
      <c r="B367" s="285"/>
      <c r="C367" s="285"/>
      <c r="D367" s="23"/>
      <c r="E367"/>
      <c r="F367" s="280"/>
      <c r="G367"/>
      <c r="H367" s="280"/>
      <c r="I367"/>
      <c r="J367" s="574"/>
      <c r="K367" s="419"/>
      <c r="L367" s="280"/>
      <c r="M367"/>
      <c r="N367" s="280"/>
      <c r="O367"/>
      <c r="P367" s="280"/>
      <c r="S367"/>
      <c r="T367"/>
    </row>
    <row r="368" spans="1:20" x14ac:dyDescent="0.45">
      <c r="A368" s="285"/>
      <c r="B368" s="285"/>
      <c r="C368" s="285"/>
      <c r="D368" s="23"/>
      <c r="E368"/>
      <c r="F368" s="280"/>
      <c r="G368"/>
      <c r="H368" s="280"/>
      <c r="I368"/>
      <c r="J368" s="574"/>
      <c r="K368" s="419"/>
      <c r="L368" s="280"/>
      <c r="M368"/>
      <c r="N368" s="280"/>
      <c r="O368"/>
      <c r="P368" s="280"/>
      <c r="S368"/>
      <c r="T368"/>
    </row>
    <row r="369" spans="1:20" x14ac:dyDescent="0.45">
      <c r="A369" s="285"/>
      <c r="B369" s="285"/>
      <c r="C369" s="285"/>
      <c r="D369" s="23"/>
      <c r="E369"/>
      <c r="F369" s="280"/>
      <c r="G369"/>
      <c r="H369" s="280"/>
      <c r="I369"/>
      <c r="J369" s="574"/>
      <c r="K369" s="419"/>
      <c r="L369" s="280"/>
      <c r="M369"/>
      <c r="N369" s="280"/>
      <c r="O369"/>
      <c r="P369" s="280"/>
      <c r="S369"/>
      <c r="T369"/>
    </row>
    <row r="370" spans="1:20" x14ac:dyDescent="0.45">
      <c r="A370" s="285"/>
      <c r="B370" s="285"/>
      <c r="C370" s="285"/>
      <c r="D370" s="23"/>
      <c r="E370"/>
      <c r="F370" s="280"/>
      <c r="G370"/>
      <c r="H370" s="280"/>
      <c r="I370"/>
      <c r="J370" s="574"/>
      <c r="K370" s="419"/>
      <c r="L370" s="280"/>
      <c r="M370"/>
      <c r="N370" s="280"/>
      <c r="O370"/>
      <c r="P370" s="280"/>
      <c r="S370"/>
      <c r="T370"/>
    </row>
    <row r="371" spans="1:20" x14ac:dyDescent="0.45">
      <c r="A371" s="285"/>
      <c r="B371" s="285"/>
      <c r="C371" s="285"/>
      <c r="D371" s="23"/>
      <c r="E371"/>
      <c r="F371" s="280"/>
      <c r="G371"/>
      <c r="H371" s="280"/>
      <c r="I371"/>
      <c r="J371" s="574"/>
      <c r="K371" s="419"/>
      <c r="L371" s="280"/>
      <c r="M371"/>
      <c r="N371" s="280"/>
      <c r="O371"/>
      <c r="P371" s="280"/>
      <c r="S371"/>
      <c r="T371"/>
    </row>
    <row r="372" spans="1:20" x14ac:dyDescent="0.45">
      <c r="A372" s="285"/>
      <c r="B372" s="285"/>
      <c r="C372" s="285"/>
      <c r="D372" s="23"/>
      <c r="E372"/>
      <c r="F372" s="280"/>
      <c r="G372"/>
      <c r="H372" s="280"/>
      <c r="I372"/>
      <c r="J372" s="574"/>
      <c r="K372" s="419"/>
      <c r="L372" s="280"/>
      <c r="M372"/>
      <c r="N372" s="280"/>
      <c r="O372"/>
      <c r="P372" s="280"/>
      <c r="S372"/>
      <c r="T372"/>
    </row>
    <row r="373" spans="1:20" x14ac:dyDescent="0.45">
      <c r="A373" s="285"/>
      <c r="B373" s="285"/>
      <c r="C373" s="285"/>
      <c r="D373" s="23"/>
      <c r="E373"/>
      <c r="F373" s="280"/>
      <c r="G373"/>
      <c r="H373" s="280"/>
      <c r="I373"/>
      <c r="J373" s="574"/>
      <c r="K373" s="419"/>
      <c r="L373" s="280"/>
      <c r="M373"/>
      <c r="N373" s="280"/>
      <c r="O373"/>
      <c r="P373" s="280"/>
      <c r="S373"/>
      <c r="T373"/>
    </row>
    <row r="374" spans="1:20" x14ac:dyDescent="0.45">
      <c r="A374" s="285"/>
      <c r="B374" s="285"/>
      <c r="C374" s="285"/>
      <c r="D374" s="23"/>
      <c r="E374"/>
      <c r="F374" s="280"/>
      <c r="G374"/>
      <c r="H374" s="280"/>
      <c r="I374"/>
      <c r="J374" s="574"/>
      <c r="K374" s="419"/>
      <c r="L374" s="280"/>
      <c r="M374"/>
      <c r="N374" s="280"/>
      <c r="O374"/>
      <c r="P374" s="280"/>
      <c r="S374"/>
      <c r="T374"/>
    </row>
    <row r="375" spans="1:20" x14ac:dyDescent="0.45">
      <c r="A375" s="285"/>
      <c r="B375" s="285"/>
      <c r="C375" s="285"/>
      <c r="D375" s="23"/>
      <c r="E375"/>
      <c r="F375" s="280"/>
      <c r="G375"/>
      <c r="H375" s="280"/>
      <c r="I375"/>
      <c r="J375" s="574"/>
      <c r="K375" s="419"/>
      <c r="L375" s="280"/>
      <c r="M375"/>
      <c r="N375" s="280"/>
      <c r="O375"/>
      <c r="P375" s="280"/>
      <c r="S375"/>
      <c r="T375"/>
    </row>
    <row r="376" spans="1:20" x14ac:dyDescent="0.45">
      <c r="A376" s="285"/>
      <c r="B376" s="285"/>
      <c r="C376" s="285"/>
      <c r="D376" s="23"/>
      <c r="E376"/>
      <c r="F376" s="280"/>
      <c r="G376"/>
      <c r="H376" s="280"/>
      <c r="I376"/>
      <c r="J376" s="574"/>
      <c r="K376" s="419"/>
      <c r="L376" s="280"/>
      <c r="M376"/>
      <c r="N376" s="280"/>
      <c r="O376"/>
      <c r="P376" s="280"/>
      <c r="S376"/>
      <c r="T376"/>
    </row>
    <row r="377" spans="1:20" x14ac:dyDescent="0.45">
      <c r="A377" s="285"/>
      <c r="B377" s="285"/>
      <c r="C377" s="285"/>
      <c r="D377" s="23"/>
      <c r="E377"/>
      <c r="F377" s="280"/>
      <c r="G377"/>
      <c r="H377" s="280"/>
      <c r="I377"/>
      <c r="J377" s="574"/>
      <c r="K377" s="419"/>
      <c r="L377" s="280"/>
      <c r="M377"/>
      <c r="N377" s="280"/>
      <c r="O377"/>
      <c r="P377" s="280"/>
      <c r="S377"/>
      <c r="T377"/>
    </row>
    <row r="378" spans="1:20" x14ac:dyDescent="0.45">
      <c r="A378" s="285"/>
      <c r="B378" s="285"/>
      <c r="C378" s="285"/>
      <c r="D378" s="23"/>
      <c r="E378"/>
      <c r="F378" s="280"/>
      <c r="G378"/>
      <c r="H378" s="280"/>
      <c r="I378"/>
      <c r="J378" s="574"/>
      <c r="K378" s="419"/>
      <c r="L378" s="280"/>
      <c r="M378"/>
      <c r="N378" s="280"/>
      <c r="O378"/>
      <c r="P378" s="280"/>
      <c r="S378"/>
      <c r="T378"/>
    </row>
    <row r="379" spans="1:20" x14ac:dyDescent="0.45">
      <c r="A379" s="285"/>
      <c r="B379" s="285"/>
      <c r="C379" s="285"/>
      <c r="D379" s="23"/>
      <c r="E379"/>
      <c r="F379" s="280"/>
      <c r="G379"/>
      <c r="H379" s="280"/>
      <c r="I379"/>
      <c r="J379" s="574"/>
      <c r="K379" s="419"/>
      <c r="L379" s="280"/>
      <c r="M379"/>
      <c r="N379" s="280"/>
      <c r="O379"/>
      <c r="P379" s="280"/>
      <c r="S379"/>
      <c r="T379"/>
    </row>
    <row r="380" spans="1:20" x14ac:dyDescent="0.45">
      <c r="A380" s="285"/>
      <c r="B380" s="285"/>
      <c r="C380" s="285"/>
      <c r="D380" s="23"/>
      <c r="E380"/>
      <c r="F380" s="280"/>
      <c r="G380"/>
      <c r="H380" s="280"/>
      <c r="I380"/>
      <c r="J380" s="574"/>
      <c r="K380" s="419"/>
      <c r="L380" s="280"/>
      <c r="M380"/>
      <c r="N380" s="280"/>
      <c r="O380"/>
      <c r="P380" s="280"/>
      <c r="S380"/>
      <c r="T380"/>
    </row>
    <row r="381" spans="1:20" x14ac:dyDescent="0.45">
      <c r="A381" s="285"/>
      <c r="B381" s="285"/>
      <c r="C381" s="285"/>
      <c r="D381" s="23"/>
      <c r="E381"/>
      <c r="F381" s="280"/>
      <c r="G381"/>
      <c r="H381" s="280"/>
      <c r="I381"/>
      <c r="J381" s="574"/>
      <c r="K381" s="419"/>
      <c r="L381" s="280"/>
      <c r="M381"/>
      <c r="N381" s="280"/>
      <c r="O381"/>
      <c r="P381" s="280"/>
      <c r="S381"/>
      <c r="T381"/>
    </row>
    <row r="382" spans="1:20" x14ac:dyDescent="0.45">
      <c r="A382" s="285"/>
      <c r="B382" s="285"/>
      <c r="C382" s="285"/>
      <c r="D382" s="23"/>
      <c r="E382"/>
      <c r="F382" s="280"/>
      <c r="G382"/>
      <c r="H382" s="280"/>
      <c r="I382"/>
      <c r="J382" s="574"/>
      <c r="K382" s="419"/>
      <c r="L382" s="280"/>
      <c r="M382"/>
      <c r="N382" s="280"/>
      <c r="O382"/>
      <c r="P382" s="280"/>
      <c r="S382"/>
      <c r="T382"/>
    </row>
    <row r="383" spans="1:20" x14ac:dyDescent="0.45">
      <c r="A383" s="285"/>
      <c r="B383" s="285"/>
      <c r="C383" s="285"/>
      <c r="D383" s="23"/>
      <c r="E383"/>
      <c r="F383" s="280"/>
      <c r="G383"/>
      <c r="H383" s="280"/>
      <c r="I383"/>
      <c r="J383" s="574"/>
      <c r="K383" s="419"/>
      <c r="L383" s="280"/>
      <c r="M383"/>
      <c r="N383" s="280"/>
      <c r="O383"/>
      <c r="P383" s="280"/>
      <c r="S383"/>
      <c r="T383"/>
    </row>
    <row r="384" spans="1:20" x14ac:dyDescent="0.45">
      <c r="A384" s="285"/>
      <c r="B384" s="285"/>
      <c r="C384" s="285"/>
      <c r="D384" s="23"/>
      <c r="E384"/>
      <c r="F384" s="280"/>
      <c r="G384"/>
      <c r="H384" s="280"/>
      <c r="I384"/>
      <c r="J384" s="574"/>
      <c r="K384" s="419"/>
      <c r="L384" s="280"/>
      <c r="M384"/>
      <c r="N384" s="280"/>
      <c r="O384"/>
      <c r="P384" s="280"/>
      <c r="S384"/>
      <c r="T384"/>
    </row>
    <row r="385" spans="1:20" x14ac:dyDescent="0.45">
      <c r="A385" s="285"/>
      <c r="B385" s="285"/>
      <c r="C385" s="285"/>
      <c r="D385" s="23"/>
      <c r="E385"/>
      <c r="F385" s="280"/>
      <c r="G385"/>
      <c r="H385" s="280"/>
      <c r="I385"/>
      <c r="J385" s="574"/>
      <c r="K385" s="419"/>
      <c r="L385" s="280"/>
      <c r="M385"/>
      <c r="N385" s="280"/>
      <c r="O385"/>
      <c r="P385" s="280"/>
      <c r="S385"/>
      <c r="T385"/>
    </row>
    <row r="386" spans="1:20" x14ac:dyDescent="0.45">
      <c r="A386" s="285"/>
      <c r="B386" s="285"/>
      <c r="C386" s="285"/>
      <c r="D386" s="23"/>
      <c r="E386"/>
      <c r="F386" s="280"/>
      <c r="G386"/>
      <c r="H386" s="280"/>
      <c r="I386"/>
      <c r="J386" s="574"/>
      <c r="K386" s="419"/>
      <c r="L386" s="280"/>
      <c r="M386"/>
      <c r="N386" s="280"/>
      <c r="O386"/>
      <c r="P386" s="280"/>
      <c r="S386"/>
      <c r="T386"/>
    </row>
    <row r="387" spans="1:20" x14ac:dyDescent="0.45">
      <c r="A387" s="285"/>
      <c r="B387" s="285"/>
      <c r="C387" s="285"/>
      <c r="D387" s="23"/>
      <c r="E387"/>
      <c r="F387" s="280"/>
      <c r="G387"/>
      <c r="H387" s="280"/>
      <c r="I387"/>
      <c r="J387" s="574"/>
      <c r="K387" s="419"/>
      <c r="L387" s="280"/>
      <c r="M387"/>
      <c r="N387" s="280"/>
      <c r="O387"/>
      <c r="P387" s="280"/>
      <c r="S387"/>
      <c r="T387"/>
    </row>
    <row r="388" spans="1:20" x14ac:dyDescent="0.45">
      <c r="A388" s="285"/>
      <c r="B388" s="285"/>
      <c r="C388" s="285"/>
      <c r="D388" s="23"/>
      <c r="E388"/>
      <c r="F388" s="280"/>
      <c r="G388"/>
      <c r="H388" s="280"/>
      <c r="I388"/>
      <c r="J388" s="574"/>
      <c r="K388" s="419"/>
      <c r="L388" s="280"/>
      <c r="M388"/>
      <c r="N388" s="280"/>
      <c r="O388"/>
      <c r="P388" s="280"/>
      <c r="S388"/>
      <c r="T388"/>
    </row>
    <row r="389" spans="1:20" x14ac:dyDescent="0.45">
      <c r="A389" s="285"/>
      <c r="B389" s="285"/>
      <c r="C389" s="285"/>
      <c r="D389" s="23"/>
      <c r="E389"/>
      <c r="F389" s="280"/>
      <c r="G389"/>
      <c r="H389" s="280"/>
      <c r="I389"/>
      <c r="J389" s="574"/>
      <c r="K389" s="419"/>
      <c r="L389" s="280"/>
      <c r="M389"/>
      <c r="N389" s="280"/>
      <c r="O389"/>
      <c r="P389" s="280"/>
      <c r="S389"/>
      <c r="T389"/>
    </row>
    <row r="390" spans="1:20" x14ac:dyDescent="0.45">
      <c r="A390" s="285"/>
      <c r="B390" s="285"/>
      <c r="C390" s="285"/>
      <c r="D390" s="23"/>
      <c r="E390"/>
      <c r="F390" s="280"/>
      <c r="G390"/>
      <c r="H390" s="280"/>
      <c r="I390"/>
      <c r="J390" s="574"/>
      <c r="K390" s="419"/>
      <c r="L390" s="280"/>
      <c r="M390"/>
      <c r="N390" s="280"/>
      <c r="O390"/>
      <c r="P390" s="280"/>
      <c r="S390"/>
      <c r="T390"/>
    </row>
    <row r="391" spans="1:20" x14ac:dyDescent="0.45">
      <c r="A391" s="285"/>
      <c r="B391" s="285"/>
      <c r="C391" s="285"/>
      <c r="D391" s="23"/>
      <c r="E391"/>
      <c r="F391" s="280"/>
      <c r="G391"/>
      <c r="H391" s="280"/>
      <c r="I391"/>
      <c r="J391" s="574"/>
      <c r="K391" s="419"/>
      <c r="L391" s="280"/>
      <c r="M391"/>
      <c r="N391" s="280"/>
      <c r="O391"/>
      <c r="P391" s="280"/>
      <c r="S391"/>
      <c r="T391"/>
    </row>
    <row r="392" spans="1:20" x14ac:dyDescent="0.45">
      <c r="A392" s="285"/>
      <c r="B392" s="285"/>
      <c r="C392" s="285"/>
      <c r="D392" s="23"/>
      <c r="E392"/>
      <c r="F392" s="280"/>
      <c r="G392"/>
      <c r="H392" s="280"/>
      <c r="I392"/>
      <c r="J392" s="574"/>
      <c r="K392" s="419"/>
      <c r="L392" s="280"/>
      <c r="M392"/>
      <c r="N392" s="280"/>
      <c r="O392"/>
      <c r="P392" s="280"/>
      <c r="S392"/>
      <c r="T392"/>
    </row>
    <row r="393" spans="1:20" x14ac:dyDescent="0.45">
      <c r="A393" s="285"/>
      <c r="B393" s="285"/>
      <c r="C393" s="285"/>
      <c r="D393" s="23"/>
      <c r="E393"/>
      <c r="F393" s="280"/>
      <c r="G393"/>
      <c r="H393" s="280"/>
      <c r="I393"/>
      <c r="J393" s="574"/>
      <c r="K393" s="419"/>
      <c r="L393" s="280"/>
      <c r="M393"/>
      <c r="N393" s="280"/>
      <c r="O393"/>
      <c r="P393" s="280"/>
      <c r="S393"/>
      <c r="T393"/>
    </row>
    <row r="394" spans="1:20" x14ac:dyDescent="0.45">
      <c r="A394" s="285"/>
      <c r="B394" s="285"/>
      <c r="C394" s="285"/>
      <c r="D394" s="23"/>
      <c r="E394"/>
      <c r="F394" s="280"/>
      <c r="G394"/>
      <c r="H394" s="280"/>
      <c r="I394"/>
      <c r="J394" s="574"/>
      <c r="K394" s="419"/>
      <c r="L394" s="280"/>
      <c r="M394"/>
      <c r="N394" s="280"/>
      <c r="O394"/>
      <c r="P394" s="280"/>
      <c r="S394"/>
      <c r="T394"/>
    </row>
    <row r="395" spans="1:20" x14ac:dyDescent="0.45">
      <c r="A395" s="285"/>
      <c r="B395" s="285"/>
      <c r="C395" s="285"/>
      <c r="D395" s="23"/>
      <c r="E395"/>
      <c r="F395" s="280"/>
      <c r="G395"/>
      <c r="H395" s="280"/>
      <c r="I395"/>
      <c r="J395" s="574"/>
      <c r="K395" s="419"/>
      <c r="L395" s="280"/>
      <c r="M395"/>
      <c r="N395" s="280"/>
      <c r="O395"/>
      <c r="P395" s="280"/>
      <c r="S395"/>
      <c r="T395"/>
    </row>
    <row r="396" spans="1:20" x14ac:dyDescent="0.45">
      <c r="A396" s="285"/>
      <c r="B396" s="285"/>
      <c r="C396" s="285"/>
      <c r="D396" s="23"/>
      <c r="E396"/>
      <c r="F396" s="280"/>
      <c r="G396"/>
      <c r="H396" s="280"/>
      <c r="I396"/>
      <c r="J396" s="574"/>
      <c r="K396" s="419"/>
      <c r="L396" s="280"/>
      <c r="M396"/>
      <c r="N396" s="280"/>
      <c r="O396"/>
      <c r="P396" s="280"/>
      <c r="S396"/>
      <c r="T396"/>
    </row>
    <row r="397" spans="1:20" x14ac:dyDescent="0.45">
      <c r="A397" s="285"/>
      <c r="B397" s="285"/>
      <c r="C397" s="285"/>
      <c r="D397" s="23"/>
      <c r="E397"/>
      <c r="F397" s="280"/>
      <c r="G397"/>
      <c r="H397" s="280"/>
      <c r="I397"/>
      <c r="J397" s="574"/>
      <c r="K397" s="419"/>
      <c r="L397" s="280"/>
      <c r="M397"/>
      <c r="N397" s="280"/>
      <c r="O397"/>
      <c r="P397" s="280"/>
      <c r="S397"/>
      <c r="T397"/>
    </row>
    <row r="398" spans="1:20" x14ac:dyDescent="0.45">
      <c r="A398" s="285"/>
      <c r="B398" s="285"/>
      <c r="C398" s="285"/>
      <c r="D398" s="23"/>
      <c r="E398"/>
      <c r="F398" s="280"/>
      <c r="G398"/>
      <c r="H398" s="280"/>
      <c r="I398"/>
      <c r="J398" s="574"/>
      <c r="K398" s="419"/>
      <c r="L398" s="280"/>
      <c r="M398"/>
      <c r="N398" s="280"/>
      <c r="O398"/>
      <c r="P398" s="280"/>
      <c r="S398"/>
      <c r="T398"/>
    </row>
    <row r="399" spans="1:20" x14ac:dyDescent="0.45">
      <c r="A399" s="285"/>
      <c r="B399" s="285"/>
      <c r="C399" s="285"/>
      <c r="D399" s="23"/>
      <c r="E399"/>
      <c r="F399" s="280"/>
      <c r="G399"/>
      <c r="H399" s="280"/>
      <c r="I399"/>
      <c r="J399" s="574"/>
      <c r="K399" s="419"/>
      <c r="L399" s="280"/>
      <c r="M399"/>
      <c r="N399" s="280"/>
      <c r="O399"/>
      <c r="P399" s="280"/>
      <c r="S399"/>
      <c r="T399"/>
    </row>
    <row r="400" spans="1:20" x14ac:dyDescent="0.45">
      <c r="A400" s="285"/>
      <c r="B400" s="285"/>
      <c r="C400" s="285"/>
      <c r="D400" s="23"/>
      <c r="E400"/>
      <c r="F400" s="280"/>
      <c r="G400"/>
      <c r="H400" s="280"/>
      <c r="I400"/>
      <c r="J400" s="574"/>
      <c r="K400" s="419"/>
      <c r="L400" s="280"/>
      <c r="M400"/>
      <c r="N400" s="280"/>
      <c r="O400"/>
      <c r="P400" s="280"/>
      <c r="S400"/>
      <c r="T400"/>
    </row>
    <row r="401" spans="1:20" x14ac:dyDescent="0.45">
      <c r="A401" s="285"/>
      <c r="B401" s="285"/>
      <c r="C401" s="285"/>
      <c r="D401" s="23"/>
      <c r="E401"/>
      <c r="F401" s="280"/>
      <c r="G401"/>
      <c r="H401" s="280"/>
      <c r="I401"/>
      <c r="J401" s="574"/>
      <c r="K401" s="419"/>
      <c r="L401" s="280"/>
      <c r="M401"/>
      <c r="N401" s="280"/>
      <c r="O401"/>
      <c r="P401" s="280"/>
      <c r="S401"/>
      <c r="T401"/>
    </row>
    <row r="402" spans="1:20" x14ac:dyDescent="0.45">
      <c r="A402" s="285"/>
      <c r="B402" s="285"/>
      <c r="C402" s="285"/>
      <c r="D402" s="23"/>
      <c r="E402"/>
      <c r="F402" s="280"/>
      <c r="G402"/>
      <c r="H402" s="280"/>
      <c r="I402"/>
      <c r="J402" s="574"/>
      <c r="K402" s="419"/>
      <c r="L402" s="280"/>
      <c r="M402"/>
      <c r="N402" s="280"/>
      <c r="O402"/>
      <c r="P402" s="280"/>
      <c r="S402"/>
      <c r="T402"/>
    </row>
    <row r="403" spans="1:20" x14ac:dyDescent="0.45">
      <c r="A403" s="285"/>
      <c r="B403" s="285"/>
      <c r="C403" s="285"/>
      <c r="D403" s="23"/>
      <c r="E403"/>
      <c r="F403" s="280"/>
      <c r="G403"/>
      <c r="H403" s="280"/>
      <c r="I403"/>
      <c r="J403" s="574"/>
      <c r="K403" s="419"/>
      <c r="L403" s="280"/>
      <c r="M403"/>
      <c r="N403" s="280"/>
      <c r="O403"/>
      <c r="P403" s="280"/>
      <c r="S403"/>
      <c r="T403"/>
    </row>
    <row r="404" spans="1:20" x14ac:dyDescent="0.45">
      <c r="A404" s="285"/>
      <c r="B404" s="285"/>
      <c r="C404" s="285"/>
      <c r="D404" s="23"/>
      <c r="E404"/>
      <c r="F404" s="280"/>
      <c r="G404"/>
      <c r="H404" s="280"/>
      <c r="I404"/>
      <c r="J404" s="574"/>
      <c r="K404" s="419"/>
      <c r="L404" s="280"/>
      <c r="M404"/>
      <c r="N404" s="280"/>
      <c r="O404"/>
      <c r="P404" s="280"/>
      <c r="S404"/>
      <c r="T404"/>
    </row>
    <row r="405" spans="1:20" x14ac:dyDescent="0.45">
      <c r="A405" s="285"/>
      <c r="B405" s="285"/>
      <c r="C405" s="285"/>
      <c r="D405" s="23"/>
      <c r="E405"/>
      <c r="F405" s="280"/>
      <c r="G405"/>
      <c r="H405" s="280"/>
      <c r="I405"/>
      <c r="J405" s="574"/>
      <c r="K405" s="419"/>
      <c r="L405" s="280"/>
      <c r="M405"/>
      <c r="N405" s="280"/>
      <c r="O405"/>
      <c r="P405" s="280"/>
      <c r="S405"/>
      <c r="T405"/>
    </row>
    <row r="406" spans="1:20" x14ac:dyDescent="0.45">
      <c r="A406" s="285"/>
      <c r="B406" s="285"/>
      <c r="C406" s="285"/>
      <c r="D406" s="23"/>
      <c r="E406"/>
      <c r="F406" s="280"/>
      <c r="G406"/>
      <c r="H406" s="280"/>
      <c r="I406"/>
      <c r="J406" s="574"/>
      <c r="K406" s="419"/>
      <c r="L406" s="280"/>
      <c r="M406"/>
      <c r="N406" s="280"/>
      <c r="O406"/>
      <c r="P406" s="280"/>
      <c r="S406"/>
      <c r="T406"/>
    </row>
    <row r="407" spans="1:20" x14ac:dyDescent="0.45">
      <c r="A407" s="285"/>
      <c r="B407" s="285"/>
      <c r="C407" s="285"/>
      <c r="D407" s="23"/>
      <c r="E407"/>
      <c r="F407" s="280"/>
      <c r="G407"/>
      <c r="H407" s="280"/>
      <c r="I407"/>
      <c r="J407" s="574"/>
      <c r="K407" s="419"/>
      <c r="L407" s="280"/>
      <c r="M407"/>
      <c r="N407" s="280"/>
      <c r="O407"/>
      <c r="P407" s="280"/>
      <c r="S407"/>
      <c r="T407"/>
    </row>
    <row r="408" spans="1:20" x14ac:dyDescent="0.45">
      <c r="A408" s="285"/>
      <c r="B408" s="285"/>
      <c r="C408" s="285"/>
      <c r="D408" s="23"/>
      <c r="E408"/>
      <c r="F408" s="280"/>
      <c r="G408"/>
      <c r="H408" s="280"/>
      <c r="I408"/>
      <c r="J408" s="574"/>
      <c r="K408" s="419"/>
      <c r="L408" s="280"/>
      <c r="M408"/>
      <c r="N408" s="280"/>
      <c r="O408"/>
      <c r="P408" s="280"/>
      <c r="S408"/>
      <c r="T408"/>
    </row>
    <row r="409" spans="1:20" x14ac:dyDescent="0.45">
      <c r="A409" s="285"/>
      <c r="B409" s="285"/>
      <c r="C409" s="285"/>
      <c r="D409" s="23"/>
      <c r="E409"/>
      <c r="F409" s="280"/>
      <c r="G409"/>
      <c r="H409" s="280"/>
      <c r="I409"/>
      <c r="J409" s="574"/>
      <c r="K409" s="419"/>
      <c r="L409" s="280"/>
      <c r="M409"/>
      <c r="N409" s="280"/>
      <c r="O409"/>
      <c r="P409" s="280"/>
      <c r="S409"/>
      <c r="T409"/>
    </row>
    <row r="410" spans="1:20" x14ac:dyDescent="0.45">
      <c r="A410" s="285"/>
      <c r="B410" s="285"/>
      <c r="C410" s="285"/>
      <c r="D410" s="23"/>
      <c r="E410"/>
      <c r="F410" s="280"/>
      <c r="G410"/>
      <c r="H410" s="280"/>
      <c r="I410"/>
      <c r="J410" s="574"/>
      <c r="K410" s="419"/>
      <c r="L410" s="280"/>
      <c r="M410"/>
      <c r="N410" s="280"/>
      <c r="O410"/>
      <c r="P410" s="280"/>
      <c r="S410"/>
      <c r="T410"/>
    </row>
    <row r="411" spans="1:20" x14ac:dyDescent="0.45">
      <c r="A411" s="285"/>
      <c r="B411" s="285"/>
      <c r="C411" s="285"/>
      <c r="D411" s="23"/>
      <c r="E411"/>
      <c r="F411" s="280"/>
      <c r="G411"/>
      <c r="H411" s="280"/>
      <c r="I411"/>
      <c r="J411" s="574"/>
      <c r="K411" s="419"/>
      <c r="L411" s="280"/>
      <c r="M411"/>
      <c r="N411" s="280"/>
      <c r="O411"/>
      <c r="P411" s="280"/>
      <c r="S411"/>
      <c r="T411"/>
    </row>
    <row r="412" spans="1:20" x14ac:dyDescent="0.45">
      <c r="A412" s="285"/>
      <c r="B412" s="285"/>
      <c r="C412" s="285"/>
      <c r="D412" s="23"/>
      <c r="E412"/>
      <c r="F412" s="280"/>
      <c r="G412"/>
      <c r="H412" s="280"/>
      <c r="I412"/>
      <c r="J412" s="574"/>
      <c r="K412" s="419"/>
      <c r="L412" s="280"/>
      <c r="M412"/>
      <c r="N412" s="280"/>
      <c r="O412"/>
      <c r="P412" s="280"/>
      <c r="S412"/>
      <c r="T412"/>
    </row>
    <row r="413" spans="1:20" x14ac:dyDescent="0.45">
      <c r="A413" s="285"/>
      <c r="B413" s="285"/>
      <c r="C413" s="285"/>
      <c r="D413" s="23"/>
      <c r="E413"/>
      <c r="F413" s="280"/>
      <c r="G413"/>
      <c r="H413" s="280"/>
      <c r="I413"/>
      <c r="J413" s="574"/>
      <c r="K413" s="419"/>
      <c r="L413" s="280"/>
      <c r="M413"/>
      <c r="N413" s="280"/>
      <c r="O413"/>
      <c r="P413" s="280"/>
      <c r="S413"/>
      <c r="T413"/>
    </row>
    <row r="414" spans="1:20" x14ac:dyDescent="0.45">
      <c r="A414" s="285"/>
      <c r="B414" s="285"/>
      <c r="C414" s="285"/>
      <c r="D414" s="23"/>
      <c r="E414"/>
      <c r="F414" s="280"/>
      <c r="G414"/>
      <c r="H414" s="280"/>
      <c r="I414"/>
      <c r="J414" s="574"/>
      <c r="K414" s="419"/>
      <c r="L414" s="280"/>
      <c r="M414"/>
      <c r="N414" s="280"/>
      <c r="O414"/>
      <c r="P414" s="280"/>
      <c r="S414"/>
      <c r="T414"/>
    </row>
    <row r="415" spans="1:20" x14ac:dyDescent="0.45">
      <c r="A415" s="285"/>
      <c r="B415" s="285"/>
      <c r="C415" s="285"/>
      <c r="D415" s="23"/>
      <c r="E415"/>
      <c r="F415" s="280"/>
      <c r="G415"/>
      <c r="H415" s="280"/>
      <c r="I415"/>
      <c r="J415" s="574"/>
      <c r="K415" s="419"/>
      <c r="L415" s="280"/>
      <c r="M415"/>
      <c r="N415" s="280"/>
      <c r="O415"/>
      <c r="P415" s="280"/>
      <c r="S415"/>
      <c r="T415"/>
    </row>
    <row r="416" spans="1:20" x14ac:dyDescent="0.45">
      <c r="A416" s="285"/>
      <c r="B416" s="285"/>
      <c r="C416" s="285"/>
      <c r="D416" s="23"/>
      <c r="E416"/>
      <c r="F416" s="280"/>
      <c r="G416"/>
      <c r="H416" s="280"/>
      <c r="I416"/>
      <c r="J416" s="574"/>
      <c r="K416" s="419"/>
      <c r="L416" s="280"/>
      <c r="M416"/>
      <c r="N416" s="280"/>
      <c r="O416"/>
      <c r="P416" s="280"/>
      <c r="S416"/>
      <c r="T416"/>
    </row>
    <row r="417" spans="1:20" x14ac:dyDescent="0.45">
      <c r="A417" s="285"/>
      <c r="B417" s="285"/>
      <c r="C417" s="285"/>
      <c r="D417" s="23"/>
      <c r="E417"/>
      <c r="F417" s="280"/>
      <c r="G417"/>
      <c r="H417" s="280"/>
      <c r="I417"/>
      <c r="J417" s="574"/>
      <c r="K417" s="419"/>
      <c r="L417" s="280"/>
      <c r="M417"/>
      <c r="N417" s="280"/>
      <c r="O417"/>
      <c r="P417" s="280"/>
      <c r="S417"/>
      <c r="T417"/>
    </row>
    <row r="418" spans="1:20" x14ac:dyDescent="0.45">
      <c r="A418" s="285"/>
      <c r="B418" s="285"/>
      <c r="C418" s="285"/>
      <c r="D418" s="23"/>
      <c r="E418"/>
      <c r="F418" s="280"/>
      <c r="G418"/>
      <c r="H418" s="280"/>
      <c r="I418"/>
      <c r="J418" s="574"/>
      <c r="K418" s="419"/>
      <c r="L418" s="280"/>
      <c r="M418"/>
      <c r="N418" s="280"/>
      <c r="O418"/>
      <c r="P418" s="280"/>
      <c r="S418"/>
      <c r="T418"/>
    </row>
    <row r="419" spans="1:20" x14ac:dyDescent="0.45">
      <c r="A419" s="285"/>
      <c r="B419" s="285"/>
      <c r="C419" s="285"/>
      <c r="D419" s="23"/>
      <c r="E419"/>
      <c r="F419" s="280"/>
      <c r="G419"/>
      <c r="H419" s="280"/>
      <c r="I419"/>
      <c r="J419" s="574"/>
      <c r="K419" s="419"/>
      <c r="L419" s="280"/>
      <c r="M419"/>
      <c r="N419" s="280"/>
      <c r="O419"/>
      <c r="P419" s="280"/>
      <c r="S419"/>
      <c r="T419"/>
    </row>
    <row r="420" spans="1:20" x14ac:dyDescent="0.45">
      <c r="A420" s="285"/>
      <c r="B420" s="285"/>
      <c r="C420" s="285"/>
      <c r="D420" s="23"/>
      <c r="E420"/>
      <c r="F420" s="280"/>
      <c r="G420"/>
      <c r="H420" s="280"/>
      <c r="I420"/>
      <c r="J420" s="574"/>
      <c r="K420" s="419"/>
      <c r="L420" s="280"/>
      <c r="M420"/>
      <c r="N420" s="280"/>
      <c r="O420"/>
      <c r="P420" s="280"/>
      <c r="S420"/>
      <c r="T420"/>
    </row>
    <row r="421" spans="1:20" x14ac:dyDescent="0.45">
      <c r="A421" s="285"/>
      <c r="B421" s="285"/>
      <c r="C421" s="285"/>
      <c r="D421" s="23"/>
      <c r="E421"/>
      <c r="F421" s="280"/>
      <c r="G421"/>
      <c r="H421" s="280"/>
      <c r="I421"/>
      <c r="J421" s="574"/>
      <c r="K421" s="419"/>
      <c r="L421" s="280"/>
      <c r="M421"/>
      <c r="N421" s="280"/>
      <c r="O421"/>
      <c r="P421" s="280"/>
      <c r="S421"/>
      <c r="T421"/>
    </row>
    <row r="422" spans="1:20" x14ac:dyDescent="0.45">
      <c r="A422" s="285"/>
      <c r="B422" s="285"/>
      <c r="C422" s="285"/>
      <c r="D422" s="23"/>
      <c r="E422"/>
      <c r="F422" s="280"/>
      <c r="G422"/>
      <c r="H422" s="280"/>
      <c r="I422"/>
      <c r="J422" s="574"/>
      <c r="K422" s="419"/>
      <c r="L422" s="280"/>
      <c r="M422"/>
      <c r="N422" s="280"/>
      <c r="O422"/>
      <c r="P422" s="280"/>
      <c r="S422"/>
      <c r="T422"/>
    </row>
    <row r="423" spans="1:20" x14ac:dyDescent="0.45">
      <c r="A423" s="285"/>
      <c r="B423" s="285"/>
      <c r="C423" s="285"/>
      <c r="D423" s="23"/>
      <c r="E423"/>
      <c r="F423" s="280"/>
      <c r="G423"/>
      <c r="H423" s="280"/>
      <c r="I423"/>
      <c r="J423" s="574"/>
      <c r="K423" s="419"/>
      <c r="L423" s="280"/>
      <c r="M423"/>
      <c r="N423" s="280"/>
      <c r="O423"/>
      <c r="P423" s="280"/>
      <c r="S423"/>
      <c r="T423"/>
    </row>
    <row r="424" spans="1:20" x14ac:dyDescent="0.45">
      <c r="A424" s="285"/>
      <c r="B424" s="285"/>
      <c r="C424" s="285"/>
      <c r="D424" s="23"/>
      <c r="E424"/>
      <c r="F424" s="280"/>
      <c r="G424"/>
      <c r="H424" s="280"/>
      <c r="I424"/>
      <c r="J424" s="574"/>
      <c r="K424" s="419"/>
      <c r="L424" s="280"/>
      <c r="M424"/>
      <c r="N424" s="280"/>
      <c r="O424"/>
      <c r="P424" s="280"/>
      <c r="S424"/>
      <c r="T424"/>
    </row>
    <row r="425" spans="1:20" x14ac:dyDescent="0.45">
      <c r="A425" s="285"/>
      <c r="B425" s="285"/>
      <c r="C425" s="285"/>
      <c r="D425" s="23"/>
      <c r="E425"/>
      <c r="F425" s="280"/>
      <c r="G425"/>
      <c r="H425" s="280"/>
      <c r="I425"/>
      <c r="J425" s="574"/>
      <c r="K425" s="419"/>
      <c r="L425" s="280"/>
      <c r="M425"/>
      <c r="N425" s="280"/>
      <c r="O425"/>
      <c r="P425" s="280"/>
      <c r="S425"/>
      <c r="T425"/>
    </row>
    <row r="426" spans="1:20" x14ac:dyDescent="0.45">
      <c r="A426" s="285"/>
      <c r="B426" s="285"/>
      <c r="C426" s="285"/>
      <c r="D426" s="23"/>
      <c r="E426"/>
      <c r="F426" s="280"/>
      <c r="G426"/>
      <c r="H426" s="280"/>
      <c r="I426"/>
      <c r="J426" s="574"/>
      <c r="K426" s="419"/>
      <c r="L426" s="280"/>
      <c r="M426"/>
      <c r="N426" s="280"/>
      <c r="O426"/>
      <c r="P426" s="280"/>
      <c r="S426"/>
      <c r="T426"/>
    </row>
    <row r="427" spans="1:20" x14ac:dyDescent="0.45">
      <c r="A427" s="285"/>
      <c r="B427" s="285"/>
      <c r="C427" s="285"/>
      <c r="D427" s="23"/>
      <c r="E427"/>
      <c r="F427" s="280"/>
      <c r="G427"/>
      <c r="H427" s="280"/>
      <c r="I427"/>
      <c r="J427" s="574"/>
      <c r="K427" s="419"/>
      <c r="L427" s="280"/>
      <c r="M427"/>
      <c r="N427" s="280"/>
      <c r="O427"/>
      <c r="P427" s="280"/>
      <c r="S427"/>
      <c r="T427"/>
    </row>
    <row r="428" spans="1:20" x14ac:dyDescent="0.45">
      <c r="A428" s="285"/>
      <c r="B428" s="285"/>
      <c r="C428" s="285"/>
      <c r="D428" s="23"/>
      <c r="E428"/>
      <c r="F428" s="280"/>
      <c r="G428"/>
      <c r="H428" s="280"/>
      <c r="I428"/>
      <c r="J428" s="574"/>
      <c r="K428" s="419"/>
      <c r="L428" s="280"/>
      <c r="M428"/>
      <c r="N428" s="280"/>
      <c r="O428"/>
      <c r="P428" s="280"/>
      <c r="S428"/>
      <c r="T428"/>
    </row>
    <row r="429" spans="1:20" x14ac:dyDescent="0.45">
      <c r="A429" s="285"/>
      <c r="B429" s="285"/>
      <c r="C429" s="285"/>
      <c r="D429" s="23"/>
      <c r="E429"/>
      <c r="F429" s="280"/>
      <c r="G429"/>
      <c r="H429" s="280"/>
      <c r="I429"/>
      <c r="J429" s="574"/>
      <c r="K429" s="419"/>
      <c r="L429" s="280"/>
      <c r="M429"/>
      <c r="N429" s="280"/>
      <c r="O429"/>
      <c r="P429" s="280"/>
      <c r="S429"/>
      <c r="T429"/>
    </row>
    <row r="430" spans="1:20" x14ac:dyDescent="0.45">
      <c r="A430" s="285"/>
      <c r="B430" s="285"/>
      <c r="C430" s="285"/>
      <c r="D430" s="23"/>
      <c r="E430"/>
      <c r="F430" s="280"/>
      <c r="G430"/>
      <c r="H430" s="280"/>
      <c r="I430"/>
      <c r="J430" s="574"/>
      <c r="K430" s="419"/>
      <c r="L430" s="280"/>
      <c r="M430"/>
      <c r="N430" s="280"/>
      <c r="O430"/>
      <c r="P430" s="280"/>
      <c r="S430"/>
      <c r="T430"/>
    </row>
    <row r="431" spans="1:20" x14ac:dyDescent="0.45">
      <c r="A431" s="285"/>
      <c r="B431" s="285"/>
      <c r="C431" s="285"/>
      <c r="D431" s="23"/>
      <c r="E431"/>
      <c r="F431" s="280"/>
      <c r="G431"/>
      <c r="H431" s="280"/>
      <c r="I431"/>
      <c r="J431" s="574"/>
      <c r="K431" s="419"/>
      <c r="L431" s="280"/>
      <c r="M431"/>
      <c r="N431" s="280"/>
      <c r="O431"/>
      <c r="P431" s="280"/>
      <c r="S431"/>
      <c r="T431"/>
    </row>
    <row r="432" spans="1:20" x14ac:dyDescent="0.45">
      <c r="A432" s="285"/>
      <c r="B432" s="285"/>
      <c r="C432" s="285"/>
      <c r="D432" s="23"/>
      <c r="E432"/>
      <c r="F432" s="280"/>
      <c r="G432"/>
      <c r="H432" s="280"/>
      <c r="I432"/>
      <c r="J432" s="574"/>
      <c r="K432" s="419"/>
      <c r="L432" s="280"/>
      <c r="M432"/>
      <c r="N432" s="280"/>
      <c r="O432"/>
      <c r="P432" s="280"/>
      <c r="S432"/>
      <c r="T432"/>
    </row>
    <row r="433" spans="1:20" x14ac:dyDescent="0.45">
      <c r="A433" s="285"/>
      <c r="B433" s="285"/>
      <c r="C433" s="285"/>
      <c r="D433" s="23"/>
      <c r="E433"/>
      <c r="F433" s="280"/>
      <c r="G433"/>
      <c r="H433" s="280"/>
      <c r="I433"/>
      <c r="J433" s="574"/>
      <c r="K433" s="419"/>
      <c r="L433" s="280"/>
      <c r="M433"/>
      <c r="N433" s="280"/>
      <c r="O433"/>
      <c r="P433" s="280"/>
      <c r="S433"/>
      <c r="T433"/>
    </row>
    <row r="434" spans="1:20" x14ac:dyDescent="0.45">
      <c r="A434" s="285"/>
      <c r="B434" s="285"/>
      <c r="C434" s="285"/>
      <c r="D434" s="23"/>
      <c r="E434"/>
      <c r="F434" s="280"/>
      <c r="G434"/>
      <c r="H434" s="280"/>
      <c r="I434"/>
      <c r="J434" s="574"/>
      <c r="K434" s="419"/>
      <c r="L434" s="280"/>
      <c r="M434"/>
      <c r="N434" s="280"/>
      <c r="O434"/>
      <c r="P434" s="280"/>
      <c r="S434"/>
      <c r="T434"/>
    </row>
    <row r="435" spans="1:20" x14ac:dyDescent="0.45">
      <c r="A435" s="285"/>
      <c r="B435" s="285"/>
      <c r="C435" s="285"/>
      <c r="D435" s="23"/>
      <c r="E435"/>
      <c r="F435" s="280"/>
      <c r="G435"/>
      <c r="H435" s="280"/>
      <c r="I435"/>
      <c r="J435" s="574"/>
      <c r="K435" s="419"/>
      <c r="L435" s="280"/>
      <c r="M435"/>
      <c r="N435" s="280"/>
      <c r="O435"/>
      <c r="P435" s="280"/>
      <c r="S435"/>
      <c r="T435"/>
    </row>
    <row r="436" spans="1:20" x14ac:dyDescent="0.45">
      <c r="A436" s="285"/>
      <c r="B436" s="285"/>
      <c r="C436" s="285"/>
      <c r="D436" s="23"/>
      <c r="E436"/>
      <c r="F436" s="280"/>
      <c r="G436"/>
      <c r="H436" s="280"/>
      <c r="I436"/>
      <c r="J436" s="574"/>
      <c r="K436" s="419"/>
      <c r="L436" s="280"/>
      <c r="M436"/>
      <c r="N436" s="280"/>
      <c r="O436"/>
      <c r="P436" s="280"/>
      <c r="S436"/>
      <c r="T436"/>
    </row>
    <row r="437" spans="1:20" x14ac:dyDescent="0.45">
      <c r="A437" s="285"/>
      <c r="B437" s="285"/>
      <c r="C437" s="285"/>
      <c r="D437" s="23"/>
      <c r="E437"/>
      <c r="F437" s="280"/>
      <c r="G437"/>
      <c r="H437" s="280"/>
      <c r="I437"/>
      <c r="J437" s="574"/>
      <c r="K437" s="419"/>
      <c r="L437" s="280"/>
      <c r="M437"/>
      <c r="N437" s="280"/>
      <c r="O437"/>
      <c r="P437" s="280"/>
      <c r="S437"/>
      <c r="T437"/>
    </row>
    <row r="438" spans="1:20" x14ac:dyDescent="0.45">
      <c r="A438" s="285"/>
      <c r="B438" s="285"/>
      <c r="C438" s="285"/>
      <c r="D438" s="23"/>
      <c r="E438"/>
      <c r="F438" s="280"/>
      <c r="G438"/>
      <c r="H438" s="280"/>
      <c r="I438"/>
      <c r="J438" s="574"/>
      <c r="K438" s="419"/>
      <c r="L438" s="280"/>
      <c r="M438"/>
      <c r="N438" s="280"/>
      <c r="O438"/>
      <c r="P438" s="280"/>
      <c r="S438"/>
      <c r="T438"/>
    </row>
    <row r="439" spans="1:20" x14ac:dyDescent="0.45">
      <c r="A439" s="285"/>
      <c r="B439" s="285"/>
      <c r="C439" s="285"/>
      <c r="D439" s="23"/>
      <c r="E439"/>
      <c r="F439" s="280"/>
      <c r="G439"/>
      <c r="H439" s="280"/>
      <c r="I439"/>
      <c r="J439" s="574"/>
      <c r="K439" s="419"/>
      <c r="L439" s="280"/>
      <c r="M439"/>
      <c r="N439" s="280"/>
      <c r="O439"/>
      <c r="P439" s="280"/>
      <c r="S439"/>
      <c r="T439"/>
    </row>
    <row r="440" spans="1:20" x14ac:dyDescent="0.45">
      <c r="A440" s="285"/>
      <c r="B440" s="285"/>
      <c r="C440" s="285"/>
      <c r="D440" s="23"/>
      <c r="E440"/>
      <c r="F440" s="280"/>
      <c r="G440"/>
      <c r="H440" s="280"/>
      <c r="I440"/>
      <c r="J440" s="574"/>
      <c r="K440" s="419"/>
      <c r="L440" s="280"/>
      <c r="M440"/>
      <c r="N440" s="280"/>
      <c r="O440"/>
      <c r="P440" s="280"/>
      <c r="S440"/>
      <c r="T440"/>
    </row>
    <row r="441" spans="1:20" x14ac:dyDescent="0.45">
      <c r="A441" s="285"/>
      <c r="B441" s="285"/>
      <c r="C441" s="285"/>
      <c r="D441" s="23"/>
      <c r="E441"/>
      <c r="F441" s="280"/>
      <c r="G441"/>
      <c r="H441" s="280"/>
      <c r="I441"/>
      <c r="J441" s="574"/>
      <c r="K441" s="419"/>
      <c r="L441" s="280"/>
      <c r="M441"/>
      <c r="N441" s="280"/>
      <c r="O441"/>
      <c r="P441" s="280"/>
      <c r="S441"/>
      <c r="T441"/>
    </row>
    <row r="442" spans="1:20" x14ac:dyDescent="0.45">
      <c r="A442" s="285"/>
      <c r="B442" s="285"/>
      <c r="C442" s="285"/>
      <c r="D442" s="23"/>
      <c r="E442"/>
      <c r="F442" s="280"/>
      <c r="G442"/>
      <c r="H442" s="280"/>
      <c r="I442"/>
      <c r="J442" s="574"/>
      <c r="K442" s="419"/>
      <c r="L442" s="280"/>
      <c r="M442"/>
      <c r="N442" s="280"/>
      <c r="O442"/>
      <c r="P442" s="280"/>
      <c r="S442"/>
      <c r="T442"/>
    </row>
    <row r="443" spans="1:20" x14ac:dyDescent="0.45">
      <c r="A443" s="285"/>
      <c r="B443" s="285"/>
      <c r="C443" s="285"/>
      <c r="D443" s="23"/>
      <c r="E443"/>
      <c r="F443" s="280"/>
      <c r="G443"/>
      <c r="H443" s="280"/>
      <c r="I443"/>
      <c r="J443" s="574"/>
      <c r="K443" s="419"/>
      <c r="L443" s="280"/>
      <c r="M443"/>
      <c r="N443" s="280"/>
      <c r="O443"/>
      <c r="P443" s="280"/>
      <c r="S443"/>
      <c r="T443"/>
    </row>
    <row r="444" spans="1:20" x14ac:dyDescent="0.45">
      <c r="A444" s="285"/>
      <c r="B444" s="285"/>
      <c r="C444" s="285"/>
      <c r="D444" s="23"/>
      <c r="E444"/>
      <c r="F444" s="280"/>
      <c r="G444"/>
      <c r="H444" s="280"/>
      <c r="I444"/>
      <c r="J444" s="574"/>
      <c r="K444" s="419"/>
      <c r="L444" s="280"/>
      <c r="M444"/>
      <c r="N444" s="280"/>
      <c r="O444"/>
      <c r="P444" s="280"/>
      <c r="S444"/>
      <c r="T444"/>
    </row>
    <row r="445" spans="1:20" x14ac:dyDescent="0.45">
      <c r="A445" s="285"/>
      <c r="B445" s="285"/>
      <c r="C445" s="285"/>
      <c r="D445" s="23"/>
      <c r="E445"/>
      <c r="F445" s="280"/>
      <c r="G445"/>
      <c r="H445" s="280"/>
      <c r="I445"/>
      <c r="J445" s="574"/>
      <c r="K445" s="419"/>
      <c r="L445" s="280"/>
      <c r="M445"/>
      <c r="N445" s="280"/>
      <c r="O445"/>
      <c r="P445" s="280"/>
      <c r="S445"/>
      <c r="T445"/>
    </row>
    <row r="446" spans="1:20" x14ac:dyDescent="0.45">
      <c r="A446" s="285"/>
      <c r="B446" s="285"/>
      <c r="C446" s="285"/>
      <c r="D446" s="23"/>
      <c r="E446"/>
      <c r="F446" s="280"/>
      <c r="G446"/>
      <c r="H446" s="280"/>
      <c r="I446"/>
      <c r="J446" s="574"/>
      <c r="K446" s="419"/>
      <c r="L446" s="280"/>
      <c r="M446"/>
      <c r="N446" s="280"/>
      <c r="O446"/>
      <c r="P446" s="280"/>
      <c r="S446"/>
      <c r="T446"/>
    </row>
    <row r="447" spans="1:20" x14ac:dyDescent="0.45">
      <c r="A447" s="285"/>
      <c r="B447" s="285"/>
      <c r="C447" s="285"/>
      <c r="D447" s="23"/>
      <c r="E447"/>
      <c r="F447" s="280"/>
      <c r="G447"/>
      <c r="H447" s="280"/>
      <c r="I447"/>
      <c r="J447" s="574"/>
      <c r="K447" s="419"/>
      <c r="L447" s="280"/>
      <c r="M447"/>
      <c r="N447" s="280"/>
      <c r="O447"/>
      <c r="P447" s="280"/>
      <c r="S447"/>
      <c r="T447"/>
    </row>
    <row r="448" spans="1:20" x14ac:dyDescent="0.45">
      <c r="A448" s="285"/>
      <c r="B448" s="285"/>
      <c r="C448" s="285"/>
      <c r="D448" s="23"/>
      <c r="E448"/>
      <c r="F448" s="280"/>
      <c r="G448"/>
      <c r="H448" s="280"/>
      <c r="I448"/>
      <c r="J448" s="574"/>
      <c r="K448" s="419"/>
      <c r="L448" s="280"/>
      <c r="M448"/>
      <c r="N448" s="280"/>
      <c r="O448"/>
      <c r="P448" s="280"/>
      <c r="S448"/>
      <c r="T448"/>
    </row>
    <row r="449" spans="1:20" x14ac:dyDescent="0.45">
      <c r="A449" s="285"/>
      <c r="B449" s="285"/>
      <c r="C449" s="285"/>
      <c r="D449" s="23"/>
      <c r="E449"/>
      <c r="F449" s="280"/>
      <c r="G449"/>
      <c r="H449" s="280"/>
      <c r="I449"/>
      <c r="J449" s="574"/>
      <c r="K449" s="419"/>
      <c r="L449" s="280"/>
      <c r="M449"/>
      <c r="N449" s="280"/>
      <c r="O449"/>
      <c r="P449" s="280"/>
      <c r="S449"/>
      <c r="T449"/>
    </row>
    <row r="450" spans="1:20" x14ac:dyDescent="0.45">
      <c r="A450" s="285"/>
      <c r="B450" s="285"/>
      <c r="C450" s="285"/>
      <c r="D450" s="23"/>
      <c r="E450"/>
      <c r="F450" s="280"/>
      <c r="G450"/>
      <c r="H450" s="280"/>
      <c r="I450"/>
      <c r="J450" s="574"/>
      <c r="K450" s="419"/>
      <c r="L450" s="280"/>
      <c r="M450"/>
      <c r="N450" s="280"/>
      <c r="O450"/>
      <c r="P450" s="280"/>
      <c r="S450"/>
      <c r="T450"/>
    </row>
    <row r="451" spans="1:20" x14ac:dyDescent="0.45">
      <c r="A451" s="285"/>
      <c r="B451" s="285"/>
      <c r="C451" s="285"/>
      <c r="D451" s="23"/>
      <c r="E451"/>
      <c r="F451" s="280"/>
      <c r="G451"/>
      <c r="H451" s="280"/>
      <c r="I451"/>
      <c r="J451" s="574"/>
      <c r="K451" s="419"/>
      <c r="L451" s="280"/>
      <c r="M451"/>
      <c r="N451" s="280"/>
      <c r="O451"/>
      <c r="P451" s="280"/>
      <c r="S451"/>
      <c r="T451"/>
    </row>
    <row r="452" spans="1:20" x14ac:dyDescent="0.45">
      <c r="A452" s="285"/>
      <c r="B452" s="285"/>
      <c r="C452" s="285"/>
      <c r="D452" s="23"/>
      <c r="E452"/>
      <c r="F452" s="280"/>
      <c r="G452"/>
      <c r="H452" s="280"/>
      <c r="I452"/>
      <c r="J452" s="574"/>
      <c r="K452" s="419"/>
      <c r="L452" s="280"/>
      <c r="M452"/>
      <c r="N452" s="280"/>
      <c r="O452"/>
      <c r="P452" s="280"/>
      <c r="S452"/>
      <c r="T452"/>
    </row>
    <row r="453" spans="1:20" x14ac:dyDescent="0.45">
      <c r="A453" s="285"/>
      <c r="B453" s="285"/>
      <c r="C453" s="285"/>
      <c r="D453" s="23"/>
      <c r="E453"/>
      <c r="F453" s="280"/>
      <c r="G453"/>
      <c r="H453" s="280"/>
      <c r="I453"/>
      <c r="J453" s="574"/>
      <c r="K453" s="419"/>
      <c r="L453" s="280"/>
      <c r="M453"/>
      <c r="N453" s="280"/>
      <c r="O453"/>
      <c r="P453" s="280"/>
      <c r="S453"/>
      <c r="T453"/>
    </row>
    <row r="454" spans="1:20" x14ac:dyDescent="0.45">
      <c r="A454" s="285"/>
      <c r="B454" s="285"/>
      <c r="C454" s="285"/>
      <c r="D454" s="23"/>
      <c r="E454"/>
      <c r="F454" s="280"/>
      <c r="G454"/>
      <c r="H454" s="280"/>
      <c r="I454"/>
      <c r="J454" s="574"/>
      <c r="K454" s="419"/>
      <c r="L454" s="280"/>
      <c r="M454"/>
      <c r="N454" s="280"/>
      <c r="O454"/>
      <c r="P454" s="280"/>
      <c r="S454"/>
      <c r="T454"/>
    </row>
    <row r="455" spans="1:20" x14ac:dyDescent="0.45">
      <c r="A455" s="285"/>
      <c r="B455" s="285"/>
      <c r="C455" s="285"/>
      <c r="D455" s="23"/>
      <c r="E455"/>
      <c r="F455" s="280"/>
      <c r="G455"/>
      <c r="H455" s="280"/>
      <c r="I455"/>
      <c r="J455" s="574"/>
      <c r="K455" s="419"/>
      <c r="L455" s="280"/>
      <c r="M455"/>
      <c r="N455" s="280"/>
      <c r="O455"/>
      <c r="P455" s="280"/>
      <c r="S455"/>
      <c r="T455"/>
    </row>
    <row r="456" spans="1:20" x14ac:dyDescent="0.45">
      <c r="A456" s="285"/>
      <c r="B456" s="285"/>
      <c r="C456" s="285"/>
      <c r="D456" s="23"/>
      <c r="E456"/>
      <c r="F456" s="280"/>
      <c r="G456"/>
      <c r="H456" s="280"/>
      <c r="I456"/>
      <c r="J456" s="574"/>
      <c r="K456" s="419"/>
      <c r="L456" s="280"/>
      <c r="M456"/>
      <c r="N456" s="280"/>
      <c r="O456"/>
      <c r="P456" s="280"/>
      <c r="S456"/>
      <c r="T456"/>
    </row>
    <row r="457" spans="1:20" x14ac:dyDescent="0.45">
      <c r="A457" s="285"/>
      <c r="B457" s="285"/>
      <c r="C457" s="285"/>
      <c r="D457" s="23"/>
      <c r="E457"/>
      <c r="F457" s="280"/>
      <c r="G457"/>
      <c r="H457" s="280"/>
      <c r="I457"/>
      <c r="J457" s="574"/>
      <c r="K457" s="419"/>
      <c r="L457" s="280"/>
      <c r="M457"/>
      <c r="N457" s="280"/>
      <c r="O457"/>
      <c r="P457" s="280"/>
      <c r="S457"/>
      <c r="T457"/>
    </row>
    <row r="458" spans="1:20" x14ac:dyDescent="0.45">
      <c r="A458" s="285"/>
      <c r="B458" s="285"/>
      <c r="C458" s="285"/>
      <c r="D458" s="23"/>
      <c r="E458"/>
      <c r="F458" s="280"/>
      <c r="G458"/>
      <c r="H458" s="280"/>
      <c r="I458"/>
      <c r="J458" s="574"/>
      <c r="K458" s="419"/>
      <c r="L458" s="280"/>
      <c r="M458"/>
      <c r="N458" s="280"/>
      <c r="O458"/>
      <c r="P458" s="280"/>
      <c r="S458"/>
      <c r="T458"/>
    </row>
    <row r="459" spans="1:20" x14ac:dyDescent="0.45">
      <c r="A459" s="285"/>
      <c r="B459" s="285"/>
      <c r="C459" s="285"/>
      <c r="D459" s="23"/>
      <c r="E459"/>
      <c r="F459" s="280"/>
      <c r="G459"/>
      <c r="H459" s="280"/>
      <c r="I459"/>
      <c r="J459" s="574"/>
      <c r="K459" s="419"/>
      <c r="L459" s="280"/>
      <c r="M459"/>
      <c r="N459" s="280"/>
      <c r="O459"/>
      <c r="P459" s="280"/>
      <c r="S459"/>
      <c r="T459"/>
    </row>
    <row r="460" spans="1:20" x14ac:dyDescent="0.45">
      <c r="A460" s="285"/>
      <c r="B460" s="285"/>
      <c r="C460" s="285"/>
      <c r="D460" s="23"/>
      <c r="E460"/>
      <c r="F460" s="280"/>
      <c r="G460"/>
      <c r="H460" s="280"/>
      <c r="I460"/>
      <c r="J460" s="574"/>
      <c r="K460" s="419"/>
      <c r="L460" s="280"/>
      <c r="M460"/>
      <c r="N460" s="280"/>
      <c r="O460"/>
      <c r="P460" s="280"/>
      <c r="S460"/>
      <c r="T460"/>
    </row>
    <row r="461" spans="1:20" x14ac:dyDescent="0.45">
      <c r="A461" s="285"/>
      <c r="B461" s="285"/>
      <c r="C461" s="285"/>
      <c r="D461" s="23"/>
      <c r="E461"/>
      <c r="F461" s="280"/>
      <c r="G461"/>
      <c r="H461" s="280"/>
      <c r="I461"/>
      <c r="J461" s="574"/>
      <c r="K461" s="419"/>
      <c r="L461" s="280"/>
      <c r="M461"/>
      <c r="N461" s="280"/>
      <c r="O461"/>
      <c r="P461" s="280"/>
      <c r="S461"/>
      <c r="T461"/>
    </row>
    <row r="462" spans="1:20" x14ac:dyDescent="0.45">
      <c r="A462" s="285"/>
      <c r="B462" s="285"/>
      <c r="C462" s="285"/>
      <c r="D462" s="23"/>
      <c r="E462"/>
      <c r="F462" s="280"/>
      <c r="G462"/>
      <c r="H462" s="280"/>
      <c r="I462"/>
      <c r="J462" s="574"/>
      <c r="K462" s="419"/>
      <c r="L462" s="280"/>
      <c r="M462"/>
      <c r="N462" s="280"/>
      <c r="O462"/>
      <c r="P462" s="280"/>
      <c r="S462"/>
      <c r="T462"/>
    </row>
    <row r="463" spans="1:20" x14ac:dyDescent="0.45">
      <c r="A463" s="285"/>
      <c r="B463" s="285"/>
      <c r="C463" s="285"/>
      <c r="D463" s="23"/>
      <c r="E463"/>
      <c r="F463" s="280"/>
      <c r="G463"/>
      <c r="H463" s="280"/>
      <c r="I463"/>
      <c r="J463" s="574"/>
      <c r="K463" s="419"/>
      <c r="L463" s="280"/>
      <c r="M463"/>
      <c r="N463" s="280"/>
      <c r="O463"/>
      <c r="P463" s="280"/>
      <c r="S463"/>
      <c r="T463"/>
    </row>
    <row r="464" spans="1:20" x14ac:dyDescent="0.45">
      <c r="A464" s="285"/>
      <c r="B464" s="285"/>
      <c r="C464" s="285"/>
      <c r="D464" s="23"/>
      <c r="E464"/>
      <c r="F464" s="280"/>
      <c r="G464"/>
      <c r="H464" s="280"/>
      <c r="I464"/>
      <c r="J464" s="574"/>
      <c r="K464" s="419"/>
      <c r="L464" s="280"/>
      <c r="M464"/>
      <c r="N464" s="280"/>
      <c r="O464"/>
      <c r="P464" s="280"/>
      <c r="S464"/>
      <c r="T464"/>
    </row>
    <row r="465" spans="1:20" x14ac:dyDescent="0.45">
      <c r="A465" s="285"/>
      <c r="B465" s="285"/>
      <c r="C465" s="285"/>
      <c r="D465" s="23"/>
      <c r="E465"/>
      <c r="F465" s="280"/>
      <c r="G465"/>
      <c r="H465" s="280"/>
      <c r="I465"/>
      <c r="J465" s="574"/>
      <c r="K465" s="419"/>
      <c r="L465" s="280"/>
      <c r="M465"/>
      <c r="N465" s="280"/>
      <c r="O465"/>
      <c r="P465" s="280"/>
      <c r="S465"/>
      <c r="T465"/>
    </row>
    <row r="466" spans="1:20" x14ac:dyDescent="0.45">
      <c r="A466" s="285"/>
      <c r="B466" s="285"/>
      <c r="C466" s="285"/>
      <c r="D466" s="23"/>
      <c r="E466"/>
      <c r="F466" s="280"/>
      <c r="G466"/>
      <c r="H466" s="280"/>
      <c r="I466"/>
      <c r="J466" s="574"/>
      <c r="K466" s="419"/>
      <c r="L466" s="280"/>
      <c r="M466"/>
      <c r="N466" s="280"/>
      <c r="O466"/>
      <c r="P466" s="280"/>
      <c r="S466"/>
      <c r="T466"/>
    </row>
    <row r="467" spans="1:20" x14ac:dyDescent="0.45">
      <c r="A467" s="285"/>
      <c r="B467" s="285"/>
      <c r="C467" s="285"/>
      <c r="D467" s="23"/>
      <c r="E467"/>
      <c r="F467" s="280"/>
      <c r="G467"/>
      <c r="H467" s="280"/>
      <c r="I467"/>
      <c r="J467" s="574"/>
      <c r="K467" s="419"/>
      <c r="L467" s="280"/>
      <c r="M467"/>
      <c r="N467" s="280"/>
      <c r="O467"/>
      <c r="P467" s="280"/>
      <c r="S467"/>
      <c r="T467"/>
    </row>
    <row r="468" spans="1:20" x14ac:dyDescent="0.45">
      <c r="A468" s="285"/>
      <c r="B468" s="285"/>
      <c r="C468" s="285"/>
      <c r="D468" s="23"/>
      <c r="E468"/>
      <c r="F468" s="280"/>
      <c r="G468"/>
      <c r="H468" s="280"/>
      <c r="I468"/>
      <c r="J468" s="574"/>
      <c r="K468" s="419"/>
      <c r="L468" s="280"/>
      <c r="M468"/>
      <c r="N468" s="280"/>
      <c r="O468"/>
      <c r="P468" s="280"/>
      <c r="S468"/>
      <c r="T468"/>
    </row>
    <row r="469" spans="1:20" x14ac:dyDescent="0.45">
      <c r="A469" s="285"/>
      <c r="B469" s="285"/>
      <c r="C469" s="285"/>
      <c r="D469" s="23"/>
      <c r="E469"/>
      <c r="F469" s="280"/>
      <c r="G469"/>
      <c r="H469" s="280"/>
      <c r="I469"/>
      <c r="J469" s="574"/>
      <c r="K469" s="419"/>
      <c r="L469" s="280"/>
      <c r="M469"/>
      <c r="N469" s="280"/>
      <c r="O469"/>
      <c r="P469" s="280"/>
      <c r="S469"/>
      <c r="T469"/>
    </row>
    <row r="470" spans="1:20" x14ac:dyDescent="0.45">
      <c r="A470" s="285"/>
      <c r="B470" s="285"/>
      <c r="C470" s="285"/>
      <c r="D470" s="23"/>
      <c r="E470"/>
      <c r="F470" s="280"/>
      <c r="G470"/>
      <c r="H470" s="280"/>
      <c r="I470"/>
      <c r="J470" s="574"/>
      <c r="K470" s="419"/>
      <c r="L470" s="280"/>
      <c r="M470"/>
      <c r="N470" s="280"/>
      <c r="O470"/>
      <c r="P470" s="280"/>
      <c r="S470"/>
      <c r="T470"/>
    </row>
    <row r="471" spans="1:20" x14ac:dyDescent="0.45">
      <c r="A471" s="285"/>
      <c r="B471" s="285"/>
      <c r="C471" s="285"/>
      <c r="D471" s="23"/>
      <c r="E471"/>
      <c r="F471" s="280"/>
      <c r="G471"/>
      <c r="H471" s="280"/>
      <c r="I471"/>
      <c r="J471" s="574"/>
      <c r="K471" s="419"/>
      <c r="L471" s="280"/>
      <c r="M471"/>
      <c r="N471" s="280"/>
      <c r="O471"/>
      <c r="P471" s="280"/>
      <c r="S471"/>
      <c r="T471"/>
    </row>
    <row r="472" spans="1:20" x14ac:dyDescent="0.45">
      <c r="A472" s="285"/>
      <c r="B472" s="285"/>
      <c r="C472" s="285"/>
      <c r="D472" s="23"/>
      <c r="E472"/>
      <c r="F472" s="280"/>
      <c r="G472"/>
      <c r="H472" s="280"/>
      <c r="I472"/>
      <c r="J472" s="574"/>
      <c r="K472" s="419"/>
      <c r="L472" s="280"/>
      <c r="M472"/>
      <c r="N472" s="280"/>
      <c r="O472"/>
      <c r="P472" s="280"/>
      <c r="S472"/>
      <c r="T472"/>
    </row>
    <row r="473" spans="1:20" x14ac:dyDescent="0.45">
      <c r="A473" s="285"/>
      <c r="B473" s="285"/>
      <c r="C473" s="285"/>
      <c r="D473" s="23"/>
      <c r="E473"/>
      <c r="F473" s="280"/>
      <c r="G473"/>
      <c r="H473" s="280"/>
      <c r="I473"/>
      <c r="J473" s="574"/>
      <c r="K473" s="419"/>
      <c r="L473" s="280"/>
      <c r="M473"/>
      <c r="N473" s="280"/>
      <c r="O473"/>
      <c r="P473" s="280"/>
      <c r="S473"/>
      <c r="T473"/>
    </row>
    <row r="474" spans="1:20" x14ac:dyDescent="0.45">
      <c r="A474" s="285"/>
      <c r="B474" s="285"/>
      <c r="C474" s="285"/>
      <c r="D474" s="23"/>
      <c r="E474"/>
      <c r="F474" s="280"/>
      <c r="G474"/>
      <c r="H474" s="280"/>
      <c r="I474"/>
      <c r="J474" s="574"/>
      <c r="K474" s="419"/>
      <c r="L474" s="280"/>
      <c r="M474"/>
      <c r="N474" s="280"/>
      <c r="O474"/>
      <c r="P474" s="280"/>
      <c r="S474"/>
      <c r="T474"/>
    </row>
    <row r="475" spans="1:20" x14ac:dyDescent="0.45">
      <c r="A475" s="285"/>
      <c r="B475" s="285"/>
      <c r="C475" s="285"/>
      <c r="D475" s="23"/>
      <c r="E475"/>
      <c r="F475" s="280"/>
      <c r="G475"/>
      <c r="H475" s="280"/>
      <c r="I475"/>
      <c r="J475" s="574"/>
      <c r="K475" s="419"/>
      <c r="L475" s="280"/>
      <c r="M475"/>
      <c r="N475" s="280"/>
      <c r="O475"/>
      <c r="P475" s="280"/>
      <c r="S475"/>
      <c r="T475"/>
    </row>
    <row r="476" spans="1:20" x14ac:dyDescent="0.45">
      <c r="A476" s="285"/>
      <c r="B476" s="285"/>
      <c r="C476" s="285"/>
      <c r="D476" s="23"/>
      <c r="E476"/>
      <c r="F476" s="280"/>
      <c r="G476"/>
      <c r="H476" s="280"/>
      <c r="I476"/>
      <c r="J476" s="574"/>
      <c r="K476" s="419"/>
      <c r="L476" s="280"/>
      <c r="M476"/>
      <c r="N476" s="280"/>
      <c r="O476"/>
      <c r="P476" s="280"/>
      <c r="S476"/>
      <c r="T476"/>
    </row>
    <row r="477" spans="1:20" x14ac:dyDescent="0.45">
      <c r="A477" s="285"/>
      <c r="B477" s="285"/>
      <c r="C477" s="285"/>
      <c r="D477" s="23"/>
      <c r="E477"/>
      <c r="F477" s="280"/>
      <c r="G477"/>
      <c r="H477" s="280"/>
      <c r="I477"/>
      <c r="J477" s="574"/>
      <c r="K477" s="419"/>
      <c r="L477" s="280"/>
      <c r="M477"/>
      <c r="N477" s="280"/>
      <c r="O477"/>
      <c r="P477" s="280"/>
      <c r="S477"/>
      <c r="T477"/>
    </row>
    <row r="478" spans="1:20" x14ac:dyDescent="0.45">
      <c r="A478" s="285"/>
      <c r="B478" s="285"/>
      <c r="C478" s="285"/>
      <c r="D478" s="23"/>
      <c r="E478"/>
      <c r="F478" s="280"/>
      <c r="G478"/>
      <c r="H478" s="280"/>
      <c r="I478"/>
      <c r="J478" s="574"/>
      <c r="K478" s="419"/>
      <c r="L478" s="280"/>
      <c r="M478"/>
      <c r="N478" s="280"/>
      <c r="O478"/>
      <c r="P478" s="280"/>
      <c r="S478"/>
      <c r="T478"/>
    </row>
    <row r="479" spans="1:20" x14ac:dyDescent="0.45">
      <c r="A479" s="285"/>
      <c r="B479" s="285"/>
      <c r="C479" s="285"/>
      <c r="D479" s="23"/>
      <c r="E479"/>
      <c r="F479" s="280"/>
      <c r="G479"/>
      <c r="H479" s="280"/>
      <c r="I479"/>
      <c r="J479" s="574"/>
      <c r="K479" s="419"/>
      <c r="L479" s="280"/>
      <c r="M479"/>
      <c r="N479" s="280"/>
      <c r="O479"/>
      <c r="P479" s="280"/>
      <c r="S479"/>
      <c r="T479"/>
    </row>
    <row r="480" spans="1:20" x14ac:dyDescent="0.45">
      <c r="A480" s="285"/>
      <c r="B480" s="285"/>
      <c r="C480" s="285"/>
      <c r="D480" s="23"/>
      <c r="E480"/>
      <c r="F480" s="280"/>
      <c r="G480"/>
      <c r="H480" s="280"/>
      <c r="I480"/>
      <c r="J480" s="574"/>
      <c r="K480" s="419"/>
      <c r="L480" s="280"/>
      <c r="M480"/>
      <c r="N480" s="280"/>
      <c r="O480"/>
      <c r="P480" s="280"/>
      <c r="S480"/>
      <c r="T480"/>
    </row>
    <row r="481" spans="1:20" x14ac:dyDescent="0.45">
      <c r="A481" s="285"/>
      <c r="B481" s="285"/>
      <c r="C481" s="285"/>
      <c r="D481" s="23"/>
      <c r="E481"/>
      <c r="F481" s="280"/>
      <c r="G481"/>
      <c r="H481" s="280"/>
      <c r="I481"/>
      <c r="J481" s="574"/>
      <c r="K481" s="419"/>
      <c r="L481" s="280"/>
      <c r="M481"/>
      <c r="N481" s="280"/>
      <c r="O481"/>
      <c r="P481" s="280"/>
      <c r="S481"/>
      <c r="T481"/>
    </row>
    <row r="482" spans="1:20" x14ac:dyDescent="0.45">
      <c r="A482" s="285"/>
      <c r="B482" s="285"/>
      <c r="C482" s="285"/>
      <c r="D482" s="23"/>
      <c r="E482"/>
      <c r="F482" s="280"/>
      <c r="G482"/>
      <c r="H482" s="280"/>
      <c r="I482"/>
      <c r="J482" s="574"/>
      <c r="K482" s="419"/>
      <c r="L482" s="280"/>
      <c r="M482"/>
      <c r="N482" s="280"/>
      <c r="O482"/>
      <c r="P482" s="280"/>
      <c r="S482"/>
      <c r="T482"/>
    </row>
    <row r="483" spans="1:20" x14ac:dyDescent="0.45">
      <c r="A483" s="285"/>
      <c r="B483" s="285"/>
      <c r="C483" s="285"/>
      <c r="D483" s="23"/>
      <c r="E483"/>
      <c r="F483" s="280"/>
      <c r="G483"/>
      <c r="H483" s="280"/>
      <c r="I483"/>
      <c r="J483" s="574"/>
      <c r="K483" s="419"/>
      <c r="L483" s="280"/>
      <c r="M483"/>
      <c r="N483" s="280"/>
      <c r="O483"/>
      <c r="P483" s="280"/>
      <c r="S483"/>
      <c r="T483"/>
    </row>
    <row r="484" spans="1:20" x14ac:dyDescent="0.45">
      <c r="A484" s="285"/>
      <c r="B484" s="285"/>
      <c r="C484" s="285"/>
      <c r="D484" s="23"/>
      <c r="E484"/>
      <c r="F484" s="280"/>
      <c r="G484"/>
      <c r="H484" s="280"/>
      <c r="I484"/>
      <c r="J484" s="574"/>
      <c r="K484" s="419"/>
      <c r="L484" s="280"/>
      <c r="M484"/>
      <c r="N484" s="280"/>
      <c r="O484"/>
      <c r="P484" s="280"/>
      <c r="S484"/>
      <c r="T484"/>
    </row>
    <row r="485" spans="1:20" x14ac:dyDescent="0.45">
      <c r="A485" s="285"/>
      <c r="B485" s="285"/>
      <c r="C485" s="285"/>
      <c r="D485" s="23"/>
      <c r="E485"/>
      <c r="F485" s="280"/>
      <c r="G485"/>
      <c r="H485" s="280"/>
      <c r="I485"/>
      <c r="J485" s="574"/>
      <c r="K485" s="419"/>
      <c r="L485" s="280"/>
      <c r="M485"/>
      <c r="N485" s="280"/>
      <c r="O485"/>
      <c r="P485" s="280"/>
      <c r="S485"/>
      <c r="T485"/>
    </row>
    <row r="486" spans="1:20" x14ac:dyDescent="0.45">
      <c r="A486" s="285"/>
      <c r="B486" s="285"/>
      <c r="C486" s="285"/>
      <c r="D486" s="23"/>
      <c r="E486"/>
      <c r="F486" s="280"/>
      <c r="G486"/>
      <c r="H486" s="280"/>
      <c r="I486"/>
      <c r="J486" s="574"/>
      <c r="K486" s="419"/>
      <c r="L486" s="280"/>
      <c r="M486"/>
      <c r="N486" s="280"/>
      <c r="O486"/>
      <c r="P486" s="280"/>
      <c r="S486"/>
      <c r="T486"/>
    </row>
    <row r="487" spans="1:20" x14ac:dyDescent="0.45">
      <c r="A487" s="285"/>
      <c r="B487" s="285"/>
      <c r="C487" s="285"/>
      <c r="D487" s="23"/>
      <c r="E487"/>
      <c r="F487" s="280"/>
      <c r="G487"/>
      <c r="H487" s="280"/>
      <c r="I487"/>
      <c r="J487" s="574"/>
      <c r="K487" s="419"/>
      <c r="L487" s="280"/>
      <c r="M487"/>
      <c r="N487" s="280"/>
      <c r="O487"/>
      <c r="P487" s="280"/>
      <c r="S487"/>
      <c r="T487"/>
    </row>
    <row r="488" spans="1:20" x14ac:dyDescent="0.45">
      <c r="A488" s="285"/>
      <c r="B488" s="285"/>
      <c r="C488" s="285"/>
      <c r="D488" s="23"/>
      <c r="E488"/>
      <c r="F488" s="280"/>
      <c r="G488"/>
      <c r="H488" s="280"/>
      <c r="I488"/>
      <c r="J488" s="574"/>
      <c r="K488" s="419"/>
      <c r="L488" s="280"/>
      <c r="M488"/>
      <c r="N488" s="280"/>
      <c r="O488"/>
      <c r="P488" s="280"/>
      <c r="S488"/>
      <c r="T488"/>
    </row>
    <row r="489" spans="1:20" x14ac:dyDescent="0.45">
      <c r="A489" s="285"/>
      <c r="B489" s="285"/>
      <c r="C489" s="285"/>
      <c r="D489" s="23"/>
      <c r="E489"/>
      <c r="F489" s="280"/>
      <c r="G489"/>
      <c r="H489" s="280"/>
      <c r="I489"/>
      <c r="J489" s="574"/>
      <c r="K489" s="419"/>
      <c r="L489" s="280"/>
      <c r="M489"/>
      <c r="N489" s="280"/>
      <c r="O489"/>
      <c r="P489" s="280"/>
      <c r="S489"/>
      <c r="T489"/>
    </row>
    <row r="490" spans="1:20" x14ac:dyDescent="0.45">
      <c r="A490" s="285"/>
      <c r="B490" s="285"/>
      <c r="C490" s="285"/>
      <c r="D490" s="23"/>
      <c r="E490"/>
      <c r="F490" s="280"/>
      <c r="G490"/>
      <c r="H490" s="280"/>
      <c r="I490"/>
      <c r="J490" s="574"/>
      <c r="K490" s="419"/>
      <c r="L490" s="280"/>
      <c r="M490"/>
      <c r="N490" s="280"/>
      <c r="O490"/>
      <c r="P490" s="280"/>
      <c r="S490"/>
      <c r="T490"/>
    </row>
    <row r="491" spans="1:20" x14ac:dyDescent="0.45">
      <c r="A491" s="285"/>
      <c r="B491" s="285"/>
      <c r="C491" s="285"/>
      <c r="D491" s="23"/>
      <c r="E491"/>
      <c r="F491" s="280"/>
      <c r="G491"/>
      <c r="H491" s="280"/>
      <c r="I491"/>
      <c r="J491" s="574"/>
      <c r="K491" s="419"/>
      <c r="L491" s="280"/>
      <c r="M491"/>
      <c r="N491" s="280"/>
      <c r="O491"/>
      <c r="P491" s="280"/>
      <c r="S491"/>
      <c r="T491"/>
    </row>
    <row r="492" spans="1:20" x14ac:dyDescent="0.45">
      <c r="A492" s="285"/>
      <c r="B492" s="285"/>
      <c r="C492" s="285"/>
      <c r="D492" s="23"/>
      <c r="E492"/>
      <c r="F492" s="280"/>
      <c r="G492"/>
      <c r="H492" s="280"/>
      <c r="I492"/>
      <c r="J492" s="574"/>
      <c r="K492" s="419"/>
      <c r="L492" s="280"/>
      <c r="M492"/>
      <c r="N492" s="280"/>
      <c r="O492"/>
      <c r="P492" s="280"/>
      <c r="S492"/>
      <c r="T492"/>
    </row>
    <row r="493" spans="1:20" x14ac:dyDescent="0.45">
      <c r="A493" s="285"/>
      <c r="B493" s="285"/>
      <c r="C493" s="285"/>
      <c r="D493" s="23"/>
      <c r="E493"/>
      <c r="F493" s="280"/>
      <c r="G493"/>
      <c r="H493" s="280"/>
      <c r="I493"/>
      <c r="J493" s="574"/>
      <c r="K493" s="419"/>
      <c r="L493" s="280"/>
      <c r="M493"/>
      <c r="N493" s="280"/>
      <c r="O493"/>
      <c r="P493" s="280"/>
      <c r="S493"/>
      <c r="T493"/>
    </row>
    <row r="494" spans="1:20" x14ac:dyDescent="0.45">
      <c r="A494" s="285"/>
      <c r="B494" s="285"/>
      <c r="C494" s="285"/>
      <c r="D494" s="23"/>
      <c r="E494"/>
      <c r="F494" s="280"/>
      <c r="G494"/>
      <c r="H494" s="280"/>
      <c r="I494"/>
      <c r="J494" s="574"/>
      <c r="K494" s="419"/>
      <c r="L494" s="280"/>
      <c r="M494"/>
      <c r="N494" s="280"/>
      <c r="O494"/>
      <c r="P494" s="280"/>
      <c r="S494"/>
      <c r="T494"/>
    </row>
    <row r="495" spans="1:20" x14ac:dyDescent="0.45">
      <c r="A495" s="285"/>
      <c r="B495" s="285"/>
      <c r="C495" s="285"/>
      <c r="D495" s="23"/>
      <c r="E495"/>
      <c r="F495" s="280"/>
      <c r="G495"/>
      <c r="H495" s="280"/>
      <c r="I495"/>
      <c r="J495" s="574"/>
      <c r="K495" s="419"/>
      <c r="L495" s="280"/>
      <c r="M495"/>
      <c r="N495" s="280"/>
      <c r="O495"/>
      <c r="P495" s="280"/>
      <c r="S495"/>
      <c r="T495"/>
    </row>
    <row r="496" spans="1:20" x14ac:dyDescent="0.45">
      <c r="A496" s="285"/>
      <c r="B496" s="285"/>
      <c r="C496" s="285"/>
      <c r="D496" s="23"/>
      <c r="E496"/>
      <c r="F496" s="280"/>
      <c r="G496"/>
      <c r="H496" s="280"/>
      <c r="I496"/>
      <c r="J496" s="574"/>
      <c r="K496" s="419"/>
      <c r="L496" s="280"/>
      <c r="M496"/>
      <c r="N496" s="280"/>
      <c r="O496"/>
      <c r="P496" s="280"/>
      <c r="S496"/>
      <c r="T496"/>
    </row>
    <row r="497" spans="1:20" x14ac:dyDescent="0.45">
      <c r="A497" s="285"/>
      <c r="B497" s="285"/>
      <c r="C497" s="285"/>
      <c r="D497" s="23"/>
      <c r="E497"/>
      <c r="F497" s="280"/>
      <c r="G497"/>
      <c r="H497" s="280"/>
      <c r="I497"/>
      <c r="J497" s="574"/>
      <c r="K497" s="419"/>
      <c r="L497" s="280"/>
      <c r="M497"/>
      <c r="N497" s="280"/>
      <c r="O497"/>
      <c r="P497" s="280"/>
      <c r="S497"/>
      <c r="T497"/>
    </row>
    <row r="498" spans="1:20" x14ac:dyDescent="0.45">
      <c r="A498" s="285"/>
      <c r="B498" s="285"/>
      <c r="C498" s="285"/>
      <c r="D498" s="23"/>
      <c r="E498"/>
      <c r="F498" s="280"/>
      <c r="G498"/>
      <c r="H498" s="280"/>
      <c r="I498"/>
      <c r="J498" s="574"/>
      <c r="K498" s="419"/>
      <c r="L498" s="280"/>
      <c r="M498"/>
      <c r="N498" s="280"/>
      <c r="O498"/>
      <c r="P498" s="280"/>
      <c r="S498"/>
      <c r="T498"/>
    </row>
    <row r="499" spans="1:20" x14ac:dyDescent="0.45">
      <c r="A499" s="285"/>
      <c r="B499" s="285"/>
      <c r="C499" s="285"/>
      <c r="D499" s="23"/>
      <c r="E499"/>
      <c r="F499" s="280"/>
      <c r="G499"/>
      <c r="H499" s="280"/>
      <c r="I499"/>
      <c r="J499" s="574"/>
      <c r="K499" s="419"/>
      <c r="L499" s="280"/>
      <c r="M499"/>
      <c r="N499" s="280"/>
      <c r="O499"/>
      <c r="P499" s="280"/>
      <c r="S499"/>
      <c r="T499"/>
    </row>
    <row r="500" spans="1:20" x14ac:dyDescent="0.45">
      <c r="A500" s="285"/>
      <c r="B500" s="285"/>
      <c r="C500" s="285"/>
      <c r="D500" s="23"/>
      <c r="E500"/>
      <c r="F500" s="280"/>
      <c r="G500"/>
      <c r="H500" s="280"/>
      <c r="I500"/>
      <c r="J500" s="574"/>
      <c r="K500" s="419"/>
      <c r="L500" s="280"/>
      <c r="M500"/>
      <c r="N500" s="280"/>
      <c r="O500"/>
      <c r="P500" s="280"/>
      <c r="S500"/>
      <c r="T500"/>
    </row>
    <row r="501" spans="1:20" x14ac:dyDescent="0.45">
      <c r="A501" s="285"/>
      <c r="B501" s="285"/>
      <c r="C501" s="285"/>
      <c r="D501" s="23"/>
      <c r="E501"/>
      <c r="F501" s="280"/>
      <c r="G501"/>
      <c r="H501" s="280"/>
      <c r="I501"/>
      <c r="J501" s="574"/>
      <c r="K501" s="419"/>
      <c r="L501" s="280"/>
      <c r="M501"/>
      <c r="N501" s="280"/>
      <c r="O501"/>
      <c r="P501" s="280"/>
      <c r="S501"/>
      <c r="T501"/>
    </row>
    <row r="502" spans="1:20" x14ac:dyDescent="0.45">
      <c r="A502" s="285"/>
      <c r="B502" s="285"/>
      <c r="C502" s="285"/>
      <c r="D502" s="23"/>
      <c r="E502"/>
      <c r="F502" s="280"/>
      <c r="G502"/>
      <c r="H502" s="280"/>
      <c r="I502"/>
      <c r="J502" s="574"/>
      <c r="K502" s="419"/>
      <c r="L502" s="280"/>
      <c r="M502"/>
      <c r="N502" s="280"/>
      <c r="O502"/>
      <c r="P502" s="280"/>
      <c r="S502"/>
      <c r="T502"/>
    </row>
    <row r="503" spans="1:20" x14ac:dyDescent="0.45">
      <c r="A503" s="285"/>
      <c r="B503" s="285"/>
      <c r="C503" s="285"/>
      <c r="D503" s="23"/>
      <c r="E503"/>
      <c r="F503" s="280"/>
      <c r="G503"/>
      <c r="H503" s="280"/>
      <c r="I503"/>
      <c r="J503" s="574"/>
      <c r="K503" s="419"/>
      <c r="L503" s="280"/>
      <c r="M503"/>
      <c r="N503" s="280"/>
      <c r="O503"/>
      <c r="P503" s="280"/>
      <c r="S503"/>
      <c r="T503"/>
    </row>
    <row r="504" spans="1:20" x14ac:dyDescent="0.45">
      <c r="A504" s="285"/>
      <c r="B504" s="285"/>
      <c r="C504" s="285"/>
      <c r="D504" s="23"/>
      <c r="E504"/>
      <c r="F504" s="280"/>
      <c r="G504"/>
      <c r="H504" s="280"/>
      <c r="I504"/>
      <c r="J504" s="574"/>
      <c r="K504" s="419"/>
      <c r="L504" s="280"/>
      <c r="M504"/>
      <c r="N504" s="280"/>
      <c r="O504"/>
      <c r="P504" s="280"/>
      <c r="S504"/>
      <c r="T504"/>
    </row>
    <row r="505" spans="1:20" x14ac:dyDescent="0.45">
      <c r="A505" s="285"/>
      <c r="B505" s="285"/>
      <c r="C505" s="285"/>
      <c r="D505" s="23"/>
      <c r="E505"/>
      <c r="F505" s="280"/>
      <c r="G505"/>
      <c r="H505" s="280"/>
      <c r="I505"/>
      <c r="J505" s="574"/>
      <c r="K505" s="419"/>
      <c r="L505" s="280"/>
      <c r="M505"/>
      <c r="N505" s="280"/>
      <c r="O505"/>
      <c r="P505" s="280"/>
      <c r="S505"/>
      <c r="T505"/>
    </row>
    <row r="506" spans="1:20" x14ac:dyDescent="0.45">
      <c r="A506" s="285"/>
      <c r="B506" s="285"/>
      <c r="C506" s="285"/>
      <c r="D506" s="23"/>
      <c r="E506"/>
      <c r="F506" s="280"/>
      <c r="G506"/>
      <c r="H506" s="280"/>
      <c r="I506"/>
      <c r="J506" s="574"/>
      <c r="K506" s="419"/>
      <c r="L506" s="280"/>
      <c r="M506"/>
      <c r="N506" s="280"/>
      <c r="O506"/>
      <c r="P506" s="280"/>
      <c r="S506"/>
      <c r="T506"/>
    </row>
    <row r="507" spans="1:20" x14ac:dyDescent="0.45">
      <c r="A507" s="285"/>
      <c r="B507" s="285"/>
      <c r="C507" s="285"/>
      <c r="D507" s="23"/>
      <c r="E507"/>
      <c r="F507" s="280"/>
      <c r="G507"/>
      <c r="H507" s="280"/>
      <c r="I507"/>
      <c r="J507" s="574"/>
      <c r="K507" s="419"/>
      <c r="L507" s="280"/>
      <c r="M507"/>
      <c r="N507" s="280"/>
      <c r="O507"/>
      <c r="P507" s="280"/>
      <c r="S507"/>
      <c r="T507"/>
    </row>
    <row r="508" spans="1:20" x14ac:dyDescent="0.45">
      <c r="A508" s="285"/>
      <c r="B508" s="285"/>
      <c r="C508" s="285"/>
      <c r="D508" s="23"/>
      <c r="E508"/>
      <c r="F508" s="280"/>
      <c r="G508"/>
      <c r="H508" s="280"/>
      <c r="I508"/>
      <c r="J508" s="574"/>
      <c r="K508" s="419"/>
      <c r="L508" s="280"/>
      <c r="M508"/>
      <c r="N508" s="280"/>
      <c r="O508"/>
      <c r="P508" s="280"/>
      <c r="S508"/>
      <c r="T508"/>
    </row>
    <row r="509" spans="1:20" x14ac:dyDescent="0.45">
      <c r="A509" s="285"/>
      <c r="B509" s="285"/>
      <c r="C509" s="285"/>
      <c r="D509" s="23"/>
      <c r="E509"/>
      <c r="F509" s="280"/>
      <c r="G509"/>
      <c r="H509" s="280"/>
      <c r="I509"/>
      <c r="J509" s="574"/>
      <c r="K509" s="419"/>
      <c r="L509" s="280"/>
      <c r="M509"/>
      <c r="N509" s="280"/>
      <c r="O509"/>
      <c r="P509" s="280"/>
      <c r="S509"/>
      <c r="T509"/>
    </row>
    <row r="510" spans="1:20" x14ac:dyDescent="0.45">
      <c r="A510" s="285"/>
      <c r="B510" s="285"/>
      <c r="C510" s="285"/>
      <c r="D510" s="23"/>
      <c r="E510"/>
      <c r="F510" s="280"/>
      <c r="G510"/>
      <c r="H510" s="280"/>
      <c r="I510"/>
      <c r="J510" s="574"/>
      <c r="K510" s="419"/>
      <c r="L510" s="280"/>
      <c r="M510"/>
      <c r="N510" s="280"/>
      <c r="O510"/>
      <c r="P510" s="280"/>
      <c r="S510"/>
      <c r="T510"/>
    </row>
    <row r="511" spans="1:20" x14ac:dyDescent="0.45">
      <c r="A511" s="285"/>
      <c r="B511" s="285"/>
      <c r="C511" s="285"/>
      <c r="D511" s="23"/>
      <c r="E511"/>
      <c r="F511" s="280"/>
      <c r="G511"/>
      <c r="H511" s="280"/>
      <c r="I511"/>
      <c r="J511" s="574"/>
      <c r="K511" s="419"/>
      <c r="L511" s="280"/>
      <c r="M511"/>
      <c r="N511" s="280"/>
      <c r="O511"/>
      <c r="P511" s="280"/>
      <c r="S511"/>
      <c r="T511"/>
    </row>
    <row r="512" spans="1:20" x14ac:dyDescent="0.45">
      <c r="A512" s="285"/>
      <c r="B512" s="285"/>
      <c r="C512" s="285"/>
      <c r="D512" s="23"/>
      <c r="E512"/>
      <c r="F512" s="280"/>
      <c r="G512"/>
      <c r="H512" s="280"/>
      <c r="I512"/>
      <c r="J512" s="574"/>
      <c r="K512" s="419"/>
      <c r="L512" s="280"/>
      <c r="M512"/>
      <c r="N512" s="280"/>
      <c r="O512"/>
      <c r="P512" s="280"/>
      <c r="S512"/>
      <c r="T512"/>
    </row>
    <row r="513" spans="1:20" x14ac:dyDescent="0.45">
      <c r="A513" s="285"/>
      <c r="B513" s="285"/>
      <c r="C513" s="285"/>
      <c r="D513" s="23"/>
      <c r="E513"/>
      <c r="F513" s="280"/>
      <c r="G513"/>
      <c r="H513" s="280"/>
      <c r="I513"/>
      <c r="J513" s="574"/>
      <c r="K513" s="419"/>
      <c r="L513" s="280"/>
      <c r="M513"/>
      <c r="N513" s="280"/>
      <c r="O513"/>
      <c r="P513" s="280"/>
      <c r="S513"/>
      <c r="T513"/>
    </row>
    <row r="514" spans="1:20" x14ac:dyDescent="0.45">
      <c r="A514" s="285"/>
      <c r="B514" s="285"/>
      <c r="C514" s="285"/>
      <c r="D514" s="23"/>
      <c r="E514"/>
      <c r="F514" s="280"/>
      <c r="G514"/>
      <c r="H514" s="280"/>
      <c r="I514"/>
      <c r="J514" s="574"/>
      <c r="K514" s="419"/>
      <c r="L514" s="280"/>
      <c r="M514"/>
      <c r="N514" s="280"/>
      <c r="O514"/>
      <c r="P514" s="280"/>
      <c r="S514"/>
      <c r="T514"/>
    </row>
    <row r="515" spans="1:20" x14ac:dyDescent="0.45">
      <c r="A515" s="285"/>
      <c r="B515" s="285"/>
      <c r="C515" s="285"/>
      <c r="D515" s="23"/>
      <c r="E515"/>
      <c r="F515" s="280"/>
      <c r="G515"/>
      <c r="H515" s="280"/>
      <c r="I515"/>
      <c r="J515" s="574"/>
      <c r="K515" s="419"/>
      <c r="L515" s="280"/>
      <c r="M515"/>
      <c r="N515" s="280"/>
      <c r="O515"/>
      <c r="P515" s="280"/>
      <c r="S515"/>
      <c r="T515"/>
    </row>
    <row r="516" spans="1:20" x14ac:dyDescent="0.45">
      <c r="A516" s="285"/>
      <c r="B516" s="285"/>
      <c r="C516" s="285"/>
      <c r="D516" s="23"/>
      <c r="E516"/>
      <c r="F516" s="280"/>
      <c r="G516"/>
      <c r="H516" s="280"/>
      <c r="I516"/>
      <c r="J516" s="574"/>
      <c r="K516" s="419"/>
      <c r="L516" s="280"/>
      <c r="M516"/>
      <c r="N516" s="280"/>
      <c r="O516"/>
      <c r="P516" s="280"/>
      <c r="S516"/>
      <c r="T516"/>
    </row>
    <row r="517" spans="1:20" x14ac:dyDescent="0.45">
      <c r="A517" s="285"/>
      <c r="B517" s="285"/>
      <c r="C517" s="285"/>
      <c r="D517" s="23"/>
      <c r="E517"/>
      <c r="F517" s="280"/>
      <c r="G517"/>
      <c r="H517" s="280"/>
      <c r="I517"/>
      <c r="J517" s="574"/>
      <c r="K517" s="419"/>
      <c r="L517" s="280"/>
      <c r="M517"/>
      <c r="N517" s="280"/>
      <c r="O517"/>
      <c r="P517" s="280"/>
      <c r="S517"/>
      <c r="T517"/>
    </row>
    <row r="518" spans="1:20" x14ac:dyDescent="0.45">
      <c r="A518" s="285"/>
      <c r="B518" s="285"/>
      <c r="C518" s="285"/>
      <c r="D518" s="23"/>
      <c r="E518"/>
      <c r="F518" s="280"/>
      <c r="G518"/>
      <c r="H518" s="280"/>
      <c r="I518"/>
      <c r="J518" s="574"/>
      <c r="K518" s="419"/>
      <c r="L518" s="280"/>
      <c r="M518"/>
      <c r="N518" s="280"/>
      <c r="O518"/>
      <c r="P518" s="280"/>
      <c r="S518"/>
      <c r="T518"/>
    </row>
    <row r="519" spans="1:20" x14ac:dyDescent="0.45">
      <c r="A519" s="285"/>
      <c r="B519" s="285"/>
      <c r="C519" s="285"/>
      <c r="D519" s="23"/>
      <c r="E519"/>
      <c r="F519" s="280"/>
      <c r="G519"/>
      <c r="H519" s="280"/>
      <c r="I519"/>
      <c r="J519" s="574"/>
      <c r="K519" s="419"/>
      <c r="L519" s="280"/>
      <c r="M519"/>
      <c r="N519" s="280"/>
      <c r="O519"/>
      <c r="P519" s="280"/>
      <c r="S519"/>
      <c r="T519"/>
    </row>
    <row r="520" spans="1:20" x14ac:dyDescent="0.45">
      <c r="A520" s="285"/>
      <c r="B520" s="285"/>
      <c r="C520" s="285"/>
      <c r="D520" s="23"/>
      <c r="E520"/>
      <c r="F520" s="280"/>
      <c r="G520"/>
      <c r="H520" s="280"/>
      <c r="I520"/>
      <c r="J520" s="574"/>
      <c r="K520" s="419"/>
      <c r="L520" s="280"/>
      <c r="M520"/>
      <c r="N520" s="280"/>
      <c r="O520"/>
      <c r="P520" s="280"/>
      <c r="S520"/>
      <c r="T520"/>
    </row>
    <row r="521" spans="1:20" x14ac:dyDescent="0.45">
      <c r="A521" s="285"/>
      <c r="B521" s="285"/>
      <c r="C521" s="285"/>
      <c r="D521" s="23"/>
      <c r="E521"/>
      <c r="F521" s="280"/>
      <c r="G521"/>
      <c r="H521" s="280"/>
      <c r="I521"/>
      <c r="J521" s="574"/>
      <c r="K521" s="419"/>
      <c r="L521" s="280"/>
      <c r="M521"/>
      <c r="N521" s="280"/>
      <c r="O521"/>
      <c r="P521" s="280"/>
      <c r="S521"/>
      <c r="T521"/>
    </row>
    <row r="522" spans="1:20" x14ac:dyDescent="0.45">
      <c r="A522" s="285"/>
      <c r="B522" s="285"/>
      <c r="C522" s="285"/>
      <c r="D522" s="23"/>
      <c r="E522"/>
      <c r="F522" s="280"/>
      <c r="G522"/>
      <c r="H522" s="280"/>
      <c r="I522"/>
      <c r="J522" s="574"/>
      <c r="K522" s="419"/>
      <c r="L522" s="280"/>
      <c r="M522"/>
      <c r="N522" s="280"/>
      <c r="O522"/>
      <c r="P522" s="280"/>
      <c r="S522"/>
      <c r="T522"/>
    </row>
    <row r="523" spans="1:20" x14ac:dyDescent="0.45">
      <c r="A523" s="285"/>
      <c r="B523" s="285"/>
      <c r="C523" s="285"/>
      <c r="D523" s="23"/>
      <c r="E523"/>
      <c r="F523" s="280"/>
      <c r="G523"/>
      <c r="H523" s="280"/>
      <c r="I523"/>
      <c r="J523" s="574"/>
      <c r="K523" s="419"/>
      <c r="L523" s="280"/>
      <c r="M523"/>
      <c r="N523" s="280"/>
      <c r="O523"/>
      <c r="P523" s="280"/>
      <c r="S523"/>
      <c r="T523"/>
    </row>
    <row r="524" spans="1:20" x14ac:dyDescent="0.45">
      <c r="A524" s="285"/>
      <c r="B524" s="285"/>
      <c r="C524" s="285"/>
      <c r="D524" s="23"/>
      <c r="E524"/>
      <c r="F524" s="280"/>
      <c r="G524"/>
      <c r="H524" s="280"/>
      <c r="I524"/>
      <c r="J524" s="574"/>
      <c r="K524" s="419"/>
      <c r="L524" s="280"/>
      <c r="M524"/>
      <c r="N524" s="280"/>
      <c r="O524"/>
      <c r="P524" s="280"/>
      <c r="S524"/>
      <c r="T524"/>
    </row>
    <row r="525" spans="1:20" x14ac:dyDescent="0.45">
      <c r="A525" s="285"/>
      <c r="B525" s="285"/>
      <c r="C525" s="285"/>
      <c r="D525" s="23"/>
      <c r="E525"/>
      <c r="F525" s="280"/>
      <c r="G525"/>
      <c r="H525" s="280"/>
      <c r="I525"/>
      <c r="J525" s="574"/>
      <c r="K525" s="419"/>
      <c r="L525" s="280"/>
      <c r="M525"/>
      <c r="N525" s="280"/>
      <c r="O525"/>
      <c r="P525" s="280"/>
      <c r="S525"/>
      <c r="T525"/>
    </row>
    <row r="526" spans="1:20" x14ac:dyDescent="0.45">
      <c r="A526" s="285"/>
      <c r="B526" s="285"/>
      <c r="C526" s="285"/>
      <c r="D526" s="23"/>
      <c r="E526"/>
      <c r="F526" s="280"/>
      <c r="G526"/>
      <c r="H526" s="280"/>
      <c r="I526"/>
      <c r="J526" s="574"/>
      <c r="K526" s="419"/>
      <c r="L526" s="280"/>
      <c r="M526"/>
      <c r="N526" s="280"/>
      <c r="O526"/>
      <c r="P526" s="280"/>
      <c r="S526"/>
      <c r="T526"/>
    </row>
    <row r="527" spans="1:20" x14ac:dyDescent="0.45">
      <c r="A527" s="285"/>
      <c r="B527" s="285"/>
      <c r="C527" s="285"/>
      <c r="D527" s="23"/>
      <c r="E527"/>
      <c r="F527" s="280"/>
      <c r="G527"/>
      <c r="H527" s="280"/>
      <c r="I527"/>
      <c r="J527" s="574"/>
      <c r="K527" s="419"/>
      <c r="L527" s="280"/>
      <c r="M527"/>
      <c r="N527" s="280"/>
      <c r="O527"/>
      <c r="P527" s="280"/>
      <c r="S527"/>
      <c r="T527"/>
    </row>
    <row r="528" spans="1:20" x14ac:dyDescent="0.45">
      <c r="A528" s="285"/>
      <c r="B528" s="285"/>
      <c r="C528" s="285"/>
      <c r="D528" s="23"/>
      <c r="E528"/>
      <c r="F528" s="280"/>
      <c r="G528"/>
      <c r="H528" s="280"/>
      <c r="I528"/>
      <c r="J528" s="574"/>
      <c r="K528" s="419"/>
      <c r="L528" s="280"/>
      <c r="M528"/>
      <c r="N528" s="280"/>
      <c r="O528"/>
      <c r="P528" s="280"/>
      <c r="S528"/>
      <c r="T528"/>
    </row>
    <row r="529" spans="1:20" x14ac:dyDescent="0.45">
      <c r="A529" s="285"/>
      <c r="B529" s="285"/>
      <c r="C529" s="285"/>
      <c r="D529" s="23"/>
      <c r="E529"/>
      <c r="F529" s="280"/>
      <c r="G529"/>
      <c r="H529" s="280"/>
      <c r="I529"/>
      <c r="J529" s="574"/>
      <c r="K529" s="419"/>
      <c r="L529" s="280"/>
      <c r="M529"/>
      <c r="N529" s="280"/>
      <c r="O529"/>
      <c r="P529" s="280"/>
      <c r="S529"/>
      <c r="T529"/>
    </row>
    <row r="530" spans="1:20" x14ac:dyDescent="0.45">
      <c r="A530" s="285"/>
      <c r="B530" s="285"/>
      <c r="C530" s="285"/>
      <c r="D530" s="23"/>
      <c r="E530"/>
      <c r="F530" s="280"/>
      <c r="G530"/>
      <c r="H530" s="280"/>
      <c r="I530"/>
      <c r="J530" s="574"/>
      <c r="K530" s="419"/>
      <c r="L530" s="280"/>
      <c r="M530"/>
      <c r="N530" s="280"/>
      <c r="O530"/>
      <c r="P530" s="280"/>
      <c r="S530"/>
      <c r="T530"/>
    </row>
    <row r="531" spans="1:20" x14ac:dyDescent="0.45">
      <c r="A531" s="285"/>
      <c r="B531" s="285"/>
      <c r="C531" s="285"/>
      <c r="D531" s="23"/>
      <c r="E531"/>
      <c r="F531" s="280"/>
      <c r="G531"/>
      <c r="H531" s="280"/>
      <c r="I531"/>
      <c r="J531" s="574"/>
      <c r="K531" s="419"/>
      <c r="L531" s="280"/>
      <c r="M531"/>
      <c r="N531" s="280"/>
      <c r="O531"/>
      <c r="P531" s="280"/>
      <c r="S531"/>
      <c r="T531"/>
    </row>
    <row r="532" spans="1:20" x14ac:dyDescent="0.45">
      <c r="A532" s="285"/>
      <c r="B532" s="285"/>
      <c r="C532" s="285"/>
      <c r="D532" s="23"/>
      <c r="E532"/>
      <c r="F532" s="280"/>
      <c r="G532"/>
      <c r="H532" s="280"/>
      <c r="I532"/>
      <c r="J532" s="574"/>
      <c r="K532" s="419"/>
      <c r="L532" s="280"/>
      <c r="M532"/>
      <c r="N532" s="280"/>
      <c r="O532"/>
      <c r="P532" s="280"/>
      <c r="S532"/>
      <c r="T532"/>
    </row>
    <row r="533" spans="1:20" x14ac:dyDescent="0.45">
      <c r="A533" s="285"/>
      <c r="B533" s="285"/>
      <c r="C533" s="285"/>
      <c r="D533" s="23"/>
      <c r="E533"/>
      <c r="F533" s="280"/>
      <c r="G533"/>
      <c r="H533" s="280"/>
      <c r="I533"/>
      <c r="J533" s="574"/>
      <c r="K533" s="419"/>
      <c r="L533" s="280"/>
      <c r="M533"/>
      <c r="N533" s="280"/>
      <c r="O533"/>
      <c r="P533" s="280"/>
      <c r="S533"/>
      <c r="T533"/>
    </row>
    <row r="534" spans="1:20" x14ac:dyDescent="0.45">
      <c r="A534" s="285"/>
      <c r="B534" s="285"/>
      <c r="C534" s="285"/>
      <c r="D534" s="23"/>
      <c r="E534"/>
      <c r="F534" s="280"/>
      <c r="G534"/>
      <c r="H534" s="280"/>
      <c r="I534"/>
      <c r="J534" s="574"/>
      <c r="K534" s="419"/>
      <c r="L534" s="280"/>
      <c r="M534"/>
      <c r="N534" s="280"/>
      <c r="O534"/>
      <c r="P534" s="280"/>
      <c r="S534"/>
      <c r="T534"/>
    </row>
    <row r="535" spans="1:20" x14ac:dyDescent="0.45">
      <c r="A535" s="285"/>
      <c r="B535" s="285"/>
      <c r="C535" s="285"/>
      <c r="D535" s="23"/>
      <c r="E535"/>
      <c r="F535" s="280"/>
      <c r="G535"/>
      <c r="H535" s="280"/>
      <c r="I535"/>
      <c r="J535" s="574"/>
      <c r="K535" s="419"/>
      <c r="L535" s="280"/>
      <c r="M535"/>
      <c r="N535" s="280"/>
      <c r="O535"/>
      <c r="P535" s="280"/>
      <c r="S535"/>
      <c r="T535"/>
    </row>
    <row r="536" spans="1:20" x14ac:dyDescent="0.45">
      <c r="A536" s="285"/>
      <c r="B536" s="285"/>
      <c r="C536" s="285"/>
      <c r="D536" s="23"/>
      <c r="E536"/>
      <c r="F536" s="280"/>
      <c r="G536"/>
      <c r="H536" s="280"/>
      <c r="I536"/>
      <c r="J536" s="574"/>
      <c r="K536" s="419"/>
      <c r="L536" s="280"/>
      <c r="M536"/>
      <c r="N536" s="280"/>
      <c r="O536"/>
      <c r="P536" s="280"/>
      <c r="S536"/>
      <c r="T536"/>
    </row>
    <row r="537" spans="1:20" x14ac:dyDescent="0.45">
      <c r="A537" s="285"/>
      <c r="B537" s="285"/>
      <c r="C537" s="285"/>
      <c r="D537" s="23"/>
      <c r="E537"/>
      <c r="F537" s="280"/>
      <c r="G537"/>
      <c r="H537" s="280"/>
      <c r="I537"/>
      <c r="J537" s="574"/>
      <c r="K537" s="419"/>
      <c r="L537" s="280"/>
      <c r="M537"/>
      <c r="N537" s="280"/>
      <c r="O537"/>
      <c r="P537" s="280"/>
      <c r="S537"/>
      <c r="T537"/>
    </row>
    <row r="538" spans="1:20" x14ac:dyDescent="0.45">
      <c r="A538" s="285"/>
      <c r="B538" s="285"/>
      <c r="C538" s="285"/>
      <c r="D538" s="23"/>
      <c r="E538"/>
      <c r="F538" s="280"/>
      <c r="G538"/>
      <c r="H538" s="280"/>
      <c r="I538"/>
      <c r="J538" s="574"/>
      <c r="K538" s="419"/>
      <c r="L538" s="280"/>
      <c r="M538"/>
      <c r="N538" s="280"/>
      <c r="O538"/>
      <c r="P538" s="280"/>
      <c r="S538"/>
      <c r="T538"/>
    </row>
    <row r="539" spans="1:20" x14ac:dyDescent="0.45">
      <c r="A539" s="285"/>
      <c r="B539" s="285"/>
      <c r="C539" s="285"/>
      <c r="D539" s="23"/>
      <c r="E539"/>
      <c r="F539" s="280"/>
      <c r="G539"/>
      <c r="H539" s="280"/>
      <c r="I539"/>
      <c r="J539" s="574"/>
      <c r="K539" s="419"/>
      <c r="L539" s="280"/>
      <c r="M539"/>
      <c r="N539" s="280"/>
      <c r="O539"/>
      <c r="P539" s="280"/>
      <c r="S539"/>
      <c r="T539"/>
    </row>
    <row r="540" spans="1:20" x14ac:dyDescent="0.45">
      <c r="A540" s="285"/>
      <c r="B540" s="285"/>
      <c r="C540" s="285"/>
      <c r="D540" s="23"/>
      <c r="E540"/>
      <c r="F540" s="280"/>
      <c r="G540"/>
      <c r="H540" s="280"/>
      <c r="I540"/>
      <c r="J540" s="574"/>
      <c r="K540" s="419"/>
      <c r="L540" s="280"/>
      <c r="M540"/>
      <c r="N540" s="280"/>
      <c r="O540"/>
      <c r="P540" s="280"/>
      <c r="S540"/>
      <c r="T540"/>
    </row>
    <row r="541" spans="1:20" x14ac:dyDescent="0.45">
      <c r="A541" s="285"/>
      <c r="B541" s="285"/>
      <c r="C541" s="285"/>
      <c r="D541" s="23"/>
      <c r="E541"/>
      <c r="F541" s="280"/>
      <c r="G541"/>
      <c r="H541" s="280"/>
      <c r="I541"/>
      <c r="J541" s="574"/>
      <c r="K541" s="419"/>
      <c r="L541" s="280"/>
      <c r="M541"/>
      <c r="N541" s="280"/>
      <c r="O541"/>
      <c r="P541" s="280"/>
      <c r="S541"/>
      <c r="T541"/>
    </row>
    <row r="542" spans="1:20" x14ac:dyDescent="0.45">
      <c r="A542" s="285"/>
      <c r="B542" s="285"/>
      <c r="C542" s="285"/>
      <c r="D542" s="23"/>
      <c r="E542"/>
      <c r="F542" s="280"/>
      <c r="G542"/>
      <c r="H542" s="280"/>
      <c r="I542"/>
      <c r="J542" s="574"/>
      <c r="K542" s="419"/>
      <c r="L542" s="280"/>
      <c r="M542"/>
      <c r="N542" s="280"/>
      <c r="O542"/>
      <c r="P542" s="280"/>
      <c r="S542"/>
      <c r="T542"/>
    </row>
    <row r="543" spans="1:20" x14ac:dyDescent="0.45">
      <c r="A543" s="285"/>
      <c r="B543" s="285"/>
      <c r="C543" s="285"/>
      <c r="D543" s="23"/>
      <c r="E543"/>
      <c r="F543" s="280"/>
      <c r="G543"/>
      <c r="H543" s="280"/>
      <c r="I543"/>
      <c r="J543" s="574"/>
      <c r="K543" s="419"/>
      <c r="L543" s="280"/>
      <c r="M543"/>
      <c r="N543" s="280"/>
      <c r="O543"/>
      <c r="P543" s="280"/>
      <c r="S543"/>
      <c r="T543"/>
    </row>
    <row r="544" spans="1:20" x14ac:dyDescent="0.45">
      <c r="A544" s="285"/>
      <c r="B544" s="285"/>
      <c r="C544" s="285"/>
      <c r="D544" s="23"/>
      <c r="E544"/>
      <c r="F544" s="280"/>
      <c r="G544"/>
      <c r="H544" s="280"/>
      <c r="I544"/>
      <c r="J544" s="574"/>
      <c r="K544" s="419"/>
      <c r="L544" s="280"/>
      <c r="M544"/>
      <c r="N544" s="280"/>
      <c r="O544"/>
      <c r="P544" s="280"/>
      <c r="S544"/>
      <c r="T544"/>
    </row>
    <row r="545" spans="1:20" x14ac:dyDescent="0.45">
      <c r="A545" s="285"/>
      <c r="B545" s="285"/>
      <c r="C545" s="285"/>
      <c r="D545" s="23"/>
      <c r="E545"/>
      <c r="F545" s="280"/>
      <c r="G545"/>
      <c r="H545" s="280"/>
      <c r="I545"/>
      <c r="J545" s="574"/>
      <c r="K545" s="419"/>
      <c r="L545" s="280"/>
      <c r="M545"/>
      <c r="N545" s="280"/>
      <c r="O545"/>
      <c r="P545" s="280"/>
      <c r="S545"/>
      <c r="T545"/>
    </row>
    <row r="546" spans="1:20" x14ac:dyDescent="0.45">
      <c r="A546" s="285"/>
      <c r="B546" s="285"/>
      <c r="C546" s="285"/>
      <c r="D546" s="23"/>
      <c r="E546"/>
      <c r="F546" s="280"/>
      <c r="G546"/>
      <c r="H546" s="280"/>
      <c r="I546"/>
      <c r="J546" s="574"/>
      <c r="K546" s="419"/>
      <c r="L546" s="280"/>
      <c r="M546"/>
      <c r="N546" s="280"/>
      <c r="O546"/>
      <c r="P546" s="280"/>
      <c r="S546"/>
      <c r="T546"/>
    </row>
    <row r="547" spans="1:20" x14ac:dyDescent="0.45">
      <c r="A547" s="285"/>
      <c r="B547" s="285"/>
      <c r="C547" s="285"/>
      <c r="D547" s="23"/>
      <c r="E547"/>
      <c r="F547" s="280"/>
      <c r="G547"/>
      <c r="H547" s="280"/>
      <c r="I547"/>
      <c r="J547" s="574"/>
      <c r="K547" s="419"/>
      <c r="L547" s="280"/>
      <c r="M547"/>
      <c r="N547" s="280"/>
      <c r="O547"/>
      <c r="P547" s="280"/>
      <c r="S547"/>
      <c r="T547"/>
    </row>
    <row r="548" spans="1:20" x14ac:dyDescent="0.45">
      <c r="A548" s="285"/>
      <c r="B548" s="285"/>
      <c r="C548" s="285"/>
      <c r="D548" s="23"/>
      <c r="E548"/>
      <c r="F548" s="280"/>
      <c r="G548"/>
      <c r="H548" s="280"/>
      <c r="I548"/>
      <c r="J548" s="574"/>
      <c r="K548" s="419"/>
      <c r="L548" s="280"/>
      <c r="M548"/>
      <c r="N548" s="280"/>
      <c r="O548"/>
      <c r="P548" s="280"/>
      <c r="S548"/>
      <c r="T548"/>
    </row>
    <row r="549" spans="1:20" x14ac:dyDescent="0.45">
      <c r="A549" s="285"/>
      <c r="B549" s="285"/>
      <c r="C549" s="285"/>
      <c r="D549" s="23"/>
      <c r="E549"/>
      <c r="F549" s="280"/>
      <c r="G549"/>
      <c r="H549" s="280"/>
      <c r="I549"/>
      <c r="J549" s="574"/>
      <c r="K549" s="419"/>
      <c r="L549" s="280"/>
      <c r="M549"/>
      <c r="N549" s="280"/>
      <c r="O549"/>
      <c r="P549" s="280"/>
      <c r="S549"/>
      <c r="T549"/>
    </row>
    <row r="550" spans="1:20" x14ac:dyDescent="0.45">
      <c r="A550" s="285"/>
      <c r="B550" s="285"/>
      <c r="C550" s="285"/>
      <c r="D550" s="23"/>
      <c r="E550"/>
      <c r="F550" s="280"/>
      <c r="G550"/>
      <c r="H550" s="280"/>
      <c r="I550"/>
      <c r="J550" s="574"/>
      <c r="K550" s="419"/>
      <c r="L550" s="280"/>
      <c r="M550"/>
      <c r="N550" s="280"/>
      <c r="O550"/>
      <c r="P550" s="280"/>
      <c r="S550"/>
      <c r="T550"/>
    </row>
    <row r="551" spans="1:20" x14ac:dyDescent="0.45">
      <c r="A551" s="285"/>
      <c r="B551" s="285"/>
      <c r="C551" s="285"/>
      <c r="D551" s="23"/>
      <c r="E551"/>
      <c r="F551" s="280"/>
      <c r="G551"/>
      <c r="H551" s="280"/>
      <c r="I551"/>
      <c r="J551" s="574"/>
      <c r="K551" s="419"/>
      <c r="L551" s="280"/>
      <c r="M551"/>
      <c r="N551" s="280"/>
      <c r="O551"/>
      <c r="P551" s="280"/>
      <c r="S551"/>
      <c r="T551"/>
    </row>
    <row r="552" spans="1:20" x14ac:dyDescent="0.45">
      <c r="A552" s="285"/>
      <c r="B552" s="285"/>
      <c r="C552" s="285"/>
      <c r="D552" s="23"/>
      <c r="E552"/>
      <c r="F552" s="280"/>
      <c r="G552"/>
      <c r="H552" s="280"/>
      <c r="I552"/>
      <c r="J552" s="574"/>
      <c r="K552" s="419"/>
      <c r="L552" s="280"/>
      <c r="M552"/>
      <c r="N552" s="280"/>
      <c r="O552"/>
      <c r="P552" s="280"/>
      <c r="S552"/>
      <c r="T552"/>
    </row>
    <row r="553" spans="1:20" x14ac:dyDescent="0.45">
      <c r="A553" s="285"/>
      <c r="B553" s="285"/>
      <c r="C553" s="285"/>
      <c r="D553" s="23"/>
      <c r="E553"/>
      <c r="F553" s="280"/>
      <c r="G553"/>
      <c r="H553" s="280"/>
      <c r="I553"/>
      <c r="J553" s="574"/>
      <c r="K553" s="419"/>
      <c r="L553" s="280"/>
      <c r="M553"/>
      <c r="N553" s="280"/>
      <c r="O553"/>
      <c r="P553" s="280"/>
      <c r="S553"/>
      <c r="T553"/>
    </row>
    <row r="554" spans="1:20" x14ac:dyDescent="0.45">
      <c r="A554" s="285"/>
      <c r="B554" s="285"/>
      <c r="C554" s="285"/>
      <c r="D554" s="23"/>
      <c r="E554"/>
      <c r="F554" s="280"/>
      <c r="G554"/>
      <c r="H554" s="280"/>
      <c r="I554"/>
      <c r="J554" s="574"/>
      <c r="K554" s="419"/>
      <c r="L554" s="280"/>
      <c r="M554"/>
      <c r="N554" s="280"/>
      <c r="O554"/>
      <c r="P554" s="280"/>
      <c r="S554"/>
      <c r="T554"/>
    </row>
    <row r="555" spans="1:20" x14ac:dyDescent="0.45">
      <c r="A555" s="285"/>
      <c r="B555" s="285"/>
      <c r="C555" s="285"/>
      <c r="D555" s="23"/>
      <c r="E555"/>
      <c r="F555" s="280"/>
      <c r="G555"/>
      <c r="H555" s="280"/>
      <c r="I555"/>
      <c r="J555" s="574"/>
      <c r="K555" s="419"/>
      <c r="L555" s="280"/>
      <c r="M555"/>
      <c r="N555" s="280"/>
      <c r="O555"/>
      <c r="P555" s="280"/>
      <c r="S555"/>
      <c r="T555"/>
    </row>
    <row r="556" spans="1:20" x14ac:dyDescent="0.45">
      <c r="A556" s="285"/>
      <c r="B556" s="285"/>
      <c r="C556" s="285"/>
      <c r="D556" s="23"/>
      <c r="E556"/>
      <c r="F556" s="280"/>
      <c r="G556"/>
      <c r="H556" s="280"/>
      <c r="I556"/>
      <c r="J556" s="574"/>
      <c r="K556" s="419"/>
      <c r="L556" s="280"/>
      <c r="M556"/>
      <c r="N556" s="280"/>
      <c r="O556"/>
      <c r="P556" s="280"/>
      <c r="S556"/>
      <c r="T556"/>
    </row>
    <row r="557" spans="1:20" x14ac:dyDescent="0.45">
      <c r="A557" s="285"/>
      <c r="B557" s="285"/>
      <c r="C557" s="285"/>
      <c r="D557" s="23"/>
      <c r="E557"/>
      <c r="F557" s="280"/>
      <c r="G557"/>
      <c r="H557" s="280"/>
      <c r="I557"/>
      <c r="J557" s="574"/>
      <c r="K557" s="419"/>
      <c r="L557" s="280"/>
      <c r="M557"/>
      <c r="N557" s="280"/>
      <c r="O557"/>
      <c r="P557" s="280"/>
      <c r="S557"/>
      <c r="T557"/>
    </row>
    <row r="558" spans="1:20" x14ac:dyDescent="0.45">
      <c r="A558" s="285"/>
      <c r="B558" s="285"/>
      <c r="C558" s="285"/>
      <c r="D558" s="23"/>
      <c r="E558"/>
      <c r="F558" s="280"/>
      <c r="G558"/>
      <c r="H558" s="280"/>
      <c r="I558"/>
      <c r="J558" s="574"/>
      <c r="K558" s="419"/>
      <c r="L558" s="280"/>
      <c r="M558"/>
      <c r="N558" s="280"/>
      <c r="O558"/>
      <c r="P558" s="280"/>
      <c r="S558"/>
      <c r="T558"/>
    </row>
    <row r="559" spans="1:20" x14ac:dyDescent="0.45">
      <c r="A559" s="285"/>
      <c r="B559" s="285"/>
      <c r="C559" s="285"/>
      <c r="D559" s="23"/>
      <c r="E559"/>
      <c r="F559" s="280"/>
      <c r="G559"/>
      <c r="H559" s="280"/>
      <c r="I559"/>
      <c r="J559" s="574"/>
      <c r="K559" s="419"/>
      <c r="L559" s="280"/>
      <c r="M559"/>
      <c r="N559" s="280"/>
      <c r="O559"/>
      <c r="P559" s="280"/>
      <c r="S559"/>
      <c r="T559"/>
    </row>
    <row r="560" spans="1:20" x14ac:dyDescent="0.45">
      <c r="A560" s="285"/>
      <c r="B560" s="285"/>
      <c r="C560" s="285"/>
      <c r="D560" s="23"/>
      <c r="E560"/>
      <c r="F560" s="280"/>
      <c r="G560"/>
      <c r="H560" s="280"/>
      <c r="I560"/>
      <c r="J560" s="574"/>
      <c r="K560" s="419"/>
      <c r="L560" s="280"/>
      <c r="M560"/>
      <c r="N560" s="280"/>
      <c r="O560"/>
      <c r="P560" s="280"/>
      <c r="S560"/>
      <c r="T560"/>
    </row>
    <row r="561" spans="1:20" x14ac:dyDescent="0.45">
      <c r="A561" s="285"/>
      <c r="B561" s="285"/>
      <c r="C561" s="285"/>
      <c r="D561" s="23"/>
      <c r="E561"/>
      <c r="F561" s="280"/>
      <c r="G561"/>
      <c r="H561" s="280"/>
      <c r="I561"/>
      <c r="J561" s="574"/>
      <c r="K561" s="419"/>
      <c r="L561" s="280"/>
      <c r="M561"/>
      <c r="N561" s="280"/>
      <c r="O561"/>
      <c r="P561" s="280"/>
      <c r="S561"/>
      <c r="T561"/>
    </row>
    <row r="562" spans="1:20" x14ac:dyDescent="0.45">
      <c r="A562" s="285"/>
      <c r="B562" s="285"/>
      <c r="C562" s="285"/>
      <c r="D562" s="23"/>
      <c r="E562"/>
      <c r="F562" s="280"/>
      <c r="G562"/>
      <c r="H562" s="280"/>
      <c r="I562"/>
      <c r="J562" s="574"/>
      <c r="K562" s="419"/>
      <c r="L562" s="280"/>
      <c r="M562"/>
      <c r="N562" s="280"/>
      <c r="O562"/>
      <c r="P562" s="280"/>
      <c r="S562"/>
      <c r="T562"/>
    </row>
    <row r="563" spans="1:20" x14ac:dyDescent="0.45">
      <c r="A563" s="285"/>
      <c r="B563" s="285"/>
      <c r="C563" s="285"/>
      <c r="D563" s="23"/>
      <c r="E563"/>
      <c r="F563" s="280"/>
      <c r="G563"/>
      <c r="H563" s="280"/>
      <c r="I563"/>
      <c r="J563" s="574"/>
      <c r="K563" s="419"/>
      <c r="L563" s="280"/>
      <c r="M563"/>
      <c r="N563" s="280"/>
      <c r="O563"/>
      <c r="P563" s="280"/>
      <c r="S563"/>
      <c r="T563"/>
    </row>
    <row r="564" spans="1:20" x14ac:dyDescent="0.45">
      <c r="A564" s="285"/>
      <c r="B564" s="285"/>
      <c r="C564" s="285"/>
      <c r="D564" s="23"/>
      <c r="E564"/>
      <c r="F564" s="280"/>
      <c r="G564"/>
      <c r="H564" s="280"/>
      <c r="I564"/>
      <c r="J564" s="574"/>
      <c r="K564" s="419"/>
      <c r="L564" s="280"/>
      <c r="M564"/>
      <c r="N564" s="280"/>
      <c r="O564"/>
      <c r="P564" s="280"/>
      <c r="S564"/>
      <c r="T564"/>
    </row>
    <row r="565" spans="1:20" x14ac:dyDescent="0.45">
      <c r="A565" s="285"/>
      <c r="B565" s="285"/>
      <c r="C565" s="285"/>
      <c r="D565" s="23"/>
      <c r="E565"/>
      <c r="F565" s="280"/>
      <c r="G565"/>
      <c r="H565" s="280"/>
      <c r="I565"/>
      <c r="J565" s="574"/>
      <c r="K565" s="419"/>
      <c r="L565" s="280"/>
      <c r="M565"/>
      <c r="N565" s="280"/>
      <c r="O565"/>
      <c r="P565" s="280"/>
      <c r="S565"/>
      <c r="T565"/>
    </row>
    <row r="566" spans="1:20" x14ac:dyDescent="0.45">
      <c r="A566" s="285"/>
      <c r="B566" s="285"/>
      <c r="C566" s="285"/>
      <c r="D566" s="23"/>
      <c r="E566"/>
      <c r="F566" s="280"/>
      <c r="G566"/>
      <c r="H566" s="280"/>
      <c r="I566"/>
      <c r="J566" s="574"/>
      <c r="K566" s="419"/>
      <c r="L566" s="280"/>
      <c r="M566"/>
      <c r="N566" s="280"/>
      <c r="O566"/>
      <c r="P566" s="280"/>
      <c r="S566"/>
      <c r="T566"/>
    </row>
    <row r="567" spans="1:20" x14ac:dyDescent="0.45">
      <c r="A567" s="285"/>
      <c r="B567" s="285"/>
      <c r="C567" s="285"/>
      <c r="D567" s="23"/>
      <c r="E567"/>
      <c r="F567" s="280"/>
      <c r="G567"/>
      <c r="H567" s="280"/>
      <c r="I567"/>
      <c r="J567" s="574"/>
      <c r="K567" s="419"/>
      <c r="L567" s="280"/>
      <c r="M567"/>
      <c r="N567" s="280"/>
      <c r="O567"/>
      <c r="P567" s="280"/>
      <c r="S567"/>
      <c r="T567"/>
    </row>
    <row r="568" spans="1:20" x14ac:dyDescent="0.45">
      <c r="A568" s="285"/>
      <c r="B568" s="285"/>
      <c r="C568" s="285"/>
      <c r="D568" s="23"/>
      <c r="E568"/>
      <c r="F568" s="280"/>
      <c r="G568"/>
      <c r="H568" s="280"/>
      <c r="I568"/>
      <c r="J568" s="574"/>
      <c r="K568" s="419"/>
      <c r="L568" s="280"/>
      <c r="M568"/>
      <c r="N568" s="280"/>
      <c r="O568"/>
      <c r="P568" s="280"/>
      <c r="S568"/>
      <c r="T568"/>
    </row>
    <row r="569" spans="1:20" x14ac:dyDescent="0.45">
      <c r="A569" s="285"/>
      <c r="B569" s="285"/>
      <c r="C569" s="285"/>
      <c r="D569" s="23"/>
      <c r="E569"/>
      <c r="F569" s="280"/>
      <c r="G569"/>
      <c r="H569" s="280"/>
      <c r="I569"/>
      <c r="J569" s="574"/>
      <c r="K569" s="419"/>
      <c r="L569" s="280"/>
      <c r="M569"/>
      <c r="N569" s="280"/>
      <c r="O569"/>
      <c r="P569" s="280"/>
      <c r="S569"/>
      <c r="T569"/>
    </row>
    <row r="570" spans="1:20" x14ac:dyDescent="0.45">
      <c r="A570" s="285"/>
      <c r="B570" s="285"/>
      <c r="C570" s="285"/>
      <c r="D570" s="23"/>
      <c r="E570"/>
      <c r="F570" s="280"/>
      <c r="G570"/>
      <c r="H570" s="280"/>
      <c r="I570"/>
      <c r="J570" s="574"/>
      <c r="K570" s="419"/>
      <c r="L570" s="280"/>
      <c r="M570"/>
      <c r="N570" s="280"/>
      <c r="O570"/>
      <c r="P570" s="280"/>
      <c r="S570"/>
      <c r="T570"/>
    </row>
    <row r="571" spans="1:20" x14ac:dyDescent="0.45">
      <c r="A571" s="285"/>
      <c r="B571" s="285"/>
      <c r="C571" s="285"/>
      <c r="D571" s="23"/>
      <c r="E571"/>
      <c r="F571" s="280"/>
      <c r="G571"/>
      <c r="H571" s="280"/>
      <c r="I571"/>
      <c r="J571" s="574"/>
      <c r="K571" s="419"/>
      <c r="L571" s="280"/>
      <c r="M571"/>
      <c r="N571" s="280"/>
      <c r="O571"/>
      <c r="P571" s="280"/>
      <c r="S571"/>
      <c r="T571"/>
    </row>
    <row r="572" spans="1:20" x14ac:dyDescent="0.45">
      <c r="A572" s="285"/>
      <c r="B572" s="285"/>
      <c r="C572" s="285"/>
      <c r="D572" s="23"/>
      <c r="E572"/>
      <c r="F572" s="280"/>
      <c r="G572"/>
      <c r="H572" s="280"/>
      <c r="I572"/>
      <c r="J572" s="574"/>
      <c r="K572" s="419"/>
      <c r="L572" s="280"/>
      <c r="M572"/>
      <c r="N572" s="280"/>
      <c r="O572"/>
      <c r="P572" s="280"/>
      <c r="S572"/>
      <c r="T572"/>
    </row>
    <row r="573" spans="1:20" x14ac:dyDescent="0.45">
      <c r="A573" s="285"/>
      <c r="B573" s="285"/>
      <c r="C573" s="285"/>
      <c r="D573" s="23"/>
      <c r="E573"/>
      <c r="F573" s="280"/>
      <c r="G573"/>
      <c r="H573" s="280"/>
      <c r="I573"/>
      <c r="J573" s="574"/>
      <c r="K573" s="419"/>
      <c r="L573" s="280"/>
      <c r="M573"/>
      <c r="N573" s="280"/>
      <c r="O573"/>
      <c r="P573" s="280"/>
      <c r="S573"/>
      <c r="T573"/>
    </row>
    <row r="574" spans="1:20" x14ac:dyDescent="0.45">
      <c r="A574" s="285"/>
      <c r="B574" s="285"/>
      <c r="C574" s="285"/>
      <c r="D574" s="23"/>
      <c r="E574"/>
      <c r="F574" s="280"/>
      <c r="G574"/>
      <c r="H574" s="280"/>
      <c r="I574"/>
      <c r="J574" s="574"/>
      <c r="K574" s="419"/>
      <c r="L574" s="280"/>
      <c r="M574"/>
      <c r="N574" s="280"/>
      <c r="O574"/>
      <c r="P574" s="280"/>
      <c r="S574"/>
      <c r="T574"/>
    </row>
    <row r="575" spans="1:20" x14ac:dyDescent="0.45">
      <c r="A575" s="285"/>
      <c r="B575" s="285"/>
      <c r="C575" s="285"/>
      <c r="D575" s="23"/>
      <c r="E575"/>
      <c r="F575" s="280"/>
      <c r="G575"/>
      <c r="H575" s="280"/>
      <c r="I575"/>
      <c r="J575" s="574"/>
      <c r="K575" s="419"/>
      <c r="L575" s="280"/>
      <c r="M575"/>
      <c r="N575" s="280"/>
      <c r="O575"/>
      <c r="P575" s="280"/>
      <c r="S575"/>
      <c r="T575"/>
    </row>
    <row r="576" spans="1:20" x14ac:dyDescent="0.45">
      <c r="A576" s="285"/>
      <c r="B576" s="285"/>
      <c r="C576" s="285"/>
      <c r="D576" s="23"/>
      <c r="E576"/>
      <c r="F576" s="280"/>
      <c r="G576"/>
      <c r="H576" s="280"/>
      <c r="I576"/>
      <c r="J576" s="574"/>
      <c r="K576" s="419"/>
      <c r="L576" s="280"/>
      <c r="M576"/>
      <c r="N576" s="280"/>
      <c r="O576"/>
      <c r="P576" s="280"/>
      <c r="S576"/>
      <c r="T576"/>
    </row>
    <row r="577" spans="1:20" x14ac:dyDescent="0.45">
      <c r="A577" s="285"/>
      <c r="B577" s="285"/>
      <c r="C577" s="285"/>
      <c r="D577" s="23"/>
      <c r="E577"/>
      <c r="F577" s="280"/>
      <c r="G577"/>
      <c r="H577" s="280"/>
      <c r="I577"/>
      <c r="J577" s="574"/>
      <c r="K577" s="419"/>
      <c r="L577" s="280"/>
      <c r="M577"/>
      <c r="N577" s="280"/>
      <c r="O577"/>
      <c r="P577" s="280"/>
      <c r="S577"/>
      <c r="T577"/>
    </row>
    <row r="578" spans="1:20" x14ac:dyDescent="0.45">
      <c r="A578" s="285"/>
      <c r="B578" s="285"/>
      <c r="C578" s="285"/>
      <c r="D578" s="23"/>
      <c r="E578"/>
      <c r="F578" s="280"/>
      <c r="G578"/>
      <c r="H578" s="280"/>
      <c r="I578"/>
      <c r="J578" s="574"/>
      <c r="K578" s="419"/>
      <c r="L578" s="280"/>
      <c r="M578"/>
      <c r="N578" s="280"/>
      <c r="O578"/>
      <c r="P578" s="280"/>
      <c r="S578"/>
      <c r="T578"/>
    </row>
    <row r="579" spans="1:20" x14ac:dyDescent="0.45">
      <c r="A579" s="285"/>
      <c r="B579" s="285"/>
      <c r="C579" s="285"/>
      <c r="D579" s="23"/>
      <c r="E579"/>
      <c r="F579" s="280"/>
      <c r="G579"/>
      <c r="H579" s="280"/>
      <c r="I579"/>
      <c r="J579" s="574"/>
      <c r="K579" s="419"/>
      <c r="L579" s="280"/>
      <c r="M579"/>
      <c r="N579" s="280"/>
      <c r="O579"/>
      <c r="P579" s="280"/>
      <c r="S579"/>
      <c r="T579"/>
    </row>
    <row r="580" spans="1:20" x14ac:dyDescent="0.45">
      <c r="A580" s="285"/>
      <c r="B580" s="285"/>
      <c r="C580" s="285"/>
      <c r="D580" s="23"/>
      <c r="E580"/>
      <c r="F580" s="280"/>
      <c r="G580"/>
      <c r="H580" s="280"/>
      <c r="I580"/>
      <c r="J580" s="574"/>
      <c r="K580" s="419"/>
      <c r="L580" s="280"/>
      <c r="M580"/>
      <c r="N580" s="280"/>
      <c r="O580"/>
      <c r="P580" s="280"/>
      <c r="S580"/>
      <c r="T580"/>
    </row>
    <row r="581" spans="1:20" x14ac:dyDescent="0.45">
      <c r="A581" s="285"/>
      <c r="B581" s="285"/>
      <c r="C581" s="285"/>
      <c r="D581" s="23"/>
      <c r="E581"/>
      <c r="F581" s="280"/>
      <c r="G581"/>
      <c r="H581" s="280"/>
      <c r="I581"/>
      <c r="J581" s="574"/>
      <c r="K581" s="419"/>
      <c r="L581" s="280"/>
      <c r="M581"/>
      <c r="N581" s="280"/>
      <c r="O581"/>
      <c r="P581" s="280"/>
      <c r="S581"/>
      <c r="T581"/>
    </row>
    <row r="582" spans="1:20" x14ac:dyDescent="0.45">
      <c r="A582" s="285"/>
      <c r="B582" s="285"/>
      <c r="C582" s="285"/>
      <c r="D582" s="23"/>
      <c r="E582"/>
      <c r="F582" s="280"/>
      <c r="G582"/>
      <c r="H582" s="280"/>
      <c r="I582"/>
      <c r="J582" s="574"/>
      <c r="K582" s="419"/>
      <c r="L582" s="280"/>
      <c r="M582"/>
      <c r="N582" s="280"/>
      <c r="O582"/>
      <c r="P582" s="280"/>
      <c r="S582"/>
      <c r="T582"/>
    </row>
    <row r="583" spans="1:20" x14ac:dyDescent="0.45">
      <c r="A583" s="285"/>
      <c r="B583" s="285"/>
      <c r="C583" s="285"/>
      <c r="D583" s="23"/>
      <c r="E583"/>
      <c r="F583" s="280"/>
      <c r="G583"/>
      <c r="H583" s="280"/>
      <c r="I583"/>
      <c r="J583" s="574"/>
      <c r="K583" s="419"/>
      <c r="L583" s="280"/>
      <c r="M583"/>
      <c r="N583" s="280"/>
      <c r="O583"/>
      <c r="P583" s="280"/>
      <c r="S583"/>
      <c r="T583"/>
    </row>
    <row r="584" spans="1:20" x14ac:dyDescent="0.45">
      <c r="A584" s="285"/>
      <c r="B584" s="285"/>
      <c r="C584" s="285"/>
      <c r="D584" s="23"/>
      <c r="E584"/>
      <c r="F584" s="280"/>
      <c r="G584"/>
      <c r="H584" s="280"/>
      <c r="I584"/>
      <c r="J584" s="574"/>
      <c r="K584" s="419"/>
      <c r="L584" s="280"/>
      <c r="M584"/>
      <c r="N584" s="280"/>
      <c r="O584"/>
      <c r="P584" s="280"/>
      <c r="S584"/>
      <c r="T584"/>
    </row>
    <row r="585" spans="1:20" x14ac:dyDescent="0.45">
      <c r="A585" s="285"/>
      <c r="B585" s="285"/>
      <c r="C585" s="285"/>
      <c r="D585" s="23"/>
      <c r="E585"/>
      <c r="F585" s="280"/>
      <c r="G585"/>
      <c r="H585" s="280"/>
      <c r="I585"/>
      <c r="J585" s="574"/>
      <c r="K585" s="419"/>
      <c r="L585" s="280"/>
      <c r="M585"/>
      <c r="N585" s="280"/>
      <c r="O585"/>
      <c r="P585" s="280"/>
      <c r="S585"/>
      <c r="T585"/>
    </row>
    <row r="586" spans="1:20" x14ac:dyDescent="0.45">
      <c r="A586" s="285"/>
      <c r="B586" s="285"/>
      <c r="C586" s="285"/>
      <c r="D586" s="23"/>
      <c r="E586"/>
      <c r="F586" s="280"/>
      <c r="G586"/>
      <c r="H586" s="280"/>
      <c r="I586"/>
      <c r="J586" s="574"/>
      <c r="K586" s="419"/>
      <c r="L586" s="280"/>
      <c r="M586"/>
      <c r="N586" s="280"/>
      <c r="O586"/>
      <c r="P586" s="280"/>
      <c r="S586"/>
      <c r="T586"/>
    </row>
    <row r="587" spans="1:20" x14ac:dyDescent="0.45">
      <c r="A587" s="285"/>
      <c r="B587" s="285"/>
      <c r="C587" s="285"/>
      <c r="D587" s="23"/>
      <c r="E587"/>
      <c r="F587" s="280"/>
      <c r="G587"/>
      <c r="H587" s="280"/>
      <c r="I587"/>
      <c r="J587" s="574"/>
      <c r="K587" s="419"/>
      <c r="L587" s="280"/>
      <c r="M587"/>
      <c r="N587" s="280"/>
      <c r="O587"/>
      <c r="P587" s="280"/>
      <c r="S587"/>
      <c r="T587"/>
    </row>
    <row r="588" spans="1:20" x14ac:dyDescent="0.45">
      <c r="A588" s="285"/>
      <c r="B588" s="285"/>
      <c r="C588" s="285"/>
      <c r="D588" s="23"/>
      <c r="E588"/>
      <c r="F588" s="280"/>
      <c r="G588"/>
      <c r="H588" s="280"/>
      <c r="I588"/>
      <c r="J588" s="574"/>
      <c r="K588" s="419"/>
      <c r="L588" s="280"/>
      <c r="M588"/>
      <c r="N588" s="280"/>
      <c r="O588"/>
      <c r="P588" s="280"/>
      <c r="S588"/>
      <c r="T588"/>
    </row>
    <row r="589" spans="1:20" x14ac:dyDescent="0.45">
      <c r="A589" s="285"/>
      <c r="B589" s="285"/>
      <c r="C589" s="285"/>
      <c r="D589" s="23"/>
      <c r="E589"/>
      <c r="F589" s="280"/>
      <c r="G589"/>
      <c r="H589" s="280"/>
      <c r="I589"/>
      <c r="J589" s="574"/>
      <c r="K589" s="419"/>
      <c r="L589" s="280"/>
      <c r="M589"/>
      <c r="N589" s="280"/>
      <c r="O589"/>
      <c r="P589" s="280"/>
      <c r="S589"/>
      <c r="T589"/>
    </row>
    <row r="590" spans="1:20" x14ac:dyDescent="0.45">
      <c r="A590" s="285"/>
      <c r="B590" s="285"/>
      <c r="C590" s="285"/>
      <c r="D590" s="23"/>
      <c r="E590"/>
      <c r="F590" s="280"/>
      <c r="G590"/>
      <c r="H590" s="280"/>
      <c r="I590"/>
      <c r="J590" s="574"/>
      <c r="K590" s="419"/>
      <c r="L590" s="280"/>
      <c r="M590"/>
      <c r="N590" s="280"/>
      <c r="O590"/>
      <c r="P590" s="280"/>
      <c r="S590"/>
      <c r="T590"/>
    </row>
    <row r="591" spans="1:20" x14ac:dyDescent="0.45">
      <c r="A591" s="285"/>
      <c r="B591" s="285"/>
      <c r="C591" s="285"/>
      <c r="D591" s="23"/>
      <c r="E591"/>
      <c r="F591" s="280"/>
      <c r="G591"/>
      <c r="H591" s="280"/>
      <c r="I591"/>
      <c r="J591" s="574"/>
      <c r="K591" s="419"/>
      <c r="L591" s="280"/>
      <c r="M591"/>
      <c r="N591" s="280"/>
      <c r="O591"/>
      <c r="P591" s="280"/>
      <c r="S591"/>
      <c r="T591"/>
    </row>
    <row r="592" spans="1:20" x14ac:dyDescent="0.45">
      <c r="A592" s="285"/>
      <c r="B592" s="285"/>
      <c r="C592" s="285"/>
      <c r="D592" s="23"/>
      <c r="E592"/>
      <c r="F592" s="280"/>
      <c r="G592"/>
      <c r="H592" s="280"/>
      <c r="I592"/>
      <c r="J592" s="574"/>
      <c r="K592" s="419"/>
      <c r="L592" s="280"/>
      <c r="M592"/>
      <c r="N592" s="280"/>
      <c r="O592"/>
      <c r="P592" s="280"/>
      <c r="S592"/>
      <c r="T592"/>
    </row>
    <row r="593" spans="1:20" x14ac:dyDescent="0.45">
      <c r="A593" s="285"/>
      <c r="B593" s="285"/>
      <c r="C593" s="285"/>
      <c r="D593" s="23"/>
      <c r="E593"/>
      <c r="F593" s="280"/>
      <c r="G593"/>
      <c r="H593" s="280"/>
      <c r="I593"/>
      <c r="J593" s="574"/>
      <c r="K593" s="419"/>
      <c r="L593" s="280"/>
      <c r="M593"/>
      <c r="N593" s="280"/>
      <c r="O593"/>
      <c r="P593" s="280"/>
      <c r="S593"/>
      <c r="T593"/>
    </row>
    <row r="594" spans="1:20" x14ac:dyDescent="0.45">
      <c r="A594" s="285"/>
      <c r="B594" s="285"/>
      <c r="C594" s="285"/>
      <c r="D594" s="23"/>
      <c r="E594"/>
      <c r="F594" s="280"/>
      <c r="G594"/>
      <c r="H594" s="280"/>
      <c r="I594"/>
      <c r="J594" s="574"/>
      <c r="K594" s="419"/>
      <c r="L594" s="280"/>
      <c r="M594"/>
      <c r="N594" s="280"/>
      <c r="O594"/>
      <c r="P594" s="280"/>
      <c r="S594"/>
      <c r="T594"/>
    </row>
    <row r="595" spans="1:20" x14ac:dyDescent="0.45">
      <c r="A595" s="285"/>
      <c r="B595" s="285"/>
      <c r="C595" s="285"/>
      <c r="D595" s="23"/>
      <c r="E595"/>
      <c r="F595" s="280"/>
      <c r="G595"/>
      <c r="H595" s="280"/>
      <c r="I595"/>
      <c r="J595" s="574"/>
      <c r="K595" s="419"/>
      <c r="L595" s="280"/>
      <c r="M595"/>
      <c r="N595" s="280"/>
      <c r="O595"/>
      <c r="P595" s="280"/>
      <c r="S595"/>
      <c r="T595"/>
    </row>
    <row r="596" spans="1:20" x14ac:dyDescent="0.45">
      <c r="A596" s="285"/>
      <c r="B596" s="285"/>
      <c r="C596" s="285"/>
      <c r="D596" s="23"/>
      <c r="E596"/>
      <c r="F596" s="280"/>
      <c r="G596"/>
      <c r="H596" s="280"/>
      <c r="I596"/>
      <c r="J596" s="574"/>
      <c r="K596" s="419"/>
      <c r="L596" s="280"/>
      <c r="M596"/>
      <c r="N596" s="280"/>
      <c r="O596"/>
      <c r="P596" s="280"/>
      <c r="S596"/>
      <c r="T596"/>
    </row>
    <row r="597" spans="1:20" x14ac:dyDescent="0.45">
      <c r="A597" s="285"/>
      <c r="B597" s="285"/>
      <c r="C597" s="285"/>
      <c r="D597" s="23"/>
      <c r="E597"/>
      <c r="F597" s="280"/>
      <c r="G597"/>
      <c r="H597" s="280"/>
      <c r="I597"/>
      <c r="J597" s="574"/>
      <c r="K597" s="419"/>
      <c r="L597" s="280"/>
      <c r="M597"/>
      <c r="N597" s="280"/>
      <c r="O597"/>
      <c r="P597" s="280"/>
      <c r="S597"/>
      <c r="T597"/>
    </row>
    <row r="598" spans="1:20" x14ac:dyDescent="0.45">
      <c r="A598" s="285"/>
      <c r="B598" s="285"/>
      <c r="C598" s="285"/>
      <c r="D598" s="23"/>
      <c r="E598"/>
      <c r="F598" s="280"/>
      <c r="G598"/>
      <c r="H598" s="280"/>
      <c r="I598"/>
      <c r="J598" s="574"/>
      <c r="K598" s="419"/>
      <c r="L598" s="280"/>
      <c r="M598"/>
      <c r="N598" s="280"/>
      <c r="O598"/>
      <c r="P598" s="280"/>
      <c r="S598"/>
      <c r="T598"/>
    </row>
    <row r="599" spans="1:20" x14ac:dyDescent="0.45">
      <c r="A599" s="285"/>
      <c r="B599" s="285"/>
      <c r="C599" s="285"/>
      <c r="D599" s="23"/>
      <c r="E599"/>
      <c r="F599" s="280"/>
      <c r="G599"/>
      <c r="H599" s="280"/>
      <c r="I599"/>
      <c r="J599" s="574"/>
      <c r="K599" s="419"/>
      <c r="L599" s="280"/>
      <c r="M599"/>
      <c r="N599" s="280"/>
      <c r="O599"/>
      <c r="P599" s="280"/>
      <c r="S599"/>
      <c r="T599"/>
    </row>
    <row r="600" spans="1:20" x14ac:dyDescent="0.45">
      <c r="A600" s="285"/>
      <c r="B600" s="285"/>
      <c r="C600" s="285"/>
      <c r="D600" s="23"/>
      <c r="E600"/>
      <c r="F600" s="280"/>
      <c r="G600"/>
      <c r="H600" s="280"/>
      <c r="I600"/>
      <c r="J600" s="574"/>
      <c r="K600" s="419"/>
      <c r="L600" s="280"/>
      <c r="M600"/>
      <c r="N600" s="280"/>
      <c r="O600"/>
      <c r="P600" s="280"/>
      <c r="S600"/>
      <c r="T600"/>
    </row>
    <row r="601" spans="1:20" x14ac:dyDescent="0.45">
      <c r="A601" s="285"/>
      <c r="B601" s="285"/>
      <c r="C601" s="285"/>
      <c r="D601" s="23"/>
      <c r="E601"/>
      <c r="F601" s="280"/>
      <c r="G601"/>
      <c r="H601" s="280"/>
      <c r="I601"/>
      <c r="J601" s="574"/>
      <c r="K601" s="419"/>
      <c r="L601" s="280"/>
      <c r="M601"/>
      <c r="N601" s="280"/>
      <c r="O601"/>
      <c r="P601" s="280"/>
      <c r="S601"/>
      <c r="T601"/>
    </row>
    <row r="602" spans="1:20" x14ac:dyDescent="0.45">
      <c r="A602" s="285"/>
      <c r="B602" s="285"/>
      <c r="C602" s="285"/>
      <c r="D602" s="23"/>
      <c r="E602"/>
      <c r="F602" s="280"/>
      <c r="G602"/>
      <c r="H602" s="280"/>
      <c r="I602"/>
      <c r="J602" s="574"/>
      <c r="K602" s="419"/>
      <c r="L602" s="280"/>
      <c r="M602"/>
      <c r="N602" s="280"/>
      <c r="O602"/>
      <c r="P602" s="280"/>
      <c r="S602"/>
      <c r="T602"/>
    </row>
    <row r="603" spans="1:20" x14ac:dyDescent="0.45">
      <c r="A603" s="285"/>
      <c r="B603" s="285"/>
      <c r="C603" s="285"/>
      <c r="D603" s="23"/>
      <c r="E603"/>
      <c r="F603" s="280"/>
      <c r="G603"/>
      <c r="H603" s="280"/>
      <c r="I603"/>
      <c r="J603" s="574"/>
      <c r="K603" s="419"/>
      <c r="L603" s="280"/>
      <c r="M603"/>
      <c r="N603" s="280"/>
      <c r="O603"/>
      <c r="P603" s="280"/>
      <c r="S603"/>
      <c r="T603"/>
    </row>
    <row r="604" spans="1:20" x14ac:dyDescent="0.45">
      <c r="A604" s="285"/>
      <c r="B604" s="285"/>
      <c r="C604" s="285"/>
      <c r="D604" s="23"/>
      <c r="E604"/>
      <c r="F604" s="280"/>
      <c r="G604"/>
      <c r="H604" s="280"/>
      <c r="I604"/>
      <c r="J604" s="574"/>
      <c r="K604" s="419"/>
      <c r="L604" s="280"/>
      <c r="M604"/>
      <c r="N604" s="280"/>
      <c r="O604"/>
      <c r="P604" s="280"/>
      <c r="S604"/>
      <c r="T604"/>
    </row>
    <row r="605" spans="1:20" x14ac:dyDescent="0.45">
      <c r="A605" s="285"/>
      <c r="B605" s="285"/>
      <c r="C605" s="285"/>
      <c r="D605" s="23"/>
      <c r="E605"/>
      <c r="F605" s="280"/>
      <c r="G605"/>
      <c r="H605" s="280"/>
      <c r="I605"/>
      <c r="J605" s="574"/>
      <c r="K605" s="419"/>
      <c r="L605" s="280"/>
      <c r="M605"/>
      <c r="N605" s="280"/>
      <c r="O605"/>
      <c r="P605" s="280"/>
      <c r="S605"/>
      <c r="T605"/>
    </row>
    <row r="606" spans="1:20" x14ac:dyDescent="0.45">
      <c r="A606" s="285"/>
      <c r="B606" s="285"/>
      <c r="C606" s="285"/>
      <c r="D606" s="23"/>
      <c r="E606"/>
      <c r="F606" s="280"/>
      <c r="G606"/>
      <c r="H606" s="280"/>
      <c r="I606"/>
      <c r="J606" s="574"/>
      <c r="K606" s="419"/>
      <c r="L606" s="280"/>
      <c r="M606"/>
      <c r="N606" s="280"/>
      <c r="O606"/>
      <c r="P606" s="280"/>
      <c r="S606"/>
      <c r="T606"/>
    </row>
    <row r="607" spans="1:20" x14ac:dyDescent="0.45">
      <c r="A607" s="285"/>
      <c r="B607" s="285"/>
      <c r="C607" s="285"/>
      <c r="D607" s="23"/>
      <c r="E607"/>
      <c r="F607" s="280"/>
      <c r="G607"/>
      <c r="H607" s="280"/>
      <c r="I607"/>
      <c r="J607" s="574"/>
      <c r="K607" s="419"/>
      <c r="L607" s="280"/>
      <c r="M607"/>
      <c r="N607" s="280"/>
      <c r="O607"/>
      <c r="P607" s="280"/>
      <c r="S607"/>
      <c r="T607"/>
    </row>
    <row r="608" spans="1:20" x14ac:dyDescent="0.45">
      <c r="A608" s="285"/>
      <c r="B608" s="285"/>
      <c r="C608" s="285"/>
      <c r="D608" s="23"/>
      <c r="E608"/>
      <c r="F608" s="280"/>
      <c r="G608"/>
      <c r="H608" s="280"/>
      <c r="I608"/>
      <c r="J608" s="574"/>
      <c r="K608" s="419"/>
      <c r="L608" s="280"/>
      <c r="M608"/>
      <c r="N608" s="280"/>
      <c r="O608"/>
      <c r="P608" s="280"/>
      <c r="S608"/>
      <c r="T608"/>
    </row>
    <row r="609" spans="1:20" x14ac:dyDescent="0.45">
      <c r="A609" s="285"/>
      <c r="B609" s="285"/>
      <c r="C609" s="285"/>
      <c r="D609" s="23"/>
      <c r="E609"/>
      <c r="F609" s="280"/>
      <c r="G609"/>
      <c r="H609" s="280"/>
      <c r="I609"/>
      <c r="J609" s="574"/>
      <c r="K609" s="419"/>
      <c r="L609" s="280"/>
      <c r="M609"/>
      <c r="N609" s="280"/>
      <c r="O609"/>
      <c r="P609" s="280"/>
      <c r="S609"/>
      <c r="T609"/>
    </row>
    <row r="610" spans="1:20" x14ac:dyDescent="0.45">
      <c r="A610" s="285"/>
      <c r="B610" s="285"/>
      <c r="C610" s="285"/>
      <c r="D610" s="23"/>
      <c r="E610"/>
      <c r="F610" s="280"/>
      <c r="G610"/>
      <c r="H610" s="280"/>
      <c r="I610"/>
      <c r="J610" s="574"/>
      <c r="K610" s="419"/>
      <c r="L610" s="280"/>
      <c r="M610"/>
      <c r="N610" s="280"/>
      <c r="O610"/>
      <c r="P610" s="280"/>
      <c r="S610"/>
      <c r="T610"/>
    </row>
    <row r="611" spans="1:20" x14ac:dyDescent="0.45">
      <c r="A611" s="285"/>
      <c r="B611" s="285"/>
      <c r="C611" s="285"/>
      <c r="D611" s="23"/>
      <c r="E611"/>
      <c r="F611" s="280"/>
      <c r="G611"/>
      <c r="H611" s="280"/>
      <c r="I611"/>
      <c r="J611" s="574"/>
      <c r="K611" s="419"/>
      <c r="L611" s="280"/>
      <c r="M611"/>
      <c r="N611" s="280"/>
      <c r="O611"/>
      <c r="P611" s="280"/>
      <c r="S611"/>
      <c r="T611"/>
    </row>
    <row r="612" spans="1:20" x14ac:dyDescent="0.45">
      <c r="A612" s="285"/>
      <c r="B612" s="285"/>
      <c r="C612" s="285"/>
      <c r="D612" s="23"/>
      <c r="E612"/>
      <c r="F612" s="280"/>
      <c r="G612"/>
      <c r="H612" s="280"/>
      <c r="I612"/>
      <c r="J612" s="574"/>
      <c r="K612" s="419"/>
      <c r="L612" s="280"/>
      <c r="M612"/>
      <c r="N612" s="280"/>
      <c r="O612"/>
      <c r="P612" s="280"/>
      <c r="S612"/>
      <c r="T612"/>
    </row>
    <row r="613" spans="1:20" x14ac:dyDescent="0.45">
      <c r="A613" s="285"/>
      <c r="B613" s="285"/>
      <c r="C613" s="285"/>
      <c r="D613" s="23"/>
      <c r="E613"/>
      <c r="F613" s="280"/>
      <c r="G613"/>
      <c r="H613" s="280"/>
      <c r="I613"/>
      <c r="J613" s="574"/>
      <c r="K613" s="419"/>
      <c r="L613" s="280"/>
      <c r="M613"/>
      <c r="N613" s="280"/>
      <c r="O613"/>
      <c r="P613" s="280"/>
      <c r="S613"/>
      <c r="T613"/>
    </row>
    <row r="614" spans="1:20" x14ac:dyDescent="0.45">
      <c r="A614" s="285"/>
      <c r="B614" s="285"/>
      <c r="C614" s="285"/>
      <c r="D614" s="23"/>
      <c r="E614"/>
      <c r="F614" s="280"/>
      <c r="G614"/>
      <c r="H614" s="280"/>
      <c r="I614"/>
      <c r="J614" s="574"/>
      <c r="K614" s="419"/>
      <c r="L614" s="280"/>
      <c r="M614"/>
      <c r="N614" s="280"/>
      <c r="O614"/>
      <c r="P614" s="280"/>
      <c r="S614"/>
      <c r="T614"/>
    </row>
    <row r="615" spans="1:20" x14ac:dyDescent="0.45">
      <c r="A615" s="285"/>
      <c r="B615" s="285"/>
      <c r="C615" s="285"/>
      <c r="D615" s="23"/>
      <c r="E615"/>
      <c r="F615" s="280"/>
      <c r="G615"/>
      <c r="H615" s="280"/>
      <c r="I615"/>
      <c r="J615" s="574"/>
      <c r="K615" s="419"/>
      <c r="L615" s="280"/>
      <c r="M615"/>
      <c r="N615" s="280"/>
      <c r="O615"/>
      <c r="P615" s="280"/>
      <c r="S615"/>
      <c r="T615"/>
    </row>
    <row r="616" spans="1:20" x14ac:dyDescent="0.45">
      <c r="A616" s="285"/>
      <c r="B616" s="285"/>
      <c r="C616" s="285"/>
      <c r="D616" s="23"/>
      <c r="E616"/>
      <c r="F616" s="280"/>
      <c r="G616"/>
      <c r="H616" s="280"/>
      <c r="I616"/>
      <c r="J616" s="574"/>
      <c r="K616" s="419"/>
      <c r="L616" s="280"/>
      <c r="M616"/>
      <c r="N616" s="280"/>
      <c r="O616"/>
      <c r="P616" s="280"/>
      <c r="S616"/>
      <c r="T616"/>
    </row>
    <row r="617" spans="1:20" x14ac:dyDescent="0.45">
      <c r="A617" s="285"/>
      <c r="B617" s="285"/>
      <c r="C617" s="285"/>
      <c r="D617" s="23"/>
      <c r="E617"/>
      <c r="F617" s="280"/>
      <c r="G617"/>
      <c r="H617" s="280"/>
      <c r="I617"/>
      <c r="J617" s="574"/>
      <c r="K617" s="419"/>
      <c r="L617" s="280"/>
      <c r="M617"/>
      <c r="N617" s="280"/>
      <c r="O617"/>
      <c r="P617" s="280"/>
      <c r="S617"/>
      <c r="T617"/>
    </row>
    <row r="618" spans="1:20" x14ac:dyDescent="0.45">
      <c r="A618" s="285"/>
      <c r="B618" s="285"/>
      <c r="C618" s="285"/>
      <c r="D618" s="23"/>
      <c r="E618"/>
      <c r="F618" s="280"/>
      <c r="G618"/>
      <c r="H618" s="280"/>
      <c r="I618"/>
      <c r="J618" s="574"/>
      <c r="K618" s="419"/>
      <c r="L618" s="280"/>
      <c r="M618"/>
      <c r="N618" s="280"/>
      <c r="O618"/>
      <c r="P618" s="280"/>
      <c r="S618"/>
      <c r="T618"/>
    </row>
    <row r="619" spans="1:20" x14ac:dyDescent="0.45">
      <c r="A619" s="285"/>
      <c r="B619" s="285"/>
      <c r="C619" s="285"/>
      <c r="D619" s="23"/>
      <c r="E619"/>
      <c r="F619" s="280"/>
      <c r="G619"/>
      <c r="H619" s="280"/>
      <c r="I619"/>
      <c r="J619" s="574"/>
      <c r="K619" s="419"/>
      <c r="L619" s="280"/>
      <c r="M619"/>
      <c r="N619" s="280"/>
      <c r="O619"/>
      <c r="P619" s="280"/>
      <c r="S619"/>
      <c r="T619"/>
    </row>
    <row r="620" spans="1:20" x14ac:dyDescent="0.45">
      <c r="A620" s="285"/>
      <c r="B620" s="285"/>
      <c r="C620" s="285"/>
      <c r="D620" s="23"/>
      <c r="E620"/>
      <c r="F620" s="280"/>
      <c r="G620"/>
      <c r="H620" s="280"/>
      <c r="I620"/>
      <c r="J620" s="574"/>
      <c r="K620" s="419"/>
      <c r="L620" s="280"/>
      <c r="M620"/>
      <c r="N620" s="280"/>
      <c r="O620"/>
      <c r="P620" s="280"/>
      <c r="S620"/>
      <c r="T620"/>
    </row>
    <row r="621" spans="1:20" x14ac:dyDescent="0.45">
      <c r="A621" s="285"/>
      <c r="B621" s="285"/>
      <c r="C621" s="285"/>
      <c r="D621" s="23"/>
      <c r="E621"/>
      <c r="F621" s="280"/>
      <c r="G621"/>
      <c r="H621" s="280"/>
      <c r="I621"/>
      <c r="J621" s="574"/>
      <c r="K621" s="419"/>
      <c r="L621" s="280"/>
      <c r="M621"/>
      <c r="N621" s="280"/>
      <c r="O621"/>
      <c r="P621" s="280"/>
      <c r="S621"/>
      <c r="T621"/>
    </row>
    <row r="622" spans="1:20" x14ac:dyDescent="0.45">
      <c r="A622" s="285"/>
      <c r="B622" s="285"/>
      <c r="C622" s="285"/>
      <c r="D622" s="23"/>
      <c r="E622"/>
      <c r="F622" s="280"/>
      <c r="G622"/>
      <c r="H622" s="280"/>
      <c r="I622"/>
      <c r="J622" s="574"/>
      <c r="K622" s="419"/>
      <c r="L622" s="280"/>
      <c r="M622"/>
      <c r="N622" s="280"/>
      <c r="O622"/>
      <c r="P622" s="280"/>
      <c r="S622"/>
      <c r="T622"/>
    </row>
    <row r="623" spans="1:20" x14ac:dyDescent="0.45">
      <c r="A623" s="285"/>
      <c r="B623" s="285"/>
      <c r="C623" s="285"/>
      <c r="D623" s="23"/>
      <c r="E623"/>
      <c r="F623" s="280"/>
      <c r="G623"/>
      <c r="H623" s="280"/>
      <c r="I623"/>
      <c r="J623" s="574"/>
      <c r="K623" s="419"/>
      <c r="L623" s="280"/>
      <c r="M623"/>
      <c r="N623" s="280"/>
      <c r="O623"/>
      <c r="P623" s="280"/>
      <c r="S623"/>
      <c r="T623"/>
    </row>
    <row r="624" spans="1:20" x14ac:dyDescent="0.45">
      <c r="A624" s="285"/>
      <c r="B624" s="285"/>
      <c r="C624" s="285"/>
      <c r="D624" s="23"/>
      <c r="E624"/>
      <c r="F624" s="280"/>
      <c r="G624"/>
      <c r="H624" s="280"/>
      <c r="I624"/>
      <c r="J624" s="574"/>
      <c r="K624" s="419"/>
      <c r="L624" s="280"/>
      <c r="M624"/>
      <c r="N624" s="280"/>
      <c r="O624"/>
      <c r="P624" s="280"/>
      <c r="S624"/>
      <c r="T624"/>
    </row>
    <row r="625" spans="1:20" x14ac:dyDescent="0.45">
      <c r="A625" s="285"/>
      <c r="B625" s="285"/>
      <c r="C625" s="285"/>
      <c r="D625" s="23"/>
      <c r="E625"/>
      <c r="F625" s="280"/>
      <c r="G625"/>
      <c r="H625" s="280"/>
      <c r="I625"/>
      <c r="J625" s="574"/>
      <c r="K625" s="419"/>
      <c r="L625" s="280"/>
      <c r="M625"/>
      <c r="N625" s="280"/>
      <c r="O625"/>
      <c r="P625" s="280"/>
      <c r="S625"/>
      <c r="T625"/>
    </row>
    <row r="626" spans="1:20" x14ac:dyDescent="0.45">
      <c r="A626" s="285"/>
      <c r="B626" s="285"/>
      <c r="C626" s="285"/>
      <c r="D626" s="23"/>
      <c r="E626"/>
      <c r="F626" s="280"/>
      <c r="G626"/>
      <c r="H626" s="280"/>
      <c r="I626"/>
      <c r="J626" s="574"/>
      <c r="K626" s="419"/>
      <c r="L626" s="280"/>
      <c r="M626"/>
      <c r="N626" s="280"/>
      <c r="O626"/>
      <c r="P626" s="280"/>
      <c r="S626"/>
      <c r="T626"/>
    </row>
    <row r="627" spans="1:20" x14ac:dyDescent="0.45">
      <c r="A627" s="285"/>
      <c r="B627" s="285"/>
      <c r="C627" s="285"/>
      <c r="D627" s="23"/>
      <c r="E627"/>
      <c r="F627" s="280"/>
      <c r="G627"/>
      <c r="H627" s="280"/>
      <c r="I627"/>
      <c r="J627" s="574"/>
      <c r="K627" s="419"/>
      <c r="L627" s="280"/>
      <c r="M627"/>
      <c r="N627" s="280"/>
      <c r="O627"/>
      <c r="P627" s="280"/>
      <c r="S627"/>
      <c r="T627"/>
    </row>
    <row r="628" spans="1:20" x14ac:dyDescent="0.45">
      <c r="A628" s="285"/>
      <c r="B628" s="285"/>
      <c r="C628" s="285"/>
      <c r="D628" s="23"/>
      <c r="E628"/>
      <c r="F628" s="280"/>
      <c r="G628"/>
      <c r="H628" s="280"/>
      <c r="I628"/>
      <c r="J628" s="574"/>
      <c r="K628" s="419"/>
      <c r="L628" s="280"/>
      <c r="M628"/>
      <c r="N628" s="280"/>
      <c r="O628"/>
      <c r="P628" s="280"/>
      <c r="S628"/>
      <c r="T628"/>
    </row>
    <row r="629" spans="1:20" x14ac:dyDescent="0.45">
      <c r="A629" s="285"/>
      <c r="B629" s="285"/>
      <c r="C629" s="285"/>
      <c r="D629" s="23"/>
      <c r="E629"/>
      <c r="F629" s="280"/>
      <c r="G629"/>
      <c r="H629" s="280"/>
      <c r="I629"/>
      <c r="J629" s="574"/>
      <c r="K629" s="419"/>
      <c r="L629" s="280"/>
      <c r="M629"/>
      <c r="N629" s="280"/>
      <c r="O629"/>
      <c r="P629" s="280"/>
      <c r="S629"/>
      <c r="T629"/>
    </row>
    <row r="630" spans="1:20" x14ac:dyDescent="0.45">
      <c r="A630" s="285"/>
      <c r="B630" s="285"/>
      <c r="C630" s="285"/>
      <c r="D630" s="23"/>
      <c r="E630"/>
      <c r="F630" s="280"/>
      <c r="G630"/>
      <c r="H630" s="280"/>
      <c r="I630"/>
      <c r="J630" s="574"/>
      <c r="K630" s="419"/>
      <c r="L630" s="280"/>
      <c r="M630"/>
      <c r="N630" s="280"/>
      <c r="O630"/>
      <c r="P630" s="280"/>
      <c r="S630"/>
      <c r="T630"/>
    </row>
    <row r="631" spans="1:20" x14ac:dyDescent="0.45">
      <c r="A631" s="285"/>
      <c r="B631" s="285"/>
      <c r="C631" s="285"/>
      <c r="D631" s="23"/>
      <c r="E631"/>
      <c r="F631" s="280"/>
      <c r="G631"/>
      <c r="H631" s="280"/>
      <c r="I631"/>
      <c r="J631" s="574"/>
      <c r="K631" s="419"/>
      <c r="L631" s="280"/>
      <c r="M631"/>
      <c r="N631" s="280"/>
      <c r="O631"/>
      <c r="P631" s="280"/>
      <c r="S631"/>
      <c r="T631"/>
    </row>
    <row r="632" spans="1:20" x14ac:dyDescent="0.45">
      <c r="A632" s="285"/>
      <c r="B632" s="285"/>
      <c r="C632" s="285"/>
      <c r="D632" s="23"/>
      <c r="E632"/>
      <c r="F632" s="280"/>
      <c r="G632"/>
      <c r="H632" s="280"/>
      <c r="I632"/>
      <c r="J632" s="574"/>
      <c r="K632" s="419"/>
      <c r="L632" s="280"/>
      <c r="M632"/>
      <c r="N632" s="280"/>
      <c r="O632"/>
      <c r="P632" s="280"/>
      <c r="S632"/>
      <c r="T632"/>
    </row>
    <row r="633" spans="1:20" x14ac:dyDescent="0.45">
      <c r="A633" s="285"/>
      <c r="B633" s="285"/>
      <c r="C633" s="285"/>
      <c r="D633" s="23"/>
      <c r="E633"/>
      <c r="F633" s="280"/>
      <c r="G633"/>
      <c r="H633" s="280"/>
      <c r="I633"/>
      <c r="J633" s="574"/>
      <c r="K633" s="419"/>
      <c r="L633" s="280"/>
      <c r="M633"/>
      <c r="N633" s="280"/>
      <c r="O633"/>
      <c r="P633" s="280"/>
      <c r="S633"/>
      <c r="T633"/>
    </row>
    <row r="634" spans="1:20" x14ac:dyDescent="0.45">
      <c r="A634" s="285"/>
      <c r="B634" s="285"/>
      <c r="C634" s="285"/>
      <c r="D634" s="23"/>
      <c r="E634"/>
      <c r="F634" s="280"/>
      <c r="G634"/>
      <c r="H634" s="280"/>
      <c r="I634"/>
      <c r="J634" s="574"/>
      <c r="K634" s="419"/>
      <c r="L634" s="280"/>
      <c r="M634"/>
      <c r="N634" s="280"/>
      <c r="O634"/>
      <c r="P634" s="280"/>
      <c r="S634"/>
      <c r="T634"/>
    </row>
    <row r="635" spans="1:20" x14ac:dyDescent="0.45">
      <c r="A635" s="285"/>
      <c r="B635" s="285"/>
      <c r="C635" s="285"/>
      <c r="D635" s="23"/>
      <c r="E635"/>
      <c r="F635" s="280"/>
      <c r="G635"/>
      <c r="H635" s="280"/>
      <c r="I635"/>
      <c r="J635" s="574"/>
      <c r="K635" s="419"/>
      <c r="L635" s="280"/>
      <c r="M635"/>
      <c r="N635" s="280"/>
      <c r="O635"/>
      <c r="P635" s="280"/>
      <c r="S635"/>
      <c r="T635"/>
    </row>
    <row r="636" spans="1:20" x14ac:dyDescent="0.45">
      <c r="A636" s="285"/>
      <c r="B636" s="285"/>
      <c r="C636" s="285"/>
      <c r="D636" s="23"/>
      <c r="E636"/>
      <c r="F636" s="280"/>
      <c r="G636"/>
      <c r="H636" s="280"/>
      <c r="I636"/>
      <c r="J636" s="574"/>
      <c r="K636" s="419"/>
      <c r="L636" s="280"/>
      <c r="M636"/>
      <c r="N636" s="280"/>
      <c r="O636"/>
      <c r="P636" s="280"/>
      <c r="S636"/>
      <c r="T636"/>
    </row>
    <row r="637" spans="1:20" x14ac:dyDescent="0.45">
      <c r="A637" s="285"/>
      <c r="B637" s="285"/>
      <c r="C637" s="285"/>
      <c r="D637" s="23"/>
      <c r="E637"/>
      <c r="F637" s="280"/>
      <c r="G637"/>
      <c r="H637" s="280"/>
      <c r="I637"/>
      <c r="J637" s="574"/>
      <c r="K637" s="419"/>
      <c r="L637" s="280"/>
      <c r="M637"/>
      <c r="N637" s="280"/>
      <c r="O637"/>
      <c r="P637" s="280"/>
      <c r="S637"/>
      <c r="T637"/>
    </row>
    <row r="638" spans="1:20" x14ac:dyDescent="0.45">
      <c r="A638" s="285"/>
      <c r="B638" s="285"/>
      <c r="C638" s="285"/>
      <c r="D638" s="23"/>
      <c r="E638"/>
      <c r="F638" s="280"/>
      <c r="G638"/>
      <c r="H638" s="280"/>
      <c r="I638"/>
      <c r="J638" s="574"/>
      <c r="K638" s="419"/>
      <c r="L638" s="280"/>
      <c r="M638"/>
      <c r="N638" s="280"/>
      <c r="O638"/>
      <c r="P638" s="280"/>
      <c r="S638"/>
      <c r="T638"/>
    </row>
    <row r="639" spans="1:20" x14ac:dyDescent="0.45">
      <c r="A639" s="285"/>
      <c r="B639" s="285"/>
      <c r="C639" s="285"/>
      <c r="D639" s="23"/>
      <c r="E639"/>
      <c r="F639" s="280"/>
      <c r="G639"/>
      <c r="H639" s="280"/>
      <c r="I639"/>
      <c r="J639" s="574"/>
      <c r="K639" s="419"/>
      <c r="L639" s="280"/>
      <c r="M639"/>
      <c r="N639" s="280"/>
      <c r="O639"/>
      <c r="P639" s="280"/>
      <c r="S639"/>
      <c r="T639"/>
    </row>
    <row r="640" spans="1:20" x14ac:dyDescent="0.45">
      <c r="A640" s="285"/>
      <c r="B640" s="285"/>
      <c r="C640" s="285"/>
      <c r="D640" s="23"/>
      <c r="E640"/>
      <c r="F640" s="280"/>
      <c r="G640"/>
      <c r="H640" s="280"/>
      <c r="I640"/>
      <c r="J640" s="574"/>
      <c r="K640" s="419"/>
      <c r="L640" s="280"/>
      <c r="M640"/>
      <c r="N640" s="280"/>
      <c r="O640"/>
      <c r="P640" s="280"/>
      <c r="S640"/>
      <c r="T640"/>
    </row>
    <row r="641" spans="1:20" x14ac:dyDescent="0.45">
      <c r="A641" s="285"/>
      <c r="B641" s="285"/>
      <c r="C641" s="285"/>
      <c r="D641" s="23"/>
      <c r="E641"/>
      <c r="F641" s="280"/>
      <c r="G641"/>
      <c r="H641" s="280"/>
      <c r="I641"/>
      <c r="J641" s="574"/>
      <c r="K641" s="419"/>
      <c r="L641" s="280"/>
      <c r="M641"/>
      <c r="N641" s="280"/>
      <c r="O641"/>
      <c r="P641" s="280"/>
      <c r="S641"/>
      <c r="T641"/>
    </row>
    <row r="642" spans="1:20" x14ac:dyDescent="0.45">
      <c r="A642" s="285"/>
      <c r="B642" s="285"/>
      <c r="C642" s="285"/>
      <c r="D642" s="23"/>
      <c r="E642"/>
      <c r="F642" s="280"/>
      <c r="G642"/>
      <c r="H642" s="280"/>
      <c r="I642"/>
      <c r="J642" s="574"/>
      <c r="K642" s="419"/>
      <c r="L642" s="280"/>
      <c r="M642"/>
      <c r="N642" s="280"/>
      <c r="O642"/>
      <c r="P642" s="280"/>
      <c r="S642"/>
      <c r="T642"/>
    </row>
    <row r="643" spans="1:20" x14ac:dyDescent="0.45">
      <c r="A643" s="285"/>
      <c r="B643" s="285"/>
      <c r="C643" s="285"/>
      <c r="D643" s="23"/>
      <c r="E643"/>
      <c r="F643" s="280"/>
      <c r="G643"/>
      <c r="H643" s="280"/>
      <c r="I643"/>
      <c r="J643" s="574"/>
      <c r="K643" s="419"/>
      <c r="L643" s="280"/>
      <c r="M643"/>
      <c r="N643" s="280"/>
      <c r="O643"/>
      <c r="P643" s="280"/>
      <c r="S643"/>
      <c r="T643"/>
    </row>
    <row r="644" spans="1:20" x14ac:dyDescent="0.45">
      <c r="A644" s="285"/>
      <c r="B644" s="285"/>
      <c r="C644" s="285"/>
      <c r="D644" s="23"/>
      <c r="E644"/>
      <c r="F644" s="280"/>
      <c r="G644"/>
      <c r="H644" s="280"/>
      <c r="I644"/>
      <c r="J644" s="574"/>
      <c r="K644" s="419"/>
      <c r="L644" s="280"/>
      <c r="M644"/>
      <c r="N644" s="280"/>
      <c r="O644"/>
      <c r="P644" s="280"/>
      <c r="S644"/>
      <c r="T644"/>
    </row>
    <row r="645" spans="1:20" x14ac:dyDescent="0.45">
      <c r="A645" s="285"/>
      <c r="B645" s="285"/>
      <c r="C645" s="285"/>
      <c r="D645" s="23"/>
      <c r="E645"/>
      <c r="F645" s="280"/>
      <c r="G645"/>
      <c r="H645" s="280"/>
      <c r="I645"/>
      <c r="J645" s="574"/>
      <c r="K645" s="419"/>
      <c r="L645" s="280"/>
      <c r="M645"/>
      <c r="N645" s="280"/>
      <c r="O645"/>
      <c r="P645" s="280"/>
      <c r="S645"/>
      <c r="T645"/>
    </row>
    <row r="646" spans="1:20" x14ac:dyDescent="0.45">
      <c r="A646" s="285"/>
      <c r="B646" s="285"/>
      <c r="C646" s="285"/>
      <c r="D646" s="23"/>
      <c r="E646"/>
      <c r="F646" s="280"/>
      <c r="G646"/>
      <c r="H646" s="280"/>
      <c r="I646"/>
      <c r="J646" s="574"/>
      <c r="K646" s="419"/>
      <c r="L646" s="280"/>
      <c r="M646"/>
      <c r="N646" s="280"/>
      <c r="O646"/>
      <c r="P646" s="280"/>
      <c r="S646"/>
      <c r="T646"/>
    </row>
    <row r="647" spans="1:20" x14ac:dyDescent="0.45">
      <c r="A647" s="285"/>
      <c r="B647" s="285"/>
      <c r="C647" s="285"/>
      <c r="D647" s="23"/>
      <c r="E647"/>
      <c r="F647" s="280"/>
      <c r="G647"/>
      <c r="H647" s="280"/>
      <c r="I647"/>
      <c r="J647" s="574"/>
      <c r="K647" s="419"/>
      <c r="L647" s="280"/>
      <c r="M647"/>
      <c r="N647" s="280"/>
      <c r="O647"/>
      <c r="P647" s="280"/>
      <c r="S647"/>
      <c r="T647"/>
    </row>
    <row r="648" spans="1:20" x14ac:dyDescent="0.45">
      <c r="A648" s="285"/>
      <c r="B648" s="285"/>
      <c r="C648" s="285"/>
      <c r="D648" s="23"/>
      <c r="E648"/>
      <c r="F648" s="280"/>
      <c r="G648"/>
      <c r="H648" s="280"/>
      <c r="I648"/>
      <c r="J648" s="574"/>
      <c r="K648" s="419"/>
      <c r="L648" s="280"/>
      <c r="M648"/>
      <c r="N648" s="280"/>
      <c r="O648"/>
      <c r="P648" s="280"/>
      <c r="S648"/>
      <c r="T648"/>
    </row>
    <row r="649" spans="1:20" x14ac:dyDescent="0.45">
      <c r="A649" s="285"/>
      <c r="B649" s="285"/>
      <c r="C649" s="285"/>
      <c r="D649" s="23"/>
      <c r="E649"/>
      <c r="F649" s="280"/>
      <c r="G649"/>
      <c r="H649" s="280"/>
      <c r="I649"/>
      <c r="J649" s="574"/>
      <c r="K649" s="419"/>
      <c r="L649" s="280"/>
      <c r="M649"/>
      <c r="N649" s="280"/>
      <c r="O649"/>
      <c r="P649" s="280"/>
      <c r="S649"/>
      <c r="T649"/>
    </row>
    <row r="650" spans="1:20" x14ac:dyDescent="0.45">
      <c r="A650" s="285"/>
      <c r="B650" s="285"/>
      <c r="C650" s="285"/>
      <c r="D650" s="23"/>
      <c r="E650"/>
      <c r="F650" s="280"/>
      <c r="G650"/>
      <c r="H650" s="280"/>
      <c r="I650"/>
      <c r="J650" s="574"/>
      <c r="K650" s="419"/>
      <c r="L650" s="280"/>
      <c r="M650"/>
      <c r="N650" s="280"/>
      <c r="O650"/>
      <c r="P650" s="280"/>
      <c r="S650"/>
      <c r="T650"/>
    </row>
    <row r="651" spans="1:20" x14ac:dyDescent="0.45">
      <c r="A651" s="285"/>
      <c r="B651" s="285"/>
      <c r="C651" s="285"/>
      <c r="D651" s="23"/>
      <c r="E651"/>
      <c r="F651" s="280"/>
      <c r="G651"/>
      <c r="H651" s="280"/>
      <c r="I651"/>
      <c r="J651" s="574"/>
      <c r="K651" s="419"/>
      <c r="L651" s="280"/>
      <c r="M651"/>
      <c r="N651" s="280"/>
      <c r="O651"/>
      <c r="P651" s="280"/>
      <c r="S651"/>
      <c r="T651"/>
    </row>
    <row r="652" spans="1:20" x14ac:dyDescent="0.45">
      <c r="A652" s="285"/>
      <c r="B652" s="285"/>
      <c r="C652" s="285"/>
      <c r="D652" s="23"/>
      <c r="E652"/>
      <c r="F652" s="280"/>
      <c r="G652"/>
      <c r="H652" s="280"/>
      <c r="I652"/>
      <c r="J652" s="574"/>
      <c r="K652" s="419"/>
      <c r="L652" s="280"/>
      <c r="M652"/>
      <c r="N652" s="280"/>
      <c r="O652"/>
      <c r="P652" s="280"/>
      <c r="S652"/>
      <c r="T652"/>
    </row>
    <row r="653" spans="1:20" x14ac:dyDescent="0.45">
      <c r="A653" s="285"/>
      <c r="B653" s="285"/>
      <c r="C653" s="285"/>
      <c r="D653" s="23"/>
      <c r="E653"/>
      <c r="F653" s="280"/>
      <c r="G653"/>
      <c r="H653" s="280"/>
      <c r="I653"/>
      <c r="J653" s="574"/>
      <c r="K653" s="419"/>
      <c r="L653" s="280"/>
      <c r="M653"/>
      <c r="N653" s="280"/>
      <c r="O653"/>
      <c r="P653" s="280"/>
      <c r="S653"/>
      <c r="T653"/>
    </row>
    <row r="654" spans="1:20" x14ac:dyDescent="0.45">
      <c r="A654" s="285"/>
      <c r="B654" s="285"/>
      <c r="C654" s="285"/>
      <c r="D654" s="23"/>
      <c r="E654"/>
      <c r="F654" s="280"/>
      <c r="G654"/>
      <c r="H654" s="280"/>
      <c r="I654"/>
      <c r="J654" s="574"/>
      <c r="K654" s="419"/>
      <c r="L654" s="280"/>
      <c r="M654"/>
      <c r="N654" s="280"/>
      <c r="O654"/>
      <c r="P654" s="280"/>
      <c r="S654"/>
      <c r="T654"/>
    </row>
    <row r="655" spans="1:20" x14ac:dyDescent="0.45">
      <c r="A655" s="285"/>
      <c r="B655" s="285"/>
      <c r="C655" s="285"/>
      <c r="D655" s="23"/>
      <c r="E655"/>
      <c r="F655" s="280"/>
      <c r="G655"/>
      <c r="H655" s="280"/>
      <c r="I655"/>
      <c r="J655" s="574"/>
      <c r="K655" s="419"/>
      <c r="L655" s="280"/>
      <c r="M655"/>
      <c r="N655" s="280"/>
      <c r="O655"/>
      <c r="P655" s="280"/>
      <c r="S655"/>
      <c r="T655"/>
    </row>
    <row r="656" spans="1:20" x14ac:dyDescent="0.45">
      <c r="A656" s="285"/>
      <c r="B656" s="285"/>
      <c r="C656" s="285"/>
      <c r="D656" s="23"/>
      <c r="E656"/>
      <c r="F656" s="280"/>
      <c r="G656"/>
      <c r="H656" s="280"/>
      <c r="I656"/>
      <c r="J656" s="574"/>
      <c r="K656" s="419"/>
      <c r="L656" s="280"/>
      <c r="M656"/>
      <c r="N656" s="280"/>
      <c r="O656"/>
      <c r="P656" s="280"/>
      <c r="S656"/>
      <c r="T656"/>
    </row>
    <row r="657" spans="1:20" x14ac:dyDescent="0.45">
      <c r="A657" s="285"/>
      <c r="B657" s="285"/>
      <c r="C657" s="285"/>
      <c r="D657" s="23"/>
      <c r="E657"/>
      <c r="F657" s="280"/>
      <c r="G657"/>
      <c r="H657" s="280"/>
      <c r="I657"/>
      <c r="J657" s="574"/>
      <c r="K657" s="419"/>
      <c r="L657" s="280"/>
      <c r="M657"/>
      <c r="N657" s="280"/>
      <c r="O657"/>
      <c r="P657" s="280"/>
      <c r="S657"/>
      <c r="T657"/>
    </row>
    <row r="658" spans="1:20" x14ac:dyDescent="0.45">
      <c r="A658" s="285"/>
      <c r="B658" s="285"/>
      <c r="C658" s="285"/>
      <c r="D658" s="23"/>
      <c r="E658"/>
      <c r="F658" s="280"/>
      <c r="G658"/>
      <c r="H658" s="280"/>
      <c r="I658"/>
      <c r="J658" s="574"/>
      <c r="K658" s="419"/>
      <c r="L658" s="280"/>
      <c r="M658"/>
      <c r="N658" s="280"/>
      <c r="O658"/>
      <c r="P658" s="280"/>
      <c r="S658"/>
      <c r="T658"/>
    </row>
    <row r="659" spans="1:20" x14ac:dyDescent="0.45">
      <c r="A659" s="285"/>
      <c r="B659" s="285"/>
      <c r="C659" s="285"/>
      <c r="D659" s="23"/>
      <c r="E659"/>
      <c r="F659" s="280"/>
      <c r="G659"/>
      <c r="H659" s="280"/>
      <c r="I659"/>
      <c r="J659" s="574"/>
      <c r="K659" s="419"/>
      <c r="L659" s="280"/>
      <c r="M659"/>
      <c r="N659" s="280"/>
      <c r="O659"/>
      <c r="P659" s="280"/>
      <c r="S659"/>
      <c r="T659"/>
    </row>
    <row r="660" spans="1:20" x14ac:dyDescent="0.45">
      <c r="A660" s="285"/>
      <c r="B660" s="285"/>
      <c r="C660" s="285"/>
      <c r="D660" s="23"/>
      <c r="E660"/>
      <c r="F660" s="280"/>
      <c r="G660"/>
      <c r="H660" s="280"/>
      <c r="I660"/>
      <c r="J660" s="574"/>
      <c r="K660" s="419"/>
      <c r="L660" s="280"/>
      <c r="M660"/>
      <c r="N660" s="280"/>
      <c r="O660"/>
      <c r="P660" s="280"/>
      <c r="S660"/>
      <c r="T660"/>
    </row>
    <row r="661" spans="1:20" x14ac:dyDescent="0.45">
      <c r="A661" s="285"/>
      <c r="B661" s="285"/>
      <c r="C661" s="285"/>
      <c r="D661" s="23"/>
      <c r="E661"/>
      <c r="F661" s="280"/>
      <c r="G661"/>
      <c r="H661" s="280"/>
      <c r="I661"/>
      <c r="J661" s="574"/>
      <c r="K661" s="419"/>
      <c r="L661" s="280"/>
      <c r="M661"/>
      <c r="N661" s="280"/>
      <c r="O661"/>
      <c r="P661" s="280"/>
      <c r="S661"/>
      <c r="T661"/>
    </row>
    <row r="662" spans="1:20" x14ac:dyDescent="0.45">
      <c r="A662" s="285"/>
      <c r="B662" s="285"/>
      <c r="C662" s="285"/>
      <c r="D662" s="23"/>
      <c r="E662"/>
      <c r="F662" s="280"/>
      <c r="G662"/>
      <c r="H662" s="280"/>
      <c r="I662"/>
      <c r="J662" s="574"/>
      <c r="K662" s="419"/>
      <c r="L662" s="280"/>
      <c r="M662"/>
      <c r="N662" s="280"/>
      <c r="O662"/>
      <c r="P662" s="280"/>
      <c r="S662"/>
      <c r="T662"/>
    </row>
    <row r="663" spans="1:20" x14ac:dyDescent="0.45">
      <c r="A663" s="285"/>
      <c r="B663" s="285"/>
      <c r="C663" s="285"/>
      <c r="D663" s="23"/>
      <c r="E663"/>
      <c r="F663" s="280"/>
      <c r="G663"/>
      <c r="H663" s="280"/>
      <c r="I663"/>
      <c r="J663" s="574"/>
      <c r="K663" s="419"/>
      <c r="L663" s="280"/>
      <c r="M663"/>
      <c r="N663" s="280"/>
      <c r="O663"/>
      <c r="P663" s="280"/>
      <c r="S663"/>
      <c r="T663"/>
    </row>
    <row r="664" spans="1:20" x14ac:dyDescent="0.45">
      <c r="A664" s="285"/>
      <c r="B664" s="285"/>
      <c r="C664" s="285"/>
      <c r="D664" s="23"/>
      <c r="E664"/>
      <c r="F664" s="280"/>
      <c r="G664"/>
      <c r="H664" s="280"/>
      <c r="I664"/>
      <c r="J664" s="574"/>
      <c r="K664" s="419"/>
      <c r="L664" s="280"/>
      <c r="M664"/>
      <c r="N664" s="280"/>
      <c r="O664"/>
      <c r="P664" s="280"/>
      <c r="S664"/>
      <c r="T664"/>
    </row>
    <row r="665" spans="1:20" x14ac:dyDescent="0.45">
      <c r="A665" s="285"/>
      <c r="B665" s="285"/>
      <c r="C665" s="285"/>
      <c r="D665" s="23"/>
      <c r="E665"/>
      <c r="F665" s="280"/>
      <c r="G665"/>
      <c r="H665" s="280"/>
      <c r="I665"/>
      <c r="J665" s="574"/>
      <c r="K665" s="419"/>
      <c r="L665" s="280"/>
      <c r="M665"/>
      <c r="N665" s="280"/>
      <c r="O665"/>
      <c r="P665" s="280"/>
      <c r="S665"/>
      <c r="T665"/>
    </row>
    <row r="666" spans="1:20" x14ac:dyDescent="0.45">
      <c r="A666" s="285"/>
      <c r="B666" s="285"/>
      <c r="C666" s="285"/>
      <c r="D666" s="23"/>
      <c r="E666"/>
      <c r="F666" s="280"/>
      <c r="G666"/>
      <c r="H666" s="280"/>
      <c r="I666"/>
      <c r="J666" s="574"/>
      <c r="K666" s="419"/>
      <c r="L666" s="280"/>
      <c r="M666"/>
      <c r="N666" s="280"/>
      <c r="O666"/>
      <c r="P666" s="280"/>
      <c r="S666"/>
      <c r="T666"/>
    </row>
    <row r="667" spans="1:20" x14ac:dyDescent="0.45">
      <c r="A667" s="285"/>
      <c r="B667" s="285"/>
      <c r="C667" s="285"/>
      <c r="D667" s="23"/>
      <c r="E667"/>
      <c r="F667" s="280"/>
      <c r="G667"/>
      <c r="H667" s="280"/>
      <c r="I667"/>
      <c r="J667" s="574"/>
      <c r="K667" s="419"/>
      <c r="L667" s="280"/>
      <c r="M667"/>
      <c r="N667" s="280"/>
      <c r="O667"/>
      <c r="P667" s="280"/>
      <c r="S667"/>
      <c r="T667"/>
    </row>
    <row r="668" spans="1:20" x14ac:dyDescent="0.45">
      <c r="A668" s="285"/>
      <c r="B668" s="285"/>
      <c r="C668" s="285"/>
      <c r="D668" s="23"/>
      <c r="E668"/>
      <c r="F668" s="280"/>
      <c r="G668"/>
      <c r="H668" s="280"/>
      <c r="I668"/>
      <c r="J668" s="574"/>
      <c r="K668" s="419"/>
      <c r="L668" s="280"/>
      <c r="M668"/>
      <c r="N668" s="280"/>
      <c r="O668"/>
      <c r="P668" s="280"/>
      <c r="S668"/>
      <c r="T668"/>
    </row>
    <row r="669" spans="1:20" x14ac:dyDescent="0.45">
      <c r="A669" s="285"/>
      <c r="B669" s="285"/>
      <c r="C669" s="285"/>
      <c r="D669" s="23"/>
      <c r="E669"/>
      <c r="F669" s="280"/>
      <c r="G669"/>
      <c r="H669" s="280"/>
      <c r="I669"/>
      <c r="J669" s="574"/>
      <c r="K669" s="419"/>
      <c r="L669" s="280"/>
      <c r="M669"/>
      <c r="N669" s="280"/>
      <c r="O669"/>
      <c r="P669" s="280"/>
      <c r="S669"/>
      <c r="T669"/>
    </row>
    <row r="670" spans="1:20" x14ac:dyDescent="0.45">
      <c r="A670" s="285"/>
      <c r="B670" s="285"/>
      <c r="C670" s="285"/>
      <c r="D670" s="23"/>
      <c r="E670"/>
      <c r="F670" s="280"/>
      <c r="G670"/>
      <c r="H670" s="280"/>
      <c r="I670"/>
      <c r="J670" s="574"/>
      <c r="K670" s="419"/>
      <c r="L670" s="280"/>
      <c r="M670"/>
      <c r="N670" s="280"/>
      <c r="O670"/>
      <c r="P670" s="280"/>
      <c r="S670"/>
      <c r="T670"/>
    </row>
    <row r="671" spans="1:20" x14ac:dyDescent="0.45">
      <c r="A671" s="285"/>
      <c r="B671" s="285"/>
      <c r="C671" s="285"/>
      <c r="D671" s="23"/>
      <c r="E671"/>
      <c r="F671" s="280"/>
      <c r="G671"/>
      <c r="H671" s="280"/>
      <c r="I671"/>
      <c r="J671" s="574"/>
      <c r="K671" s="419"/>
      <c r="L671" s="280"/>
      <c r="M671"/>
      <c r="N671" s="280"/>
      <c r="O671"/>
      <c r="P671" s="280"/>
      <c r="S671"/>
      <c r="T671"/>
    </row>
    <row r="672" spans="1:20" x14ac:dyDescent="0.45">
      <c r="A672" s="285"/>
      <c r="B672" s="285"/>
      <c r="C672" s="285"/>
      <c r="D672" s="23"/>
      <c r="E672"/>
      <c r="F672" s="280"/>
      <c r="G672"/>
      <c r="H672" s="280"/>
      <c r="I672"/>
      <c r="J672" s="574"/>
      <c r="K672" s="419"/>
      <c r="L672" s="280"/>
      <c r="M672"/>
      <c r="N672" s="280"/>
      <c r="O672"/>
      <c r="P672" s="280"/>
      <c r="S672"/>
      <c r="T672"/>
    </row>
    <row r="673" spans="1:20" x14ac:dyDescent="0.45">
      <c r="A673" s="285"/>
      <c r="B673" s="285"/>
      <c r="C673" s="285"/>
      <c r="D673" s="23"/>
      <c r="E673"/>
      <c r="F673" s="280"/>
      <c r="G673"/>
      <c r="H673" s="280"/>
      <c r="I673"/>
      <c r="J673" s="574"/>
      <c r="K673" s="419"/>
      <c r="L673" s="280"/>
      <c r="M673"/>
      <c r="N673" s="280"/>
      <c r="O673"/>
      <c r="P673" s="280"/>
      <c r="S673"/>
      <c r="T673"/>
    </row>
    <row r="674" spans="1:20" x14ac:dyDescent="0.45">
      <c r="A674" s="285"/>
      <c r="B674" s="285"/>
      <c r="C674" s="285"/>
      <c r="D674" s="23"/>
      <c r="E674"/>
      <c r="F674" s="280"/>
      <c r="G674"/>
      <c r="H674" s="280"/>
      <c r="I674"/>
      <c r="J674" s="574"/>
      <c r="K674" s="419"/>
      <c r="L674" s="280"/>
      <c r="M674"/>
      <c r="N674" s="280"/>
      <c r="O674"/>
      <c r="P674" s="280"/>
      <c r="S674"/>
      <c r="T674"/>
    </row>
    <row r="675" spans="1:20" x14ac:dyDescent="0.45">
      <c r="A675" s="285"/>
      <c r="B675" s="285"/>
      <c r="C675" s="285"/>
      <c r="D675" s="23"/>
      <c r="E675"/>
      <c r="F675" s="280"/>
      <c r="G675"/>
      <c r="H675" s="280"/>
      <c r="I675"/>
      <c r="J675" s="574"/>
      <c r="K675" s="419"/>
      <c r="L675" s="280"/>
      <c r="M675"/>
      <c r="N675" s="280"/>
      <c r="O675"/>
      <c r="P675" s="280"/>
      <c r="S675"/>
      <c r="T675"/>
    </row>
    <row r="676" spans="1:20" x14ac:dyDescent="0.45">
      <c r="A676" s="285"/>
      <c r="B676" s="285"/>
      <c r="C676" s="285"/>
      <c r="D676" s="23"/>
      <c r="E676"/>
      <c r="F676" s="280"/>
      <c r="G676"/>
      <c r="H676" s="280"/>
      <c r="I676"/>
      <c r="J676" s="574"/>
      <c r="K676" s="419"/>
      <c r="L676" s="280"/>
      <c r="M676"/>
      <c r="N676" s="280"/>
      <c r="O676"/>
      <c r="P676" s="280"/>
      <c r="S676"/>
      <c r="T676"/>
    </row>
    <row r="677" spans="1:20" x14ac:dyDescent="0.45">
      <c r="A677" s="285"/>
      <c r="B677" s="285"/>
      <c r="C677" s="285"/>
      <c r="D677" s="23"/>
      <c r="E677"/>
      <c r="F677" s="280"/>
      <c r="G677"/>
      <c r="H677" s="280"/>
      <c r="I677"/>
      <c r="J677" s="574"/>
      <c r="K677" s="419"/>
      <c r="L677" s="280"/>
      <c r="M677"/>
      <c r="N677" s="280"/>
      <c r="O677"/>
      <c r="P677" s="280"/>
      <c r="S677"/>
      <c r="T677"/>
    </row>
    <row r="678" spans="1:20" x14ac:dyDescent="0.45">
      <c r="A678" s="285"/>
      <c r="B678" s="285"/>
      <c r="C678" s="285"/>
      <c r="D678" s="23"/>
      <c r="E678"/>
      <c r="F678" s="280"/>
      <c r="G678"/>
      <c r="H678" s="280"/>
      <c r="I678"/>
      <c r="J678" s="574"/>
      <c r="K678" s="419"/>
      <c r="L678" s="280"/>
      <c r="M678"/>
      <c r="N678" s="280"/>
      <c r="O678"/>
      <c r="P678" s="280"/>
      <c r="S678"/>
      <c r="T678"/>
    </row>
    <row r="679" spans="1:20" x14ac:dyDescent="0.45">
      <c r="A679" s="285"/>
      <c r="B679" s="285"/>
      <c r="C679" s="285"/>
      <c r="D679" s="23"/>
      <c r="E679"/>
      <c r="F679" s="280"/>
      <c r="G679"/>
      <c r="H679" s="280"/>
      <c r="I679"/>
      <c r="J679" s="574"/>
      <c r="K679" s="419"/>
      <c r="L679" s="280"/>
      <c r="M679"/>
      <c r="N679" s="280"/>
      <c r="O679"/>
      <c r="P679" s="280"/>
      <c r="S679"/>
      <c r="T679"/>
    </row>
    <row r="680" spans="1:20" x14ac:dyDescent="0.45">
      <c r="A680" s="285"/>
      <c r="B680" s="285"/>
      <c r="C680" s="285"/>
      <c r="D680" s="23"/>
      <c r="E680"/>
      <c r="F680" s="280"/>
      <c r="G680"/>
      <c r="H680" s="280"/>
      <c r="I680"/>
      <c r="J680" s="574"/>
      <c r="K680" s="419"/>
      <c r="L680" s="280"/>
      <c r="M680"/>
      <c r="N680" s="280"/>
      <c r="O680"/>
      <c r="P680" s="280"/>
      <c r="S680"/>
      <c r="T680"/>
    </row>
    <row r="681" spans="1:20" x14ac:dyDescent="0.45">
      <c r="A681" s="285"/>
      <c r="B681" s="285"/>
      <c r="C681" s="285"/>
      <c r="D681" s="23"/>
      <c r="E681"/>
      <c r="F681" s="280"/>
      <c r="G681"/>
      <c r="H681" s="280"/>
      <c r="I681"/>
      <c r="J681" s="574"/>
      <c r="K681" s="419"/>
      <c r="L681" s="280"/>
      <c r="M681"/>
      <c r="N681" s="280"/>
      <c r="O681"/>
      <c r="P681" s="280"/>
      <c r="S681"/>
      <c r="T681"/>
    </row>
    <row r="682" spans="1:20" x14ac:dyDescent="0.45">
      <c r="A682" s="285"/>
      <c r="B682" s="285"/>
      <c r="C682" s="285"/>
      <c r="D682" s="23"/>
      <c r="E682"/>
      <c r="F682" s="280"/>
      <c r="G682"/>
      <c r="H682" s="280"/>
      <c r="I682"/>
      <c r="J682" s="574"/>
      <c r="K682" s="419"/>
      <c r="L682" s="280"/>
      <c r="M682"/>
      <c r="N682" s="280"/>
      <c r="O682"/>
      <c r="P682" s="280"/>
      <c r="S682"/>
      <c r="T682"/>
    </row>
    <row r="683" spans="1:20" x14ac:dyDescent="0.45">
      <c r="A683" s="285"/>
      <c r="B683" s="285"/>
      <c r="C683" s="285"/>
      <c r="D683" s="23"/>
      <c r="E683"/>
      <c r="F683" s="280"/>
      <c r="G683"/>
      <c r="H683" s="280"/>
      <c r="I683"/>
      <c r="J683" s="574"/>
      <c r="K683" s="419"/>
      <c r="L683" s="280"/>
      <c r="M683"/>
      <c r="N683" s="280"/>
      <c r="O683"/>
      <c r="P683" s="280"/>
      <c r="S683"/>
      <c r="T683"/>
    </row>
    <row r="684" spans="1:20" x14ac:dyDescent="0.45">
      <c r="A684" s="285"/>
      <c r="B684" s="285"/>
      <c r="C684" s="285"/>
      <c r="D684" s="23"/>
      <c r="E684"/>
      <c r="F684" s="280"/>
      <c r="G684"/>
      <c r="H684" s="280"/>
      <c r="I684"/>
      <c r="J684" s="574"/>
      <c r="K684" s="419"/>
      <c r="L684" s="280"/>
      <c r="M684"/>
      <c r="N684" s="280"/>
      <c r="O684"/>
      <c r="P684" s="280"/>
      <c r="S684"/>
      <c r="T684"/>
    </row>
    <row r="685" spans="1:20" x14ac:dyDescent="0.45">
      <c r="A685" s="285"/>
      <c r="B685" s="285"/>
      <c r="C685" s="285"/>
      <c r="D685" s="23"/>
      <c r="E685"/>
      <c r="F685" s="280"/>
      <c r="G685"/>
      <c r="H685" s="280"/>
      <c r="I685"/>
      <c r="J685" s="574"/>
      <c r="K685" s="419"/>
      <c r="L685" s="280"/>
      <c r="M685"/>
      <c r="N685" s="280"/>
      <c r="O685"/>
      <c r="P685" s="280"/>
      <c r="S685"/>
      <c r="T685"/>
    </row>
    <row r="686" spans="1:20" x14ac:dyDescent="0.45">
      <c r="A686" s="285"/>
      <c r="B686" s="285"/>
      <c r="C686" s="285"/>
      <c r="D686" s="23"/>
      <c r="E686"/>
      <c r="F686" s="280"/>
      <c r="G686"/>
      <c r="H686" s="280"/>
      <c r="I686"/>
      <c r="J686" s="574"/>
      <c r="K686" s="419"/>
      <c r="L686" s="280"/>
      <c r="M686"/>
      <c r="N686" s="280"/>
      <c r="O686"/>
      <c r="P686" s="280"/>
      <c r="S686"/>
      <c r="T686"/>
    </row>
    <row r="687" spans="1:20" x14ac:dyDescent="0.45">
      <c r="A687" s="285"/>
      <c r="B687" s="285"/>
      <c r="C687" s="285"/>
      <c r="D687" s="23"/>
      <c r="E687"/>
      <c r="F687" s="280"/>
      <c r="G687"/>
      <c r="H687" s="280"/>
      <c r="I687"/>
      <c r="J687" s="574"/>
      <c r="K687" s="419"/>
      <c r="L687" s="280"/>
      <c r="M687"/>
      <c r="N687" s="280"/>
      <c r="O687"/>
      <c r="P687" s="280"/>
      <c r="S687"/>
      <c r="T687"/>
    </row>
    <row r="688" spans="1:20" x14ac:dyDescent="0.45">
      <c r="A688" s="285"/>
      <c r="B688" s="285"/>
      <c r="C688" s="285"/>
      <c r="D688" s="23"/>
      <c r="E688"/>
      <c r="F688" s="280"/>
      <c r="G688"/>
      <c r="H688" s="280"/>
      <c r="I688"/>
      <c r="J688" s="574"/>
      <c r="K688" s="419"/>
      <c r="L688" s="280"/>
      <c r="M688"/>
      <c r="N688" s="280"/>
      <c r="O688"/>
      <c r="P688" s="280"/>
      <c r="S688"/>
      <c r="T688"/>
    </row>
    <row r="689" spans="1:20" x14ac:dyDescent="0.45">
      <c r="A689" s="285"/>
      <c r="B689" s="285"/>
      <c r="C689" s="285"/>
      <c r="D689" s="23"/>
      <c r="E689"/>
      <c r="F689" s="280"/>
      <c r="G689"/>
      <c r="H689" s="280"/>
      <c r="I689"/>
      <c r="J689" s="574"/>
      <c r="K689" s="419"/>
      <c r="L689" s="280"/>
      <c r="M689"/>
      <c r="N689" s="280"/>
      <c r="O689"/>
      <c r="P689" s="280"/>
      <c r="S689"/>
      <c r="T689"/>
    </row>
    <row r="690" spans="1:20" x14ac:dyDescent="0.45">
      <c r="A690" s="285"/>
      <c r="B690" s="285"/>
      <c r="C690" s="285"/>
      <c r="D690" s="23"/>
      <c r="E690"/>
      <c r="F690" s="280"/>
      <c r="G690"/>
      <c r="H690" s="280"/>
      <c r="I690"/>
      <c r="J690" s="574"/>
      <c r="K690" s="419"/>
      <c r="L690" s="280"/>
      <c r="M690"/>
      <c r="N690" s="280"/>
      <c r="O690"/>
      <c r="P690" s="280"/>
      <c r="S690"/>
      <c r="T690"/>
    </row>
    <row r="691" spans="1:20" x14ac:dyDescent="0.45">
      <c r="A691" s="285"/>
      <c r="B691" s="285"/>
      <c r="C691" s="285"/>
      <c r="D691" s="23"/>
      <c r="E691"/>
      <c r="F691" s="280"/>
      <c r="G691"/>
      <c r="H691" s="280"/>
      <c r="I691"/>
      <c r="J691" s="574"/>
      <c r="K691" s="419"/>
      <c r="L691" s="280"/>
      <c r="M691"/>
      <c r="N691" s="280"/>
      <c r="O691"/>
      <c r="P691" s="280"/>
      <c r="S691"/>
      <c r="T691"/>
    </row>
    <row r="692" spans="1:20" x14ac:dyDescent="0.45">
      <c r="A692" s="285"/>
      <c r="B692" s="285"/>
      <c r="C692" s="285"/>
      <c r="D692" s="23"/>
      <c r="E692"/>
      <c r="F692" s="280"/>
      <c r="G692"/>
      <c r="H692" s="280"/>
      <c r="I692"/>
      <c r="J692" s="574"/>
      <c r="K692" s="419"/>
      <c r="L692" s="280"/>
      <c r="M692"/>
      <c r="N692" s="280"/>
      <c r="O692"/>
      <c r="P692" s="280"/>
      <c r="S692"/>
      <c r="T692"/>
    </row>
    <row r="693" spans="1:20" x14ac:dyDescent="0.45">
      <c r="A693" s="285"/>
      <c r="B693" s="285"/>
      <c r="C693" s="285"/>
      <c r="D693" s="23"/>
      <c r="E693"/>
      <c r="F693" s="280"/>
      <c r="G693"/>
      <c r="H693" s="280"/>
      <c r="I693"/>
      <c r="J693" s="574"/>
      <c r="K693" s="419"/>
      <c r="L693" s="280"/>
      <c r="M693"/>
      <c r="N693" s="280"/>
      <c r="O693"/>
      <c r="P693" s="280"/>
      <c r="S693"/>
      <c r="T693"/>
    </row>
    <row r="694" spans="1:20" x14ac:dyDescent="0.45">
      <c r="A694" s="285"/>
      <c r="B694" s="285"/>
      <c r="C694" s="285"/>
      <c r="D694" s="23"/>
      <c r="E694"/>
      <c r="F694" s="280"/>
      <c r="G694"/>
      <c r="H694" s="280"/>
      <c r="I694"/>
      <c r="J694" s="574"/>
      <c r="K694" s="419"/>
      <c r="L694" s="280"/>
      <c r="M694"/>
      <c r="N694" s="280"/>
      <c r="O694"/>
      <c r="P694" s="280"/>
      <c r="S694"/>
      <c r="T694"/>
    </row>
    <row r="695" spans="1:20" x14ac:dyDescent="0.45">
      <c r="A695" s="285"/>
      <c r="B695" s="285"/>
      <c r="C695" s="285"/>
      <c r="D695" s="23"/>
      <c r="E695"/>
      <c r="F695" s="280"/>
      <c r="G695"/>
      <c r="H695" s="280"/>
      <c r="I695"/>
      <c r="J695" s="574"/>
      <c r="K695" s="419"/>
      <c r="L695" s="280"/>
      <c r="M695"/>
      <c r="N695" s="280"/>
      <c r="O695"/>
      <c r="P695" s="280"/>
      <c r="S695"/>
      <c r="T695"/>
    </row>
    <row r="696" spans="1:20" x14ac:dyDescent="0.45">
      <c r="A696" s="285"/>
      <c r="B696" s="285"/>
      <c r="C696" s="285"/>
      <c r="D696" s="23"/>
      <c r="E696"/>
      <c r="F696" s="280"/>
      <c r="G696"/>
      <c r="H696" s="280"/>
      <c r="I696"/>
      <c r="J696" s="574"/>
      <c r="K696" s="419"/>
      <c r="L696" s="280"/>
      <c r="M696"/>
      <c r="N696" s="280"/>
      <c r="O696"/>
      <c r="P696" s="280"/>
      <c r="S696"/>
      <c r="T696"/>
    </row>
    <row r="697" spans="1:20" x14ac:dyDescent="0.45">
      <c r="A697" s="285"/>
      <c r="B697" s="285"/>
      <c r="C697" s="285"/>
      <c r="D697" s="23"/>
      <c r="E697"/>
      <c r="F697" s="280"/>
      <c r="G697"/>
      <c r="H697" s="280"/>
      <c r="I697"/>
      <c r="J697" s="574"/>
      <c r="K697" s="419"/>
      <c r="L697" s="280"/>
      <c r="M697"/>
      <c r="N697" s="280"/>
      <c r="O697"/>
      <c r="P697" s="280"/>
      <c r="S697"/>
      <c r="T697"/>
    </row>
    <row r="698" spans="1:20" x14ac:dyDescent="0.45">
      <c r="A698" s="285"/>
      <c r="B698" s="285"/>
      <c r="C698" s="285"/>
      <c r="D698" s="23"/>
      <c r="E698"/>
      <c r="F698" s="280"/>
      <c r="G698"/>
      <c r="H698" s="280"/>
      <c r="I698"/>
      <c r="J698" s="574"/>
      <c r="K698" s="419"/>
      <c r="L698" s="280"/>
      <c r="M698"/>
      <c r="N698" s="280"/>
      <c r="O698"/>
      <c r="P698" s="280"/>
      <c r="S698"/>
      <c r="T698"/>
    </row>
    <row r="699" spans="1:20" x14ac:dyDescent="0.45">
      <c r="A699" s="285"/>
      <c r="B699" s="285"/>
      <c r="C699" s="285"/>
      <c r="D699" s="23"/>
      <c r="E699"/>
      <c r="F699" s="280"/>
      <c r="G699"/>
      <c r="H699" s="280"/>
      <c r="I699"/>
      <c r="J699" s="574"/>
      <c r="K699" s="419"/>
      <c r="L699" s="280"/>
      <c r="M699"/>
      <c r="N699" s="280"/>
      <c r="O699"/>
      <c r="P699" s="280"/>
      <c r="S699"/>
      <c r="T699"/>
    </row>
    <row r="700" spans="1:20" x14ac:dyDescent="0.45">
      <c r="A700" s="285"/>
      <c r="B700" s="285"/>
      <c r="C700" s="285"/>
      <c r="D700" s="23"/>
      <c r="E700"/>
      <c r="F700" s="280"/>
      <c r="G700"/>
      <c r="H700" s="280"/>
      <c r="I700"/>
      <c r="J700" s="574"/>
      <c r="K700" s="419"/>
      <c r="L700" s="280"/>
      <c r="M700"/>
      <c r="N700" s="280"/>
      <c r="O700"/>
      <c r="P700" s="280"/>
      <c r="S700"/>
      <c r="T700"/>
    </row>
    <row r="701" spans="1:20" x14ac:dyDescent="0.45">
      <c r="A701" s="285"/>
      <c r="B701" s="285"/>
      <c r="C701" s="285"/>
      <c r="D701" s="23"/>
      <c r="E701"/>
      <c r="F701" s="280"/>
      <c r="G701"/>
      <c r="H701" s="280"/>
      <c r="I701"/>
      <c r="J701" s="574"/>
      <c r="K701" s="419"/>
      <c r="L701" s="280"/>
      <c r="M701"/>
      <c r="N701" s="280"/>
      <c r="O701"/>
      <c r="P701" s="280"/>
      <c r="S701"/>
      <c r="T701"/>
    </row>
    <row r="702" spans="1:20" x14ac:dyDescent="0.45">
      <c r="A702" s="285"/>
      <c r="B702" s="285"/>
      <c r="C702" s="285"/>
      <c r="D702" s="23"/>
      <c r="E702"/>
      <c r="F702" s="280"/>
      <c r="G702"/>
      <c r="H702" s="280"/>
      <c r="I702"/>
      <c r="J702" s="574"/>
      <c r="K702" s="419"/>
      <c r="L702" s="280"/>
      <c r="M702"/>
      <c r="N702" s="280"/>
      <c r="O702"/>
      <c r="P702" s="280"/>
      <c r="S702"/>
      <c r="T702"/>
    </row>
    <row r="703" spans="1:20" x14ac:dyDescent="0.45">
      <c r="A703" s="285"/>
      <c r="B703" s="285"/>
      <c r="C703" s="285"/>
      <c r="D703" s="23"/>
      <c r="E703"/>
      <c r="F703" s="280"/>
      <c r="G703"/>
      <c r="H703" s="280"/>
      <c r="I703"/>
      <c r="J703" s="574"/>
      <c r="K703" s="419"/>
      <c r="L703" s="280"/>
      <c r="M703"/>
      <c r="N703" s="280"/>
      <c r="O703"/>
      <c r="P703" s="280"/>
      <c r="S703"/>
      <c r="T703"/>
    </row>
    <row r="704" spans="1:20" x14ac:dyDescent="0.45">
      <c r="A704" s="285"/>
      <c r="B704" s="285"/>
      <c r="C704" s="285"/>
      <c r="D704" s="23"/>
      <c r="E704"/>
      <c r="F704" s="280"/>
      <c r="G704"/>
      <c r="H704" s="280"/>
      <c r="I704"/>
      <c r="J704" s="574"/>
      <c r="K704" s="419"/>
      <c r="L704" s="280"/>
      <c r="M704"/>
      <c r="N704" s="280"/>
      <c r="O704"/>
      <c r="P704" s="280"/>
      <c r="S704"/>
      <c r="T704"/>
    </row>
    <row r="705" spans="1:20" x14ac:dyDescent="0.45">
      <c r="A705" s="285"/>
      <c r="B705" s="285"/>
      <c r="C705" s="285"/>
      <c r="D705" s="23"/>
      <c r="E705"/>
      <c r="F705" s="280"/>
      <c r="G705"/>
      <c r="H705" s="280"/>
      <c r="I705"/>
      <c r="J705" s="574"/>
      <c r="K705" s="419"/>
      <c r="L705" s="280"/>
      <c r="M705"/>
      <c r="N705" s="280"/>
      <c r="O705"/>
      <c r="P705" s="280"/>
      <c r="S705"/>
      <c r="T705"/>
    </row>
    <row r="706" spans="1:20" x14ac:dyDescent="0.45">
      <c r="A706" s="285"/>
      <c r="B706" s="285"/>
      <c r="C706" s="285"/>
      <c r="D706" s="23"/>
      <c r="E706"/>
      <c r="F706" s="280"/>
      <c r="G706"/>
      <c r="H706" s="280"/>
      <c r="I706"/>
      <c r="J706" s="574"/>
      <c r="K706" s="419"/>
      <c r="L706" s="280"/>
      <c r="M706"/>
      <c r="N706" s="280"/>
      <c r="O706"/>
      <c r="P706" s="280"/>
      <c r="S706"/>
      <c r="T706"/>
    </row>
    <row r="707" spans="1:20" x14ac:dyDescent="0.45">
      <c r="A707" s="285"/>
      <c r="B707" s="285"/>
      <c r="C707" s="285"/>
      <c r="D707" s="23"/>
      <c r="E707"/>
      <c r="F707" s="280"/>
      <c r="G707"/>
      <c r="H707" s="280"/>
      <c r="I707"/>
      <c r="J707" s="574"/>
      <c r="K707" s="419"/>
      <c r="L707" s="280"/>
      <c r="M707"/>
      <c r="N707" s="280"/>
      <c r="O707"/>
      <c r="P707" s="280"/>
      <c r="S707"/>
      <c r="T707"/>
    </row>
    <row r="708" spans="1:20" x14ac:dyDescent="0.45">
      <c r="A708" s="285"/>
      <c r="B708" s="285"/>
      <c r="C708" s="285"/>
      <c r="D708" s="23"/>
      <c r="E708"/>
      <c r="F708" s="280"/>
      <c r="G708"/>
      <c r="H708" s="280"/>
      <c r="I708"/>
      <c r="J708" s="574"/>
      <c r="K708" s="419"/>
      <c r="L708" s="280"/>
      <c r="M708"/>
      <c r="N708" s="280"/>
      <c r="O708"/>
      <c r="P708" s="280"/>
      <c r="S708"/>
      <c r="T708"/>
    </row>
    <row r="709" spans="1:20" x14ac:dyDescent="0.45">
      <c r="A709" s="285"/>
      <c r="B709" s="285"/>
      <c r="C709" s="285"/>
      <c r="D709" s="23"/>
      <c r="E709"/>
      <c r="F709" s="280"/>
      <c r="G709"/>
      <c r="H709" s="280"/>
      <c r="I709"/>
      <c r="J709" s="574"/>
      <c r="K709" s="419"/>
      <c r="L709" s="280"/>
      <c r="M709"/>
      <c r="N709" s="280"/>
      <c r="O709"/>
      <c r="P709" s="280"/>
      <c r="S709"/>
      <c r="T709"/>
    </row>
    <row r="710" spans="1:20" x14ac:dyDescent="0.45">
      <c r="A710" s="285"/>
      <c r="B710" s="285"/>
      <c r="C710" s="285"/>
      <c r="D710" s="23"/>
      <c r="E710"/>
      <c r="F710" s="280"/>
      <c r="G710"/>
      <c r="H710" s="280"/>
      <c r="I710"/>
      <c r="J710" s="574"/>
      <c r="K710" s="419"/>
      <c r="L710" s="280"/>
      <c r="M710"/>
      <c r="N710" s="280"/>
      <c r="O710"/>
      <c r="P710" s="280"/>
      <c r="S710"/>
      <c r="T710"/>
    </row>
    <row r="711" spans="1:20" x14ac:dyDescent="0.45">
      <c r="A711" s="285"/>
      <c r="B711" s="285"/>
      <c r="C711" s="285"/>
      <c r="D711" s="23"/>
      <c r="E711"/>
      <c r="F711" s="280"/>
      <c r="G711"/>
      <c r="H711" s="280"/>
      <c r="I711"/>
      <c r="J711" s="574"/>
      <c r="K711" s="419"/>
      <c r="L711" s="280"/>
      <c r="M711"/>
      <c r="N711" s="280"/>
      <c r="O711"/>
      <c r="P711" s="280"/>
      <c r="S711"/>
      <c r="T711"/>
    </row>
    <row r="712" spans="1:20" x14ac:dyDescent="0.45">
      <c r="A712" s="285"/>
      <c r="B712" s="285"/>
      <c r="C712" s="285"/>
      <c r="D712" s="23"/>
      <c r="E712"/>
      <c r="F712" s="280"/>
      <c r="G712"/>
      <c r="H712" s="280"/>
      <c r="I712"/>
      <c r="J712" s="574"/>
      <c r="K712" s="419"/>
      <c r="L712" s="280"/>
      <c r="M712"/>
      <c r="N712" s="280"/>
      <c r="O712"/>
      <c r="P712" s="280"/>
      <c r="S712"/>
      <c r="T712"/>
    </row>
    <row r="713" spans="1:20" x14ac:dyDescent="0.45">
      <c r="A713" s="285"/>
      <c r="B713" s="285"/>
      <c r="C713" s="285"/>
      <c r="D713" s="23"/>
      <c r="E713"/>
      <c r="F713" s="280"/>
      <c r="G713"/>
      <c r="H713" s="280"/>
      <c r="I713"/>
      <c r="J713" s="574"/>
      <c r="K713" s="419"/>
      <c r="L713" s="280"/>
      <c r="M713"/>
      <c r="N713" s="280"/>
      <c r="O713"/>
      <c r="P713" s="280"/>
      <c r="S713"/>
      <c r="T713"/>
    </row>
    <row r="714" spans="1:20" x14ac:dyDescent="0.45">
      <c r="A714" s="285"/>
      <c r="B714" s="285"/>
      <c r="C714" s="285"/>
      <c r="D714" s="23"/>
      <c r="E714"/>
      <c r="F714" s="280"/>
      <c r="G714"/>
      <c r="H714" s="280"/>
      <c r="I714"/>
      <c r="J714" s="574"/>
      <c r="K714" s="419"/>
      <c r="L714" s="280"/>
      <c r="M714"/>
      <c r="N714" s="280"/>
      <c r="O714"/>
      <c r="P714" s="280"/>
      <c r="S714"/>
      <c r="T714"/>
    </row>
    <row r="715" spans="1:20" x14ac:dyDescent="0.45">
      <c r="A715" s="285"/>
      <c r="B715" s="285"/>
      <c r="C715" s="285"/>
      <c r="D715" s="23"/>
      <c r="E715"/>
      <c r="F715" s="280"/>
      <c r="G715"/>
      <c r="H715" s="280"/>
      <c r="I715"/>
      <c r="J715" s="574"/>
      <c r="K715" s="419"/>
      <c r="L715" s="280"/>
      <c r="M715"/>
      <c r="N715" s="280"/>
      <c r="O715"/>
      <c r="P715" s="280"/>
      <c r="S715"/>
      <c r="T715"/>
    </row>
    <row r="716" spans="1:20" x14ac:dyDescent="0.45">
      <c r="A716" s="285"/>
      <c r="B716" s="285"/>
      <c r="C716" s="285"/>
      <c r="D716" s="23"/>
      <c r="E716"/>
      <c r="F716" s="280"/>
      <c r="G716"/>
      <c r="H716" s="280"/>
      <c r="I716"/>
      <c r="J716" s="574"/>
      <c r="K716" s="419"/>
      <c r="L716" s="280"/>
      <c r="M716"/>
      <c r="N716" s="280"/>
      <c r="O716"/>
      <c r="P716" s="280"/>
      <c r="S716"/>
      <c r="T716"/>
    </row>
    <row r="717" spans="1:20" x14ac:dyDescent="0.45">
      <c r="A717" s="285"/>
      <c r="B717" s="285"/>
      <c r="C717" s="285"/>
      <c r="D717" s="23"/>
      <c r="E717"/>
      <c r="F717" s="280"/>
      <c r="G717"/>
      <c r="H717" s="280"/>
      <c r="I717"/>
      <c r="J717" s="574"/>
      <c r="K717" s="419"/>
      <c r="L717" s="280"/>
      <c r="M717"/>
      <c r="N717" s="280"/>
      <c r="O717"/>
      <c r="P717" s="280"/>
      <c r="S717"/>
      <c r="T717"/>
    </row>
    <row r="718" spans="1:20" x14ac:dyDescent="0.45">
      <c r="A718" s="285"/>
      <c r="B718" s="285"/>
      <c r="C718" s="285"/>
      <c r="D718" s="23"/>
      <c r="E718"/>
      <c r="F718" s="280"/>
      <c r="G718"/>
      <c r="H718" s="280"/>
      <c r="I718"/>
      <c r="J718" s="574"/>
      <c r="K718" s="419"/>
      <c r="L718" s="280"/>
      <c r="M718"/>
      <c r="N718" s="280"/>
      <c r="O718"/>
      <c r="P718" s="280"/>
      <c r="S718"/>
      <c r="T718"/>
    </row>
    <row r="719" spans="1:20" x14ac:dyDescent="0.45">
      <c r="A719" s="285"/>
      <c r="B719" s="285"/>
      <c r="C719" s="285"/>
      <c r="D719" s="23"/>
      <c r="E719"/>
      <c r="F719" s="280"/>
      <c r="G719"/>
      <c r="H719" s="280"/>
      <c r="I719"/>
      <c r="J719" s="574"/>
      <c r="K719" s="419"/>
      <c r="L719" s="280"/>
      <c r="M719"/>
      <c r="N719" s="280"/>
      <c r="O719"/>
      <c r="P719" s="280"/>
      <c r="S719"/>
      <c r="T719"/>
    </row>
    <row r="720" spans="1:20" x14ac:dyDescent="0.45">
      <c r="A720" s="285"/>
      <c r="B720" s="285"/>
      <c r="C720" s="285"/>
      <c r="D720" s="23"/>
      <c r="E720"/>
      <c r="F720" s="280"/>
      <c r="G720"/>
      <c r="H720" s="280"/>
      <c r="I720"/>
      <c r="J720" s="574"/>
      <c r="K720" s="419"/>
      <c r="L720" s="280"/>
      <c r="M720"/>
      <c r="N720" s="280"/>
      <c r="O720"/>
      <c r="P720" s="280"/>
      <c r="S720"/>
      <c r="T720"/>
    </row>
    <row r="721" spans="1:20" x14ac:dyDescent="0.45">
      <c r="A721" s="285"/>
      <c r="B721" s="285"/>
      <c r="C721" s="285"/>
      <c r="D721" s="23"/>
      <c r="E721"/>
      <c r="F721" s="280"/>
      <c r="G721"/>
      <c r="H721" s="280"/>
      <c r="I721"/>
      <c r="J721" s="574"/>
      <c r="K721" s="419"/>
      <c r="L721" s="280"/>
      <c r="M721"/>
      <c r="N721" s="280"/>
      <c r="O721"/>
      <c r="P721" s="280"/>
      <c r="S721"/>
      <c r="T721"/>
    </row>
    <row r="722" spans="1:20" x14ac:dyDescent="0.45">
      <c r="A722" s="285"/>
      <c r="B722" s="285"/>
      <c r="C722" s="285"/>
      <c r="D722" s="23"/>
      <c r="E722"/>
      <c r="F722" s="280"/>
      <c r="G722"/>
      <c r="H722" s="280"/>
      <c r="I722"/>
      <c r="J722" s="574"/>
      <c r="K722" s="419"/>
      <c r="L722" s="280"/>
      <c r="M722"/>
      <c r="N722" s="280"/>
      <c r="O722"/>
      <c r="P722" s="280"/>
      <c r="S722"/>
      <c r="T722"/>
    </row>
    <row r="723" spans="1:20" x14ac:dyDescent="0.45">
      <c r="A723" s="285"/>
      <c r="B723" s="285"/>
      <c r="C723" s="285"/>
      <c r="D723" s="23"/>
      <c r="E723"/>
      <c r="F723" s="280"/>
      <c r="G723"/>
      <c r="H723" s="280"/>
      <c r="I723"/>
      <c r="J723" s="574"/>
      <c r="K723" s="419"/>
      <c r="L723" s="280"/>
      <c r="M723"/>
      <c r="N723" s="280"/>
      <c r="O723"/>
      <c r="P723" s="280"/>
      <c r="S723"/>
      <c r="T723"/>
    </row>
    <row r="724" spans="1:20" x14ac:dyDescent="0.45">
      <c r="A724" s="285"/>
      <c r="B724" s="285"/>
      <c r="C724" s="285"/>
      <c r="D724" s="23"/>
      <c r="E724"/>
      <c r="F724" s="280"/>
      <c r="G724"/>
      <c r="H724" s="280"/>
      <c r="I724"/>
      <c r="J724" s="574"/>
      <c r="K724" s="419"/>
      <c r="L724" s="280"/>
      <c r="M724"/>
      <c r="N724" s="280"/>
      <c r="O724"/>
      <c r="P724" s="280"/>
      <c r="S724"/>
      <c r="T724"/>
    </row>
    <row r="725" spans="1:20" x14ac:dyDescent="0.45">
      <c r="A725" s="285"/>
      <c r="B725" s="285"/>
      <c r="C725" s="285"/>
      <c r="D725" s="23"/>
      <c r="E725"/>
      <c r="F725" s="280"/>
      <c r="G725"/>
      <c r="H725" s="280"/>
      <c r="I725"/>
      <c r="J725" s="574"/>
      <c r="K725" s="419"/>
      <c r="L725" s="280"/>
      <c r="M725"/>
      <c r="N725" s="280"/>
      <c r="O725"/>
      <c r="P725" s="280"/>
      <c r="S725"/>
      <c r="T725"/>
    </row>
    <row r="726" spans="1:20" x14ac:dyDescent="0.45">
      <c r="A726" s="285"/>
      <c r="B726" s="285"/>
      <c r="C726" s="285"/>
      <c r="D726" s="23"/>
      <c r="E726"/>
      <c r="F726" s="280"/>
      <c r="G726"/>
      <c r="H726" s="280"/>
      <c r="I726"/>
      <c r="J726" s="574"/>
      <c r="K726" s="419"/>
      <c r="L726" s="280"/>
      <c r="M726"/>
      <c r="N726" s="280"/>
      <c r="O726"/>
      <c r="P726" s="280"/>
      <c r="S726"/>
      <c r="T726"/>
    </row>
    <row r="727" spans="1:20" x14ac:dyDescent="0.45">
      <c r="A727" s="285"/>
      <c r="B727" s="285"/>
      <c r="C727" s="285"/>
      <c r="D727" s="23"/>
      <c r="E727"/>
      <c r="F727" s="280"/>
      <c r="G727"/>
      <c r="H727" s="280"/>
      <c r="I727"/>
      <c r="J727" s="574"/>
      <c r="K727" s="419"/>
      <c r="L727" s="280"/>
      <c r="M727"/>
      <c r="N727" s="280"/>
      <c r="O727"/>
      <c r="P727" s="280"/>
      <c r="S727"/>
      <c r="T727"/>
    </row>
    <row r="728" spans="1:20" x14ac:dyDescent="0.45">
      <c r="A728" s="285"/>
      <c r="B728" s="285"/>
      <c r="C728" s="285"/>
      <c r="D728" s="23"/>
      <c r="E728"/>
      <c r="F728" s="280"/>
      <c r="G728"/>
      <c r="H728" s="280"/>
      <c r="I728"/>
      <c r="J728" s="574"/>
      <c r="K728" s="419"/>
      <c r="L728" s="280"/>
      <c r="M728"/>
      <c r="N728" s="280"/>
      <c r="O728"/>
      <c r="P728" s="280"/>
      <c r="S728"/>
      <c r="T728"/>
    </row>
    <row r="729" spans="1:20" x14ac:dyDescent="0.45">
      <c r="A729" s="285"/>
      <c r="B729" s="285"/>
      <c r="C729" s="285"/>
      <c r="D729" s="23"/>
      <c r="E729"/>
      <c r="F729" s="280"/>
      <c r="G729"/>
      <c r="H729" s="280"/>
      <c r="I729"/>
      <c r="J729" s="574"/>
      <c r="K729" s="419"/>
      <c r="L729" s="280"/>
      <c r="M729"/>
      <c r="N729" s="280"/>
      <c r="O729"/>
      <c r="P729" s="280"/>
      <c r="S729"/>
      <c r="T729"/>
    </row>
    <row r="730" spans="1:20" x14ac:dyDescent="0.45">
      <c r="A730" s="285"/>
      <c r="B730" s="285"/>
      <c r="C730" s="285"/>
      <c r="D730" s="23"/>
      <c r="E730"/>
      <c r="F730" s="280"/>
      <c r="G730"/>
      <c r="H730" s="280"/>
      <c r="I730"/>
      <c r="J730" s="574"/>
      <c r="K730" s="419"/>
      <c r="L730" s="280"/>
      <c r="M730"/>
      <c r="N730" s="280"/>
      <c r="O730"/>
      <c r="P730" s="280"/>
      <c r="S730"/>
      <c r="T730"/>
    </row>
    <row r="731" spans="1:20" x14ac:dyDescent="0.45">
      <c r="A731" s="285"/>
      <c r="B731" s="285"/>
      <c r="C731" s="285"/>
      <c r="D731" s="23"/>
      <c r="E731"/>
      <c r="F731" s="280"/>
      <c r="G731"/>
      <c r="H731" s="280"/>
      <c r="I731"/>
      <c r="J731" s="574"/>
      <c r="K731" s="419"/>
      <c r="L731" s="280"/>
      <c r="M731"/>
      <c r="N731" s="280"/>
      <c r="O731"/>
      <c r="P731" s="280"/>
      <c r="S731"/>
      <c r="T731"/>
    </row>
    <row r="732" spans="1:20" x14ac:dyDescent="0.45">
      <c r="A732" s="285"/>
      <c r="B732" s="285"/>
      <c r="C732" s="285"/>
      <c r="D732" s="23"/>
      <c r="E732"/>
      <c r="F732" s="280"/>
      <c r="G732"/>
      <c r="H732" s="280"/>
      <c r="I732"/>
      <c r="J732" s="574"/>
      <c r="K732" s="419"/>
      <c r="L732" s="280"/>
      <c r="M732"/>
      <c r="N732" s="280"/>
      <c r="O732"/>
      <c r="P732" s="280"/>
      <c r="S732"/>
      <c r="T732"/>
    </row>
    <row r="733" spans="1:20" x14ac:dyDescent="0.45">
      <c r="A733" s="285"/>
      <c r="B733" s="285"/>
      <c r="C733" s="285"/>
      <c r="D733" s="23"/>
      <c r="E733"/>
      <c r="F733" s="280"/>
      <c r="G733"/>
      <c r="H733" s="280"/>
      <c r="I733"/>
      <c r="J733" s="574"/>
      <c r="K733" s="419"/>
      <c r="L733" s="280"/>
      <c r="M733"/>
      <c r="N733" s="280"/>
      <c r="O733"/>
      <c r="P733" s="280"/>
      <c r="S733"/>
      <c r="T733"/>
    </row>
    <row r="734" spans="1:20" x14ac:dyDescent="0.45">
      <c r="A734" s="285"/>
      <c r="B734" s="285"/>
      <c r="C734" s="285"/>
      <c r="D734" s="23"/>
      <c r="E734"/>
      <c r="F734" s="280"/>
      <c r="G734"/>
      <c r="H734" s="280"/>
      <c r="I734"/>
      <c r="J734" s="574"/>
      <c r="K734" s="419"/>
      <c r="L734" s="280"/>
      <c r="M734"/>
      <c r="N734" s="280"/>
      <c r="O734"/>
      <c r="P734" s="280"/>
      <c r="S734"/>
      <c r="T734"/>
    </row>
    <row r="735" spans="1:20" x14ac:dyDescent="0.45">
      <c r="A735" s="285"/>
      <c r="B735" s="285"/>
      <c r="C735" s="285"/>
      <c r="D735" s="23"/>
      <c r="E735"/>
      <c r="F735" s="280"/>
      <c r="G735"/>
      <c r="H735" s="280"/>
      <c r="I735"/>
      <c r="J735" s="574"/>
      <c r="K735" s="419"/>
      <c r="L735" s="280"/>
      <c r="M735"/>
      <c r="N735" s="280"/>
      <c r="O735"/>
      <c r="P735" s="280"/>
      <c r="S735"/>
      <c r="T735"/>
    </row>
    <row r="736" spans="1:20" x14ac:dyDescent="0.45">
      <c r="A736" s="285"/>
      <c r="B736" s="285"/>
      <c r="C736" s="285"/>
      <c r="D736" s="23"/>
      <c r="E736"/>
      <c r="F736" s="280"/>
      <c r="G736"/>
      <c r="H736" s="280"/>
      <c r="I736"/>
      <c r="J736" s="574"/>
      <c r="K736" s="419"/>
      <c r="L736" s="280"/>
      <c r="M736"/>
      <c r="N736" s="280"/>
      <c r="O736"/>
      <c r="P736" s="280"/>
      <c r="S736"/>
      <c r="T736"/>
    </row>
    <row r="737" spans="1:20" x14ac:dyDescent="0.45">
      <c r="A737" s="285"/>
      <c r="B737" s="285"/>
      <c r="C737" s="285"/>
      <c r="D737" s="23"/>
      <c r="E737"/>
      <c r="F737" s="280"/>
      <c r="G737"/>
      <c r="H737" s="280"/>
      <c r="I737"/>
      <c r="J737" s="574"/>
      <c r="K737" s="419"/>
      <c r="L737" s="280"/>
      <c r="M737"/>
      <c r="N737" s="280"/>
      <c r="O737"/>
      <c r="P737" s="280"/>
      <c r="S737"/>
      <c r="T737"/>
    </row>
    <row r="738" spans="1:20" x14ac:dyDescent="0.45">
      <c r="A738" s="285"/>
      <c r="B738" s="285"/>
      <c r="C738" s="285"/>
      <c r="D738" s="23"/>
      <c r="E738"/>
      <c r="F738" s="280"/>
      <c r="G738"/>
      <c r="H738" s="280"/>
      <c r="I738"/>
      <c r="J738" s="574"/>
      <c r="K738" s="419"/>
      <c r="L738" s="280"/>
      <c r="M738"/>
      <c r="N738" s="280"/>
      <c r="O738"/>
      <c r="P738" s="280"/>
      <c r="S738"/>
      <c r="T738"/>
    </row>
    <row r="739" spans="1:20" x14ac:dyDescent="0.45">
      <c r="A739" s="285"/>
      <c r="B739" s="285"/>
      <c r="C739" s="285"/>
      <c r="D739" s="23"/>
      <c r="E739"/>
      <c r="F739" s="280"/>
      <c r="G739"/>
      <c r="H739" s="280"/>
      <c r="I739"/>
      <c r="J739" s="574"/>
      <c r="K739" s="419"/>
      <c r="L739" s="280"/>
      <c r="M739"/>
      <c r="N739" s="280"/>
      <c r="O739"/>
      <c r="P739" s="280"/>
      <c r="S739"/>
      <c r="T739"/>
    </row>
    <row r="740" spans="1:20" x14ac:dyDescent="0.45">
      <c r="A740" s="285"/>
      <c r="B740" s="285"/>
      <c r="C740" s="285"/>
      <c r="D740" s="23"/>
      <c r="E740"/>
      <c r="F740" s="280"/>
      <c r="G740"/>
      <c r="H740" s="280"/>
      <c r="I740"/>
      <c r="J740" s="574"/>
      <c r="K740" s="419"/>
      <c r="L740" s="280"/>
      <c r="M740"/>
      <c r="N740" s="280"/>
      <c r="O740"/>
      <c r="P740" s="280"/>
      <c r="S740"/>
      <c r="T740"/>
    </row>
    <row r="741" spans="1:20" x14ac:dyDescent="0.45">
      <c r="A741" s="285"/>
      <c r="B741" s="285"/>
      <c r="C741" s="285"/>
      <c r="D741" s="23"/>
      <c r="E741"/>
      <c r="F741" s="280"/>
      <c r="G741"/>
      <c r="H741" s="280"/>
      <c r="I741"/>
      <c r="J741" s="574"/>
      <c r="K741" s="419"/>
      <c r="L741" s="280"/>
      <c r="M741"/>
      <c r="N741" s="280"/>
      <c r="O741"/>
      <c r="P741" s="280"/>
      <c r="S741"/>
      <c r="T741"/>
    </row>
    <row r="742" spans="1:20" x14ac:dyDescent="0.45">
      <c r="A742" s="285"/>
      <c r="B742" s="285"/>
      <c r="C742" s="285"/>
      <c r="D742" s="23"/>
      <c r="E742"/>
      <c r="F742" s="280"/>
      <c r="G742"/>
      <c r="H742" s="280"/>
      <c r="I742"/>
      <c r="J742" s="574"/>
      <c r="K742" s="419"/>
      <c r="L742" s="280"/>
      <c r="M742"/>
      <c r="N742" s="280"/>
      <c r="O742"/>
      <c r="P742" s="280"/>
      <c r="S742"/>
      <c r="T742"/>
    </row>
    <row r="743" spans="1:20" x14ac:dyDescent="0.45">
      <c r="A743" s="285"/>
      <c r="B743" s="285"/>
      <c r="C743" s="285"/>
      <c r="D743" s="23"/>
      <c r="E743"/>
      <c r="F743" s="280"/>
      <c r="G743"/>
      <c r="H743" s="280"/>
      <c r="I743"/>
      <c r="J743" s="574"/>
      <c r="K743" s="419"/>
      <c r="L743" s="280"/>
      <c r="M743"/>
      <c r="N743" s="280"/>
      <c r="O743"/>
      <c r="P743" s="280"/>
      <c r="S743"/>
      <c r="T743"/>
    </row>
    <row r="744" spans="1:20" x14ac:dyDescent="0.45">
      <c r="A744" s="285"/>
      <c r="B744" s="285"/>
      <c r="C744" s="285"/>
      <c r="D744" s="23"/>
      <c r="E744"/>
      <c r="F744" s="280"/>
      <c r="G744"/>
      <c r="H744" s="280"/>
      <c r="I744"/>
      <c r="J744" s="574"/>
      <c r="K744" s="419"/>
      <c r="L744" s="280"/>
      <c r="M744"/>
      <c r="N744" s="280"/>
      <c r="O744"/>
      <c r="P744" s="280"/>
      <c r="S744"/>
      <c r="T744"/>
    </row>
    <row r="745" spans="1:20" x14ac:dyDescent="0.45">
      <c r="A745" s="285"/>
      <c r="B745" s="285"/>
      <c r="C745" s="285"/>
      <c r="D745" s="23"/>
      <c r="E745"/>
      <c r="F745" s="280"/>
      <c r="G745"/>
      <c r="H745" s="280"/>
      <c r="I745"/>
      <c r="J745" s="574"/>
      <c r="K745" s="419"/>
      <c r="L745" s="280"/>
      <c r="M745"/>
      <c r="N745" s="280"/>
      <c r="O745"/>
      <c r="P745" s="280"/>
      <c r="S745"/>
      <c r="T745"/>
    </row>
    <row r="746" spans="1:20" x14ac:dyDescent="0.45">
      <c r="A746" s="285"/>
      <c r="B746" s="285"/>
      <c r="C746" s="285"/>
      <c r="D746" s="23"/>
      <c r="E746"/>
      <c r="F746" s="280"/>
      <c r="G746"/>
      <c r="H746" s="280"/>
      <c r="I746"/>
      <c r="J746" s="574"/>
      <c r="K746" s="419"/>
      <c r="L746" s="280"/>
      <c r="M746"/>
      <c r="N746" s="280"/>
      <c r="O746"/>
      <c r="P746" s="280"/>
      <c r="S746"/>
      <c r="T746"/>
    </row>
    <row r="747" spans="1:20" x14ac:dyDescent="0.45">
      <c r="A747" s="285"/>
      <c r="B747" s="285"/>
      <c r="C747" s="285"/>
      <c r="D747" s="23"/>
      <c r="E747"/>
      <c r="F747" s="280"/>
      <c r="G747"/>
      <c r="H747" s="280"/>
      <c r="I747"/>
      <c r="J747" s="574"/>
      <c r="K747" s="419"/>
      <c r="L747" s="280"/>
      <c r="M747"/>
      <c r="N747" s="280"/>
      <c r="O747"/>
      <c r="P747" s="280"/>
      <c r="S747"/>
      <c r="T747"/>
    </row>
    <row r="748" spans="1:20" x14ac:dyDescent="0.45">
      <c r="A748" s="285"/>
      <c r="B748" s="285"/>
      <c r="C748" s="285"/>
      <c r="D748" s="23"/>
      <c r="E748"/>
      <c r="F748" s="280"/>
      <c r="G748"/>
      <c r="H748" s="280"/>
      <c r="I748"/>
      <c r="J748" s="574"/>
      <c r="K748" s="419"/>
      <c r="L748" s="280"/>
      <c r="M748"/>
      <c r="N748" s="280"/>
      <c r="O748"/>
      <c r="P748" s="280"/>
      <c r="S748"/>
      <c r="T748"/>
    </row>
    <row r="749" spans="1:20" x14ac:dyDescent="0.45">
      <c r="A749" s="285"/>
      <c r="B749" s="285"/>
      <c r="C749" s="285"/>
      <c r="D749" s="23"/>
      <c r="E749"/>
      <c r="F749" s="280"/>
      <c r="G749"/>
      <c r="H749" s="280"/>
      <c r="I749"/>
      <c r="J749" s="574"/>
      <c r="K749" s="419"/>
      <c r="L749" s="280"/>
      <c r="M749"/>
      <c r="N749" s="280"/>
      <c r="O749"/>
      <c r="P749" s="280"/>
      <c r="S749"/>
      <c r="T749"/>
    </row>
    <row r="750" spans="1:20" x14ac:dyDescent="0.45">
      <c r="A750" s="285"/>
      <c r="B750" s="285"/>
      <c r="C750" s="285"/>
      <c r="D750" s="23"/>
      <c r="E750"/>
      <c r="F750" s="280"/>
      <c r="G750"/>
      <c r="H750" s="280"/>
      <c r="I750"/>
      <c r="J750" s="574"/>
      <c r="K750" s="419"/>
      <c r="L750" s="280"/>
      <c r="M750"/>
      <c r="N750" s="280"/>
      <c r="O750"/>
      <c r="P750" s="280"/>
      <c r="S750"/>
      <c r="T750"/>
    </row>
    <row r="751" spans="1:20" x14ac:dyDescent="0.45">
      <c r="A751" s="285"/>
      <c r="B751" s="285"/>
      <c r="C751" s="285"/>
      <c r="D751" s="23"/>
      <c r="E751"/>
      <c r="F751" s="280"/>
      <c r="G751"/>
      <c r="H751" s="280"/>
      <c r="I751"/>
      <c r="J751" s="574"/>
      <c r="K751" s="419"/>
      <c r="L751" s="280"/>
      <c r="M751"/>
      <c r="N751" s="280"/>
      <c r="O751"/>
      <c r="P751" s="280"/>
      <c r="S751"/>
      <c r="T751"/>
    </row>
    <row r="752" spans="1:20" x14ac:dyDescent="0.45">
      <c r="A752" s="285"/>
      <c r="B752" s="285"/>
      <c r="C752" s="285"/>
      <c r="D752" s="23"/>
      <c r="E752"/>
      <c r="F752" s="280"/>
      <c r="G752"/>
      <c r="H752" s="280"/>
      <c r="I752"/>
      <c r="J752" s="574"/>
      <c r="K752" s="419"/>
      <c r="L752" s="280"/>
      <c r="M752"/>
      <c r="N752" s="280"/>
      <c r="O752"/>
      <c r="P752" s="280"/>
      <c r="S752"/>
      <c r="T752"/>
    </row>
    <row r="753" spans="1:20" x14ac:dyDescent="0.45">
      <c r="A753" s="285"/>
      <c r="B753" s="285"/>
      <c r="C753" s="285"/>
      <c r="D753" s="23"/>
      <c r="E753"/>
      <c r="F753" s="280"/>
      <c r="G753"/>
      <c r="H753" s="280"/>
      <c r="I753"/>
      <c r="J753" s="574"/>
      <c r="K753" s="419"/>
      <c r="L753" s="280"/>
      <c r="M753"/>
      <c r="N753" s="280"/>
      <c r="O753"/>
      <c r="P753" s="280"/>
      <c r="S753"/>
      <c r="T753"/>
    </row>
    <row r="754" spans="1:20" x14ac:dyDescent="0.45">
      <c r="A754" s="285"/>
      <c r="B754" s="285"/>
      <c r="C754" s="285"/>
      <c r="D754" s="23"/>
      <c r="E754"/>
      <c r="F754" s="280"/>
      <c r="G754"/>
      <c r="H754" s="280"/>
      <c r="I754"/>
      <c r="J754" s="574"/>
      <c r="K754" s="419"/>
      <c r="L754" s="280"/>
      <c r="M754"/>
      <c r="N754" s="280"/>
      <c r="O754"/>
      <c r="P754" s="280"/>
      <c r="S754"/>
      <c r="T754"/>
    </row>
    <row r="755" spans="1:20" x14ac:dyDescent="0.45">
      <c r="A755" s="285"/>
      <c r="B755" s="285"/>
      <c r="C755" s="285"/>
      <c r="D755" s="23"/>
      <c r="E755"/>
      <c r="F755" s="280"/>
      <c r="G755"/>
      <c r="H755" s="280"/>
      <c r="I755"/>
      <c r="J755" s="574"/>
      <c r="K755" s="419"/>
      <c r="L755" s="280"/>
      <c r="M755"/>
      <c r="N755" s="280"/>
      <c r="O755"/>
      <c r="P755" s="280"/>
      <c r="S755"/>
      <c r="T755"/>
    </row>
    <row r="756" spans="1:20" x14ac:dyDescent="0.45">
      <c r="A756" s="285"/>
      <c r="B756" s="285"/>
      <c r="C756" s="285"/>
      <c r="D756" s="23"/>
      <c r="E756"/>
      <c r="F756" s="280"/>
      <c r="G756"/>
      <c r="H756" s="280"/>
      <c r="I756"/>
      <c r="J756" s="574"/>
      <c r="K756" s="419"/>
      <c r="L756" s="280"/>
      <c r="M756"/>
      <c r="N756" s="280"/>
      <c r="O756"/>
      <c r="P756" s="280"/>
      <c r="S756"/>
      <c r="T756"/>
    </row>
    <row r="757" spans="1:20" x14ac:dyDescent="0.45">
      <c r="A757" s="285"/>
      <c r="B757" s="285"/>
      <c r="C757" s="285"/>
      <c r="D757" s="23"/>
      <c r="E757"/>
      <c r="F757" s="280"/>
      <c r="G757"/>
      <c r="H757" s="280"/>
      <c r="I757"/>
      <c r="J757" s="574"/>
      <c r="K757" s="419"/>
      <c r="L757" s="280"/>
      <c r="M757"/>
      <c r="N757" s="280"/>
      <c r="O757"/>
      <c r="P757" s="280"/>
      <c r="S757"/>
      <c r="T757"/>
    </row>
    <row r="758" spans="1:20" x14ac:dyDescent="0.45">
      <c r="A758" s="285"/>
      <c r="B758" s="285"/>
      <c r="C758" s="285"/>
      <c r="D758" s="23"/>
      <c r="E758"/>
      <c r="F758" s="280"/>
      <c r="G758"/>
      <c r="H758" s="280"/>
      <c r="I758"/>
      <c r="J758" s="574"/>
      <c r="K758" s="419"/>
      <c r="L758" s="280"/>
      <c r="M758"/>
      <c r="N758" s="280"/>
      <c r="O758"/>
      <c r="P758" s="280"/>
      <c r="S758"/>
      <c r="T758"/>
    </row>
    <row r="759" spans="1:20" x14ac:dyDescent="0.45">
      <c r="A759" s="285"/>
      <c r="B759" s="285"/>
      <c r="C759" s="285"/>
      <c r="D759" s="23"/>
      <c r="E759"/>
      <c r="F759" s="280"/>
      <c r="G759"/>
      <c r="H759" s="280"/>
      <c r="I759"/>
      <c r="J759" s="574"/>
      <c r="K759" s="419"/>
      <c r="L759" s="280"/>
      <c r="M759"/>
      <c r="N759" s="280"/>
      <c r="O759"/>
      <c r="P759" s="280"/>
      <c r="S759"/>
      <c r="T759"/>
    </row>
    <row r="760" spans="1:20" x14ac:dyDescent="0.45">
      <c r="A760" s="285"/>
      <c r="B760" s="285"/>
      <c r="C760" s="285"/>
      <c r="D760" s="23"/>
      <c r="E760"/>
      <c r="F760" s="280"/>
      <c r="G760"/>
      <c r="H760" s="280"/>
      <c r="I760"/>
      <c r="J760" s="574"/>
      <c r="K760" s="419"/>
      <c r="L760" s="280"/>
      <c r="M760"/>
      <c r="N760" s="280"/>
      <c r="O760"/>
      <c r="P760" s="280"/>
      <c r="S760"/>
      <c r="T760"/>
    </row>
    <row r="761" spans="1:20" x14ac:dyDescent="0.45">
      <c r="A761" s="285"/>
      <c r="B761" s="285"/>
      <c r="C761" s="285"/>
      <c r="D761" s="23"/>
      <c r="E761"/>
      <c r="F761" s="280"/>
      <c r="G761"/>
      <c r="H761" s="280"/>
      <c r="I761"/>
      <c r="J761" s="574"/>
      <c r="K761" s="419"/>
      <c r="L761" s="280"/>
      <c r="M761"/>
      <c r="N761" s="280"/>
      <c r="O761"/>
      <c r="P761" s="280"/>
      <c r="S761"/>
      <c r="T761"/>
    </row>
    <row r="762" spans="1:20" x14ac:dyDescent="0.45">
      <c r="A762" s="285"/>
      <c r="B762" s="285"/>
      <c r="C762" s="285"/>
      <c r="D762" s="23"/>
      <c r="E762"/>
      <c r="F762" s="280"/>
      <c r="G762"/>
      <c r="H762" s="280"/>
      <c r="I762"/>
      <c r="J762" s="574"/>
      <c r="K762" s="419"/>
      <c r="L762" s="280"/>
      <c r="M762"/>
      <c r="N762" s="280"/>
      <c r="O762"/>
      <c r="P762" s="280"/>
      <c r="S762"/>
      <c r="T762"/>
    </row>
    <row r="763" spans="1:20" x14ac:dyDescent="0.45">
      <c r="A763" s="285"/>
      <c r="B763" s="285"/>
      <c r="C763" s="285"/>
      <c r="D763" s="23"/>
      <c r="E763"/>
      <c r="F763" s="280"/>
      <c r="G763"/>
      <c r="H763" s="280"/>
      <c r="I763"/>
      <c r="J763" s="574"/>
      <c r="K763" s="419"/>
      <c r="L763" s="280"/>
      <c r="M763"/>
      <c r="N763" s="280"/>
      <c r="O763"/>
      <c r="P763" s="280"/>
      <c r="S763"/>
      <c r="T763"/>
    </row>
    <row r="764" spans="1:20" x14ac:dyDescent="0.45">
      <c r="A764" s="285"/>
      <c r="B764" s="285"/>
      <c r="C764" s="285"/>
      <c r="D764" s="23"/>
      <c r="E764"/>
      <c r="F764" s="280"/>
      <c r="G764"/>
      <c r="H764" s="280"/>
      <c r="I764"/>
      <c r="J764" s="574"/>
      <c r="K764" s="419"/>
      <c r="L764" s="280"/>
      <c r="M764"/>
      <c r="N764" s="280"/>
      <c r="O764"/>
      <c r="P764" s="280"/>
      <c r="S764"/>
      <c r="T764"/>
    </row>
    <row r="765" spans="1:20" x14ac:dyDescent="0.45">
      <c r="A765" s="285"/>
      <c r="B765" s="285"/>
      <c r="C765" s="285"/>
      <c r="D765" s="23"/>
      <c r="E765"/>
      <c r="F765" s="280"/>
      <c r="G765"/>
      <c r="H765" s="280"/>
      <c r="I765"/>
      <c r="J765" s="574"/>
      <c r="K765" s="419"/>
      <c r="L765" s="280"/>
      <c r="M765"/>
      <c r="N765" s="280"/>
      <c r="O765"/>
      <c r="P765" s="280"/>
      <c r="S765"/>
      <c r="T765"/>
    </row>
    <row r="766" spans="1:20" x14ac:dyDescent="0.45">
      <c r="A766" s="285"/>
      <c r="B766" s="285"/>
      <c r="C766" s="285"/>
      <c r="D766" s="23"/>
      <c r="E766"/>
      <c r="F766" s="280"/>
      <c r="G766"/>
      <c r="H766" s="280"/>
      <c r="I766"/>
      <c r="J766" s="574"/>
      <c r="K766" s="419"/>
      <c r="L766" s="280"/>
      <c r="M766"/>
      <c r="N766" s="280"/>
      <c r="O766"/>
      <c r="P766" s="280"/>
      <c r="S766"/>
      <c r="T766"/>
    </row>
    <row r="767" spans="1:20" x14ac:dyDescent="0.45">
      <c r="A767" s="285"/>
      <c r="B767" s="285"/>
      <c r="C767" s="285"/>
      <c r="D767" s="23"/>
      <c r="E767"/>
      <c r="F767" s="280"/>
      <c r="G767"/>
      <c r="H767" s="280"/>
      <c r="I767"/>
      <c r="J767" s="574"/>
      <c r="K767" s="419"/>
      <c r="L767" s="280"/>
      <c r="M767"/>
      <c r="N767" s="280"/>
      <c r="O767"/>
      <c r="P767" s="280"/>
      <c r="S767"/>
      <c r="T767"/>
    </row>
    <row r="768" spans="1:20" x14ac:dyDescent="0.45">
      <c r="A768" s="285"/>
      <c r="B768" s="285"/>
      <c r="C768" s="285"/>
      <c r="D768" s="23"/>
      <c r="E768"/>
      <c r="F768" s="280"/>
      <c r="G768"/>
      <c r="H768" s="280"/>
      <c r="I768"/>
      <c r="J768" s="574"/>
      <c r="K768" s="419"/>
      <c r="L768" s="280"/>
      <c r="M768"/>
      <c r="N768" s="280"/>
      <c r="O768"/>
      <c r="P768" s="280"/>
      <c r="S768"/>
      <c r="T768"/>
    </row>
    <row r="769" spans="1:20" x14ac:dyDescent="0.45">
      <c r="A769" s="285"/>
      <c r="B769" s="285"/>
      <c r="C769" s="285"/>
      <c r="D769" s="23"/>
      <c r="E769"/>
      <c r="F769" s="280"/>
      <c r="G769"/>
      <c r="H769" s="280"/>
      <c r="I769"/>
      <c r="J769" s="574"/>
      <c r="K769" s="419"/>
      <c r="L769" s="280"/>
      <c r="M769"/>
      <c r="N769" s="280"/>
      <c r="O769"/>
      <c r="P769" s="280"/>
      <c r="S769"/>
      <c r="T769"/>
    </row>
    <row r="770" spans="1:20" x14ac:dyDescent="0.45">
      <c r="A770" s="285"/>
      <c r="B770" s="285"/>
      <c r="C770" s="285"/>
      <c r="D770" s="23"/>
      <c r="E770"/>
      <c r="F770" s="280"/>
      <c r="G770"/>
      <c r="H770" s="280"/>
      <c r="I770"/>
      <c r="J770" s="574"/>
      <c r="K770" s="419"/>
      <c r="L770" s="280"/>
      <c r="M770"/>
      <c r="N770" s="280"/>
      <c r="O770"/>
      <c r="P770" s="280"/>
      <c r="S770"/>
      <c r="T770"/>
    </row>
    <row r="771" spans="1:20" x14ac:dyDescent="0.45">
      <c r="A771" s="285"/>
      <c r="B771" s="285"/>
      <c r="C771" s="285"/>
      <c r="D771" s="23"/>
      <c r="E771"/>
      <c r="F771" s="280"/>
      <c r="G771"/>
      <c r="H771" s="280"/>
      <c r="I771"/>
      <c r="J771" s="574"/>
      <c r="K771" s="419"/>
      <c r="L771" s="280"/>
      <c r="M771"/>
      <c r="N771" s="280"/>
      <c r="O771"/>
      <c r="P771" s="280"/>
      <c r="S771"/>
      <c r="T771"/>
    </row>
    <row r="772" spans="1:20" x14ac:dyDescent="0.45">
      <c r="A772" s="285"/>
      <c r="B772" s="285"/>
      <c r="C772" s="285"/>
      <c r="D772" s="23"/>
      <c r="E772"/>
      <c r="F772" s="280"/>
      <c r="G772"/>
      <c r="H772" s="280"/>
      <c r="I772"/>
      <c r="J772" s="574"/>
      <c r="K772" s="419"/>
      <c r="L772" s="280"/>
      <c r="M772"/>
      <c r="N772" s="280"/>
      <c r="O772"/>
      <c r="P772" s="280"/>
      <c r="S772"/>
      <c r="T772"/>
    </row>
    <row r="773" spans="1:20" x14ac:dyDescent="0.45">
      <c r="A773" s="285"/>
      <c r="B773" s="285"/>
      <c r="C773" s="285"/>
      <c r="D773" s="23"/>
      <c r="E773"/>
      <c r="F773" s="280"/>
      <c r="G773"/>
      <c r="H773" s="280"/>
      <c r="I773"/>
      <c r="J773" s="574"/>
      <c r="K773" s="419"/>
      <c r="L773" s="280"/>
      <c r="M773"/>
      <c r="N773" s="280"/>
      <c r="O773"/>
      <c r="P773" s="280"/>
      <c r="S773"/>
      <c r="T773"/>
    </row>
    <row r="774" spans="1:20" x14ac:dyDescent="0.45">
      <c r="A774" s="285"/>
      <c r="B774" s="285"/>
      <c r="C774" s="285"/>
      <c r="D774" s="23"/>
      <c r="E774"/>
      <c r="F774" s="280"/>
      <c r="G774"/>
      <c r="H774" s="280"/>
      <c r="I774"/>
      <c r="J774" s="574"/>
      <c r="K774" s="419"/>
      <c r="L774" s="280"/>
      <c r="M774"/>
      <c r="N774" s="280"/>
      <c r="O774"/>
      <c r="P774" s="280"/>
      <c r="S774"/>
      <c r="T774"/>
    </row>
    <row r="775" spans="1:20" x14ac:dyDescent="0.45">
      <c r="A775" s="285"/>
      <c r="B775" s="285"/>
      <c r="C775" s="285"/>
      <c r="D775" s="23"/>
      <c r="E775"/>
      <c r="F775" s="280"/>
      <c r="G775"/>
      <c r="H775" s="280"/>
      <c r="I775"/>
      <c r="J775" s="574"/>
      <c r="K775" s="419"/>
      <c r="L775" s="280"/>
      <c r="M775"/>
      <c r="N775" s="280"/>
      <c r="O775"/>
      <c r="P775" s="280"/>
      <c r="S775"/>
      <c r="T775"/>
    </row>
    <row r="776" spans="1:20" x14ac:dyDescent="0.45">
      <c r="A776" s="285"/>
      <c r="B776" s="285"/>
      <c r="C776" s="285"/>
      <c r="D776" s="23"/>
      <c r="E776"/>
      <c r="F776" s="280"/>
      <c r="G776"/>
      <c r="H776" s="280"/>
      <c r="I776"/>
      <c r="J776" s="574"/>
      <c r="K776" s="419"/>
      <c r="L776" s="280"/>
      <c r="M776"/>
      <c r="N776" s="280"/>
      <c r="O776"/>
      <c r="P776" s="280"/>
      <c r="S776"/>
      <c r="T776"/>
    </row>
    <row r="777" spans="1:20" x14ac:dyDescent="0.45">
      <c r="A777" s="285"/>
      <c r="B777" s="285"/>
      <c r="C777" s="285"/>
      <c r="D777" s="23"/>
      <c r="E777"/>
      <c r="F777" s="280"/>
      <c r="G777"/>
      <c r="H777" s="280"/>
      <c r="I777"/>
      <c r="J777" s="574"/>
      <c r="K777" s="419"/>
      <c r="L777" s="280"/>
      <c r="M777"/>
      <c r="N777" s="280"/>
      <c r="O777"/>
      <c r="P777" s="280"/>
      <c r="S777"/>
      <c r="T777"/>
    </row>
    <row r="778" spans="1:20" x14ac:dyDescent="0.45">
      <c r="A778" s="285"/>
      <c r="B778" s="285"/>
      <c r="C778" s="285"/>
      <c r="D778" s="23"/>
      <c r="E778"/>
      <c r="F778" s="280"/>
      <c r="G778"/>
      <c r="H778" s="280"/>
      <c r="I778"/>
      <c r="J778" s="574"/>
      <c r="K778" s="419"/>
      <c r="L778" s="280"/>
      <c r="M778"/>
      <c r="N778" s="280"/>
      <c r="O778"/>
      <c r="P778" s="280"/>
      <c r="S778"/>
      <c r="T778"/>
    </row>
    <row r="779" spans="1:20" x14ac:dyDescent="0.45">
      <c r="A779" s="285"/>
      <c r="B779" s="285"/>
      <c r="C779" s="285"/>
      <c r="D779" s="23"/>
      <c r="E779"/>
      <c r="F779" s="280"/>
      <c r="G779"/>
      <c r="H779" s="280"/>
      <c r="I779"/>
      <c r="J779" s="574"/>
      <c r="K779" s="419"/>
      <c r="L779" s="280"/>
      <c r="M779"/>
      <c r="N779" s="280"/>
      <c r="O779"/>
      <c r="P779" s="280"/>
      <c r="S779"/>
      <c r="T779"/>
    </row>
    <row r="780" spans="1:20" x14ac:dyDescent="0.45">
      <c r="A780" s="285"/>
      <c r="B780" s="285"/>
      <c r="C780" s="285"/>
      <c r="D780" s="23"/>
      <c r="E780"/>
      <c r="F780" s="280"/>
      <c r="G780"/>
      <c r="H780" s="280"/>
      <c r="I780"/>
      <c r="J780" s="574"/>
      <c r="K780" s="419"/>
      <c r="L780" s="280"/>
      <c r="M780"/>
      <c r="N780" s="280"/>
      <c r="O780"/>
      <c r="P780" s="280"/>
      <c r="S780"/>
      <c r="T780"/>
    </row>
    <row r="781" spans="1:20" x14ac:dyDescent="0.45">
      <c r="A781" s="285"/>
      <c r="B781" s="285"/>
      <c r="C781" s="285"/>
      <c r="D781" s="23"/>
      <c r="E781"/>
      <c r="F781" s="280"/>
      <c r="G781"/>
      <c r="H781" s="280"/>
      <c r="I781"/>
      <c r="J781" s="574"/>
      <c r="K781" s="419"/>
      <c r="L781" s="280"/>
      <c r="M781"/>
      <c r="N781" s="280"/>
      <c r="O781"/>
      <c r="P781" s="280"/>
      <c r="S781"/>
      <c r="T781"/>
    </row>
    <row r="782" spans="1:20" x14ac:dyDescent="0.45">
      <c r="A782" s="285"/>
      <c r="B782" s="285"/>
      <c r="C782" s="285"/>
      <c r="D782" s="23"/>
      <c r="E782"/>
      <c r="F782" s="280"/>
      <c r="G782"/>
      <c r="H782" s="280"/>
      <c r="I782"/>
      <c r="J782" s="574"/>
      <c r="K782" s="419"/>
      <c r="L782" s="280"/>
      <c r="M782"/>
      <c r="N782" s="280"/>
      <c r="O782"/>
      <c r="P782" s="280"/>
      <c r="S782"/>
      <c r="T782"/>
    </row>
    <row r="783" spans="1:20" x14ac:dyDescent="0.45">
      <c r="A783" s="285"/>
      <c r="B783" s="285"/>
      <c r="C783" s="285"/>
      <c r="D783" s="23"/>
      <c r="E783"/>
      <c r="F783" s="280"/>
      <c r="G783"/>
      <c r="H783" s="280"/>
      <c r="I783"/>
      <c r="J783" s="574"/>
      <c r="K783" s="419"/>
      <c r="L783" s="280"/>
      <c r="M783"/>
      <c r="N783" s="280"/>
      <c r="O783"/>
      <c r="P783" s="280"/>
      <c r="S783"/>
      <c r="T783"/>
    </row>
    <row r="784" spans="1:20" x14ac:dyDescent="0.45">
      <c r="A784" s="285"/>
      <c r="B784" s="285"/>
      <c r="C784" s="285"/>
      <c r="D784" s="23"/>
      <c r="E784"/>
      <c r="F784" s="280"/>
      <c r="G784"/>
      <c r="H784" s="280"/>
      <c r="I784"/>
      <c r="J784" s="574"/>
      <c r="K784" s="419"/>
      <c r="L784" s="280"/>
      <c r="M784"/>
      <c r="N784" s="280"/>
      <c r="O784"/>
      <c r="P784" s="280"/>
      <c r="S784"/>
      <c r="T784"/>
    </row>
    <row r="785" spans="1:20" x14ac:dyDescent="0.45">
      <c r="A785" s="285"/>
      <c r="B785" s="285"/>
      <c r="C785" s="285"/>
      <c r="D785" s="23"/>
      <c r="E785"/>
      <c r="F785" s="280"/>
      <c r="G785"/>
      <c r="H785" s="280"/>
      <c r="I785"/>
      <c r="J785" s="574"/>
      <c r="K785" s="419"/>
      <c r="L785" s="280"/>
      <c r="M785"/>
      <c r="N785" s="280"/>
      <c r="O785"/>
      <c r="P785" s="280"/>
      <c r="S785"/>
      <c r="T785"/>
    </row>
    <row r="786" spans="1:20" x14ac:dyDescent="0.45">
      <c r="A786" s="285"/>
      <c r="B786" s="285"/>
      <c r="C786" s="285"/>
      <c r="D786" s="23"/>
      <c r="E786"/>
      <c r="F786" s="280"/>
      <c r="G786"/>
      <c r="H786" s="280"/>
      <c r="I786"/>
      <c r="J786" s="574"/>
      <c r="K786" s="419"/>
      <c r="L786" s="280"/>
      <c r="M786"/>
      <c r="N786" s="280"/>
      <c r="O786"/>
      <c r="P786" s="280"/>
      <c r="S786"/>
      <c r="T786"/>
    </row>
    <row r="787" spans="1:20" x14ac:dyDescent="0.45">
      <c r="A787" s="285"/>
      <c r="B787" s="285"/>
      <c r="C787" s="285"/>
      <c r="D787" s="23"/>
      <c r="E787"/>
      <c r="F787" s="280"/>
      <c r="G787"/>
      <c r="H787" s="280"/>
      <c r="I787"/>
      <c r="J787" s="574"/>
      <c r="K787" s="419"/>
      <c r="L787" s="280"/>
      <c r="M787"/>
      <c r="N787" s="280"/>
      <c r="O787"/>
      <c r="P787" s="280"/>
      <c r="S787"/>
      <c r="T787"/>
    </row>
    <row r="788" spans="1:20" x14ac:dyDescent="0.45">
      <c r="A788" s="285"/>
      <c r="B788" s="285"/>
      <c r="C788" s="285"/>
      <c r="D788" s="23"/>
      <c r="E788"/>
      <c r="F788" s="280"/>
      <c r="G788"/>
      <c r="H788" s="280"/>
      <c r="I788"/>
      <c r="J788" s="574"/>
      <c r="K788" s="419"/>
      <c r="L788" s="280"/>
      <c r="M788"/>
      <c r="N788" s="280"/>
      <c r="O788"/>
      <c r="P788" s="280"/>
      <c r="S788"/>
      <c r="T788"/>
    </row>
    <row r="789" spans="1:20" x14ac:dyDescent="0.45">
      <c r="A789" s="285"/>
      <c r="B789" s="285"/>
      <c r="C789" s="285"/>
      <c r="D789" s="23"/>
      <c r="E789"/>
      <c r="F789" s="280"/>
      <c r="G789"/>
      <c r="H789" s="280"/>
      <c r="I789"/>
      <c r="J789" s="574"/>
      <c r="K789" s="419"/>
      <c r="L789" s="280"/>
      <c r="M789"/>
      <c r="N789" s="280"/>
      <c r="O789"/>
      <c r="P789" s="280"/>
      <c r="S789"/>
      <c r="T789"/>
    </row>
    <row r="790" spans="1:20" x14ac:dyDescent="0.45">
      <c r="A790" s="285"/>
      <c r="B790" s="285"/>
      <c r="C790" s="285"/>
      <c r="D790" s="23"/>
      <c r="E790"/>
      <c r="F790" s="280"/>
      <c r="G790"/>
      <c r="H790" s="280"/>
      <c r="I790"/>
      <c r="J790" s="574"/>
      <c r="K790" s="419"/>
      <c r="L790" s="280"/>
      <c r="M790"/>
      <c r="N790" s="280"/>
      <c r="O790"/>
      <c r="P790" s="280"/>
      <c r="S790"/>
      <c r="T790"/>
    </row>
    <row r="791" spans="1:20" x14ac:dyDescent="0.45">
      <c r="A791" s="285"/>
      <c r="B791" s="285"/>
      <c r="C791" s="285"/>
      <c r="D791" s="23"/>
      <c r="E791"/>
      <c r="F791" s="280"/>
      <c r="G791"/>
      <c r="H791" s="280"/>
      <c r="I791"/>
      <c r="J791" s="574"/>
      <c r="K791" s="419"/>
      <c r="L791" s="280"/>
      <c r="M791"/>
      <c r="N791" s="280"/>
      <c r="O791"/>
      <c r="P791" s="280"/>
      <c r="S791"/>
      <c r="T791"/>
    </row>
    <row r="792" spans="1:20" x14ac:dyDescent="0.45">
      <c r="A792" s="285"/>
      <c r="B792" s="285"/>
      <c r="C792" s="285"/>
      <c r="D792" s="23"/>
      <c r="E792"/>
      <c r="F792" s="280"/>
      <c r="G792"/>
      <c r="H792" s="280"/>
      <c r="I792"/>
      <c r="J792" s="574"/>
      <c r="K792" s="419"/>
      <c r="L792" s="280"/>
      <c r="M792"/>
      <c r="N792" s="280"/>
      <c r="O792"/>
      <c r="P792" s="280"/>
      <c r="S792"/>
      <c r="T792"/>
    </row>
    <row r="793" spans="1:20" x14ac:dyDescent="0.45">
      <c r="A793" s="285"/>
      <c r="B793" s="285"/>
      <c r="C793" s="285"/>
      <c r="D793" s="23"/>
      <c r="E793"/>
      <c r="F793" s="280"/>
      <c r="G793"/>
      <c r="H793" s="280"/>
      <c r="I793"/>
      <c r="J793" s="574"/>
      <c r="K793" s="419"/>
      <c r="L793" s="280"/>
      <c r="M793"/>
      <c r="N793" s="280"/>
      <c r="O793"/>
      <c r="P793" s="280"/>
      <c r="S793"/>
      <c r="T793"/>
    </row>
    <row r="794" spans="1:20" x14ac:dyDescent="0.45">
      <c r="A794" s="285"/>
      <c r="B794" s="285"/>
      <c r="C794" s="285"/>
      <c r="D794" s="23"/>
      <c r="E794"/>
      <c r="F794" s="280"/>
      <c r="G794"/>
      <c r="H794" s="280"/>
      <c r="I794"/>
      <c r="J794" s="574"/>
      <c r="K794" s="419"/>
      <c r="L794" s="280"/>
      <c r="M794"/>
      <c r="N794" s="280"/>
      <c r="O794"/>
      <c r="P794" s="280"/>
      <c r="S794"/>
      <c r="T794"/>
    </row>
    <row r="795" spans="1:20" x14ac:dyDescent="0.45">
      <c r="A795" s="285"/>
      <c r="B795" s="285"/>
      <c r="C795" s="285"/>
      <c r="D795" s="23"/>
      <c r="E795"/>
      <c r="F795" s="280"/>
      <c r="G795"/>
      <c r="H795" s="280"/>
      <c r="I795"/>
      <c r="J795" s="574"/>
      <c r="K795" s="419"/>
      <c r="L795" s="280"/>
      <c r="M795"/>
      <c r="N795" s="280"/>
      <c r="O795"/>
      <c r="P795" s="280"/>
      <c r="S795"/>
      <c r="T795"/>
    </row>
    <row r="796" spans="1:20" x14ac:dyDescent="0.45">
      <c r="A796" s="285"/>
      <c r="B796" s="285"/>
      <c r="C796" s="285"/>
      <c r="D796" s="23"/>
      <c r="E796"/>
      <c r="F796" s="280"/>
      <c r="G796"/>
      <c r="H796" s="280"/>
      <c r="I796"/>
      <c r="J796" s="574"/>
      <c r="K796" s="419"/>
      <c r="L796" s="280"/>
      <c r="M796"/>
      <c r="N796" s="280"/>
      <c r="O796"/>
      <c r="P796" s="280"/>
      <c r="S796"/>
      <c r="T796"/>
    </row>
    <row r="797" spans="1:20" x14ac:dyDescent="0.45">
      <c r="A797" s="285"/>
      <c r="B797" s="285"/>
      <c r="C797" s="285"/>
      <c r="D797" s="23"/>
      <c r="E797"/>
      <c r="F797" s="280"/>
      <c r="G797"/>
      <c r="H797" s="280"/>
      <c r="I797"/>
      <c r="J797" s="574"/>
      <c r="K797" s="419"/>
      <c r="L797" s="280"/>
      <c r="M797"/>
      <c r="N797" s="280"/>
      <c r="O797"/>
      <c r="P797" s="280"/>
      <c r="S797"/>
      <c r="T797"/>
    </row>
    <row r="798" spans="1:20" x14ac:dyDescent="0.45">
      <c r="A798" s="285"/>
      <c r="B798" s="285"/>
      <c r="C798" s="285"/>
      <c r="D798" s="23"/>
      <c r="E798"/>
      <c r="F798" s="280"/>
      <c r="G798"/>
      <c r="H798" s="280"/>
      <c r="I798"/>
      <c r="J798" s="574"/>
      <c r="K798" s="419"/>
      <c r="L798" s="280"/>
      <c r="M798"/>
      <c r="N798" s="280"/>
      <c r="O798"/>
      <c r="P798" s="280"/>
      <c r="S798"/>
      <c r="T798"/>
    </row>
    <row r="799" spans="1:20" x14ac:dyDescent="0.45">
      <c r="A799" s="285"/>
      <c r="B799" s="285"/>
      <c r="C799" s="285"/>
      <c r="D799" s="23"/>
      <c r="E799"/>
      <c r="F799" s="280"/>
      <c r="G799"/>
      <c r="H799" s="280"/>
      <c r="I799"/>
      <c r="J799" s="574"/>
      <c r="K799" s="419"/>
      <c r="L799" s="280"/>
      <c r="M799"/>
      <c r="N799" s="280"/>
      <c r="O799"/>
      <c r="P799" s="280"/>
      <c r="S799"/>
      <c r="T799"/>
    </row>
    <row r="800" spans="1:20" x14ac:dyDescent="0.45">
      <c r="A800" s="285"/>
      <c r="B800" s="285"/>
      <c r="C800" s="285"/>
      <c r="D800" s="23"/>
      <c r="E800"/>
      <c r="F800" s="280"/>
      <c r="G800"/>
      <c r="H800" s="280"/>
      <c r="I800"/>
      <c r="J800" s="574"/>
      <c r="K800" s="419"/>
      <c r="L800" s="280"/>
      <c r="M800"/>
      <c r="N800" s="280"/>
      <c r="O800"/>
      <c r="P800" s="280"/>
      <c r="S800"/>
      <c r="T800"/>
    </row>
    <row r="801" spans="1:20" x14ac:dyDescent="0.45">
      <c r="A801" s="285"/>
      <c r="B801" s="285"/>
      <c r="C801" s="285"/>
      <c r="D801" s="23"/>
      <c r="E801"/>
      <c r="F801" s="280"/>
      <c r="G801"/>
      <c r="H801" s="280"/>
      <c r="I801"/>
      <c r="J801" s="574"/>
      <c r="K801" s="419"/>
      <c r="L801" s="280"/>
      <c r="M801"/>
      <c r="N801" s="280"/>
      <c r="O801"/>
      <c r="P801" s="280"/>
      <c r="S801"/>
      <c r="T801"/>
    </row>
    <row r="802" spans="1:20" x14ac:dyDescent="0.45">
      <c r="A802" s="285"/>
      <c r="B802" s="285"/>
      <c r="C802" s="285"/>
      <c r="D802" s="23"/>
      <c r="E802"/>
      <c r="F802" s="280"/>
      <c r="G802"/>
      <c r="H802" s="280"/>
      <c r="I802"/>
      <c r="J802" s="574"/>
      <c r="K802" s="419"/>
      <c r="L802" s="280"/>
      <c r="M802"/>
      <c r="N802" s="280"/>
      <c r="O802"/>
      <c r="P802" s="280"/>
      <c r="S802"/>
      <c r="T802"/>
    </row>
    <row r="803" spans="1:20" x14ac:dyDescent="0.45">
      <c r="A803" s="285"/>
      <c r="B803" s="285"/>
      <c r="C803" s="285"/>
      <c r="D803" s="23"/>
      <c r="E803"/>
      <c r="F803" s="280"/>
      <c r="G803"/>
      <c r="H803" s="280"/>
      <c r="I803"/>
      <c r="J803" s="574"/>
      <c r="K803" s="419"/>
      <c r="L803" s="280"/>
      <c r="M803"/>
      <c r="N803" s="280"/>
      <c r="O803"/>
      <c r="P803" s="280"/>
      <c r="S803"/>
      <c r="T803"/>
    </row>
    <row r="804" spans="1:20" x14ac:dyDescent="0.45">
      <c r="A804" s="285"/>
      <c r="B804" s="285"/>
      <c r="C804" s="285"/>
      <c r="D804" s="23"/>
      <c r="E804"/>
      <c r="F804" s="280"/>
      <c r="G804"/>
      <c r="H804" s="280"/>
      <c r="I804"/>
      <c r="J804" s="574"/>
      <c r="K804" s="419"/>
      <c r="L804" s="280"/>
      <c r="M804"/>
      <c r="N804" s="280"/>
      <c r="O804"/>
      <c r="P804" s="280"/>
      <c r="S804"/>
      <c r="T804"/>
    </row>
    <row r="805" spans="1:20" x14ac:dyDescent="0.45">
      <c r="A805" s="285"/>
      <c r="B805" s="285"/>
      <c r="C805" s="285"/>
      <c r="D805" s="23"/>
      <c r="E805"/>
      <c r="F805" s="280"/>
      <c r="G805"/>
      <c r="H805" s="280"/>
      <c r="I805"/>
      <c r="J805" s="574"/>
      <c r="K805" s="419"/>
      <c r="L805" s="280"/>
      <c r="M805"/>
      <c r="N805" s="280"/>
      <c r="O805"/>
      <c r="P805" s="280"/>
      <c r="S805"/>
      <c r="T805"/>
    </row>
    <row r="806" spans="1:20" x14ac:dyDescent="0.45">
      <c r="A806" s="285"/>
      <c r="B806" s="285"/>
      <c r="C806" s="285"/>
      <c r="D806" s="23"/>
      <c r="E806"/>
      <c r="F806" s="280"/>
      <c r="G806"/>
      <c r="H806" s="280"/>
      <c r="I806"/>
      <c r="J806" s="574"/>
      <c r="K806" s="419"/>
      <c r="L806" s="280"/>
      <c r="M806"/>
      <c r="N806" s="280"/>
      <c r="O806"/>
      <c r="P806" s="280"/>
      <c r="S806"/>
      <c r="T806"/>
    </row>
    <row r="807" spans="1:20" x14ac:dyDescent="0.45">
      <c r="A807" s="285"/>
      <c r="B807" s="285"/>
      <c r="C807" s="285"/>
      <c r="D807" s="23"/>
      <c r="E807"/>
      <c r="F807" s="280"/>
      <c r="G807"/>
      <c r="H807" s="280"/>
      <c r="I807"/>
      <c r="J807" s="574"/>
      <c r="K807" s="419"/>
      <c r="L807" s="280"/>
      <c r="M807"/>
      <c r="N807" s="280"/>
      <c r="O807"/>
      <c r="P807" s="280"/>
      <c r="S807"/>
      <c r="T807"/>
    </row>
    <row r="808" spans="1:20" x14ac:dyDescent="0.45">
      <c r="A808" s="285"/>
      <c r="B808" s="285"/>
      <c r="C808" s="285"/>
      <c r="D808" s="23"/>
      <c r="E808"/>
      <c r="F808" s="280"/>
      <c r="G808"/>
      <c r="H808" s="280"/>
      <c r="I808"/>
      <c r="J808" s="574"/>
      <c r="K808" s="419"/>
      <c r="L808" s="280"/>
      <c r="M808"/>
      <c r="N808" s="280"/>
      <c r="O808"/>
      <c r="P808" s="280"/>
      <c r="S808"/>
      <c r="T808"/>
    </row>
    <row r="809" spans="1:20" x14ac:dyDescent="0.45">
      <c r="A809" s="285"/>
      <c r="B809" s="285"/>
      <c r="C809" s="285"/>
      <c r="D809" s="23"/>
      <c r="E809"/>
      <c r="F809" s="280"/>
      <c r="G809"/>
      <c r="H809" s="280"/>
      <c r="I809"/>
      <c r="J809" s="574"/>
      <c r="K809" s="419"/>
      <c r="L809" s="280"/>
      <c r="M809"/>
      <c r="N809" s="280"/>
      <c r="O809"/>
      <c r="P809" s="280"/>
      <c r="S809"/>
      <c r="T809"/>
    </row>
    <row r="810" spans="1:20" x14ac:dyDescent="0.45">
      <c r="A810" s="285"/>
      <c r="B810" s="285"/>
      <c r="C810" s="285"/>
      <c r="D810" s="23"/>
      <c r="E810"/>
      <c r="F810" s="280"/>
      <c r="G810"/>
      <c r="H810" s="280"/>
      <c r="I810"/>
      <c r="J810" s="574"/>
      <c r="K810" s="419"/>
      <c r="L810" s="280"/>
      <c r="M810"/>
      <c r="N810" s="280"/>
      <c r="O810"/>
      <c r="P810" s="280"/>
      <c r="S810"/>
      <c r="T810"/>
    </row>
    <row r="811" spans="1:20" x14ac:dyDescent="0.45">
      <c r="A811" s="285"/>
      <c r="B811" s="285"/>
      <c r="C811" s="285"/>
      <c r="D811" s="23"/>
      <c r="E811"/>
      <c r="F811" s="280"/>
      <c r="G811"/>
      <c r="H811" s="280"/>
      <c r="I811"/>
      <c r="J811" s="574"/>
      <c r="K811" s="419"/>
      <c r="L811" s="280"/>
      <c r="M811"/>
      <c r="N811" s="280"/>
      <c r="O811"/>
      <c r="P811" s="280"/>
      <c r="S811"/>
      <c r="T811"/>
    </row>
    <row r="812" spans="1:20" x14ac:dyDescent="0.45">
      <c r="A812" s="285"/>
      <c r="B812" s="285"/>
      <c r="C812" s="285"/>
      <c r="D812" s="23"/>
      <c r="E812"/>
      <c r="F812" s="280"/>
      <c r="G812"/>
      <c r="H812" s="280"/>
      <c r="I812"/>
      <c r="J812" s="574"/>
      <c r="K812" s="419"/>
      <c r="L812" s="280"/>
      <c r="M812"/>
      <c r="N812" s="280"/>
      <c r="O812"/>
      <c r="P812" s="280"/>
      <c r="S812"/>
      <c r="T812"/>
    </row>
    <row r="813" spans="1:20" x14ac:dyDescent="0.45">
      <c r="A813" s="285"/>
      <c r="B813" s="285"/>
      <c r="C813" s="285"/>
      <c r="D813" s="23"/>
      <c r="E813"/>
      <c r="F813" s="280"/>
      <c r="G813"/>
      <c r="H813" s="280"/>
      <c r="I813"/>
      <c r="J813" s="574"/>
      <c r="K813" s="419"/>
      <c r="L813" s="280"/>
      <c r="M813"/>
      <c r="N813" s="280"/>
      <c r="O813"/>
      <c r="P813" s="280"/>
      <c r="S813"/>
      <c r="T813"/>
    </row>
    <row r="814" spans="1:20" x14ac:dyDescent="0.45">
      <c r="A814" s="285"/>
      <c r="B814" s="285"/>
      <c r="C814" s="285"/>
      <c r="D814" s="23"/>
      <c r="E814"/>
      <c r="F814" s="280"/>
      <c r="G814"/>
      <c r="H814" s="280"/>
      <c r="I814"/>
      <c r="J814" s="574"/>
      <c r="K814" s="419"/>
      <c r="L814" s="280"/>
      <c r="M814"/>
      <c r="N814" s="280"/>
      <c r="O814"/>
      <c r="P814" s="280"/>
      <c r="S814"/>
      <c r="T814"/>
    </row>
    <row r="815" spans="1:20" x14ac:dyDescent="0.45">
      <c r="A815" s="285"/>
      <c r="B815" s="285"/>
      <c r="C815" s="285"/>
      <c r="D815" s="23"/>
      <c r="E815"/>
      <c r="F815" s="280"/>
      <c r="G815"/>
      <c r="H815" s="280"/>
      <c r="I815"/>
      <c r="J815" s="574"/>
      <c r="K815" s="419"/>
      <c r="L815" s="280"/>
      <c r="M815"/>
      <c r="N815" s="280"/>
      <c r="O815"/>
      <c r="P815" s="280"/>
      <c r="S815"/>
      <c r="T815"/>
    </row>
    <row r="816" spans="1:20" x14ac:dyDescent="0.45">
      <c r="A816" s="285"/>
      <c r="B816" s="285"/>
      <c r="C816" s="285"/>
      <c r="D816" s="23"/>
      <c r="E816"/>
      <c r="F816" s="280"/>
      <c r="G816"/>
      <c r="H816" s="280"/>
      <c r="I816"/>
      <c r="J816" s="574"/>
      <c r="K816" s="419"/>
      <c r="L816" s="280"/>
      <c r="M816"/>
      <c r="N816" s="280"/>
      <c r="O816"/>
      <c r="P816" s="280"/>
      <c r="S816"/>
      <c r="T816"/>
    </row>
    <row r="817" spans="1:20" x14ac:dyDescent="0.45">
      <c r="A817" s="285"/>
      <c r="B817" s="285"/>
      <c r="C817" s="285"/>
      <c r="D817" s="23"/>
      <c r="E817"/>
      <c r="F817" s="280"/>
      <c r="G817"/>
      <c r="H817" s="280"/>
      <c r="I817"/>
      <c r="J817" s="574"/>
      <c r="K817" s="419"/>
      <c r="L817" s="280"/>
      <c r="M817"/>
      <c r="N817" s="280"/>
      <c r="O817"/>
      <c r="P817" s="280"/>
      <c r="S817"/>
      <c r="T817"/>
    </row>
    <row r="818" spans="1:20" x14ac:dyDescent="0.45">
      <c r="A818" s="285"/>
      <c r="B818" s="285"/>
      <c r="C818" s="285"/>
      <c r="D818" s="23"/>
      <c r="E818"/>
      <c r="F818" s="280"/>
      <c r="G818"/>
      <c r="H818" s="280"/>
      <c r="I818"/>
      <c r="J818" s="574"/>
      <c r="K818" s="419"/>
      <c r="L818" s="280"/>
      <c r="M818"/>
      <c r="N818" s="280"/>
      <c r="O818"/>
      <c r="P818" s="280"/>
      <c r="S818"/>
      <c r="T818"/>
    </row>
    <row r="819" spans="1:20" x14ac:dyDescent="0.45">
      <c r="A819" s="285"/>
      <c r="B819" s="285"/>
      <c r="C819" s="285"/>
      <c r="D819" s="23"/>
      <c r="E819"/>
      <c r="F819" s="280"/>
      <c r="G819"/>
      <c r="H819" s="280"/>
      <c r="I819"/>
      <c r="J819" s="574"/>
      <c r="K819" s="419"/>
      <c r="L819" s="280"/>
      <c r="M819"/>
      <c r="N819" s="280"/>
      <c r="O819"/>
      <c r="P819" s="280"/>
      <c r="S819"/>
      <c r="T819"/>
    </row>
    <row r="820" spans="1:20" x14ac:dyDescent="0.45">
      <c r="A820" s="285"/>
      <c r="B820" s="285"/>
      <c r="C820" s="285"/>
      <c r="D820" s="23"/>
      <c r="E820"/>
      <c r="F820" s="280"/>
      <c r="G820"/>
      <c r="H820" s="280"/>
      <c r="I820"/>
      <c r="J820" s="574"/>
      <c r="K820" s="419"/>
      <c r="L820" s="280"/>
      <c r="M820"/>
      <c r="N820" s="280"/>
      <c r="O820"/>
      <c r="P820" s="280"/>
      <c r="S820"/>
      <c r="T820"/>
    </row>
    <row r="821" spans="1:20" x14ac:dyDescent="0.45">
      <c r="A821" s="285"/>
      <c r="B821" s="285"/>
      <c r="C821" s="285"/>
      <c r="D821" s="23"/>
      <c r="E821"/>
      <c r="F821" s="280"/>
      <c r="G821"/>
      <c r="H821" s="280"/>
      <c r="I821"/>
      <c r="J821" s="574"/>
      <c r="K821" s="419"/>
      <c r="L821" s="280"/>
      <c r="M821"/>
      <c r="N821" s="280"/>
      <c r="O821"/>
      <c r="P821" s="280"/>
      <c r="S821"/>
      <c r="T821"/>
    </row>
    <row r="822" spans="1:20" x14ac:dyDescent="0.45">
      <c r="A822" s="285"/>
      <c r="B822" s="285"/>
      <c r="C822" s="285"/>
      <c r="D822" s="23"/>
      <c r="E822"/>
      <c r="F822" s="280"/>
      <c r="G822"/>
      <c r="H822" s="280"/>
      <c r="I822"/>
      <c r="J822" s="574"/>
      <c r="K822" s="419"/>
      <c r="L822" s="280"/>
      <c r="M822"/>
      <c r="N822" s="280"/>
      <c r="O822"/>
      <c r="P822" s="280"/>
      <c r="S822"/>
      <c r="T822"/>
    </row>
    <row r="823" spans="1:20" x14ac:dyDescent="0.45">
      <c r="A823" s="285"/>
      <c r="B823" s="285"/>
      <c r="C823" s="285"/>
      <c r="D823" s="23"/>
      <c r="E823"/>
      <c r="F823" s="280"/>
      <c r="G823"/>
      <c r="H823" s="280"/>
      <c r="I823"/>
      <c r="J823" s="574"/>
      <c r="K823" s="419"/>
      <c r="L823" s="280"/>
      <c r="M823"/>
      <c r="N823" s="280"/>
      <c r="O823"/>
      <c r="P823" s="280"/>
      <c r="S823"/>
      <c r="T823"/>
    </row>
    <row r="824" spans="1:20" x14ac:dyDescent="0.45">
      <c r="A824" s="285"/>
      <c r="B824" s="285"/>
      <c r="C824" s="285"/>
      <c r="D824" s="23"/>
      <c r="E824"/>
      <c r="F824" s="280"/>
      <c r="G824"/>
      <c r="H824" s="280"/>
      <c r="I824"/>
      <c r="J824" s="574"/>
      <c r="K824" s="419"/>
      <c r="L824" s="280"/>
      <c r="M824"/>
      <c r="N824" s="280"/>
      <c r="O824"/>
      <c r="P824" s="280"/>
      <c r="S824"/>
      <c r="T824"/>
    </row>
    <row r="825" spans="1:20" x14ac:dyDescent="0.45">
      <c r="A825" s="285"/>
      <c r="B825" s="285"/>
      <c r="C825" s="285"/>
      <c r="D825" s="23"/>
      <c r="E825"/>
      <c r="F825" s="280"/>
      <c r="G825"/>
      <c r="H825" s="280"/>
      <c r="I825"/>
      <c r="J825" s="574"/>
      <c r="K825" s="419"/>
      <c r="L825" s="280"/>
      <c r="M825"/>
      <c r="N825" s="280"/>
      <c r="O825"/>
      <c r="P825" s="280"/>
      <c r="S825"/>
      <c r="T825"/>
    </row>
    <row r="826" spans="1:20" x14ac:dyDescent="0.45">
      <c r="A826" s="285"/>
      <c r="B826" s="285"/>
      <c r="C826" s="285"/>
      <c r="D826" s="23"/>
      <c r="E826"/>
      <c r="F826" s="280"/>
      <c r="G826"/>
      <c r="H826" s="280"/>
      <c r="I826"/>
      <c r="J826" s="574"/>
      <c r="K826" s="419"/>
      <c r="L826" s="280"/>
      <c r="M826"/>
      <c r="N826" s="280"/>
      <c r="O826"/>
      <c r="P826" s="280"/>
      <c r="S826"/>
      <c r="T826"/>
    </row>
    <row r="827" spans="1:20" x14ac:dyDescent="0.45">
      <c r="A827" s="285"/>
      <c r="B827" s="285"/>
      <c r="C827" s="285"/>
      <c r="D827" s="23"/>
      <c r="E827"/>
      <c r="F827" s="280"/>
      <c r="G827"/>
      <c r="H827" s="280"/>
      <c r="I827"/>
      <c r="J827" s="574"/>
      <c r="K827" s="419"/>
      <c r="L827" s="280"/>
      <c r="M827"/>
      <c r="N827" s="280"/>
      <c r="O827"/>
      <c r="P827" s="280"/>
      <c r="S827"/>
      <c r="T827"/>
    </row>
    <row r="828" spans="1:20" x14ac:dyDescent="0.45">
      <c r="A828" s="285"/>
      <c r="B828" s="285"/>
      <c r="C828" s="285"/>
      <c r="D828" s="23"/>
      <c r="E828"/>
      <c r="F828" s="280"/>
      <c r="G828"/>
      <c r="H828" s="280"/>
      <c r="I828"/>
      <c r="J828" s="574"/>
      <c r="K828" s="419"/>
      <c r="L828" s="280"/>
      <c r="M828"/>
      <c r="N828" s="280"/>
      <c r="O828"/>
      <c r="P828" s="280"/>
      <c r="S828"/>
      <c r="T828"/>
    </row>
    <row r="829" spans="1:20" x14ac:dyDescent="0.45">
      <c r="A829" s="285"/>
      <c r="B829" s="285"/>
      <c r="C829" s="285"/>
      <c r="D829" s="23"/>
      <c r="E829"/>
      <c r="F829" s="280"/>
      <c r="G829"/>
      <c r="H829" s="280"/>
      <c r="I829"/>
      <c r="J829" s="574"/>
      <c r="K829" s="419"/>
      <c r="L829" s="280"/>
      <c r="M829"/>
      <c r="N829" s="280"/>
      <c r="O829"/>
      <c r="P829" s="280"/>
      <c r="S829"/>
      <c r="T829"/>
    </row>
    <row r="830" spans="1:20" x14ac:dyDescent="0.45">
      <c r="A830" s="285"/>
      <c r="B830" s="285"/>
      <c r="C830" s="285"/>
      <c r="D830" s="23"/>
      <c r="E830"/>
      <c r="F830" s="280"/>
      <c r="G830"/>
      <c r="H830" s="280"/>
      <c r="I830"/>
      <c r="J830" s="574"/>
      <c r="K830" s="419"/>
      <c r="L830" s="280"/>
      <c r="M830"/>
      <c r="N830" s="280"/>
      <c r="O830"/>
      <c r="P830" s="280"/>
      <c r="S830"/>
      <c r="T830"/>
    </row>
    <row r="831" spans="1:20" x14ac:dyDescent="0.45">
      <c r="A831" s="285"/>
      <c r="B831" s="285"/>
      <c r="C831" s="285"/>
      <c r="D831" s="23"/>
      <c r="E831"/>
      <c r="F831" s="280"/>
      <c r="G831"/>
      <c r="H831" s="280"/>
      <c r="I831"/>
      <c r="J831" s="574"/>
      <c r="K831" s="419"/>
      <c r="L831" s="280"/>
      <c r="M831"/>
      <c r="N831" s="280"/>
      <c r="O831"/>
      <c r="P831" s="280"/>
      <c r="S831"/>
      <c r="T831"/>
    </row>
    <row r="832" spans="1:20" x14ac:dyDescent="0.45">
      <c r="A832" s="285"/>
      <c r="B832" s="285"/>
      <c r="C832" s="285"/>
      <c r="D832" s="23"/>
      <c r="E832"/>
      <c r="F832" s="280"/>
      <c r="G832"/>
      <c r="H832" s="280"/>
      <c r="I832"/>
      <c r="J832" s="574"/>
      <c r="K832" s="419"/>
      <c r="L832" s="280"/>
      <c r="M832"/>
      <c r="N832" s="280"/>
      <c r="O832"/>
      <c r="P832" s="280"/>
      <c r="S832"/>
      <c r="T832"/>
    </row>
    <row r="833" spans="1:20" x14ac:dyDescent="0.45">
      <c r="A833" s="285"/>
      <c r="B833" s="285"/>
      <c r="C833" s="285"/>
      <c r="D833" s="23"/>
      <c r="E833"/>
      <c r="F833" s="280"/>
      <c r="G833"/>
      <c r="H833" s="280"/>
      <c r="I833"/>
      <c r="J833" s="574"/>
      <c r="K833" s="419"/>
      <c r="L833" s="280"/>
      <c r="M833"/>
      <c r="N833" s="280"/>
      <c r="O833"/>
      <c r="P833" s="280"/>
      <c r="S833"/>
      <c r="T833"/>
    </row>
    <row r="834" spans="1:20" x14ac:dyDescent="0.45">
      <c r="A834" s="285"/>
      <c r="B834" s="285"/>
      <c r="C834" s="285"/>
      <c r="D834" s="23"/>
      <c r="E834"/>
      <c r="F834" s="280"/>
      <c r="G834"/>
      <c r="H834" s="280"/>
      <c r="I834"/>
      <c r="J834" s="574"/>
      <c r="K834" s="419"/>
      <c r="L834" s="280"/>
      <c r="M834"/>
      <c r="N834" s="280"/>
      <c r="O834"/>
      <c r="P834" s="280"/>
      <c r="S834"/>
      <c r="T834"/>
    </row>
    <row r="835" spans="1:20" x14ac:dyDescent="0.45">
      <c r="A835" s="285"/>
      <c r="B835" s="285"/>
      <c r="C835" s="285"/>
      <c r="D835" s="23"/>
      <c r="E835"/>
      <c r="F835" s="280"/>
      <c r="G835"/>
      <c r="H835" s="280"/>
      <c r="I835"/>
      <c r="J835" s="574"/>
      <c r="K835" s="419"/>
      <c r="L835" s="280"/>
      <c r="M835"/>
      <c r="N835" s="280"/>
      <c r="O835"/>
      <c r="P835" s="280"/>
      <c r="S835"/>
      <c r="T835"/>
    </row>
    <row r="836" spans="1:20" x14ac:dyDescent="0.45">
      <c r="A836" s="285"/>
      <c r="B836" s="285"/>
      <c r="C836" s="285"/>
      <c r="D836" s="23"/>
      <c r="E836"/>
      <c r="F836" s="280"/>
      <c r="G836"/>
      <c r="H836" s="280"/>
      <c r="I836"/>
      <c r="J836" s="574"/>
      <c r="K836" s="419"/>
      <c r="L836" s="280"/>
      <c r="M836"/>
      <c r="N836" s="280"/>
      <c r="O836"/>
      <c r="P836" s="280"/>
      <c r="S836"/>
      <c r="T836"/>
    </row>
    <row r="837" spans="1:20" x14ac:dyDescent="0.45">
      <c r="A837" s="285"/>
      <c r="B837" s="285"/>
      <c r="C837" s="285"/>
      <c r="D837" s="23"/>
      <c r="E837"/>
      <c r="F837" s="280"/>
      <c r="G837"/>
      <c r="H837" s="280"/>
      <c r="I837"/>
      <c r="J837" s="574"/>
      <c r="K837" s="419"/>
      <c r="L837" s="280"/>
      <c r="M837"/>
      <c r="N837" s="280"/>
      <c r="O837"/>
      <c r="P837" s="280"/>
      <c r="S837"/>
      <c r="T837"/>
    </row>
    <row r="838" spans="1:20" x14ac:dyDescent="0.45">
      <c r="A838" s="285"/>
      <c r="B838" s="285"/>
      <c r="C838" s="285"/>
      <c r="D838" s="23"/>
      <c r="E838"/>
      <c r="F838" s="280"/>
      <c r="G838"/>
      <c r="H838" s="280"/>
      <c r="I838"/>
      <c r="J838" s="574"/>
      <c r="K838" s="419"/>
      <c r="L838" s="280"/>
      <c r="M838"/>
      <c r="N838" s="280"/>
      <c r="O838"/>
      <c r="P838" s="280"/>
      <c r="S838"/>
      <c r="T838"/>
    </row>
    <row r="839" spans="1:20" x14ac:dyDescent="0.45">
      <c r="A839" s="285"/>
      <c r="B839" s="285"/>
      <c r="C839" s="285"/>
      <c r="D839" s="23"/>
      <c r="E839"/>
      <c r="F839" s="280"/>
      <c r="G839"/>
      <c r="H839" s="280"/>
      <c r="I839"/>
      <c r="J839" s="574"/>
      <c r="K839" s="419"/>
      <c r="L839" s="280"/>
      <c r="M839"/>
      <c r="N839" s="280"/>
      <c r="O839"/>
      <c r="P839" s="280"/>
      <c r="S839"/>
      <c r="T839"/>
    </row>
    <row r="840" spans="1:20" x14ac:dyDescent="0.45">
      <c r="A840" s="285"/>
      <c r="B840" s="285"/>
      <c r="C840" s="285"/>
      <c r="D840" s="23"/>
      <c r="E840"/>
      <c r="F840" s="280"/>
      <c r="G840"/>
      <c r="H840" s="280"/>
      <c r="I840"/>
      <c r="J840" s="574"/>
      <c r="K840" s="419"/>
      <c r="L840" s="280"/>
      <c r="M840"/>
      <c r="N840" s="280"/>
      <c r="O840"/>
      <c r="P840" s="280"/>
      <c r="S840"/>
      <c r="T840"/>
    </row>
    <row r="841" spans="1:20" x14ac:dyDescent="0.45">
      <c r="A841" s="285"/>
      <c r="B841" s="285"/>
      <c r="C841" s="285"/>
      <c r="D841" s="23"/>
      <c r="E841"/>
      <c r="F841" s="280"/>
      <c r="G841"/>
      <c r="H841" s="280"/>
      <c r="I841"/>
      <c r="J841" s="574"/>
      <c r="K841" s="419"/>
      <c r="L841" s="280"/>
      <c r="M841"/>
      <c r="N841" s="280"/>
      <c r="O841"/>
      <c r="P841" s="280"/>
      <c r="S841"/>
      <c r="T841"/>
    </row>
    <row r="842" spans="1:20" x14ac:dyDescent="0.45">
      <c r="A842" s="285"/>
      <c r="B842" s="285"/>
      <c r="C842" s="285"/>
      <c r="D842" s="23"/>
      <c r="E842"/>
      <c r="F842" s="280"/>
      <c r="G842"/>
      <c r="H842" s="280"/>
      <c r="I842"/>
      <c r="J842" s="574"/>
      <c r="K842" s="419"/>
      <c r="L842" s="280"/>
      <c r="M842"/>
      <c r="N842" s="280"/>
      <c r="O842"/>
      <c r="P842" s="280"/>
      <c r="S842"/>
      <c r="T842"/>
    </row>
    <row r="843" spans="1:20" x14ac:dyDescent="0.45">
      <c r="A843" s="285"/>
      <c r="B843" s="285"/>
      <c r="C843" s="285"/>
      <c r="D843" s="23"/>
      <c r="E843"/>
      <c r="F843" s="280"/>
      <c r="G843"/>
      <c r="H843" s="280"/>
      <c r="I843"/>
      <c r="J843" s="574"/>
      <c r="K843" s="419"/>
      <c r="L843" s="280"/>
      <c r="M843"/>
      <c r="N843" s="280"/>
      <c r="O843"/>
      <c r="P843" s="280"/>
      <c r="S843"/>
      <c r="T843"/>
    </row>
    <row r="844" spans="1:20" x14ac:dyDescent="0.45">
      <c r="A844" s="285"/>
      <c r="B844" s="285"/>
      <c r="C844" s="285"/>
      <c r="D844" s="23"/>
      <c r="E844"/>
      <c r="F844" s="280"/>
      <c r="G844"/>
      <c r="H844" s="280"/>
      <c r="I844"/>
      <c r="J844" s="574"/>
      <c r="K844" s="419"/>
      <c r="L844" s="280"/>
      <c r="M844"/>
      <c r="N844" s="280"/>
      <c r="O844"/>
      <c r="P844" s="280"/>
      <c r="S844"/>
      <c r="T844"/>
    </row>
    <row r="845" spans="1:20" x14ac:dyDescent="0.45">
      <c r="A845" s="285"/>
      <c r="B845" s="285"/>
      <c r="C845" s="285"/>
      <c r="D845" s="23"/>
      <c r="E845"/>
      <c r="F845" s="280"/>
      <c r="G845"/>
      <c r="H845" s="280"/>
      <c r="I845"/>
      <c r="J845" s="574"/>
      <c r="K845" s="419"/>
      <c r="L845" s="280"/>
      <c r="M845"/>
      <c r="N845" s="280"/>
      <c r="O845"/>
      <c r="P845" s="280"/>
      <c r="S845"/>
      <c r="T845"/>
    </row>
    <row r="846" spans="1:20" x14ac:dyDescent="0.45">
      <c r="A846" s="285"/>
      <c r="B846" s="285"/>
      <c r="C846" s="285"/>
      <c r="D846" s="23"/>
      <c r="E846"/>
      <c r="F846" s="280"/>
      <c r="G846"/>
      <c r="H846" s="280"/>
      <c r="I846"/>
      <c r="J846" s="574"/>
      <c r="K846" s="419"/>
      <c r="L846" s="280"/>
      <c r="M846"/>
      <c r="N846" s="280"/>
      <c r="O846"/>
      <c r="P846" s="280"/>
      <c r="S846"/>
      <c r="T846"/>
    </row>
    <row r="847" spans="1:20" x14ac:dyDescent="0.45">
      <c r="A847" s="285"/>
      <c r="B847" s="285"/>
      <c r="C847" s="285"/>
      <c r="D847" s="23"/>
      <c r="E847"/>
      <c r="F847" s="280"/>
      <c r="G847"/>
      <c r="H847" s="280"/>
      <c r="I847"/>
      <c r="J847" s="574"/>
      <c r="K847" s="419"/>
      <c r="L847" s="280"/>
      <c r="M847"/>
      <c r="N847" s="280"/>
      <c r="O847"/>
      <c r="P847" s="280"/>
      <c r="S847"/>
      <c r="T847"/>
    </row>
    <row r="848" spans="1:20" x14ac:dyDescent="0.45">
      <c r="A848" s="285"/>
      <c r="B848" s="285"/>
      <c r="C848" s="285"/>
      <c r="D848" s="23"/>
      <c r="E848"/>
      <c r="F848" s="280"/>
      <c r="G848"/>
      <c r="H848" s="280"/>
      <c r="I848"/>
      <c r="J848" s="574"/>
      <c r="K848" s="419"/>
      <c r="L848" s="280"/>
      <c r="M848"/>
      <c r="N848" s="280"/>
      <c r="O848"/>
      <c r="P848" s="280"/>
      <c r="S848"/>
      <c r="T848"/>
    </row>
    <row r="849" spans="1:20" x14ac:dyDescent="0.45">
      <c r="A849" s="285"/>
      <c r="B849" s="285"/>
      <c r="C849" s="285"/>
      <c r="D849" s="23"/>
      <c r="E849"/>
      <c r="F849" s="280"/>
      <c r="G849"/>
      <c r="H849" s="280"/>
      <c r="I849"/>
      <c r="J849" s="574"/>
      <c r="K849" s="419"/>
      <c r="L849" s="280"/>
      <c r="M849"/>
      <c r="N849" s="280"/>
      <c r="O849"/>
      <c r="P849" s="280"/>
      <c r="S849"/>
      <c r="T849"/>
    </row>
    <row r="850" spans="1:20" x14ac:dyDescent="0.45">
      <c r="A850" s="285"/>
      <c r="B850" s="285"/>
      <c r="C850" s="285"/>
      <c r="D850" s="23"/>
      <c r="E850"/>
      <c r="F850" s="280"/>
      <c r="G850"/>
      <c r="H850" s="280"/>
      <c r="I850"/>
      <c r="J850" s="574"/>
      <c r="K850" s="419"/>
      <c r="L850" s="280"/>
      <c r="M850"/>
      <c r="N850" s="280"/>
      <c r="O850"/>
      <c r="P850" s="280"/>
      <c r="S850"/>
      <c r="T850"/>
    </row>
    <row r="851" spans="1:20" x14ac:dyDescent="0.45">
      <c r="A851" s="285"/>
      <c r="B851" s="285"/>
      <c r="C851" s="285"/>
      <c r="D851" s="23"/>
      <c r="E851"/>
      <c r="F851" s="280"/>
      <c r="G851"/>
      <c r="H851" s="280"/>
      <c r="I851"/>
      <c r="J851" s="574"/>
      <c r="K851" s="419"/>
      <c r="L851" s="280"/>
      <c r="M851"/>
      <c r="N851" s="280"/>
      <c r="O851"/>
      <c r="P851" s="280"/>
      <c r="S851"/>
      <c r="T851"/>
    </row>
    <row r="852" spans="1:20" x14ac:dyDescent="0.45">
      <c r="A852" s="285"/>
      <c r="B852" s="285"/>
      <c r="C852" s="285"/>
      <c r="D852" s="23"/>
      <c r="E852"/>
      <c r="F852" s="280"/>
      <c r="G852"/>
      <c r="H852" s="280"/>
      <c r="I852"/>
      <c r="J852" s="574"/>
      <c r="K852" s="419"/>
      <c r="L852" s="280"/>
      <c r="M852"/>
      <c r="N852" s="280"/>
      <c r="O852"/>
      <c r="P852" s="280"/>
      <c r="S852"/>
      <c r="T852"/>
    </row>
    <row r="853" spans="1:20" x14ac:dyDescent="0.45">
      <c r="A853" s="285"/>
      <c r="B853" s="285"/>
      <c r="C853" s="285"/>
      <c r="D853" s="23"/>
      <c r="E853"/>
      <c r="F853" s="280"/>
      <c r="G853"/>
      <c r="H853" s="280"/>
      <c r="I853"/>
      <c r="J853" s="574"/>
      <c r="K853" s="419"/>
      <c r="L853" s="280"/>
      <c r="M853"/>
      <c r="N853" s="280"/>
      <c r="O853"/>
      <c r="P853" s="280"/>
      <c r="S853"/>
      <c r="T853"/>
    </row>
    <row r="854" spans="1:20" x14ac:dyDescent="0.45">
      <c r="A854" s="285"/>
      <c r="B854" s="285"/>
      <c r="C854" s="285"/>
      <c r="D854" s="23"/>
      <c r="E854"/>
      <c r="F854" s="280"/>
      <c r="G854"/>
      <c r="H854" s="280"/>
      <c r="I854"/>
      <c r="J854" s="574"/>
      <c r="K854" s="419"/>
      <c r="L854" s="280"/>
      <c r="M854"/>
      <c r="N854" s="280"/>
      <c r="O854"/>
      <c r="P854" s="280"/>
      <c r="S854"/>
      <c r="T854"/>
    </row>
    <row r="855" spans="1:20" x14ac:dyDescent="0.45">
      <c r="A855" s="285"/>
      <c r="B855" s="285"/>
      <c r="C855" s="285"/>
      <c r="D855" s="23"/>
      <c r="E855"/>
      <c r="F855" s="280"/>
      <c r="G855"/>
      <c r="H855" s="280"/>
      <c r="I855"/>
      <c r="J855" s="574"/>
      <c r="K855" s="419"/>
      <c r="L855" s="280"/>
      <c r="M855"/>
      <c r="N855" s="280"/>
      <c r="O855"/>
      <c r="P855" s="280"/>
      <c r="S855"/>
      <c r="T855"/>
    </row>
    <row r="856" spans="1:20" x14ac:dyDescent="0.45">
      <c r="A856" s="285"/>
      <c r="B856" s="285"/>
      <c r="C856" s="285"/>
      <c r="D856" s="23"/>
      <c r="E856"/>
      <c r="F856" s="280"/>
      <c r="G856"/>
      <c r="H856" s="280"/>
      <c r="I856"/>
      <c r="J856" s="574"/>
      <c r="K856" s="419"/>
      <c r="L856" s="280"/>
      <c r="M856"/>
      <c r="N856" s="280"/>
      <c r="O856"/>
      <c r="P856" s="280"/>
      <c r="S856"/>
      <c r="T856"/>
    </row>
    <row r="857" spans="1:20" x14ac:dyDescent="0.45">
      <c r="A857" s="285"/>
      <c r="B857" s="285"/>
      <c r="C857" s="285"/>
      <c r="D857" s="23"/>
      <c r="E857"/>
      <c r="F857" s="280"/>
      <c r="G857"/>
      <c r="H857" s="280"/>
      <c r="I857"/>
      <c r="J857" s="574"/>
      <c r="K857" s="419"/>
      <c r="L857" s="280"/>
      <c r="M857"/>
      <c r="N857" s="280"/>
      <c r="O857"/>
      <c r="P857" s="280"/>
      <c r="S857"/>
      <c r="T857"/>
    </row>
    <row r="858" spans="1:20" x14ac:dyDescent="0.45">
      <c r="A858" s="285"/>
      <c r="B858" s="285"/>
      <c r="C858" s="285"/>
      <c r="D858" s="23"/>
      <c r="E858"/>
      <c r="F858" s="280"/>
      <c r="G858"/>
      <c r="H858" s="280"/>
      <c r="I858"/>
      <c r="J858" s="574"/>
      <c r="K858" s="419"/>
      <c r="L858" s="280"/>
      <c r="M858"/>
      <c r="N858" s="280"/>
      <c r="O858"/>
      <c r="P858" s="280"/>
      <c r="S858"/>
      <c r="T858"/>
    </row>
    <row r="859" spans="1:20" x14ac:dyDescent="0.45">
      <c r="A859" s="285"/>
      <c r="B859" s="285"/>
      <c r="C859" s="285"/>
      <c r="D859" s="23"/>
      <c r="E859"/>
      <c r="F859" s="280"/>
      <c r="G859"/>
      <c r="H859" s="280"/>
      <c r="I859"/>
      <c r="J859" s="574"/>
      <c r="K859" s="419"/>
      <c r="L859" s="280"/>
      <c r="M859"/>
      <c r="N859" s="280"/>
      <c r="O859"/>
      <c r="P859" s="280"/>
      <c r="S859"/>
      <c r="T859"/>
    </row>
    <row r="860" spans="1:20" x14ac:dyDescent="0.45">
      <c r="A860" s="285"/>
      <c r="B860" s="285"/>
      <c r="C860" s="285"/>
      <c r="D860" s="23"/>
      <c r="E860"/>
      <c r="F860" s="280"/>
      <c r="G860"/>
      <c r="H860" s="280"/>
      <c r="I860"/>
      <c r="J860" s="574"/>
      <c r="K860" s="419"/>
      <c r="L860" s="280"/>
      <c r="M860"/>
      <c r="N860" s="280"/>
      <c r="O860"/>
      <c r="P860" s="280"/>
      <c r="S860"/>
      <c r="T860"/>
    </row>
    <row r="861" spans="1:20" x14ac:dyDescent="0.45">
      <c r="A861" s="285"/>
      <c r="B861" s="285"/>
      <c r="C861" s="285"/>
      <c r="D861" s="23"/>
      <c r="E861"/>
      <c r="F861" s="280"/>
      <c r="G861"/>
      <c r="H861" s="280"/>
      <c r="I861"/>
      <c r="J861" s="574"/>
      <c r="K861" s="419"/>
      <c r="L861" s="280"/>
      <c r="M861"/>
      <c r="N861" s="280"/>
      <c r="O861"/>
      <c r="P861" s="280"/>
      <c r="S861"/>
      <c r="T861"/>
    </row>
    <row r="862" spans="1:20" x14ac:dyDescent="0.45">
      <c r="A862" s="285"/>
      <c r="B862" s="285"/>
      <c r="C862" s="285"/>
      <c r="D862" s="23"/>
      <c r="E862"/>
      <c r="F862" s="280"/>
      <c r="G862"/>
      <c r="H862" s="280"/>
      <c r="I862"/>
      <c r="J862" s="574"/>
      <c r="K862" s="419"/>
      <c r="L862" s="280"/>
      <c r="M862"/>
      <c r="N862" s="280"/>
      <c r="O862"/>
      <c r="P862" s="280"/>
      <c r="S862"/>
      <c r="T862"/>
    </row>
    <row r="863" spans="1:20" x14ac:dyDescent="0.45">
      <c r="A863" s="285"/>
      <c r="B863" s="285"/>
      <c r="C863" s="285"/>
      <c r="D863" s="23"/>
      <c r="E863"/>
      <c r="F863" s="280"/>
      <c r="G863"/>
      <c r="H863" s="280"/>
      <c r="I863"/>
      <c r="J863" s="574"/>
      <c r="K863" s="419"/>
      <c r="L863" s="280"/>
      <c r="M863"/>
      <c r="N863" s="280"/>
      <c r="O863"/>
      <c r="P863" s="280"/>
      <c r="S863"/>
      <c r="T863"/>
    </row>
    <row r="864" spans="1:20" x14ac:dyDescent="0.45">
      <c r="A864" s="285"/>
      <c r="B864" s="285"/>
      <c r="C864" s="285"/>
      <c r="D864" s="23"/>
      <c r="E864"/>
      <c r="F864" s="280"/>
      <c r="G864"/>
      <c r="H864" s="280"/>
      <c r="I864"/>
      <c r="J864" s="574"/>
      <c r="K864" s="419"/>
      <c r="L864" s="280"/>
      <c r="M864"/>
      <c r="N864" s="280"/>
      <c r="O864"/>
      <c r="P864" s="280"/>
      <c r="S864"/>
      <c r="T864"/>
    </row>
    <row r="865" spans="1:20" x14ac:dyDescent="0.45">
      <c r="A865" s="285"/>
      <c r="B865" s="285"/>
      <c r="C865" s="285"/>
      <c r="D865" s="23"/>
      <c r="E865"/>
      <c r="F865" s="280"/>
      <c r="G865"/>
      <c r="H865" s="280"/>
      <c r="I865"/>
      <c r="J865" s="574"/>
      <c r="K865" s="419"/>
      <c r="L865" s="280"/>
      <c r="M865"/>
      <c r="N865" s="280"/>
      <c r="O865"/>
      <c r="P865" s="280"/>
      <c r="S865"/>
      <c r="T865"/>
    </row>
    <row r="866" spans="1:20" x14ac:dyDescent="0.45">
      <c r="A866" s="285"/>
      <c r="B866" s="285"/>
      <c r="C866" s="285"/>
      <c r="D866" s="23"/>
      <c r="E866"/>
      <c r="F866" s="280"/>
      <c r="G866"/>
      <c r="H866" s="280"/>
      <c r="I866"/>
      <c r="J866" s="574"/>
      <c r="K866" s="419"/>
      <c r="L866" s="280"/>
      <c r="M866"/>
      <c r="N866" s="280"/>
      <c r="O866"/>
      <c r="P866" s="280"/>
      <c r="S866"/>
      <c r="T866"/>
    </row>
    <row r="867" spans="1:20" x14ac:dyDescent="0.45">
      <c r="A867" s="285"/>
      <c r="B867" s="285"/>
      <c r="C867" s="285"/>
      <c r="D867" s="23"/>
      <c r="E867"/>
      <c r="F867" s="280"/>
      <c r="G867"/>
      <c r="H867" s="280"/>
      <c r="I867"/>
      <c r="J867" s="574"/>
      <c r="K867" s="419"/>
      <c r="L867" s="280"/>
      <c r="M867"/>
      <c r="N867" s="280"/>
      <c r="O867"/>
      <c r="P867" s="280"/>
      <c r="S867"/>
      <c r="T867"/>
    </row>
    <row r="868" spans="1:20" x14ac:dyDescent="0.45">
      <c r="A868" s="285"/>
      <c r="B868" s="285"/>
      <c r="C868" s="285"/>
      <c r="D868" s="23"/>
      <c r="E868"/>
      <c r="F868" s="280"/>
      <c r="G868"/>
      <c r="H868" s="280"/>
      <c r="I868"/>
      <c r="J868" s="574"/>
      <c r="K868" s="419"/>
      <c r="L868" s="280"/>
      <c r="M868"/>
      <c r="N868" s="280"/>
      <c r="O868"/>
      <c r="P868" s="280"/>
      <c r="S868"/>
      <c r="T868"/>
    </row>
    <row r="869" spans="1:20" x14ac:dyDescent="0.45">
      <c r="A869" s="285"/>
      <c r="B869" s="285"/>
      <c r="C869" s="285"/>
      <c r="D869" s="23"/>
      <c r="E869"/>
      <c r="F869" s="280"/>
      <c r="G869"/>
      <c r="H869" s="280"/>
      <c r="I869"/>
      <c r="J869" s="574"/>
      <c r="K869" s="419"/>
      <c r="L869" s="280"/>
      <c r="M869"/>
      <c r="N869" s="280"/>
      <c r="O869"/>
      <c r="P869" s="280"/>
      <c r="S869"/>
      <c r="T869"/>
    </row>
    <row r="870" spans="1:20" x14ac:dyDescent="0.45">
      <c r="A870" s="285"/>
      <c r="B870" s="285"/>
      <c r="C870" s="285"/>
      <c r="D870" s="23"/>
      <c r="E870"/>
      <c r="F870" s="280"/>
      <c r="G870"/>
      <c r="H870" s="280"/>
      <c r="I870"/>
      <c r="J870" s="574"/>
      <c r="K870" s="419"/>
      <c r="L870" s="280"/>
      <c r="M870"/>
      <c r="N870" s="280"/>
      <c r="O870"/>
      <c r="P870" s="280"/>
      <c r="S870"/>
      <c r="T870"/>
    </row>
    <row r="871" spans="1:20" x14ac:dyDescent="0.45">
      <c r="A871" s="285"/>
      <c r="B871" s="285"/>
      <c r="C871" s="285"/>
      <c r="D871" s="23"/>
      <c r="E871"/>
      <c r="F871" s="280"/>
      <c r="G871"/>
      <c r="H871" s="280"/>
      <c r="I871"/>
      <c r="J871" s="574"/>
      <c r="K871" s="419"/>
      <c r="L871" s="280"/>
      <c r="M871"/>
      <c r="N871" s="280"/>
      <c r="O871"/>
      <c r="P871" s="280"/>
      <c r="S871"/>
      <c r="T871"/>
    </row>
    <row r="872" spans="1:20" x14ac:dyDescent="0.45">
      <c r="A872" s="285"/>
      <c r="B872" s="285"/>
      <c r="C872" s="285"/>
      <c r="D872" s="23"/>
      <c r="E872"/>
      <c r="F872" s="280"/>
      <c r="G872"/>
      <c r="H872" s="280"/>
      <c r="I872"/>
      <c r="J872" s="574"/>
      <c r="K872" s="419"/>
      <c r="L872" s="280"/>
      <c r="M872"/>
      <c r="N872" s="280"/>
      <c r="O872"/>
      <c r="P872" s="280"/>
      <c r="S872"/>
      <c r="T872"/>
    </row>
    <row r="873" spans="1:20" x14ac:dyDescent="0.45">
      <c r="A873" s="285"/>
      <c r="B873" s="285"/>
      <c r="C873" s="285"/>
      <c r="D873" s="23"/>
      <c r="E873"/>
      <c r="F873" s="280"/>
      <c r="G873"/>
      <c r="H873" s="280"/>
      <c r="I873"/>
      <c r="J873" s="574"/>
      <c r="K873" s="419"/>
      <c r="L873" s="280"/>
      <c r="M873"/>
      <c r="N873" s="280"/>
      <c r="O873"/>
      <c r="P873" s="280"/>
      <c r="S873"/>
      <c r="T873"/>
    </row>
    <row r="874" spans="1:20" x14ac:dyDescent="0.45">
      <c r="A874" s="285"/>
      <c r="B874" s="285"/>
      <c r="C874" s="285"/>
      <c r="D874" s="23"/>
      <c r="E874"/>
      <c r="F874" s="280"/>
      <c r="G874"/>
      <c r="H874" s="280"/>
      <c r="I874"/>
      <c r="J874" s="574"/>
      <c r="K874" s="419"/>
      <c r="L874" s="280"/>
      <c r="M874"/>
      <c r="N874" s="280"/>
      <c r="O874"/>
      <c r="P874" s="280"/>
      <c r="S874"/>
      <c r="T874"/>
    </row>
    <row r="875" spans="1:20" x14ac:dyDescent="0.45">
      <c r="A875" s="285"/>
      <c r="B875" s="285"/>
      <c r="C875" s="285"/>
      <c r="D875" s="23"/>
      <c r="E875"/>
      <c r="F875" s="280"/>
      <c r="G875"/>
      <c r="H875" s="280"/>
      <c r="I875"/>
      <c r="J875" s="574"/>
      <c r="K875" s="419"/>
      <c r="L875" s="280"/>
      <c r="M875"/>
      <c r="N875" s="280"/>
      <c r="O875"/>
      <c r="P875" s="280"/>
      <c r="S875"/>
      <c r="T875"/>
    </row>
    <row r="876" spans="1:20" x14ac:dyDescent="0.45">
      <c r="A876" s="285"/>
      <c r="B876" s="285"/>
      <c r="C876" s="285"/>
      <c r="D876" s="23"/>
      <c r="E876"/>
      <c r="F876" s="280"/>
      <c r="G876"/>
      <c r="H876" s="280"/>
      <c r="I876"/>
      <c r="J876" s="574"/>
      <c r="K876" s="419"/>
      <c r="L876" s="280"/>
      <c r="M876"/>
      <c r="N876" s="280"/>
      <c r="O876"/>
      <c r="P876" s="280"/>
      <c r="S876"/>
      <c r="T876"/>
    </row>
    <row r="877" spans="1:20" x14ac:dyDescent="0.45">
      <c r="A877" s="285"/>
      <c r="B877" s="285"/>
      <c r="C877" s="285"/>
      <c r="D877" s="23"/>
      <c r="E877"/>
      <c r="F877" s="280"/>
      <c r="G877"/>
      <c r="H877" s="280"/>
      <c r="I877"/>
      <c r="J877" s="574"/>
      <c r="K877" s="419"/>
      <c r="L877" s="280"/>
      <c r="M877"/>
      <c r="N877" s="280"/>
      <c r="O877"/>
      <c r="P877" s="280"/>
      <c r="S877"/>
      <c r="T877"/>
    </row>
    <row r="878" spans="1:20" x14ac:dyDescent="0.45">
      <c r="A878" s="285"/>
      <c r="B878" s="285"/>
      <c r="C878" s="285"/>
      <c r="D878" s="23"/>
      <c r="E878"/>
      <c r="F878" s="280"/>
      <c r="G878"/>
      <c r="H878" s="280"/>
      <c r="I878"/>
      <c r="J878" s="574"/>
      <c r="K878" s="419"/>
      <c r="L878" s="280"/>
      <c r="M878"/>
      <c r="N878" s="280"/>
      <c r="O878"/>
      <c r="P878" s="280"/>
      <c r="S878"/>
      <c r="T878"/>
    </row>
    <row r="879" spans="1:20" x14ac:dyDescent="0.45">
      <c r="A879" s="285"/>
      <c r="B879" s="285"/>
      <c r="C879" s="285"/>
      <c r="D879" s="23"/>
      <c r="E879"/>
      <c r="F879" s="280"/>
      <c r="G879"/>
      <c r="H879" s="280"/>
      <c r="I879"/>
      <c r="J879" s="574"/>
      <c r="K879" s="419"/>
      <c r="L879" s="280"/>
      <c r="M879"/>
      <c r="N879" s="280"/>
      <c r="O879"/>
      <c r="P879" s="280"/>
      <c r="S879"/>
      <c r="T879"/>
    </row>
    <row r="880" spans="1:20" x14ac:dyDescent="0.45">
      <c r="A880" s="285"/>
      <c r="B880" s="285"/>
      <c r="C880" s="285"/>
      <c r="D880" s="23"/>
      <c r="E880"/>
      <c r="F880" s="280"/>
      <c r="G880"/>
      <c r="H880" s="280"/>
      <c r="I880"/>
      <c r="J880" s="574"/>
      <c r="K880" s="419"/>
      <c r="L880" s="280"/>
      <c r="M880"/>
      <c r="N880" s="280"/>
      <c r="O880"/>
      <c r="P880" s="280"/>
      <c r="S880"/>
      <c r="T880"/>
    </row>
    <row r="881" spans="1:20" x14ac:dyDescent="0.45">
      <c r="A881" s="285"/>
      <c r="B881" s="285"/>
      <c r="C881" s="285"/>
      <c r="D881" s="23"/>
      <c r="E881"/>
      <c r="F881" s="280"/>
      <c r="G881"/>
      <c r="H881" s="280"/>
      <c r="I881"/>
      <c r="J881" s="574"/>
      <c r="K881" s="419"/>
      <c r="L881" s="280"/>
      <c r="M881"/>
      <c r="N881" s="280"/>
      <c r="O881"/>
      <c r="P881" s="280"/>
      <c r="S881"/>
      <c r="T881"/>
    </row>
    <row r="882" spans="1:20" x14ac:dyDescent="0.45">
      <c r="A882" s="285"/>
      <c r="B882" s="285"/>
      <c r="C882" s="285"/>
      <c r="D882" s="23"/>
      <c r="E882"/>
      <c r="F882" s="280"/>
      <c r="G882"/>
      <c r="H882" s="280"/>
      <c r="I882"/>
      <c r="J882" s="574"/>
      <c r="K882" s="419"/>
      <c r="L882" s="280"/>
      <c r="M882"/>
      <c r="N882" s="280"/>
      <c r="O882"/>
      <c r="P882" s="280"/>
      <c r="S882"/>
      <c r="T882"/>
    </row>
    <row r="883" spans="1:20" x14ac:dyDescent="0.45">
      <c r="A883" s="285"/>
      <c r="B883" s="285"/>
      <c r="C883" s="285"/>
      <c r="D883" s="23"/>
      <c r="E883"/>
      <c r="F883" s="280"/>
      <c r="G883"/>
      <c r="H883" s="280"/>
      <c r="I883"/>
      <c r="J883" s="574"/>
      <c r="K883" s="419"/>
      <c r="L883" s="280"/>
      <c r="M883"/>
      <c r="N883" s="280"/>
      <c r="O883"/>
      <c r="P883" s="280"/>
      <c r="S883"/>
      <c r="T883"/>
    </row>
    <row r="884" spans="1:20" x14ac:dyDescent="0.45">
      <c r="A884" s="285"/>
      <c r="B884" s="285"/>
      <c r="C884" s="285"/>
      <c r="D884" s="23"/>
      <c r="E884"/>
      <c r="F884" s="280"/>
      <c r="G884"/>
      <c r="H884" s="280"/>
      <c r="I884"/>
      <c r="J884" s="574"/>
      <c r="K884" s="419"/>
      <c r="L884" s="280"/>
      <c r="M884"/>
      <c r="N884" s="280"/>
      <c r="O884"/>
      <c r="P884" s="280"/>
      <c r="S884"/>
      <c r="T884"/>
    </row>
    <row r="885" spans="1:20" x14ac:dyDescent="0.45">
      <c r="A885" s="285"/>
      <c r="B885" s="285"/>
      <c r="C885" s="285"/>
      <c r="D885" s="23"/>
      <c r="E885"/>
      <c r="F885" s="280"/>
      <c r="G885"/>
      <c r="H885" s="280"/>
      <c r="I885"/>
      <c r="J885" s="574"/>
      <c r="K885" s="419"/>
      <c r="L885" s="280"/>
      <c r="M885"/>
      <c r="N885" s="280"/>
      <c r="O885"/>
      <c r="P885" s="280"/>
      <c r="S885"/>
      <c r="T885"/>
    </row>
    <row r="886" spans="1:20" x14ac:dyDescent="0.45">
      <c r="A886" s="285"/>
      <c r="B886" s="285"/>
      <c r="C886" s="285"/>
      <c r="D886" s="23"/>
      <c r="E886"/>
      <c r="F886" s="280"/>
      <c r="G886"/>
      <c r="H886" s="280"/>
      <c r="I886"/>
      <c r="J886" s="574"/>
      <c r="K886" s="419"/>
      <c r="L886" s="280"/>
      <c r="M886"/>
      <c r="N886" s="280"/>
      <c r="O886"/>
      <c r="P886" s="280"/>
      <c r="S886"/>
      <c r="T886"/>
    </row>
    <row r="887" spans="1:20" x14ac:dyDescent="0.45">
      <c r="A887" s="285"/>
      <c r="B887" s="285"/>
      <c r="C887" s="285"/>
      <c r="D887" s="23"/>
      <c r="E887"/>
      <c r="F887" s="280"/>
      <c r="G887"/>
      <c r="H887" s="280"/>
      <c r="I887"/>
      <c r="J887" s="574"/>
      <c r="K887" s="419"/>
      <c r="L887" s="280"/>
      <c r="M887"/>
      <c r="N887" s="280"/>
      <c r="O887"/>
      <c r="P887" s="280"/>
      <c r="S887"/>
      <c r="T887"/>
    </row>
    <row r="888" spans="1:20" x14ac:dyDescent="0.45">
      <c r="A888" s="285"/>
      <c r="B888" s="285"/>
      <c r="C888" s="285"/>
      <c r="D888" s="23"/>
      <c r="E888"/>
      <c r="F888" s="280"/>
      <c r="G888"/>
      <c r="H888" s="280"/>
      <c r="I888"/>
      <c r="J888" s="574"/>
      <c r="K888" s="419"/>
      <c r="L888" s="280"/>
      <c r="M888"/>
      <c r="N888" s="280"/>
      <c r="O888"/>
      <c r="P888" s="280"/>
      <c r="S888"/>
      <c r="T888"/>
    </row>
    <row r="889" spans="1:20" x14ac:dyDescent="0.45">
      <c r="A889" s="285"/>
      <c r="B889" s="285"/>
      <c r="C889" s="285"/>
      <c r="D889" s="23"/>
      <c r="E889"/>
      <c r="F889" s="280"/>
      <c r="G889"/>
      <c r="H889" s="280"/>
      <c r="I889"/>
      <c r="J889" s="574"/>
      <c r="K889" s="419"/>
      <c r="L889" s="280"/>
      <c r="M889"/>
      <c r="N889" s="280"/>
      <c r="O889"/>
      <c r="P889" s="280"/>
      <c r="S889"/>
      <c r="T889"/>
    </row>
    <row r="890" spans="1:20" x14ac:dyDescent="0.45">
      <c r="A890" s="285"/>
      <c r="B890" s="285"/>
      <c r="C890" s="285"/>
      <c r="D890" s="23"/>
      <c r="E890"/>
      <c r="F890" s="280"/>
      <c r="G890"/>
      <c r="H890" s="280"/>
      <c r="I890"/>
      <c r="J890" s="574"/>
      <c r="K890" s="419"/>
      <c r="L890" s="280"/>
      <c r="M890"/>
      <c r="N890" s="280"/>
      <c r="O890"/>
      <c r="P890" s="280"/>
      <c r="S890"/>
      <c r="T890"/>
    </row>
    <row r="891" spans="1:20" x14ac:dyDescent="0.45">
      <c r="A891" s="285"/>
      <c r="B891" s="285"/>
      <c r="C891" s="285"/>
      <c r="D891" s="23"/>
      <c r="E891"/>
      <c r="F891" s="280"/>
      <c r="G891"/>
      <c r="H891" s="280"/>
      <c r="I891"/>
      <c r="J891" s="574"/>
      <c r="K891" s="419"/>
      <c r="L891" s="280"/>
      <c r="M891"/>
      <c r="N891" s="280"/>
      <c r="O891"/>
      <c r="P891" s="280"/>
      <c r="S891"/>
      <c r="T891"/>
    </row>
    <row r="892" spans="1:20" x14ac:dyDescent="0.45">
      <c r="A892" s="285"/>
      <c r="B892" s="285"/>
      <c r="C892" s="285"/>
      <c r="D892" s="23"/>
      <c r="E892"/>
      <c r="F892" s="280"/>
      <c r="G892"/>
      <c r="H892" s="280"/>
      <c r="I892"/>
      <c r="J892" s="574"/>
      <c r="K892" s="419"/>
      <c r="L892" s="280"/>
      <c r="M892"/>
      <c r="N892" s="280"/>
      <c r="O892"/>
      <c r="P892" s="280"/>
      <c r="S892"/>
      <c r="T892"/>
    </row>
    <row r="893" spans="1:20" x14ac:dyDescent="0.45">
      <c r="A893" s="285"/>
      <c r="B893" s="285"/>
      <c r="C893" s="285"/>
      <c r="D893" s="23"/>
      <c r="E893"/>
      <c r="F893" s="280"/>
      <c r="G893"/>
      <c r="H893" s="280"/>
      <c r="I893"/>
      <c r="J893" s="574"/>
      <c r="K893" s="419"/>
      <c r="L893" s="280"/>
      <c r="M893"/>
      <c r="N893" s="280"/>
      <c r="O893"/>
      <c r="P893" s="280"/>
      <c r="S893"/>
      <c r="T893"/>
    </row>
    <row r="894" spans="1:20" x14ac:dyDescent="0.45">
      <c r="A894" s="285"/>
      <c r="B894" s="285"/>
      <c r="C894" s="285"/>
      <c r="D894" s="23"/>
      <c r="E894"/>
      <c r="F894" s="280"/>
      <c r="G894"/>
      <c r="H894" s="280"/>
      <c r="I894"/>
      <c r="J894" s="574"/>
      <c r="K894" s="419"/>
      <c r="L894" s="280"/>
      <c r="M894"/>
      <c r="N894" s="280"/>
      <c r="O894"/>
      <c r="P894" s="280"/>
      <c r="S894"/>
      <c r="T894"/>
    </row>
    <row r="895" spans="1:20" x14ac:dyDescent="0.45">
      <c r="A895" s="285"/>
      <c r="B895" s="285"/>
      <c r="C895" s="285"/>
      <c r="D895" s="23"/>
      <c r="E895"/>
      <c r="F895" s="280"/>
      <c r="G895"/>
      <c r="H895" s="280"/>
      <c r="I895"/>
      <c r="J895" s="574"/>
      <c r="K895" s="419"/>
      <c r="L895" s="280"/>
      <c r="M895"/>
      <c r="N895" s="280"/>
      <c r="O895"/>
      <c r="P895" s="280"/>
      <c r="S895"/>
      <c r="T895"/>
    </row>
    <row r="896" spans="1:20" x14ac:dyDescent="0.45">
      <c r="A896" s="285"/>
      <c r="B896" s="285"/>
      <c r="C896" s="285"/>
      <c r="D896" s="23"/>
      <c r="E896"/>
      <c r="F896" s="280"/>
      <c r="G896"/>
      <c r="H896" s="280"/>
      <c r="I896"/>
      <c r="J896" s="574"/>
      <c r="K896" s="419"/>
      <c r="L896" s="280"/>
      <c r="M896"/>
      <c r="N896" s="280"/>
      <c r="O896"/>
      <c r="P896" s="280"/>
      <c r="S896"/>
      <c r="T896"/>
    </row>
    <row r="897" spans="1:20" x14ac:dyDescent="0.45">
      <c r="A897" s="285"/>
      <c r="B897" s="285"/>
      <c r="C897" s="285"/>
      <c r="D897" s="23"/>
      <c r="E897"/>
      <c r="F897" s="280"/>
      <c r="G897"/>
      <c r="H897" s="280"/>
      <c r="I897"/>
      <c r="J897" s="574"/>
      <c r="K897" s="419"/>
      <c r="L897" s="280"/>
      <c r="M897"/>
      <c r="N897" s="280"/>
      <c r="O897"/>
      <c r="P897" s="280"/>
      <c r="S897"/>
      <c r="T897"/>
    </row>
    <row r="898" spans="1:20" x14ac:dyDescent="0.45">
      <c r="A898" s="285"/>
      <c r="B898" s="285"/>
      <c r="C898" s="285"/>
      <c r="D898" s="23"/>
      <c r="E898"/>
      <c r="F898" s="280"/>
      <c r="G898"/>
      <c r="H898" s="280"/>
      <c r="I898"/>
      <c r="J898" s="574"/>
      <c r="K898" s="419"/>
      <c r="L898" s="280"/>
      <c r="M898"/>
      <c r="N898" s="280"/>
      <c r="O898"/>
      <c r="P898" s="280"/>
      <c r="S898"/>
      <c r="T898"/>
    </row>
    <row r="899" spans="1:20" x14ac:dyDescent="0.45">
      <c r="A899" s="285"/>
      <c r="B899" s="285"/>
      <c r="C899" s="285"/>
      <c r="D899" s="23"/>
      <c r="E899"/>
      <c r="F899" s="280"/>
      <c r="G899"/>
      <c r="H899" s="280"/>
      <c r="I899"/>
      <c r="J899" s="574"/>
      <c r="K899" s="419"/>
      <c r="L899" s="280"/>
      <c r="M899"/>
      <c r="N899" s="280"/>
      <c r="O899"/>
      <c r="P899" s="280"/>
      <c r="S899"/>
      <c r="T899"/>
    </row>
    <row r="900" spans="1:20" x14ac:dyDescent="0.45">
      <c r="A900" s="285"/>
      <c r="B900" s="285"/>
      <c r="C900" s="285"/>
      <c r="D900" s="23"/>
      <c r="E900"/>
      <c r="F900" s="280"/>
      <c r="G900"/>
      <c r="H900" s="280"/>
      <c r="I900"/>
      <c r="J900" s="574"/>
      <c r="K900" s="419"/>
      <c r="L900" s="280"/>
      <c r="M900"/>
      <c r="N900" s="280"/>
      <c r="O900"/>
      <c r="P900" s="280"/>
      <c r="S900"/>
      <c r="T900"/>
    </row>
    <row r="901" spans="1:20" x14ac:dyDescent="0.45">
      <c r="A901" s="285"/>
      <c r="B901" s="285"/>
      <c r="C901" s="285"/>
      <c r="D901" s="23"/>
      <c r="E901"/>
      <c r="F901" s="280"/>
      <c r="G901"/>
      <c r="H901" s="280"/>
      <c r="I901"/>
      <c r="J901" s="574"/>
      <c r="K901" s="419"/>
      <c r="L901" s="280"/>
      <c r="M901"/>
      <c r="N901" s="280"/>
      <c r="O901"/>
      <c r="P901" s="280"/>
      <c r="S901"/>
      <c r="T901"/>
    </row>
    <row r="902" spans="1:20" x14ac:dyDescent="0.45">
      <c r="A902" s="285"/>
      <c r="B902" s="285"/>
      <c r="C902" s="285"/>
      <c r="D902" s="23"/>
      <c r="E902"/>
      <c r="F902" s="280"/>
      <c r="G902"/>
      <c r="H902" s="280"/>
      <c r="I902"/>
      <c r="J902" s="574"/>
      <c r="K902" s="419"/>
      <c r="L902" s="280"/>
      <c r="M902"/>
      <c r="N902" s="280"/>
      <c r="O902"/>
      <c r="P902" s="280"/>
      <c r="S902"/>
      <c r="T902"/>
    </row>
    <row r="903" spans="1:20" x14ac:dyDescent="0.45">
      <c r="A903" s="285"/>
      <c r="B903" s="285"/>
      <c r="C903" s="285"/>
      <c r="D903" s="23"/>
      <c r="E903"/>
      <c r="F903" s="280"/>
      <c r="G903"/>
      <c r="H903" s="280"/>
      <c r="I903"/>
      <c r="J903" s="574"/>
      <c r="K903" s="419"/>
      <c r="L903" s="280"/>
      <c r="M903"/>
      <c r="N903" s="280"/>
      <c r="O903"/>
      <c r="P903" s="280"/>
      <c r="S903"/>
      <c r="T903"/>
    </row>
    <row r="904" spans="1:20" x14ac:dyDescent="0.45">
      <c r="A904" s="285"/>
      <c r="B904" s="285"/>
      <c r="C904" s="285"/>
      <c r="D904" s="23"/>
      <c r="E904"/>
      <c r="F904" s="280"/>
      <c r="G904"/>
      <c r="H904" s="280"/>
      <c r="I904"/>
      <c r="J904" s="574"/>
      <c r="K904" s="419"/>
      <c r="L904" s="280"/>
      <c r="M904"/>
      <c r="N904" s="280"/>
      <c r="O904"/>
      <c r="P904" s="280"/>
      <c r="S904"/>
      <c r="T904"/>
    </row>
    <row r="905" spans="1:20" x14ac:dyDescent="0.45">
      <c r="A905" s="285"/>
      <c r="B905" s="285"/>
      <c r="C905" s="285"/>
      <c r="D905" s="23"/>
      <c r="E905"/>
      <c r="F905" s="280"/>
      <c r="G905"/>
      <c r="H905" s="280"/>
      <c r="I905"/>
      <c r="J905" s="574"/>
      <c r="K905" s="419"/>
      <c r="L905" s="280"/>
      <c r="M905"/>
      <c r="N905" s="280"/>
      <c r="O905"/>
      <c r="P905" s="280"/>
      <c r="S905"/>
      <c r="T905"/>
    </row>
    <row r="906" spans="1:20" x14ac:dyDescent="0.45">
      <c r="A906" s="285"/>
      <c r="B906" s="285"/>
      <c r="C906" s="285"/>
      <c r="D906" s="23"/>
      <c r="E906"/>
      <c r="F906" s="280"/>
      <c r="G906"/>
      <c r="H906" s="280"/>
      <c r="I906"/>
      <c r="J906" s="574"/>
      <c r="K906" s="419"/>
      <c r="L906" s="280"/>
      <c r="M906"/>
      <c r="N906" s="280"/>
      <c r="O906"/>
      <c r="P906" s="280"/>
      <c r="S906"/>
      <c r="T906"/>
    </row>
    <row r="907" spans="1:20" x14ac:dyDescent="0.45">
      <c r="A907" s="285"/>
      <c r="B907" s="285"/>
      <c r="C907" s="285"/>
      <c r="D907" s="23"/>
      <c r="E907"/>
      <c r="F907" s="280"/>
      <c r="G907"/>
      <c r="H907" s="280"/>
      <c r="I907"/>
      <c r="J907" s="574"/>
      <c r="K907" s="419"/>
      <c r="L907" s="280"/>
      <c r="M907"/>
      <c r="N907" s="280"/>
      <c r="O907"/>
      <c r="P907" s="280"/>
      <c r="S907"/>
      <c r="T907"/>
    </row>
    <row r="908" spans="1:20" x14ac:dyDescent="0.45">
      <c r="A908" s="285"/>
      <c r="B908" s="285"/>
      <c r="C908" s="285"/>
      <c r="D908" s="23"/>
      <c r="E908"/>
      <c r="F908" s="280"/>
      <c r="G908"/>
      <c r="H908" s="280"/>
      <c r="I908"/>
      <c r="J908" s="574"/>
      <c r="K908" s="419"/>
      <c r="L908" s="280"/>
      <c r="M908"/>
      <c r="N908" s="280"/>
      <c r="O908"/>
      <c r="P908" s="280"/>
      <c r="S908"/>
      <c r="T908"/>
    </row>
    <row r="909" spans="1:20" x14ac:dyDescent="0.45">
      <c r="A909" s="285"/>
      <c r="B909" s="285"/>
      <c r="C909" s="285"/>
      <c r="D909" s="23"/>
      <c r="E909"/>
      <c r="F909" s="280"/>
      <c r="G909"/>
      <c r="H909" s="280"/>
      <c r="I909"/>
      <c r="J909" s="574"/>
      <c r="K909" s="419"/>
      <c r="L909" s="280"/>
      <c r="M909"/>
      <c r="N909" s="280"/>
      <c r="O909"/>
      <c r="P909" s="280"/>
      <c r="S909"/>
      <c r="T909"/>
    </row>
    <row r="910" spans="1:20" x14ac:dyDescent="0.45">
      <c r="A910" s="285"/>
      <c r="B910" s="285"/>
      <c r="C910" s="285"/>
      <c r="D910" s="23"/>
      <c r="E910"/>
      <c r="F910" s="280"/>
      <c r="G910"/>
      <c r="H910" s="280"/>
      <c r="I910"/>
      <c r="J910" s="574"/>
      <c r="K910" s="419"/>
      <c r="L910" s="280"/>
      <c r="M910"/>
      <c r="N910" s="280"/>
      <c r="O910"/>
      <c r="P910" s="280"/>
      <c r="S910"/>
      <c r="T910"/>
    </row>
    <row r="911" spans="1:20" x14ac:dyDescent="0.45">
      <c r="A911" s="285"/>
      <c r="B911" s="285"/>
      <c r="C911" s="285"/>
      <c r="D911" s="23"/>
      <c r="E911"/>
      <c r="F911" s="280"/>
      <c r="G911"/>
      <c r="H911" s="280"/>
      <c r="I911"/>
      <c r="J911" s="574"/>
      <c r="K911" s="419"/>
      <c r="L911" s="280"/>
      <c r="M911"/>
      <c r="N911" s="280"/>
      <c r="O911"/>
      <c r="P911" s="280"/>
      <c r="S911"/>
      <c r="T911"/>
    </row>
    <row r="912" spans="1:20" x14ac:dyDescent="0.45">
      <c r="A912" s="285"/>
      <c r="B912" s="285"/>
      <c r="C912" s="285"/>
      <c r="D912" s="23"/>
      <c r="E912"/>
      <c r="F912" s="280"/>
      <c r="G912"/>
      <c r="H912" s="280"/>
      <c r="I912"/>
      <c r="J912" s="574"/>
      <c r="K912" s="419"/>
      <c r="L912" s="280"/>
      <c r="M912"/>
      <c r="N912" s="280"/>
      <c r="O912"/>
      <c r="P912" s="280"/>
      <c r="S912"/>
      <c r="T912"/>
    </row>
    <row r="913" spans="1:20" x14ac:dyDescent="0.45">
      <c r="A913" s="285"/>
      <c r="B913" s="285"/>
      <c r="C913" s="285"/>
      <c r="D913" s="23"/>
      <c r="E913"/>
      <c r="F913" s="280"/>
      <c r="G913"/>
      <c r="H913" s="280"/>
      <c r="I913"/>
      <c r="J913" s="574"/>
      <c r="K913" s="419"/>
      <c r="L913" s="280"/>
      <c r="M913"/>
      <c r="N913" s="280"/>
      <c r="O913"/>
      <c r="P913" s="280"/>
      <c r="S913"/>
      <c r="T913"/>
    </row>
    <row r="914" spans="1:20" x14ac:dyDescent="0.45">
      <c r="A914" s="285"/>
      <c r="B914" s="285"/>
      <c r="C914" s="285"/>
      <c r="D914" s="23"/>
      <c r="E914"/>
      <c r="F914" s="280"/>
      <c r="G914"/>
      <c r="H914" s="280"/>
      <c r="I914"/>
      <c r="J914" s="574"/>
      <c r="K914" s="419"/>
      <c r="L914" s="280"/>
      <c r="M914"/>
      <c r="N914" s="280"/>
      <c r="O914"/>
      <c r="P914" s="280"/>
      <c r="S914"/>
      <c r="T914"/>
    </row>
    <row r="915" spans="1:20" x14ac:dyDescent="0.45">
      <c r="A915" s="285"/>
      <c r="B915" s="285"/>
      <c r="C915" s="285"/>
      <c r="D915" s="23"/>
      <c r="E915"/>
      <c r="F915" s="280"/>
      <c r="G915"/>
      <c r="H915" s="280"/>
      <c r="I915"/>
      <c r="J915" s="574"/>
      <c r="K915" s="419"/>
      <c r="L915" s="280"/>
      <c r="M915"/>
      <c r="N915" s="280"/>
      <c r="O915"/>
      <c r="P915" s="280"/>
      <c r="S915"/>
      <c r="T915"/>
    </row>
    <row r="916" spans="1:20" x14ac:dyDescent="0.45">
      <c r="A916" s="285"/>
      <c r="B916" s="285"/>
      <c r="C916" s="285"/>
      <c r="D916" s="23"/>
      <c r="E916"/>
      <c r="F916" s="280"/>
      <c r="G916"/>
      <c r="H916" s="280"/>
      <c r="I916"/>
      <c r="J916" s="574"/>
      <c r="K916" s="419"/>
      <c r="L916" s="280"/>
      <c r="M916"/>
      <c r="N916" s="280"/>
      <c r="O916"/>
      <c r="P916" s="280"/>
      <c r="S916"/>
      <c r="T916"/>
    </row>
    <row r="917" spans="1:20" x14ac:dyDescent="0.45">
      <c r="A917" s="285"/>
      <c r="B917" s="285"/>
      <c r="C917" s="285"/>
      <c r="D917" s="23"/>
      <c r="E917"/>
      <c r="F917" s="280"/>
      <c r="G917"/>
      <c r="H917" s="280"/>
      <c r="I917"/>
      <c r="J917" s="574"/>
      <c r="K917" s="419"/>
      <c r="L917" s="280"/>
      <c r="M917"/>
      <c r="N917" s="280"/>
      <c r="O917"/>
      <c r="P917" s="280"/>
      <c r="S917"/>
      <c r="T917"/>
    </row>
    <row r="918" spans="1:20" x14ac:dyDescent="0.45">
      <c r="A918" s="285"/>
      <c r="B918" s="285"/>
      <c r="C918" s="285"/>
      <c r="D918" s="23"/>
      <c r="E918"/>
      <c r="F918" s="280"/>
      <c r="G918"/>
      <c r="H918" s="280"/>
      <c r="I918"/>
      <c r="J918" s="574"/>
      <c r="K918" s="419"/>
      <c r="L918" s="280"/>
      <c r="M918"/>
      <c r="N918" s="280"/>
      <c r="O918"/>
      <c r="P918" s="280"/>
      <c r="S918"/>
      <c r="T918"/>
    </row>
    <row r="919" spans="1:20" x14ac:dyDescent="0.45">
      <c r="A919" s="285"/>
      <c r="B919" s="285"/>
      <c r="C919" s="285"/>
      <c r="D919" s="23"/>
      <c r="E919"/>
      <c r="F919" s="280"/>
      <c r="G919"/>
      <c r="H919" s="280"/>
      <c r="I919"/>
      <c r="J919" s="574"/>
      <c r="K919" s="419"/>
      <c r="L919" s="280"/>
      <c r="M919"/>
      <c r="N919" s="280"/>
      <c r="O919"/>
      <c r="P919" s="280"/>
      <c r="S919"/>
      <c r="T919"/>
    </row>
    <row r="920" spans="1:20" x14ac:dyDescent="0.45">
      <c r="A920" s="285"/>
      <c r="B920" s="285"/>
      <c r="C920" s="285"/>
      <c r="D920" s="23"/>
      <c r="E920"/>
      <c r="F920" s="280"/>
      <c r="G920"/>
      <c r="H920" s="280"/>
      <c r="I920"/>
      <c r="J920" s="574"/>
      <c r="K920" s="419"/>
      <c r="L920" s="280"/>
      <c r="M920"/>
      <c r="N920" s="280"/>
      <c r="O920"/>
      <c r="P920" s="280"/>
      <c r="S920"/>
      <c r="T920"/>
    </row>
    <row r="921" spans="1:20" x14ac:dyDescent="0.45">
      <c r="A921" s="285"/>
      <c r="B921" s="285"/>
      <c r="C921" s="285"/>
      <c r="D921" s="23"/>
      <c r="E921"/>
      <c r="F921" s="280"/>
      <c r="G921"/>
      <c r="H921" s="280"/>
      <c r="I921"/>
      <c r="J921" s="574"/>
      <c r="K921" s="419"/>
      <c r="L921" s="280"/>
      <c r="M921"/>
      <c r="N921" s="280"/>
      <c r="O921"/>
      <c r="P921" s="280"/>
      <c r="S921"/>
      <c r="T921"/>
    </row>
    <row r="922" spans="1:20" x14ac:dyDescent="0.45">
      <c r="A922" s="285"/>
      <c r="B922" s="285"/>
      <c r="C922" s="285"/>
      <c r="D922" s="23"/>
      <c r="E922"/>
      <c r="F922" s="280"/>
      <c r="G922"/>
      <c r="H922" s="280"/>
      <c r="I922"/>
      <c r="J922" s="574"/>
      <c r="K922" s="419"/>
      <c r="L922" s="280"/>
      <c r="M922"/>
      <c r="N922" s="280"/>
      <c r="O922"/>
      <c r="P922" s="280"/>
      <c r="S922"/>
      <c r="T922"/>
    </row>
    <row r="923" spans="1:20" x14ac:dyDescent="0.45">
      <c r="A923" s="285"/>
      <c r="B923" s="285"/>
      <c r="C923" s="285"/>
      <c r="D923" s="23"/>
      <c r="E923"/>
      <c r="F923" s="280"/>
      <c r="G923"/>
      <c r="H923" s="280"/>
      <c r="I923"/>
      <c r="J923" s="574"/>
      <c r="K923" s="419"/>
      <c r="L923" s="280"/>
      <c r="M923"/>
      <c r="N923" s="280"/>
      <c r="O923"/>
      <c r="P923" s="280"/>
      <c r="S923"/>
      <c r="T923"/>
    </row>
    <row r="924" spans="1:20" x14ac:dyDescent="0.45">
      <c r="A924" s="285"/>
      <c r="B924" s="285"/>
      <c r="C924" s="285"/>
      <c r="D924" s="23"/>
      <c r="E924"/>
      <c r="F924" s="280"/>
      <c r="G924"/>
      <c r="H924" s="280"/>
      <c r="I924"/>
      <c r="J924" s="574"/>
      <c r="K924" s="419"/>
      <c r="L924" s="280"/>
      <c r="M924"/>
      <c r="N924" s="280"/>
      <c r="O924"/>
      <c r="P924" s="280"/>
      <c r="S924"/>
      <c r="T924"/>
    </row>
    <row r="925" spans="1:20" x14ac:dyDescent="0.45">
      <c r="A925" s="285"/>
      <c r="B925" s="285"/>
      <c r="C925" s="285"/>
      <c r="D925" s="23"/>
      <c r="E925"/>
      <c r="F925" s="280"/>
      <c r="G925"/>
      <c r="H925" s="280"/>
      <c r="I925"/>
      <c r="J925" s="574"/>
      <c r="K925" s="419"/>
      <c r="L925" s="280"/>
      <c r="M925"/>
      <c r="N925" s="280"/>
      <c r="O925"/>
      <c r="P925" s="280"/>
      <c r="S925"/>
      <c r="T925"/>
    </row>
    <row r="926" spans="1:20" x14ac:dyDescent="0.45">
      <c r="A926" s="285"/>
      <c r="B926" s="285"/>
      <c r="C926" s="285"/>
      <c r="D926" s="23"/>
      <c r="E926"/>
      <c r="F926" s="280"/>
      <c r="G926"/>
      <c r="H926" s="280"/>
      <c r="I926"/>
      <c r="J926" s="574"/>
      <c r="K926" s="419"/>
      <c r="L926" s="280"/>
      <c r="M926"/>
      <c r="N926" s="280"/>
      <c r="O926"/>
      <c r="P926" s="280"/>
      <c r="S926"/>
      <c r="T926"/>
    </row>
    <row r="927" spans="1:20" x14ac:dyDescent="0.45">
      <c r="A927" s="285"/>
      <c r="B927" s="285"/>
      <c r="C927" s="285"/>
      <c r="D927" s="23"/>
      <c r="E927"/>
      <c r="F927" s="280"/>
      <c r="G927"/>
      <c r="H927" s="280"/>
      <c r="I927"/>
      <c r="J927" s="574"/>
      <c r="K927" s="419"/>
      <c r="L927" s="280"/>
      <c r="M927"/>
      <c r="N927" s="280"/>
      <c r="O927"/>
      <c r="P927" s="280"/>
      <c r="S927"/>
      <c r="T927"/>
    </row>
    <row r="928" spans="1:20" x14ac:dyDescent="0.45">
      <c r="A928" s="285"/>
      <c r="B928" s="285"/>
      <c r="C928" s="285"/>
      <c r="D928" s="23"/>
      <c r="E928"/>
      <c r="F928" s="280"/>
      <c r="G928"/>
      <c r="H928" s="280"/>
      <c r="I928"/>
      <c r="J928" s="574"/>
      <c r="K928" s="419"/>
      <c r="L928" s="280"/>
      <c r="M928"/>
      <c r="N928" s="280"/>
      <c r="O928"/>
      <c r="P928" s="280"/>
      <c r="S928"/>
      <c r="T928"/>
    </row>
    <row r="929" spans="1:20" x14ac:dyDescent="0.45">
      <c r="A929" s="285"/>
      <c r="B929" s="285"/>
      <c r="C929" s="285"/>
      <c r="D929" s="23"/>
      <c r="E929"/>
      <c r="F929" s="280"/>
      <c r="G929"/>
      <c r="H929" s="280"/>
      <c r="I929"/>
      <c r="J929" s="574"/>
      <c r="K929" s="419"/>
      <c r="L929" s="280"/>
      <c r="M929"/>
      <c r="N929" s="280"/>
      <c r="O929"/>
      <c r="P929" s="280"/>
      <c r="S929"/>
      <c r="T929"/>
    </row>
    <row r="930" spans="1:20" x14ac:dyDescent="0.45">
      <c r="A930" s="285"/>
      <c r="B930" s="285"/>
      <c r="C930" s="285"/>
      <c r="D930" s="23"/>
      <c r="E930"/>
      <c r="F930" s="280"/>
      <c r="G930"/>
      <c r="H930" s="280"/>
      <c r="I930"/>
      <c r="J930" s="574"/>
      <c r="K930" s="419"/>
      <c r="L930" s="280"/>
      <c r="M930"/>
      <c r="N930" s="280"/>
      <c r="O930"/>
      <c r="P930" s="280"/>
      <c r="S930"/>
      <c r="T930"/>
    </row>
    <row r="931" spans="1:20" x14ac:dyDescent="0.45">
      <c r="A931" s="285"/>
      <c r="B931" s="285"/>
      <c r="C931" s="285"/>
      <c r="D931" s="23"/>
      <c r="E931"/>
      <c r="F931" s="280"/>
      <c r="G931"/>
      <c r="H931" s="280"/>
      <c r="I931"/>
      <c r="J931" s="574"/>
      <c r="K931" s="419"/>
      <c r="L931" s="280"/>
      <c r="M931"/>
      <c r="N931" s="280"/>
      <c r="O931"/>
      <c r="P931" s="280"/>
      <c r="S931"/>
      <c r="T931"/>
    </row>
    <row r="932" spans="1:20" x14ac:dyDescent="0.45">
      <c r="A932" s="285"/>
      <c r="B932" s="285"/>
      <c r="C932" s="285"/>
      <c r="D932" s="23"/>
      <c r="E932"/>
      <c r="F932" s="280"/>
      <c r="G932"/>
      <c r="H932" s="280"/>
      <c r="I932"/>
      <c r="J932" s="574"/>
      <c r="K932" s="419"/>
      <c r="L932" s="280"/>
      <c r="M932"/>
      <c r="N932" s="280"/>
      <c r="O932"/>
      <c r="P932" s="280"/>
      <c r="S932"/>
      <c r="T932"/>
    </row>
    <row r="933" spans="1:20" x14ac:dyDescent="0.45">
      <c r="A933" s="285"/>
      <c r="B933" s="285"/>
      <c r="C933" s="285"/>
      <c r="D933" s="23"/>
      <c r="E933"/>
      <c r="F933" s="280"/>
      <c r="G933"/>
      <c r="H933" s="280"/>
      <c r="I933"/>
      <c r="J933" s="574"/>
      <c r="K933" s="419"/>
      <c r="L933" s="280"/>
      <c r="M933"/>
      <c r="N933" s="280"/>
      <c r="O933"/>
      <c r="P933" s="280"/>
      <c r="S933"/>
      <c r="T933"/>
    </row>
    <row r="934" spans="1:20" x14ac:dyDescent="0.45">
      <c r="A934" s="285"/>
      <c r="B934" s="285"/>
      <c r="C934" s="285"/>
      <c r="D934" s="23"/>
      <c r="E934"/>
      <c r="F934" s="280"/>
      <c r="G934"/>
      <c r="H934" s="280"/>
      <c r="I934"/>
      <c r="J934" s="574"/>
      <c r="K934" s="419"/>
      <c r="L934" s="280"/>
      <c r="M934"/>
      <c r="N934" s="280"/>
      <c r="O934"/>
      <c r="P934" s="280"/>
      <c r="S934"/>
      <c r="T934"/>
    </row>
    <row r="935" spans="1:20" x14ac:dyDescent="0.45">
      <c r="A935" s="285"/>
      <c r="B935" s="285"/>
      <c r="C935" s="285"/>
      <c r="D935" s="23"/>
      <c r="E935"/>
      <c r="F935" s="280"/>
      <c r="G935"/>
      <c r="H935" s="280"/>
      <c r="I935"/>
      <c r="J935" s="574"/>
      <c r="K935" s="419"/>
      <c r="L935" s="280"/>
      <c r="M935"/>
      <c r="N935" s="280"/>
      <c r="O935"/>
      <c r="P935" s="280"/>
      <c r="S935"/>
      <c r="T935"/>
    </row>
    <row r="936" spans="1:20" x14ac:dyDescent="0.45">
      <c r="A936" s="285"/>
      <c r="B936" s="285"/>
      <c r="C936" s="285"/>
      <c r="D936" s="23"/>
      <c r="E936"/>
      <c r="F936" s="280"/>
      <c r="G936"/>
      <c r="H936" s="280"/>
      <c r="I936"/>
      <c r="J936" s="574"/>
      <c r="K936" s="419"/>
      <c r="L936" s="280"/>
      <c r="M936"/>
      <c r="N936" s="280"/>
      <c r="O936"/>
      <c r="P936" s="280"/>
      <c r="S936"/>
      <c r="T936"/>
    </row>
    <row r="937" spans="1:20" x14ac:dyDescent="0.45">
      <c r="A937" s="285"/>
      <c r="B937" s="285"/>
      <c r="C937" s="285"/>
      <c r="D937" s="23"/>
      <c r="E937"/>
      <c r="F937" s="280"/>
      <c r="G937"/>
      <c r="H937" s="280"/>
      <c r="I937"/>
      <c r="J937" s="574"/>
      <c r="K937" s="419"/>
      <c r="L937" s="280"/>
      <c r="M937"/>
      <c r="N937" s="280"/>
      <c r="O937"/>
      <c r="P937" s="280"/>
      <c r="S937"/>
      <c r="T937"/>
    </row>
    <row r="938" spans="1:20" x14ac:dyDescent="0.45">
      <c r="A938" s="285"/>
      <c r="B938" s="285"/>
      <c r="C938" s="285"/>
      <c r="D938" s="23"/>
      <c r="E938"/>
      <c r="F938" s="280"/>
      <c r="G938"/>
      <c r="H938" s="280"/>
      <c r="I938"/>
      <c r="J938" s="574"/>
      <c r="K938" s="419"/>
      <c r="L938" s="280"/>
      <c r="M938"/>
      <c r="N938" s="280"/>
      <c r="O938"/>
      <c r="P938" s="280"/>
      <c r="S938"/>
      <c r="T938"/>
    </row>
    <row r="939" spans="1:20" x14ac:dyDescent="0.45">
      <c r="A939" s="285"/>
      <c r="B939" s="285"/>
      <c r="C939" s="285"/>
      <c r="D939" s="23"/>
      <c r="E939"/>
      <c r="F939" s="280"/>
      <c r="G939"/>
      <c r="H939" s="280"/>
      <c r="I939"/>
      <c r="J939" s="574"/>
      <c r="K939" s="419"/>
      <c r="L939" s="280"/>
      <c r="M939"/>
      <c r="N939" s="280"/>
      <c r="O939"/>
      <c r="P939" s="280"/>
      <c r="S939"/>
      <c r="T939"/>
    </row>
    <row r="940" spans="1:20" x14ac:dyDescent="0.45">
      <c r="A940" s="285"/>
      <c r="B940" s="285"/>
      <c r="C940" s="285"/>
      <c r="D940" s="23"/>
      <c r="E940"/>
      <c r="F940" s="280"/>
      <c r="G940"/>
      <c r="H940" s="280"/>
      <c r="I940"/>
      <c r="J940" s="574"/>
      <c r="K940" s="419"/>
      <c r="L940" s="280"/>
      <c r="M940"/>
      <c r="N940" s="280"/>
      <c r="O940"/>
      <c r="P940" s="280"/>
      <c r="S940"/>
      <c r="T940"/>
    </row>
    <row r="941" spans="1:20" x14ac:dyDescent="0.45">
      <c r="A941" s="285"/>
      <c r="B941" s="285"/>
      <c r="C941" s="285"/>
      <c r="D941" s="23"/>
      <c r="E941"/>
      <c r="F941" s="280"/>
      <c r="G941"/>
      <c r="H941" s="280"/>
      <c r="I941"/>
      <c r="J941" s="574"/>
      <c r="K941" s="419"/>
      <c r="L941" s="280"/>
      <c r="M941"/>
      <c r="N941" s="280"/>
      <c r="O941"/>
      <c r="P941" s="280"/>
      <c r="S941"/>
      <c r="T941"/>
    </row>
    <row r="942" spans="1:20" x14ac:dyDescent="0.45">
      <c r="A942" s="285"/>
      <c r="B942" s="285"/>
      <c r="C942" s="285"/>
      <c r="D942" s="23"/>
      <c r="E942"/>
      <c r="F942" s="280"/>
      <c r="G942"/>
      <c r="H942" s="280"/>
      <c r="I942"/>
      <c r="J942" s="574"/>
      <c r="K942" s="419"/>
      <c r="L942" s="280"/>
      <c r="M942"/>
      <c r="N942" s="280"/>
      <c r="O942"/>
      <c r="P942" s="280"/>
      <c r="S942"/>
      <c r="T942"/>
    </row>
    <row r="943" spans="1:20" x14ac:dyDescent="0.45">
      <c r="A943" s="285"/>
      <c r="B943" s="285"/>
      <c r="C943" s="285"/>
      <c r="D943" s="23"/>
      <c r="E943"/>
      <c r="F943" s="280"/>
      <c r="G943"/>
      <c r="H943" s="280"/>
      <c r="I943"/>
      <c r="J943" s="574"/>
      <c r="K943" s="419"/>
      <c r="L943" s="280"/>
      <c r="M943"/>
      <c r="N943" s="280"/>
      <c r="O943"/>
      <c r="P943" s="280"/>
      <c r="S943"/>
      <c r="T943"/>
    </row>
    <row r="944" spans="1:20" x14ac:dyDescent="0.45">
      <c r="A944" s="285"/>
      <c r="B944" s="285"/>
      <c r="C944" s="285"/>
      <c r="D944" s="23"/>
      <c r="E944"/>
      <c r="F944" s="280"/>
      <c r="G944"/>
      <c r="H944" s="280"/>
      <c r="I944"/>
      <c r="J944" s="574"/>
      <c r="K944" s="419"/>
      <c r="L944" s="280"/>
      <c r="M944"/>
      <c r="N944" s="280"/>
      <c r="O944"/>
      <c r="P944" s="280"/>
      <c r="S944"/>
      <c r="T944"/>
    </row>
    <row r="945" spans="1:20" x14ac:dyDescent="0.45">
      <c r="A945" s="285"/>
      <c r="B945" s="285"/>
      <c r="C945" s="285"/>
      <c r="D945" s="23"/>
      <c r="E945"/>
      <c r="F945" s="280"/>
      <c r="G945"/>
      <c r="H945" s="280"/>
      <c r="I945"/>
      <c r="J945" s="574"/>
      <c r="K945" s="419"/>
      <c r="L945" s="280"/>
      <c r="M945"/>
      <c r="N945" s="280"/>
      <c r="O945"/>
      <c r="P945" s="280"/>
      <c r="S945"/>
      <c r="T945"/>
    </row>
    <row r="946" spans="1:20" x14ac:dyDescent="0.45">
      <c r="A946" s="285"/>
      <c r="B946" s="285"/>
      <c r="C946" s="285"/>
      <c r="D946" s="23"/>
      <c r="E946"/>
      <c r="F946" s="280"/>
      <c r="G946"/>
      <c r="H946" s="280"/>
      <c r="I946"/>
      <c r="J946" s="574"/>
      <c r="K946" s="419"/>
      <c r="L946" s="280"/>
      <c r="M946"/>
      <c r="N946" s="280"/>
      <c r="O946"/>
      <c r="P946" s="280"/>
      <c r="S946"/>
      <c r="T946"/>
    </row>
    <row r="947" spans="1:20" x14ac:dyDescent="0.45">
      <c r="A947" s="285"/>
      <c r="B947" s="285"/>
      <c r="C947" s="285"/>
      <c r="D947" s="23"/>
      <c r="E947"/>
      <c r="F947" s="280"/>
      <c r="G947"/>
      <c r="H947" s="280"/>
      <c r="I947"/>
      <c r="J947" s="574"/>
      <c r="K947" s="419"/>
      <c r="L947" s="280"/>
      <c r="M947"/>
      <c r="N947" s="280"/>
      <c r="O947"/>
      <c r="P947" s="280"/>
      <c r="S947"/>
      <c r="T947"/>
    </row>
    <row r="948" spans="1:20" x14ac:dyDescent="0.45">
      <c r="A948" s="285"/>
      <c r="B948" s="285"/>
      <c r="C948" s="285"/>
      <c r="D948" s="23"/>
      <c r="E948"/>
      <c r="F948" s="280"/>
      <c r="G948"/>
      <c r="H948" s="280"/>
      <c r="I948"/>
      <c r="J948" s="574"/>
      <c r="K948" s="419"/>
      <c r="L948" s="280"/>
      <c r="M948"/>
      <c r="N948" s="280"/>
      <c r="O948"/>
      <c r="P948" s="280"/>
      <c r="S948"/>
      <c r="T948"/>
    </row>
    <row r="949" spans="1:20" x14ac:dyDescent="0.45">
      <c r="A949" s="285"/>
      <c r="B949" s="285"/>
      <c r="C949" s="285"/>
      <c r="D949" s="23"/>
      <c r="E949"/>
      <c r="F949" s="280"/>
      <c r="G949"/>
      <c r="H949" s="280"/>
      <c r="I949"/>
      <c r="J949" s="574"/>
      <c r="K949" s="419"/>
      <c r="L949" s="280"/>
      <c r="M949"/>
      <c r="N949" s="280"/>
      <c r="O949"/>
      <c r="P949" s="280"/>
      <c r="S949"/>
      <c r="T949"/>
    </row>
    <row r="950" spans="1:20" x14ac:dyDescent="0.45">
      <c r="A950" s="285"/>
      <c r="B950" s="285"/>
      <c r="C950" s="285"/>
      <c r="D950" s="23"/>
      <c r="E950"/>
      <c r="F950" s="280"/>
      <c r="G950"/>
      <c r="H950" s="280"/>
      <c r="I950"/>
      <c r="J950" s="574"/>
      <c r="K950" s="419"/>
      <c r="L950" s="280"/>
      <c r="M950"/>
      <c r="N950" s="280"/>
      <c r="O950"/>
      <c r="P950" s="280"/>
      <c r="S950"/>
      <c r="T950"/>
    </row>
    <row r="951" spans="1:20" x14ac:dyDescent="0.45">
      <c r="A951" s="285"/>
      <c r="B951" s="285"/>
      <c r="C951" s="285"/>
      <c r="D951" s="23"/>
      <c r="E951"/>
      <c r="F951" s="280"/>
      <c r="G951"/>
      <c r="H951" s="280"/>
      <c r="I951"/>
      <c r="J951" s="574"/>
      <c r="K951" s="419"/>
      <c r="L951" s="280"/>
      <c r="M951"/>
      <c r="N951" s="280"/>
      <c r="O951"/>
      <c r="P951" s="280"/>
      <c r="S951"/>
      <c r="T951"/>
    </row>
    <row r="952" spans="1:20" x14ac:dyDescent="0.45">
      <c r="A952" s="285"/>
      <c r="B952" s="285"/>
      <c r="C952" s="285"/>
      <c r="D952" s="23"/>
      <c r="E952"/>
      <c r="F952" s="280"/>
      <c r="G952"/>
      <c r="H952" s="280"/>
      <c r="I952"/>
      <c r="J952" s="574"/>
      <c r="K952" s="419"/>
      <c r="L952" s="280"/>
      <c r="M952"/>
      <c r="N952" s="280"/>
      <c r="O952"/>
      <c r="P952" s="280"/>
      <c r="S952"/>
      <c r="T952"/>
    </row>
    <row r="953" spans="1:20" x14ac:dyDescent="0.45">
      <c r="A953" s="285"/>
      <c r="B953" s="285"/>
      <c r="C953" s="285"/>
      <c r="D953" s="23"/>
      <c r="E953"/>
      <c r="F953" s="280"/>
      <c r="G953"/>
      <c r="H953" s="280"/>
      <c r="I953"/>
      <c r="J953" s="574"/>
      <c r="K953" s="419"/>
      <c r="L953" s="280"/>
      <c r="M953"/>
      <c r="N953" s="280"/>
      <c r="O953"/>
      <c r="P953" s="280"/>
      <c r="S953"/>
      <c r="T953"/>
    </row>
    <row r="954" spans="1:20" x14ac:dyDescent="0.45">
      <c r="A954" s="285"/>
      <c r="B954" s="285"/>
      <c r="C954" s="285"/>
      <c r="D954" s="23"/>
      <c r="E954"/>
      <c r="F954" s="280"/>
      <c r="G954"/>
      <c r="H954" s="280"/>
      <c r="I954"/>
      <c r="J954" s="574"/>
      <c r="K954" s="419"/>
      <c r="L954" s="280"/>
      <c r="M954"/>
      <c r="N954" s="280"/>
      <c r="O954"/>
      <c r="P954" s="280"/>
      <c r="S954"/>
      <c r="T954"/>
    </row>
    <row r="955" spans="1:20" x14ac:dyDescent="0.45">
      <c r="A955" s="285"/>
      <c r="B955" s="285"/>
      <c r="C955" s="285"/>
      <c r="D955" s="23"/>
      <c r="E955"/>
      <c r="F955" s="280"/>
      <c r="G955"/>
      <c r="H955" s="280"/>
      <c r="I955"/>
      <c r="J955" s="574"/>
      <c r="K955" s="419"/>
      <c r="L955" s="280"/>
      <c r="M955"/>
      <c r="N955" s="280"/>
      <c r="O955"/>
      <c r="P955" s="280"/>
      <c r="S955"/>
      <c r="T955"/>
    </row>
    <row r="956" spans="1:20" x14ac:dyDescent="0.45">
      <c r="A956" s="285"/>
      <c r="B956" s="285"/>
      <c r="C956" s="285"/>
      <c r="D956" s="23"/>
      <c r="E956"/>
      <c r="F956" s="280"/>
      <c r="G956"/>
      <c r="H956" s="280"/>
      <c r="I956"/>
      <c r="J956" s="574"/>
      <c r="K956" s="419"/>
      <c r="L956" s="280"/>
      <c r="M956"/>
      <c r="N956" s="280"/>
      <c r="O956"/>
      <c r="P956" s="280"/>
      <c r="S956"/>
      <c r="T956"/>
    </row>
    <row r="957" spans="1:20" x14ac:dyDescent="0.45">
      <c r="A957" s="285"/>
      <c r="B957" s="285"/>
      <c r="C957" s="285"/>
      <c r="D957" s="23"/>
      <c r="E957"/>
      <c r="F957" s="280"/>
      <c r="G957"/>
      <c r="H957" s="280"/>
      <c r="I957"/>
      <c r="J957" s="574"/>
      <c r="K957" s="419"/>
      <c r="L957" s="280"/>
      <c r="M957"/>
      <c r="N957" s="280"/>
      <c r="O957"/>
      <c r="P957" s="280"/>
      <c r="S957"/>
      <c r="T957"/>
    </row>
    <row r="958" spans="1:20" x14ac:dyDescent="0.45">
      <c r="A958" s="285"/>
      <c r="B958" s="285"/>
      <c r="C958" s="285"/>
      <c r="D958" s="23"/>
      <c r="E958"/>
      <c r="F958" s="280"/>
      <c r="G958"/>
      <c r="H958" s="280"/>
      <c r="I958"/>
      <c r="J958" s="574"/>
      <c r="K958" s="419"/>
      <c r="L958" s="280"/>
      <c r="M958"/>
      <c r="N958" s="280"/>
      <c r="O958"/>
      <c r="P958" s="280"/>
      <c r="S958"/>
      <c r="T958"/>
    </row>
    <row r="959" spans="1:20" x14ac:dyDescent="0.45">
      <c r="A959" s="285"/>
      <c r="B959" s="285"/>
      <c r="C959" s="285"/>
      <c r="D959" s="23"/>
      <c r="E959"/>
      <c r="F959" s="280"/>
      <c r="G959"/>
      <c r="H959" s="280"/>
      <c r="I959"/>
      <c r="J959" s="574"/>
      <c r="K959" s="419"/>
      <c r="L959" s="280"/>
      <c r="M959"/>
      <c r="N959" s="280"/>
      <c r="O959"/>
      <c r="P959" s="280"/>
      <c r="S959"/>
      <c r="T959"/>
    </row>
    <row r="960" spans="1:20" x14ac:dyDescent="0.45">
      <c r="A960" s="285"/>
      <c r="B960" s="285"/>
      <c r="C960" s="285"/>
      <c r="D960" s="23"/>
      <c r="E960"/>
      <c r="F960" s="280"/>
      <c r="G960"/>
      <c r="H960" s="280"/>
      <c r="I960"/>
      <c r="J960" s="574"/>
      <c r="K960" s="419"/>
      <c r="L960" s="280"/>
      <c r="M960"/>
      <c r="N960" s="280"/>
      <c r="O960"/>
      <c r="P960" s="280"/>
      <c r="S960"/>
      <c r="T960"/>
    </row>
    <row r="961" spans="1:20" x14ac:dyDescent="0.45">
      <c r="A961" s="285"/>
      <c r="B961" s="285"/>
      <c r="C961" s="285"/>
      <c r="D961" s="23"/>
      <c r="E961"/>
      <c r="F961" s="280"/>
      <c r="G961"/>
      <c r="H961" s="280"/>
      <c r="I961"/>
      <c r="J961" s="574"/>
      <c r="K961" s="419"/>
      <c r="L961" s="280"/>
      <c r="M961"/>
      <c r="N961" s="280"/>
      <c r="O961"/>
      <c r="P961" s="280"/>
      <c r="S961"/>
      <c r="T961"/>
    </row>
    <row r="962" spans="1:20" x14ac:dyDescent="0.45">
      <c r="A962" s="285"/>
      <c r="B962" s="285"/>
      <c r="C962" s="285"/>
      <c r="D962" s="23"/>
      <c r="E962"/>
      <c r="F962" s="280"/>
      <c r="G962"/>
      <c r="H962" s="280"/>
      <c r="I962"/>
      <c r="J962" s="574"/>
      <c r="K962" s="419"/>
      <c r="L962" s="280"/>
      <c r="M962"/>
      <c r="N962" s="280"/>
      <c r="O962"/>
      <c r="P962" s="280"/>
      <c r="S962"/>
      <c r="T962"/>
    </row>
    <row r="963" spans="1:20" x14ac:dyDescent="0.45">
      <c r="A963" s="285"/>
      <c r="B963" s="285"/>
      <c r="C963" s="285"/>
      <c r="D963" s="23"/>
      <c r="E963"/>
      <c r="F963" s="280"/>
      <c r="G963"/>
      <c r="H963" s="280"/>
      <c r="I963"/>
      <c r="J963" s="574"/>
      <c r="K963" s="419"/>
      <c r="L963" s="280"/>
      <c r="M963"/>
      <c r="N963" s="280"/>
      <c r="O963"/>
      <c r="P963" s="280"/>
      <c r="S963"/>
      <c r="T963"/>
    </row>
    <row r="964" spans="1:20" x14ac:dyDescent="0.45">
      <c r="A964" s="285"/>
      <c r="B964" s="285"/>
      <c r="C964" s="285"/>
      <c r="D964" s="23"/>
      <c r="E964"/>
      <c r="F964" s="280"/>
      <c r="G964"/>
      <c r="H964" s="280"/>
      <c r="I964"/>
      <c r="J964" s="574"/>
      <c r="K964" s="419"/>
      <c r="L964" s="280"/>
      <c r="M964"/>
      <c r="N964" s="280"/>
      <c r="O964"/>
      <c r="P964" s="280"/>
      <c r="S964"/>
      <c r="T964"/>
    </row>
    <row r="965" spans="1:20" x14ac:dyDescent="0.45">
      <c r="A965" s="285"/>
      <c r="B965" s="285"/>
      <c r="C965" s="285"/>
      <c r="D965" s="23"/>
      <c r="E965"/>
      <c r="F965" s="280"/>
      <c r="G965"/>
      <c r="H965" s="280"/>
      <c r="I965"/>
      <c r="J965" s="574"/>
      <c r="K965" s="419"/>
      <c r="L965" s="280"/>
      <c r="M965"/>
      <c r="N965" s="280"/>
      <c r="O965"/>
      <c r="P965" s="280"/>
      <c r="S965"/>
      <c r="T965"/>
    </row>
    <row r="966" spans="1:20" x14ac:dyDescent="0.45">
      <c r="A966" s="285"/>
      <c r="B966" s="285"/>
      <c r="C966" s="285"/>
      <c r="D966" s="23"/>
      <c r="E966"/>
      <c r="F966" s="280"/>
      <c r="G966"/>
      <c r="H966" s="280"/>
      <c r="I966"/>
      <c r="J966" s="574"/>
      <c r="K966" s="419"/>
      <c r="L966" s="280"/>
      <c r="M966"/>
      <c r="N966" s="280"/>
      <c r="O966"/>
      <c r="P966" s="280"/>
      <c r="S966"/>
      <c r="T966"/>
    </row>
    <row r="967" spans="1:20" x14ac:dyDescent="0.45">
      <c r="A967" s="285"/>
      <c r="B967" s="285"/>
      <c r="C967" s="285"/>
      <c r="D967" s="23"/>
      <c r="E967"/>
      <c r="F967" s="280"/>
      <c r="G967"/>
      <c r="H967" s="280"/>
      <c r="I967"/>
      <c r="J967" s="574"/>
      <c r="K967" s="419"/>
      <c r="L967" s="280"/>
      <c r="M967"/>
      <c r="N967" s="280"/>
      <c r="O967"/>
      <c r="P967" s="280"/>
      <c r="S967"/>
      <c r="T967"/>
    </row>
    <row r="968" spans="1:20" x14ac:dyDescent="0.45">
      <c r="A968" s="285"/>
      <c r="B968" s="285"/>
      <c r="C968" s="285"/>
      <c r="D968" s="23"/>
      <c r="E968"/>
      <c r="F968" s="280"/>
      <c r="G968"/>
      <c r="H968" s="280"/>
      <c r="I968"/>
      <c r="J968" s="574"/>
      <c r="K968" s="419"/>
      <c r="L968" s="280"/>
      <c r="M968"/>
      <c r="N968" s="280"/>
      <c r="O968"/>
      <c r="P968" s="280"/>
      <c r="S968"/>
      <c r="T968"/>
    </row>
    <row r="969" spans="1:20" x14ac:dyDescent="0.45">
      <c r="A969" s="285"/>
      <c r="B969" s="285"/>
      <c r="C969" s="285"/>
      <c r="D969" s="23"/>
      <c r="E969"/>
      <c r="F969" s="280"/>
      <c r="G969"/>
      <c r="H969" s="280"/>
      <c r="I969"/>
      <c r="J969" s="574"/>
      <c r="K969" s="419"/>
      <c r="L969" s="280"/>
      <c r="M969"/>
      <c r="N969" s="280"/>
      <c r="O969"/>
      <c r="P969" s="280"/>
      <c r="S969"/>
      <c r="T969"/>
    </row>
    <row r="970" spans="1:20" x14ac:dyDescent="0.45">
      <c r="A970" s="285"/>
      <c r="B970" s="285"/>
      <c r="C970" s="285"/>
      <c r="D970" s="23"/>
      <c r="E970"/>
      <c r="F970" s="280"/>
      <c r="G970"/>
      <c r="H970" s="280"/>
      <c r="I970"/>
      <c r="J970" s="574"/>
      <c r="K970" s="419"/>
      <c r="L970" s="280"/>
      <c r="M970"/>
      <c r="N970" s="280"/>
      <c r="O970"/>
      <c r="P970" s="280"/>
      <c r="S970"/>
      <c r="T970"/>
    </row>
    <row r="971" spans="1:20" x14ac:dyDescent="0.45">
      <c r="A971" s="285"/>
      <c r="B971" s="285"/>
      <c r="C971" s="285"/>
      <c r="D971" s="23"/>
      <c r="E971"/>
      <c r="F971" s="280"/>
      <c r="G971"/>
      <c r="H971" s="280"/>
      <c r="I971"/>
      <c r="J971" s="574"/>
      <c r="K971" s="419"/>
      <c r="L971" s="280"/>
      <c r="M971"/>
      <c r="N971" s="280"/>
      <c r="O971"/>
      <c r="P971" s="280"/>
      <c r="S971"/>
      <c r="T971"/>
    </row>
    <row r="972" spans="1:20" x14ac:dyDescent="0.45">
      <c r="A972" s="285"/>
      <c r="B972" s="285"/>
      <c r="C972" s="285"/>
      <c r="D972" s="23"/>
      <c r="E972"/>
      <c r="F972" s="280"/>
      <c r="G972"/>
      <c r="H972" s="280"/>
      <c r="I972"/>
      <c r="J972" s="574"/>
      <c r="K972" s="419"/>
      <c r="L972" s="280"/>
      <c r="M972"/>
      <c r="N972" s="280"/>
      <c r="O972"/>
      <c r="P972" s="280"/>
      <c r="S972"/>
      <c r="T972"/>
    </row>
    <row r="973" spans="1:20" x14ac:dyDescent="0.45">
      <c r="A973" s="285"/>
      <c r="B973" s="285"/>
      <c r="C973" s="285"/>
      <c r="D973" s="23"/>
      <c r="E973"/>
      <c r="F973" s="280"/>
      <c r="G973"/>
      <c r="H973" s="280"/>
      <c r="I973"/>
      <c r="J973" s="574"/>
      <c r="K973" s="419"/>
      <c r="L973" s="280"/>
      <c r="M973"/>
      <c r="N973" s="280"/>
      <c r="O973"/>
      <c r="P973" s="280"/>
      <c r="S973"/>
      <c r="T973"/>
    </row>
    <row r="974" spans="1:20" x14ac:dyDescent="0.45">
      <c r="A974" s="285"/>
      <c r="B974" s="285"/>
      <c r="C974" s="285"/>
      <c r="D974" s="23"/>
      <c r="E974"/>
      <c r="F974" s="280"/>
      <c r="G974"/>
      <c r="H974" s="280"/>
      <c r="I974"/>
      <c r="J974" s="574"/>
      <c r="K974" s="419"/>
      <c r="L974" s="280"/>
      <c r="M974"/>
      <c r="N974" s="280"/>
      <c r="O974"/>
      <c r="P974" s="280"/>
      <c r="S974"/>
      <c r="T974"/>
    </row>
    <row r="975" spans="1:20" x14ac:dyDescent="0.45">
      <c r="A975" s="285"/>
      <c r="B975" s="285"/>
      <c r="C975" s="285"/>
      <c r="D975" s="23"/>
      <c r="E975"/>
      <c r="F975" s="280"/>
      <c r="G975"/>
      <c r="H975" s="280"/>
      <c r="I975"/>
      <c r="J975" s="574"/>
      <c r="K975" s="419"/>
      <c r="L975" s="280"/>
      <c r="M975"/>
      <c r="N975" s="280"/>
      <c r="O975"/>
      <c r="P975" s="280"/>
      <c r="S975"/>
      <c r="T975"/>
    </row>
    <row r="976" spans="1:20" x14ac:dyDescent="0.45">
      <c r="A976" s="285"/>
      <c r="B976" s="285"/>
      <c r="C976" s="285"/>
      <c r="D976" s="23"/>
      <c r="E976"/>
      <c r="F976" s="280"/>
      <c r="G976"/>
      <c r="H976" s="280"/>
      <c r="I976"/>
      <c r="J976" s="574"/>
      <c r="K976" s="419"/>
      <c r="L976" s="280"/>
      <c r="M976"/>
      <c r="N976" s="280"/>
      <c r="O976"/>
      <c r="P976" s="280"/>
      <c r="S976"/>
      <c r="T976"/>
    </row>
    <row r="977" spans="1:20" x14ac:dyDescent="0.45">
      <c r="A977" s="285"/>
      <c r="B977" s="285"/>
      <c r="C977" s="285"/>
      <c r="D977" s="23"/>
      <c r="E977"/>
      <c r="F977" s="280"/>
      <c r="G977"/>
      <c r="H977" s="280"/>
      <c r="I977"/>
      <c r="J977" s="574"/>
      <c r="K977" s="419"/>
      <c r="L977" s="280"/>
      <c r="M977"/>
      <c r="N977" s="280"/>
      <c r="O977"/>
      <c r="P977" s="280"/>
      <c r="S977"/>
      <c r="T977"/>
    </row>
    <row r="978" spans="1:20" x14ac:dyDescent="0.45">
      <c r="A978" s="285"/>
      <c r="B978" s="285"/>
      <c r="C978" s="285"/>
      <c r="D978" s="23"/>
      <c r="E978"/>
      <c r="F978" s="280"/>
      <c r="G978"/>
      <c r="H978" s="280"/>
      <c r="I978"/>
      <c r="J978" s="574"/>
      <c r="K978" s="419"/>
      <c r="L978" s="280"/>
      <c r="M978"/>
      <c r="N978" s="280"/>
      <c r="O978"/>
      <c r="P978" s="280"/>
      <c r="S978"/>
      <c r="T978"/>
    </row>
    <row r="979" spans="1:20" x14ac:dyDescent="0.45">
      <c r="A979" s="285"/>
      <c r="B979" s="285"/>
      <c r="C979" s="285"/>
      <c r="D979" s="23"/>
      <c r="E979"/>
      <c r="F979" s="280"/>
      <c r="G979"/>
      <c r="H979" s="280"/>
      <c r="I979"/>
      <c r="J979" s="574"/>
      <c r="K979" s="419"/>
      <c r="L979" s="280"/>
      <c r="M979"/>
      <c r="N979" s="280"/>
      <c r="O979"/>
      <c r="P979" s="280"/>
      <c r="S979"/>
      <c r="T979"/>
    </row>
    <row r="980" spans="1:20" x14ac:dyDescent="0.45">
      <c r="A980" s="285"/>
      <c r="B980" s="285"/>
      <c r="C980" s="285"/>
      <c r="D980" s="23"/>
      <c r="E980"/>
      <c r="F980" s="280"/>
      <c r="G980"/>
      <c r="H980" s="280"/>
      <c r="I980"/>
      <c r="J980" s="574"/>
      <c r="K980" s="419"/>
      <c r="L980" s="280"/>
      <c r="M980"/>
      <c r="N980" s="280"/>
      <c r="O980"/>
      <c r="P980" s="280"/>
      <c r="S980"/>
      <c r="T980"/>
    </row>
    <row r="981" spans="1:20" x14ac:dyDescent="0.45">
      <c r="A981" s="285"/>
      <c r="B981" s="285"/>
      <c r="C981" s="285"/>
      <c r="D981" s="23"/>
      <c r="E981"/>
      <c r="F981" s="280"/>
      <c r="G981"/>
      <c r="H981" s="280"/>
      <c r="I981"/>
      <c r="J981" s="574"/>
      <c r="K981" s="419"/>
      <c r="L981" s="280"/>
      <c r="M981"/>
      <c r="N981" s="280"/>
      <c r="O981"/>
      <c r="P981" s="280"/>
      <c r="S981"/>
      <c r="T981"/>
    </row>
    <row r="982" spans="1:20" x14ac:dyDescent="0.45">
      <c r="A982" s="285"/>
      <c r="B982" s="285"/>
      <c r="C982" s="285"/>
      <c r="D982" s="23"/>
      <c r="E982"/>
      <c r="F982" s="280"/>
      <c r="G982"/>
      <c r="H982" s="280"/>
      <c r="I982"/>
      <c r="J982" s="574"/>
      <c r="K982" s="419"/>
      <c r="L982" s="280"/>
      <c r="M982"/>
      <c r="N982" s="280"/>
      <c r="O982"/>
      <c r="P982" s="280"/>
      <c r="S982"/>
      <c r="T982"/>
    </row>
    <row r="983" spans="1:20" x14ac:dyDescent="0.45">
      <c r="A983" s="285"/>
      <c r="B983" s="285"/>
      <c r="C983" s="285"/>
      <c r="D983" s="23"/>
      <c r="E983"/>
      <c r="F983" s="280"/>
      <c r="G983"/>
      <c r="H983" s="280"/>
      <c r="I983"/>
      <c r="J983" s="574"/>
      <c r="K983" s="419"/>
      <c r="L983" s="280"/>
      <c r="M983"/>
      <c r="N983" s="280"/>
      <c r="O983"/>
      <c r="P983" s="280"/>
      <c r="S983"/>
      <c r="T983"/>
    </row>
    <row r="984" spans="1:20" x14ac:dyDescent="0.45">
      <c r="A984" s="285"/>
      <c r="B984" s="285"/>
      <c r="C984" s="285"/>
      <c r="D984" s="23"/>
      <c r="E984"/>
      <c r="F984" s="280"/>
      <c r="G984"/>
      <c r="H984" s="280"/>
      <c r="I984"/>
      <c r="J984" s="574"/>
      <c r="K984" s="419"/>
      <c r="L984" s="280"/>
      <c r="M984"/>
      <c r="N984" s="280"/>
      <c r="O984"/>
      <c r="P984" s="280"/>
      <c r="S984"/>
      <c r="T984"/>
    </row>
    <row r="985" spans="1:20" x14ac:dyDescent="0.45">
      <c r="A985" s="285"/>
      <c r="B985" s="285"/>
      <c r="C985" s="285"/>
      <c r="D985" s="23"/>
      <c r="E985"/>
      <c r="F985" s="280"/>
      <c r="G985"/>
      <c r="H985" s="280"/>
      <c r="I985"/>
      <c r="J985" s="574"/>
      <c r="K985" s="419"/>
      <c r="L985" s="280"/>
      <c r="M985"/>
      <c r="N985" s="280"/>
      <c r="O985"/>
      <c r="P985" s="280"/>
      <c r="S985"/>
      <c r="T985"/>
    </row>
    <row r="986" spans="1:20" x14ac:dyDescent="0.45">
      <c r="A986" s="285"/>
      <c r="B986" s="285"/>
      <c r="C986" s="285"/>
      <c r="D986" s="23"/>
      <c r="E986"/>
      <c r="F986" s="280"/>
      <c r="G986"/>
      <c r="H986" s="280"/>
      <c r="I986"/>
      <c r="J986" s="574"/>
      <c r="K986" s="419"/>
      <c r="L986" s="280"/>
      <c r="M986"/>
      <c r="N986" s="280"/>
      <c r="O986"/>
      <c r="P986" s="280"/>
      <c r="S986"/>
      <c r="T986"/>
    </row>
    <row r="987" spans="1:20" x14ac:dyDescent="0.45">
      <c r="A987" s="285"/>
      <c r="B987" s="285"/>
      <c r="C987" s="285"/>
      <c r="D987" s="23"/>
      <c r="E987"/>
      <c r="F987" s="280"/>
      <c r="G987"/>
      <c r="H987" s="280"/>
      <c r="I987"/>
      <c r="J987" s="574"/>
      <c r="K987" s="419"/>
      <c r="L987" s="280"/>
      <c r="M987"/>
      <c r="N987" s="280"/>
      <c r="O987"/>
      <c r="P987" s="280"/>
      <c r="S987"/>
      <c r="T987"/>
    </row>
    <row r="988" spans="1:20" x14ac:dyDescent="0.45">
      <c r="A988" s="285"/>
      <c r="B988" s="285"/>
      <c r="C988" s="285"/>
      <c r="D988" s="23"/>
      <c r="E988"/>
      <c r="F988" s="280"/>
      <c r="G988"/>
      <c r="H988" s="280"/>
      <c r="I988"/>
      <c r="J988" s="574"/>
      <c r="K988" s="419"/>
      <c r="L988" s="280"/>
      <c r="M988"/>
      <c r="N988" s="280"/>
      <c r="O988"/>
      <c r="P988" s="280"/>
      <c r="S988"/>
      <c r="T988"/>
    </row>
    <row r="989" spans="1:20" x14ac:dyDescent="0.45">
      <c r="A989" s="285"/>
      <c r="B989" s="285"/>
      <c r="C989" s="285"/>
      <c r="D989" s="23"/>
      <c r="E989"/>
      <c r="F989" s="280"/>
      <c r="G989"/>
      <c r="H989" s="280"/>
      <c r="I989"/>
      <c r="J989" s="574"/>
      <c r="K989" s="419"/>
      <c r="L989" s="280"/>
      <c r="M989"/>
      <c r="N989" s="280"/>
      <c r="O989"/>
      <c r="P989" s="280"/>
      <c r="S989"/>
      <c r="T989"/>
    </row>
    <row r="990" spans="1:20" x14ac:dyDescent="0.45">
      <c r="A990" s="285"/>
      <c r="B990" s="285"/>
      <c r="C990" s="285"/>
      <c r="D990" s="23"/>
      <c r="E990"/>
      <c r="F990" s="280"/>
      <c r="G990"/>
      <c r="H990" s="280"/>
      <c r="I990"/>
      <c r="J990" s="574"/>
      <c r="K990" s="419"/>
      <c r="L990" s="280"/>
      <c r="M990"/>
      <c r="N990" s="280"/>
      <c r="O990"/>
      <c r="P990" s="280"/>
      <c r="S990"/>
      <c r="T990"/>
    </row>
    <row r="991" spans="1:20" x14ac:dyDescent="0.45">
      <c r="A991" s="285"/>
      <c r="B991" s="285"/>
      <c r="C991" s="285"/>
      <c r="D991" s="23"/>
      <c r="E991"/>
      <c r="F991" s="280"/>
      <c r="G991"/>
      <c r="H991" s="280"/>
      <c r="I991"/>
      <c r="J991" s="574"/>
      <c r="K991" s="419"/>
      <c r="L991" s="280"/>
      <c r="M991"/>
      <c r="N991" s="280"/>
      <c r="O991"/>
      <c r="P991" s="280"/>
      <c r="S991"/>
      <c r="T991"/>
    </row>
    <row r="992" spans="1:20" x14ac:dyDescent="0.45">
      <c r="A992" s="285"/>
      <c r="B992" s="285"/>
      <c r="C992" s="285"/>
      <c r="D992" s="23"/>
      <c r="E992"/>
      <c r="F992" s="280"/>
      <c r="G992"/>
      <c r="H992" s="280"/>
      <c r="I992"/>
      <c r="J992" s="574"/>
      <c r="K992" s="419"/>
      <c r="L992" s="280"/>
      <c r="M992"/>
      <c r="N992" s="280"/>
      <c r="O992"/>
      <c r="P992" s="280"/>
      <c r="S992"/>
      <c r="T992"/>
    </row>
    <row r="993" spans="1:20" x14ac:dyDescent="0.45">
      <c r="A993" s="285"/>
      <c r="B993" s="285"/>
      <c r="C993" s="285"/>
      <c r="D993" s="23"/>
      <c r="E993"/>
      <c r="F993" s="280"/>
      <c r="G993"/>
      <c r="H993" s="280"/>
      <c r="I993"/>
      <c r="J993" s="574"/>
      <c r="K993" s="419"/>
      <c r="L993" s="280"/>
      <c r="M993"/>
      <c r="N993" s="280"/>
      <c r="O993"/>
      <c r="P993" s="280"/>
      <c r="S993"/>
      <c r="T993"/>
    </row>
    <row r="994" spans="1:20" x14ac:dyDescent="0.45">
      <c r="A994" s="285"/>
      <c r="B994" s="285"/>
      <c r="C994" s="285"/>
      <c r="D994" s="23"/>
      <c r="E994"/>
      <c r="F994" s="280"/>
      <c r="G994"/>
      <c r="H994" s="280"/>
      <c r="I994"/>
      <c r="J994" s="574"/>
      <c r="K994" s="419"/>
      <c r="L994" s="280"/>
      <c r="M994"/>
      <c r="N994" s="280"/>
      <c r="O994"/>
      <c r="P994" s="280"/>
      <c r="S994"/>
      <c r="T994"/>
    </row>
    <row r="995" spans="1:20" x14ac:dyDescent="0.45">
      <c r="A995" s="285"/>
      <c r="B995" s="285"/>
      <c r="C995" s="285"/>
      <c r="D995" s="23"/>
      <c r="E995"/>
      <c r="F995" s="280"/>
      <c r="G995"/>
      <c r="H995" s="280"/>
      <c r="I995"/>
      <c r="J995" s="574"/>
      <c r="K995" s="419"/>
      <c r="L995" s="280"/>
      <c r="M995"/>
      <c r="N995" s="280"/>
      <c r="O995"/>
      <c r="P995" s="280"/>
      <c r="S995"/>
      <c r="T995"/>
    </row>
    <row r="996" spans="1:20" x14ac:dyDescent="0.45">
      <c r="A996" s="285"/>
      <c r="B996" s="285"/>
      <c r="C996" s="285"/>
      <c r="D996" s="23"/>
      <c r="E996"/>
      <c r="F996" s="280"/>
      <c r="G996"/>
      <c r="H996" s="280"/>
      <c r="I996"/>
      <c r="J996" s="574"/>
      <c r="K996" s="419"/>
      <c r="L996" s="280"/>
      <c r="M996"/>
      <c r="N996" s="280"/>
      <c r="O996"/>
      <c r="P996" s="280"/>
      <c r="S996"/>
      <c r="T996"/>
    </row>
    <row r="997" spans="1:20" x14ac:dyDescent="0.45">
      <c r="A997" s="285"/>
      <c r="B997" s="285"/>
      <c r="C997" s="285"/>
      <c r="D997" s="23"/>
      <c r="E997"/>
      <c r="F997" s="280"/>
      <c r="G997"/>
      <c r="H997" s="280"/>
      <c r="I997"/>
      <c r="J997" s="574"/>
      <c r="K997" s="419"/>
      <c r="L997" s="280"/>
      <c r="M997"/>
      <c r="N997" s="280"/>
      <c r="O997"/>
      <c r="P997" s="280"/>
      <c r="S997"/>
      <c r="T997"/>
    </row>
    <row r="998" spans="1:20" x14ac:dyDescent="0.45">
      <c r="A998" s="285"/>
      <c r="B998" s="285"/>
      <c r="C998" s="285"/>
      <c r="D998" s="23"/>
      <c r="E998"/>
      <c r="F998" s="280"/>
      <c r="G998"/>
      <c r="H998" s="280"/>
      <c r="I998"/>
      <c r="J998" s="574"/>
      <c r="K998" s="419"/>
      <c r="L998" s="280"/>
      <c r="M998"/>
      <c r="N998" s="280"/>
      <c r="O998"/>
      <c r="P998" s="280"/>
      <c r="S998"/>
      <c r="T998"/>
    </row>
    <row r="999" spans="1:20" x14ac:dyDescent="0.45">
      <c r="A999" s="285"/>
      <c r="B999" s="285"/>
      <c r="C999" s="285"/>
      <c r="D999" s="23"/>
      <c r="E999"/>
      <c r="F999" s="280"/>
      <c r="G999"/>
      <c r="H999" s="280"/>
      <c r="I999"/>
      <c r="J999" s="574"/>
      <c r="K999" s="419"/>
      <c r="L999" s="280"/>
      <c r="M999"/>
      <c r="N999" s="280"/>
      <c r="O999"/>
      <c r="P999" s="280"/>
      <c r="S999"/>
      <c r="T999"/>
    </row>
    <row r="1000" spans="1:20" x14ac:dyDescent="0.45">
      <c r="A1000" s="285"/>
      <c r="B1000" s="285"/>
      <c r="C1000" s="285"/>
      <c r="D1000" s="23"/>
      <c r="E1000"/>
      <c r="F1000" s="280"/>
      <c r="G1000"/>
      <c r="H1000" s="280"/>
      <c r="I1000"/>
      <c r="J1000" s="574"/>
      <c r="K1000" s="419"/>
      <c r="L1000" s="280"/>
      <c r="M1000"/>
      <c r="N1000" s="280"/>
      <c r="O1000"/>
      <c r="P1000" s="280"/>
      <c r="S1000"/>
      <c r="T1000"/>
    </row>
    <row r="1001" spans="1:20" x14ac:dyDescent="0.45">
      <c r="A1001" s="285"/>
      <c r="B1001" s="285"/>
      <c r="C1001" s="285"/>
      <c r="D1001" s="23"/>
      <c r="E1001"/>
      <c r="F1001" s="280"/>
      <c r="G1001"/>
      <c r="H1001" s="280"/>
      <c r="I1001"/>
      <c r="J1001" s="574"/>
      <c r="K1001" s="419"/>
      <c r="L1001" s="280"/>
      <c r="M1001"/>
      <c r="N1001" s="280"/>
      <c r="O1001"/>
      <c r="P1001" s="280"/>
      <c r="S1001"/>
      <c r="T1001"/>
    </row>
    <row r="1002" spans="1:20" x14ac:dyDescent="0.45">
      <c r="A1002" s="285"/>
      <c r="B1002" s="285"/>
      <c r="C1002" s="285"/>
      <c r="D1002" s="23"/>
      <c r="E1002"/>
      <c r="F1002" s="280"/>
      <c r="G1002"/>
      <c r="H1002" s="280"/>
      <c r="I1002"/>
      <c r="J1002" s="574"/>
      <c r="K1002" s="419"/>
      <c r="L1002" s="280"/>
      <c r="M1002"/>
      <c r="N1002" s="280"/>
      <c r="O1002"/>
      <c r="P1002" s="280"/>
      <c r="S1002"/>
      <c r="T1002"/>
    </row>
    <row r="1003" spans="1:20" x14ac:dyDescent="0.45">
      <c r="A1003" s="285"/>
      <c r="B1003" s="285"/>
      <c r="C1003" s="285"/>
      <c r="D1003" s="23"/>
      <c r="E1003"/>
      <c r="F1003" s="280"/>
      <c r="G1003"/>
      <c r="H1003" s="280"/>
      <c r="I1003"/>
      <c r="J1003" s="574"/>
      <c r="K1003" s="419"/>
      <c r="L1003" s="280"/>
      <c r="M1003"/>
      <c r="N1003" s="280"/>
      <c r="O1003"/>
      <c r="P1003" s="280"/>
      <c r="S1003"/>
      <c r="T1003"/>
    </row>
    <row r="1004" spans="1:20" x14ac:dyDescent="0.45">
      <c r="A1004" s="285"/>
      <c r="B1004" s="285"/>
      <c r="C1004" s="285"/>
      <c r="D1004" s="23"/>
      <c r="E1004"/>
      <c r="F1004" s="280"/>
      <c r="G1004"/>
      <c r="H1004" s="280"/>
      <c r="I1004"/>
      <c r="J1004" s="574"/>
      <c r="K1004" s="419"/>
      <c r="L1004" s="280"/>
      <c r="M1004"/>
      <c r="N1004" s="280"/>
      <c r="O1004"/>
      <c r="P1004" s="280"/>
      <c r="S1004"/>
      <c r="T1004"/>
    </row>
    <row r="1005" spans="1:20" x14ac:dyDescent="0.45">
      <c r="A1005" s="285"/>
      <c r="B1005" s="285"/>
      <c r="C1005" s="285"/>
      <c r="D1005" s="23"/>
      <c r="E1005"/>
      <c r="F1005" s="280"/>
      <c r="G1005"/>
      <c r="H1005" s="280"/>
      <c r="I1005"/>
      <c r="J1005" s="574"/>
      <c r="K1005" s="419"/>
      <c r="L1005" s="280"/>
      <c r="M1005"/>
      <c r="N1005" s="280"/>
      <c r="O1005"/>
      <c r="P1005" s="280"/>
      <c r="S1005"/>
      <c r="T1005"/>
    </row>
    <row r="1006" spans="1:20" x14ac:dyDescent="0.45">
      <c r="A1006" s="285"/>
      <c r="B1006" s="285"/>
      <c r="C1006" s="285"/>
      <c r="D1006" s="23"/>
      <c r="E1006"/>
      <c r="F1006" s="280"/>
      <c r="G1006"/>
      <c r="H1006" s="280"/>
      <c r="I1006"/>
      <c r="J1006" s="574"/>
      <c r="K1006" s="419"/>
      <c r="L1006" s="280"/>
      <c r="M1006"/>
      <c r="N1006" s="280"/>
      <c r="O1006"/>
      <c r="P1006" s="280"/>
      <c r="S1006"/>
      <c r="T1006"/>
    </row>
    <row r="1007" spans="1:20" x14ac:dyDescent="0.45">
      <c r="A1007" s="285"/>
      <c r="B1007" s="285"/>
      <c r="C1007" s="285"/>
      <c r="D1007" s="23"/>
      <c r="E1007"/>
      <c r="F1007" s="280"/>
      <c r="G1007"/>
      <c r="H1007" s="280"/>
      <c r="I1007"/>
      <c r="J1007" s="574"/>
      <c r="K1007" s="419"/>
      <c r="L1007" s="280"/>
      <c r="M1007"/>
      <c r="N1007" s="280"/>
      <c r="O1007"/>
      <c r="P1007" s="280"/>
      <c r="S1007"/>
      <c r="T1007"/>
    </row>
    <row r="1008" spans="1:20" x14ac:dyDescent="0.45">
      <c r="A1008" s="285"/>
      <c r="B1008" s="285"/>
      <c r="C1008" s="285"/>
      <c r="D1008" s="23"/>
      <c r="E1008"/>
      <c r="F1008" s="280"/>
      <c r="G1008"/>
      <c r="H1008" s="280"/>
      <c r="I1008"/>
      <c r="J1008" s="574"/>
      <c r="K1008" s="419"/>
      <c r="L1008" s="280"/>
      <c r="M1008"/>
      <c r="N1008" s="280"/>
      <c r="O1008"/>
      <c r="P1008" s="280"/>
      <c r="S1008"/>
      <c r="T1008"/>
    </row>
    <row r="1009" spans="1:20" x14ac:dyDescent="0.45">
      <c r="A1009" s="285"/>
      <c r="B1009" s="285"/>
      <c r="C1009" s="285"/>
      <c r="D1009" s="23"/>
      <c r="E1009"/>
      <c r="F1009" s="280"/>
      <c r="G1009"/>
      <c r="H1009" s="280"/>
      <c r="I1009"/>
      <c r="J1009" s="574"/>
      <c r="K1009" s="419"/>
      <c r="L1009" s="280"/>
      <c r="M1009"/>
      <c r="N1009" s="280"/>
      <c r="O1009"/>
      <c r="P1009" s="280"/>
      <c r="S1009"/>
      <c r="T1009"/>
    </row>
    <row r="1010" spans="1:20" x14ac:dyDescent="0.45">
      <c r="A1010" s="285"/>
      <c r="B1010" s="285"/>
      <c r="C1010" s="285"/>
      <c r="D1010" s="23"/>
      <c r="E1010"/>
      <c r="F1010" s="280"/>
      <c r="G1010"/>
      <c r="H1010" s="280"/>
      <c r="I1010"/>
      <c r="J1010" s="574"/>
      <c r="K1010" s="419"/>
      <c r="L1010" s="280"/>
      <c r="M1010"/>
      <c r="N1010" s="280"/>
      <c r="O1010"/>
      <c r="P1010" s="280"/>
      <c r="S1010"/>
      <c r="T1010"/>
    </row>
    <row r="1011" spans="1:20" x14ac:dyDescent="0.45">
      <c r="A1011" s="285"/>
      <c r="B1011" s="285"/>
      <c r="C1011" s="285"/>
      <c r="D1011" s="23"/>
      <c r="E1011"/>
      <c r="F1011" s="280"/>
      <c r="G1011"/>
      <c r="H1011" s="280"/>
      <c r="I1011"/>
      <c r="J1011" s="574"/>
      <c r="K1011" s="419"/>
      <c r="L1011" s="280"/>
      <c r="M1011"/>
      <c r="N1011" s="280"/>
      <c r="O1011"/>
      <c r="P1011" s="280"/>
      <c r="S1011"/>
      <c r="T1011"/>
    </row>
    <row r="1012" spans="1:20" x14ac:dyDescent="0.45">
      <c r="A1012" s="285"/>
      <c r="B1012" s="285"/>
      <c r="C1012" s="285"/>
      <c r="D1012" s="23"/>
      <c r="E1012"/>
      <c r="F1012" s="280"/>
      <c r="G1012"/>
      <c r="H1012" s="280"/>
      <c r="I1012"/>
      <c r="J1012" s="574"/>
      <c r="K1012" s="419"/>
      <c r="L1012" s="280"/>
      <c r="M1012"/>
      <c r="N1012" s="280"/>
      <c r="O1012"/>
      <c r="P1012" s="280"/>
      <c r="S1012"/>
      <c r="T1012"/>
    </row>
    <row r="1013" spans="1:20" x14ac:dyDescent="0.45">
      <c r="A1013" s="285"/>
      <c r="B1013" s="285"/>
      <c r="C1013" s="285"/>
      <c r="D1013" s="23"/>
      <c r="E1013"/>
      <c r="F1013" s="280"/>
      <c r="G1013"/>
      <c r="H1013" s="280"/>
      <c r="I1013"/>
      <c r="J1013" s="574"/>
      <c r="K1013" s="419"/>
      <c r="L1013" s="280"/>
      <c r="M1013"/>
      <c r="N1013" s="280"/>
      <c r="O1013"/>
      <c r="P1013" s="280"/>
      <c r="S1013"/>
      <c r="T1013"/>
    </row>
    <row r="1014" spans="1:20" x14ac:dyDescent="0.45">
      <c r="A1014" s="285"/>
      <c r="B1014" s="285"/>
      <c r="C1014" s="285"/>
      <c r="D1014" s="23"/>
      <c r="E1014"/>
      <c r="F1014" s="280"/>
      <c r="G1014"/>
      <c r="H1014" s="280"/>
      <c r="I1014"/>
      <c r="J1014" s="574"/>
      <c r="K1014" s="419"/>
      <c r="L1014" s="280"/>
      <c r="M1014"/>
      <c r="N1014" s="280"/>
      <c r="O1014"/>
      <c r="P1014" s="280"/>
      <c r="S1014"/>
      <c r="T1014"/>
    </row>
    <row r="1015" spans="1:20" x14ac:dyDescent="0.45">
      <c r="A1015" s="285"/>
      <c r="B1015" s="285"/>
      <c r="C1015" s="285"/>
      <c r="D1015" s="23"/>
      <c r="E1015"/>
      <c r="F1015" s="280"/>
      <c r="G1015"/>
      <c r="H1015" s="280"/>
      <c r="I1015"/>
      <c r="J1015" s="574"/>
      <c r="K1015" s="419"/>
      <c r="L1015" s="280"/>
      <c r="M1015"/>
      <c r="N1015" s="280"/>
      <c r="O1015"/>
      <c r="P1015" s="280"/>
      <c r="S1015"/>
      <c r="T1015"/>
    </row>
    <row r="1016" spans="1:20" x14ac:dyDescent="0.45">
      <c r="A1016" s="285"/>
      <c r="B1016" s="285"/>
      <c r="C1016" s="285"/>
      <c r="D1016" s="23"/>
      <c r="E1016"/>
      <c r="F1016" s="280"/>
      <c r="G1016"/>
      <c r="H1016" s="280"/>
      <c r="I1016"/>
      <c r="J1016" s="574"/>
      <c r="K1016" s="419"/>
      <c r="L1016" s="280"/>
      <c r="M1016"/>
      <c r="N1016" s="280"/>
      <c r="O1016"/>
      <c r="P1016" s="280"/>
      <c r="S1016"/>
      <c r="T1016"/>
    </row>
    <row r="1017" spans="1:20" x14ac:dyDescent="0.45">
      <c r="A1017" s="285"/>
      <c r="B1017" s="285"/>
      <c r="C1017" s="285"/>
      <c r="D1017" s="23"/>
      <c r="E1017"/>
      <c r="F1017" s="280"/>
      <c r="G1017"/>
      <c r="H1017" s="280"/>
      <c r="I1017"/>
      <c r="J1017" s="574"/>
      <c r="K1017" s="419"/>
      <c r="L1017" s="280"/>
      <c r="M1017"/>
      <c r="N1017" s="280"/>
      <c r="O1017"/>
      <c r="P1017" s="280"/>
      <c r="S1017"/>
      <c r="T1017"/>
    </row>
    <row r="1018" spans="1:20" x14ac:dyDescent="0.45">
      <c r="A1018" s="285"/>
      <c r="B1018" s="285"/>
      <c r="C1018" s="285"/>
      <c r="D1018" s="23"/>
      <c r="E1018"/>
      <c r="F1018" s="280"/>
      <c r="G1018"/>
      <c r="H1018" s="280"/>
      <c r="I1018"/>
      <c r="J1018" s="574"/>
      <c r="K1018" s="419"/>
      <c r="L1018" s="280"/>
      <c r="M1018"/>
      <c r="N1018" s="280"/>
      <c r="O1018"/>
      <c r="P1018" s="280"/>
      <c r="S1018"/>
      <c r="T1018"/>
    </row>
    <row r="1019" spans="1:20" x14ac:dyDescent="0.45">
      <c r="A1019" s="285"/>
      <c r="B1019" s="285"/>
      <c r="C1019" s="285"/>
      <c r="D1019" s="23"/>
      <c r="E1019"/>
      <c r="F1019" s="280"/>
      <c r="G1019"/>
      <c r="H1019" s="280"/>
      <c r="I1019"/>
      <c r="J1019" s="574"/>
      <c r="K1019" s="419"/>
      <c r="L1019" s="280"/>
      <c r="M1019"/>
      <c r="N1019" s="280"/>
      <c r="O1019"/>
      <c r="P1019" s="280"/>
      <c r="S1019"/>
      <c r="T1019"/>
    </row>
    <row r="1020" spans="1:20" x14ac:dyDescent="0.45">
      <c r="A1020" s="285"/>
      <c r="B1020" s="285"/>
      <c r="C1020" s="285"/>
      <c r="D1020" s="23"/>
      <c r="E1020"/>
      <c r="F1020" s="280"/>
      <c r="G1020"/>
      <c r="H1020" s="280"/>
      <c r="I1020"/>
      <c r="J1020" s="574"/>
      <c r="K1020" s="419"/>
      <c r="L1020" s="280"/>
      <c r="M1020"/>
      <c r="N1020" s="280"/>
      <c r="O1020"/>
      <c r="P1020" s="280"/>
      <c r="S1020"/>
      <c r="T1020"/>
    </row>
    <row r="1021" spans="1:20" x14ac:dyDescent="0.45">
      <c r="A1021" s="285"/>
      <c r="B1021" s="285"/>
      <c r="C1021" s="285"/>
      <c r="D1021" s="23"/>
      <c r="E1021"/>
      <c r="F1021" s="280"/>
      <c r="G1021"/>
      <c r="H1021" s="280"/>
      <c r="I1021"/>
      <c r="J1021" s="574"/>
      <c r="K1021" s="419"/>
      <c r="L1021" s="280"/>
      <c r="M1021"/>
      <c r="N1021" s="280"/>
      <c r="O1021"/>
      <c r="P1021" s="280"/>
      <c r="S1021"/>
      <c r="T1021"/>
    </row>
    <row r="1022" spans="1:20" x14ac:dyDescent="0.45">
      <c r="A1022" s="285"/>
      <c r="B1022" s="285"/>
      <c r="C1022" s="285"/>
      <c r="D1022" s="23"/>
      <c r="E1022"/>
      <c r="F1022" s="280"/>
      <c r="G1022"/>
      <c r="H1022" s="280"/>
      <c r="I1022"/>
      <c r="J1022" s="574"/>
      <c r="K1022" s="419"/>
      <c r="L1022" s="280"/>
      <c r="M1022"/>
      <c r="N1022" s="280"/>
      <c r="O1022"/>
      <c r="P1022" s="280"/>
      <c r="S1022"/>
      <c r="T1022"/>
    </row>
    <row r="1023" spans="1:20" x14ac:dyDescent="0.45">
      <c r="A1023" s="285"/>
      <c r="B1023" s="285"/>
      <c r="C1023" s="285"/>
      <c r="D1023" s="23"/>
      <c r="E1023"/>
      <c r="F1023" s="280"/>
      <c r="G1023"/>
      <c r="H1023" s="280"/>
      <c r="I1023"/>
      <c r="J1023" s="574"/>
      <c r="K1023" s="419"/>
      <c r="L1023" s="280"/>
      <c r="M1023"/>
      <c r="N1023" s="280"/>
      <c r="O1023"/>
      <c r="P1023" s="280"/>
      <c r="S1023"/>
      <c r="T1023"/>
    </row>
    <row r="1024" spans="1:20" x14ac:dyDescent="0.45">
      <c r="A1024" s="285"/>
      <c r="B1024" s="285"/>
      <c r="C1024" s="285"/>
      <c r="D1024" s="23"/>
      <c r="E1024"/>
      <c r="F1024" s="280"/>
      <c r="G1024"/>
      <c r="H1024" s="280"/>
      <c r="I1024"/>
      <c r="J1024" s="574"/>
      <c r="K1024" s="419"/>
      <c r="L1024" s="280"/>
      <c r="M1024"/>
      <c r="N1024" s="280"/>
      <c r="O1024"/>
      <c r="P1024" s="280"/>
      <c r="S1024"/>
      <c r="T1024"/>
    </row>
    <row r="1025" spans="1:20" x14ac:dyDescent="0.45">
      <c r="A1025" s="285"/>
      <c r="B1025" s="285"/>
      <c r="C1025" s="285"/>
      <c r="D1025" s="23"/>
      <c r="E1025"/>
      <c r="F1025" s="280"/>
      <c r="G1025"/>
      <c r="H1025" s="280"/>
      <c r="I1025"/>
      <c r="J1025" s="574"/>
      <c r="K1025" s="419"/>
      <c r="L1025" s="280"/>
      <c r="M1025"/>
      <c r="N1025" s="280"/>
      <c r="O1025"/>
      <c r="P1025" s="280"/>
      <c r="S1025"/>
      <c r="T1025"/>
    </row>
    <row r="1026" spans="1:20" x14ac:dyDescent="0.45">
      <c r="A1026" s="285"/>
      <c r="B1026" s="285"/>
      <c r="C1026" s="285"/>
      <c r="D1026" s="23"/>
      <c r="E1026"/>
      <c r="F1026" s="280"/>
      <c r="G1026"/>
      <c r="H1026" s="280"/>
      <c r="I1026"/>
      <c r="J1026" s="574"/>
      <c r="K1026" s="419"/>
      <c r="L1026" s="280"/>
      <c r="M1026"/>
      <c r="N1026" s="280"/>
      <c r="O1026"/>
      <c r="P1026" s="280"/>
      <c r="S1026"/>
      <c r="T1026"/>
    </row>
    <row r="1027" spans="1:20" x14ac:dyDescent="0.45">
      <c r="A1027" s="285"/>
      <c r="B1027" s="285"/>
      <c r="C1027" s="285"/>
      <c r="D1027" s="23"/>
      <c r="E1027"/>
      <c r="F1027" s="280"/>
      <c r="G1027"/>
      <c r="H1027" s="280"/>
      <c r="I1027"/>
      <c r="J1027" s="574"/>
      <c r="K1027" s="419"/>
      <c r="L1027" s="280"/>
      <c r="M1027"/>
      <c r="N1027" s="280"/>
      <c r="O1027"/>
      <c r="P1027" s="280"/>
      <c r="S1027"/>
      <c r="T1027"/>
    </row>
    <row r="1028" spans="1:20" x14ac:dyDescent="0.45">
      <c r="A1028" s="285"/>
      <c r="B1028" s="285"/>
      <c r="C1028" s="285"/>
      <c r="D1028" s="23"/>
      <c r="E1028"/>
      <c r="F1028" s="280"/>
      <c r="G1028"/>
      <c r="H1028" s="280"/>
      <c r="I1028"/>
      <c r="J1028" s="574"/>
      <c r="K1028" s="419"/>
      <c r="L1028" s="280"/>
      <c r="M1028"/>
      <c r="N1028" s="280"/>
      <c r="O1028"/>
      <c r="P1028" s="280"/>
      <c r="S1028"/>
      <c r="T1028"/>
    </row>
    <row r="1029" spans="1:20" x14ac:dyDescent="0.45">
      <c r="A1029" s="285"/>
      <c r="B1029" s="285"/>
      <c r="C1029" s="285"/>
      <c r="D1029" s="23"/>
      <c r="E1029"/>
      <c r="F1029" s="280"/>
      <c r="G1029"/>
      <c r="H1029" s="280"/>
      <c r="I1029"/>
      <c r="J1029" s="574"/>
      <c r="K1029" s="419"/>
      <c r="L1029" s="280"/>
      <c r="M1029"/>
      <c r="N1029" s="280"/>
      <c r="O1029"/>
      <c r="P1029" s="280"/>
      <c r="S1029"/>
      <c r="T1029"/>
    </row>
    <row r="1030" spans="1:20" x14ac:dyDescent="0.45">
      <c r="A1030" s="285"/>
      <c r="B1030" s="285"/>
      <c r="C1030" s="285"/>
      <c r="D1030" s="23"/>
      <c r="E1030"/>
      <c r="F1030" s="280"/>
      <c r="G1030"/>
      <c r="H1030" s="280"/>
      <c r="I1030"/>
      <c r="J1030" s="574"/>
      <c r="K1030" s="419"/>
      <c r="L1030" s="280"/>
      <c r="M1030"/>
      <c r="N1030" s="280"/>
      <c r="O1030"/>
      <c r="P1030" s="280"/>
      <c r="S1030"/>
      <c r="T1030"/>
    </row>
    <row r="1031" spans="1:20" x14ac:dyDescent="0.45">
      <c r="A1031" s="285"/>
      <c r="B1031" s="285"/>
      <c r="C1031" s="285"/>
      <c r="D1031" s="23"/>
      <c r="E1031"/>
      <c r="F1031" s="280"/>
      <c r="G1031"/>
      <c r="H1031" s="280"/>
      <c r="I1031"/>
      <c r="J1031" s="574"/>
      <c r="K1031" s="419"/>
      <c r="L1031" s="280"/>
      <c r="M1031"/>
      <c r="N1031" s="280"/>
      <c r="O1031"/>
      <c r="P1031" s="280"/>
      <c r="S1031"/>
      <c r="T1031"/>
    </row>
    <row r="1032" spans="1:20" x14ac:dyDescent="0.45">
      <c r="A1032" s="285"/>
      <c r="B1032" s="285"/>
      <c r="C1032" s="285"/>
      <c r="D1032" s="23"/>
      <c r="E1032"/>
      <c r="F1032" s="280"/>
      <c r="G1032"/>
      <c r="H1032" s="280"/>
      <c r="I1032"/>
      <c r="J1032" s="574"/>
      <c r="K1032" s="419"/>
      <c r="L1032" s="280"/>
      <c r="M1032"/>
      <c r="N1032" s="280"/>
      <c r="O1032"/>
      <c r="P1032" s="280"/>
      <c r="S1032"/>
      <c r="T1032"/>
    </row>
    <row r="1033" spans="1:20" x14ac:dyDescent="0.45">
      <c r="A1033" s="285"/>
      <c r="B1033" s="285"/>
      <c r="C1033" s="285"/>
      <c r="D1033" s="23"/>
      <c r="E1033"/>
      <c r="F1033" s="280"/>
      <c r="G1033"/>
      <c r="H1033" s="280"/>
      <c r="I1033"/>
      <c r="J1033" s="574"/>
      <c r="K1033" s="419"/>
      <c r="L1033" s="280"/>
      <c r="M1033"/>
      <c r="N1033" s="280"/>
      <c r="O1033"/>
      <c r="P1033" s="280"/>
      <c r="S1033"/>
      <c r="T1033"/>
    </row>
    <row r="1034" spans="1:20" x14ac:dyDescent="0.45">
      <c r="A1034" s="285"/>
      <c r="B1034" s="285"/>
      <c r="C1034" s="285"/>
      <c r="D1034" s="23"/>
      <c r="E1034"/>
      <c r="F1034" s="280"/>
      <c r="G1034"/>
      <c r="H1034" s="280"/>
      <c r="I1034"/>
      <c r="J1034" s="574"/>
      <c r="K1034" s="419"/>
      <c r="L1034" s="280"/>
      <c r="M1034"/>
      <c r="N1034" s="280"/>
      <c r="O1034"/>
      <c r="P1034" s="280"/>
      <c r="S1034"/>
      <c r="T1034"/>
    </row>
    <row r="1035" spans="1:20" x14ac:dyDescent="0.45">
      <c r="A1035" s="285"/>
      <c r="B1035" s="285"/>
      <c r="C1035" s="285"/>
      <c r="D1035" s="23"/>
      <c r="E1035"/>
      <c r="F1035" s="280"/>
      <c r="G1035"/>
      <c r="H1035" s="280"/>
      <c r="I1035"/>
      <c r="J1035" s="574"/>
      <c r="K1035" s="419"/>
      <c r="L1035" s="280"/>
      <c r="M1035"/>
      <c r="N1035" s="280"/>
      <c r="O1035"/>
      <c r="P1035" s="280"/>
      <c r="S1035"/>
      <c r="T1035"/>
    </row>
    <row r="1036" spans="1:20" x14ac:dyDescent="0.45">
      <c r="A1036" s="285"/>
      <c r="B1036" s="285"/>
      <c r="C1036" s="285"/>
      <c r="D1036" s="23"/>
      <c r="E1036"/>
      <c r="F1036" s="280"/>
      <c r="G1036"/>
      <c r="H1036" s="280"/>
      <c r="I1036"/>
      <c r="J1036" s="574"/>
      <c r="K1036" s="419"/>
      <c r="L1036" s="280"/>
      <c r="M1036"/>
      <c r="N1036" s="280"/>
      <c r="O1036"/>
      <c r="P1036" s="280"/>
      <c r="S1036"/>
      <c r="T1036"/>
    </row>
    <row r="1037" spans="1:20" x14ac:dyDescent="0.45">
      <c r="A1037" s="285"/>
      <c r="B1037" s="285"/>
      <c r="C1037" s="285"/>
      <c r="D1037" s="23"/>
      <c r="E1037"/>
      <c r="F1037" s="280"/>
      <c r="G1037"/>
      <c r="H1037" s="280"/>
      <c r="I1037"/>
      <c r="J1037" s="574"/>
      <c r="K1037" s="419"/>
      <c r="L1037" s="280"/>
      <c r="M1037"/>
      <c r="N1037" s="280"/>
      <c r="O1037"/>
      <c r="P1037" s="280"/>
      <c r="S1037"/>
      <c r="T1037"/>
    </row>
    <row r="1038" spans="1:20" x14ac:dyDescent="0.45">
      <c r="A1038" s="285"/>
      <c r="B1038" s="285"/>
      <c r="C1038" s="285"/>
      <c r="D1038" s="23"/>
      <c r="E1038"/>
      <c r="F1038" s="280"/>
      <c r="G1038"/>
      <c r="H1038" s="280"/>
      <c r="I1038"/>
      <c r="J1038" s="574"/>
      <c r="K1038" s="419"/>
      <c r="L1038" s="280"/>
      <c r="M1038"/>
      <c r="N1038" s="280"/>
      <c r="O1038"/>
      <c r="P1038" s="280"/>
      <c r="S1038"/>
      <c r="T1038"/>
    </row>
    <row r="1039" spans="1:20" x14ac:dyDescent="0.45">
      <c r="A1039" s="285"/>
      <c r="B1039" s="285"/>
      <c r="C1039" s="285"/>
      <c r="D1039" s="23"/>
      <c r="E1039"/>
      <c r="F1039" s="280"/>
      <c r="G1039"/>
      <c r="H1039" s="280"/>
      <c r="I1039"/>
      <c r="J1039" s="574"/>
      <c r="K1039" s="419"/>
      <c r="L1039" s="280"/>
      <c r="M1039"/>
      <c r="N1039" s="280"/>
      <c r="O1039"/>
      <c r="P1039" s="280"/>
      <c r="S1039"/>
      <c r="T1039"/>
    </row>
    <row r="1040" spans="1:20" x14ac:dyDescent="0.45">
      <c r="A1040" s="285"/>
      <c r="B1040" s="285"/>
      <c r="C1040" s="285"/>
      <c r="D1040" s="23"/>
      <c r="E1040"/>
      <c r="F1040" s="280"/>
      <c r="G1040"/>
      <c r="H1040" s="280"/>
      <c r="I1040"/>
      <c r="J1040" s="574"/>
      <c r="K1040" s="419"/>
      <c r="L1040" s="280"/>
      <c r="M1040"/>
      <c r="N1040" s="280"/>
      <c r="O1040"/>
      <c r="P1040" s="280"/>
      <c r="S1040"/>
      <c r="T1040"/>
    </row>
    <row r="1041" spans="1:20" x14ac:dyDescent="0.45">
      <c r="A1041" s="285"/>
      <c r="B1041" s="285"/>
      <c r="C1041" s="285"/>
      <c r="D1041" s="23"/>
      <c r="E1041"/>
      <c r="F1041" s="280"/>
      <c r="G1041"/>
      <c r="H1041" s="280"/>
      <c r="I1041"/>
      <c r="J1041" s="574"/>
      <c r="K1041" s="419"/>
      <c r="L1041" s="280"/>
      <c r="M1041"/>
      <c r="N1041" s="280"/>
      <c r="O1041"/>
      <c r="P1041" s="280"/>
      <c r="S1041"/>
      <c r="T1041"/>
    </row>
    <row r="1042" spans="1:20" x14ac:dyDescent="0.45">
      <c r="A1042" s="285"/>
      <c r="B1042" s="285"/>
      <c r="C1042" s="285"/>
      <c r="D1042" s="23"/>
      <c r="E1042"/>
      <c r="F1042" s="280"/>
      <c r="G1042"/>
      <c r="H1042" s="280"/>
      <c r="I1042"/>
      <c r="J1042" s="574"/>
      <c r="K1042" s="419"/>
      <c r="L1042" s="280"/>
      <c r="M1042"/>
      <c r="N1042" s="280"/>
      <c r="O1042"/>
      <c r="P1042" s="280"/>
      <c r="S1042"/>
      <c r="T1042"/>
    </row>
    <row r="1043" spans="1:20" x14ac:dyDescent="0.45">
      <c r="A1043" s="285"/>
      <c r="B1043" s="285"/>
      <c r="C1043" s="285"/>
      <c r="D1043" s="23"/>
      <c r="E1043"/>
      <c r="F1043" s="280"/>
      <c r="G1043"/>
      <c r="H1043" s="280"/>
      <c r="I1043"/>
      <c r="J1043" s="574"/>
      <c r="K1043" s="419"/>
      <c r="L1043" s="280"/>
      <c r="M1043"/>
      <c r="N1043" s="280"/>
      <c r="O1043"/>
      <c r="P1043" s="280"/>
      <c r="S1043"/>
      <c r="T1043"/>
    </row>
    <row r="1044" spans="1:20" x14ac:dyDescent="0.45">
      <c r="A1044" s="285"/>
      <c r="B1044" s="285"/>
      <c r="C1044" s="285"/>
      <c r="D1044" s="23"/>
      <c r="E1044"/>
      <c r="F1044" s="280"/>
      <c r="G1044"/>
      <c r="H1044" s="280"/>
      <c r="I1044"/>
      <c r="J1044" s="574"/>
      <c r="K1044" s="419"/>
      <c r="L1044" s="280"/>
      <c r="M1044"/>
      <c r="N1044" s="280"/>
      <c r="O1044"/>
      <c r="P1044" s="280"/>
      <c r="S1044"/>
      <c r="T1044"/>
    </row>
    <row r="1045" spans="1:20" x14ac:dyDescent="0.45">
      <c r="A1045" s="285"/>
      <c r="B1045" s="285"/>
      <c r="C1045" s="285"/>
      <c r="D1045" s="23"/>
      <c r="E1045"/>
      <c r="F1045" s="280"/>
      <c r="G1045"/>
      <c r="H1045" s="280"/>
      <c r="I1045"/>
      <c r="J1045" s="574"/>
      <c r="K1045" s="419"/>
      <c r="L1045" s="280"/>
      <c r="M1045"/>
      <c r="N1045" s="280"/>
      <c r="O1045"/>
      <c r="P1045" s="280"/>
      <c r="S1045"/>
      <c r="T1045"/>
    </row>
    <row r="1046" spans="1:20" x14ac:dyDescent="0.45">
      <c r="A1046" s="285"/>
      <c r="B1046" s="285"/>
      <c r="C1046" s="285"/>
      <c r="D1046" s="23"/>
      <c r="E1046"/>
      <c r="F1046" s="280"/>
      <c r="G1046"/>
      <c r="H1046" s="280"/>
      <c r="I1046"/>
      <c r="J1046" s="574"/>
      <c r="K1046" s="419"/>
      <c r="L1046" s="280"/>
      <c r="M1046"/>
      <c r="N1046" s="280"/>
      <c r="O1046"/>
      <c r="P1046" s="280"/>
      <c r="S1046"/>
      <c r="T1046"/>
    </row>
    <row r="1047" spans="1:20" x14ac:dyDescent="0.45">
      <c r="A1047" s="285"/>
      <c r="B1047" s="285"/>
      <c r="C1047" s="285"/>
      <c r="D1047" s="23"/>
      <c r="E1047"/>
      <c r="F1047" s="280"/>
      <c r="G1047"/>
      <c r="H1047" s="280"/>
      <c r="I1047"/>
      <c r="J1047" s="574"/>
      <c r="K1047" s="419"/>
      <c r="L1047" s="280"/>
      <c r="M1047"/>
      <c r="N1047" s="280"/>
      <c r="O1047"/>
      <c r="P1047" s="280"/>
      <c r="S1047"/>
      <c r="T1047"/>
    </row>
    <row r="1048" spans="1:20" x14ac:dyDescent="0.45">
      <c r="A1048" s="285"/>
      <c r="B1048" s="285"/>
      <c r="C1048" s="285"/>
      <c r="D1048" s="23"/>
      <c r="E1048"/>
      <c r="F1048" s="280"/>
      <c r="G1048"/>
      <c r="H1048" s="280"/>
      <c r="I1048"/>
      <c r="J1048" s="574"/>
      <c r="K1048" s="419"/>
      <c r="L1048" s="280"/>
      <c r="M1048"/>
      <c r="N1048" s="280"/>
      <c r="O1048"/>
      <c r="P1048" s="280"/>
      <c r="S1048"/>
      <c r="T1048"/>
    </row>
    <row r="1049" spans="1:20" x14ac:dyDescent="0.45">
      <c r="A1049" s="285"/>
      <c r="B1049" s="285"/>
      <c r="C1049" s="285"/>
      <c r="D1049" s="23"/>
      <c r="E1049"/>
      <c r="F1049" s="280"/>
      <c r="G1049"/>
      <c r="H1049" s="280"/>
      <c r="I1049"/>
      <c r="J1049" s="574"/>
      <c r="K1049" s="419"/>
      <c r="L1049" s="280"/>
      <c r="M1049"/>
      <c r="N1049" s="280"/>
      <c r="O1049"/>
      <c r="P1049" s="280"/>
      <c r="S1049"/>
      <c r="T1049"/>
    </row>
    <row r="1050" spans="1:20" x14ac:dyDescent="0.45">
      <c r="A1050" s="285"/>
      <c r="B1050" s="285"/>
      <c r="C1050" s="285"/>
      <c r="D1050" s="23"/>
      <c r="E1050"/>
      <c r="F1050" s="280"/>
      <c r="G1050"/>
      <c r="H1050" s="280"/>
      <c r="I1050"/>
      <c r="J1050" s="574"/>
      <c r="K1050" s="419"/>
      <c r="L1050" s="280"/>
      <c r="M1050"/>
      <c r="N1050" s="280"/>
      <c r="O1050"/>
      <c r="P1050" s="280"/>
      <c r="S1050"/>
      <c r="T1050"/>
    </row>
    <row r="1051" spans="1:20" x14ac:dyDescent="0.45">
      <c r="A1051" s="285"/>
      <c r="B1051" s="285"/>
      <c r="C1051" s="285"/>
      <c r="D1051" s="23"/>
      <c r="E1051"/>
      <c r="F1051" s="280"/>
      <c r="G1051"/>
      <c r="H1051" s="280"/>
      <c r="I1051"/>
      <c r="J1051" s="574"/>
      <c r="K1051" s="419"/>
      <c r="L1051" s="280"/>
      <c r="M1051"/>
      <c r="N1051" s="280"/>
      <c r="O1051"/>
      <c r="P1051" s="280"/>
      <c r="S1051"/>
      <c r="T1051"/>
    </row>
    <row r="1052" spans="1:20" x14ac:dyDescent="0.45">
      <c r="A1052" s="285"/>
      <c r="B1052" s="285"/>
      <c r="C1052" s="285"/>
      <c r="D1052" s="23"/>
      <c r="E1052"/>
      <c r="F1052" s="280"/>
      <c r="G1052"/>
      <c r="H1052" s="280"/>
      <c r="I1052"/>
      <c r="J1052" s="574"/>
      <c r="K1052" s="419"/>
      <c r="L1052" s="280"/>
      <c r="M1052"/>
      <c r="N1052" s="280"/>
      <c r="O1052"/>
      <c r="P1052" s="280"/>
      <c r="S1052"/>
      <c r="T1052"/>
    </row>
    <row r="1053" spans="1:20" x14ac:dyDescent="0.45">
      <c r="A1053" s="285"/>
      <c r="B1053" s="285"/>
      <c r="C1053" s="285"/>
      <c r="D1053" s="23"/>
      <c r="E1053"/>
      <c r="F1053" s="280"/>
      <c r="G1053"/>
      <c r="H1053" s="280"/>
      <c r="I1053"/>
      <c r="J1053" s="574"/>
      <c r="K1053" s="419"/>
      <c r="L1053" s="280"/>
      <c r="M1053"/>
      <c r="N1053" s="280"/>
      <c r="O1053"/>
      <c r="P1053" s="280"/>
      <c r="S1053"/>
      <c r="T1053"/>
    </row>
    <row r="1054" spans="1:20" x14ac:dyDescent="0.45">
      <c r="A1054" s="285"/>
      <c r="B1054" s="285"/>
      <c r="C1054" s="285"/>
      <c r="D1054" s="23"/>
      <c r="E1054"/>
      <c r="F1054" s="280"/>
      <c r="G1054"/>
      <c r="H1054" s="280"/>
      <c r="I1054"/>
      <c r="J1054" s="574"/>
      <c r="K1054" s="419"/>
      <c r="L1054" s="280"/>
      <c r="M1054"/>
      <c r="N1054" s="280"/>
      <c r="O1054"/>
      <c r="P1054" s="280"/>
      <c r="S1054"/>
      <c r="T1054"/>
    </row>
    <row r="1055" spans="1:20" x14ac:dyDescent="0.45">
      <c r="A1055" s="285"/>
      <c r="B1055" s="285"/>
      <c r="C1055" s="285"/>
      <c r="D1055" s="23"/>
      <c r="E1055"/>
      <c r="F1055" s="280"/>
      <c r="G1055"/>
      <c r="H1055" s="280"/>
      <c r="I1055"/>
      <c r="J1055" s="574"/>
      <c r="K1055" s="419"/>
      <c r="L1055" s="280"/>
      <c r="M1055"/>
      <c r="N1055" s="280"/>
      <c r="O1055"/>
      <c r="P1055" s="280"/>
      <c r="S1055"/>
      <c r="T1055"/>
    </row>
    <row r="1056" spans="1:20" x14ac:dyDescent="0.45">
      <c r="A1056" s="285"/>
      <c r="B1056" s="285"/>
      <c r="C1056" s="285"/>
      <c r="D1056" s="23"/>
      <c r="E1056"/>
      <c r="F1056" s="280"/>
      <c r="G1056"/>
      <c r="H1056" s="280"/>
      <c r="I1056"/>
      <c r="J1056" s="574"/>
      <c r="K1056" s="419"/>
      <c r="L1056" s="280"/>
      <c r="M1056"/>
      <c r="N1056" s="280"/>
      <c r="O1056"/>
      <c r="P1056" s="280"/>
      <c r="S1056"/>
      <c r="T1056"/>
    </row>
    <row r="1057" spans="1:20" x14ac:dyDescent="0.45">
      <c r="A1057" s="285"/>
      <c r="B1057" s="285"/>
      <c r="C1057" s="285"/>
      <c r="D1057" s="23"/>
      <c r="E1057"/>
      <c r="F1057" s="280"/>
      <c r="G1057"/>
      <c r="H1057" s="280"/>
      <c r="I1057"/>
      <c r="J1057" s="574"/>
      <c r="K1057" s="419"/>
      <c r="L1057" s="280"/>
      <c r="M1057"/>
      <c r="N1057" s="280"/>
      <c r="O1057"/>
      <c r="P1057" s="280"/>
      <c r="S1057"/>
      <c r="T1057"/>
    </row>
    <row r="1058" spans="1:20" x14ac:dyDescent="0.45">
      <c r="A1058" s="285"/>
      <c r="B1058" s="285"/>
      <c r="C1058" s="285"/>
      <c r="D1058" s="23"/>
      <c r="E1058"/>
      <c r="F1058" s="280"/>
      <c r="G1058"/>
      <c r="H1058" s="280"/>
      <c r="I1058"/>
      <c r="J1058" s="574"/>
      <c r="K1058" s="419"/>
      <c r="L1058" s="280"/>
      <c r="M1058"/>
      <c r="N1058" s="280"/>
      <c r="O1058"/>
      <c r="P1058" s="280"/>
      <c r="S1058"/>
      <c r="T1058"/>
    </row>
    <row r="1059" spans="1:20" x14ac:dyDescent="0.45">
      <c r="A1059" s="285"/>
      <c r="B1059" s="285"/>
      <c r="C1059" s="285"/>
      <c r="D1059" s="23"/>
      <c r="E1059"/>
      <c r="F1059" s="280"/>
      <c r="G1059"/>
      <c r="H1059" s="280"/>
      <c r="I1059"/>
      <c r="J1059" s="574"/>
      <c r="K1059" s="419"/>
      <c r="L1059" s="280"/>
      <c r="M1059"/>
      <c r="N1059" s="280"/>
      <c r="O1059"/>
      <c r="P1059" s="280"/>
      <c r="S1059"/>
      <c r="T1059"/>
    </row>
    <row r="1060" spans="1:20" x14ac:dyDescent="0.45">
      <c r="A1060" s="285"/>
      <c r="B1060" s="285"/>
      <c r="C1060" s="285"/>
      <c r="D1060" s="23"/>
      <c r="E1060"/>
      <c r="F1060" s="280"/>
      <c r="G1060"/>
      <c r="H1060" s="280"/>
      <c r="I1060"/>
      <c r="J1060" s="574"/>
      <c r="K1060" s="419"/>
      <c r="L1060" s="280"/>
      <c r="M1060"/>
      <c r="N1060" s="280"/>
      <c r="O1060"/>
      <c r="P1060" s="280"/>
      <c r="S1060"/>
      <c r="T1060"/>
    </row>
    <row r="1061" spans="1:20" x14ac:dyDescent="0.45">
      <c r="A1061" s="285"/>
      <c r="B1061" s="285"/>
      <c r="C1061" s="285"/>
      <c r="D1061" s="23"/>
      <c r="E1061"/>
      <c r="F1061" s="280"/>
      <c r="G1061"/>
      <c r="H1061" s="280"/>
      <c r="I1061"/>
      <c r="J1061" s="574"/>
      <c r="K1061" s="419"/>
      <c r="L1061" s="280"/>
      <c r="M1061"/>
      <c r="N1061" s="280"/>
      <c r="O1061"/>
      <c r="P1061" s="280"/>
      <c r="S1061"/>
      <c r="T1061"/>
    </row>
    <row r="1062" spans="1:20" x14ac:dyDescent="0.45">
      <c r="A1062" s="285"/>
      <c r="B1062" s="285"/>
      <c r="C1062" s="285"/>
      <c r="D1062" s="23"/>
      <c r="E1062"/>
      <c r="F1062" s="280"/>
      <c r="G1062"/>
      <c r="H1062" s="280"/>
      <c r="I1062"/>
      <c r="J1062" s="574"/>
      <c r="K1062" s="419"/>
      <c r="L1062" s="280"/>
      <c r="M1062"/>
      <c r="N1062" s="280"/>
      <c r="O1062"/>
      <c r="P1062" s="280"/>
      <c r="S1062"/>
      <c r="T1062"/>
    </row>
    <row r="1063" spans="1:20" x14ac:dyDescent="0.45">
      <c r="A1063" s="285"/>
      <c r="B1063" s="285"/>
      <c r="C1063" s="285"/>
      <c r="D1063" s="23"/>
      <c r="E1063"/>
      <c r="F1063" s="280"/>
      <c r="G1063"/>
      <c r="H1063" s="280"/>
      <c r="I1063"/>
      <c r="J1063" s="574"/>
      <c r="K1063" s="419"/>
      <c r="L1063" s="280"/>
      <c r="M1063"/>
      <c r="N1063" s="280"/>
      <c r="O1063"/>
      <c r="P1063" s="280"/>
      <c r="S1063"/>
      <c r="T1063"/>
    </row>
    <row r="1064" spans="1:20" x14ac:dyDescent="0.45">
      <c r="A1064" s="285"/>
      <c r="B1064" s="285"/>
      <c r="C1064" s="285"/>
      <c r="D1064" s="23"/>
      <c r="E1064"/>
      <c r="F1064" s="280"/>
      <c r="G1064"/>
      <c r="H1064" s="280"/>
      <c r="I1064"/>
      <c r="J1064" s="574"/>
      <c r="K1064" s="419"/>
      <c r="L1064" s="280"/>
      <c r="M1064"/>
      <c r="N1064" s="280"/>
      <c r="O1064"/>
      <c r="P1064" s="280"/>
      <c r="S1064"/>
      <c r="T1064"/>
    </row>
    <row r="1065" spans="1:20" x14ac:dyDescent="0.45">
      <c r="A1065" s="285"/>
      <c r="B1065" s="285"/>
      <c r="C1065" s="285"/>
      <c r="D1065" s="23"/>
      <c r="E1065"/>
      <c r="F1065" s="280"/>
      <c r="G1065"/>
      <c r="H1065" s="280"/>
      <c r="I1065"/>
      <c r="J1065" s="574"/>
      <c r="K1065" s="419"/>
      <c r="L1065" s="280"/>
      <c r="M1065"/>
      <c r="N1065" s="280"/>
      <c r="O1065"/>
      <c r="P1065" s="280"/>
      <c r="S1065"/>
      <c r="T1065"/>
    </row>
    <row r="1066" spans="1:20" x14ac:dyDescent="0.45">
      <c r="A1066" s="285"/>
      <c r="B1066" s="285"/>
      <c r="C1066" s="285"/>
      <c r="D1066" s="23"/>
      <c r="E1066"/>
      <c r="F1066" s="280"/>
      <c r="G1066"/>
      <c r="H1066" s="280"/>
      <c r="I1066"/>
      <c r="J1066" s="574"/>
      <c r="K1066" s="419"/>
      <c r="L1066" s="280"/>
      <c r="M1066"/>
      <c r="N1066" s="280"/>
      <c r="O1066"/>
      <c r="P1066" s="280"/>
      <c r="S1066"/>
      <c r="T1066"/>
    </row>
    <row r="1067" spans="1:20" x14ac:dyDescent="0.45">
      <c r="A1067" s="285"/>
      <c r="B1067" s="285"/>
      <c r="C1067" s="285"/>
      <c r="D1067" s="23"/>
      <c r="E1067"/>
      <c r="F1067" s="280"/>
      <c r="G1067"/>
      <c r="H1067" s="280"/>
      <c r="I1067"/>
      <c r="J1067" s="574"/>
      <c r="K1067" s="419"/>
      <c r="L1067" s="280"/>
      <c r="M1067"/>
      <c r="N1067" s="280"/>
      <c r="O1067"/>
      <c r="P1067" s="280"/>
      <c r="S1067"/>
      <c r="T1067"/>
    </row>
    <row r="1068" spans="1:20" x14ac:dyDescent="0.45">
      <c r="A1068" s="285"/>
      <c r="B1068" s="285"/>
      <c r="C1068" s="285"/>
      <c r="D1068" s="23"/>
      <c r="E1068"/>
      <c r="F1068" s="280"/>
      <c r="G1068"/>
      <c r="H1068" s="280"/>
      <c r="I1068"/>
      <c r="J1068" s="574"/>
      <c r="K1068" s="419"/>
      <c r="L1068" s="280"/>
      <c r="M1068"/>
      <c r="N1068" s="280"/>
      <c r="O1068"/>
      <c r="P1068" s="280"/>
      <c r="S1068"/>
      <c r="T1068"/>
    </row>
    <row r="1069" spans="1:20" x14ac:dyDescent="0.45">
      <c r="A1069" s="285"/>
      <c r="B1069" s="285"/>
      <c r="C1069" s="285"/>
      <c r="D1069" s="23"/>
      <c r="E1069"/>
      <c r="F1069" s="280"/>
      <c r="G1069"/>
      <c r="H1069" s="280"/>
      <c r="I1069"/>
      <c r="J1069" s="574"/>
      <c r="K1069" s="419"/>
      <c r="L1069" s="280"/>
      <c r="M1069"/>
      <c r="N1069" s="280"/>
      <c r="O1069"/>
      <c r="P1069" s="280"/>
      <c r="S1069"/>
      <c r="T1069"/>
    </row>
    <row r="1070" spans="1:20" x14ac:dyDescent="0.45">
      <c r="A1070" s="285"/>
      <c r="B1070" s="285"/>
      <c r="C1070" s="285"/>
      <c r="D1070" s="23"/>
      <c r="E1070"/>
      <c r="F1070" s="280"/>
      <c r="G1070"/>
      <c r="H1070" s="280"/>
      <c r="I1070"/>
      <c r="J1070" s="574"/>
      <c r="K1070" s="419"/>
      <c r="L1070" s="280"/>
      <c r="M1070"/>
      <c r="N1070" s="280"/>
      <c r="O1070"/>
      <c r="P1070" s="280"/>
      <c r="S1070"/>
      <c r="T1070"/>
    </row>
    <row r="1071" spans="1:20" x14ac:dyDescent="0.45">
      <c r="A1071" s="285"/>
      <c r="B1071" s="285"/>
      <c r="C1071" s="285"/>
      <c r="D1071" s="23"/>
      <c r="E1071"/>
      <c r="F1071" s="280"/>
      <c r="G1071"/>
      <c r="H1071" s="280"/>
      <c r="I1071"/>
      <c r="J1071" s="574"/>
      <c r="K1071" s="419"/>
      <c r="L1071" s="280"/>
      <c r="M1071"/>
      <c r="N1071" s="280"/>
      <c r="O1071"/>
      <c r="P1071" s="280"/>
      <c r="S1071"/>
      <c r="T1071"/>
    </row>
    <row r="1072" spans="1:20" x14ac:dyDescent="0.45">
      <c r="A1072" s="285"/>
      <c r="B1072" s="285"/>
      <c r="C1072" s="285"/>
      <c r="D1072" s="23"/>
      <c r="E1072"/>
      <c r="F1072" s="280"/>
      <c r="G1072"/>
      <c r="H1072" s="280"/>
      <c r="I1072"/>
      <c r="J1072" s="574"/>
      <c r="K1072" s="419"/>
      <c r="L1072" s="280"/>
      <c r="M1072"/>
      <c r="N1072" s="280"/>
      <c r="O1072"/>
      <c r="P1072" s="280"/>
      <c r="S1072"/>
      <c r="T1072"/>
    </row>
    <row r="1073" spans="1:20" x14ac:dyDescent="0.45">
      <c r="A1073" s="285"/>
      <c r="B1073" s="285"/>
      <c r="C1073" s="285"/>
      <c r="D1073" s="23"/>
      <c r="E1073"/>
      <c r="F1073" s="280"/>
      <c r="G1073"/>
      <c r="H1073" s="280"/>
      <c r="I1073"/>
      <c r="J1073" s="574"/>
      <c r="K1073" s="419"/>
      <c r="L1073" s="280"/>
      <c r="M1073"/>
      <c r="N1073" s="280"/>
      <c r="O1073"/>
      <c r="P1073" s="280"/>
      <c r="S1073"/>
      <c r="T1073"/>
    </row>
    <row r="1074" spans="1:20" x14ac:dyDescent="0.45">
      <c r="A1074" s="285"/>
      <c r="B1074" s="285"/>
      <c r="C1074" s="285"/>
      <c r="D1074" s="23"/>
      <c r="E1074"/>
      <c r="F1074" s="280"/>
      <c r="G1074"/>
      <c r="H1074" s="280"/>
      <c r="I1074"/>
      <c r="J1074" s="574"/>
      <c r="K1074" s="419"/>
      <c r="L1074" s="280"/>
      <c r="M1074"/>
      <c r="N1074" s="280"/>
      <c r="O1074"/>
      <c r="P1074" s="280"/>
      <c r="S1074"/>
      <c r="T1074"/>
    </row>
    <row r="1075" spans="1:20" x14ac:dyDescent="0.45">
      <c r="A1075" s="285"/>
      <c r="B1075" s="285"/>
      <c r="C1075" s="285"/>
      <c r="D1075" s="23"/>
      <c r="E1075"/>
      <c r="F1075" s="280"/>
      <c r="G1075"/>
      <c r="H1075" s="280"/>
      <c r="I1075"/>
      <c r="J1075" s="574"/>
      <c r="K1075" s="419"/>
      <c r="L1075" s="280"/>
      <c r="M1075"/>
      <c r="N1075" s="280"/>
      <c r="O1075"/>
      <c r="P1075" s="280"/>
      <c r="S1075"/>
      <c r="T1075"/>
    </row>
    <row r="1076" spans="1:20" x14ac:dyDescent="0.45">
      <c r="A1076" s="285"/>
      <c r="B1076" s="285"/>
      <c r="C1076" s="285"/>
      <c r="D1076" s="23"/>
      <c r="E1076"/>
      <c r="F1076" s="280"/>
      <c r="G1076"/>
      <c r="H1076" s="280"/>
      <c r="I1076"/>
      <c r="J1076" s="574"/>
      <c r="K1076" s="419"/>
      <c r="L1076" s="280"/>
      <c r="M1076"/>
      <c r="N1076" s="280"/>
      <c r="O1076"/>
      <c r="P1076" s="280"/>
      <c r="S1076"/>
      <c r="T1076"/>
    </row>
    <row r="1077" spans="1:20" x14ac:dyDescent="0.45">
      <c r="A1077" s="285"/>
      <c r="B1077" s="285"/>
      <c r="C1077" s="285"/>
      <c r="D1077" s="23"/>
      <c r="E1077"/>
      <c r="F1077" s="280"/>
      <c r="G1077"/>
      <c r="H1077" s="280"/>
      <c r="I1077"/>
      <c r="J1077" s="574"/>
      <c r="K1077" s="419"/>
      <c r="L1077" s="280"/>
      <c r="M1077"/>
      <c r="N1077" s="280"/>
      <c r="O1077"/>
      <c r="P1077" s="280"/>
      <c r="S1077"/>
      <c r="T1077"/>
    </row>
    <row r="1078" spans="1:20" x14ac:dyDescent="0.45">
      <c r="A1078" s="285"/>
      <c r="B1078" s="285"/>
      <c r="C1078" s="285"/>
      <c r="D1078" s="23"/>
      <c r="E1078"/>
      <c r="F1078" s="280"/>
      <c r="G1078"/>
      <c r="H1078" s="280"/>
      <c r="I1078"/>
      <c r="J1078" s="574"/>
      <c r="K1078" s="419"/>
      <c r="L1078" s="280"/>
      <c r="M1078"/>
      <c r="N1078" s="280"/>
      <c r="O1078"/>
      <c r="P1078" s="280"/>
      <c r="S1078"/>
      <c r="T1078"/>
    </row>
    <row r="1079" spans="1:20" x14ac:dyDescent="0.45">
      <c r="A1079" s="285"/>
      <c r="B1079" s="285"/>
      <c r="C1079" s="285"/>
      <c r="D1079" s="23"/>
      <c r="E1079"/>
      <c r="F1079" s="280"/>
      <c r="G1079"/>
      <c r="H1079" s="280"/>
      <c r="I1079"/>
      <c r="J1079" s="574"/>
      <c r="K1079" s="419"/>
      <c r="L1079" s="280"/>
      <c r="M1079"/>
      <c r="N1079" s="280"/>
      <c r="O1079"/>
      <c r="P1079" s="280"/>
      <c r="S1079"/>
      <c r="T1079"/>
    </row>
    <row r="1080" spans="1:20" x14ac:dyDescent="0.45">
      <c r="A1080" s="285"/>
      <c r="B1080" s="285"/>
      <c r="C1080" s="285"/>
      <c r="D1080" s="23"/>
      <c r="E1080"/>
      <c r="F1080" s="280"/>
      <c r="G1080"/>
      <c r="H1080" s="280"/>
      <c r="I1080"/>
      <c r="J1080" s="574"/>
      <c r="K1080" s="419"/>
      <c r="L1080" s="280"/>
      <c r="M1080"/>
      <c r="N1080" s="280"/>
      <c r="O1080"/>
      <c r="P1080" s="280"/>
      <c r="S1080"/>
      <c r="T1080"/>
    </row>
    <row r="1081" spans="1:20" x14ac:dyDescent="0.45">
      <c r="A1081" s="285"/>
      <c r="B1081" s="285"/>
      <c r="C1081" s="285"/>
      <c r="D1081" s="23"/>
      <c r="E1081"/>
      <c r="F1081" s="280"/>
      <c r="G1081"/>
      <c r="H1081" s="280"/>
      <c r="I1081"/>
      <c r="J1081" s="574"/>
      <c r="K1081" s="419"/>
      <c r="L1081" s="280"/>
      <c r="M1081"/>
      <c r="N1081" s="280"/>
      <c r="O1081"/>
      <c r="P1081" s="280"/>
      <c r="S1081"/>
      <c r="T1081"/>
    </row>
    <row r="1082" spans="1:20" x14ac:dyDescent="0.45">
      <c r="A1082" s="285"/>
      <c r="B1082" s="285"/>
      <c r="C1082" s="285"/>
      <c r="D1082" s="23"/>
      <c r="E1082"/>
      <c r="F1082" s="280"/>
      <c r="G1082"/>
      <c r="H1082" s="280"/>
      <c r="I1082"/>
      <c r="J1082" s="574"/>
      <c r="K1082" s="419"/>
      <c r="L1082" s="280"/>
      <c r="M1082"/>
      <c r="N1082" s="280"/>
      <c r="O1082"/>
      <c r="P1082" s="280"/>
      <c r="S1082"/>
      <c r="T1082"/>
    </row>
    <row r="1083" spans="1:20" x14ac:dyDescent="0.45">
      <c r="A1083" s="285"/>
      <c r="B1083" s="285"/>
      <c r="C1083" s="285"/>
      <c r="D1083" s="23"/>
      <c r="E1083"/>
      <c r="F1083" s="280"/>
      <c r="G1083"/>
      <c r="H1083" s="280"/>
      <c r="I1083"/>
      <c r="J1083" s="574"/>
      <c r="K1083" s="419"/>
      <c r="L1083" s="280"/>
      <c r="M1083"/>
      <c r="N1083" s="280"/>
      <c r="O1083"/>
      <c r="P1083" s="280"/>
      <c r="S1083"/>
      <c r="T1083"/>
    </row>
    <row r="1084" spans="1:20" x14ac:dyDescent="0.45">
      <c r="A1084" s="285"/>
      <c r="B1084" s="285"/>
      <c r="C1084" s="285"/>
      <c r="D1084" s="23"/>
      <c r="E1084"/>
      <c r="F1084" s="280"/>
      <c r="G1084"/>
      <c r="H1084" s="280"/>
      <c r="I1084"/>
      <c r="J1084" s="574"/>
      <c r="K1084" s="419"/>
      <c r="L1084" s="280"/>
      <c r="M1084"/>
      <c r="N1084" s="280"/>
      <c r="O1084"/>
      <c r="P1084" s="280"/>
      <c r="S1084"/>
      <c r="T1084"/>
    </row>
    <row r="1085" spans="1:20" x14ac:dyDescent="0.45">
      <c r="A1085" s="285"/>
      <c r="B1085" s="285"/>
      <c r="C1085" s="285"/>
      <c r="D1085" s="23"/>
      <c r="E1085"/>
      <c r="F1085" s="280"/>
      <c r="G1085"/>
      <c r="H1085" s="280"/>
      <c r="I1085"/>
      <c r="J1085" s="574"/>
      <c r="K1085" s="419"/>
      <c r="L1085" s="280"/>
      <c r="M1085"/>
      <c r="N1085" s="280"/>
      <c r="O1085"/>
      <c r="P1085" s="280"/>
      <c r="S1085"/>
      <c r="T1085"/>
    </row>
    <row r="1086" spans="1:20" x14ac:dyDescent="0.45">
      <c r="A1086" s="285"/>
      <c r="B1086" s="285"/>
      <c r="C1086" s="285"/>
      <c r="D1086" s="23"/>
      <c r="E1086"/>
      <c r="F1086" s="280"/>
      <c r="G1086"/>
      <c r="H1086" s="280"/>
      <c r="I1086"/>
      <c r="J1086" s="574"/>
      <c r="K1086" s="419"/>
      <c r="L1086" s="280"/>
      <c r="M1086"/>
      <c r="N1086" s="280"/>
      <c r="O1086"/>
      <c r="P1086" s="280"/>
      <c r="S1086"/>
      <c r="T1086"/>
    </row>
    <row r="1087" spans="1:20" x14ac:dyDescent="0.45">
      <c r="A1087" s="285"/>
      <c r="B1087" s="285"/>
      <c r="C1087" s="285"/>
      <c r="D1087" s="23"/>
      <c r="E1087"/>
      <c r="F1087" s="280"/>
      <c r="G1087"/>
      <c r="H1087" s="280"/>
      <c r="I1087"/>
      <c r="J1087" s="574"/>
      <c r="K1087" s="419"/>
      <c r="L1087" s="280"/>
      <c r="M1087"/>
      <c r="N1087" s="280"/>
      <c r="O1087"/>
      <c r="P1087" s="280"/>
      <c r="S1087"/>
      <c r="T1087"/>
    </row>
    <row r="1088" spans="1:20" x14ac:dyDescent="0.45">
      <c r="A1088" s="285"/>
      <c r="B1088" s="285"/>
      <c r="C1088" s="285"/>
      <c r="D1088" s="23"/>
      <c r="E1088"/>
      <c r="F1088" s="280"/>
      <c r="G1088"/>
      <c r="H1088" s="280"/>
      <c r="I1088"/>
      <c r="J1088" s="574"/>
      <c r="K1088" s="419"/>
      <c r="L1088" s="280"/>
      <c r="M1088"/>
      <c r="N1088" s="280"/>
      <c r="O1088"/>
      <c r="P1088" s="280"/>
      <c r="S1088"/>
      <c r="T1088"/>
    </row>
    <row r="1089" spans="1:20" x14ac:dyDescent="0.45">
      <c r="A1089" s="285"/>
      <c r="B1089" s="285"/>
      <c r="C1089" s="285"/>
      <c r="D1089" s="23"/>
      <c r="E1089"/>
      <c r="F1089" s="280"/>
      <c r="G1089"/>
      <c r="H1089" s="280"/>
      <c r="I1089"/>
      <c r="J1089" s="574"/>
      <c r="K1089" s="419"/>
      <c r="L1089" s="280"/>
      <c r="M1089"/>
      <c r="N1089" s="280"/>
      <c r="O1089"/>
      <c r="P1089" s="280"/>
      <c r="S1089"/>
      <c r="T1089"/>
    </row>
    <row r="1090" spans="1:20" x14ac:dyDescent="0.45">
      <c r="A1090" s="285"/>
      <c r="B1090" s="285"/>
      <c r="C1090" s="285"/>
      <c r="D1090" s="23"/>
      <c r="E1090"/>
      <c r="F1090" s="280"/>
      <c r="G1090"/>
      <c r="H1090" s="280"/>
      <c r="I1090"/>
      <c r="J1090" s="574"/>
      <c r="K1090" s="419"/>
      <c r="L1090" s="280"/>
      <c r="M1090"/>
      <c r="N1090" s="280"/>
      <c r="O1090"/>
      <c r="P1090" s="280"/>
      <c r="S1090"/>
      <c r="T1090"/>
    </row>
    <row r="1091" spans="1:20" x14ac:dyDescent="0.45">
      <c r="A1091" s="285"/>
      <c r="B1091" s="285"/>
      <c r="C1091" s="285"/>
      <c r="D1091" s="23"/>
      <c r="E1091"/>
      <c r="F1091" s="280"/>
      <c r="G1091"/>
      <c r="H1091" s="280"/>
      <c r="I1091"/>
      <c r="J1091" s="574"/>
      <c r="K1091" s="419"/>
      <c r="L1091" s="280"/>
      <c r="M1091"/>
      <c r="N1091" s="280"/>
      <c r="O1091"/>
      <c r="P1091" s="280"/>
      <c r="S1091"/>
      <c r="T1091"/>
    </row>
    <row r="1092" spans="1:20" x14ac:dyDescent="0.45">
      <c r="A1092" s="285"/>
      <c r="B1092" s="285"/>
      <c r="C1092" s="285"/>
      <c r="D1092" s="23"/>
      <c r="E1092"/>
      <c r="F1092" s="280"/>
      <c r="G1092"/>
      <c r="H1092" s="280"/>
      <c r="I1092"/>
      <c r="J1092" s="574"/>
      <c r="K1092" s="419"/>
      <c r="L1092" s="280"/>
      <c r="M1092"/>
      <c r="N1092" s="280"/>
      <c r="O1092"/>
      <c r="P1092" s="280"/>
      <c r="S1092"/>
      <c r="T1092"/>
    </row>
    <row r="1093" spans="1:20" x14ac:dyDescent="0.45">
      <c r="A1093" s="285"/>
      <c r="B1093" s="285"/>
      <c r="C1093" s="285"/>
      <c r="D1093" s="23"/>
      <c r="E1093"/>
      <c r="F1093" s="280"/>
      <c r="G1093"/>
      <c r="H1093" s="280"/>
      <c r="I1093"/>
      <c r="J1093" s="574"/>
      <c r="K1093" s="419"/>
      <c r="L1093" s="280"/>
      <c r="M1093"/>
      <c r="N1093" s="280"/>
      <c r="O1093"/>
      <c r="P1093" s="280"/>
      <c r="S1093"/>
      <c r="T1093"/>
    </row>
    <row r="1094" spans="1:20" x14ac:dyDescent="0.45">
      <c r="A1094" s="285"/>
      <c r="B1094" s="285"/>
      <c r="C1094" s="285"/>
      <c r="D1094" s="23"/>
      <c r="E1094"/>
      <c r="F1094" s="280"/>
      <c r="G1094"/>
      <c r="H1094" s="280"/>
      <c r="I1094"/>
      <c r="J1094" s="574"/>
      <c r="K1094" s="419"/>
      <c r="L1094" s="280"/>
      <c r="M1094"/>
      <c r="N1094" s="280"/>
      <c r="O1094"/>
      <c r="P1094" s="280"/>
      <c r="S1094"/>
      <c r="T1094"/>
    </row>
    <row r="1095" spans="1:20" x14ac:dyDescent="0.45">
      <c r="A1095" s="285"/>
      <c r="B1095" s="285"/>
      <c r="C1095" s="285"/>
      <c r="D1095" s="23"/>
      <c r="E1095"/>
      <c r="F1095" s="280"/>
      <c r="G1095"/>
      <c r="H1095" s="280"/>
      <c r="I1095"/>
      <c r="J1095" s="574"/>
      <c r="K1095" s="419"/>
      <c r="L1095" s="280"/>
      <c r="M1095"/>
      <c r="N1095" s="280"/>
      <c r="O1095"/>
      <c r="P1095" s="280"/>
      <c r="S1095"/>
      <c r="T1095"/>
    </row>
    <row r="1096" spans="1:20" x14ac:dyDescent="0.45">
      <c r="A1096" s="285"/>
      <c r="B1096" s="285"/>
      <c r="C1096" s="285"/>
      <c r="D1096" s="23"/>
      <c r="E1096"/>
      <c r="F1096" s="280"/>
      <c r="G1096"/>
      <c r="H1096" s="280"/>
      <c r="I1096"/>
      <c r="J1096" s="574"/>
      <c r="K1096" s="419"/>
      <c r="L1096" s="280"/>
      <c r="M1096"/>
      <c r="N1096" s="280"/>
      <c r="O1096"/>
      <c r="P1096" s="280"/>
      <c r="S1096"/>
      <c r="T1096"/>
    </row>
    <row r="1097" spans="1:20" x14ac:dyDescent="0.45">
      <c r="A1097" s="285"/>
      <c r="B1097" s="285"/>
      <c r="C1097" s="285"/>
      <c r="D1097" s="23"/>
      <c r="E1097"/>
      <c r="F1097" s="280"/>
      <c r="G1097"/>
      <c r="H1097" s="280"/>
      <c r="I1097"/>
      <c r="J1097" s="574"/>
      <c r="K1097" s="419"/>
      <c r="L1097" s="280"/>
      <c r="M1097"/>
      <c r="N1097" s="280"/>
      <c r="O1097"/>
      <c r="P1097" s="280"/>
      <c r="S1097"/>
      <c r="T1097"/>
    </row>
    <row r="1098" spans="1:20" x14ac:dyDescent="0.45">
      <c r="A1098" s="285"/>
      <c r="B1098" s="285"/>
      <c r="C1098" s="285"/>
      <c r="D1098" s="23"/>
      <c r="E1098"/>
      <c r="F1098" s="280"/>
      <c r="G1098"/>
      <c r="H1098" s="280"/>
      <c r="I1098"/>
      <c r="J1098" s="574"/>
      <c r="K1098" s="419"/>
      <c r="L1098" s="280"/>
      <c r="M1098"/>
      <c r="N1098" s="280"/>
      <c r="O1098"/>
      <c r="P1098" s="280"/>
      <c r="S1098"/>
      <c r="T1098"/>
    </row>
    <row r="1099" spans="1:20" x14ac:dyDescent="0.45">
      <c r="A1099" s="285"/>
      <c r="B1099" s="285"/>
      <c r="C1099" s="285"/>
      <c r="D1099" s="23"/>
      <c r="E1099"/>
      <c r="F1099" s="280"/>
      <c r="G1099"/>
      <c r="H1099" s="280"/>
      <c r="I1099"/>
      <c r="J1099" s="574"/>
      <c r="K1099" s="419"/>
      <c r="L1099" s="280"/>
      <c r="M1099"/>
      <c r="N1099" s="280"/>
      <c r="O1099"/>
      <c r="P1099" s="280"/>
      <c r="S1099"/>
      <c r="T1099"/>
    </row>
    <row r="1100" spans="1:20" x14ac:dyDescent="0.45">
      <c r="A1100" s="285"/>
      <c r="B1100" s="285"/>
      <c r="C1100" s="285"/>
      <c r="D1100" s="23"/>
      <c r="E1100"/>
      <c r="F1100" s="280"/>
      <c r="G1100"/>
      <c r="H1100" s="280"/>
      <c r="I1100"/>
      <c r="J1100" s="574"/>
      <c r="K1100" s="419"/>
      <c r="L1100" s="280"/>
      <c r="M1100"/>
      <c r="N1100" s="280"/>
      <c r="O1100"/>
      <c r="P1100" s="280"/>
      <c r="S1100"/>
      <c r="T1100"/>
    </row>
    <row r="1101" spans="1:20" x14ac:dyDescent="0.45">
      <c r="A1101" s="285"/>
      <c r="B1101" s="285"/>
      <c r="C1101" s="285"/>
      <c r="D1101" s="23"/>
      <c r="E1101"/>
      <c r="F1101" s="280"/>
      <c r="G1101"/>
      <c r="H1101" s="280"/>
      <c r="I1101"/>
      <c r="J1101" s="574"/>
      <c r="K1101" s="419"/>
      <c r="L1101" s="280"/>
      <c r="M1101"/>
      <c r="N1101" s="280"/>
      <c r="O1101"/>
      <c r="P1101" s="280"/>
      <c r="S1101"/>
      <c r="T1101"/>
    </row>
    <row r="1102" spans="1:20" x14ac:dyDescent="0.45">
      <c r="A1102" s="285"/>
      <c r="B1102" s="285"/>
      <c r="C1102" s="285"/>
      <c r="D1102" s="23"/>
      <c r="E1102"/>
      <c r="F1102" s="280"/>
      <c r="G1102"/>
      <c r="H1102" s="280"/>
      <c r="I1102"/>
      <c r="J1102" s="574"/>
      <c r="K1102" s="419"/>
      <c r="L1102" s="280"/>
      <c r="M1102"/>
      <c r="N1102" s="280"/>
      <c r="O1102"/>
      <c r="P1102" s="280"/>
      <c r="S1102"/>
      <c r="T1102"/>
    </row>
    <row r="1103" spans="1:20" x14ac:dyDescent="0.45">
      <c r="A1103" s="285"/>
      <c r="B1103" s="285"/>
      <c r="C1103" s="285"/>
      <c r="D1103" s="23"/>
      <c r="E1103"/>
      <c r="F1103" s="280"/>
      <c r="G1103"/>
      <c r="H1103" s="280"/>
      <c r="I1103"/>
      <c r="J1103" s="574"/>
      <c r="K1103" s="419"/>
      <c r="L1103" s="280"/>
      <c r="M1103"/>
      <c r="N1103" s="280"/>
      <c r="O1103"/>
      <c r="P1103" s="280"/>
      <c r="S1103"/>
      <c r="T1103"/>
    </row>
    <row r="1104" spans="1:20" x14ac:dyDescent="0.45">
      <c r="A1104" s="285"/>
      <c r="B1104" s="285"/>
      <c r="C1104" s="285"/>
      <c r="D1104" s="23"/>
      <c r="E1104"/>
      <c r="F1104" s="280"/>
      <c r="G1104"/>
      <c r="H1104" s="280"/>
      <c r="I1104"/>
      <c r="J1104" s="574"/>
      <c r="K1104" s="419"/>
      <c r="L1104" s="280"/>
      <c r="M1104"/>
      <c r="N1104" s="280"/>
      <c r="O1104"/>
      <c r="P1104" s="280"/>
      <c r="S1104"/>
      <c r="T1104"/>
    </row>
    <row r="1105" spans="1:20" x14ac:dyDescent="0.45">
      <c r="A1105" s="285"/>
      <c r="B1105" s="285"/>
      <c r="C1105" s="285"/>
      <c r="D1105" s="23"/>
      <c r="E1105"/>
      <c r="F1105" s="280"/>
      <c r="G1105"/>
      <c r="H1105" s="280"/>
      <c r="I1105"/>
      <c r="J1105" s="574"/>
      <c r="K1105" s="419"/>
      <c r="L1105" s="280"/>
      <c r="M1105"/>
      <c r="N1105" s="280"/>
      <c r="O1105"/>
      <c r="P1105" s="280"/>
      <c r="S1105"/>
      <c r="T1105"/>
    </row>
    <row r="1106" spans="1:20" x14ac:dyDescent="0.45">
      <c r="A1106" s="285"/>
      <c r="B1106" s="285"/>
      <c r="C1106" s="285"/>
      <c r="D1106" s="23"/>
      <c r="E1106"/>
      <c r="F1106" s="280"/>
      <c r="G1106"/>
      <c r="H1106" s="280"/>
      <c r="I1106"/>
      <c r="J1106" s="574"/>
      <c r="K1106" s="419"/>
      <c r="L1106" s="280"/>
      <c r="M1106"/>
      <c r="N1106" s="280"/>
      <c r="O1106"/>
      <c r="P1106" s="280"/>
      <c r="S1106"/>
      <c r="T1106"/>
    </row>
    <row r="1107" spans="1:20" x14ac:dyDescent="0.45">
      <c r="A1107" s="285"/>
      <c r="B1107" s="285"/>
      <c r="C1107" s="285"/>
      <c r="D1107" s="23"/>
      <c r="E1107"/>
      <c r="F1107" s="280"/>
      <c r="G1107"/>
      <c r="H1107" s="280"/>
      <c r="I1107"/>
      <c r="J1107" s="574"/>
      <c r="K1107" s="419"/>
      <c r="L1107" s="280"/>
      <c r="M1107"/>
      <c r="N1107" s="280"/>
      <c r="O1107"/>
      <c r="P1107" s="280"/>
      <c r="S1107"/>
      <c r="T1107"/>
    </row>
    <row r="1108" spans="1:20" x14ac:dyDescent="0.45">
      <c r="A1108" s="285"/>
      <c r="B1108" s="285"/>
      <c r="C1108" s="285"/>
      <c r="D1108" s="23"/>
      <c r="E1108"/>
      <c r="F1108" s="280"/>
      <c r="G1108"/>
      <c r="H1108" s="280"/>
      <c r="I1108"/>
      <c r="J1108" s="574"/>
      <c r="K1108" s="419"/>
      <c r="L1108" s="280"/>
      <c r="M1108"/>
      <c r="N1108" s="280"/>
      <c r="O1108"/>
      <c r="P1108" s="280"/>
      <c r="S1108"/>
      <c r="T1108"/>
    </row>
    <row r="1109" spans="1:20" x14ac:dyDescent="0.45">
      <c r="A1109" s="285"/>
      <c r="B1109" s="285"/>
      <c r="C1109" s="285"/>
      <c r="D1109" s="23"/>
      <c r="E1109"/>
      <c r="F1109" s="280"/>
      <c r="G1109"/>
      <c r="H1109" s="280"/>
      <c r="I1109"/>
      <c r="J1109" s="574"/>
      <c r="K1109" s="419"/>
      <c r="L1109" s="280"/>
      <c r="M1109"/>
      <c r="N1109" s="280"/>
      <c r="O1109"/>
      <c r="P1109" s="280"/>
      <c r="S1109"/>
      <c r="T1109"/>
    </row>
    <row r="1110" spans="1:20" x14ac:dyDescent="0.45">
      <c r="A1110" s="285"/>
      <c r="B1110" s="285"/>
      <c r="C1110" s="285"/>
      <c r="D1110" s="23"/>
      <c r="E1110"/>
      <c r="F1110" s="280"/>
      <c r="G1110"/>
      <c r="H1110" s="280"/>
      <c r="I1110"/>
      <c r="J1110" s="574"/>
      <c r="K1110" s="419"/>
      <c r="L1110" s="280"/>
      <c r="M1110"/>
      <c r="N1110" s="280"/>
      <c r="O1110"/>
      <c r="P1110" s="280"/>
      <c r="S1110"/>
      <c r="T1110"/>
    </row>
    <row r="1111" spans="1:20" x14ac:dyDescent="0.45">
      <c r="A1111" s="285"/>
      <c r="B1111" s="285"/>
      <c r="C1111" s="285"/>
      <c r="D1111" s="23"/>
      <c r="E1111"/>
      <c r="F1111" s="280"/>
      <c r="G1111"/>
      <c r="H1111" s="280"/>
      <c r="I1111"/>
      <c r="J1111" s="574"/>
      <c r="K1111" s="419"/>
      <c r="L1111" s="280"/>
      <c r="M1111"/>
      <c r="N1111" s="280"/>
      <c r="O1111"/>
      <c r="P1111" s="280"/>
      <c r="S1111"/>
      <c r="T1111"/>
    </row>
    <row r="1112" spans="1:20" x14ac:dyDescent="0.45">
      <c r="A1112" s="285"/>
      <c r="B1112" s="285"/>
      <c r="C1112" s="285"/>
      <c r="D1112" s="23"/>
      <c r="E1112"/>
      <c r="F1112" s="280"/>
      <c r="G1112"/>
      <c r="H1112" s="280"/>
      <c r="I1112"/>
      <c r="J1112" s="574"/>
      <c r="K1112" s="419"/>
      <c r="L1112" s="280"/>
      <c r="M1112"/>
      <c r="N1112" s="280"/>
      <c r="O1112"/>
      <c r="P1112" s="280"/>
      <c r="S1112"/>
      <c r="T1112"/>
    </row>
    <row r="1113" spans="1:20" x14ac:dyDescent="0.45">
      <c r="A1113" s="285"/>
      <c r="B1113" s="285"/>
      <c r="C1113" s="285"/>
      <c r="D1113" s="23"/>
      <c r="E1113"/>
      <c r="F1113" s="280"/>
      <c r="G1113"/>
      <c r="H1113" s="280"/>
      <c r="I1113"/>
      <c r="J1113" s="574"/>
      <c r="K1113" s="419"/>
      <c r="L1113" s="280"/>
      <c r="M1113"/>
      <c r="N1113" s="280"/>
      <c r="O1113"/>
      <c r="P1113" s="280"/>
      <c r="S1113"/>
      <c r="T1113"/>
    </row>
    <row r="1114" spans="1:20" x14ac:dyDescent="0.45">
      <c r="A1114" s="285"/>
      <c r="B1114" s="285"/>
      <c r="C1114" s="285"/>
      <c r="D1114" s="23"/>
      <c r="E1114"/>
      <c r="F1114" s="280"/>
      <c r="G1114"/>
      <c r="H1114" s="280"/>
      <c r="I1114"/>
      <c r="J1114" s="574"/>
      <c r="K1114" s="419"/>
      <c r="L1114" s="280"/>
      <c r="M1114"/>
      <c r="N1114" s="280"/>
      <c r="O1114"/>
      <c r="P1114" s="280"/>
      <c r="S1114"/>
      <c r="T1114"/>
    </row>
    <row r="1115" spans="1:20" x14ac:dyDescent="0.45">
      <c r="A1115" s="285"/>
      <c r="B1115" s="285"/>
      <c r="C1115" s="285"/>
      <c r="D1115" s="23"/>
      <c r="E1115"/>
      <c r="F1115" s="280"/>
      <c r="G1115"/>
      <c r="H1115" s="280"/>
      <c r="I1115"/>
      <c r="J1115" s="574"/>
      <c r="K1115" s="419"/>
      <c r="L1115" s="280"/>
      <c r="M1115"/>
      <c r="N1115" s="280"/>
      <c r="O1115"/>
      <c r="P1115" s="280"/>
      <c r="S1115"/>
      <c r="T1115"/>
    </row>
    <row r="1116" spans="1:20" x14ac:dyDescent="0.45">
      <c r="A1116" s="285"/>
      <c r="B1116" s="285"/>
      <c r="C1116" s="285"/>
      <c r="D1116" s="23"/>
      <c r="E1116"/>
      <c r="F1116" s="280"/>
      <c r="G1116"/>
      <c r="H1116" s="280"/>
      <c r="I1116"/>
      <c r="J1116" s="574"/>
      <c r="K1116" s="419"/>
      <c r="L1116" s="280"/>
      <c r="M1116"/>
      <c r="N1116" s="280"/>
      <c r="O1116"/>
      <c r="P1116" s="280"/>
      <c r="S1116"/>
      <c r="T1116"/>
    </row>
    <row r="1117" spans="1:20" x14ac:dyDescent="0.45">
      <c r="A1117" s="285"/>
      <c r="B1117" s="285"/>
      <c r="C1117" s="285"/>
      <c r="D1117" s="23"/>
      <c r="E1117"/>
      <c r="F1117" s="280"/>
      <c r="G1117"/>
      <c r="H1117" s="280"/>
      <c r="I1117"/>
      <c r="J1117" s="574"/>
      <c r="K1117" s="419"/>
      <c r="L1117" s="280"/>
      <c r="M1117"/>
      <c r="N1117" s="280"/>
      <c r="O1117"/>
      <c r="P1117" s="280"/>
      <c r="S1117"/>
      <c r="T1117"/>
    </row>
    <row r="1118" spans="1:20" x14ac:dyDescent="0.45">
      <c r="A1118" s="285"/>
      <c r="B1118" s="285"/>
      <c r="C1118" s="285"/>
      <c r="D1118" s="23"/>
      <c r="E1118"/>
      <c r="F1118" s="280"/>
      <c r="G1118"/>
      <c r="H1118" s="280"/>
      <c r="I1118"/>
      <c r="J1118" s="574"/>
      <c r="K1118" s="419"/>
      <c r="L1118" s="280"/>
      <c r="M1118"/>
      <c r="N1118" s="280"/>
      <c r="O1118"/>
      <c r="P1118" s="280"/>
      <c r="S1118"/>
      <c r="T1118"/>
    </row>
    <row r="1119" spans="1:20" x14ac:dyDescent="0.45">
      <c r="A1119" s="285"/>
      <c r="B1119" s="285"/>
      <c r="C1119" s="285"/>
      <c r="D1119" s="23"/>
      <c r="E1119"/>
      <c r="F1119" s="280"/>
      <c r="G1119"/>
      <c r="H1119" s="280"/>
      <c r="I1119"/>
      <c r="J1119" s="574"/>
      <c r="K1119" s="419"/>
      <c r="L1119" s="280"/>
      <c r="M1119"/>
      <c r="N1119" s="280"/>
      <c r="O1119"/>
      <c r="P1119" s="280"/>
      <c r="S1119"/>
      <c r="T1119"/>
    </row>
    <row r="1120" spans="1:20" x14ac:dyDescent="0.45">
      <c r="A1120" s="285"/>
      <c r="B1120" s="285"/>
      <c r="C1120" s="285"/>
      <c r="D1120" s="23"/>
      <c r="E1120"/>
      <c r="F1120" s="280"/>
      <c r="G1120"/>
      <c r="H1120" s="280"/>
      <c r="I1120"/>
      <c r="J1120" s="574"/>
      <c r="K1120" s="419"/>
      <c r="L1120" s="280"/>
      <c r="M1120"/>
      <c r="N1120" s="280"/>
      <c r="O1120"/>
      <c r="P1120" s="280"/>
      <c r="S1120"/>
      <c r="T1120"/>
    </row>
    <row r="1121" spans="1:20" x14ac:dyDescent="0.45">
      <c r="A1121" s="285"/>
      <c r="B1121" s="285"/>
      <c r="C1121" s="285"/>
      <c r="D1121" s="23"/>
      <c r="E1121"/>
      <c r="F1121" s="280"/>
      <c r="G1121"/>
      <c r="H1121" s="280"/>
      <c r="I1121"/>
      <c r="J1121" s="574"/>
      <c r="K1121" s="419"/>
      <c r="L1121" s="280"/>
      <c r="M1121"/>
      <c r="N1121" s="280"/>
      <c r="O1121"/>
      <c r="P1121" s="280"/>
      <c r="S1121"/>
      <c r="T1121"/>
    </row>
    <row r="1122" spans="1:20" x14ac:dyDescent="0.45">
      <c r="A1122" s="285"/>
      <c r="B1122" s="285"/>
      <c r="C1122" s="285"/>
      <c r="D1122" s="23"/>
      <c r="E1122"/>
      <c r="F1122" s="280"/>
      <c r="G1122"/>
      <c r="H1122" s="280"/>
      <c r="I1122"/>
      <c r="J1122" s="574"/>
      <c r="K1122" s="419"/>
      <c r="L1122" s="280"/>
      <c r="M1122"/>
      <c r="N1122" s="280"/>
      <c r="O1122"/>
      <c r="P1122" s="280"/>
      <c r="S1122"/>
      <c r="T1122"/>
    </row>
    <row r="1123" spans="1:20" x14ac:dyDescent="0.45">
      <c r="A1123" s="285"/>
      <c r="B1123" s="285"/>
      <c r="C1123" s="285"/>
      <c r="D1123" s="23"/>
      <c r="E1123"/>
      <c r="F1123" s="280"/>
      <c r="G1123"/>
      <c r="H1123" s="280"/>
      <c r="I1123"/>
      <c r="J1123" s="574"/>
      <c r="K1123" s="419"/>
      <c r="L1123" s="280"/>
      <c r="M1123"/>
      <c r="N1123" s="280"/>
      <c r="O1123"/>
      <c r="P1123" s="280"/>
      <c r="S1123"/>
      <c r="T1123"/>
    </row>
    <row r="1124" spans="1:20" x14ac:dyDescent="0.45">
      <c r="A1124" s="285"/>
      <c r="B1124" s="285"/>
      <c r="C1124" s="285"/>
      <c r="D1124" s="23"/>
      <c r="E1124"/>
      <c r="F1124" s="280"/>
      <c r="G1124"/>
      <c r="H1124" s="280"/>
      <c r="I1124"/>
      <c r="J1124" s="574"/>
      <c r="K1124" s="419"/>
      <c r="L1124" s="280"/>
      <c r="M1124"/>
      <c r="N1124" s="280"/>
      <c r="O1124"/>
      <c r="P1124" s="280"/>
      <c r="S1124"/>
      <c r="T1124"/>
    </row>
    <row r="1125" spans="1:20" x14ac:dyDescent="0.45">
      <c r="A1125" s="285"/>
      <c r="B1125" s="285"/>
      <c r="C1125" s="285"/>
      <c r="D1125" s="23"/>
      <c r="E1125"/>
      <c r="F1125" s="280"/>
      <c r="G1125"/>
      <c r="H1125" s="280"/>
      <c r="I1125"/>
      <c r="J1125" s="574"/>
      <c r="K1125" s="419"/>
      <c r="L1125" s="280"/>
      <c r="M1125"/>
      <c r="N1125" s="280"/>
      <c r="O1125"/>
      <c r="P1125" s="280"/>
      <c r="S1125"/>
      <c r="T1125"/>
    </row>
    <row r="1126" spans="1:20" x14ac:dyDescent="0.45">
      <c r="A1126" s="285"/>
      <c r="B1126" s="285"/>
      <c r="C1126" s="285"/>
      <c r="D1126" s="23"/>
      <c r="E1126"/>
      <c r="F1126" s="280"/>
      <c r="G1126"/>
      <c r="H1126" s="280"/>
      <c r="I1126"/>
      <c r="J1126" s="574"/>
      <c r="K1126" s="419"/>
      <c r="L1126" s="280"/>
      <c r="M1126"/>
      <c r="N1126" s="280"/>
      <c r="O1126"/>
      <c r="P1126" s="280"/>
      <c r="S1126"/>
      <c r="T1126"/>
    </row>
    <row r="1127" spans="1:20" x14ac:dyDescent="0.45">
      <c r="A1127" s="285"/>
      <c r="B1127" s="285"/>
      <c r="C1127" s="285"/>
      <c r="D1127" s="23"/>
      <c r="E1127"/>
      <c r="F1127" s="280"/>
      <c r="G1127"/>
      <c r="H1127" s="280"/>
      <c r="I1127"/>
      <c r="J1127" s="574"/>
      <c r="K1127" s="419"/>
      <c r="L1127" s="280"/>
      <c r="M1127"/>
      <c r="N1127" s="280"/>
      <c r="O1127"/>
      <c r="P1127" s="280"/>
      <c r="S1127"/>
      <c r="T1127"/>
    </row>
    <row r="1128" spans="1:20" x14ac:dyDescent="0.45">
      <c r="A1128" s="285"/>
      <c r="B1128" s="285"/>
      <c r="C1128" s="285"/>
      <c r="D1128" s="23"/>
      <c r="E1128"/>
      <c r="F1128" s="280"/>
      <c r="G1128"/>
      <c r="H1128" s="280"/>
      <c r="I1128"/>
      <c r="J1128" s="574"/>
      <c r="K1128" s="419"/>
      <c r="L1128" s="280"/>
      <c r="M1128"/>
      <c r="N1128" s="280"/>
      <c r="O1128"/>
      <c r="P1128" s="280"/>
      <c r="S1128"/>
      <c r="T1128"/>
    </row>
    <row r="1129" spans="1:20" x14ac:dyDescent="0.45">
      <c r="A1129" s="285"/>
      <c r="B1129" s="285"/>
      <c r="C1129" s="285"/>
      <c r="D1129" s="23"/>
      <c r="E1129"/>
      <c r="F1129" s="280"/>
      <c r="G1129"/>
      <c r="H1129" s="280"/>
      <c r="I1129"/>
      <c r="J1129" s="574"/>
      <c r="K1129" s="419"/>
      <c r="L1129" s="280"/>
      <c r="M1129"/>
      <c r="N1129" s="280"/>
      <c r="O1129"/>
      <c r="P1129" s="280"/>
      <c r="S1129"/>
      <c r="T1129"/>
    </row>
    <row r="1130" spans="1:20" x14ac:dyDescent="0.45">
      <c r="A1130" s="285"/>
      <c r="B1130" s="285"/>
      <c r="C1130" s="285"/>
      <c r="D1130" s="23"/>
      <c r="E1130"/>
      <c r="F1130" s="280"/>
      <c r="G1130"/>
      <c r="H1130" s="280"/>
      <c r="I1130"/>
      <c r="J1130" s="574"/>
      <c r="K1130" s="419"/>
      <c r="L1130" s="280"/>
      <c r="M1130"/>
      <c r="N1130" s="280"/>
      <c r="O1130"/>
      <c r="P1130" s="280"/>
      <c r="S1130"/>
      <c r="T1130"/>
    </row>
    <row r="1131" spans="1:20" x14ac:dyDescent="0.45">
      <c r="A1131" s="285"/>
      <c r="B1131" s="285"/>
      <c r="C1131" s="285"/>
      <c r="D1131" s="23"/>
      <c r="E1131"/>
      <c r="F1131" s="280"/>
      <c r="G1131"/>
      <c r="H1131" s="280"/>
      <c r="I1131"/>
      <c r="J1131" s="574"/>
      <c r="K1131" s="419"/>
      <c r="L1131" s="280"/>
      <c r="M1131"/>
      <c r="N1131" s="280"/>
      <c r="O1131"/>
      <c r="P1131" s="280"/>
      <c r="S1131"/>
      <c r="T1131"/>
    </row>
    <row r="1132" spans="1:20" x14ac:dyDescent="0.45">
      <c r="A1132" s="285"/>
      <c r="B1132" s="285"/>
      <c r="C1132" s="285"/>
      <c r="D1132" s="23"/>
      <c r="E1132"/>
      <c r="F1132" s="280"/>
      <c r="G1132"/>
      <c r="H1132" s="280"/>
      <c r="I1132"/>
      <c r="J1132" s="574"/>
      <c r="K1132" s="419"/>
      <c r="L1132" s="280"/>
      <c r="M1132"/>
      <c r="N1132" s="280"/>
      <c r="O1132"/>
      <c r="P1132" s="280"/>
      <c r="S1132"/>
      <c r="T1132"/>
    </row>
    <row r="1133" spans="1:20" x14ac:dyDescent="0.45">
      <c r="A1133" s="285"/>
      <c r="B1133" s="285"/>
      <c r="C1133" s="285"/>
      <c r="D1133" s="23"/>
      <c r="E1133"/>
      <c r="F1133" s="280"/>
      <c r="G1133"/>
      <c r="H1133" s="280"/>
      <c r="I1133"/>
      <c r="J1133" s="574"/>
      <c r="K1133" s="419"/>
      <c r="L1133" s="280"/>
      <c r="M1133"/>
      <c r="N1133" s="280"/>
      <c r="O1133"/>
      <c r="P1133" s="280"/>
      <c r="S1133"/>
      <c r="T1133"/>
    </row>
    <row r="1134" spans="1:20" x14ac:dyDescent="0.45">
      <c r="A1134" s="285"/>
      <c r="B1134" s="285"/>
      <c r="C1134" s="285"/>
      <c r="D1134" s="23"/>
      <c r="E1134"/>
      <c r="F1134" s="280"/>
      <c r="G1134"/>
      <c r="H1134" s="280"/>
      <c r="I1134"/>
      <c r="J1134" s="574"/>
      <c r="K1134" s="419"/>
      <c r="L1134" s="280"/>
      <c r="M1134"/>
      <c r="N1134" s="280"/>
      <c r="O1134"/>
      <c r="P1134" s="280"/>
      <c r="S1134"/>
      <c r="T1134"/>
    </row>
    <row r="1135" spans="1:20" x14ac:dyDescent="0.45">
      <c r="A1135" s="285"/>
      <c r="B1135" s="285"/>
      <c r="C1135" s="285"/>
      <c r="D1135" s="23"/>
      <c r="E1135"/>
      <c r="F1135" s="280"/>
      <c r="G1135"/>
      <c r="H1135" s="280"/>
      <c r="I1135"/>
      <c r="J1135" s="574"/>
      <c r="K1135" s="419"/>
      <c r="L1135" s="280"/>
      <c r="M1135"/>
      <c r="N1135" s="280"/>
      <c r="O1135"/>
      <c r="P1135" s="280"/>
      <c r="S1135"/>
      <c r="T1135"/>
    </row>
    <row r="1136" spans="1:20" x14ac:dyDescent="0.45">
      <c r="A1136" s="285"/>
      <c r="B1136" s="285"/>
      <c r="C1136" s="285"/>
      <c r="D1136" s="23"/>
      <c r="E1136"/>
      <c r="F1136" s="280"/>
      <c r="G1136"/>
      <c r="H1136" s="280"/>
      <c r="I1136"/>
      <c r="J1136" s="574"/>
      <c r="K1136" s="419"/>
      <c r="L1136" s="280"/>
      <c r="M1136"/>
      <c r="N1136" s="280"/>
      <c r="O1136"/>
      <c r="P1136" s="280"/>
      <c r="S1136"/>
      <c r="T1136"/>
    </row>
    <row r="1137" spans="1:20" x14ac:dyDescent="0.45">
      <c r="A1137" s="285"/>
      <c r="B1137" s="285"/>
      <c r="C1137" s="285"/>
      <c r="D1137" s="23"/>
      <c r="E1137"/>
      <c r="F1137" s="280"/>
      <c r="G1137"/>
      <c r="H1137" s="280"/>
      <c r="I1137"/>
      <c r="J1137" s="574"/>
      <c r="K1137" s="419"/>
      <c r="L1137" s="280"/>
      <c r="M1137"/>
      <c r="N1137" s="280"/>
      <c r="O1137"/>
      <c r="P1137" s="280"/>
      <c r="S1137"/>
      <c r="T1137"/>
    </row>
    <row r="1138" spans="1:20" x14ac:dyDescent="0.45">
      <c r="A1138" s="285"/>
      <c r="B1138" s="285"/>
      <c r="C1138" s="285"/>
      <c r="D1138" s="23"/>
      <c r="E1138"/>
      <c r="F1138" s="280"/>
      <c r="G1138"/>
      <c r="H1138" s="280"/>
      <c r="I1138"/>
      <c r="J1138" s="574"/>
      <c r="K1138" s="419"/>
      <c r="L1138" s="280"/>
      <c r="M1138"/>
      <c r="N1138" s="280"/>
      <c r="O1138"/>
      <c r="P1138" s="280"/>
      <c r="S1138"/>
      <c r="T1138"/>
    </row>
    <row r="1139" spans="1:20" x14ac:dyDescent="0.45">
      <c r="A1139" s="285"/>
      <c r="B1139" s="285"/>
      <c r="C1139" s="285"/>
      <c r="D1139" s="23"/>
      <c r="E1139"/>
      <c r="F1139" s="280"/>
      <c r="G1139"/>
      <c r="H1139" s="280"/>
      <c r="I1139"/>
      <c r="J1139" s="574"/>
      <c r="K1139" s="419"/>
      <c r="L1139" s="280"/>
      <c r="M1139"/>
      <c r="N1139" s="280"/>
      <c r="O1139"/>
      <c r="P1139" s="280"/>
      <c r="S1139"/>
      <c r="T1139"/>
    </row>
    <row r="1140" spans="1:20" x14ac:dyDescent="0.45">
      <c r="A1140" s="285"/>
      <c r="B1140" s="285"/>
      <c r="C1140" s="285"/>
      <c r="D1140" s="23"/>
      <c r="E1140"/>
      <c r="F1140" s="280"/>
      <c r="G1140"/>
      <c r="H1140" s="280"/>
      <c r="I1140"/>
      <c r="J1140" s="574"/>
      <c r="K1140" s="419"/>
      <c r="L1140" s="280"/>
      <c r="M1140"/>
      <c r="N1140" s="280"/>
      <c r="O1140"/>
      <c r="P1140" s="280"/>
      <c r="S1140"/>
      <c r="T1140"/>
    </row>
    <row r="1141" spans="1:20" x14ac:dyDescent="0.45">
      <c r="A1141" s="285"/>
      <c r="B1141" s="285"/>
      <c r="C1141" s="285"/>
      <c r="D1141" s="23"/>
      <c r="E1141"/>
      <c r="F1141" s="280"/>
      <c r="G1141"/>
      <c r="H1141" s="280"/>
      <c r="I1141"/>
      <c r="J1141" s="574"/>
      <c r="K1141" s="419"/>
      <c r="L1141" s="280"/>
      <c r="M1141"/>
      <c r="N1141" s="280"/>
      <c r="O1141"/>
      <c r="P1141" s="280"/>
      <c r="S1141"/>
      <c r="T1141"/>
    </row>
    <row r="1142" spans="1:20" x14ac:dyDescent="0.45">
      <c r="A1142" s="285"/>
      <c r="B1142" s="285"/>
      <c r="C1142" s="285"/>
      <c r="D1142" s="23"/>
      <c r="E1142"/>
      <c r="F1142" s="280"/>
      <c r="G1142"/>
      <c r="H1142" s="280"/>
      <c r="I1142"/>
      <c r="J1142" s="574"/>
      <c r="K1142" s="419"/>
      <c r="L1142" s="280"/>
      <c r="M1142"/>
      <c r="N1142" s="280"/>
      <c r="O1142"/>
      <c r="P1142" s="280"/>
      <c r="S1142"/>
      <c r="T1142"/>
    </row>
    <row r="1143" spans="1:20" x14ac:dyDescent="0.45">
      <c r="A1143" s="285"/>
      <c r="B1143" s="285"/>
      <c r="C1143" s="285"/>
      <c r="D1143" s="23"/>
      <c r="E1143"/>
      <c r="F1143" s="280"/>
      <c r="G1143"/>
      <c r="H1143" s="280"/>
      <c r="I1143"/>
      <c r="J1143" s="574"/>
      <c r="K1143" s="419"/>
      <c r="L1143" s="280"/>
      <c r="M1143"/>
      <c r="N1143" s="280"/>
      <c r="O1143"/>
      <c r="P1143" s="280"/>
      <c r="S1143"/>
      <c r="T1143"/>
    </row>
    <row r="1144" spans="1:20" x14ac:dyDescent="0.45">
      <c r="A1144" s="285"/>
      <c r="B1144" s="285"/>
      <c r="C1144" s="285"/>
      <c r="D1144" s="23"/>
      <c r="E1144"/>
      <c r="F1144" s="280"/>
      <c r="G1144"/>
      <c r="H1144" s="280"/>
      <c r="I1144"/>
      <c r="J1144" s="574"/>
      <c r="K1144" s="419"/>
      <c r="L1144" s="280"/>
      <c r="M1144"/>
      <c r="N1144" s="280"/>
      <c r="O1144"/>
      <c r="P1144" s="280"/>
      <c r="S1144"/>
      <c r="T1144"/>
    </row>
    <row r="1145" spans="1:20" x14ac:dyDescent="0.45">
      <c r="A1145" s="285"/>
      <c r="B1145" s="285"/>
      <c r="C1145" s="285"/>
      <c r="D1145" s="23"/>
      <c r="E1145"/>
      <c r="F1145" s="280"/>
      <c r="G1145"/>
      <c r="H1145" s="280"/>
      <c r="I1145"/>
      <c r="J1145" s="574"/>
      <c r="K1145" s="419"/>
      <c r="L1145" s="280"/>
      <c r="M1145"/>
      <c r="N1145" s="280"/>
      <c r="O1145"/>
      <c r="P1145" s="280"/>
      <c r="S1145"/>
      <c r="T1145"/>
    </row>
    <row r="1146" spans="1:20" x14ac:dyDescent="0.45">
      <c r="A1146" s="285"/>
      <c r="B1146" s="285"/>
      <c r="C1146" s="285"/>
      <c r="D1146" s="23"/>
      <c r="E1146"/>
      <c r="F1146" s="280"/>
      <c r="G1146"/>
      <c r="H1146" s="280"/>
      <c r="I1146"/>
      <c r="J1146" s="574"/>
      <c r="K1146" s="419"/>
      <c r="L1146" s="280"/>
      <c r="M1146"/>
      <c r="N1146" s="280"/>
      <c r="O1146"/>
      <c r="P1146" s="280"/>
      <c r="S1146"/>
      <c r="T1146"/>
    </row>
    <row r="1147" spans="1:20" x14ac:dyDescent="0.45">
      <c r="A1147" s="285"/>
      <c r="B1147" s="285"/>
      <c r="C1147" s="285"/>
      <c r="D1147" s="23"/>
      <c r="E1147"/>
      <c r="F1147" s="280"/>
      <c r="G1147"/>
      <c r="H1147" s="280"/>
      <c r="I1147"/>
      <c r="J1147" s="574"/>
      <c r="K1147" s="419"/>
      <c r="L1147" s="280"/>
      <c r="M1147"/>
      <c r="N1147" s="280"/>
      <c r="O1147"/>
      <c r="P1147" s="280"/>
      <c r="S1147"/>
      <c r="T1147"/>
    </row>
    <row r="1148" spans="1:20" x14ac:dyDescent="0.45">
      <c r="A1148" s="285"/>
      <c r="B1148" s="285"/>
      <c r="C1148" s="285"/>
      <c r="D1148" s="23"/>
      <c r="E1148"/>
      <c r="F1148" s="280"/>
      <c r="G1148"/>
      <c r="H1148" s="280"/>
      <c r="I1148"/>
      <c r="J1148" s="574"/>
      <c r="K1148" s="419"/>
      <c r="L1148" s="280"/>
      <c r="M1148"/>
      <c r="N1148" s="280"/>
      <c r="O1148"/>
      <c r="P1148" s="280"/>
      <c r="S1148"/>
      <c r="T1148"/>
    </row>
    <row r="1149" spans="1:20" x14ac:dyDescent="0.45">
      <c r="A1149" s="285"/>
      <c r="B1149" s="285"/>
      <c r="C1149" s="285"/>
      <c r="D1149" s="23"/>
      <c r="E1149"/>
      <c r="F1149" s="280"/>
      <c r="G1149"/>
      <c r="H1149" s="280"/>
      <c r="I1149"/>
      <c r="J1149" s="574"/>
      <c r="K1149" s="419"/>
      <c r="L1149" s="280"/>
      <c r="M1149"/>
      <c r="N1149" s="280"/>
      <c r="O1149"/>
      <c r="P1149" s="280"/>
      <c r="S1149"/>
      <c r="T1149"/>
    </row>
    <row r="1150" spans="1:20" x14ac:dyDescent="0.45">
      <c r="A1150" s="285"/>
      <c r="B1150" s="285"/>
      <c r="C1150" s="285"/>
      <c r="D1150" s="23"/>
      <c r="E1150"/>
      <c r="F1150" s="280"/>
      <c r="G1150"/>
      <c r="H1150" s="280"/>
      <c r="I1150"/>
      <c r="J1150" s="574"/>
      <c r="K1150" s="419"/>
      <c r="L1150" s="280"/>
      <c r="M1150"/>
      <c r="N1150" s="280"/>
      <c r="O1150"/>
      <c r="P1150" s="280"/>
      <c r="S1150"/>
      <c r="T1150"/>
    </row>
    <row r="1151" spans="1:20" x14ac:dyDescent="0.45">
      <c r="A1151" s="285"/>
      <c r="B1151" s="285"/>
      <c r="C1151" s="285"/>
      <c r="D1151" s="23"/>
      <c r="E1151"/>
      <c r="F1151" s="280"/>
      <c r="G1151"/>
      <c r="H1151" s="280"/>
      <c r="I1151"/>
      <c r="J1151" s="574"/>
      <c r="K1151" s="419"/>
      <c r="L1151" s="280"/>
      <c r="M1151"/>
      <c r="N1151" s="280"/>
      <c r="O1151"/>
      <c r="P1151" s="280"/>
      <c r="S1151"/>
      <c r="T1151"/>
    </row>
    <row r="1152" spans="1:20" x14ac:dyDescent="0.45">
      <c r="A1152" s="285"/>
      <c r="B1152" s="285"/>
      <c r="C1152" s="285"/>
      <c r="D1152" s="23"/>
      <c r="E1152"/>
      <c r="F1152" s="280"/>
      <c r="G1152"/>
      <c r="H1152" s="280"/>
      <c r="I1152"/>
      <c r="J1152" s="574"/>
      <c r="K1152" s="419"/>
      <c r="L1152" s="280"/>
      <c r="M1152"/>
      <c r="N1152" s="280"/>
      <c r="O1152"/>
      <c r="P1152" s="280"/>
      <c r="S1152"/>
      <c r="T1152"/>
    </row>
    <row r="1153" spans="1:20" x14ac:dyDescent="0.45">
      <c r="A1153" s="285"/>
      <c r="B1153" s="285"/>
      <c r="C1153" s="285"/>
      <c r="D1153" s="23"/>
      <c r="E1153"/>
      <c r="F1153" s="280"/>
      <c r="G1153"/>
      <c r="H1153" s="280"/>
      <c r="I1153"/>
      <c r="J1153" s="574"/>
      <c r="K1153" s="419"/>
      <c r="L1153" s="280"/>
      <c r="M1153"/>
      <c r="N1153" s="280"/>
      <c r="O1153"/>
      <c r="P1153" s="280"/>
      <c r="S1153"/>
      <c r="T1153"/>
    </row>
    <row r="1154" spans="1:20" x14ac:dyDescent="0.45">
      <c r="A1154" s="285"/>
      <c r="B1154" s="285"/>
      <c r="C1154" s="285"/>
      <c r="D1154" s="23"/>
      <c r="E1154"/>
      <c r="F1154" s="280"/>
      <c r="G1154"/>
      <c r="H1154" s="280"/>
      <c r="I1154"/>
      <c r="J1154" s="574"/>
      <c r="K1154" s="419"/>
      <c r="L1154" s="280"/>
      <c r="M1154"/>
      <c r="N1154" s="280"/>
      <c r="O1154"/>
      <c r="P1154" s="280"/>
      <c r="S1154"/>
      <c r="T1154"/>
    </row>
    <row r="1155" spans="1:20" x14ac:dyDescent="0.45">
      <c r="A1155" s="285"/>
      <c r="B1155" s="285"/>
      <c r="C1155" s="285"/>
      <c r="D1155" s="23"/>
      <c r="E1155"/>
      <c r="F1155" s="280"/>
      <c r="G1155"/>
      <c r="H1155" s="280"/>
      <c r="I1155"/>
      <c r="J1155" s="574"/>
      <c r="K1155" s="419"/>
      <c r="L1155" s="280"/>
      <c r="M1155"/>
      <c r="N1155" s="280"/>
      <c r="O1155"/>
      <c r="P1155" s="280"/>
      <c r="S1155"/>
      <c r="T1155"/>
    </row>
    <row r="1156" spans="1:20" x14ac:dyDescent="0.45">
      <c r="A1156" s="285"/>
      <c r="B1156" s="285"/>
      <c r="C1156" s="285"/>
      <c r="D1156" s="23"/>
      <c r="E1156"/>
      <c r="F1156" s="280"/>
      <c r="G1156"/>
      <c r="H1156" s="280"/>
      <c r="I1156"/>
      <c r="J1156" s="574"/>
      <c r="K1156" s="419"/>
      <c r="L1156" s="280"/>
      <c r="M1156"/>
      <c r="N1156" s="280"/>
      <c r="O1156"/>
      <c r="P1156" s="280"/>
      <c r="S1156"/>
      <c r="T1156"/>
    </row>
    <row r="1157" spans="1:20" x14ac:dyDescent="0.45">
      <c r="A1157" s="285"/>
      <c r="B1157" s="285"/>
      <c r="C1157" s="285"/>
      <c r="D1157" s="23"/>
      <c r="E1157"/>
      <c r="F1157" s="280"/>
      <c r="G1157"/>
      <c r="H1157" s="280"/>
      <c r="I1157"/>
      <c r="J1157" s="574"/>
      <c r="K1157" s="419"/>
      <c r="L1157" s="280"/>
      <c r="M1157"/>
      <c r="N1157" s="280"/>
      <c r="O1157"/>
      <c r="P1157" s="280"/>
      <c r="S1157"/>
      <c r="T1157"/>
    </row>
    <row r="1158" spans="1:20" x14ac:dyDescent="0.45">
      <c r="A1158" s="285"/>
      <c r="B1158" s="285"/>
      <c r="C1158" s="285"/>
      <c r="D1158" s="23"/>
      <c r="E1158"/>
      <c r="F1158" s="280"/>
      <c r="G1158"/>
      <c r="H1158" s="280"/>
      <c r="I1158"/>
      <c r="J1158" s="574"/>
      <c r="K1158" s="419"/>
      <c r="L1158" s="280"/>
      <c r="M1158"/>
      <c r="N1158" s="280"/>
      <c r="O1158"/>
      <c r="P1158" s="280"/>
      <c r="S1158"/>
      <c r="T1158"/>
    </row>
    <row r="1159" spans="1:20" x14ac:dyDescent="0.45">
      <c r="A1159" s="285"/>
      <c r="B1159" s="285"/>
      <c r="C1159" s="285"/>
      <c r="D1159" s="23"/>
      <c r="E1159"/>
      <c r="F1159" s="280"/>
      <c r="G1159"/>
      <c r="H1159" s="280"/>
      <c r="I1159"/>
      <c r="J1159" s="574"/>
      <c r="K1159" s="419"/>
      <c r="L1159" s="280"/>
      <c r="M1159"/>
      <c r="N1159" s="280"/>
      <c r="O1159"/>
      <c r="P1159" s="280"/>
      <c r="S1159"/>
      <c r="T1159"/>
    </row>
    <row r="1160" spans="1:20" x14ac:dyDescent="0.45">
      <c r="A1160" s="285"/>
      <c r="B1160" s="285"/>
      <c r="C1160" s="285"/>
      <c r="D1160" s="23"/>
      <c r="E1160"/>
      <c r="F1160" s="280"/>
      <c r="G1160"/>
      <c r="H1160" s="280"/>
      <c r="I1160"/>
      <c r="J1160" s="574"/>
      <c r="K1160" s="419"/>
      <c r="L1160" s="280"/>
      <c r="M1160"/>
      <c r="N1160" s="280"/>
      <c r="O1160"/>
      <c r="P1160" s="280"/>
      <c r="S1160"/>
      <c r="T1160"/>
    </row>
    <row r="1161" spans="1:20" x14ac:dyDescent="0.45">
      <c r="A1161" s="285"/>
      <c r="B1161" s="285"/>
      <c r="C1161" s="285"/>
      <c r="D1161" s="23"/>
      <c r="E1161"/>
      <c r="F1161" s="280"/>
      <c r="G1161"/>
      <c r="H1161" s="280"/>
      <c r="I1161"/>
      <c r="J1161" s="574"/>
      <c r="K1161" s="419"/>
      <c r="L1161" s="280"/>
      <c r="M1161"/>
      <c r="N1161" s="280"/>
      <c r="O1161"/>
      <c r="P1161" s="280"/>
      <c r="S1161"/>
      <c r="T1161"/>
    </row>
    <row r="1162" spans="1:20" x14ac:dyDescent="0.45">
      <c r="A1162" s="285"/>
      <c r="B1162" s="285"/>
      <c r="C1162" s="285"/>
      <c r="D1162" s="23"/>
      <c r="E1162"/>
      <c r="F1162" s="280"/>
      <c r="G1162"/>
      <c r="H1162" s="280"/>
      <c r="I1162"/>
      <c r="J1162" s="574"/>
      <c r="K1162" s="419"/>
      <c r="L1162" s="280"/>
      <c r="M1162"/>
      <c r="N1162" s="280"/>
      <c r="O1162"/>
      <c r="P1162" s="280"/>
      <c r="S1162"/>
      <c r="T1162"/>
    </row>
    <row r="1163" spans="1:20" x14ac:dyDescent="0.45">
      <c r="A1163" s="285"/>
      <c r="B1163" s="285"/>
      <c r="C1163" s="285"/>
      <c r="D1163" s="23"/>
      <c r="E1163"/>
      <c r="F1163" s="280"/>
      <c r="G1163"/>
      <c r="H1163" s="280"/>
      <c r="I1163"/>
      <c r="J1163" s="574"/>
      <c r="K1163" s="419"/>
      <c r="L1163" s="280"/>
      <c r="M1163"/>
      <c r="N1163" s="280"/>
      <c r="O1163"/>
      <c r="P1163" s="280"/>
      <c r="S1163"/>
      <c r="T1163"/>
    </row>
    <row r="1164" spans="1:20" x14ac:dyDescent="0.45">
      <c r="A1164" s="285"/>
      <c r="B1164" s="285"/>
      <c r="C1164" s="285"/>
      <c r="D1164" s="23"/>
      <c r="E1164"/>
      <c r="F1164" s="280"/>
      <c r="G1164"/>
      <c r="H1164" s="280"/>
      <c r="I1164"/>
      <c r="J1164" s="574"/>
      <c r="K1164" s="419"/>
      <c r="L1164" s="280"/>
      <c r="M1164"/>
      <c r="N1164" s="280"/>
      <c r="O1164"/>
      <c r="P1164" s="280"/>
      <c r="S1164"/>
      <c r="T1164"/>
    </row>
    <row r="1165" spans="1:20" x14ac:dyDescent="0.45">
      <c r="A1165" s="285"/>
      <c r="B1165" s="285"/>
      <c r="C1165" s="285"/>
      <c r="D1165" s="23"/>
      <c r="E1165"/>
      <c r="F1165" s="280"/>
      <c r="G1165"/>
      <c r="H1165" s="280"/>
      <c r="I1165"/>
      <c r="J1165" s="574"/>
      <c r="K1165" s="419"/>
      <c r="L1165" s="280"/>
      <c r="M1165"/>
      <c r="N1165" s="280"/>
      <c r="O1165"/>
      <c r="P1165" s="280"/>
      <c r="S1165"/>
      <c r="T1165"/>
    </row>
    <row r="1166" spans="1:20" x14ac:dyDescent="0.45">
      <c r="A1166" s="285"/>
      <c r="B1166" s="285"/>
      <c r="C1166" s="285"/>
      <c r="D1166" s="23"/>
      <c r="E1166"/>
      <c r="F1166" s="280"/>
      <c r="G1166"/>
      <c r="H1166" s="280"/>
      <c r="I1166"/>
      <c r="J1166" s="574"/>
      <c r="K1166" s="419"/>
      <c r="L1166" s="280"/>
      <c r="M1166"/>
      <c r="N1166" s="280"/>
      <c r="O1166"/>
      <c r="P1166" s="280"/>
      <c r="S1166"/>
      <c r="T1166"/>
    </row>
    <row r="1167" spans="1:20" x14ac:dyDescent="0.45">
      <c r="A1167" s="285"/>
      <c r="B1167" s="285"/>
      <c r="C1167" s="285"/>
      <c r="D1167" s="23"/>
      <c r="E1167"/>
      <c r="F1167" s="280"/>
      <c r="G1167"/>
      <c r="H1167" s="280"/>
      <c r="I1167"/>
      <c r="J1167" s="574"/>
      <c r="K1167" s="419"/>
      <c r="L1167" s="280"/>
      <c r="M1167"/>
      <c r="N1167" s="280"/>
      <c r="O1167"/>
      <c r="P1167" s="280"/>
      <c r="S1167"/>
      <c r="T1167"/>
    </row>
    <row r="1168" spans="1:20" x14ac:dyDescent="0.45">
      <c r="A1168" s="285"/>
      <c r="B1168" s="285"/>
      <c r="C1168" s="285"/>
      <c r="D1168" s="23"/>
      <c r="E1168"/>
      <c r="F1168" s="280"/>
      <c r="G1168"/>
      <c r="H1168" s="280"/>
      <c r="I1168"/>
      <c r="J1168" s="574"/>
      <c r="K1168" s="419"/>
      <c r="L1168" s="280"/>
      <c r="M1168"/>
      <c r="N1168" s="280"/>
      <c r="O1168"/>
      <c r="P1168" s="280"/>
      <c r="S1168"/>
      <c r="T1168"/>
    </row>
    <row r="1169" spans="1:20" x14ac:dyDescent="0.45">
      <c r="A1169" s="285"/>
      <c r="B1169" s="285"/>
      <c r="C1169" s="285"/>
      <c r="D1169" s="23"/>
      <c r="E1169"/>
      <c r="F1169" s="280"/>
      <c r="G1169"/>
      <c r="H1169" s="280"/>
      <c r="I1169"/>
      <c r="J1169" s="574"/>
      <c r="K1169" s="419"/>
      <c r="L1169" s="280"/>
      <c r="M1169"/>
      <c r="N1169" s="280"/>
      <c r="O1169"/>
      <c r="P1169" s="280"/>
      <c r="S1169"/>
      <c r="T1169"/>
    </row>
    <row r="1170" spans="1:20" x14ac:dyDescent="0.45">
      <c r="A1170" s="285"/>
      <c r="B1170" s="285"/>
      <c r="C1170" s="285"/>
      <c r="D1170" s="23"/>
      <c r="E1170"/>
      <c r="F1170" s="280"/>
      <c r="G1170"/>
      <c r="H1170" s="280"/>
      <c r="I1170"/>
      <c r="J1170" s="574"/>
      <c r="K1170" s="419"/>
      <c r="L1170" s="280"/>
      <c r="M1170"/>
      <c r="N1170" s="280"/>
      <c r="O1170"/>
      <c r="P1170" s="280"/>
      <c r="S1170"/>
      <c r="T1170"/>
    </row>
    <row r="1171" spans="1:20" x14ac:dyDescent="0.45">
      <c r="A1171" s="285"/>
      <c r="B1171" s="285"/>
      <c r="C1171" s="285"/>
      <c r="D1171" s="23"/>
      <c r="E1171"/>
      <c r="F1171" s="280"/>
      <c r="G1171"/>
      <c r="H1171" s="280"/>
      <c r="I1171"/>
      <c r="J1171" s="574"/>
      <c r="K1171" s="419"/>
      <c r="L1171" s="280"/>
      <c r="M1171"/>
      <c r="N1171" s="280"/>
      <c r="O1171"/>
      <c r="P1171" s="280"/>
      <c r="S1171"/>
      <c r="T1171"/>
    </row>
    <row r="1172" spans="1:20" x14ac:dyDescent="0.45">
      <c r="A1172" s="285"/>
      <c r="B1172" s="285"/>
      <c r="C1172" s="285"/>
      <c r="D1172" s="23"/>
      <c r="E1172"/>
      <c r="F1172" s="280"/>
      <c r="G1172"/>
      <c r="H1172" s="280"/>
      <c r="I1172"/>
      <c r="J1172" s="574"/>
      <c r="K1172" s="419"/>
      <c r="L1172" s="280"/>
      <c r="M1172"/>
      <c r="N1172" s="280"/>
      <c r="O1172"/>
      <c r="P1172" s="280"/>
      <c r="S1172"/>
      <c r="T1172"/>
    </row>
    <row r="1173" spans="1:20" x14ac:dyDescent="0.45">
      <c r="A1173" s="285"/>
      <c r="B1173" s="285"/>
      <c r="C1173" s="285"/>
      <c r="D1173" s="23"/>
      <c r="E1173"/>
      <c r="F1173" s="280"/>
      <c r="G1173"/>
      <c r="H1173" s="280"/>
      <c r="I1173"/>
      <c r="J1173" s="574"/>
      <c r="K1173" s="419"/>
      <c r="L1173" s="280"/>
      <c r="M1173"/>
      <c r="N1173" s="280"/>
      <c r="O1173"/>
      <c r="P1173" s="280"/>
      <c r="S1173"/>
      <c r="T1173"/>
    </row>
    <row r="1174" spans="1:20" x14ac:dyDescent="0.45">
      <c r="A1174" s="285"/>
      <c r="B1174" s="285"/>
      <c r="C1174" s="285"/>
      <c r="D1174" s="23"/>
      <c r="E1174"/>
      <c r="F1174" s="280"/>
      <c r="G1174"/>
      <c r="H1174" s="280"/>
      <c r="I1174"/>
      <c r="J1174" s="574"/>
      <c r="K1174" s="419"/>
      <c r="L1174" s="280"/>
      <c r="M1174"/>
      <c r="N1174" s="280"/>
      <c r="O1174"/>
      <c r="P1174" s="280"/>
      <c r="S1174"/>
      <c r="T1174"/>
    </row>
    <row r="1175" spans="1:20" x14ac:dyDescent="0.45">
      <c r="A1175" s="285"/>
      <c r="B1175" s="285"/>
      <c r="C1175" s="285"/>
      <c r="D1175" s="23"/>
      <c r="E1175"/>
      <c r="F1175" s="280"/>
      <c r="G1175"/>
      <c r="H1175" s="280"/>
      <c r="I1175"/>
      <c r="J1175" s="574"/>
      <c r="K1175" s="419"/>
      <c r="L1175" s="280"/>
      <c r="M1175"/>
      <c r="N1175" s="280"/>
      <c r="O1175"/>
      <c r="P1175" s="280"/>
      <c r="S1175"/>
      <c r="T1175"/>
    </row>
    <row r="1176" spans="1:20" x14ac:dyDescent="0.45">
      <c r="A1176" s="285"/>
      <c r="B1176" s="285"/>
      <c r="C1176" s="285"/>
      <c r="D1176" s="23"/>
      <c r="E1176"/>
      <c r="F1176" s="280"/>
      <c r="G1176"/>
      <c r="H1176" s="280"/>
      <c r="I1176"/>
      <c r="J1176" s="574"/>
      <c r="K1176" s="419"/>
      <c r="L1176" s="280"/>
      <c r="M1176"/>
      <c r="N1176" s="280"/>
      <c r="O1176"/>
      <c r="P1176" s="280"/>
      <c r="S1176"/>
      <c r="T1176"/>
    </row>
    <row r="1177" spans="1:20" x14ac:dyDescent="0.45">
      <c r="A1177" s="285"/>
      <c r="B1177" s="285"/>
      <c r="C1177" s="285"/>
      <c r="D1177" s="23"/>
      <c r="E1177"/>
      <c r="F1177" s="280"/>
      <c r="G1177"/>
      <c r="H1177" s="280"/>
      <c r="I1177"/>
      <c r="J1177" s="574"/>
      <c r="K1177" s="419"/>
      <c r="L1177" s="280"/>
      <c r="M1177"/>
      <c r="N1177" s="280"/>
      <c r="O1177"/>
      <c r="P1177" s="280"/>
      <c r="S1177"/>
      <c r="T1177"/>
    </row>
    <row r="1178" spans="1:20" x14ac:dyDescent="0.45">
      <c r="A1178" s="285"/>
      <c r="B1178" s="285"/>
      <c r="C1178" s="285"/>
      <c r="D1178" s="23"/>
      <c r="E1178"/>
      <c r="F1178" s="280"/>
      <c r="G1178"/>
      <c r="H1178" s="280"/>
      <c r="I1178"/>
      <c r="J1178" s="574"/>
      <c r="K1178" s="419"/>
      <c r="L1178" s="280"/>
      <c r="M1178"/>
      <c r="N1178" s="280"/>
      <c r="O1178"/>
      <c r="P1178" s="280"/>
      <c r="S1178"/>
      <c r="T1178"/>
    </row>
    <row r="1179" spans="1:20" x14ac:dyDescent="0.45">
      <c r="A1179" s="285"/>
      <c r="B1179" s="285"/>
      <c r="C1179" s="285"/>
      <c r="D1179" s="23"/>
      <c r="E1179"/>
      <c r="F1179" s="280"/>
      <c r="G1179"/>
      <c r="H1179" s="280"/>
      <c r="I1179"/>
      <c r="J1179" s="574"/>
      <c r="K1179" s="419"/>
      <c r="L1179" s="280"/>
      <c r="M1179"/>
      <c r="N1179" s="280"/>
      <c r="O1179"/>
      <c r="P1179" s="280"/>
      <c r="S1179"/>
      <c r="T1179"/>
    </row>
    <row r="1180" spans="1:20" x14ac:dyDescent="0.45">
      <c r="A1180" s="285"/>
      <c r="B1180" s="285"/>
      <c r="C1180" s="285"/>
      <c r="D1180" s="23"/>
      <c r="E1180"/>
      <c r="F1180" s="280"/>
      <c r="G1180"/>
      <c r="H1180" s="280"/>
      <c r="I1180"/>
      <c r="J1180" s="574"/>
      <c r="K1180" s="419"/>
      <c r="L1180" s="280"/>
      <c r="M1180"/>
      <c r="N1180" s="280"/>
      <c r="O1180"/>
      <c r="P1180" s="280"/>
      <c r="S1180"/>
      <c r="T1180"/>
    </row>
    <row r="1181" spans="1:20" x14ac:dyDescent="0.45">
      <c r="A1181" s="285"/>
      <c r="B1181" s="285"/>
      <c r="C1181" s="285"/>
      <c r="D1181" s="23"/>
      <c r="E1181"/>
      <c r="F1181" s="280"/>
      <c r="G1181"/>
      <c r="H1181" s="280"/>
      <c r="I1181"/>
      <c r="J1181" s="574"/>
      <c r="K1181" s="419"/>
      <c r="L1181" s="280"/>
      <c r="M1181"/>
      <c r="N1181" s="280"/>
      <c r="O1181"/>
      <c r="P1181" s="280"/>
      <c r="S1181"/>
      <c r="T1181"/>
    </row>
    <row r="1182" spans="1:20" x14ac:dyDescent="0.45">
      <c r="A1182" s="285"/>
      <c r="B1182" s="285"/>
      <c r="C1182" s="285"/>
      <c r="D1182" s="23"/>
      <c r="E1182"/>
      <c r="F1182" s="280"/>
      <c r="G1182"/>
      <c r="H1182" s="280"/>
      <c r="I1182"/>
      <c r="J1182" s="574"/>
      <c r="K1182" s="419"/>
      <c r="L1182" s="280"/>
      <c r="M1182"/>
      <c r="N1182" s="280"/>
      <c r="O1182"/>
      <c r="P1182" s="280"/>
      <c r="S1182"/>
      <c r="T1182"/>
    </row>
    <row r="1183" spans="1:20" x14ac:dyDescent="0.45">
      <c r="A1183" s="285"/>
      <c r="B1183" s="285"/>
      <c r="C1183" s="285"/>
      <c r="D1183" s="23"/>
      <c r="E1183"/>
      <c r="F1183" s="280"/>
      <c r="G1183"/>
      <c r="H1183" s="280"/>
      <c r="I1183"/>
      <c r="J1183" s="574"/>
      <c r="K1183" s="419"/>
      <c r="L1183" s="280"/>
      <c r="M1183"/>
      <c r="N1183" s="280"/>
      <c r="O1183"/>
      <c r="P1183" s="280"/>
      <c r="S1183"/>
      <c r="T1183"/>
    </row>
    <row r="1184" spans="1:20" x14ac:dyDescent="0.45">
      <c r="A1184" s="285"/>
      <c r="B1184" s="285"/>
      <c r="C1184" s="285"/>
      <c r="D1184" s="23"/>
      <c r="E1184"/>
      <c r="F1184" s="280"/>
      <c r="G1184"/>
      <c r="H1184" s="280"/>
      <c r="I1184"/>
      <c r="J1184" s="574"/>
      <c r="K1184" s="419"/>
      <c r="L1184" s="280"/>
      <c r="M1184"/>
      <c r="N1184" s="280"/>
      <c r="O1184"/>
      <c r="P1184" s="280"/>
      <c r="S1184"/>
      <c r="T1184"/>
    </row>
    <row r="1185" spans="1:20" x14ac:dyDescent="0.45">
      <c r="A1185" s="285"/>
      <c r="B1185" s="285"/>
      <c r="C1185" s="285"/>
      <c r="D1185" s="23"/>
      <c r="E1185"/>
      <c r="F1185" s="280"/>
      <c r="G1185"/>
      <c r="H1185" s="280"/>
      <c r="I1185"/>
      <c r="J1185" s="574"/>
      <c r="K1185" s="419"/>
      <c r="L1185" s="280"/>
      <c r="M1185"/>
      <c r="N1185" s="280"/>
      <c r="O1185"/>
      <c r="P1185" s="280"/>
      <c r="S1185"/>
      <c r="T1185"/>
    </row>
    <row r="1186" spans="1:20" x14ac:dyDescent="0.45">
      <c r="A1186" s="285"/>
      <c r="B1186" s="285"/>
      <c r="C1186" s="285"/>
      <c r="D1186" s="23"/>
      <c r="E1186"/>
      <c r="F1186" s="280"/>
      <c r="G1186"/>
      <c r="H1186" s="280"/>
      <c r="I1186"/>
      <c r="J1186" s="574"/>
      <c r="K1186" s="419"/>
      <c r="L1186" s="280"/>
      <c r="M1186"/>
      <c r="N1186" s="280"/>
      <c r="O1186"/>
      <c r="P1186" s="280"/>
      <c r="S1186"/>
      <c r="T1186"/>
    </row>
    <row r="1187" spans="1:20" x14ac:dyDescent="0.45">
      <c r="A1187" s="285"/>
      <c r="B1187" s="285"/>
      <c r="C1187" s="285"/>
      <c r="D1187" s="23"/>
      <c r="E1187"/>
      <c r="F1187" s="280"/>
      <c r="G1187"/>
      <c r="H1187" s="280"/>
      <c r="I1187"/>
      <c r="J1187" s="574"/>
      <c r="K1187" s="419"/>
      <c r="L1187" s="280"/>
      <c r="M1187"/>
      <c r="N1187" s="280"/>
      <c r="O1187"/>
      <c r="P1187" s="280"/>
      <c r="S1187"/>
      <c r="T1187"/>
    </row>
    <row r="1188" spans="1:20" x14ac:dyDescent="0.45">
      <c r="A1188" s="285"/>
      <c r="B1188" s="285"/>
      <c r="C1188" s="285"/>
      <c r="D1188" s="23"/>
      <c r="E1188"/>
      <c r="F1188" s="280"/>
      <c r="G1188"/>
      <c r="H1188" s="280"/>
      <c r="I1188"/>
      <c r="J1188" s="574"/>
      <c r="K1188" s="419"/>
      <c r="L1188" s="280"/>
      <c r="M1188"/>
      <c r="N1188" s="280"/>
      <c r="O1188"/>
      <c r="P1188" s="280"/>
      <c r="S1188"/>
      <c r="T1188"/>
    </row>
    <row r="1189" spans="1:20" x14ac:dyDescent="0.45">
      <c r="A1189" s="285"/>
      <c r="B1189" s="285"/>
      <c r="C1189" s="285"/>
      <c r="D1189" s="23"/>
      <c r="E1189"/>
      <c r="F1189" s="280"/>
      <c r="G1189"/>
      <c r="H1189" s="280"/>
      <c r="I1189"/>
      <c r="J1189" s="574"/>
      <c r="K1189" s="419"/>
      <c r="L1189" s="280"/>
      <c r="M1189"/>
      <c r="N1189" s="280"/>
      <c r="O1189"/>
      <c r="P1189" s="280"/>
      <c r="S1189"/>
      <c r="T1189"/>
    </row>
    <row r="1190" spans="1:20" x14ac:dyDescent="0.45">
      <c r="A1190" s="285"/>
      <c r="B1190" s="285"/>
      <c r="C1190" s="285"/>
      <c r="D1190" s="23"/>
      <c r="E1190"/>
      <c r="F1190" s="280"/>
      <c r="G1190"/>
      <c r="H1190" s="280"/>
      <c r="I1190"/>
      <c r="J1190" s="574"/>
      <c r="K1190" s="419"/>
      <c r="L1190" s="280"/>
      <c r="M1190"/>
      <c r="N1190" s="280"/>
      <c r="O1190"/>
      <c r="P1190" s="280"/>
      <c r="S1190"/>
      <c r="T1190"/>
    </row>
    <row r="1191" spans="1:20" x14ac:dyDescent="0.45">
      <c r="A1191" s="285"/>
      <c r="B1191" s="285"/>
      <c r="C1191" s="285"/>
      <c r="D1191" s="23"/>
      <c r="E1191"/>
      <c r="F1191" s="280"/>
      <c r="G1191"/>
      <c r="H1191" s="280"/>
      <c r="I1191"/>
      <c r="J1191" s="574"/>
      <c r="K1191" s="419"/>
      <c r="L1191" s="280"/>
      <c r="M1191"/>
      <c r="N1191" s="280"/>
      <c r="O1191"/>
      <c r="P1191" s="280"/>
      <c r="S1191"/>
      <c r="T1191"/>
    </row>
    <row r="1192" spans="1:20" x14ac:dyDescent="0.45">
      <c r="A1192" s="285"/>
      <c r="B1192" s="285"/>
      <c r="C1192" s="285"/>
      <c r="D1192" s="23"/>
      <c r="E1192"/>
      <c r="F1192" s="280"/>
      <c r="G1192"/>
      <c r="H1192" s="280"/>
      <c r="I1192"/>
      <c r="J1192" s="574"/>
      <c r="K1192" s="419"/>
      <c r="L1192" s="280"/>
      <c r="M1192"/>
      <c r="N1192" s="280"/>
      <c r="O1192"/>
      <c r="P1192" s="280"/>
      <c r="S1192"/>
      <c r="T1192"/>
    </row>
    <row r="1193" spans="1:20" x14ac:dyDescent="0.45">
      <c r="A1193" s="285"/>
      <c r="B1193" s="285"/>
      <c r="C1193" s="285"/>
      <c r="D1193" s="23"/>
      <c r="E1193"/>
      <c r="F1193" s="280"/>
      <c r="G1193"/>
      <c r="H1193" s="280"/>
      <c r="I1193"/>
      <c r="J1193" s="574"/>
      <c r="K1193" s="419"/>
      <c r="L1193" s="280"/>
      <c r="M1193"/>
      <c r="N1193" s="280"/>
      <c r="O1193"/>
      <c r="P1193" s="280"/>
      <c r="S1193"/>
      <c r="T1193"/>
    </row>
    <row r="1194" spans="1:20" x14ac:dyDescent="0.45">
      <c r="A1194" s="285"/>
      <c r="B1194" s="285"/>
      <c r="C1194" s="285"/>
      <c r="D1194" s="23"/>
      <c r="E1194"/>
      <c r="F1194" s="280"/>
      <c r="G1194"/>
      <c r="H1194" s="280"/>
      <c r="I1194"/>
      <c r="J1194" s="574"/>
      <c r="K1194" s="419"/>
      <c r="L1194" s="280"/>
      <c r="M1194"/>
      <c r="N1194" s="280"/>
      <c r="O1194"/>
      <c r="P1194" s="280"/>
      <c r="S1194"/>
      <c r="T1194"/>
    </row>
    <row r="1195" spans="1:20" x14ac:dyDescent="0.45">
      <c r="A1195" s="285"/>
      <c r="B1195" s="285"/>
      <c r="C1195" s="285"/>
      <c r="D1195" s="23"/>
      <c r="E1195"/>
      <c r="F1195" s="280"/>
      <c r="G1195"/>
      <c r="H1195" s="280"/>
      <c r="I1195"/>
      <c r="J1195" s="574"/>
      <c r="K1195" s="419"/>
      <c r="L1195" s="280"/>
      <c r="M1195"/>
      <c r="N1195" s="280"/>
      <c r="O1195"/>
      <c r="P1195" s="280"/>
      <c r="S1195"/>
      <c r="T1195"/>
    </row>
    <row r="1196" spans="1:20" x14ac:dyDescent="0.45">
      <c r="A1196" s="285"/>
      <c r="B1196" s="285"/>
      <c r="C1196" s="285"/>
      <c r="D1196" s="23"/>
      <c r="E1196"/>
      <c r="F1196" s="280"/>
      <c r="G1196"/>
      <c r="H1196" s="280"/>
      <c r="I1196"/>
      <c r="J1196" s="574"/>
      <c r="K1196" s="419"/>
      <c r="L1196" s="280"/>
      <c r="M1196"/>
      <c r="N1196" s="280"/>
      <c r="O1196"/>
      <c r="P1196" s="280"/>
      <c r="S1196"/>
      <c r="T1196"/>
    </row>
    <row r="1197" spans="1:20" x14ac:dyDescent="0.45">
      <c r="A1197" s="285"/>
      <c r="B1197" s="285"/>
      <c r="C1197" s="285"/>
      <c r="D1197" s="23"/>
      <c r="E1197"/>
      <c r="F1197" s="280"/>
      <c r="G1197"/>
      <c r="H1197" s="280"/>
      <c r="I1197"/>
      <c r="J1197" s="574"/>
      <c r="K1197" s="419"/>
      <c r="L1197" s="280"/>
      <c r="M1197"/>
      <c r="N1197" s="280"/>
      <c r="O1197"/>
      <c r="P1197" s="280"/>
      <c r="S1197"/>
      <c r="T1197"/>
    </row>
    <row r="1198" spans="1:20" x14ac:dyDescent="0.45">
      <c r="A1198" s="285"/>
      <c r="B1198" s="285"/>
      <c r="C1198" s="285"/>
      <c r="D1198" s="23"/>
      <c r="E1198"/>
      <c r="F1198" s="280"/>
      <c r="G1198"/>
      <c r="H1198" s="280"/>
      <c r="I1198"/>
      <c r="J1198" s="574"/>
      <c r="K1198" s="419"/>
      <c r="L1198" s="280"/>
      <c r="M1198"/>
      <c r="N1198" s="280"/>
      <c r="O1198"/>
      <c r="P1198" s="280"/>
      <c r="S1198"/>
      <c r="T1198"/>
    </row>
    <row r="1199" spans="1:20" x14ac:dyDescent="0.45">
      <c r="A1199" s="285"/>
      <c r="B1199" s="285"/>
      <c r="C1199" s="285"/>
      <c r="D1199" s="23"/>
      <c r="E1199"/>
      <c r="F1199" s="280"/>
      <c r="G1199"/>
      <c r="H1199" s="280"/>
      <c r="I1199"/>
      <c r="J1199" s="574"/>
      <c r="K1199" s="419"/>
      <c r="L1199" s="280"/>
      <c r="M1199"/>
      <c r="N1199" s="280"/>
      <c r="O1199"/>
      <c r="P1199" s="280"/>
      <c r="S1199"/>
      <c r="T1199"/>
    </row>
    <row r="1200" spans="1:20" x14ac:dyDescent="0.45">
      <c r="A1200" s="285"/>
      <c r="B1200" s="285"/>
      <c r="C1200" s="285"/>
      <c r="D1200" s="23"/>
      <c r="E1200"/>
      <c r="F1200" s="280"/>
      <c r="G1200"/>
      <c r="H1200" s="280"/>
      <c r="I1200"/>
      <c r="J1200" s="574"/>
      <c r="K1200" s="419"/>
      <c r="L1200" s="280"/>
      <c r="M1200"/>
      <c r="N1200" s="280"/>
      <c r="O1200"/>
      <c r="P1200" s="280"/>
      <c r="S1200"/>
      <c r="T1200"/>
    </row>
    <row r="1201" spans="1:20" x14ac:dyDescent="0.45">
      <c r="A1201" s="285"/>
      <c r="B1201" s="285"/>
      <c r="C1201" s="285"/>
      <c r="D1201" s="23"/>
      <c r="E1201"/>
      <c r="F1201" s="280"/>
      <c r="G1201"/>
      <c r="H1201" s="280"/>
      <c r="I1201"/>
      <c r="J1201" s="574"/>
      <c r="K1201" s="419"/>
      <c r="L1201" s="280"/>
      <c r="M1201"/>
      <c r="N1201" s="280"/>
      <c r="O1201"/>
      <c r="P1201" s="280"/>
      <c r="S1201"/>
      <c r="T1201"/>
    </row>
    <row r="1202" spans="1:20" x14ac:dyDescent="0.45">
      <c r="A1202" s="285"/>
      <c r="B1202" s="285"/>
      <c r="C1202" s="285"/>
      <c r="D1202" s="23"/>
      <c r="E1202"/>
      <c r="F1202" s="280"/>
      <c r="G1202"/>
      <c r="H1202" s="280"/>
      <c r="I1202"/>
      <c r="J1202" s="574"/>
      <c r="K1202" s="419"/>
      <c r="L1202" s="280"/>
      <c r="M1202"/>
      <c r="N1202" s="280"/>
      <c r="O1202"/>
      <c r="P1202" s="280"/>
      <c r="S1202"/>
      <c r="T1202"/>
    </row>
    <row r="1203" spans="1:20" x14ac:dyDescent="0.45">
      <c r="A1203" s="285"/>
      <c r="B1203" s="285"/>
      <c r="C1203" s="285"/>
      <c r="D1203" s="23"/>
      <c r="E1203"/>
      <c r="F1203" s="280"/>
      <c r="G1203"/>
      <c r="H1203" s="280"/>
      <c r="I1203"/>
      <c r="J1203" s="574"/>
      <c r="K1203" s="419"/>
      <c r="L1203" s="280"/>
      <c r="M1203"/>
      <c r="N1203" s="280"/>
      <c r="O1203"/>
      <c r="P1203" s="280"/>
      <c r="S1203"/>
      <c r="T1203"/>
    </row>
    <row r="1204" spans="1:20" x14ac:dyDescent="0.45">
      <c r="A1204" s="285"/>
      <c r="B1204" s="285"/>
      <c r="C1204" s="285"/>
      <c r="D1204" s="23"/>
      <c r="E1204"/>
      <c r="F1204" s="280"/>
      <c r="G1204"/>
      <c r="H1204" s="280"/>
      <c r="I1204"/>
      <c r="J1204" s="574"/>
      <c r="K1204" s="419"/>
      <c r="L1204" s="280"/>
      <c r="M1204"/>
      <c r="N1204" s="280"/>
      <c r="O1204"/>
      <c r="P1204" s="280"/>
      <c r="S1204"/>
      <c r="T1204"/>
    </row>
    <row r="1205" spans="1:20" x14ac:dyDescent="0.45">
      <c r="A1205" s="285"/>
      <c r="B1205" s="285"/>
      <c r="C1205" s="285"/>
      <c r="D1205" s="23"/>
      <c r="E1205"/>
      <c r="F1205" s="280"/>
      <c r="G1205"/>
      <c r="H1205" s="280"/>
      <c r="I1205"/>
      <c r="J1205" s="574"/>
      <c r="K1205" s="419"/>
      <c r="L1205" s="280"/>
      <c r="M1205"/>
      <c r="N1205" s="280"/>
      <c r="O1205"/>
      <c r="P1205" s="280"/>
      <c r="S1205"/>
      <c r="T1205"/>
    </row>
    <row r="1206" spans="1:20" x14ac:dyDescent="0.45">
      <c r="A1206" s="285"/>
      <c r="B1206" s="285"/>
      <c r="C1206" s="285"/>
      <c r="D1206" s="23"/>
      <c r="E1206"/>
      <c r="F1206" s="280"/>
      <c r="G1206"/>
      <c r="H1206" s="280"/>
      <c r="I1206"/>
      <c r="J1206" s="574"/>
      <c r="K1206" s="419"/>
      <c r="L1206" s="280"/>
      <c r="M1206"/>
      <c r="N1206" s="280"/>
      <c r="O1206"/>
      <c r="P1206" s="280"/>
      <c r="S1206"/>
      <c r="T1206"/>
    </row>
    <row r="1207" spans="1:20" x14ac:dyDescent="0.45">
      <c r="A1207" s="285"/>
      <c r="B1207" s="285"/>
      <c r="C1207" s="285"/>
      <c r="D1207" s="23"/>
      <c r="E1207"/>
      <c r="F1207" s="280"/>
      <c r="G1207"/>
      <c r="H1207" s="280"/>
      <c r="I1207"/>
      <c r="J1207" s="574"/>
      <c r="K1207" s="419"/>
      <c r="L1207" s="280"/>
      <c r="M1207"/>
      <c r="N1207" s="280"/>
      <c r="O1207"/>
      <c r="P1207" s="280"/>
      <c r="S1207"/>
      <c r="T1207"/>
    </row>
    <row r="1208" spans="1:20" x14ac:dyDescent="0.45">
      <c r="A1208" s="285"/>
      <c r="B1208" s="285"/>
      <c r="C1208" s="285"/>
      <c r="D1208" s="23"/>
      <c r="E1208"/>
      <c r="F1208" s="280"/>
      <c r="G1208"/>
      <c r="H1208" s="280"/>
      <c r="I1208"/>
      <c r="J1208" s="574"/>
      <c r="K1208" s="419"/>
      <c r="L1208" s="280"/>
      <c r="M1208"/>
      <c r="N1208" s="280"/>
      <c r="O1208"/>
      <c r="P1208" s="280"/>
      <c r="S1208"/>
      <c r="T1208"/>
    </row>
    <row r="1209" spans="1:20" x14ac:dyDescent="0.45">
      <c r="A1209" s="285"/>
      <c r="B1209" s="285"/>
      <c r="C1209" s="285"/>
      <c r="D1209" s="23"/>
      <c r="E1209"/>
      <c r="F1209" s="280"/>
      <c r="G1209"/>
      <c r="H1209" s="280"/>
      <c r="I1209"/>
      <c r="J1209" s="574"/>
      <c r="K1209" s="419"/>
      <c r="L1209" s="280"/>
      <c r="M1209"/>
      <c r="N1209" s="280"/>
      <c r="O1209"/>
      <c r="P1209" s="280"/>
      <c r="S1209"/>
      <c r="T1209"/>
    </row>
    <row r="1210" spans="1:20" x14ac:dyDescent="0.45">
      <c r="A1210" s="285"/>
      <c r="B1210" s="285"/>
      <c r="C1210" s="285"/>
      <c r="D1210" s="23"/>
      <c r="E1210"/>
      <c r="F1210" s="280"/>
      <c r="G1210"/>
      <c r="H1210" s="280"/>
      <c r="I1210"/>
      <c r="J1210" s="574"/>
      <c r="K1210" s="419"/>
      <c r="L1210" s="280"/>
      <c r="M1210"/>
      <c r="N1210" s="280"/>
      <c r="O1210"/>
      <c r="P1210" s="280"/>
      <c r="S1210"/>
      <c r="T1210"/>
    </row>
    <row r="1211" spans="1:20" x14ac:dyDescent="0.45">
      <c r="A1211" s="285"/>
      <c r="B1211" s="285"/>
      <c r="C1211" s="285"/>
      <c r="D1211" s="23"/>
      <c r="E1211"/>
      <c r="F1211" s="280"/>
      <c r="G1211"/>
      <c r="H1211" s="280"/>
      <c r="I1211"/>
      <c r="J1211" s="574"/>
      <c r="K1211" s="419"/>
      <c r="L1211" s="280"/>
      <c r="M1211"/>
      <c r="N1211" s="280"/>
      <c r="O1211"/>
      <c r="P1211" s="280"/>
      <c r="S1211"/>
      <c r="T1211"/>
    </row>
    <row r="1212" spans="1:20" x14ac:dyDescent="0.45">
      <c r="A1212" s="285"/>
      <c r="B1212" s="285"/>
      <c r="C1212" s="285"/>
      <c r="D1212" s="23"/>
      <c r="E1212"/>
      <c r="F1212" s="280"/>
      <c r="G1212"/>
      <c r="H1212" s="280"/>
      <c r="I1212"/>
      <c r="J1212" s="574"/>
      <c r="K1212" s="419"/>
      <c r="L1212" s="280"/>
      <c r="M1212"/>
      <c r="N1212" s="280"/>
      <c r="O1212"/>
      <c r="P1212" s="280"/>
      <c r="S1212"/>
      <c r="T1212"/>
    </row>
    <row r="1213" spans="1:20" x14ac:dyDescent="0.45">
      <c r="A1213" s="285"/>
      <c r="B1213" s="285"/>
      <c r="C1213" s="285"/>
      <c r="D1213" s="23"/>
      <c r="E1213"/>
      <c r="F1213" s="280"/>
      <c r="G1213"/>
      <c r="H1213" s="280"/>
      <c r="I1213"/>
      <c r="J1213" s="574"/>
      <c r="K1213" s="419"/>
      <c r="L1213" s="280"/>
      <c r="M1213"/>
      <c r="N1213" s="280"/>
      <c r="O1213"/>
      <c r="P1213" s="280"/>
      <c r="S1213"/>
      <c r="T1213"/>
    </row>
    <row r="1214" spans="1:20" x14ac:dyDescent="0.45">
      <c r="A1214" s="285"/>
      <c r="B1214" s="285"/>
      <c r="C1214" s="285"/>
      <c r="D1214" s="23"/>
      <c r="E1214"/>
      <c r="F1214" s="280"/>
      <c r="G1214"/>
      <c r="H1214" s="280"/>
      <c r="I1214"/>
      <c r="J1214" s="574"/>
      <c r="K1214" s="419"/>
      <c r="L1214" s="280"/>
      <c r="M1214"/>
      <c r="N1214" s="280"/>
      <c r="O1214"/>
      <c r="P1214" s="280"/>
      <c r="S1214"/>
      <c r="T1214"/>
    </row>
    <row r="1215" spans="1:20" x14ac:dyDescent="0.45">
      <c r="A1215" s="285"/>
      <c r="B1215" s="285"/>
      <c r="C1215" s="285"/>
      <c r="D1215" s="23"/>
      <c r="E1215"/>
      <c r="F1215" s="280"/>
      <c r="G1215"/>
      <c r="H1215" s="280"/>
      <c r="I1215"/>
      <c r="J1215" s="574"/>
      <c r="K1215" s="419"/>
      <c r="L1215" s="280"/>
      <c r="M1215"/>
      <c r="N1215" s="280"/>
      <c r="O1215"/>
      <c r="P1215" s="280"/>
      <c r="S1215"/>
      <c r="T1215"/>
    </row>
    <row r="1216" spans="1:20" x14ac:dyDescent="0.45">
      <c r="A1216" s="285"/>
      <c r="B1216" s="285"/>
      <c r="C1216" s="285"/>
      <c r="D1216" s="23"/>
      <c r="E1216"/>
      <c r="F1216" s="280"/>
      <c r="G1216"/>
      <c r="H1216" s="280"/>
      <c r="I1216"/>
      <c r="J1216" s="574"/>
      <c r="K1216" s="419"/>
      <c r="L1216" s="280"/>
      <c r="M1216"/>
      <c r="N1216" s="280"/>
      <c r="O1216"/>
      <c r="P1216" s="280"/>
      <c r="S1216"/>
      <c r="T1216"/>
    </row>
    <row r="1217" spans="1:20" x14ac:dyDescent="0.45">
      <c r="A1217" s="285"/>
      <c r="B1217" s="285"/>
      <c r="C1217" s="285"/>
      <c r="D1217" s="23"/>
      <c r="E1217"/>
      <c r="F1217" s="280"/>
      <c r="G1217"/>
      <c r="H1217" s="280"/>
      <c r="I1217"/>
      <c r="J1217" s="574"/>
      <c r="K1217" s="419"/>
      <c r="L1217" s="280"/>
      <c r="M1217"/>
      <c r="N1217" s="280"/>
      <c r="O1217"/>
      <c r="P1217" s="280"/>
      <c r="S1217"/>
      <c r="T1217"/>
    </row>
    <row r="1218" spans="1:20" x14ac:dyDescent="0.45">
      <c r="A1218" s="285"/>
      <c r="B1218" s="285"/>
      <c r="C1218" s="285"/>
      <c r="D1218" s="23"/>
      <c r="E1218"/>
      <c r="F1218" s="280"/>
      <c r="G1218"/>
      <c r="H1218" s="280"/>
      <c r="I1218"/>
      <c r="J1218" s="574"/>
      <c r="K1218" s="419"/>
      <c r="L1218" s="280"/>
      <c r="M1218"/>
      <c r="N1218" s="280"/>
      <c r="O1218"/>
      <c r="P1218" s="280"/>
      <c r="S1218"/>
      <c r="T1218"/>
    </row>
    <row r="1219" spans="1:20" x14ac:dyDescent="0.45">
      <c r="A1219" s="285"/>
      <c r="B1219" s="285"/>
      <c r="C1219" s="285"/>
      <c r="D1219" s="23"/>
      <c r="E1219"/>
      <c r="F1219" s="280"/>
      <c r="G1219"/>
      <c r="H1219" s="280"/>
      <c r="I1219"/>
      <c r="J1219" s="574"/>
      <c r="K1219" s="419"/>
      <c r="L1219" s="280"/>
      <c r="M1219"/>
      <c r="N1219" s="280"/>
      <c r="O1219"/>
      <c r="P1219" s="280"/>
      <c r="S1219"/>
      <c r="T1219"/>
    </row>
    <row r="1220" spans="1:20" x14ac:dyDescent="0.45">
      <c r="A1220" s="285"/>
      <c r="B1220" s="285"/>
      <c r="C1220" s="285"/>
      <c r="D1220" s="23"/>
      <c r="E1220"/>
      <c r="F1220" s="280"/>
      <c r="G1220"/>
      <c r="H1220" s="280"/>
      <c r="I1220"/>
      <c r="J1220" s="574"/>
      <c r="K1220" s="419"/>
      <c r="L1220" s="280"/>
      <c r="M1220"/>
      <c r="N1220" s="280"/>
      <c r="O1220"/>
      <c r="P1220" s="280"/>
      <c r="S1220"/>
      <c r="T1220"/>
    </row>
    <row r="1221" spans="1:20" x14ac:dyDescent="0.45">
      <c r="A1221" s="285"/>
      <c r="B1221" s="285"/>
      <c r="C1221" s="285"/>
      <c r="D1221" s="23"/>
      <c r="E1221"/>
      <c r="F1221" s="280"/>
      <c r="G1221"/>
      <c r="H1221" s="280"/>
      <c r="I1221"/>
      <c r="J1221" s="574"/>
      <c r="K1221" s="419"/>
      <c r="L1221" s="280"/>
      <c r="M1221"/>
      <c r="N1221" s="280"/>
      <c r="O1221"/>
      <c r="P1221" s="280"/>
      <c r="S1221"/>
      <c r="T1221"/>
    </row>
    <row r="1222" spans="1:20" x14ac:dyDescent="0.45">
      <c r="A1222" s="285"/>
      <c r="B1222" s="285"/>
      <c r="C1222" s="285"/>
      <c r="D1222" s="23"/>
      <c r="E1222"/>
      <c r="F1222" s="280"/>
      <c r="G1222"/>
      <c r="H1222" s="280"/>
      <c r="I1222"/>
      <c r="J1222" s="574"/>
      <c r="K1222" s="419"/>
      <c r="L1222" s="280"/>
      <c r="M1222"/>
      <c r="N1222" s="280"/>
      <c r="O1222"/>
      <c r="P1222" s="280"/>
      <c r="S1222"/>
      <c r="T1222"/>
    </row>
    <row r="1223" spans="1:20" x14ac:dyDescent="0.45">
      <c r="A1223" s="285"/>
      <c r="B1223" s="285"/>
      <c r="C1223" s="285"/>
      <c r="D1223" s="23"/>
      <c r="E1223"/>
      <c r="F1223" s="280"/>
      <c r="G1223"/>
      <c r="H1223" s="280"/>
      <c r="I1223"/>
      <c r="J1223" s="574"/>
      <c r="K1223" s="419"/>
      <c r="L1223" s="280"/>
      <c r="M1223"/>
      <c r="N1223" s="280"/>
      <c r="O1223"/>
      <c r="P1223" s="280"/>
      <c r="S1223"/>
      <c r="T1223"/>
    </row>
    <row r="1224" spans="1:20" x14ac:dyDescent="0.45">
      <c r="A1224" s="285"/>
      <c r="B1224" s="285"/>
      <c r="C1224" s="285"/>
      <c r="D1224" s="23"/>
      <c r="E1224"/>
      <c r="F1224" s="280"/>
      <c r="G1224"/>
      <c r="H1224" s="280"/>
      <c r="I1224"/>
      <c r="J1224" s="574"/>
      <c r="K1224" s="419"/>
      <c r="L1224" s="280"/>
      <c r="M1224"/>
      <c r="N1224" s="280"/>
      <c r="O1224"/>
      <c r="P1224" s="280"/>
      <c r="S1224"/>
      <c r="T1224"/>
    </row>
    <row r="1225" spans="1:20" x14ac:dyDescent="0.45">
      <c r="A1225" s="285"/>
      <c r="B1225" s="285"/>
      <c r="C1225" s="285"/>
      <c r="D1225" s="23"/>
      <c r="E1225"/>
      <c r="F1225" s="280"/>
      <c r="G1225"/>
      <c r="H1225" s="280"/>
      <c r="I1225"/>
      <c r="J1225" s="574"/>
      <c r="K1225" s="419"/>
      <c r="L1225" s="280"/>
      <c r="M1225"/>
      <c r="N1225" s="280"/>
      <c r="O1225"/>
      <c r="P1225" s="280"/>
      <c r="S1225"/>
      <c r="T1225"/>
    </row>
    <row r="1226" spans="1:20" x14ac:dyDescent="0.45">
      <c r="A1226" s="285"/>
      <c r="B1226" s="285"/>
      <c r="C1226" s="285"/>
      <c r="D1226" s="23"/>
      <c r="E1226"/>
      <c r="F1226" s="280"/>
      <c r="G1226"/>
      <c r="H1226" s="280"/>
      <c r="I1226"/>
      <c r="J1226" s="574"/>
      <c r="K1226" s="419"/>
      <c r="L1226" s="280"/>
      <c r="M1226"/>
      <c r="N1226" s="280"/>
      <c r="O1226"/>
      <c r="P1226" s="280"/>
      <c r="S1226"/>
      <c r="T1226"/>
    </row>
    <row r="1227" spans="1:20" x14ac:dyDescent="0.45">
      <c r="A1227" s="285"/>
      <c r="B1227" s="285"/>
      <c r="C1227" s="285"/>
      <c r="D1227" s="23"/>
      <c r="E1227"/>
      <c r="F1227" s="280"/>
      <c r="G1227"/>
      <c r="H1227" s="280"/>
      <c r="I1227"/>
      <c r="J1227" s="574"/>
      <c r="K1227" s="419"/>
      <c r="L1227" s="280"/>
      <c r="M1227"/>
      <c r="N1227" s="280"/>
      <c r="O1227"/>
      <c r="P1227" s="280"/>
      <c r="S1227"/>
      <c r="T1227"/>
    </row>
    <row r="1228" spans="1:20" x14ac:dyDescent="0.45">
      <c r="A1228" s="285"/>
      <c r="B1228" s="285"/>
      <c r="C1228" s="285"/>
      <c r="D1228" s="23"/>
      <c r="E1228"/>
      <c r="F1228" s="280"/>
      <c r="G1228"/>
      <c r="H1228" s="280"/>
      <c r="I1228"/>
      <c r="J1228" s="574"/>
      <c r="K1228" s="419"/>
      <c r="L1228" s="280"/>
      <c r="M1228"/>
      <c r="N1228" s="280"/>
      <c r="O1228"/>
      <c r="P1228" s="280"/>
      <c r="S1228"/>
      <c r="T1228"/>
    </row>
    <row r="1229" spans="1:20" x14ac:dyDescent="0.45">
      <c r="A1229" s="285"/>
      <c r="B1229" s="285"/>
      <c r="C1229" s="285"/>
      <c r="D1229" s="23"/>
      <c r="E1229"/>
      <c r="F1229" s="280"/>
      <c r="G1229"/>
      <c r="H1229" s="280"/>
      <c r="I1229"/>
      <c r="J1229" s="574"/>
      <c r="K1229" s="419"/>
      <c r="L1229" s="280"/>
      <c r="M1229"/>
      <c r="N1229" s="280"/>
      <c r="O1229"/>
      <c r="P1229" s="280"/>
      <c r="S1229"/>
      <c r="T1229"/>
    </row>
    <row r="1230" spans="1:20" x14ac:dyDescent="0.45">
      <c r="A1230" s="285"/>
      <c r="B1230" s="285"/>
      <c r="C1230" s="285"/>
      <c r="D1230" s="23"/>
      <c r="E1230"/>
      <c r="F1230" s="280"/>
      <c r="G1230"/>
      <c r="H1230" s="280"/>
      <c r="I1230"/>
      <c r="J1230" s="574"/>
      <c r="K1230" s="419"/>
      <c r="L1230" s="280"/>
      <c r="M1230"/>
      <c r="N1230" s="280"/>
      <c r="O1230"/>
      <c r="P1230" s="280"/>
      <c r="S1230"/>
      <c r="T1230"/>
    </row>
    <row r="1231" spans="1:20" x14ac:dyDescent="0.45">
      <c r="A1231" s="285"/>
      <c r="B1231" s="285"/>
      <c r="C1231" s="285"/>
      <c r="D1231" s="23"/>
      <c r="E1231"/>
      <c r="F1231" s="280"/>
      <c r="G1231"/>
      <c r="H1231" s="280"/>
      <c r="I1231"/>
      <c r="J1231" s="574"/>
      <c r="K1231" s="419"/>
      <c r="L1231" s="280"/>
      <c r="M1231"/>
      <c r="N1231" s="280"/>
      <c r="O1231"/>
      <c r="P1231" s="280"/>
      <c r="S1231"/>
      <c r="T1231"/>
    </row>
    <row r="1232" spans="1:20" x14ac:dyDescent="0.45">
      <c r="A1232" s="285"/>
      <c r="B1232" s="285"/>
      <c r="C1232" s="285"/>
      <c r="D1232" s="23"/>
      <c r="E1232"/>
      <c r="F1232" s="280"/>
      <c r="G1232"/>
      <c r="H1232" s="280"/>
      <c r="I1232"/>
      <c r="J1232" s="574"/>
      <c r="K1232" s="419"/>
      <c r="L1232" s="280"/>
      <c r="M1232"/>
      <c r="N1232" s="280"/>
      <c r="O1232"/>
      <c r="P1232" s="280"/>
      <c r="S1232"/>
      <c r="T1232"/>
    </row>
    <row r="1233" spans="1:20" x14ac:dyDescent="0.45">
      <c r="A1233" s="285"/>
      <c r="B1233" s="285"/>
      <c r="C1233" s="285"/>
      <c r="D1233" s="23"/>
      <c r="E1233"/>
      <c r="F1233" s="280"/>
      <c r="G1233"/>
      <c r="H1233" s="280"/>
      <c r="I1233"/>
      <c r="J1233" s="574"/>
      <c r="K1233" s="419"/>
      <c r="L1233" s="280"/>
      <c r="M1233"/>
      <c r="N1233" s="280"/>
      <c r="O1233"/>
      <c r="P1233" s="280"/>
      <c r="S1233"/>
      <c r="T1233"/>
    </row>
    <row r="1234" spans="1:20" x14ac:dyDescent="0.45">
      <c r="A1234" s="285"/>
      <c r="B1234" s="285"/>
      <c r="C1234" s="285"/>
      <c r="D1234" s="23"/>
      <c r="E1234"/>
      <c r="F1234" s="280"/>
      <c r="G1234"/>
      <c r="H1234" s="280"/>
      <c r="I1234"/>
      <c r="J1234" s="574"/>
      <c r="K1234" s="419"/>
      <c r="L1234" s="280"/>
      <c r="M1234"/>
      <c r="N1234" s="280"/>
      <c r="O1234"/>
      <c r="P1234" s="280"/>
      <c r="S1234"/>
      <c r="T1234"/>
    </row>
    <row r="1235" spans="1:20" x14ac:dyDescent="0.45">
      <c r="A1235" s="285"/>
      <c r="B1235" s="285"/>
      <c r="C1235" s="285"/>
      <c r="D1235" s="23"/>
      <c r="E1235"/>
      <c r="F1235" s="280"/>
      <c r="G1235"/>
      <c r="H1235" s="280"/>
      <c r="I1235"/>
      <c r="J1235" s="574"/>
      <c r="K1235" s="419"/>
      <c r="L1235" s="280"/>
      <c r="M1235"/>
      <c r="N1235" s="280"/>
      <c r="O1235"/>
      <c r="P1235" s="280"/>
      <c r="S1235"/>
      <c r="T1235"/>
    </row>
    <row r="1236" spans="1:20" x14ac:dyDescent="0.45">
      <c r="A1236" s="285"/>
      <c r="B1236" s="285"/>
      <c r="C1236" s="285"/>
      <c r="D1236" s="23"/>
      <c r="E1236"/>
      <c r="F1236" s="280"/>
      <c r="G1236"/>
      <c r="H1236" s="280"/>
      <c r="I1236"/>
      <c r="J1236" s="574"/>
      <c r="K1236" s="419"/>
      <c r="L1236" s="280"/>
      <c r="M1236"/>
      <c r="N1236" s="280"/>
      <c r="O1236"/>
      <c r="P1236" s="280"/>
      <c r="S1236"/>
      <c r="T1236"/>
    </row>
    <row r="1237" spans="1:20" x14ac:dyDescent="0.45">
      <c r="A1237" s="285"/>
      <c r="B1237" s="285"/>
      <c r="C1237" s="285"/>
      <c r="D1237" s="23"/>
      <c r="E1237"/>
      <c r="F1237" s="280"/>
      <c r="G1237"/>
      <c r="H1237" s="280"/>
      <c r="I1237"/>
      <c r="J1237" s="574"/>
      <c r="K1237" s="419"/>
      <c r="L1237" s="280"/>
      <c r="M1237"/>
      <c r="N1237" s="280"/>
      <c r="O1237"/>
      <c r="P1237" s="280"/>
      <c r="S1237"/>
      <c r="T1237"/>
    </row>
    <row r="1238" spans="1:20" x14ac:dyDescent="0.45">
      <c r="A1238" s="285"/>
      <c r="B1238" s="285"/>
      <c r="C1238" s="285"/>
      <c r="D1238" s="23"/>
      <c r="E1238"/>
      <c r="F1238" s="280"/>
      <c r="G1238"/>
      <c r="H1238" s="280"/>
      <c r="I1238"/>
      <c r="J1238" s="574"/>
      <c r="K1238" s="419"/>
      <c r="L1238" s="280"/>
      <c r="M1238"/>
      <c r="N1238" s="280"/>
      <c r="O1238"/>
      <c r="P1238" s="280"/>
      <c r="S1238"/>
      <c r="T1238"/>
    </row>
    <row r="1239" spans="1:20" x14ac:dyDescent="0.45">
      <c r="A1239" s="285"/>
      <c r="B1239" s="285"/>
      <c r="C1239" s="285"/>
      <c r="D1239" s="23"/>
      <c r="E1239"/>
      <c r="F1239" s="280"/>
      <c r="G1239"/>
      <c r="H1239" s="280"/>
      <c r="I1239"/>
      <c r="J1239" s="574"/>
      <c r="K1239" s="419"/>
      <c r="L1239" s="280"/>
      <c r="M1239"/>
      <c r="N1239" s="280"/>
      <c r="O1239"/>
      <c r="P1239" s="280"/>
      <c r="S1239"/>
      <c r="T1239"/>
    </row>
    <row r="1240" spans="1:20" x14ac:dyDescent="0.45">
      <c r="A1240" s="285"/>
      <c r="B1240" s="285"/>
      <c r="C1240" s="285"/>
      <c r="D1240" s="23"/>
      <c r="E1240"/>
      <c r="F1240" s="280"/>
      <c r="G1240"/>
      <c r="H1240" s="280"/>
      <c r="I1240"/>
      <c r="J1240" s="574"/>
      <c r="K1240" s="419"/>
      <c r="L1240" s="280"/>
      <c r="M1240"/>
      <c r="N1240" s="280"/>
      <c r="O1240"/>
      <c r="P1240" s="280"/>
      <c r="S1240"/>
      <c r="T1240"/>
    </row>
    <row r="1241" spans="1:20" x14ac:dyDescent="0.45">
      <c r="A1241" s="285"/>
      <c r="B1241" s="285"/>
      <c r="C1241" s="285"/>
      <c r="D1241" s="23"/>
      <c r="E1241"/>
      <c r="F1241" s="280"/>
      <c r="G1241"/>
      <c r="H1241" s="280"/>
      <c r="I1241"/>
      <c r="J1241" s="574"/>
      <c r="K1241" s="419"/>
      <c r="L1241" s="280"/>
      <c r="M1241"/>
      <c r="N1241" s="280"/>
      <c r="O1241"/>
      <c r="P1241" s="280"/>
      <c r="S1241"/>
      <c r="T1241"/>
    </row>
    <row r="1242" spans="1:20" x14ac:dyDescent="0.45">
      <c r="A1242" s="285"/>
      <c r="B1242" s="285"/>
      <c r="C1242" s="285"/>
      <c r="D1242" s="23"/>
      <c r="E1242"/>
      <c r="F1242" s="280"/>
      <c r="G1242"/>
      <c r="H1242" s="280"/>
      <c r="I1242"/>
      <c r="J1242" s="574"/>
      <c r="K1242" s="419"/>
      <c r="L1242" s="280"/>
      <c r="M1242"/>
      <c r="N1242" s="280"/>
      <c r="O1242"/>
      <c r="P1242" s="280"/>
      <c r="S1242"/>
      <c r="T1242"/>
    </row>
    <row r="1243" spans="1:20" x14ac:dyDescent="0.45">
      <c r="A1243" s="285"/>
      <c r="B1243" s="285"/>
      <c r="C1243" s="285"/>
      <c r="D1243" s="23"/>
      <c r="E1243"/>
      <c r="F1243" s="280"/>
      <c r="G1243"/>
      <c r="H1243" s="280"/>
      <c r="I1243"/>
      <c r="J1243" s="574"/>
      <c r="K1243" s="419"/>
      <c r="L1243" s="280"/>
      <c r="M1243"/>
      <c r="N1243" s="280"/>
      <c r="O1243"/>
      <c r="P1243" s="280"/>
      <c r="S1243"/>
      <c r="T1243"/>
    </row>
    <row r="1244" spans="1:20" x14ac:dyDescent="0.45">
      <c r="A1244" s="285"/>
      <c r="B1244" s="285"/>
      <c r="C1244" s="285"/>
      <c r="D1244" s="23"/>
      <c r="E1244"/>
      <c r="F1244" s="280"/>
      <c r="G1244"/>
      <c r="H1244" s="280"/>
      <c r="I1244"/>
      <c r="J1244" s="574"/>
      <c r="K1244" s="419"/>
      <c r="L1244" s="280"/>
      <c r="M1244"/>
      <c r="N1244" s="280"/>
      <c r="O1244"/>
      <c r="P1244" s="280"/>
      <c r="S1244"/>
      <c r="T1244"/>
    </row>
    <row r="1245" spans="1:20" x14ac:dyDescent="0.45">
      <c r="A1245" s="285"/>
      <c r="B1245" s="285"/>
      <c r="C1245" s="285"/>
      <c r="D1245" s="23"/>
      <c r="E1245"/>
      <c r="F1245" s="280"/>
      <c r="G1245"/>
      <c r="H1245" s="280"/>
      <c r="I1245"/>
      <c r="J1245" s="574"/>
      <c r="K1245" s="419"/>
      <c r="L1245" s="280"/>
      <c r="M1245"/>
      <c r="N1245" s="280"/>
      <c r="O1245"/>
      <c r="P1245" s="280"/>
      <c r="S1245"/>
      <c r="T1245"/>
    </row>
    <row r="1246" spans="1:20" x14ac:dyDescent="0.45">
      <c r="A1246" s="285"/>
      <c r="B1246" s="285"/>
      <c r="C1246" s="285"/>
      <c r="D1246" s="23"/>
      <c r="E1246"/>
      <c r="F1246" s="280"/>
      <c r="G1246"/>
      <c r="H1246" s="280"/>
      <c r="I1246"/>
      <c r="J1246" s="574"/>
      <c r="K1246" s="419"/>
      <c r="L1246" s="280"/>
      <c r="M1246"/>
      <c r="N1246" s="280"/>
      <c r="O1246"/>
      <c r="P1246" s="280"/>
      <c r="S1246"/>
      <c r="T1246"/>
    </row>
    <row r="1247" spans="1:20" x14ac:dyDescent="0.45">
      <c r="A1247" s="285"/>
      <c r="B1247" s="285"/>
      <c r="C1247" s="285"/>
      <c r="D1247" s="23"/>
      <c r="E1247"/>
      <c r="F1247" s="280"/>
      <c r="G1247"/>
      <c r="H1247" s="280"/>
      <c r="I1247"/>
      <c r="J1247" s="574"/>
      <c r="K1247" s="419"/>
      <c r="L1247" s="280"/>
      <c r="M1247"/>
      <c r="N1247" s="280"/>
      <c r="O1247"/>
      <c r="P1247" s="280"/>
      <c r="S1247"/>
      <c r="T1247"/>
    </row>
    <row r="1248" spans="1:20" x14ac:dyDescent="0.45">
      <c r="A1248" s="285"/>
      <c r="B1248" s="285"/>
      <c r="C1248" s="285"/>
      <c r="D1248" s="23"/>
      <c r="E1248"/>
      <c r="F1248" s="280"/>
      <c r="G1248"/>
      <c r="H1248" s="280"/>
      <c r="I1248"/>
      <c r="J1248" s="574"/>
      <c r="K1248" s="419"/>
      <c r="L1248" s="280"/>
      <c r="M1248"/>
      <c r="N1248" s="280"/>
      <c r="O1248"/>
      <c r="P1248" s="280"/>
      <c r="S1248"/>
      <c r="T1248"/>
    </row>
    <row r="1249" spans="1:20" x14ac:dyDescent="0.45">
      <c r="A1249" s="285"/>
      <c r="B1249" s="285"/>
      <c r="C1249" s="285"/>
      <c r="D1249" s="23"/>
      <c r="E1249"/>
      <c r="F1249" s="280"/>
      <c r="G1249"/>
      <c r="H1249" s="280"/>
      <c r="I1249"/>
      <c r="J1249" s="574"/>
      <c r="K1249" s="419"/>
      <c r="L1249" s="280"/>
      <c r="M1249"/>
      <c r="N1249" s="280"/>
      <c r="O1249"/>
      <c r="P1249" s="280"/>
      <c r="S1249"/>
      <c r="T1249"/>
    </row>
    <row r="1250" spans="1:20" x14ac:dyDescent="0.45">
      <c r="A1250" s="285"/>
      <c r="B1250" s="285"/>
      <c r="C1250" s="285"/>
      <c r="D1250" s="23"/>
      <c r="E1250"/>
      <c r="F1250" s="280"/>
      <c r="G1250"/>
      <c r="H1250" s="280"/>
      <c r="I1250"/>
      <c r="J1250" s="574"/>
      <c r="K1250" s="419"/>
      <c r="L1250" s="280"/>
      <c r="M1250"/>
      <c r="N1250" s="280"/>
      <c r="O1250"/>
      <c r="P1250" s="280"/>
      <c r="S1250"/>
      <c r="T1250"/>
    </row>
    <row r="1251" spans="1:20" x14ac:dyDescent="0.45">
      <c r="A1251" s="285"/>
      <c r="B1251" s="285"/>
      <c r="C1251" s="285"/>
      <c r="D1251" s="23"/>
      <c r="E1251"/>
      <c r="F1251" s="280"/>
      <c r="G1251"/>
      <c r="H1251" s="280"/>
      <c r="I1251"/>
      <c r="J1251" s="574"/>
      <c r="K1251" s="419"/>
      <c r="L1251" s="280"/>
      <c r="M1251"/>
      <c r="N1251" s="280"/>
      <c r="O1251"/>
      <c r="P1251" s="280"/>
      <c r="S1251"/>
      <c r="T1251"/>
    </row>
    <row r="1252" spans="1:20" x14ac:dyDescent="0.45">
      <c r="A1252" s="285"/>
      <c r="B1252" s="285"/>
      <c r="C1252" s="285"/>
      <c r="D1252" s="23"/>
      <c r="E1252"/>
      <c r="F1252" s="280"/>
      <c r="G1252"/>
      <c r="H1252" s="280"/>
      <c r="I1252"/>
      <c r="J1252" s="574"/>
      <c r="K1252" s="419"/>
      <c r="L1252" s="280"/>
      <c r="M1252"/>
      <c r="N1252" s="280"/>
      <c r="O1252"/>
      <c r="P1252" s="280"/>
      <c r="S1252"/>
      <c r="T1252"/>
    </row>
    <row r="1253" spans="1:20" x14ac:dyDescent="0.45">
      <c r="A1253" s="285"/>
      <c r="B1253" s="285"/>
      <c r="C1253" s="285"/>
      <c r="D1253" s="23"/>
      <c r="E1253"/>
      <c r="F1253" s="280"/>
      <c r="G1253"/>
      <c r="H1253" s="280"/>
      <c r="I1253"/>
      <c r="J1253" s="574"/>
      <c r="K1253" s="419"/>
      <c r="L1253" s="280"/>
      <c r="M1253"/>
      <c r="N1253" s="280"/>
      <c r="O1253"/>
      <c r="P1253" s="280"/>
      <c r="S1253"/>
      <c r="T1253"/>
    </row>
    <row r="1254" spans="1:20" x14ac:dyDescent="0.45">
      <c r="A1254" s="285"/>
      <c r="B1254" s="285"/>
      <c r="C1254" s="285"/>
      <c r="D1254" s="23"/>
      <c r="E1254"/>
      <c r="F1254" s="280"/>
      <c r="G1254"/>
      <c r="H1254" s="280"/>
      <c r="I1254"/>
      <c r="J1254" s="574"/>
      <c r="K1254" s="419"/>
      <c r="L1254" s="280"/>
      <c r="M1254"/>
      <c r="N1254" s="280"/>
      <c r="O1254"/>
      <c r="P1254" s="280"/>
      <c r="S1254"/>
      <c r="T1254"/>
    </row>
    <row r="1255" spans="1:20" x14ac:dyDescent="0.45">
      <c r="A1255" s="285"/>
      <c r="B1255" s="285"/>
      <c r="C1255" s="285"/>
      <c r="D1255" s="23"/>
      <c r="E1255"/>
      <c r="F1255" s="280"/>
      <c r="G1255"/>
      <c r="H1255" s="280"/>
      <c r="I1255"/>
      <c r="J1255" s="574"/>
      <c r="K1255" s="419"/>
      <c r="L1255" s="280"/>
      <c r="M1255"/>
      <c r="N1255" s="280"/>
      <c r="O1255"/>
      <c r="P1255" s="280"/>
      <c r="S1255"/>
      <c r="T1255"/>
    </row>
    <row r="1256" spans="1:20" x14ac:dyDescent="0.45">
      <c r="A1256" s="285"/>
      <c r="B1256" s="285"/>
      <c r="C1256" s="285"/>
      <c r="D1256" s="23"/>
      <c r="E1256"/>
      <c r="F1256" s="280"/>
      <c r="G1256"/>
      <c r="H1256" s="280"/>
      <c r="I1256"/>
      <c r="J1256" s="574"/>
      <c r="K1256" s="419"/>
      <c r="L1256" s="280"/>
      <c r="M1256"/>
      <c r="N1256" s="280"/>
      <c r="O1256"/>
      <c r="P1256" s="280"/>
      <c r="S1256"/>
      <c r="T1256"/>
    </row>
    <row r="1257" spans="1:20" x14ac:dyDescent="0.45">
      <c r="A1257" s="285"/>
      <c r="B1257" s="285"/>
      <c r="C1257" s="285"/>
      <c r="D1257" s="23"/>
      <c r="E1257"/>
      <c r="F1257" s="280"/>
      <c r="G1257"/>
      <c r="H1257" s="280"/>
      <c r="I1257"/>
      <c r="J1257" s="574"/>
      <c r="K1257" s="419"/>
      <c r="L1257" s="280"/>
      <c r="M1257"/>
      <c r="N1257" s="280"/>
      <c r="O1257"/>
      <c r="P1257" s="280"/>
      <c r="S1257"/>
      <c r="T1257"/>
    </row>
    <row r="1258" spans="1:20" x14ac:dyDescent="0.45">
      <c r="A1258" s="285"/>
      <c r="B1258" s="285"/>
      <c r="C1258" s="285"/>
      <c r="D1258" s="23"/>
      <c r="E1258"/>
      <c r="F1258" s="280"/>
      <c r="G1258"/>
      <c r="H1258" s="280"/>
      <c r="I1258"/>
      <c r="J1258" s="574"/>
      <c r="K1258" s="419"/>
      <c r="L1258" s="280"/>
      <c r="M1258"/>
      <c r="N1258" s="280"/>
      <c r="O1258"/>
      <c r="P1258" s="280"/>
      <c r="S1258"/>
      <c r="T1258"/>
    </row>
    <row r="1259" spans="1:20" x14ac:dyDescent="0.45">
      <c r="A1259" s="285"/>
      <c r="B1259" s="285"/>
      <c r="C1259" s="285"/>
      <c r="D1259" s="23"/>
      <c r="E1259"/>
      <c r="F1259" s="280"/>
      <c r="G1259"/>
      <c r="H1259" s="280"/>
      <c r="I1259"/>
      <c r="J1259" s="574"/>
      <c r="K1259" s="419"/>
      <c r="L1259" s="280"/>
      <c r="M1259"/>
      <c r="N1259" s="280"/>
      <c r="O1259"/>
      <c r="P1259" s="280"/>
      <c r="S1259"/>
      <c r="T1259"/>
    </row>
    <row r="1260" spans="1:20" x14ac:dyDescent="0.45">
      <c r="A1260" s="285"/>
      <c r="B1260" s="285"/>
      <c r="C1260" s="285"/>
      <c r="D1260" s="23"/>
      <c r="E1260"/>
      <c r="F1260" s="280"/>
      <c r="G1260"/>
      <c r="H1260" s="280"/>
      <c r="I1260"/>
      <c r="J1260" s="574"/>
      <c r="K1260" s="419"/>
      <c r="L1260" s="280"/>
      <c r="M1260"/>
      <c r="N1260" s="280"/>
      <c r="O1260"/>
      <c r="P1260" s="280"/>
      <c r="S1260"/>
      <c r="T1260"/>
    </row>
    <row r="1261" spans="1:20" x14ac:dyDescent="0.45">
      <c r="A1261" s="285"/>
      <c r="B1261" s="285"/>
      <c r="C1261" s="285"/>
      <c r="D1261" s="23"/>
      <c r="E1261"/>
      <c r="F1261" s="280"/>
      <c r="G1261"/>
      <c r="H1261" s="280"/>
      <c r="I1261"/>
      <c r="J1261" s="574"/>
      <c r="K1261" s="419"/>
      <c r="L1261" s="280"/>
      <c r="M1261"/>
      <c r="N1261" s="280"/>
      <c r="O1261"/>
      <c r="P1261" s="280"/>
      <c r="S1261"/>
      <c r="T1261"/>
    </row>
    <row r="1262" spans="1:20" x14ac:dyDescent="0.45">
      <c r="A1262" s="285"/>
      <c r="B1262" s="285"/>
      <c r="C1262" s="285"/>
      <c r="D1262" s="23"/>
      <c r="E1262"/>
      <c r="F1262" s="280"/>
      <c r="G1262"/>
      <c r="H1262" s="280"/>
      <c r="I1262"/>
      <c r="J1262" s="574"/>
      <c r="K1262" s="419"/>
      <c r="L1262" s="280"/>
      <c r="M1262"/>
      <c r="N1262" s="280"/>
      <c r="O1262"/>
      <c r="P1262" s="280"/>
      <c r="S1262"/>
      <c r="T1262"/>
    </row>
    <row r="1263" spans="1:20" x14ac:dyDescent="0.45">
      <c r="A1263" s="285"/>
      <c r="B1263" s="285"/>
      <c r="C1263" s="285"/>
      <c r="D1263" s="23"/>
      <c r="E1263"/>
      <c r="F1263" s="280"/>
      <c r="G1263"/>
      <c r="H1263" s="280"/>
      <c r="I1263"/>
      <c r="J1263" s="574"/>
      <c r="K1263" s="419"/>
      <c r="L1263" s="280"/>
      <c r="M1263"/>
      <c r="N1263" s="280"/>
      <c r="O1263"/>
      <c r="P1263" s="280"/>
      <c r="S1263"/>
      <c r="T1263"/>
    </row>
    <row r="1264" spans="1:20" x14ac:dyDescent="0.45">
      <c r="A1264" s="285"/>
      <c r="B1264" s="285"/>
      <c r="C1264" s="285"/>
      <c r="D1264" s="23"/>
      <c r="E1264"/>
      <c r="F1264" s="280"/>
      <c r="G1264"/>
      <c r="H1264" s="280"/>
      <c r="I1264"/>
      <c r="J1264" s="574"/>
      <c r="K1264" s="419"/>
      <c r="L1264" s="280"/>
      <c r="M1264"/>
      <c r="N1264" s="280"/>
      <c r="O1264"/>
      <c r="P1264" s="280"/>
      <c r="S1264"/>
      <c r="T1264"/>
    </row>
    <row r="1265" spans="1:20" x14ac:dyDescent="0.45">
      <c r="A1265" s="285"/>
      <c r="B1265" s="285"/>
      <c r="C1265" s="285"/>
      <c r="D1265" s="23"/>
      <c r="E1265"/>
      <c r="F1265" s="280"/>
      <c r="G1265"/>
      <c r="H1265" s="280"/>
      <c r="I1265"/>
      <c r="J1265" s="574"/>
      <c r="K1265" s="419"/>
      <c r="L1265" s="280"/>
      <c r="M1265"/>
      <c r="N1265" s="280"/>
      <c r="O1265"/>
      <c r="P1265" s="280"/>
      <c r="S1265"/>
      <c r="T1265"/>
    </row>
    <row r="1266" spans="1:20" x14ac:dyDescent="0.45">
      <c r="A1266" s="285"/>
      <c r="B1266" s="285"/>
      <c r="C1266" s="285"/>
      <c r="D1266" s="23"/>
      <c r="E1266"/>
      <c r="F1266" s="280"/>
      <c r="G1266"/>
      <c r="H1266" s="280"/>
      <c r="I1266"/>
      <c r="J1266" s="574"/>
      <c r="K1266" s="419"/>
      <c r="L1266" s="280"/>
      <c r="M1266"/>
      <c r="N1266" s="280"/>
      <c r="O1266"/>
      <c r="P1266" s="280"/>
      <c r="S1266"/>
      <c r="T1266"/>
    </row>
    <row r="1267" spans="1:20" x14ac:dyDescent="0.45">
      <c r="A1267" s="285"/>
      <c r="B1267" s="285"/>
      <c r="C1267" s="285"/>
      <c r="D1267" s="23"/>
      <c r="E1267"/>
      <c r="F1267" s="280"/>
      <c r="G1267"/>
      <c r="H1267" s="280"/>
      <c r="I1267"/>
      <c r="J1267" s="574"/>
      <c r="K1267" s="419"/>
      <c r="L1267" s="280"/>
      <c r="M1267"/>
      <c r="N1267" s="280"/>
      <c r="O1267"/>
      <c r="P1267" s="280"/>
      <c r="S1267"/>
      <c r="T1267"/>
    </row>
    <row r="1268" spans="1:20" x14ac:dyDescent="0.45">
      <c r="A1268" s="285"/>
      <c r="B1268" s="285"/>
      <c r="C1268" s="285"/>
      <c r="D1268" s="23"/>
      <c r="E1268"/>
      <c r="F1268" s="280"/>
      <c r="G1268"/>
      <c r="H1268" s="280"/>
      <c r="I1268"/>
      <c r="J1268" s="574"/>
      <c r="K1268" s="419"/>
      <c r="L1268" s="280"/>
      <c r="M1268"/>
      <c r="N1268" s="280"/>
      <c r="O1268"/>
      <c r="P1268" s="280"/>
      <c r="S1268"/>
      <c r="T1268"/>
    </row>
    <row r="1269" spans="1:20" x14ac:dyDescent="0.45">
      <c r="A1269" s="285"/>
      <c r="B1269" s="285"/>
      <c r="C1269" s="285"/>
      <c r="D1269" s="23"/>
      <c r="E1269"/>
      <c r="F1269" s="280"/>
      <c r="G1269"/>
      <c r="H1269" s="280"/>
      <c r="I1269"/>
      <c r="J1269" s="574"/>
      <c r="K1269" s="419"/>
      <c r="L1269" s="280"/>
      <c r="M1269"/>
      <c r="N1269" s="280"/>
      <c r="O1269"/>
      <c r="P1269" s="280"/>
      <c r="S1269"/>
      <c r="T1269"/>
    </row>
    <row r="1270" spans="1:20" x14ac:dyDescent="0.45">
      <c r="A1270" s="285"/>
      <c r="B1270" s="285"/>
      <c r="C1270" s="285"/>
      <c r="D1270" s="23"/>
      <c r="E1270"/>
      <c r="F1270" s="280"/>
      <c r="G1270"/>
      <c r="H1270" s="280"/>
      <c r="I1270"/>
      <c r="J1270" s="574"/>
      <c r="K1270" s="419"/>
      <c r="L1270" s="280"/>
      <c r="M1270"/>
      <c r="N1270" s="280"/>
      <c r="O1270"/>
      <c r="P1270" s="280"/>
      <c r="S1270"/>
      <c r="T1270"/>
    </row>
    <row r="1271" spans="1:20" x14ac:dyDescent="0.45">
      <c r="A1271" s="285"/>
      <c r="B1271" s="285"/>
      <c r="C1271" s="285"/>
      <c r="D1271" s="23"/>
      <c r="E1271"/>
      <c r="F1271" s="280"/>
      <c r="G1271"/>
      <c r="H1271" s="280"/>
      <c r="I1271"/>
      <c r="J1271" s="574"/>
      <c r="K1271" s="419"/>
      <c r="L1271" s="280"/>
      <c r="M1271"/>
      <c r="N1271" s="280"/>
      <c r="O1271"/>
      <c r="P1271" s="280"/>
      <c r="S1271"/>
      <c r="T1271"/>
    </row>
    <row r="1272" spans="1:20" x14ac:dyDescent="0.45">
      <c r="A1272" s="285"/>
      <c r="B1272" s="285"/>
      <c r="C1272" s="285"/>
      <c r="D1272" s="23"/>
      <c r="E1272"/>
      <c r="F1272" s="280"/>
      <c r="G1272"/>
      <c r="H1272" s="280"/>
      <c r="I1272"/>
      <c r="J1272" s="574"/>
      <c r="K1272" s="419"/>
      <c r="L1272" s="280"/>
      <c r="M1272"/>
      <c r="N1272" s="280"/>
      <c r="O1272"/>
      <c r="P1272" s="280"/>
      <c r="S1272"/>
      <c r="T1272"/>
    </row>
    <row r="1273" spans="1:20" x14ac:dyDescent="0.45">
      <c r="A1273" s="285"/>
      <c r="B1273" s="285"/>
      <c r="C1273" s="285"/>
      <c r="D1273" s="23"/>
      <c r="E1273"/>
      <c r="F1273" s="280"/>
      <c r="G1273"/>
      <c r="H1273" s="280"/>
      <c r="I1273"/>
      <c r="J1273" s="574"/>
      <c r="K1273" s="419"/>
      <c r="L1273" s="280"/>
      <c r="M1273"/>
      <c r="N1273" s="280"/>
      <c r="O1273"/>
      <c r="P1273" s="280"/>
      <c r="S1273"/>
      <c r="T1273"/>
    </row>
    <row r="1274" spans="1:20" x14ac:dyDescent="0.45">
      <c r="A1274" s="285"/>
      <c r="B1274" s="285"/>
      <c r="C1274" s="285"/>
      <c r="D1274" s="23"/>
      <c r="E1274"/>
      <c r="F1274" s="280"/>
      <c r="G1274"/>
      <c r="H1274" s="280"/>
      <c r="I1274"/>
      <c r="J1274" s="574"/>
      <c r="K1274" s="419"/>
      <c r="L1274" s="280"/>
      <c r="M1274"/>
      <c r="N1274" s="280"/>
      <c r="O1274"/>
      <c r="P1274" s="280"/>
      <c r="S1274"/>
      <c r="T1274"/>
    </row>
    <row r="1275" spans="1:20" x14ac:dyDescent="0.45">
      <c r="A1275" s="285"/>
      <c r="B1275" s="285"/>
      <c r="C1275" s="285"/>
      <c r="D1275" s="23"/>
      <c r="E1275"/>
      <c r="F1275" s="280"/>
      <c r="G1275"/>
      <c r="H1275" s="280"/>
      <c r="I1275"/>
      <c r="J1275" s="574"/>
      <c r="K1275" s="419"/>
      <c r="L1275" s="280"/>
      <c r="M1275"/>
      <c r="N1275" s="280"/>
      <c r="O1275"/>
      <c r="P1275" s="280"/>
      <c r="S1275"/>
      <c r="T1275"/>
    </row>
    <row r="1276" spans="1:20" x14ac:dyDescent="0.45">
      <c r="A1276" s="285"/>
      <c r="B1276" s="285"/>
      <c r="C1276" s="285"/>
      <c r="D1276" s="23"/>
      <c r="E1276"/>
      <c r="F1276" s="280"/>
      <c r="G1276"/>
      <c r="H1276" s="280"/>
      <c r="I1276"/>
      <c r="J1276" s="574"/>
      <c r="K1276" s="419"/>
      <c r="L1276" s="280"/>
      <c r="M1276"/>
      <c r="N1276" s="280"/>
      <c r="O1276"/>
      <c r="P1276" s="280"/>
      <c r="S1276"/>
      <c r="T1276"/>
    </row>
    <row r="1277" spans="1:20" x14ac:dyDescent="0.45">
      <c r="A1277" s="285"/>
      <c r="B1277" s="285"/>
      <c r="C1277" s="285"/>
      <c r="D1277" s="23"/>
      <c r="E1277"/>
      <c r="F1277" s="280"/>
      <c r="G1277"/>
      <c r="H1277" s="280"/>
      <c r="I1277"/>
      <c r="J1277" s="574"/>
      <c r="K1277" s="419"/>
      <c r="L1277" s="280"/>
      <c r="M1277"/>
      <c r="N1277" s="280"/>
      <c r="O1277"/>
      <c r="P1277" s="280"/>
      <c r="S1277"/>
      <c r="T1277"/>
    </row>
    <row r="1278" spans="1:20" x14ac:dyDescent="0.45">
      <c r="A1278" s="285"/>
      <c r="B1278" s="285"/>
      <c r="C1278" s="285"/>
      <c r="D1278" s="23"/>
      <c r="E1278"/>
      <c r="F1278" s="280"/>
      <c r="G1278"/>
      <c r="H1278" s="280"/>
      <c r="I1278"/>
      <c r="J1278" s="574"/>
      <c r="K1278" s="419"/>
      <c r="L1278" s="280"/>
      <c r="M1278"/>
      <c r="N1278" s="280"/>
      <c r="O1278"/>
      <c r="P1278" s="280"/>
      <c r="S1278"/>
      <c r="T1278"/>
    </row>
    <row r="1279" spans="1:20" x14ac:dyDescent="0.45">
      <c r="A1279" s="285"/>
      <c r="B1279" s="285"/>
      <c r="C1279" s="285"/>
      <c r="D1279" s="23"/>
      <c r="E1279"/>
      <c r="F1279" s="280"/>
      <c r="G1279"/>
      <c r="H1279" s="280"/>
      <c r="I1279"/>
      <c r="J1279" s="574"/>
      <c r="K1279" s="419"/>
      <c r="L1279" s="280"/>
      <c r="M1279"/>
      <c r="N1279" s="280"/>
      <c r="O1279"/>
      <c r="P1279" s="280"/>
      <c r="S1279"/>
      <c r="T1279"/>
    </row>
    <row r="1280" spans="1:20" x14ac:dyDescent="0.45">
      <c r="A1280" s="285"/>
      <c r="B1280" s="285"/>
      <c r="C1280" s="285"/>
      <c r="D1280" s="23"/>
      <c r="E1280"/>
      <c r="F1280" s="280"/>
      <c r="G1280"/>
      <c r="H1280" s="280"/>
      <c r="I1280"/>
      <c r="J1280" s="574"/>
      <c r="K1280" s="419"/>
      <c r="L1280" s="280"/>
      <c r="M1280"/>
      <c r="N1280" s="280"/>
      <c r="O1280"/>
      <c r="P1280" s="280"/>
      <c r="S1280"/>
      <c r="T1280"/>
    </row>
    <row r="1281" spans="1:20" x14ac:dyDescent="0.45">
      <c r="A1281" s="285"/>
      <c r="B1281" s="285"/>
      <c r="C1281" s="285"/>
      <c r="D1281" s="23"/>
      <c r="E1281"/>
      <c r="F1281" s="280"/>
      <c r="G1281"/>
      <c r="H1281" s="280"/>
      <c r="I1281"/>
      <c r="J1281" s="574"/>
      <c r="K1281" s="419"/>
      <c r="L1281" s="280"/>
      <c r="M1281"/>
      <c r="N1281" s="280"/>
      <c r="O1281"/>
      <c r="P1281" s="280"/>
      <c r="S1281"/>
      <c r="T1281"/>
    </row>
    <row r="1282" spans="1:20" x14ac:dyDescent="0.45">
      <c r="A1282" s="285"/>
      <c r="B1282" s="285"/>
      <c r="C1282" s="285"/>
      <c r="D1282" s="23"/>
      <c r="E1282"/>
      <c r="F1282" s="280"/>
      <c r="G1282"/>
      <c r="H1282" s="280"/>
      <c r="I1282"/>
      <c r="J1282" s="574"/>
      <c r="K1282" s="419"/>
      <c r="L1282" s="280"/>
      <c r="M1282"/>
      <c r="N1282" s="280"/>
      <c r="O1282"/>
      <c r="P1282" s="280"/>
      <c r="S1282"/>
      <c r="T1282"/>
    </row>
    <row r="1283" spans="1:20" x14ac:dyDescent="0.45">
      <c r="A1283" s="285"/>
      <c r="B1283" s="285"/>
      <c r="C1283" s="285"/>
      <c r="D1283" s="23"/>
      <c r="E1283"/>
      <c r="F1283" s="280"/>
      <c r="G1283"/>
      <c r="H1283" s="280"/>
      <c r="I1283"/>
      <c r="J1283" s="574"/>
      <c r="K1283" s="419"/>
      <c r="L1283" s="280"/>
      <c r="M1283"/>
      <c r="N1283" s="280"/>
      <c r="O1283"/>
      <c r="P1283" s="280"/>
      <c r="S1283"/>
      <c r="T1283"/>
    </row>
    <row r="1284" spans="1:20" x14ac:dyDescent="0.45">
      <c r="A1284" s="285"/>
      <c r="B1284" s="285"/>
      <c r="C1284" s="285"/>
      <c r="D1284" s="23"/>
      <c r="E1284"/>
      <c r="F1284" s="280"/>
      <c r="G1284"/>
      <c r="H1284" s="280"/>
      <c r="I1284"/>
      <c r="J1284" s="574"/>
      <c r="K1284" s="419"/>
      <c r="L1284" s="280"/>
      <c r="M1284"/>
      <c r="N1284" s="280"/>
      <c r="O1284"/>
      <c r="P1284" s="280"/>
      <c r="S1284"/>
      <c r="T1284"/>
    </row>
    <row r="1285" spans="1:20" x14ac:dyDescent="0.45">
      <c r="A1285" s="285"/>
      <c r="B1285" s="285"/>
      <c r="C1285" s="285"/>
      <c r="D1285" s="23"/>
      <c r="E1285"/>
      <c r="F1285" s="280"/>
      <c r="G1285"/>
      <c r="H1285" s="280"/>
      <c r="I1285"/>
      <c r="J1285" s="574"/>
      <c r="K1285" s="419"/>
      <c r="L1285" s="280"/>
      <c r="M1285"/>
      <c r="N1285" s="280"/>
      <c r="O1285"/>
      <c r="P1285" s="280"/>
      <c r="S1285"/>
      <c r="T1285"/>
    </row>
    <row r="1286" spans="1:20" x14ac:dyDescent="0.45">
      <c r="A1286" s="285"/>
      <c r="B1286" s="285"/>
      <c r="C1286" s="285"/>
      <c r="D1286" s="23"/>
      <c r="E1286"/>
      <c r="F1286" s="280"/>
      <c r="G1286"/>
      <c r="H1286" s="280"/>
      <c r="I1286"/>
      <c r="J1286" s="574"/>
      <c r="K1286" s="419"/>
      <c r="L1286" s="280"/>
      <c r="M1286"/>
      <c r="N1286" s="280"/>
      <c r="O1286"/>
      <c r="P1286" s="280"/>
      <c r="S1286"/>
      <c r="T1286"/>
    </row>
    <row r="1287" spans="1:20" x14ac:dyDescent="0.45">
      <c r="A1287" s="285"/>
      <c r="B1287" s="285"/>
      <c r="C1287" s="285"/>
      <c r="D1287" s="23"/>
      <c r="E1287"/>
      <c r="F1287" s="280"/>
      <c r="G1287"/>
      <c r="H1287" s="280"/>
      <c r="I1287"/>
      <c r="J1287" s="574"/>
      <c r="K1287" s="419"/>
      <c r="L1287" s="280"/>
      <c r="M1287"/>
      <c r="N1287" s="280"/>
      <c r="O1287"/>
      <c r="P1287" s="280"/>
      <c r="S1287"/>
      <c r="T1287"/>
    </row>
    <row r="1288" spans="1:20" x14ac:dyDescent="0.45">
      <c r="A1288" s="285"/>
      <c r="B1288" s="285"/>
      <c r="C1288" s="285"/>
      <c r="D1288" s="23"/>
      <c r="E1288"/>
      <c r="F1288" s="280"/>
      <c r="G1288"/>
      <c r="H1288" s="280"/>
      <c r="I1288"/>
      <c r="J1288" s="574"/>
      <c r="K1288" s="419"/>
      <c r="L1288" s="280"/>
      <c r="M1288"/>
      <c r="N1288" s="280"/>
      <c r="O1288"/>
      <c r="P1288" s="280"/>
      <c r="S1288"/>
      <c r="T1288"/>
    </row>
    <row r="1289" spans="1:20" x14ac:dyDescent="0.45">
      <c r="A1289" s="285"/>
      <c r="B1289" s="285"/>
      <c r="C1289" s="285"/>
      <c r="D1289" s="23"/>
      <c r="E1289"/>
      <c r="F1289" s="280"/>
      <c r="G1289"/>
      <c r="H1289" s="280"/>
      <c r="I1289"/>
      <c r="J1289" s="574"/>
      <c r="K1289" s="419"/>
      <c r="L1289" s="280"/>
      <c r="M1289"/>
      <c r="N1289" s="280"/>
      <c r="O1289"/>
      <c r="P1289" s="280"/>
      <c r="S1289"/>
      <c r="T1289"/>
    </row>
    <row r="1290" spans="1:20" x14ac:dyDescent="0.45">
      <c r="A1290" s="285"/>
      <c r="B1290" s="285"/>
      <c r="C1290" s="285"/>
      <c r="D1290" s="23"/>
      <c r="E1290"/>
      <c r="F1290" s="280"/>
      <c r="G1290"/>
      <c r="H1290" s="280"/>
      <c r="I1290"/>
      <c r="J1290" s="574"/>
      <c r="K1290" s="419"/>
      <c r="L1290" s="280"/>
      <c r="M1290"/>
      <c r="N1290" s="280"/>
      <c r="O1290"/>
      <c r="P1290" s="280"/>
      <c r="S1290"/>
      <c r="T1290"/>
    </row>
    <row r="1291" spans="1:20" x14ac:dyDescent="0.45">
      <c r="A1291" s="285"/>
      <c r="B1291" s="285"/>
      <c r="C1291" s="285"/>
      <c r="D1291" s="23"/>
      <c r="E1291"/>
      <c r="F1291" s="280"/>
      <c r="G1291"/>
      <c r="H1291" s="280"/>
      <c r="I1291"/>
      <c r="J1291" s="574"/>
      <c r="K1291" s="419"/>
      <c r="L1291" s="280"/>
      <c r="M1291"/>
      <c r="N1291" s="280"/>
      <c r="O1291"/>
      <c r="P1291" s="280"/>
      <c r="S1291"/>
      <c r="T1291"/>
    </row>
    <row r="1292" spans="1:20" x14ac:dyDescent="0.45">
      <c r="A1292" s="285"/>
      <c r="B1292" s="285"/>
      <c r="C1292" s="285"/>
      <c r="D1292" s="23"/>
      <c r="E1292"/>
      <c r="F1292" s="280"/>
      <c r="G1292"/>
      <c r="H1292" s="280"/>
      <c r="I1292"/>
      <c r="J1292" s="574"/>
      <c r="K1292" s="419"/>
      <c r="L1292" s="280"/>
      <c r="M1292"/>
      <c r="N1292" s="280"/>
      <c r="O1292"/>
      <c r="P1292" s="280"/>
      <c r="S1292"/>
      <c r="T1292"/>
    </row>
    <row r="1293" spans="1:20" x14ac:dyDescent="0.45">
      <c r="A1293" s="285"/>
      <c r="B1293" s="285"/>
      <c r="C1293" s="285"/>
      <c r="D1293" s="23"/>
      <c r="E1293"/>
      <c r="F1293" s="280"/>
      <c r="G1293"/>
      <c r="H1293" s="280"/>
      <c r="I1293"/>
      <c r="J1293" s="574"/>
      <c r="K1293" s="419"/>
      <c r="L1293" s="280"/>
      <c r="M1293"/>
      <c r="N1293" s="280"/>
      <c r="O1293"/>
      <c r="P1293" s="280"/>
      <c r="S1293"/>
      <c r="T1293"/>
    </row>
    <row r="1294" spans="1:20" x14ac:dyDescent="0.45">
      <c r="A1294" s="285"/>
      <c r="B1294" s="285"/>
      <c r="C1294" s="285"/>
      <c r="D1294" s="23"/>
      <c r="E1294"/>
      <c r="F1294" s="280"/>
      <c r="G1294"/>
      <c r="H1294" s="280"/>
      <c r="I1294"/>
      <c r="J1294" s="574"/>
      <c r="K1294" s="419"/>
      <c r="L1294" s="280"/>
      <c r="M1294"/>
      <c r="N1294" s="280"/>
      <c r="O1294"/>
      <c r="P1294" s="280"/>
      <c r="S1294"/>
      <c r="T1294"/>
    </row>
    <row r="1295" spans="1:20" x14ac:dyDescent="0.45">
      <c r="A1295" s="285"/>
      <c r="B1295" s="285"/>
      <c r="C1295" s="285"/>
      <c r="D1295" s="23"/>
      <c r="E1295"/>
      <c r="F1295" s="280"/>
      <c r="G1295"/>
      <c r="H1295" s="280"/>
      <c r="I1295"/>
      <c r="J1295" s="574"/>
      <c r="K1295" s="419"/>
      <c r="L1295" s="280"/>
      <c r="M1295"/>
      <c r="N1295" s="280"/>
      <c r="O1295"/>
      <c r="P1295" s="280"/>
      <c r="S1295"/>
      <c r="T1295"/>
    </row>
    <row r="1296" spans="1:20" x14ac:dyDescent="0.45">
      <c r="A1296" s="285"/>
      <c r="B1296" s="285"/>
      <c r="C1296" s="285"/>
      <c r="D1296" s="23"/>
      <c r="E1296"/>
      <c r="F1296" s="280"/>
      <c r="G1296"/>
      <c r="H1296" s="280"/>
      <c r="I1296"/>
      <c r="J1296" s="574"/>
      <c r="K1296" s="419"/>
      <c r="L1296" s="280"/>
      <c r="M1296"/>
      <c r="N1296" s="280"/>
      <c r="O1296"/>
      <c r="P1296" s="280"/>
      <c r="S1296"/>
      <c r="T1296"/>
    </row>
    <row r="1297" spans="1:20" x14ac:dyDescent="0.45">
      <c r="A1297" s="285"/>
      <c r="B1297" s="285"/>
      <c r="C1297" s="285"/>
      <c r="D1297" s="23"/>
      <c r="E1297"/>
      <c r="F1297" s="280"/>
      <c r="G1297"/>
      <c r="H1297" s="280"/>
      <c r="I1297"/>
      <c r="J1297" s="574"/>
      <c r="K1297" s="419"/>
      <c r="L1297" s="280"/>
      <c r="M1297"/>
      <c r="N1297" s="280"/>
      <c r="O1297"/>
      <c r="P1297" s="280"/>
      <c r="S1297"/>
      <c r="T1297"/>
    </row>
    <row r="1298" spans="1:20" x14ac:dyDescent="0.45">
      <c r="A1298" s="285"/>
      <c r="B1298" s="285"/>
      <c r="C1298" s="285"/>
      <c r="D1298" s="23"/>
      <c r="E1298"/>
      <c r="F1298" s="280"/>
      <c r="G1298"/>
      <c r="H1298" s="280"/>
      <c r="I1298"/>
      <c r="J1298" s="574"/>
      <c r="K1298" s="419"/>
      <c r="L1298" s="280"/>
      <c r="M1298"/>
      <c r="N1298" s="280"/>
      <c r="O1298"/>
      <c r="P1298" s="280"/>
      <c r="S1298"/>
      <c r="T1298"/>
    </row>
    <row r="1299" spans="1:20" x14ac:dyDescent="0.45">
      <c r="A1299" s="285"/>
      <c r="B1299" s="285"/>
      <c r="C1299" s="285"/>
      <c r="D1299" s="23"/>
      <c r="E1299"/>
      <c r="F1299" s="280"/>
      <c r="G1299"/>
      <c r="H1299" s="280"/>
      <c r="I1299"/>
      <c r="J1299" s="574"/>
      <c r="K1299" s="419"/>
      <c r="L1299" s="280"/>
      <c r="M1299"/>
      <c r="N1299" s="280"/>
      <c r="O1299"/>
      <c r="P1299" s="280"/>
      <c r="S1299"/>
      <c r="T1299"/>
    </row>
    <row r="1300" spans="1:20" x14ac:dyDescent="0.45">
      <c r="A1300" s="285"/>
      <c r="B1300" s="285"/>
      <c r="C1300" s="285"/>
      <c r="D1300" s="23"/>
      <c r="E1300"/>
      <c r="F1300" s="280"/>
      <c r="G1300"/>
      <c r="H1300" s="280"/>
      <c r="I1300"/>
      <c r="J1300" s="574"/>
      <c r="K1300" s="419"/>
      <c r="L1300" s="280"/>
      <c r="M1300"/>
      <c r="N1300" s="280"/>
      <c r="O1300"/>
      <c r="P1300" s="280"/>
      <c r="S1300"/>
      <c r="T1300"/>
    </row>
    <row r="1301" spans="1:20" x14ac:dyDescent="0.45">
      <c r="A1301" s="285"/>
      <c r="B1301" s="285"/>
      <c r="C1301" s="285"/>
      <c r="D1301" s="23"/>
      <c r="E1301"/>
      <c r="F1301" s="280"/>
      <c r="G1301"/>
      <c r="H1301" s="280"/>
      <c r="I1301"/>
      <c r="J1301" s="574"/>
      <c r="K1301" s="419"/>
      <c r="L1301" s="280"/>
      <c r="M1301"/>
      <c r="N1301" s="280"/>
      <c r="O1301"/>
      <c r="P1301" s="280"/>
      <c r="S1301"/>
      <c r="T1301"/>
    </row>
    <row r="1302" spans="1:20" x14ac:dyDescent="0.45">
      <c r="A1302" s="285"/>
      <c r="B1302" s="285"/>
      <c r="C1302" s="285"/>
      <c r="D1302" s="23"/>
      <c r="E1302"/>
      <c r="F1302" s="280"/>
      <c r="G1302"/>
      <c r="H1302" s="280"/>
      <c r="I1302"/>
      <c r="J1302" s="574"/>
      <c r="K1302" s="419"/>
      <c r="L1302" s="280"/>
      <c r="M1302"/>
      <c r="N1302" s="280"/>
      <c r="O1302"/>
      <c r="P1302" s="280"/>
      <c r="S1302"/>
      <c r="T1302"/>
    </row>
    <row r="1303" spans="1:20" x14ac:dyDescent="0.45">
      <c r="A1303" s="285"/>
      <c r="B1303" s="285"/>
      <c r="C1303" s="285"/>
      <c r="D1303" s="23"/>
      <c r="E1303"/>
      <c r="F1303" s="280"/>
      <c r="G1303"/>
      <c r="H1303" s="280"/>
      <c r="I1303"/>
      <c r="J1303" s="574"/>
      <c r="K1303" s="419"/>
      <c r="L1303" s="280"/>
      <c r="M1303"/>
      <c r="N1303" s="280"/>
      <c r="O1303"/>
      <c r="P1303" s="280"/>
      <c r="S1303"/>
      <c r="T1303"/>
    </row>
    <row r="1304" spans="1:20" x14ac:dyDescent="0.45">
      <c r="A1304" s="285"/>
      <c r="B1304" s="285"/>
      <c r="C1304" s="285"/>
      <c r="D1304" s="23"/>
      <c r="E1304"/>
      <c r="F1304" s="280"/>
      <c r="G1304"/>
      <c r="H1304" s="280"/>
      <c r="I1304"/>
      <c r="J1304" s="574"/>
      <c r="K1304" s="419"/>
      <c r="L1304" s="280"/>
      <c r="M1304"/>
      <c r="N1304" s="280"/>
      <c r="O1304"/>
      <c r="P1304" s="280"/>
      <c r="S1304"/>
      <c r="T1304"/>
    </row>
    <row r="1305" spans="1:20" x14ac:dyDescent="0.45">
      <c r="A1305" s="285"/>
      <c r="B1305" s="285"/>
      <c r="C1305" s="285"/>
      <c r="D1305" s="23"/>
      <c r="E1305"/>
      <c r="F1305" s="280"/>
      <c r="G1305"/>
      <c r="H1305" s="280"/>
      <c r="I1305"/>
      <c r="J1305" s="574"/>
      <c r="K1305" s="419"/>
      <c r="L1305" s="280"/>
      <c r="M1305"/>
      <c r="N1305" s="280"/>
      <c r="O1305"/>
      <c r="P1305" s="280"/>
      <c r="S1305"/>
      <c r="T1305"/>
    </row>
    <row r="1306" spans="1:20" x14ac:dyDescent="0.45">
      <c r="A1306" s="285"/>
      <c r="B1306" s="285"/>
      <c r="C1306" s="285"/>
      <c r="D1306" s="23"/>
      <c r="E1306"/>
      <c r="F1306" s="280"/>
      <c r="G1306"/>
      <c r="H1306" s="280"/>
      <c r="I1306"/>
      <c r="J1306" s="574"/>
      <c r="K1306" s="419"/>
      <c r="L1306" s="280"/>
      <c r="M1306"/>
      <c r="N1306" s="280"/>
      <c r="O1306"/>
      <c r="P1306" s="280"/>
      <c r="S1306"/>
      <c r="T1306"/>
    </row>
    <row r="1307" spans="1:20" x14ac:dyDescent="0.45">
      <c r="A1307" s="285"/>
      <c r="B1307" s="285"/>
      <c r="C1307" s="285"/>
      <c r="D1307" s="23"/>
      <c r="E1307"/>
      <c r="F1307" s="280"/>
      <c r="G1307"/>
      <c r="H1307" s="280"/>
      <c r="I1307"/>
      <c r="J1307" s="574"/>
      <c r="K1307" s="419"/>
      <c r="L1307" s="280"/>
      <c r="M1307"/>
      <c r="N1307" s="280"/>
      <c r="O1307"/>
      <c r="P1307" s="280"/>
      <c r="S1307"/>
      <c r="T1307"/>
    </row>
    <row r="1308" spans="1:20" x14ac:dyDescent="0.45">
      <c r="A1308" s="285"/>
      <c r="B1308" s="285"/>
      <c r="C1308" s="285"/>
      <c r="D1308" s="23"/>
      <c r="E1308"/>
      <c r="F1308" s="280"/>
      <c r="G1308"/>
      <c r="H1308" s="280"/>
      <c r="I1308"/>
      <c r="J1308" s="574"/>
      <c r="K1308" s="419"/>
      <c r="L1308" s="280"/>
      <c r="M1308"/>
      <c r="N1308" s="280"/>
      <c r="O1308"/>
      <c r="P1308" s="280"/>
      <c r="S1308"/>
      <c r="T1308"/>
    </row>
    <row r="1309" spans="1:20" x14ac:dyDescent="0.45">
      <c r="A1309" s="285"/>
      <c r="B1309" s="285"/>
      <c r="C1309" s="285"/>
      <c r="D1309" s="23"/>
      <c r="E1309"/>
      <c r="F1309" s="280"/>
      <c r="G1309"/>
      <c r="H1309" s="280"/>
      <c r="I1309"/>
      <c r="J1309" s="574"/>
      <c r="K1309" s="419"/>
      <c r="L1309" s="280"/>
      <c r="M1309"/>
      <c r="N1309" s="280"/>
      <c r="O1309"/>
      <c r="P1309" s="280"/>
      <c r="S1309"/>
      <c r="T1309"/>
    </row>
    <row r="1310" spans="1:20" x14ac:dyDescent="0.45">
      <c r="A1310" s="285"/>
      <c r="B1310" s="285"/>
      <c r="C1310" s="285"/>
      <c r="D1310" s="23"/>
      <c r="E1310"/>
      <c r="F1310" s="280"/>
      <c r="G1310"/>
      <c r="H1310" s="280"/>
      <c r="I1310"/>
      <c r="J1310" s="574"/>
      <c r="K1310" s="419"/>
      <c r="L1310" s="280"/>
      <c r="M1310"/>
      <c r="N1310" s="280"/>
      <c r="O1310"/>
      <c r="P1310" s="280"/>
      <c r="S1310"/>
      <c r="T1310"/>
    </row>
    <row r="1311" spans="1:20" x14ac:dyDescent="0.45">
      <c r="A1311" s="285"/>
      <c r="B1311" s="285"/>
      <c r="C1311" s="285"/>
      <c r="D1311" s="23"/>
      <c r="E1311"/>
      <c r="F1311" s="280"/>
      <c r="G1311"/>
      <c r="H1311" s="280"/>
      <c r="I1311"/>
      <c r="J1311" s="574"/>
      <c r="K1311" s="419"/>
      <c r="L1311" s="280"/>
      <c r="M1311"/>
      <c r="N1311" s="280"/>
      <c r="O1311"/>
      <c r="P1311" s="280"/>
      <c r="S1311"/>
      <c r="T1311"/>
    </row>
    <row r="1312" spans="1:20" x14ac:dyDescent="0.45">
      <c r="A1312" s="285"/>
      <c r="B1312" s="285"/>
      <c r="C1312" s="285"/>
      <c r="D1312" s="23"/>
      <c r="E1312"/>
      <c r="F1312" s="280"/>
      <c r="G1312"/>
      <c r="H1312" s="280"/>
      <c r="I1312"/>
      <c r="J1312" s="574"/>
      <c r="K1312" s="419"/>
      <c r="L1312" s="280"/>
      <c r="M1312"/>
      <c r="N1312" s="280"/>
      <c r="O1312"/>
      <c r="P1312" s="280"/>
      <c r="S1312"/>
      <c r="T1312"/>
    </row>
    <row r="1313" spans="1:20" x14ac:dyDescent="0.45">
      <c r="A1313" s="285"/>
      <c r="B1313" s="285"/>
      <c r="C1313" s="285"/>
      <c r="D1313" s="23"/>
      <c r="E1313"/>
      <c r="F1313" s="280"/>
      <c r="G1313"/>
      <c r="H1313" s="280"/>
      <c r="I1313"/>
      <c r="J1313" s="574"/>
      <c r="K1313" s="419"/>
      <c r="L1313" s="280"/>
      <c r="M1313"/>
      <c r="N1313" s="280"/>
      <c r="O1313"/>
      <c r="P1313" s="280"/>
      <c r="S1313"/>
      <c r="T1313"/>
    </row>
    <row r="1314" spans="1:20" x14ac:dyDescent="0.45">
      <c r="A1314" s="285"/>
      <c r="B1314" s="285"/>
      <c r="C1314" s="285"/>
      <c r="D1314" s="23"/>
      <c r="E1314"/>
      <c r="F1314" s="280"/>
      <c r="G1314"/>
      <c r="H1314" s="280"/>
      <c r="I1314"/>
      <c r="J1314" s="574"/>
      <c r="K1314" s="419"/>
      <c r="L1314" s="280"/>
      <c r="M1314"/>
      <c r="N1314" s="280"/>
      <c r="O1314"/>
      <c r="P1314" s="280"/>
      <c r="S1314"/>
      <c r="T1314"/>
    </row>
    <row r="1315" spans="1:20" x14ac:dyDescent="0.45">
      <c r="A1315" s="285"/>
      <c r="B1315" s="285"/>
      <c r="C1315" s="285"/>
      <c r="D1315" s="23"/>
      <c r="E1315"/>
      <c r="F1315" s="280"/>
      <c r="G1315"/>
      <c r="H1315" s="280"/>
      <c r="I1315"/>
      <c r="J1315" s="574"/>
      <c r="K1315" s="419"/>
      <c r="L1315" s="280"/>
      <c r="M1315"/>
      <c r="N1315" s="280"/>
      <c r="O1315"/>
      <c r="P1315" s="280"/>
      <c r="S1315"/>
      <c r="T1315"/>
    </row>
    <row r="1316" spans="1:20" x14ac:dyDescent="0.45">
      <c r="A1316" s="285"/>
      <c r="B1316" s="285"/>
      <c r="C1316" s="285"/>
      <c r="D1316" s="23"/>
      <c r="E1316"/>
      <c r="F1316" s="280"/>
      <c r="G1316"/>
      <c r="H1316" s="280"/>
      <c r="I1316"/>
      <c r="J1316" s="574"/>
      <c r="K1316" s="419"/>
      <c r="L1316" s="280"/>
      <c r="M1316"/>
      <c r="N1316" s="280"/>
      <c r="O1316"/>
      <c r="P1316" s="280"/>
      <c r="S1316"/>
      <c r="T1316"/>
    </row>
    <row r="1317" spans="1:20" x14ac:dyDescent="0.45">
      <c r="A1317" s="285"/>
      <c r="B1317" s="285"/>
      <c r="C1317" s="285"/>
      <c r="D1317" s="23"/>
      <c r="E1317"/>
      <c r="F1317" s="280"/>
      <c r="G1317"/>
      <c r="H1317" s="280"/>
      <c r="I1317"/>
      <c r="J1317" s="574"/>
      <c r="K1317" s="419"/>
      <c r="L1317" s="280"/>
      <c r="M1317"/>
      <c r="N1317" s="280"/>
      <c r="O1317"/>
      <c r="P1317" s="280"/>
      <c r="S1317"/>
      <c r="T1317"/>
    </row>
    <row r="1318" spans="1:20" x14ac:dyDescent="0.45">
      <c r="A1318" s="285"/>
      <c r="B1318" s="285"/>
      <c r="C1318" s="285"/>
      <c r="D1318" s="23"/>
      <c r="E1318"/>
      <c r="F1318" s="280"/>
      <c r="G1318"/>
      <c r="H1318" s="280"/>
      <c r="I1318"/>
      <c r="J1318" s="574"/>
      <c r="K1318" s="419"/>
      <c r="L1318" s="280"/>
      <c r="M1318"/>
      <c r="N1318" s="280"/>
      <c r="O1318"/>
      <c r="P1318" s="280"/>
      <c r="S1318"/>
      <c r="T1318"/>
    </row>
    <row r="1319" spans="1:20" x14ac:dyDescent="0.45">
      <c r="A1319" s="285"/>
      <c r="B1319" s="285"/>
      <c r="C1319" s="285"/>
      <c r="D1319" s="23"/>
      <c r="E1319"/>
      <c r="F1319" s="280"/>
      <c r="G1319"/>
      <c r="H1319" s="280"/>
      <c r="I1319"/>
      <c r="J1319" s="574"/>
      <c r="K1319" s="419"/>
      <c r="L1319" s="280"/>
      <c r="M1319"/>
      <c r="N1319" s="280"/>
      <c r="O1319"/>
      <c r="P1319" s="280"/>
      <c r="S1319"/>
      <c r="T1319"/>
    </row>
    <row r="1320" spans="1:20" x14ac:dyDescent="0.45">
      <c r="A1320" s="285"/>
      <c r="B1320" s="285"/>
      <c r="C1320" s="285"/>
      <c r="D1320" s="23"/>
      <c r="E1320"/>
      <c r="F1320" s="280"/>
      <c r="G1320"/>
      <c r="H1320" s="280"/>
      <c r="I1320"/>
      <c r="J1320" s="574"/>
      <c r="K1320" s="419"/>
      <c r="L1320" s="280"/>
      <c r="M1320"/>
      <c r="N1320" s="280"/>
      <c r="O1320"/>
      <c r="P1320" s="280"/>
      <c r="S1320"/>
      <c r="T1320"/>
    </row>
    <row r="1321" spans="1:20" x14ac:dyDescent="0.45">
      <c r="A1321" s="285"/>
      <c r="B1321" s="285"/>
      <c r="C1321" s="285"/>
      <c r="D1321" s="23"/>
      <c r="E1321"/>
      <c r="F1321" s="280"/>
      <c r="G1321"/>
      <c r="H1321" s="280"/>
      <c r="I1321"/>
      <c r="J1321" s="574"/>
      <c r="K1321" s="419"/>
      <c r="L1321" s="280"/>
      <c r="M1321"/>
      <c r="N1321" s="280"/>
      <c r="O1321"/>
      <c r="P1321" s="280"/>
      <c r="S1321"/>
      <c r="T1321"/>
    </row>
    <row r="1322" spans="1:20" x14ac:dyDescent="0.45">
      <c r="A1322" s="285"/>
      <c r="B1322" s="285"/>
      <c r="C1322" s="285"/>
      <c r="D1322" s="23"/>
      <c r="E1322"/>
      <c r="F1322" s="280"/>
      <c r="G1322"/>
      <c r="H1322" s="280"/>
      <c r="I1322"/>
      <c r="J1322" s="574"/>
      <c r="K1322" s="419"/>
      <c r="L1322" s="280"/>
      <c r="M1322"/>
      <c r="N1322" s="280"/>
      <c r="O1322"/>
      <c r="P1322" s="280"/>
      <c r="S1322"/>
      <c r="T1322"/>
    </row>
    <row r="1323" spans="1:20" x14ac:dyDescent="0.45">
      <c r="A1323" s="285"/>
      <c r="B1323" s="285"/>
      <c r="C1323" s="285"/>
      <c r="D1323" s="23"/>
      <c r="E1323"/>
      <c r="F1323" s="280"/>
      <c r="G1323"/>
      <c r="H1323" s="280"/>
      <c r="I1323"/>
      <c r="J1323" s="574"/>
      <c r="K1323" s="419"/>
      <c r="L1323" s="280"/>
      <c r="M1323"/>
      <c r="N1323" s="280"/>
      <c r="O1323"/>
      <c r="P1323" s="280"/>
      <c r="S1323"/>
      <c r="T1323"/>
    </row>
    <row r="1324" spans="1:20" x14ac:dyDescent="0.45">
      <c r="A1324" s="285"/>
      <c r="B1324" s="285"/>
      <c r="C1324" s="285"/>
      <c r="D1324" s="23"/>
      <c r="E1324"/>
      <c r="F1324" s="280"/>
      <c r="G1324"/>
      <c r="H1324" s="280"/>
      <c r="I1324"/>
      <c r="J1324" s="574"/>
      <c r="K1324" s="419"/>
      <c r="L1324" s="280"/>
      <c r="M1324"/>
      <c r="N1324" s="280"/>
      <c r="O1324"/>
      <c r="P1324" s="280"/>
      <c r="S1324"/>
      <c r="T1324"/>
    </row>
    <row r="1325" spans="1:20" x14ac:dyDescent="0.45">
      <c r="A1325" s="285"/>
      <c r="B1325" s="285"/>
      <c r="C1325" s="285"/>
      <c r="D1325" s="23"/>
      <c r="E1325"/>
      <c r="F1325" s="280"/>
      <c r="G1325"/>
      <c r="H1325" s="280"/>
      <c r="I1325"/>
      <c r="J1325" s="574"/>
      <c r="K1325" s="419"/>
      <c r="L1325" s="280"/>
      <c r="M1325"/>
      <c r="N1325" s="280"/>
      <c r="O1325"/>
      <c r="P1325" s="280"/>
      <c r="S1325"/>
      <c r="T1325"/>
    </row>
    <row r="1326" spans="1:20" x14ac:dyDescent="0.45">
      <c r="A1326" s="285"/>
      <c r="B1326" s="285"/>
      <c r="C1326" s="285"/>
      <c r="D1326" s="23"/>
      <c r="E1326"/>
      <c r="F1326" s="280"/>
      <c r="G1326"/>
      <c r="H1326" s="280"/>
      <c r="I1326"/>
      <c r="J1326" s="574"/>
      <c r="K1326" s="419"/>
      <c r="L1326" s="280"/>
      <c r="M1326"/>
      <c r="N1326" s="280"/>
      <c r="O1326"/>
      <c r="P1326" s="280"/>
      <c r="S1326"/>
      <c r="T1326"/>
    </row>
    <row r="1327" spans="1:20" x14ac:dyDescent="0.45">
      <c r="A1327" s="285"/>
      <c r="B1327" s="285"/>
      <c r="C1327" s="285"/>
      <c r="D1327" s="23"/>
      <c r="E1327"/>
      <c r="F1327" s="280"/>
      <c r="G1327"/>
      <c r="H1327" s="280"/>
      <c r="I1327"/>
      <c r="J1327" s="574"/>
      <c r="K1327" s="419"/>
      <c r="L1327" s="280"/>
      <c r="M1327"/>
      <c r="N1327" s="280"/>
      <c r="O1327"/>
      <c r="P1327" s="280"/>
      <c r="S1327"/>
      <c r="T1327"/>
    </row>
    <row r="1328" spans="1:20" x14ac:dyDescent="0.45">
      <c r="A1328" s="285"/>
      <c r="B1328" s="285"/>
      <c r="C1328" s="285"/>
      <c r="D1328" s="23"/>
      <c r="E1328"/>
      <c r="F1328" s="280"/>
      <c r="G1328"/>
      <c r="H1328" s="280"/>
      <c r="I1328"/>
      <c r="J1328" s="574"/>
      <c r="K1328" s="419"/>
      <c r="L1328" s="280"/>
      <c r="M1328"/>
      <c r="N1328" s="280"/>
      <c r="O1328"/>
      <c r="P1328" s="280"/>
      <c r="S1328"/>
      <c r="T1328"/>
    </row>
    <row r="1329" spans="1:20" x14ac:dyDescent="0.45">
      <c r="A1329" s="285"/>
      <c r="B1329" s="285"/>
      <c r="C1329" s="285"/>
      <c r="D1329" s="23"/>
      <c r="E1329"/>
      <c r="F1329" s="280"/>
      <c r="G1329"/>
      <c r="H1329" s="280"/>
      <c r="I1329"/>
      <c r="J1329" s="574"/>
      <c r="K1329" s="419"/>
      <c r="L1329" s="280"/>
      <c r="M1329"/>
      <c r="N1329" s="280"/>
      <c r="O1329"/>
      <c r="P1329" s="280"/>
      <c r="S1329"/>
      <c r="T1329"/>
    </row>
    <row r="1330" spans="1:20" x14ac:dyDescent="0.45">
      <c r="A1330" s="285"/>
      <c r="B1330" s="285"/>
      <c r="C1330" s="285"/>
      <c r="D1330" s="23"/>
      <c r="E1330"/>
      <c r="F1330" s="280"/>
      <c r="G1330"/>
      <c r="H1330" s="280"/>
      <c r="I1330"/>
      <c r="J1330" s="574"/>
      <c r="K1330" s="419"/>
      <c r="L1330" s="280"/>
      <c r="M1330"/>
      <c r="N1330" s="280"/>
      <c r="O1330"/>
      <c r="P1330" s="280"/>
      <c r="S1330"/>
      <c r="T1330"/>
    </row>
    <row r="1331" spans="1:20" x14ac:dyDescent="0.45">
      <c r="A1331" s="285"/>
      <c r="B1331" s="285"/>
      <c r="C1331" s="285"/>
      <c r="D1331" s="23"/>
      <c r="E1331"/>
      <c r="F1331" s="280"/>
      <c r="G1331"/>
      <c r="H1331" s="280"/>
      <c r="I1331"/>
      <c r="J1331" s="574"/>
      <c r="K1331" s="419"/>
      <c r="L1331" s="280"/>
      <c r="M1331"/>
      <c r="N1331" s="280"/>
      <c r="O1331"/>
      <c r="P1331" s="280"/>
      <c r="S1331"/>
      <c r="T1331"/>
    </row>
    <row r="1332" spans="1:20" x14ac:dyDescent="0.45">
      <c r="A1332" s="285"/>
      <c r="B1332" s="285"/>
      <c r="C1332" s="285"/>
      <c r="D1332" s="23"/>
      <c r="E1332"/>
      <c r="F1332" s="280"/>
      <c r="G1332"/>
      <c r="H1332" s="280"/>
      <c r="I1332"/>
      <c r="J1332" s="574"/>
      <c r="K1332" s="419"/>
      <c r="L1332" s="280"/>
      <c r="M1332"/>
      <c r="N1332" s="280"/>
      <c r="O1332"/>
      <c r="P1332" s="280"/>
      <c r="S1332"/>
      <c r="T1332"/>
    </row>
    <row r="1333" spans="1:20" x14ac:dyDescent="0.45">
      <c r="A1333" s="285"/>
      <c r="B1333" s="285"/>
      <c r="C1333" s="285"/>
      <c r="D1333" s="23"/>
      <c r="E1333"/>
      <c r="F1333" s="280"/>
      <c r="G1333"/>
      <c r="H1333" s="280"/>
      <c r="I1333"/>
      <c r="J1333" s="574"/>
      <c r="K1333" s="419"/>
      <c r="L1333" s="280"/>
      <c r="M1333"/>
      <c r="N1333" s="280"/>
      <c r="O1333"/>
      <c r="P1333" s="280"/>
      <c r="S1333"/>
      <c r="T1333"/>
    </row>
    <row r="1334" spans="1:20" x14ac:dyDescent="0.45">
      <c r="A1334" s="285"/>
      <c r="B1334" s="285"/>
      <c r="C1334" s="285"/>
      <c r="D1334" s="23"/>
      <c r="E1334"/>
      <c r="F1334" s="280"/>
      <c r="G1334"/>
      <c r="H1334" s="280"/>
      <c r="I1334"/>
      <c r="J1334" s="574"/>
      <c r="K1334" s="419"/>
      <c r="L1334" s="280"/>
      <c r="M1334"/>
      <c r="N1334" s="280"/>
      <c r="O1334"/>
      <c r="P1334" s="280"/>
      <c r="S1334"/>
      <c r="T1334"/>
    </row>
    <row r="1335" spans="1:20" x14ac:dyDescent="0.45">
      <c r="A1335" s="285"/>
      <c r="B1335" s="285"/>
      <c r="C1335" s="285"/>
      <c r="D1335" s="23"/>
      <c r="E1335"/>
      <c r="F1335" s="280"/>
      <c r="G1335"/>
      <c r="H1335" s="280"/>
      <c r="I1335"/>
      <c r="J1335" s="574"/>
      <c r="K1335" s="419"/>
      <c r="L1335" s="280"/>
      <c r="M1335"/>
      <c r="N1335" s="280"/>
      <c r="O1335"/>
      <c r="P1335" s="280"/>
      <c r="S1335"/>
      <c r="T1335"/>
    </row>
    <row r="1336" spans="1:20" x14ac:dyDescent="0.45">
      <c r="A1336" s="285"/>
      <c r="B1336" s="285"/>
      <c r="C1336" s="285"/>
      <c r="D1336" s="23"/>
      <c r="E1336"/>
      <c r="F1336" s="280"/>
      <c r="G1336"/>
      <c r="H1336" s="280"/>
      <c r="I1336"/>
      <c r="J1336" s="574"/>
      <c r="K1336" s="419"/>
      <c r="L1336" s="280"/>
      <c r="M1336"/>
      <c r="N1336" s="280"/>
      <c r="O1336"/>
      <c r="P1336" s="280"/>
      <c r="S1336"/>
      <c r="T1336"/>
    </row>
    <row r="1337" spans="1:20" x14ac:dyDescent="0.45">
      <c r="A1337" s="285"/>
      <c r="B1337" s="285"/>
      <c r="C1337" s="285"/>
      <c r="D1337" s="23"/>
      <c r="E1337"/>
      <c r="F1337" s="280"/>
      <c r="G1337"/>
      <c r="H1337" s="280"/>
      <c r="I1337"/>
      <c r="J1337" s="574"/>
      <c r="K1337" s="419"/>
      <c r="L1337" s="280"/>
      <c r="M1337"/>
      <c r="N1337" s="280"/>
      <c r="O1337"/>
      <c r="P1337" s="280"/>
      <c r="S1337"/>
      <c r="T1337"/>
    </row>
    <row r="1338" spans="1:20" x14ac:dyDescent="0.45">
      <c r="A1338" s="285"/>
      <c r="B1338" s="285"/>
      <c r="C1338" s="285"/>
      <c r="D1338" s="23"/>
      <c r="E1338"/>
      <c r="F1338" s="280"/>
      <c r="G1338"/>
      <c r="H1338" s="280"/>
      <c r="I1338"/>
      <c r="J1338" s="574"/>
      <c r="K1338" s="419"/>
      <c r="L1338" s="280"/>
      <c r="M1338"/>
      <c r="N1338" s="280"/>
      <c r="O1338"/>
      <c r="P1338" s="280"/>
      <c r="S1338"/>
      <c r="T1338"/>
    </row>
    <row r="1339" spans="1:20" x14ac:dyDescent="0.45">
      <c r="A1339" s="285"/>
      <c r="B1339" s="285"/>
      <c r="C1339" s="285"/>
      <c r="D1339" s="23"/>
      <c r="E1339"/>
      <c r="F1339" s="280"/>
      <c r="G1339"/>
      <c r="H1339" s="280"/>
      <c r="I1339"/>
      <c r="J1339" s="574"/>
      <c r="K1339" s="419"/>
      <c r="L1339" s="280"/>
      <c r="M1339"/>
      <c r="N1339" s="280"/>
      <c r="O1339"/>
      <c r="P1339" s="280"/>
      <c r="S1339"/>
      <c r="T1339"/>
    </row>
    <row r="1340" spans="1:20" x14ac:dyDescent="0.45">
      <c r="A1340" s="285"/>
      <c r="B1340" s="285"/>
      <c r="C1340" s="285"/>
      <c r="D1340" s="23"/>
      <c r="E1340"/>
      <c r="F1340" s="280"/>
      <c r="G1340"/>
      <c r="H1340" s="280"/>
      <c r="I1340"/>
      <c r="J1340" s="574"/>
      <c r="K1340" s="419"/>
      <c r="L1340" s="280"/>
      <c r="M1340"/>
      <c r="N1340" s="280"/>
      <c r="O1340"/>
      <c r="P1340" s="280"/>
      <c r="S1340"/>
      <c r="T1340"/>
    </row>
    <row r="1341" spans="1:20" x14ac:dyDescent="0.45">
      <c r="A1341" s="285"/>
      <c r="B1341" s="285"/>
      <c r="C1341" s="285"/>
      <c r="D1341" s="23"/>
      <c r="E1341"/>
      <c r="F1341" s="280"/>
      <c r="G1341"/>
      <c r="H1341" s="280"/>
      <c r="I1341"/>
      <c r="J1341" s="574"/>
      <c r="K1341" s="419"/>
      <c r="L1341" s="280"/>
      <c r="M1341"/>
      <c r="N1341" s="280"/>
      <c r="O1341"/>
      <c r="P1341" s="280"/>
      <c r="S1341"/>
      <c r="T1341"/>
    </row>
    <row r="1342" spans="1:20" x14ac:dyDescent="0.45">
      <c r="A1342" s="285"/>
      <c r="B1342" s="285"/>
      <c r="C1342" s="285"/>
      <c r="D1342" s="23"/>
      <c r="E1342"/>
      <c r="F1342" s="280"/>
      <c r="G1342"/>
      <c r="H1342" s="280"/>
      <c r="I1342"/>
      <c r="J1342" s="574"/>
      <c r="K1342" s="419"/>
      <c r="L1342" s="280"/>
      <c r="M1342"/>
      <c r="N1342" s="280"/>
      <c r="O1342"/>
      <c r="P1342" s="280"/>
      <c r="S1342"/>
      <c r="T1342"/>
    </row>
    <row r="1343" spans="1:20" x14ac:dyDescent="0.45">
      <c r="A1343" s="285"/>
      <c r="B1343" s="285"/>
      <c r="C1343" s="285"/>
      <c r="D1343" s="23"/>
      <c r="E1343"/>
      <c r="F1343" s="280"/>
      <c r="G1343"/>
      <c r="H1343" s="280"/>
      <c r="I1343"/>
      <c r="J1343" s="574"/>
      <c r="K1343" s="419"/>
      <c r="L1343" s="280"/>
      <c r="M1343"/>
      <c r="N1343" s="280"/>
      <c r="O1343"/>
      <c r="P1343" s="280"/>
      <c r="S1343"/>
      <c r="T1343"/>
    </row>
    <row r="1344" spans="1:20" x14ac:dyDescent="0.45">
      <c r="A1344" s="285"/>
      <c r="B1344" s="285"/>
      <c r="C1344" s="285"/>
      <c r="D1344" s="23"/>
      <c r="E1344"/>
      <c r="F1344" s="280"/>
      <c r="G1344"/>
      <c r="H1344" s="280"/>
      <c r="I1344"/>
      <c r="J1344" s="574"/>
      <c r="K1344" s="419"/>
      <c r="L1344" s="280"/>
      <c r="M1344"/>
      <c r="N1344" s="280"/>
      <c r="O1344"/>
      <c r="P1344" s="280"/>
      <c r="S1344"/>
      <c r="T1344"/>
    </row>
    <row r="1345" spans="1:20" x14ac:dyDescent="0.45">
      <c r="A1345" s="285"/>
      <c r="B1345" s="285"/>
      <c r="C1345" s="285"/>
      <c r="D1345" s="23"/>
      <c r="E1345"/>
      <c r="F1345" s="280"/>
      <c r="G1345"/>
      <c r="H1345" s="280"/>
      <c r="I1345"/>
      <c r="J1345" s="574"/>
      <c r="K1345" s="419"/>
      <c r="L1345" s="280"/>
      <c r="M1345"/>
      <c r="N1345" s="280"/>
      <c r="O1345"/>
      <c r="P1345" s="280"/>
      <c r="S1345"/>
      <c r="T1345"/>
    </row>
    <row r="1346" spans="1:20" x14ac:dyDescent="0.45">
      <c r="A1346" s="285"/>
      <c r="B1346" s="285"/>
      <c r="C1346" s="285"/>
      <c r="D1346" s="23"/>
      <c r="E1346"/>
      <c r="F1346" s="280"/>
      <c r="G1346"/>
      <c r="H1346" s="280"/>
      <c r="I1346"/>
      <c r="J1346" s="574"/>
      <c r="K1346" s="419"/>
      <c r="L1346" s="280"/>
      <c r="M1346"/>
      <c r="N1346" s="280"/>
      <c r="O1346"/>
      <c r="P1346" s="280"/>
      <c r="S1346"/>
      <c r="T1346"/>
    </row>
    <row r="1347" spans="1:20" x14ac:dyDescent="0.45">
      <c r="A1347" s="285"/>
      <c r="B1347" s="285"/>
      <c r="C1347" s="285"/>
      <c r="D1347" s="23"/>
      <c r="E1347"/>
      <c r="F1347" s="280"/>
      <c r="G1347"/>
      <c r="H1347" s="280"/>
      <c r="I1347"/>
      <c r="J1347" s="574"/>
      <c r="K1347" s="419"/>
      <c r="L1347" s="280"/>
      <c r="M1347"/>
      <c r="N1347" s="280"/>
      <c r="O1347"/>
      <c r="P1347" s="280"/>
      <c r="S1347"/>
      <c r="T1347"/>
    </row>
    <row r="1348" spans="1:20" x14ac:dyDescent="0.45">
      <c r="A1348" s="285"/>
      <c r="B1348" s="285"/>
      <c r="C1348" s="285"/>
      <c r="D1348" s="23"/>
      <c r="E1348"/>
      <c r="F1348" s="280"/>
      <c r="G1348"/>
      <c r="H1348" s="280"/>
      <c r="I1348"/>
      <c r="J1348" s="574"/>
      <c r="K1348" s="419"/>
      <c r="L1348" s="280"/>
      <c r="M1348"/>
      <c r="N1348" s="280"/>
      <c r="O1348"/>
      <c r="P1348" s="280"/>
      <c r="S1348"/>
      <c r="T1348"/>
    </row>
    <row r="1349" spans="1:20" x14ac:dyDescent="0.45">
      <c r="A1349" s="285"/>
      <c r="B1349" s="285"/>
      <c r="C1349" s="285"/>
      <c r="D1349" s="23"/>
      <c r="E1349"/>
      <c r="F1349" s="280"/>
      <c r="G1349"/>
      <c r="H1349" s="280"/>
      <c r="I1349"/>
      <c r="J1349" s="574"/>
      <c r="K1349" s="419"/>
      <c r="L1349" s="280"/>
      <c r="M1349"/>
      <c r="N1349" s="280"/>
      <c r="O1349"/>
      <c r="P1349" s="280"/>
      <c r="S1349"/>
      <c r="T1349"/>
    </row>
    <row r="1350" spans="1:20" x14ac:dyDescent="0.45">
      <c r="A1350" s="285"/>
      <c r="B1350" s="285"/>
      <c r="C1350" s="285"/>
      <c r="D1350" s="23"/>
      <c r="E1350"/>
      <c r="F1350" s="280"/>
      <c r="G1350"/>
      <c r="H1350" s="280"/>
      <c r="I1350"/>
      <c r="J1350" s="574"/>
      <c r="K1350" s="419"/>
      <c r="L1350" s="280"/>
      <c r="M1350"/>
      <c r="N1350" s="280"/>
      <c r="O1350"/>
      <c r="P1350" s="280"/>
      <c r="S1350"/>
      <c r="T1350"/>
    </row>
    <row r="1351" spans="1:20" x14ac:dyDescent="0.45">
      <c r="A1351" s="285"/>
      <c r="B1351" s="285"/>
      <c r="C1351" s="285"/>
      <c r="D1351" s="23"/>
      <c r="E1351"/>
      <c r="F1351" s="280"/>
      <c r="G1351"/>
      <c r="H1351" s="280"/>
      <c r="I1351"/>
      <c r="J1351" s="574"/>
      <c r="K1351" s="419"/>
      <c r="L1351" s="280"/>
      <c r="M1351"/>
      <c r="N1351" s="280"/>
      <c r="O1351"/>
      <c r="P1351" s="280"/>
      <c r="S1351"/>
      <c r="T1351"/>
    </row>
    <row r="1352" spans="1:20" x14ac:dyDescent="0.45">
      <c r="A1352" s="285"/>
      <c r="B1352" s="285"/>
      <c r="C1352" s="285"/>
      <c r="D1352" s="23"/>
      <c r="E1352"/>
      <c r="F1352" s="280"/>
      <c r="G1352"/>
      <c r="H1352" s="280"/>
      <c r="I1352"/>
      <c r="J1352" s="574"/>
      <c r="K1352" s="419"/>
      <c r="L1352" s="280"/>
      <c r="M1352"/>
      <c r="N1352" s="280"/>
      <c r="O1352"/>
      <c r="P1352" s="280"/>
      <c r="S1352"/>
      <c r="T1352"/>
    </row>
    <row r="1353" spans="1:20" x14ac:dyDescent="0.45">
      <c r="A1353" s="285"/>
      <c r="B1353" s="285"/>
      <c r="C1353" s="285"/>
      <c r="D1353" s="23"/>
      <c r="E1353"/>
      <c r="F1353" s="280"/>
      <c r="G1353"/>
      <c r="H1353" s="280"/>
      <c r="I1353"/>
      <c r="J1353" s="574"/>
      <c r="K1353" s="419"/>
      <c r="L1353" s="280"/>
      <c r="M1353"/>
      <c r="N1353" s="280"/>
      <c r="O1353"/>
      <c r="P1353" s="280"/>
      <c r="S1353"/>
      <c r="T1353"/>
    </row>
    <row r="1354" spans="1:20" x14ac:dyDescent="0.45">
      <c r="A1354" s="285"/>
      <c r="B1354" s="285"/>
      <c r="C1354" s="285"/>
      <c r="D1354" s="23"/>
      <c r="E1354"/>
      <c r="F1354" s="280"/>
      <c r="G1354"/>
      <c r="H1354" s="280"/>
      <c r="I1354"/>
      <c r="J1354" s="574"/>
      <c r="K1354" s="419"/>
      <c r="L1354" s="280"/>
      <c r="M1354"/>
      <c r="N1354" s="280"/>
      <c r="O1354"/>
      <c r="P1354" s="280"/>
      <c r="S1354"/>
      <c r="T1354"/>
    </row>
    <row r="1355" spans="1:20" x14ac:dyDescent="0.45">
      <c r="A1355" s="285"/>
      <c r="B1355" s="285"/>
      <c r="C1355" s="285"/>
      <c r="D1355" s="23"/>
      <c r="E1355"/>
      <c r="F1355" s="280"/>
      <c r="G1355"/>
      <c r="H1355" s="280"/>
      <c r="I1355"/>
      <c r="J1355" s="574"/>
      <c r="K1355" s="419"/>
      <c r="L1355" s="280"/>
      <c r="M1355"/>
      <c r="N1355" s="280"/>
      <c r="O1355"/>
      <c r="P1355" s="280"/>
      <c r="S1355"/>
      <c r="T1355"/>
    </row>
    <row r="1356" spans="1:20" x14ac:dyDescent="0.45">
      <c r="A1356" s="285"/>
      <c r="B1356" s="285"/>
      <c r="C1356" s="285"/>
      <c r="D1356" s="23"/>
      <c r="E1356"/>
      <c r="F1356" s="280"/>
      <c r="G1356"/>
      <c r="H1356" s="280"/>
      <c r="I1356"/>
      <c r="J1356" s="574"/>
      <c r="K1356" s="419"/>
      <c r="L1356" s="280"/>
      <c r="M1356"/>
      <c r="N1356" s="280"/>
      <c r="O1356"/>
      <c r="P1356" s="280"/>
      <c r="S1356"/>
      <c r="T1356"/>
    </row>
    <row r="1357" spans="1:20" x14ac:dyDescent="0.45">
      <c r="A1357" s="285"/>
      <c r="B1357" s="285"/>
      <c r="C1357" s="285"/>
      <c r="D1357" s="23"/>
      <c r="E1357"/>
      <c r="F1357" s="280"/>
      <c r="G1357"/>
      <c r="H1357" s="280"/>
      <c r="I1357"/>
      <c r="J1357" s="574"/>
      <c r="K1357" s="419"/>
      <c r="L1357" s="280"/>
      <c r="M1357"/>
      <c r="N1357" s="280"/>
      <c r="O1357"/>
      <c r="P1357" s="280"/>
      <c r="S1357"/>
      <c r="T1357"/>
    </row>
    <row r="1358" spans="1:20" x14ac:dyDescent="0.45">
      <c r="A1358" s="285"/>
      <c r="B1358" s="285"/>
      <c r="C1358" s="285"/>
      <c r="D1358" s="23"/>
      <c r="E1358"/>
      <c r="F1358" s="280"/>
      <c r="G1358"/>
      <c r="H1358" s="280"/>
      <c r="I1358"/>
      <c r="J1358" s="574"/>
      <c r="K1358" s="419"/>
      <c r="L1358" s="280"/>
      <c r="M1358"/>
      <c r="N1358" s="280"/>
      <c r="O1358"/>
      <c r="P1358" s="280"/>
      <c r="S1358"/>
      <c r="T1358"/>
    </row>
    <row r="1359" spans="1:20" x14ac:dyDescent="0.45">
      <c r="A1359" s="285"/>
      <c r="B1359" s="285"/>
      <c r="C1359" s="285"/>
      <c r="D1359" s="23"/>
      <c r="E1359"/>
      <c r="F1359" s="280"/>
      <c r="G1359"/>
      <c r="H1359" s="280"/>
      <c r="I1359"/>
      <c r="J1359" s="574"/>
      <c r="K1359" s="419"/>
      <c r="L1359" s="280"/>
      <c r="M1359"/>
      <c r="N1359" s="280"/>
      <c r="O1359"/>
      <c r="P1359" s="280"/>
      <c r="S1359"/>
      <c r="T1359"/>
    </row>
    <row r="1360" spans="1:20" x14ac:dyDescent="0.45">
      <c r="A1360" s="285"/>
      <c r="B1360" s="285"/>
      <c r="C1360" s="285"/>
      <c r="D1360" s="23"/>
      <c r="E1360"/>
      <c r="F1360" s="280"/>
      <c r="G1360"/>
      <c r="H1360" s="280"/>
      <c r="I1360"/>
      <c r="J1360" s="574"/>
      <c r="K1360" s="419"/>
      <c r="L1360" s="280"/>
      <c r="M1360"/>
      <c r="N1360" s="280"/>
      <c r="O1360"/>
      <c r="P1360" s="280"/>
      <c r="S1360"/>
      <c r="T1360"/>
    </row>
    <row r="1361" spans="1:20" x14ac:dyDescent="0.45">
      <c r="A1361" s="285"/>
      <c r="B1361" s="285"/>
      <c r="C1361" s="285"/>
      <c r="D1361" s="23"/>
      <c r="E1361"/>
      <c r="F1361" s="280"/>
      <c r="G1361"/>
      <c r="H1361" s="280"/>
      <c r="I1361"/>
      <c r="J1361" s="574"/>
      <c r="K1361" s="419"/>
      <c r="L1361" s="280"/>
      <c r="M1361"/>
      <c r="N1361" s="280"/>
      <c r="O1361"/>
      <c r="P1361" s="280"/>
      <c r="S1361"/>
      <c r="T1361"/>
    </row>
    <row r="1362" spans="1:20" x14ac:dyDescent="0.45">
      <c r="A1362" s="285"/>
      <c r="B1362" s="285"/>
      <c r="C1362" s="285"/>
      <c r="D1362" s="23"/>
      <c r="E1362"/>
      <c r="F1362" s="280"/>
      <c r="G1362"/>
      <c r="H1362" s="280"/>
      <c r="I1362"/>
      <c r="J1362" s="574"/>
      <c r="K1362" s="419"/>
      <c r="L1362" s="280"/>
      <c r="M1362"/>
      <c r="N1362" s="280"/>
      <c r="O1362"/>
      <c r="P1362" s="280"/>
      <c r="S1362"/>
      <c r="T1362"/>
    </row>
    <row r="1363" spans="1:20" x14ac:dyDescent="0.45">
      <c r="A1363" s="285"/>
      <c r="B1363" s="285"/>
      <c r="C1363" s="285"/>
      <c r="D1363" s="23"/>
      <c r="E1363"/>
      <c r="F1363" s="280"/>
      <c r="G1363"/>
      <c r="H1363" s="280"/>
      <c r="I1363"/>
      <c r="J1363" s="574"/>
      <c r="K1363" s="419"/>
      <c r="L1363" s="280"/>
      <c r="M1363"/>
      <c r="N1363" s="280"/>
      <c r="O1363"/>
      <c r="P1363" s="280"/>
      <c r="S1363"/>
      <c r="T1363"/>
    </row>
    <row r="1364" spans="1:20" x14ac:dyDescent="0.45">
      <c r="A1364" s="285"/>
      <c r="B1364" s="285"/>
      <c r="C1364" s="285"/>
      <c r="D1364" s="23"/>
      <c r="E1364"/>
      <c r="F1364" s="280"/>
      <c r="G1364"/>
      <c r="H1364" s="280"/>
      <c r="I1364"/>
      <c r="J1364" s="574"/>
      <c r="K1364" s="419"/>
      <c r="L1364" s="280"/>
      <c r="M1364"/>
      <c r="N1364" s="280"/>
      <c r="O1364"/>
      <c r="P1364" s="280"/>
      <c r="S1364"/>
      <c r="T1364"/>
    </row>
    <row r="1365" spans="1:20" x14ac:dyDescent="0.45">
      <c r="A1365" s="285"/>
      <c r="B1365" s="285"/>
      <c r="C1365" s="285"/>
      <c r="D1365" s="23"/>
      <c r="E1365"/>
      <c r="F1365" s="280"/>
      <c r="G1365"/>
      <c r="H1365" s="280"/>
      <c r="I1365"/>
      <c r="J1365" s="574"/>
      <c r="K1365" s="419"/>
      <c r="L1365" s="280"/>
      <c r="M1365"/>
      <c r="N1365" s="280"/>
      <c r="O1365"/>
      <c r="P1365" s="280"/>
      <c r="S1365"/>
      <c r="T1365"/>
    </row>
    <row r="1366" spans="1:20" x14ac:dyDescent="0.45">
      <c r="A1366" s="285"/>
      <c r="B1366" s="285"/>
      <c r="C1366" s="285"/>
      <c r="D1366" s="23"/>
      <c r="E1366"/>
      <c r="F1366" s="280"/>
      <c r="G1366"/>
      <c r="H1366" s="280"/>
      <c r="I1366"/>
      <c r="J1366" s="574"/>
      <c r="K1366" s="419"/>
      <c r="L1366" s="280"/>
      <c r="M1366"/>
      <c r="N1366" s="280"/>
      <c r="O1366"/>
      <c r="P1366" s="280"/>
      <c r="S1366"/>
      <c r="T1366"/>
    </row>
    <row r="1367" spans="1:20" x14ac:dyDescent="0.45">
      <c r="A1367" s="285"/>
      <c r="B1367" s="285"/>
      <c r="C1367" s="285"/>
      <c r="D1367" s="23"/>
      <c r="E1367"/>
      <c r="F1367" s="280"/>
      <c r="G1367"/>
      <c r="H1367" s="280"/>
      <c r="I1367"/>
      <c r="J1367" s="574"/>
      <c r="K1367" s="419"/>
      <c r="L1367" s="280"/>
      <c r="M1367"/>
      <c r="N1367" s="280"/>
      <c r="O1367"/>
      <c r="P1367" s="280"/>
      <c r="S1367"/>
      <c r="T1367"/>
    </row>
    <row r="1368" spans="1:20" x14ac:dyDescent="0.45">
      <c r="A1368" s="285"/>
      <c r="B1368" s="285"/>
      <c r="C1368" s="285"/>
      <c r="D1368" s="23"/>
      <c r="E1368"/>
      <c r="F1368" s="280"/>
      <c r="G1368"/>
      <c r="H1368" s="280"/>
      <c r="I1368"/>
      <c r="J1368" s="574"/>
      <c r="K1368" s="419"/>
      <c r="L1368" s="280"/>
      <c r="M1368"/>
      <c r="N1368" s="280"/>
      <c r="O1368"/>
      <c r="P1368" s="280"/>
      <c r="S1368"/>
      <c r="T1368"/>
    </row>
    <row r="1369" spans="1:20" x14ac:dyDescent="0.45">
      <c r="A1369" s="285"/>
      <c r="B1369" s="285"/>
      <c r="C1369" s="285"/>
      <c r="D1369" s="23"/>
      <c r="E1369"/>
      <c r="F1369" s="280"/>
      <c r="G1369"/>
      <c r="H1369" s="280"/>
      <c r="I1369"/>
      <c r="J1369" s="574"/>
      <c r="K1369" s="419"/>
      <c r="L1369" s="280"/>
      <c r="M1369"/>
      <c r="N1369" s="280"/>
      <c r="O1369"/>
      <c r="P1369" s="280"/>
      <c r="S1369"/>
      <c r="T1369"/>
    </row>
    <row r="1370" spans="1:20" x14ac:dyDescent="0.45">
      <c r="A1370" s="285"/>
      <c r="B1370" s="285"/>
      <c r="C1370" s="285"/>
      <c r="D1370" s="23"/>
      <c r="E1370"/>
      <c r="F1370" s="280"/>
      <c r="G1370"/>
      <c r="H1370" s="280"/>
      <c r="I1370"/>
      <c r="J1370" s="574"/>
      <c r="K1370" s="419"/>
      <c r="L1370" s="280"/>
      <c r="M1370"/>
      <c r="N1370" s="280"/>
      <c r="O1370"/>
      <c r="P1370" s="280"/>
      <c r="S1370"/>
      <c r="T1370"/>
    </row>
    <row r="1371" spans="1:20" x14ac:dyDescent="0.45">
      <c r="A1371" s="285"/>
      <c r="B1371" s="285"/>
      <c r="C1371" s="285"/>
      <c r="D1371" s="23"/>
      <c r="E1371"/>
      <c r="F1371" s="280"/>
      <c r="G1371"/>
      <c r="H1371" s="280"/>
      <c r="I1371"/>
      <c r="J1371" s="574"/>
      <c r="K1371" s="419"/>
      <c r="L1371" s="280"/>
      <c r="M1371"/>
      <c r="N1371" s="280"/>
      <c r="O1371"/>
      <c r="P1371" s="280"/>
      <c r="S1371"/>
      <c r="T1371"/>
    </row>
    <row r="1372" spans="1:20" x14ac:dyDescent="0.45">
      <c r="A1372" s="285"/>
      <c r="B1372" s="285"/>
      <c r="C1372" s="285"/>
      <c r="D1372" s="23"/>
      <c r="E1372"/>
      <c r="F1372" s="280"/>
      <c r="G1372"/>
      <c r="H1372" s="280"/>
      <c r="I1372"/>
      <c r="J1372" s="574"/>
      <c r="K1372" s="419"/>
      <c r="L1372" s="280"/>
      <c r="M1372"/>
      <c r="N1372" s="280"/>
      <c r="O1372"/>
      <c r="P1372" s="280"/>
      <c r="S1372"/>
      <c r="T1372"/>
    </row>
    <row r="1373" spans="1:20" x14ac:dyDescent="0.45">
      <c r="A1373" s="285"/>
      <c r="B1373" s="285"/>
      <c r="C1373" s="285"/>
      <c r="D1373" s="23"/>
      <c r="E1373"/>
      <c r="F1373" s="280"/>
      <c r="G1373"/>
      <c r="H1373" s="280"/>
      <c r="I1373"/>
      <c r="J1373" s="574"/>
      <c r="K1373" s="419"/>
      <c r="L1373" s="280"/>
      <c r="M1373"/>
      <c r="N1373" s="280"/>
      <c r="O1373"/>
      <c r="P1373" s="280"/>
      <c r="S1373"/>
      <c r="T1373"/>
    </row>
    <row r="1374" spans="1:20" x14ac:dyDescent="0.45">
      <c r="A1374" s="285"/>
      <c r="B1374" s="285"/>
      <c r="C1374" s="285"/>
      <c r="D1374" s="23"/>
      <c r="E1374"/>
      <c r="F1374" s="280"/>
      <c r="G1374"/>
      <c r="H1374" s="280"/>
      <c r="I1374"/>
      <c r="J1374" s="574"/>
      <c r="K1374" s="419"/>
      <c r="L1374" s="280"/>
      <c r="M1374"/>
      <c r="N1374" s="280"/>
      <c r="O1374"/>
      <c r="P1374" s="280"/>
      <c r="S1374"/>
      <c r="T1374"/>
    </row>
    <row r="1375" spans="1:20" x14ac:dyDescent="0.45">
      <c r="A1375" s="285"/>
      <c r="B1375" s="285"/>
      <c r="C1375" s="285"/>
      <c r="D1375" s="23"/>
      <c r="E1375"/>
      <c r="F1375" s="280"/>
      <c r="G1375"/>
      <c r="H1375" s="280"/>
      <c r="I1375"/>
      <c r="J1375" s="574"/>
      <c r="K1375" s="419"/>
      <c r="L1375" s="280"/>
      <c r="M1375"/>
      <c r="N1375" s="280"/>
      <c r="O1375"/>
      <c r="P1375" s="280"/>
      <c r="S1375"/>
      <c r="T1375"/>
    </row>
    <row r="1376" spans="1:20" x14ac:dyDescent="0.45">
      <c r="A1376" s="285"/>
      <c r="B1376" s="285"/>
      <c r="C1376" s="285"/>
      <c r="D1376" s="23"/>
      <c r="E1376"/>
      <c r="F1376" s="280"/>
      <c r="G1376"/>
      <c r="H1376" s="280"/>
      <c r="I1376"/>
      <c r="J1376" s="574"/>
      <c r="K1376" s="419"/>
      <c r="L1376" s="280"/>
      <c r="M1376"/>
      <c r="N1376" s="280"/>
      <c r="O1376"/>
      <c r="P1376" s="280"/>
      <c r="S1376"/>
      <c r="T1376"/>
    </row>
    <row r="1377" spans="1:20" x14ac:dyDescent="0.45">
      <c r="A1377" s="285"/>
      <c r="B1377" s="285"/>
      <c r="C1377" s="285"/>
      <c r="D1377" s="23"/>
      <c r="E1377"/>
      <c r="F1377" s="280"/>
      <c r="G1377"/>
      <c r="H1377" s="280"/>
      <c r="I1377"/>
      <c r="J1377" s="574"/>
      <c r="K1377" s="419"/>
      <c r="L1377" s="280"/>
      <c r="M1377"/>
      <c r="N1377" s="280"/>
      <c r="O1377"/>
      <c r="P1377" s="280"/>
      <c r="S1377"/>
      <c r="T1377"/>
    </row>
    <row r="1378" spans="1:20" x14ac:dyDescent="0.45">
      <c r="A1378" s="285"/>
      <c r="B1378" s="285"/>
      <c r="C1378" s="285"/>
      <c r="D1378" s="23"/>
      <c r="E1378"/>
      <c r="F1378" s="280"/>
      <c r="G1378"/>
      <c r="H1378" s="280"/>
      <c r="I1378"/>
      <c r="J1378" s="574"/>
      <c r="K1378" s="419"/>
      <c r="L1378" s="280"/>
      <c r="M1378"/>
      <c r="N1378" s="280"/>
      <c r="O1378"/>
      <c r="P1378" s="280"/>
      <c r="S1378"/>
      <c r="T1378"/>
    </row>
    <row r="1379" spans="1:20" x14ac:dyDescent="0.45">
      <c r="A1379" s="285"/>
      <c r="B1379" s="285"/>
      <c r="C1379" s="285"/>
      <c r="D1379" s="23"/>
      <c r="E1379"/>
      <c r="F1379" s="280"/>
      <c r="G1379"/>
      <c r="H1379" s="280"/>
      <c r="I1379"/>
      <c r="J1379" s="574"/>
      <c r="K1379" s="419"/>
      <c r="L1379" s="280"/>
      <c r="M1379"/>
      <c r="N1379" s="280"/>
      <c r="O1379"/>
      <c r="P1379" s="280"/>
      <c r="S1379"/>
      <c r="T1379"/>
    </row>
    <row r="1380" spans="1:20" x14ac:dyDescent="0.45">
      <c r="A1380" s="285"/>
      <c r="B1380" s="285"/>
      <c r="C1380" s="285"/>
      <c r="D1380" s="23"/>
      <c r="E1380"/>
      <c r="F1380" s="280"/>
      <c r="G1380"/>
      <c r="H1380" s="280"/>
      <c r="I1380"/>
      <c r="J1380" s="574"/>
      <c r="K1380" s="419"/>
      <c r="L1380" s="280"/>
      <c r="M1380"/>
      <c r="N1380" s="280"/>
      <c r="O1380"/>
      <c r="P1380" s="280"/>
      <c r="S1380"/>
      <c r="T1380"/>
    </row>
    <row r="1381" spans="1:20" x14ac:dyDescent="0.45">
      <c r="A1381" s="285"/>
      <c r="B1381" s="285"/>
      <c r="C1381" s="285"/>
      <c r="D1381" s="23"/>
      <c r="E1381"/>
      <c r="F1381" s="280"/>
      <c r="G1381"/>
      <c r="H1381" s="280"/>
      <c r="I1381"/>
      <c r="J1381" s="574"/>
      <c r="K1381" s="419"/>
      <c r="L1381" s="280"/>
      <c r="M1381"/>
      <c r="N1381" s="280"/>
      <c r="O1381"/>
      <c r="P1381" s="280"/>
      <c r="S1381"/>
      <c r="T1381"/>
    </row>
    <row r="1382" spans="1:20" x14ac:dyDescent="0.45">
      <c r="A1382" s="285"/>
      <c r="B1382" s="285"/>
      <c r="C1382" s="285"/>
      <c r="D1382" s="23"/>
      <c r="E1382"/>
      <c r="F1382" s="280"/>
      <c r="G1382"/>
      <c r="H1382" s="280"/>
      <c r="I1382"/>
      <c r="J1382" s="574"/>
      <c r="K1382" s="419"/>
      <c r="L1382" s="280"/>
      <c r="M1382"/>
      <c r="N1382" s="280"/>
      <c r="O1382"/>
      <c r="P1382" s="280"/>
      <c r="S1382"/>
      <c r="T1382"/>
    </row>
    <row r="1383" spans="1:20" x14ac:dyDescent="0.45">
      <c r="A1383" s="285"/>
      <c r="B1383" s="285"/>
      <c r="C1383" s="285"/>
      <c r="D1383" s="23"/>
      <c r="E1383"/>
      <c r="F1383" s="280"/>
      <c r="G1383"/>
      <c r="H1383" s="280"/>
      <c r="I1383"/>
      <c r="J1383" s="574"/>
      <c r="K1383" s="419"/>
      <c r="L1383" s="280"/>
      <c r="M1383"/>
      <c r="N1383" s="280"/>
      <c r="O1383"/>
      <c r="P1383" s="280"/>
      <c r="S1383"/>
      <c r="T1383"/>
    </row>
    <row r="1384" spans="1:20" x14ac:dyDescent="0.45">
      <c r="A1384" s="285"/>
      <c r="B1384" s="285"/>
      <c r="C1384" s="285"/>
      <c r="D1384" s="23"/>
      <c r="E1384"/>
      <c r="F1384" s="280"/>
      <c r="G1384"/>
      <c r="H1384" s="280"/>
      <c r="I1384"/>
      <c r="J1384" s="574"/>
      <c r="K1384" s="419"/>
      <c r="L1384" s="280"/>
      <c r="M1384"/>
      <c r="N1384" s="280"/>
      <c r="O1384"/>
      <c r="P1384" s="280"/>
      <c r="S1384"/>
      <c r="T1384"/>
    </row>
    <row r="1385" spans="1:20" x14ac:dyDescent="0.45">
      <c r="A1385" s="285"/>
      <c r="B1385" s="285"/>
      <c r="C1385" s="285"/>
      <c r="D1385" s="23"/>
      <c r="E1385"/>
      <c r="F1385" s="280"/>
      <c r="G1385"/>
      <c r="H1385" s="280"/>
      <c r="I1385"/>
      <c r="J1385" s="574"/>
      <c r="K1385" s="419"/>
      <c r="L1385" s="280"/>
      <c r="M1385"/>
      <c r="N1385" s="280"/>
      <c r="O1385"/>
      <c r="P1385" s="280"/>
      <c r="S1385"/>
      <c r="T1385"/>
    </row>
    <row r="1386" spans="1:20" x14ac:dyDescent="0.45">
      <c r="A1386" s="285"/>
      <c r="B1386" s="285"/>
      <c r="C1386" s="285"/>
      <c r="D1386" s="23"/>
      <c r="E1386"/>
      <c r="F1386" s="280"/>
      <c r="G1386"/>
      <c r="H1386" s="280"/>
      <c r="I1386"/>
      <c r="J1386" s="574"/>
      <c r="K1386" s="419"/>
      <c r="L1386" s="280"/>
      <c r="M1386"/>
      <c r="N1386" s="280"/>
      <c r="O1386"/>
      <c r="P1386" s="280"/>
      <c r="S1386"/>
      <c r="T1386"/>
    </row>
    <row r="1387" spans="1:20" x14ac:dyDescent="0.45">
      <c r="A1387" s="285"/>
      <c r="B1387" s="285"/>
      <c r="C1387" s="285"/>
      <c r="D1387" s="23"/>
      <c r="E1387"/>
      <c r="F1387" s="280"/>
      <c r="G1387"/>
      <c r="H1387" s="280"/>
      <c r="I1387"/>
      <c r="J1387" s="574"/>
      <c r="K1387" s="419"/>
      <c r="L1387" s="280"/>
      <c r="M1387"/>
      <c r="N1387" s="280"/>
      <c r="O1387"/>
      <c r="P1387" s="280"/>
      <c r="S1387"/>
      <c r="T1387"/>
    </row>
    <row r="1388" spans="1:20" x14ac:dyDescent="0.45">
      <c r="A1388" s="285"/>
      <c r="B1388" s="285"/>
      <c r="C1388" s="285"/>
      <c r="D1388" s="23"/>
      <c r="E1388"/>
      <c r="F1388" s="280"/>
      <c r="G1388"/>
      <c r="H1388" s="280"/>
      <c r="I1388"/>
      <c r="J1388" s="574"/>
      <c r="K1388" s="419"/>
      <c r="L1388" s="280"/>
      <c r="M1388"/>
      <c r="N1388" s="280"/>
      <c r="O1388"/>
      <c r="P1388" s="280"/>
      <c r="S1388"/>
      <c r="T1388"/>
    </row>
    <row r="1389" spans="1:20" x14ac:dyDescent="0.45">
      <c r="A1389" s="285"/>
      <c r="B1389" s="285"/>
      <c r="C1389" s="285"/>
      <c r="D1389" s="23"/>
      <c r="E1389"/>
      <c r="F1389" s="280"/>
      <c r="G1389"/>
      <c r="H1389" s="280"/>
      <c r="I1389"/>
      <c r="J1389" s="574"/>
      <c r="K1389" s="419"/>
      <c r="L1389" s="280"/>
      <c r="M1389"/>
      <c r="N1389" s="280"/>
      <c r="O1389"/>
      <c r="P1389" s="280"/>
      <c r="S1389"/>
      <c r="T1389"/>
    </row>
    <row r="1390" spans="1:20" x14ac:dyDescent="0.45">
      <c r="A1390" s="285"/>
      <c r="B1390" s="285"/>
      <c r="C1390" s="285"/>
      <c r="D1390" s="23"/>
      <c r="E1390"/>
      <c r="F1390" s="280"/>
      <c r="G1390"/>
      <c r="H1390" s="280"/>
      <c r="I1390"/>
      <c r="J1390" s="574"/>
      <c r="K1390" s="419"/>
      <c r="L1390" s="280"/>
      <c r="M1390"/>
      <c r="N1390" s="280"/>
      <c r="O1390"/>
      <c r="P1390" s="280"/>
      <c r="S1390"/>
      <c r="T1390"/>
    </row>
    <row r="1391" spans="1:20" x14ac:dyDescent="0.45">
      <c r="A1391" s="285"/>
      <c r="B1391" s="285"/>
      <c r="C1391" s="285"/>
      <c r="D1391" s="23"/>
      <c r="E1391"/>
      <c r="F1391" s="280"/>
      <c r="G1391"/>
      <c r="H1391" s="280"/>
      <c r="I1391"/>
      <c r="J1391" s="574"/>
      <c r="K1391" s="419"/>
      <c r="L1391" s="280"/>
      <c r="M1391"/>
      <c r="N1391" s="280"/>
      <c r="O1391"/>
      <c r="P1391" s="280"/>
      <c r="S1391"/>
      <c r="T1391"/>
    </row>
    <row r="1392" spans="1:20" x14ac:dyDescent="0.45">
      <c r="A1392" s="285"/>
      <c r="B1392" s="285"/>
      <c r="C1392" s="285"/>
      <c r="D1392" s="23"/>
      <c r="E1392"/>
      <c r="F1392" s="280"/>
      <c r="G1392"/>
      <c r="H1392" s="280"/>
      <c r="I1392"/>
      <c r="J1392" s="574"/>
      <c r="K1392" s="419"/>
      <c r="L1392" s="280"/>
      <c r="M1392"/>
      <c r="N1392" s="280"/>
      <c r="O1392"/>
      <c r="P1392" s="280"/>
      <c r="S1392"/>
      <c r="T1392"/>
    </row>
    <row r="1393" spans="1:20" x14ac:dyDescent="0.45">
      <c r="A1393" s="285"/>
      <c r="B1393" s="285"/>
      <c r="C1393" s="285"/>
      <c r="D1393" s="23"/>
      <c r="E1393"/>
      <c r="F1393" s="280"/>
      <c r="G1393"/>
      <c r="H1393" s="280"/>
      <c r="I1393"/>
      <c r="J1393" s="574"/>
      <c r="K1393" s="419"/>
      <c r="L1393" s="280"/>
      <c r="M1393"/>
      <c r="N1393" s="280"/>
      <c r="O1393"/>
      <c r="P1393" s="280"/>
      <c r="S1393"/>
      <c r="T1393"/>
    </row>
    <row r="1394" spans="1:20" x14ac:dyDescent="0.45">
      <c r="A1394" s="285"/>
      <c r="B1394" s="285"/>
      <c r="C1394" s="285"/>
      <c r="D1394" s="23"/>
      <c r="E1394"/>
      <c r="F1394" s="280"/>
      <c r="G1394"/>
      <c r="H1394" s="280"/>
      <c r="I1394"/>
      <c r="J1394" s="574"/>
      <c r="K1394" s="419"/>
      <c r="L1394" s="280"/>
      <c r="M1394"/>
      <c r="N1394" s="280"/>
      <c r="O1394"/>
      <c r="P1394" s="280"/>
      <c r="S1394"/>
      <c r="T1394"/>
    </row>
    <row r="1395" spans="1:20" x14ac:dyDescent="0.45">
      <c r="A1395" s="285"/>
      <c r="B1395" s="285"/>
      <c r="C1395" s="285"/>
      <c r="D1395" s="23"/>
      <c r="E1395"/>
      <c r="F1395" s="280"/>
      <c r="G1395"/>
      <c r="H1395" s="280"/>
      <c r="I1395"/>
      <c r="J1395" s="574"/>
      <c r="K1395" s="419"/>
      <c r="L1395" s="280"/>
      <c r="M1395"/>
      <c r="N1395" s="280"/>
      <c r="O1395"/>
      <c r="P1395" s="280"/>
      <c r="S1395"/>
      <c r="T1395"/>
    </row>
    <row r="1396" spans="1:20" x14ac:dyDescent="0.45">
      <c r="A1396" s="285"/>
      <c r="B1396" s="285"/>
      <c r="C1396" s="285"/>
      <c r="D1396" s="23"/>
      <c r="E1396"/>
      <c r="F1396" s="280"/>
      <c r="G1396"/>
      <c r="H1396" s="280"/>
      <c r="I1396"/>
      <c r="J1396" s="574"/>
      <c r="K1396" s="419"/>
      <c r="L1396" s="280"/>
      <c r="M1396"/>
      <c r="N1396" s="280"/>
      <c r="O1396"/>
      <c r="P1396" s="280"/>
      <c r="S1396"/>
      <c r="T1396"/>
    </row>
    <row r="1397" spans="1:20" x14ac:dyDescent="0.45">
      <c r="A1397" s="285"/>
      <c r="B1397" s="285"/>
      <c r="C1397" s="285"/>
      <c r="D1397" s="23"/>
      <c r="E1397"/>
      <c r="F1397" s="280"/>
      <c r="G1397"/>
      <c r="H1397" s="280"/>
      <c r="I1397"/>
      <c r="J1397" s="574"/>
      <c r="K1397" s="419"/>
      <c r="L1397" s="280"/>
      <c r="M1397"/>
      <c r="N1397" s="280"/>
      <c r="O1397"/>
      <c r="P1397" s="280"/>
      <c r="S1397"/>
      <c r="T1397"/>
    </row>
    <row r="1398" spans="1:20" x14ac:dyDescent="0.45">
      <c r="A1398" s="285"/>
      <c r="B1398" s="285"/>
      <c r="C1398" s="285"/>
      <c r="D1398" s="23"/>
      <c r="E1398"/>
      <c r="F1398" s="280"/>
      <c r="G1398"/>
      <c r="H1398" s="280"/>
      <c r="I1398"/>
      <c r="J1398" s="574"/>
      <c r="K1398" s="419"/>
      <c r="L1398" s="280"/>
      <c r="M1398"/>
      <c r="N1398" s="280"/>
      <c r="O1398"/>
      <c r="P1398" s="280"/>
      <c r="S1398"/>
      <c r="T1398"/>
    </row>
    <row r="1399" spans="1:20" x14ac:dyDescent="0.45">
      <c r="A1399" s="285"/>
      <c r="B1399" s="285"/>
      <c r="C1399" s="285"/>
      <c r="D1399" s="23"/>
      <c r="E1399"/>
      <c r="F1399" s="280"/>
      <c r="G1399"/>
      <c r="H1399" s="280"/>
      <c r="I1399"/>
      <c r="J1399" s="574"/>
      <c r="K1399" s="419"/>
      <c r="L1399" s="280"/>
      <c r="M1399"/>
      <c r="N1399" s="280"/>
      <c r="O1399"/>
      <c r="P1399" s="280"/>
      <c r="S1399"/>
      <c r="T1399"/>
    </row>
    <row r="1400" spans="1:20" x14ac:dyDescent="0.45">
      <c r="A1400" s="285"/>
      <c r="B1400" s="285"/>
      <c r="C1400" s="285"/>
      <c r="D1400" s="23"/>
      <c r="E1400"/>
      <c r="F1400" s="280"/>
      <c r="G1400"/>
      <c r="H1400" s="280"/>
      <c r="I1400"/>
      <c r="J1400" s="574"/>
      <c r="K1400" s="419"/>
      <c r="L1400" s="280"/>
      <c r="M1400"/>
      <c r="N1400" s="280"/>
      <c r="O1400"/>
      <c r="P1400" s="280"/>
      <c r="S1400"/>
      <c r="T1400"/>
    </row>
    <row r="1401" spans="1:20" x14ac:dyDescent="0.45">
      <c r="A1401" s="285"/>
      <c r="B1401" s="285"/>
      <c r="C1401" s="285"/>
      <c r="D1401" s="23"/>
      <c r="E1401"/>
      <c r="F1401" s="280"/>
      <c r="G1401"/>
      <c r="H1401" s="280"/>
      <c r="I1401"/>
      <c r="J1401" s="574"/>
      <c r="K1401" s="419"/>
      <c r="L1401" s="280"/>
      <c r="M1401"/>
      <c r="N1401" s="280"/>
      <c r="O1401"/>
      <c r="P1401" s="280"/>
      <c r="S1401"/>
      <c r="T1401"/>
    </row>
    <row r="1402" spans="1:20" x14ac:dyDescent="0.45">
      <c r="A1402" s="285"/>
      <c r="B1402" s="285"/>
      <c r="C1402" s="285"/>
      <c r="D1402" s="23"/>
      <c r="E1402"/>
      <c r="F1402" s="280"/>
      <c r="G1402"/>
      <c r="H1402" s="280"/>
      <c r="I1402"/>
      <c r="J1402" s="574"/>
      <c r="K1402" s="419"/>
      <c r="L1402" s="280"/>
      <c r="M1402"/>
      <c r="N1402" s="280"/>
      <c r="O1402"/>
      <c r="P1402" s="280"/>
      <c r="S1402"/>
      <c r="T1402"/>
    </row>
    <row r="1403" spans="1:20" x14ac:dyDescent="0.45">
      <c r="A1403" s="285"/>
      <c r="B1403" s="285"/>
      <c r="C1403" s="285"/>
      <c r="D1403" s="23"/>
      <c r="E1403"/>
      <c r="F1403" s="280"/>
      <c r="G1403"/>
      <c r="H1403" s="280"/>
      <c r="I1403"/>
      <c r="J1403" s="574"/>
      <c r="K1403" s="419"/>
      <c r="L1403" s="280"/>
      <c r="M1403"/>
      <c r="N1403" s="280"/>
      <c r="O1403"/>
      <c r="P1403" s="280"/>
      <c r="S1403"/>
      <c r="T1403"/>
    </row>
    <row r="1404" spans="1:20" x14ac:dyDescent="0.45">
      <c r="A1404" s="285"/>
      <c r="B1404" s="285"/>
      <c r="C1404" s="285"/>
      <c r="D1404" s="23"/>
      <c r="E1404"/>
      <c r="F1404" s="280"/>
      <c r="G1404"/>
      <c r="H1404" s="280"/>
      <c r="I1404"/>
      <c r="J1404" s="574"/>
      <c r="K1404" s="419"/>
      <c r="L1404" s="280"/>
      <c r="M1404"/>
      <c r="N1404" s="280"/>
      <c r="O1404"/>
      <c r="P1404" s="280"/>
      <c r="S1404"/>
      <c r="T1404"/>
    </row>
    <row r="1405" spans="1:20" x14ac:dyDescent="0.45">
      <c r="A1405" s="285"/>
      <c r="B1405" s="285"/>
      <c r="C1405" s="285"/>
      <c r="D1405" s="23"/>
      <c r="E1405"/>
      <c r="F1405" s="280"/>
      <c r="G1405"/>
      <c r="H1405" s="280"/>
      <c r="I1405"/>
      <c r="J1405" s="574"/>
      <c r="K1405" s="419"/>
      <c r="L1405" s="280"/>
      <c r="M1405"/>
      <c r="N1405" s="280"/>
      <c r="O1405"/>
      <c r="P1405" s="280"/>
      <c r="S1405"/>
      <c r="T1405"/>
    </row>
    <row r="1406" spans="1:20" x14ac:dyDescent="0.45">
      <c r="A1406" s="285"/>
      <c r="B1406" s="285"/>
      <c r="C1406" s="285"/>
      <c r="D1406" s="23"/>
      <c r="E1406"/>
      <c r="F1406" s="280"/>
      <c r="G1406"/>
      <c r="H1406" s="280"/>
      <c r="I1406"/>
      <c r="J1406" s="574"/>
      <c r="K1406" s="419"/>
      <c r="L1406" s="280"/>
      <c r="M1406"/>
      <c r="N1406" s="280"/>
      <c r="O1406"/>
      <c r="P1406" s="280"/>
      <c r="S1406"/>
      <c r="T1406"/>
    </row>
    <row r="1407" spans="1:20" x14ac:dyDescent="0.45">
      <c r="A1407" s="285"/>
      <c r="B1407" s="285"/>
      <c r="C1407" s="285"/>
      <c r="D1407" s="23"/>
      <c r="E1407"/>
      <c r="F1407" s="280"/>
      <c r="G1407"/>
      <c r="H1407" s="280"/>
      <c r="I1407"/>
      <c r="J1407" s="574"/>
      <c r="K1407" s="419"/>
      <c r="L1407" s="280"/>
      <c r="M1407"/>
      <c r="N1407" s="280"/>
      <c r="O1407"/>
      <c r="P1407" s="280"/>
      <c r="S1407"/>
      <c r="T1407"/>
    </row>
    <row r="1408" spans="1:20" x14ac:dyDescent="0.45">
      <c r="A1408" s="285"/>
      <c r="B1408" s="285"/>
      <c r="C1408" s="285"/>
      <c r="D1408" s="23"/>
      <c r="E1408"/>
      <c r="F1408" s="280"/>
      <c r="G1408"/>
      <c r="H1408" s="280"/>
      <c r="I1408"/>
      <c r="J1408" s="574"/>
      <c r="K1408" s="419"/>
      <c r="L1408" s="280"/>
      <c r="M1408"/>
      <c r="N1408" s="280"/>
      <c r="O1408"/>
      <c r="P1408" s="280"/>
      <c r="S1408"/>
      <c r="T1408"/>
    </row>
    <row r="1409" spans="1:20" x14ac:dyDescent="0.45">
      <c r="A1409" s="285"/>
      <c r="B1409" s="285"/>
      <c r="C1409" s="285"/>
      <c r="D1409" s="23"/>
      <c r="E1409"/>
      <c r="F1409" s="280"/>
      <c r="G1409"/>
      <c r="H1409" s="280"/>
      <c r="I1409"/>
      <c r="J1409" s="574"/>
      <c r="K1409" s="419"/>
      <c r="L1409" s="280"/>
      <c r="M1409"/>
      <c r="N1409" s="280"/>
      <c r="O1409"/>
      <c r="P1409" s="280"/>
      <c r="S1409"/>
      <c r="T1409"/>
    </row>
    <row r="1410" spans="1:20" x14ac:dyDescent="0.45">
      <c r="A1410" s="285"/>
      <c r="B1410" s="285"/>
      <c r="C1410" s="285"/>
      <c r="D1410" s="23"/>
      <c r="E1410"/>
      <c r="F1410" s="280"/>
      <c r="G1410"/>
      <c r="H1410" s="280"/>
      <c r="I1410"/>
      <c r="J1410" s="574"/>
      <c r="K1410" s="419"/>
      <c r="L1410" s="280"/>
      <c r="M1410"/>
      <c r="N1410" s="280"/>
      <c r="O1410"/>
      <c r="P1410" s="280"/>
      <c r="S1410"/>
      <c r="T1410"/>
    </row>
    <row r="1411" spans="1:20" x14ac:dyDescent="0.45">
      <c r="A1411" s="285"/>
      <c r="B1411" s="285"/>
      <c r="C1411" s="285"/>
      <c r="D1411" s="23"/>
      <c r="E1411"/>
      <c r="F1411" s="280"/>
      <c r="G1411"/>
      <c r="H1411" s="280"/>
      <c r="I1411"/>
      <c r="J1411" s="574"/>
      <c r="K1411" s="419"/>
      <c r="L1411" s="280"/>
      <c r="M1411"/>
      <c r="N1411" s="280"/>
      <c r="O1411"/>
      <c r="P1411" s="280"/>
      <c r="S1411"/>
      <c r="T1411"/>
    </row>
    <row r="1412" spans="1:20" x14ac:dyDescent="0.45">
      <c r="A1412" s="285"/>
      <c r="B1412" s="285"/>
      <c r="C1412" s="285"/>
      <c r="D1412" s="23"/>
      <c r="E1412"/>
      <c r="F1412" s="280"/>
      <c r="G1412"/>
      <c r="H1412" s="280"/>
      <c r="I1412"/>
      <c r="J1412" s="574"/>
      <c r="K1412" s="419"/>
      <c r="L1412" s="280"/>
      <c r="M1412"/>
      <c r="N1412" s="280"/>
      <c r="O1412"/>
      <c r="P1412" s="280"/>
      <c r="S1412"/>
      <c r="T1412"/>
    </row>
    <row r="1413" spans="1:20" x14ac:dyDescent="0.45">
      <c r="A1413" s="285"/>
      <c r="B1413" s="285"/>
      <c r="C1413" s="285"/>
      <c r="D1413" s="23"/>
      <c r="E1413"/>
      <c r="F1413" s="280"/>
      <c r="G1413"/>
      <c r="H1413" s="280"/>
      <c r="I1413"/>
      <c r="J1413" s="574"/>
      <c r="K1413" s="419"/>
      <c r="L1413" s="280"/>
      <c r="M1413"/>
      <c r="N1413" s="280"/>
      <c r="O1413"/>
      <c r="P1413" s="280"/>
      <c r="S1413"/>
      <c r="T1413"/>
    </row>
    <row r="1414" spans="1:20" x14ac:dyDescent="0.45">
      <c r="A1414" s="285"/>
      <c r="B1414" s="285"/>
      <c r="C1414" s="285"/>
      <c r="D1414" s="23"/>
      <c r="E1414"/>
      <c r="F1414" s="280"/>
      <c r="G1414"/>
      <c r="H1414" s="280"/>
      <c r="I1414"/>
      <c r="J1414" s="574"/>
      <c r="K1414" s="419"/>
      <c r="L1414" s="280"/>
      <c r="M1414"/>
      <c r="N1414" s="280"/>
      <c r="O1414"/>
      <c r="P1414" s="280"/>
      <c r="S1414"/>
      <c r="T1414"/>
    </row>
    <row r="1415" spans="1:20" x14ac:dyDescent="0.45">
      <c r="A1415" s="285"/>
      <c r="B1415" s="285"/>
      <c r="C1415" s="285"/>
      <c r="D1415" s="23"/>
      <c r="E1415"/>
      <c r="F1415" s="280"/>
      <c r="G1415"/>
      <c r="H1415" s="280"/>
      <c r="I1415"/>
      <c r="J1415" s="574"/>
      <c r="K1415" s="419"/>
      <c r="L1415" s="280"/>
      <c r="M1415"/>
      <c r="N1415" s="280"/>
      <c r="O1415"/>
      <c r="P1415" s="280"/>
      <c r="S1415"/>
      <c r="T1415"/>
    </row>
    <row r="1416" spans="1:20" x14ac:dyDescent="0.45">
      <c r="A1416" s="285"/>
      <c r="B1416" s="285"/>
      <c r="C1416" s="285"/>
      <c r="D1416" s="23"/>
      <c r="E1416"/>
      <c r="F1416" s="280"/>
      <c r="G1416"/>
      <c r="H1416" s="280"/>
      <c r="I1416"/>
      <c r="J1416" s="574"/>
      <c r="K1416" s="419"/>
      <c r="L1416" s="280"/>
      <c r="M1416"/>
      <c r="N1416" s="280"/>
      <c r="O1416"/>
      <c r="P1416" s="280"/>
      <c r="S1416"/>
      <c r="T1416"/>
    </row>
    <row r="1417" spans="1:20" x14ac:dyDescent="0.45">
      <c r="A1417" s="285"/>
      <c r="B1417" s="285"/>
      <c r="C1417" s="285"/>
      <c r="D1417" s="23"/>
      <c r="E1417"/>
      <c r="F1417" s="280"/>
      <c r="G1417"/>
      <c r="H1417" s="280"/>
      <c r="I1417"/>
      <c r="J1417" s="574"/>
      <c r="K1417" s="419"/>
      <c r="L1417" s="280"/>
      <c r="M1417"/>
      <c r="N1417" s="280"/>
      <c r="O1417"/>
      <c r="P1417" s="280"/>
      <c r="S1417"/>
      <c r="T1417"/>
    </row>
    <row r="1418" spans="1:20" x14ac:dyDescent="0.45">
      <c r="A1418" s="285"/>
      <c r="B1418" s="285"/>
      <c r="C1418" s="285"/>
      <c r="D1418" s="23"/>
      <c r="E1418"/>
      <c r="F1418" s="280"/>
      <c r="G1418"/>
      <c r="H1418" s="280"/>
      <c r="I1418"/>
      <c r="J1418" s="574"/>
      <c r="K1418" s="419"/>
      <c r="L1418" s="280"/>
      <c r="M1418"/>
      <c r="N1418" s="280"/>
      <c r="O1418"/>
      <c r="P1418" s="280"/>
      <c r="S1418"/>
      <c r="T1418"/>
    </row>
    <row r="1419" spans="1:20" x14ac:dyDescent="0.45">
      <c r="A1419" s="285"/>
      <c r="B1419" s="285"/>
      <c r="C1419" s="285"/>
      <c r="D1419" s="23"/>
      <c r="E1419"/>
      <c r="F1419" s="280"/>
      <c r="G1419"/>
      <c r="H1419" s="280"/>
      <c r="I1419"/>
      <c r="J1419" s="574"/>
      <c r="K1419" s="419"/>
      <c r="L1419" s="280"/>
      <c r="M1419"/>
      <c r="N1419" s="280"/>
      <c r="O1419"/>
      <c r="P1419" s="280"/>
      <c r="S1419"/>
      <c r="T1419"/>
    </row>
    <row r="1420" spans="1:20" x14ac:dyDescent="0.45">
      <c r="A1420" s="285"/>
      <c r="B1420" s="285"/>
      <c r="C1420" s="285"/>
      <c r="D1420" s="23"/>
      <c r="E1420"/>
      <c r="F1420" s="280"/>
      <c r="G1420"/>
      <c r="H1420" s="280"/>
      <c r="I1420"/>
      <c r="J1420" s="574"/>
      <c r="K1420" s="419"/>
      <c r="L1420" s="280"/>
      <c r="M1420"/>
      <c r="N1420" s="280"/>
      <c r="O1420"/>
      <c r="P1420" s="280"/>
      <c r="S1420"/>
      <c r="T1420"/>
    </row>
    <row r="1421" spans="1:20" x14ac:dyDescent="0.45">
      <c r="A1421" s="285"/>
      <c r="B1421" s="285"/>
      <c r="C1421" s="285"/>
      <c r="D1421" s="23"/>
      <c r="E1421"/>
      <c r="F1421" s="280"/>
      <c r="G1421"/>
      <c r="H1421" s="280"/>
      <c r="I1421"/>
      <c r="J1421" s="574"/>
      <c r="K1421" s="419"/>
      <c r="L1421" s="280"/>
      <c r="M1421"/>
      <c r="N1421" s="280"/>
      <c r="O1421"/>
      <c r="P1421" s="280"/>
      <c r="S1421"/>
      <c r="T1421"/>
    </row>
    <row r="1422" spans="1:20" x14ac:dyDescent="0.45">
      <c r="A1422" s="285"/>
      <c r="B1422" s="285"/>
      <c r="C1422" s="285"/>
      <c r="D1422" s="23"/>
      <c r="E1422"/>
      <c r="F1422" s="280"/>
      <c r="G1422"/>
      <c r="H1422" s="280"/>
      <c r="I1422"/>
      <c r="J1422" s="574"/>
      <c r="K1422" s="419"/>
      <c r="L1422" s="280"/>
      <c r="M1422"/>
      <c r="N1422" s="280"/>
      <c r="O1422"/>
      <c r="P1422" s="280"/>
      <c r="S1422"/>
      <c r="T1422"/>
    </row>
    <row r="1423" spans="1:20" x14ac:dyDescent="0.45">
      <c r="A1423" s="285"/>
      <c r="B1423" s="285"/>
      <c r="C1423" s="285"/>
      <c r="D1423" s="23"/>
      <c r="E1423"/>
      <c r="F1423" s="280"/>
      <c r="G1423"/>
      <c r="H1423" s="280"/>
      <c r="I1423"/>
      <c r="J1423" s="574"/>
      <c r="K1423" s="419"/>
      <c r="L1423" s="280"/>
      <c r="M1423"/>
      <c r="N1423" s="280"/>
      <c r="O1423"/>
      <c r="P1423" s="280"/>
      <c r="S1423"/>
      <c r="T1423"/>
    </row>
    <row r="1424" spans="1:20" x14ac:dyDescent="0.45">
      <c r="A1424" s="285"/>
      <c r="B1424" s="285"/>
      <c r="C1424" s="285"/>
      <c r="D1424" s="23"/>
      <c r="E1424"/>
      <c r="F1424" s="280"/>
      <c r="G1424"/>
      <c r="H1424" s="280"/>
      <c r="I1424"/>
      <c r="J1424" s="574"/>
      <c r="K1424" s="419"/>
      <c r="L1424" s="280"/>
      <c r="M1424"/>
      <c r="N1424" s="280"/>
      <c r="O1424"/>
      <c r="P1424" s="280"/>
      <c r="S1424"/>
      <c r="T1424"/>
    </row>
    <row r="1425" spans="1:20" x14ac:dyDescent="0.45">
      <c r="A1425" s="285"/>
      <c r="B1425" s="285"/>
      <c r="C1425" s="285"/>
      <c r="D1425" s="23"/>
      <c r="E1425"/>
      <c r="F1425" s="280"/>
      <c r="G1425"/>
      <c r="H1425" s="280"/>
      <c r="I1425"/>
      <c r="J1425" s="574"/>
      <c r="K1425" s="419"/>
      <c r="L1425" s="280"/>
      <c r="M1425"/>
      <c r="N1425" s="280"/>
      <c r="O1425"/>
      <c r="P1425" s="280"/>
      <c r="S1425"/>
      <c r="T1425"/>
    </row>
    <row r="1426" spans="1:20" x14ac:dyDescent="0.45">
      <c r="A1426" s="285"/>
      <c r="B1426" s="285"/>
      <c r="C1426" s="285"/>
      <c r="D1426" s="23"/>
      <c r="E1426"/>
      <c r="F1426" s="280"/>
      <c r="G1426"/>
      <c r="H1426" s="280"/>
      <c r="I1426"/>
      <c r="J1426" s="574"/>
      <c r="K1426" s="419"/>
      <c r="L1426" s="280"/>
      <c r="M1426"/>
      <c r="N1426" s="280"/>
      <c r="O1426"/>
      <c r="P1426" s="280"/>
      <c r="S1426"/>
      <c r="T1426"/>
    </row>
    <row r="1427" spans="1:20" x14ac:dyDescent="0.45">
      <c r="A1427" s="285"/>
      <c r="B1427" s="285"/>
      <c r="C1427" s="285"/>
      <c r="D1427" s="23"/>
      <c r="E1427"/>
      <c r="F1427" s="280"/>
      <c r="G1427"/>
      <c r="H1427" s="280"/>
      <c r="I1427"/>
      <c r="J1427" s="574"/>
      <c r="K1427" s="419"/>
      <c r="L1427" s="280"/>
      <c r="M1427"/>
      <c r="N1427" s="280"/>
      <c r="O1427"/>
      <c r="P1427" s="280"/>
      <c r="S1427"/>
      <c r="T1427"/>
    </row>
    <row r="1428" spans="1:20" x14ac:dyDescent="0.45">
      <c r="A1428" s="285"/>
      <c r="B1428" s="285"/>
      <c r="C1428" s="285"/>
      <c r="D1428" s="23"/>
      <c r="E1428"/>
      <c r="F1428" s="280"/>
      <c r="G1428"/>
      <c r="H1428" s="280"/>
      <c r="I1428"/>
      <c r="J1428" s="574"/>
      <c r="K1428" s="419"/>
      <c r="L1428" s="280"/>
      <c r="M1428"/>
      <c r="N1428" s="280"/>
      <c r="O1428"/>
      <c r="P1428" s="280"/>
      <c r="S1428"/>
      <c r="T1428"/>
    </row>
    <row r="1429" spans="1:20" x14ac:dyDescent="0.45">
      <c r="A1429" s="285"/>
      <c r="B1429" s="285"/>
      <c r="C1429" s="285"/>
      <c r="D1429" s="23"/>
      <c r="E1429"/>
      <c r="F1429" s="280"/>
      <c r="G1429"/>
      <c r="H1429" s="280"/>
      <c r="I1429"/>
      <c r="J1429" s="574"/>
      <c r="K1429" s="419"/>
      <c r="L1429" s="280"/>
      <c r="M1429"/>
      <c r="N1429" s="280"/>
      <c r="O1429"/>
      <c r="P1429" s="280"/>
      <c r="S1429"/>
      <c r="T1429"/>
    </row>
    <row r="1430" spans="1:20" x14ac:dyDescent="0.45">
      <c r="A1430" s="285"/>
      <c r="B1430" s="285"/>
      <c r="C1430" s="285"/>
      <c r="D1430" s="23"/>
      <c r="E1430"/>
      <c r="F1430" s="280"/>
      <c r="G1430"/>
      <c r="H1430" s="280"/>
      <c r="I1430"/>
      <c r="J1430" s="574"/>
      <c r="K1430" s="419"/>
      <c r="L1430" s="280"/>
      <c r="M1430"/>
      <c r="N1430" s="280"/>
      <c r="O1430"/>
      <c r="P1430" s="280"/>
      <c r="S1430"/>
      <c r="T1430"/>
    </row>
    <row r="1431" spans="1:20" x14ac:dyDescent="0.45">
      <c r="A1431" s="285"/>
      <c r="B1431" s="285"/>
      <c r="C1431" s="285"/>
      <c r="D1431" s="23"/>
      <c r="E1431"/>
      <c r="F1431" s="280"/>
      <c r="G1431"/>
      <c r="H1431" s="280"/>
      <c r="I1431"/>
      <c r="J1431" s="574"/>
      <c r="K1431" s="419"/>
      <c r="L1431" s="280"/>
      <c r="M1431"/>
      <c r="N1431" s="280"/>
      <c r="O1431"/>
      <c r="P1431" s="280"/>
      <c r="S1431"/>
      <c r="T1431"/>
    </row>
    <row r="1432" spans="1:20" x14ac:dyDescent="0.45">
      <c r="A1432" s="285"/>
      <c r="B1432" s="285"/>
      <c r="C1432" s="285"/>
      <c r="D1432" s="23"/>
      <c r="E1432"/>
      <c r="F1432" s="280"/>
      <c r="G1432"/>
      <c r="H1432" s="280"/>
      <c r="I1432"/>
      <c r="J1432" s="574"/>
      <c r="K1432" s="419"/>
      <c r="L1432" s="280"/>
      <c r="M1432"/>
      <c r="N1432" s="280"/>
      <c r="O1432"/>
      <c r="P1432" s="280"/>
      <c r="S1432"/>
      <c r="T1432"/>
    </row>
    <row r="1433" spans="1:20" x14ac:dyDescent="0.45">
      <c r="A1433" s="285"/>
      <c r="B1433" s="285"/>
      <c r="C1433" s="285"/>
      <c r="D1433" s="23"/>
      <c r="E1433"/>
      <c r="F1433" s="280"/>
      <c r="G1433"/>
      <c r="H1433" s="280"/>
      <c r="I1433"/>
      <c r="J1433" s="574"/>
      <c r="K1433" s="419"/>
      <c r="L1433" s="280"/>
      <c r="M1433"/>
      <c r="N1433" s="280"/>
      <c r="O1433"/>
      <c r="P1433" s="280"/>
      <c r="S1433"/>
      <c r="T1433"/>
    </row>
    <row r="1434" spans="1:20" x14ac:dyDescent="0.45">
      <c r="A1434" s="285"/>
      <c r="B1434" s="285"/>
      <c r="C1434" s="285"/>
      <c r="D1434" s="23"/>
      <c r="E1434"/>
      <c r="F1434" s="280"/>
      <c r="G1434"/>
      <c r="H1434" s="280"/>
      <c r="I1434"/>
      <c r="J1434" s="574"/>
      <c r="K1434" s="419"/>
      <c r="L1434" s="280"/>
      <c r="M1434"/>
      <c r="N1434" s="280"/>
      <c r="O1434"/>
      <c r="P1434" s="280"/>
      <c r="S1434"/>
      <c r="T1434"/>
    </row>
    <row r="1435" spans="1:20" x14ac:dyDescent="0.45">
      <c r="A1435" s="285"/>
      <c r="B1435" s="285"/>
      <c r="C1435" s="285"/>
      <c r="D1435" s="23"/>
      <c r="E1435"/>
      <c r="F1435" s="280"/>
      <c r="G1435"/>
      <c r="H1435" s="280"/>
      <c r="I1435"/>
      <c r="J1435" s="574"/>
      <c r="K1435" s="419"/>
      <c r="L1435" s="280"/>
      <c r="M1435"/>
      <c r="N1435" s="280"/>
      <c r="O1435"/>
      <c r="P1435" s="280"/>
      <c r="S1435"/>
      <c r="T1435"/>
    </row>
    <row r="1436" spans="1:20" x14ac:dyDescent="0.45">
      <c r="A1436" s="285"/>
      <c r="B1436" s="285"/>
      <c r="C1436" s="285"/>
      <c r="D1436" s="23"/>
      <c r="E1436"/>
      <c r="F1436" s="280"/>
      <c r="G1436"/>
      <c r="H1436" s="280"/>
      <c r="I1436"/>
      <c r="J1436" s="574"/>
      <c r="K1436" s="419"/>
      <c r="L1436" s="280"/>
      <c r="M1436"/>
      <c r="N1436" s="280"/>
      <c r="O1436"/>
      <c r="P1436" s="280"/>
      <c r="S1436"/>
      <c r="T1436"/>
    </row>
    <row r="1437" spans="1:20" x14ac:dyDescent="0.45">
      <c r="A1437" s="285"/>
      <c r="B1437" s="285"/>
      <c r="C1437" s="285"/>
      <c r="D1437" s="23"/>
      <c r="E1437"/>
      <c r="F1437" s="280"/>
      <c r="G1437"/>
      <c r="H1437" s="280"/>
      <c r="I1437"/>
      <c r="J1437" s="574"/>
      <c r="K1437" s="419"/>
      <c r="L1437" s="280"/>
      <c r="M1437"/>
      <c r="N1437" s="280"/>
      <c r="O1437"/>
      <c r="P1437" s="280"/>
      <c r="S1437"/>
      <c r="T1437"/>
    </row>
    <row r="1438" spans="1:20" x14ac:dyDescent="0.45">
      <c r="A1438" s="285"/>
      <c r="B1438" s="285"/>
      <c r="C1438" s="285"/>
      <c r="D1438" s="23"/>
      <c r="E1438"/>
      <c r="F1438" s="280"/>
      <c r="G1438"/>
      <c r="H1438" s="280"/>
      <c r="I1438"/>
      <c r="J1438" s="574"/>
      <c r="K1438" s="419"/>
      <c r="L1438" s="280"/>
      <c r="M1438"/>
      <c r="N1438" s="280"/>
      <c r="O1438"/>
      <c r="P1438" s="280"/>
      <c r="S1438"/>
      <c r="T1438"/>
    </row>
    <row r="1439" spans="1:20" x14ac:dyDescent="0.45">
      <c r="A1439" s="285"/>
      <c r="B1439" s="285"/>
      <c r="C1439" s="285"/>
      <c r="D1439" s="23"/>
      <c r="E1439"/>
      <c r="F1439" s="280"/>
      <c r="G1439"/>
      <c r="H1439" s="280"/>
      <c r="I1439"/>
      <c r="J1439" s="574"/>
      <c r="K1439" s="419"/>
      <c r="L1439" s="280"/>
      <c r="M1439"/>
      <c r="N1439" s="280"/>
      <c r="O1439"/>
      <c r="P1439" s="280"/>
      <c r="S1439"/>
      <c r="T1439"/>
    </row>
    <row r="1440" spans="1:20" x14ac:dyDescent="0.45">
      <c r="A1440" s="285"/>
      <c r="B1440" s="285"/>
      <c r="C1440" s="285"/>
      <c r="D1440" s="23"/>
      <c r="E1440"/>
      <c r="F1440" s="280"/>
      <c r="G1440"/>
      <c r="H1440" s="280"/>
      <c r="I1440"/>
      <c r="J1440" s="574"/>
      <c r="K1440" s="419"/>
      <c r="L1440" s="280"/>
      <c r="M1440"/>
      <c r="N1440" s="280"/>
      <c r="O1440"/>
      <c r="P1440" s="280"/>
      <c r="S1440"/>
      <c r="T1440"/>
    </row>
    <row r="1441" spans="1:20" x14ac:dyDescent="0.45">
      <c r="A1441" s="285"/>
      <c r="B1441" s="285"/>
      <c r="C1441" s="285"/>
      <c r="D1441" s="23"/>
      <c r="E1441"/>
      <c r="F1441" s="280"/>
      <c r="G1441"/>
      <c r="H1441" s="280"/>
      <c r="I1441"/>
      <c r="J1441" s="574"/>
      <c r="K1441" s="419"/>
      <c r="L1441" s="280"/>
      <c r="M1441"/>
      <c r="N1441" s="280"/>
      <c r="O1441"/>
      <c r="P1441" s="280"/>
      <c r="S1441"/>
      <c r="T1441"/>
    </row>
    <row r="1442" spans="1:20" x14ac:dyDescent="0.45">
      <c r="A1442" s="285"/>
      <c r="B1442" s="285"/>
      <c r="C1442" s="285"/>
      <c r="D1442" s="23"/>
      <c r="E1442"/>
      <c r="F1442" s="280"/>
      <c r="G1442"/>
      <c r="H1442" s="280"/>
      <c r="I1442"/>
      <c r="J1442" s="574"/>
      <c r="K1442" s="419"/>
      <c r="L1442" s="280"/>
      <c r="M1442"/>
      <c r="N1442" s="280"/>
      <c r="O1442"/>
      <c r="P1442" s="280"/>
      <c r="S1442"/>
      <c r="T1442"/>
    </row>
    <row r="1443" spans="1:20" x14ac:dyDescent="0.45">
      <c r="A1443" s="285"/>
      <c r="B1443" s="285"/>
      <c r="C1443" s="285"/>
      <c r="D1443" s="23"/>
      <c r="E1443"/>
      <c r="F1443" s="280"/>
      <c r="G1443"/>
      <c r="H1443" s="280"/>
      <c r="I1443"/>
      <c r="J1443" s="574"/>
      <c r="K1443" s="419"/>
      <c r="L1443" s="280"/>
      <c r="M1443"/>
      <c r="N1443" s="280"/>
      <c r="O1443"/>
      <c r="P1443" s="280"/>
      <c r="S1443"/>
      <c r="T1443"/>
    </row>
    <row r="1444" spans="1:20" x14ac:dyDescent="0.45">
      <c r="A1444" s="285"/>
      <c r="B1444" s="285"/>
      <c r="C1444" s="285"/>
      <c r="D1444" s="23"/>
      <c r="E1444"/>
      <c r="F1444" s="280"/>
      <c r="G1444"/>
      <c r="H1444" s="280"/>
      <c r="I1444"/>
      <c r="J1444" s="574"/>
      <c r="K1444" s="419"/>
      <c r="L1444" s="280"/>
      <c r="M1444"/>
      <c r="N1444" s="280"/>
      <c r="O1444"/>
      <c r="P1444" s="280"/>
      <c r="S1444"/>
      <c r="T1444"/>
    </row>
    <row r="1445" spans="1:20" x14ac:dyDescent="0.45">
      <c r="A1445" s="285"/>
      <c r="B1445" s="285"/>
      <c r="C1445" s="285"/>
      <c r="D1445" s="23"/>
      <c r="E1445"/>
      <c r="F1445" s="280"/>
      <c r="G1445"/>
      <c r="H1445" s="280"/>
      <c r="I1445"/>
      <c r="J1445" s="574"/>
      <c r="K1445" s="419"/>
      <c r="L1445" s="280"/>
      <c r="M1445"/>
      <c r="N1445" s="280"/>
      <c r="O1445"/>
      <c r="P1445" s="280"/>
      <c r="S1445"/>
      <c r="T1445"/>
    </row>
    <row r="1446" spans="1:20" x14ac:dyDescent="0.45">
      <c r="A1446" s="285"/>
      <c r="B1446" s="285"/>
      <c r="C1446" s="285"/>
      <c r="D1446" s="23"/>
      <c r="E1446"/>
      <c r="F1446" s="280"/>
      <c r="G1446"/>
      <c r="H1446" s="280"/>
      <c r="I1446"/>
      <c r="J1446" s="574"/>
      <c r="K1446" s="419"/>
      <c r="L1446" s="280"/>
      <c r="M1446"/>
      <c r="N1446" s="280"/>
      <c r="O1446"/>
      <c r="P1446" s="280"/>
      <c r="S1446"/>
      <c r="T1446"/>
    </row>
    <row r="1447" spans="1:20" x14ac:dyDescent="0.45">
      <c r="A1447" s="285"/>
      <c r="B1447" s="285"/>
      <c r="C1447" s="285"/>
      <c r="D1447" s="23"/>
      <c r="E1447"/>
      <c r="F1447" s="280"/>
      <c r="G1447"/>
      <c r="H1447" s="280"/>
      <c r="I1447"/>
      <c r="J1447" s="574"/>
      <c r="K1447" s="419"/>
      <c r="L1447" s="280"/>
      <c r="M1447"/>
      <c r="N1447" s="280"/>
      <c r="O1447"/>
      <c r="P1447" s="280"/>
      <c r="S1447"/>
      <c r="T1447"/>
    </row>
    <row r="1448" spans="1:20" x14ac:dyDescent="0.45">
      <c r="A1448" s="285"/>
      <c r="B1448" s="285"/>
      <c r="C1448" s="285"/>
      <c r="D1448" s="23"/>
      <c r="E1448"/>
      <c r="F1448" s="280"/>
      <c r="G1448"/>
      <c r="H1448" s="280"/>
      <c r="I1448"/>
      <c r="J1448" s="574"/>
      <c r="K1448" s="419"/>
      <c r="L1448" s="280"/>
      <c r="M1448"/>
      <c r="N1448" s="280"/>
      <c r="O1448"/>
      <c r="P1448" s="280"/>
      <c r="S1448"/>
      <c r="T1448"/>
    </row>
    <row r="1449" spans="1:20" x14ac:dyDescent="0.45">
      <c r="A1449" s="285"/>
      <c r="B1449" s="285"/>
      <c r="C1449" s="285"/>
      <c r="D1449" s="23"/>
      <c r="E1449"/>
      <c r="F1449" s="280"/>
      <c r="G1449"/>
      <c r="H1449" s="280"/>
      <c r="I1449"/>
      <c r="J1449" s="574"/>
      <c r="K1449" s="419"/>
      <c r="L1449" s="280"/>
      <c r="M1449"/>
      <c r="N1449" s="280"/>
      <c r="O1449"/>
      <c r="P1449" s="280"/>
      <c r="S1449"/>
      <c r="T1449"/>
    </row>
    <row r="1450" spans="1:20" x14ac:dyDescent="0.45">
      <c r="A1450" s="285"/>
      <c r="B1450" s="285"/>
      <c r="C1450" s="285"/>
      <c r="D1450" s="23"/>
      <c r="E1450"/>
      <c r="F1450" s="280"/>
      <c r="G1450"/>
      <c r="H1450" s="280"/>
      <c r="I1450"/>
      <c r="J1450" s="574"/>
      <c r="K1450" s="419"/>
      <c r="L1450" s="280"/>
      <c r="M1450"/>
      <c r="N1450" s="280"/>
      <c r="O1450"/>
      <c r="P1450" s="280"/>
      <c r="S1450"/>
      <c r="T1450"/>
    </row>
    <row r="1451" spans="1:20" x14ac:dyDescent="0.45">
      <c r="A1451" s="285"/>
      <c r="B1451" s="285"/>
      <c r="C1451" s="285"/>
      <c r="D1451" s="23"/>
      <c r="E1451"/>
      <c r="F1451" s="280"/>
      <c r="G1451"/>
      <c r="H1451" s="280"/>
      <c r="I1451"/>
      <c r="J1451" s="574"/>
      <c r="K1451" s="419"/>
      <c r="L1451" s="280"/>
      <c r="M1451"/>
      <c r="N1451" s="280"/>
      <c r="O1451"/>
      <c r="P1451" s="280"/>
      <c r="S1451"/>
      <c r="T1451"/>
    </row>
    <row r="1452" spans="1:20" x14ac:dyDescent="0.45">
      <c r="A1452" s="285"/>
      <c r="B1452" s="285"/>
      <c r="C1452" s="285"/>
      <c r="D1452" s="23"/>
      <c r="E1452"/>
      <c r="F1452" s="280"/>
      <c r="G1452"/>
      <c r="H1452" s="280"/>
      <c r="I1452"/>
      <c r="J1452" s="574"/>
      <c r="K1452" s="419"/>
      <c r="L1452" s="280"/>
      <c r="M1452"/>
      <c r="N1452" s="280"/>
      <c r="O1452"/>
      <c r="P1452" s="280"/>
      <c r="S1452"/>
      <c r="T1452"/>
    </row>
    <row r="1453" spans="1:20" x14ac:dyDescent="0.45">
      <c r="A1453" s="285"/>
      <c r="B1453" s="285"/>
      <c r="C1453" s="285"/>
      <c r="D1453" s="23"/>
      <c r="E1453"/>
      <c r="F1453" s="280"/>
      <c r="G1453"/>
      <c r="H1453" s="280"/>
      <c r="I1453"/>
      <c r="J1453" s="574"/>
      <c r="K1453" s="419"/>
      <c r="L1453" s="280"/>
      <c r="M1453"/>
      <c r="N1453" s="280"/>
      <c r="O1453"/>
      <c r="P1453" s="280"/>
      <c r="S1453"/>
      <c r="T1453"/>
    </row>
    <row r="1454" spans="1:20" x14ac:dyDescent="0.45">
      <c r="A1454" s="285"/>
      <c r="B1454" s="285"/>
      <c r="C1454" s="285"/>
      <c r="D1454" s="23"/>
      <c r="E1454"/>
      <c r="F1454" s="280"/>
      <c r="G1454"/>
      <c r="H1454" s="280"/>
      <c r="I1454"/>
      <c r="J1454" s="574"/>
      <c r="K1454" s="419"/>
      <c r="L1454" s="280"/>
      <c r="M1454"/>
      <c r="N1454" s="280"/>
      <c r="O1454"/>
      <c r="P1454" s="280"/>
      <c r="S1454"/>
      <c r="T1454"/>
    </row>
    <row r="1455" spans="1:20" x14ac:dyDescent="0.45">
      <c r="A1455" s="285"/>
      <c r="B1455" s="285"/>
      <c r="C1455" s="285"/>
      <c r="D1455" s="23"/>
      <c r="E1455"/>
      <c r="F1455" s="280"/>
      <c r="G1455"/>
      <c r="H1455" s="280"/>
      <c r="I1455"/>
      <c r="J1455" s="574"/>
      <c r="K1455" s="419"/>
      <c r="L1455" s="280"/>
      <c r="M1455"/>
      <c r="N1455" s="280"/>
      <c r="O1455"/>
      <c r="P1455" s="280"/>
      <c r="S1455"/>
      <c r="T1455"/>
    </row>
    <row r="1456" spans="1:20" x14ac:dyDescent="0.45">
      <c r="A1456" s="285"/>
      <c r="B1456" s="285"/>
      <c r="C1456" s="285"/>
      <c r="D1456" s="23"/>
      <c r="E1456"/>
      <c r="F1456" s="280"/>
      <c r="G1456"/>
      <c r="H1456" s="280"/>
      <c r="I1456"/>
      <c r="J1456" s="574"/>
      <c r="K1456" s="419"/>
      <c r="L1456" s="280"/>
      <c r="M1456"/>
      <c r="N1456" s="280"/>
      <c r="O1456"/>
      <c r="P1456" s="280"/>
      <c r="S1456"/>
      <c r="T1456"/>
    </row>
    <row r="1457" spans="1:20" x14ac:dyDescent="0.45">
      <c r="A1457" s="285"/>
      <c r="B1457" s="285"/>
      <c r="C1457" s="285"/>
      <c r="D1457" s="23"/>
      <c r="E1457"/>
      <c r="F1457" s="280"/>
      <c r="G1457"/>
      <c r="H1457" s="280"/>
      <c r="I1457"/>
      <c r="J1457" s="574"/>
      <c r="K1457" s="419"/>
      <c r="L1457" s="280"/>
      <c r="M1457"/>
      <c r="N1457" s="280"/>
      <c r="O1457"/>
      <c r="P1457" s="280"/>
      <c r="S1457"/>
      <c r="T1457"/>
    </row>
    <row r="1458" spans="1:20" x14ac:dyDescent="0.45">
      <c r="A1458" s="285"/>
      <c r="B1458" s="285"/>
      <c r="C1458" s="285"/>
      <c r="D1458" s="23"/>
      <c r="E1458"/>
      <c r="F1458" s="280"/>
      <c r="G1458"/>
      <c r="H1458" s="280"/>
      <c r="I1458"/>
      <c r="J1458" s="574"/>
      <c r="K1458" s="419"/>
      <c r="L1458" s="280"/>
      <c r="M1458"/>
      <c r="N1458" s="280"/>
      <c r="O1458"/>
      <c r="P1458" s="280"/>
      <c r="S1458"/>
      <c r="T1458"/>
    </row>
    <row r="1459" spans="1:20" x14ac:dyDescent="0.45">
      <c r="A1459" s="285"/>
      <c r="B1459" s="285"/>
      <c r="C1459" s="285"/>
      <c r="D1459" s="23"/>
      <c r="E1459"/>
      <c r="F1459" s="280"/>
      <c r="G1459"/>
      <c r="H1459" s="280"/>
      <c r="I1459"/>
      <c r="J1459" s="574"/>
      <c r="K1459" s="419"/>
      <c r="L1459" s="280"/>
      <c r="M1459"/>
      <c r="N1459" s="280"/>
      <c r="O1459"/>
      <c r="P1459" s="280"/>
      <c r="S1459"/>
      <c r="T1459"/>
    </row>
    <row r="1460" spans="1:20" x14ac:dyDescent="0.45">
      <c r="A1460" s="285"/>
      <c r="B1460" s="285"/>
      <c r="C1460" s="285"/>
      <c r="D1460" s="23"/>
      <c r="E1460"/>
      <c r="F1460" s="280"/>
      <c r="G1460"/>
      <c r="H1460" s="280"/>
      <c r="I1460"/>
      <c r="J1460" s="574"/>
      <c r="K1460" s="419"/>
      <c r="L1460" s="280"/>
      <c r="M1460"/>
      <c r="N1460" s="280"/>
      <c r="O1460"/>
      <c r="P1460" s="280"/>
      <c r="S1460"/>
      <c r="T1460"/>
    </row>
    <row r="1461" spans="1:20" x14ac:dyDescent="0.45">
      <c r="A1461" s="285"/>
      <c r="B1461" s="285"/>
      <c r="C1461" s="285"/>
      <c r="D1461" s="23"/>
      <c r="E1461"/>
      <c r="F1461" s="280"/>
      <c r="G1461"/>
      <c r="H1461" s="280"/>
      <c r="I1461"/>
      <c r="J1461" s="574"/>
      <c r="K1461" s="419"/>
      <c r="L1461" s="280"/>
      <c r="M1461"/>
      <c r="N1461" s="280"/>
      <c r="O1461"/>
      <c r="P1461" s="280"/>
      <c r="S1461"/>
      <c r="T1461"/>
    </row>
    <row r="1462" spans="1:20" x14ac:dyDescent="0.45">
      <c r="A1462" s="285"/>
      <c r="B1462" s="285"/>
      <c r="C1462" s="285"/>
      <c r="D1462" s="23"/>
      <c r="E1462"/>
      <c r="F1462" s="280"/>
      <c r="G1462"/>
      <c r="H1462" s="280"/>
      <c r="I1462"/>
      <c r="J1462" s="574"/>
      <c r="K1462" s="419"/>
      <c r="L1462" s="280"/>
      <c r="M1462"/>
      <c r="N1462" s="280"/>
      <c r="O1462"/>
      <c r="P1462" s="280"/>
      <c r="S1462"/>
      <c r="T1462"/>
    </row>
    <row r="1463" spans="1:20" x14ac:dyDescent="0.45">
      <c r="A1463" s="285"/>
      <c r="B1463" s="285"/>
      <c r="C1463" s="285"/>
      <c r="D1463" s="23"/>
      <c r="E1463"/>
      <c r="F1463" s="280"/>
      <c r="G1463"/>
      <c r="H1463" s="280"/>
      <c r="I1463"/>
      <c r="J1463" s="574"/>
      <c r="K1463" s="419"/>
      <c r="L1463" s="280"/>
      <c r="M1463"/>
      <c r="N1463" s="280"/>
      <c r="O1463"/>
      <c r="P1463" s="280"/>
      <c r="S1463"/>
      <c r="T1463"/>
    </row>
    <row r="1464" spans="1:20" x14ac:dyDescent="0.45">
      <c r="A1464" s="285"/>
      <c r="B1464" s="285"/>
      <c r="C1464" s="285"/>
      <c r="D1464" s="23"/>
      <c r="E1464"/>
      <c r="F1464" s="280"/>
      <c r="G1464"/>
      <c r="H1464" s="280"/>
      <c r="I1464"/>
      <c r="J1464" s="574"/>
      <c r="K1464" s="419"/>
      <c r="L1464" s="280"/>
      <c r="M1464"/>
      <c r="N1464" s="280"/>
      <c r="O1464"/>
      <c r="P1464" s="280"/>
      <c r="S1464"/>
      <c r="T1464"/>
    </row>
    <row r="1465" spans="1:20" x14ac:dyDescent="0.45">
      <c r="A1465" s="285"/>
      <c r="B1465" s="285"/>
      <c r="C1465" s="285"/>
      <c r="D1465" s="23"/>
      <c r="E1465"/>
      <c r="F1465" s="280"/>
      <c r="G1465"/>
      <c r="H1465" s="280"/>
      <c r="I1465"/>
      <c r="J1465" s="574"/>
      <c r="K1465" s="419"/>
      <c r="L1465" s="280"/>
      <c r="M1465"/>
      <c r="N1465" s="280"/>
      <c r="O1465"/>
      <c r="P1465" s="280"/>
      <c r="S1465"/>
      <c r="T1465"/>
    </row>
    <row r="1466" spans="1:20" x14ac:dyDescent="0.45">
      <c r="A1466" s="285"/>
      <c r="B1466" s="285"/>
      <c r="C1466" s="285"/>
      <c r="D1466" s="23"/>
      <c r="E1466"/>
      <c r="F1466" s="280"/>
      <c r="G1466"/>
      <c r="H1466" s="280"/>
      <c r="I1466"/>
      <c r="J1466" s="574"/>
      <c r="K1466" s="419"/>
      <c r="L1466" s="280"/>
      <c r="M1466"/>
      <c r="N1466" s="280"/>
      <c r="O1466"/>
      <c r="P1466" s="280"/>
      <c r="S1466"/>
      <c r="T1466"/>
    </row>
    <row r="1467" spans="1:20" x14ac:dyDescent="0.45">
      <c r="A1467" s="285"/>
      <c r="B1467" s="285"/>
      <c r="C1467" s="285"/>
      <c r="D1467" s="23"/>
      <c r="E1467"/>
      <c r="F1467" s="280"/>
      <c r="G1467"/>
      <c r="H1467" s="280"/>
      <c r="I1467"/>
      <c r="J1467" s="574"/>
      <c r="K1467" s="419"/>
      <c r="L1467" s="280"/>
      <c r="M1467"/>
      <c r="N1467" s="280"/>
      <c r="O1467"/>
      <c r="P1467" s="280"/>
      <c r="S1467"/>
      <c r="T1467"/>
    </row>
    <row r="1468" spans="1:20" x14ac:dyDescent="0.45">
      <c r="A1468" s="285"/>
      <c r="B1468" s="285"/>
      <c r="C1468" s="285"/>
      <c r="D1468" s="23"/>
      <c r="E1468"/>
      <c r="F1468" s="280"/>
      <c r="G1468"/>
      <c r="H1468" s="280"/>
      <c r="I1468"/>
      <c r="J1468" s="574"/>
      <c r="K1468" s="419"/>
      <c r="L1468" s="280"/>
      <c r="M1468"/>
      <c r="N1468" s="280"/>
      <c r="O1468"/>
      <c r="P1468" s="280"/>
      <c r="S1468"/>
      <c r="T1468"/>
    </row>
    <row r="1469" spans="1:20" x14ac:dyDescent="0.45">
      <c r="A1469" s="285"/>
      <c r="B1469" s="285"/>
      <c r="C1469" s="285"/>
      <c r="D1469" s="23"/>
      <c r="E1469"/>
      <c r="F1469" s="280"/>
      <c r="G1469"/>
      <c r="H1469" s="280"/>
      <c r="I1469"/>
      <c r="J1469" s="574"/>
      <c r="K1469" s="419"/>
      <c r="L1469" s="280"/>
      <c r="M1469"/>
      <c r="N1469" s="280"/>
      <c r="O1469"/>
      <c r="P1469" s="280"/>
      <c r="S1469"/>
      <c r="T1469"/>
    </row>
    <row r="1470" spans="1:20" x14ac:dyDescent="0.45">
      <c r="A1470" s="285"/>
      <c r="B1470" s="285"/>
      <c r="C1470" s="285"/>
      <c r="D1470" s="23"/>
      <c r="E1470"/>
      <c r="F1470" s="280"/>
      <c r="G1470"/>
      <c r="H1470" s="280"/>
      <c r="I1470"/>
      <c r="J1470" s="574"/>
      <c r="K1470" s="419"/>
      <c r="L1470" s="280"/>
      <c r="M1470"/>
      <c r="N1470" s="280"/>
      <c r="O1470"/>
      <c r="P1470" s="280"/>
      <c r="S1470"/>
      <c r="T1470"/>
    </row>
    <row r="1471" spans="1:20" x14ac:dyDescent="0.45">
      <c r="A1471" s="285"/>
      <c r="B1471" s="285"/>
      <c r="C1471" s="285"/>
      <c r="D1471" s="23"/>
      <c r="E1471"/>
      <c r="F1471" s="280"/>
      <c r="G1471"/>
      <c r="H1471" s="280"/>
      <c r="I1471"/>
      <c r="J1471" s="574"/>
      <c r="K1471" s="419"/>
      <c r="L1471" s="280"/>
      <c r="M1471"/>
      <c r="N1471" s="280"/>
      <c r="O1471"/>
      <c r="P1471" s="280"/>
      <c r="S1471"/>
      <c r="T1471"/>
    </row>
    <row r="1472" spans="1:20" x14ac:dyDescent="0.45">
      <c r="A1472" s="285"/>
      <c r="B1472" s="285"/>
      <c r="C1472" s="285"/>
      <c r="D1472" s="23"/>
      <c r="E1472"/>
      <c r="F1472" s="280"/>
      <c r="G1472"/>
      <c r="H1472" s="280"/>
      <c r="I1472"/>
      <c r="J1472" s="574"/>
      <c r="K1472" s="419"/>
      <c r="L1472" s="280"/>
      <c r="M1472"/>
      <c r="N1472" s="280"/>
      <c r="O1472"/>
      <c r="P1472" s="280"/>
      <c r="S1472"/>
      <c r="T1472"/>
    </row>
    <row r="1473" spans="1:20" x14ac:dyDescent="0.45">
      <c r="A1473" s="285"/>
      <c r="B1473" s="285"/>
      <c r="C1473" s="285"/>
      <c r="D1473" s="23"/>
      <c r="E1473"/>
      <c r="F1473" s="280"/>
      <c r="G1473"/>
      <c r="H1473" s="280"/>
      <c r="I1473"/>
      <c r="J1473" s="574"/>
      <c r="K1473" s="419"/>
      <c r="L1473" s="280"/>
      <c r="M1473"/>
      <c r="N1473" s="280"/>
      <c r="O1473"/>
      <c r="P1473" s="280"/>
      <c r="S1473"/>
      <c r="T1473"/>
    </row>
    <row r="1474" spans="1:20" x14ac:dyDescent="0.45">
      <c r="A1474" s="285"/>
      <c r="B1474" s="285"/>
      <c r="C1474" s="285"/>
      <c r="D1474" s="23"/>
      <c r="E1474"/>
      <c r="F1474" s="280"/>
      <c r="G1474"/>
      <c r="H1474" s="280"/>
      <c r="I1474"/>
      <c r="J1474" s="574"/>
      <c r="K1474" s="419"/>
      <c r="L1474" s="280"/>
      <c r="M1474"/>
      <c r="N1474" s="280"/>
      <c r="O1474"/>
      <c r="P1474" s="280"/>
      <c r="S1474"/>
      <c r="T1474"/>
    </row>
    <row r="1475" spans="1:20" x14ac:dyDescent="0.45">
      <c r="A1475" s="285"/>
      <c r="B1475" s="285"/>
      <c r="C1475" s="285"/>
      <c r="D1475" s="23"/>
      <c r="E1475"/>
      <c r="F1475" s="280"/>
      <c r="G1475"/>
      <c r="H1475" s="280"/>
      <c r="I1475"/>
      <c r="J1475" s="574"/>
      <c r="K1475" s="419"/>
      <c r="L1475" s="280"/>
      <c r="M1475"/>
      <c r="N1475" s="280"/>
      <c r="O1475"/>
      <c r="P1475" s="280"/>
      <c r="S1475"/>
      <c r="T1475"/>
    </row>
    <row r="1476" spans="1:20" x14ac:dyDescent="0.45">
      <c r="A1476" s="285"/>
      <c r="B1476" s="285"/>
      <c r="C1476" s="285"/>
      <c r="D1476" s="23"/>
      <c r="E1476"/>
      <c r="F1476" s="280"/>
      <c r="G1476"/>
      <c r="H1476" s="280"/>
      <c r="I1476"/>
      <c r="J1476" s="574"/>
      <c r="K1476" s="419"/>
      <c r="L1476" s="280"/>
      <c r="M1476"/>
      <c r="N1476" s="280"/>
      <c r="O1476"/>
      <c r="P1476" s="280"/>
      <c r="S1476"/>
      <c r="T1476"/>
    </row>
    <row r="1477" spans="1:20" x14ac:dyDescent="0.45">
      <c r="A1477" s="285"/>
      <c r="B1477" s="285"/>
      <c r="C1477" s="285"/>
      <c r="D1477" s="23"/>
      <c r="E1477"/>
      <c r="F1477" s="280"/>
      <c r="G1477"/>
      <c r="H1477" s="280"/>
      <c r="I1477"/>
      <c r="J1477" s="574"/>
      <c r="K1477" s="419"/>
      <c r="L1477" s="280"/>
      <c r="M1477"/>
      <c r="N1477" s="280"/>
      <c r="O1477"/>
      <c r="P1477" s="280"/>
      <c r="S1477"/>
      <c r="T1477"/>
    </row>
    <row r="1478" spans="1:20" x14ac:dyDescent="0.45">
      <c r="A1478" s="285"/>
      <c r="B1478" s="285"/>
      <c r="C1478" s="285"/>
      <c r="D1478" s="23"/>
      <c r="E1478"/>
      <c r="F1478" s="280"/>
      <c r="G1478"/>
      <c r="H1478" s="280"/>
      <c r="I1478"/>
      <c r="J1478" s="574"/>
      <c r="K1478" s="419"/>
      <c r="L1478" s="280"/>
      <c r="M1478"/>
      <c r="N1478" s="280"/>
      <c r="O1478"/>
      <c r="P1478" s="280"/>
      <c r="S1478"/>
      <c r="T1478"/>
    </row>
    <row r="1479" spans="1:20" x14ac:dyDescent="0.45">
      <c r="A1479" s="285"/>
      <c r="B1479" s="285"/>
      <c r="C1479" s="285"/>
      <c r="D1479" s="23"/>
      <c r="E1479"/>
      <c r="F1479" s="280"/>
      <c r="G1479"/>
      <c r="H1479" s="280"/>
      <c r="I1479"/>
      <c r="J1479" s="574"/>
      <c r="K1479" s="419"/>
      <c r="L1479" s="280"/>
      <c r="M1479"/>
      <c r="N1479" s="280"/>
      <c r="O1479"/>
      <c r="P1479" s="280"/>
      <c r="S1479"/>
      <c r="T1479"/>
    </row>
    <row r="1480" spans="1:20" x14ac:dyDescent="0.45">
      <c r="A1480" s="285"/>
      <c r="B1480" s="285"/>
      <c r="C1480" s="285"/>
      <c r="D1480" s="23"/>
      <c r="E1480"/>
      <c r="F1480" s="280"/>
      <c r="G1480"/>
      <c r="H1480" s="280"/>
      <c r="I1480"/>
      <c r="J1480" s="574"/>
      <c r="K1480" s="419"/>
      <c r="L1480" s="280"/>
      <c r="M1480"/>
      <c r="N1480" s="280"/>
      <c r="O1480"/>
      <c r="P1480" s="280"/>
      <c r="S1480"/>
      <c r="T1480"/>
    </row>
    <row r="1481" spans="1:20" x14ac:dyDescent="0.45">
      <c r="A1481" s="285"/>
      <c r="B1481" s="285"/>
      <c r="C1481" s="285"/>
      <c r="D1481" s="23"/>
      <c r="E1481"/>
      <c r="F1481" s="280"/>
      <c r="G1481"/>
      <c r="H1481" s="280"/>
      <c r="I1481"/>
      <c r="J1481" s="574"/>
      <c r="K1481" s="419"/>
      <c r="L1481" s="280"/>
      <c r="M1481"/>
      <c r="N1481" s="280"/>
      <c r="O1481"/>
      <c r="P1481" s="280"/>
      <c r="S1481"/>
      <c r="T1481"/>
    </row>
    <row r="1482" spans="1:20" x14ac:dyDescent="0.45">
      <c r="A1482" s="285"/>
      <c r="B1482" s="285"/>
      <c r="C1482" s="285"/>
      <c r="D1482" s="23"/>
      <c r="E1482"/>
      <c r="F1482" s="280"/>
      <c r="G1482"/>
      <c r="H1482" s="280"/>
      <c r="I1482"/>
      <c r="J1482" s="574"/>
      <c r="K1482" s="419"/>
      <c r="L1482" s="280"/>
      <c r="M1482"/>
      <c r="N1482" s="280"/>
      <c r="O1482"/>
      <c r="P1482" s="280"/>
      <c r="S1482"/>
      <c r="T1482"/>
    </row>
    <row r="1483" spans="1:20" x14ac:dyDescent="0.45">
      <c r="A1483" s="285"/>
      <c r="B1483" s="285"/>
      <c r="C1483" s="285"/>
      <c r="D1483" s="23"/>
      <c r="E1483"/>
      <c r="F1483" s="280"/>
      <c r="G1483"/>
      <c r="H1483" s="280"/>
      <c r="I1483"/>
      <c r="J1483" s="574"/>
      <c r="K1483" s="419"/>
      <c r="L1483" s="280"/>
      <c r="M1483"/>
      <c r="N1483" s="280"/>
      <c r="O1483"/>
      <c r="P1483" s="280"/>
      <c r="S1483"/>
      <c r="T1483"/>
    </row>
    <row r="1484" spans="1:20" x14ac:dyDescent="0.45">
      <c r="A1484" s="285"/>
      <c r="B1484" s="285"/>
      <c r="C1484" s="285"/>
      <c r="D1484" s="23"/>
      <c r="E1484"/>
      <c r="F1484" s="280"/>
      <c r="G1484"/>
      <c r="H1484" s="280"/>
      <c r="I1484"/>
      <c r="J1484" s="574"/>
      <c r="K1484" s="419"/>
      <c r="L1484" s="280"/>
      <c r="M1484"/>
      <c r="N1484" s="280"/>
      <c r="O1484"/>
      <c r="P1484" s="280"/>
      <c r="S1484"/>
      <c r="T1484"/>
    </row>
    <row r="1485" spans="1:20" x14ac:dyDescent="0.45">
      <c r="A1485" s="285"/>
      <c r="B1485" s="285"/>
      <c r="C1485" s="285"/>
      <c r="D1485" s="23"/>
      <c r="E1485"/>
      <c r="F1485" s="280"/>
      <c r="G1485"/>
      <c r="H1485" s="280"/>
      <c r="I1485"/>
      <c r="J1485" s="574"/>
      <c r="K1485" s="419"/>
      <c r="L1485" s="280"/>
      <c r="M1485"/>
      <c r="N1485" s="280"/>
      <c r="O1485"/>
      <c r="P1485" s="280"/>
      <c r="S1485"/>
      <c r="T1485"/>
    </row>
    <row r="1486" spans="1:20" x14ac:dyDescent="0.45">
      <c r="A1486" s="285"/>
      <c r="B1486" s="285"/>
      <c r="C1486" s="285"/>
      <c r="D1486" s="23"/>
      <c r="E1486"/>
      <c r="F1486" s="280"/>
      <c r="G1486"/>
      <c r="H1486" s="280"/>
      <c r="I1486"/>
      <c r="J1486" s="574"/>
      <c r="K1486" s="419"/>
      <c r="L1486" s="280"/>
      <c r="M1486"/>
      <c r="N1486" s="280"/>
      <c r="O1486"/>
      <c r="P1486" s="280"/>
      <c r="S1486"/>
      <c r="T1486"/>
    </row>
    <row r="1487" spans="1:20" x14ac:dyDescent="0.45">
      <c r="A1487" s="285"/>
      <c r="B1487" s="285"/>
      <c r="C1487" s="285"/>
      <c r="D1487" s="23"/>
      <c r="E1487"/>
      <c r="F1487" s="280"/>
      <c r="G1487"/>
      <c r="H1487" s="280"/>
      <c r="I1487"/>
      <c r="J1487" s="574"/>
      <c r="K1487" s="419"/>
      <c r="L1487" s="280"/>
      <c r="M1487"/>
      <c r="N1487" s="280"/>
      <c r="O1487"/>
      <c r="P1487" s="280"/>
      <c r="S1487"/>
      <c r="T1487"/>
    </row>
    <row r="1488" spans="1:20" x14ac:dyDescent="0.45">
      <c r="A1488" s="285"/>
      <c r="B1488" s="285"/>
      <c r="C1488" s="285"/>
      <c r="D1488" s="23"/>
      <c r="E1488"/>
      <c r="F1488" s="280"/>
      <c r="G1488"/>
      <c r="H1488" s="280"/>
      <c r="I1488"/>
      <c r="J1488" s="574"/>
      <c r="K1488" s="419"/>
      <c r="L1488" s="280"/>
      <c r="M1488"/>
      <c r="N1488" s="280"/>
      <c r="O1488"/>
      <c r="P1488" s="280"/>
      <c r="S1488"/>
      <c r="T1488"/>
    </row>
    <row r="1489" spans="1:20" x14ac:dyDescent="0.45">
      <c r="A1489" s="285"/>
      <c r="B1489" s="285"/>
      <c r="C1489" s="285"/>
      <c r="D1489" s="23"/>
      <c r="E1489"/>
      <c r="F1489" s="280"/>
      <c r="G1489"/>
      <c r="H1489" s="280"/>
      <c r="I1489"/>
      <c r="J1489" s="574"/>
      <c r="K1489" s="419"/>
      <c r="L1489" s="280"/>
      <c r="M1489"/>
      <c r="N1489" s="280"/>
      <c r="O1489"/>
      <c r="P1489" s="280"/>
      <c r="S1489"/>
      <c r="T1489"/>
    </row>
    <row r="1490" spans="1:20" x14ac:dyDescent="0.45">
      <c r="A1490" s="285"/>
      <c r="B1490" s="285"/>
      <c r="C1490" s="285"/>
      <c r="D1490" s="23"/>
      <c r="E1490"/>
      <c r="F1490" s="280"/>
      <c r="G1490"/>
      <c r="H1490" s="280"/>
      <c r="I1490"/>
      <c r="J1490" s="574"/>
      <c r="K1490" s="419"/>
      <c r="L1490" s="280"/>
      <c r="M1490"/>
      <c r="N1490" s="280"/>
      <c r="O1490"/>
      <c r="P1490" s="280"/>
      <c r="S1490"/>
      <c r="T1490"/>
    </row>
    <row r="1491" spans="1:20" x14ac:dyDescent="0.45">
      <c r="A1491" s="285"/>
      <c r="B1491" s="285"/>
      <c r="C1491" s="285"/>
      <c r="D1491" s="23"/>
      <c r="E1491"/>
      <c r="F1491" s="280"/>
      <c r="G1491"/>
      <c r="H1491" s="280"/>
      <c r="I1491"/>
      <c r="J1491" s="574"/>
      <c r="K1491" s="419"/>
      <c r="L1491" s="280"/>
      <c r="M1491"/>
      <c r="N1491" s="280"/>
      <c r="O1491"/>
      <c r="P1491" s="280"/>
      <c r="S1491"/>
      <c r="T1491"/>
    </row>
    <row r="1492" spans="1:20" x14ac:dyDescent="0.45">
      <c r="A1492" s="285"/>
      <c r="B1492" s="285"/>
      <c r="C1492" s="285"/>
      <c r="D1492" s="23"/>
      <c r="E1492"/>
      <c r="F1492" s="280"/>
      <c r="G1492"/>
      <c r="H1492" s="280"/>
      <c r="I1492"/>
      <c r="J1492" s="574"/>
      <c r="K1492" s="419"/>
      <c r="L1492" s="280"/>
      <c r="M1492"/>
      <c r="N1492" s="280"/>
      <c r="O1492"/>
      <c r="P1492" s="280"/>
      <c r="S1492"/>
      <c r="T1492"/>
    </row>
    <row r="1493" spans="1:20" x14ac:dyDescent="0.45">
      <c r="A1493" s="285"/>
      <c r="B1493" s="285"/>
      <c r="C1493" s="285"/>
      <c r="D1493" s="23"/>
      <c r="E1493"/>
      <c r="F1493" s="280"/>
      <c r="G1493"/>
      <c r="H1493" s="280"/>
      <c r="I1493"/>
      <c r="J1493" s="574"/>
      <c r="K1493" s="419"/>
      <c r="L1493" s="280"/>
      <c r="M1493"/>
      <c r="N1493" s="280"/>
      <c r="O1493"/>
      <c r="P1493" s="280"/>
      <c r="S1493"/>
      <c r="T1493"/>
    </row>
    <row r="1494" spans="1:20" x14ac:dyDescent="0.45">
      <c r="A1494" s="285"/>
      <c r="B1494" s="285"/>
      <c r="C1494" s="285"/>
      <c r="D1494" s="23"/>
      <c r="E1494"/>
      <c r="F1494" s="280"/>
      <c r="G1494"/>
      <c r="H1494" s="280"/>
      <c r="I1494"/>
      <c r="J1494" s="574"/>
      <c r="K1494" s="419"/>
      <c r="L1494" s="280"/>
      <c r="M1494"/>
      <c r="N1494" s="280"/>
      <c r="O1494"/>
      <c r="P1494" s="280"/>
      <c r="S1494"/>
      <c r="T1494"/>
    </row>
    <row r="1495" spans="1:20" x14ac:dyDescent="0.45">
      <c r="A1495" s="285"/>
      <c r="B1495" s="285"/>
      <c r="C1495" s="285"/>
      <c r="D1495" s="23"/>
      <c r="E1495"/>
      <c r="F1495" s="280"/>
      <c r="G1495"/>
      <c r="H1495" s="280"/>
      <c r="I1495"/>
      <c r="J1495" s="574"/>
      <c r="K1495" s="419"/>
      <c r="L1495" s="280"/>
      <c r="M1495"/>
      <c r="N1495" s="280"/>
      <c r="O1495"/>
      <c r="P1495" s="280"/>
      <c r="S1495"/>
      <c r="T1495"/>
    </row>
    <row r="1496" spans="1:20" x14ac:dyDescent="0.45">
      <c r="A1496" s="285"/>
      <c r="B1496" s="285"/>
      <c r="C1496" s="285"/>
      <c r="D1496" s="23"/>
      <c r="E1496"/>
      <c r="F1496" s="280"/>
      <c r="G1496"/>
      <c r="H1496" s="280"/>
      <c r="I1496"/>
      <c r="J1496" s="574"/>
      <c r="K1496" s="419"/>
      <c r="L1496" s="280"/>
      <c r="M1496"/>
      <c r="N1496" s="280"/>
      <c r="O1496"/>
      <c r="P1496" s="280"/>
      <c r="S1496"/>
      <c r="T1496"/>
    </row>
    <row r="1497" spans="1:20" x14ac:dyDescent="0.45">
      <c r="A1497" s="285"/>
      <c r="B1497" s="285"/>
      <c r="C1497" s="285"/>
      <c r="D1497" s="23"/>
      <c r="E1497"/>
      <c r="F1497" s="280"/>
      <c r="G1497"/>
      <c r="H1497" s="280"/>
      <c r="I1497"/>
      <c r="J1497" s="574"/>
      <c r="K1497" s="419"/>
      <c r="L1497" s="280"/>
      <c r="M1497"/>
      <c r="N1497" s="280"/>
      <c r="O1497"/>
      <c r="P1497" s="280"/>
      <c r="S1497"/>
      <c r="T1497"/>
    </row>
    <row r="1498" spans="1:20" x14ac:dyDescent="0.45">
      <c r="A1498" s="285"/>
      <c r="B1498" s="285"/>
      <c r="C1498" s="285"/>
      <c r="D1498" s="23"/>
      <c r="E1498"/>
      <c r="F1498" s="280"/>
      <c r="G1498"/>
      <c r="H1498" s="280"/>
      <c r="I1498"/>
      <c r="J1498" s="574"/>
      <c r="K1498" s="419"/>
      <c r="L1498" s="280"/>
      <c r="M1498"/>
      <c r="N1498" s="280"/>
      <c r="O1498"/>
      <c r="P1498" s="280"/>
      <c r="S1498"/>
      <c r="T1498"/>
    </row>
    <row r="1499" spans="1:20" x14ac:dyDescent="0.45">
      <c r="A1499" s="285"/>
      <c r="B1499" s="285"/>
      <c r="C1499" s="285"/>
      <c r="D1499" s="23"/>
      <c r="E1499"/>
      <c r="F1499" s="280"/>
      <c r="G1499"/>
      <c r="H1499" s="280"/>
      <c r="I1499"/>
      <c r="J1499" s="574"/>
      <c r="K1499" s="419"/>
      <c r="L1499" s="280"/>
      <c r="M1499"/>
      <c r="N1499" s="280"/>
      <c r="O1499"/>
      <c r="P1499" s="280"/>
      <c r="S1499"/>
      <c r="T1499"/>
    </row>
    <row r="1500" spans="1:20" x14ac:dyDescent="0.45">
      <c r="A1500" s="285"/>
      <c r="B1500" s="285"/>
      <c r="C1500" s="285"/>
      <c r="D1500" s="23"/>
      <c r="E1500"/>
      <c r="F1500" s="280"/>
      <c r="G1500"/>
      <c r="H1500" s="280"/>
      <c r="I1500"/>
      <c r="J1500" s="574"/>
      <c r="K1500" s="419"/>
      <c r="L1500" s="280"/>
      <c r="M1500"/>
      <c r="N1500" s="280"/>
      <c r="O1500"/>
      <c r="P1500" s="280"/>
      <c r="S1500"/>
      <c r="T1500"/>
    </row>
    <row r="1501" spans="1:20" x14ac:dyDescent="0.45">
      <c r="A1501" s="285"/>
      <c r="B1501" s="285"/>
      <c r="C1501" s="285"/>
      <c r="D1501" s="23"/>
      <c r="E1501"/>
      <c r="F1501" s="280"/>
      <c r="G1501"/>
      <c r="H1501" s="280"/>
      <c r="I1501"/>
      <c r="J1501" s="574"/>
      <c r="K1501" s="419"/>
      <c r="L1501" s="280"/>
      <c r="M1501"/>
      <c r="N1501" s="280"/>
      <c r="O1501"/>
      <c r="P1501" s="280"/>
      <c r="S1501"/>
      <c r="T1501"/>
    </row>
    <row r="1502" spans="1:20" x14ac:dyDescent="0.45">
      <c r="A1502" s="285"/>
      <c r="B1502" s="285"/>
      <c r="C1502" s="285"/>
      <c r="D1502" s="23"/>
      <c r="E1502"/>
      <c r="F1502" s="280"/>
      <c r="G1502"/>
      <c r="H1502" s="280"/>
      <c r="I1502"/>
      <c r="J1502" s="574"/>
      <c r="K1502" s="419"/>
      <c r="L1502" s="280"/>
      <c r="M1502"/>
      <c r="N1502" s="280"/>
      <c r="O1502"/>
      <c r="P1502" s="280"/>
      <c r="S1502"/>
      <c r="T1502"/>
    </row>
    <row r="1503" spans="1:20" x14ac:dyDescent="0.45">
      <c r="A1503" s="285"/>
      <c r="B1503" s="285"/>
      <c r="C1503" s="285"/>
      <c r="D1503" s="23"/>
      <c r="E1503"/>
      <c r="F1503" s="280"/>
      <c r="G1503"/>
      <c r="H1503" s="280"/>
      <c r="I1503"/>
      <c r="J1503" s="574"/>
      <c r="K1503" s="419"/>
      <c r="L1503" s="280"/>
      <c r="M1503"/>
      <c r="N1503" s="280"/>
      <c r="O1503"/>
      <c r="P1503" s="280"/>
      <c r="S1503"/>
      <c r="T1503"/>
    </row>
    <row r="1504" spans="1:20" x14ac:dyDescent="0.45">
      <c r="A1504" s="285"/>
      <c r="B1504" s="285"/>
      <c r="C1504" s="285"/>
      <c r="D1504" s="23"/>
      <c r="E1504"/>
      <c r="F1504" s="280"/>
      <c r="G1504"/>
      <c r="H1504" s="280"/>
      <c r="I1504"/>
      <c r="J1504" s="574"/>
      <c r="K1504" s="419"/>
      <c r="L1504" s="280"/>
      <c r="M1504"/>
      <c r="N1504" s="280"/>
      <c r="O1504"/>
      <c r="P1504" s="280"/>
      <c r="S1504"/>
      <c r="T1504"/>
    </row>
    <row r="1505" spans="1:20" x14ac:dyDescent="0.45">
      <c r="A1505" s="285"/>
      <c r="B1505" s="285"/>
      <c r="C1505" s="285"/>
      <c r="D1505" s="23"/>
      <c r="E1505"/>
      <c r="F1505" s="280"/>
      <c r="G1505"/>
      <c r="H1505" s="280"/>
      <c r="I1505"/>
      <c r="J1505" s="574"/>
      <c r="K1505" s="419"/>
      <c r="L1505" s="280"/>
      <c r="M1505"/>
      <c r="N1505" s="280"/>
      <c r="O1505"/>
      <c r="P1505" s="280"/>
      <c r="S1505"/>
      <c r="T1505"/>
    </row>
    <row r="1506" spans="1:20" x14ac:dyDescent="0.45">
      <c r="A1506" s="285"/>
      <c r="B1506" s="285"/>
      <c r="C1506" s="285"/>
      <c r="D1506" s="23"/>
      <c r="E1506"/>
      <c r="F1506" s="280"/>
      <c r="G1506"/>
      <c r="H1506" s="280"/>
      <c r="I1506"/>
      <c r="J1506" s="574"/>
      <c r="K1506" s="419"/>
      <c r="L1506" s="280"/>
      <c r="M1506"/>
      <c r="N1506" s="280"/>
      <c r="O1506"/>
      <c r="P1506" s="280"/>
      <c r="S1506"/>
      <c r="T1506"/>
    </row>
    <row r="1507" spans="1:20" x14ac:dyDescent="0.45">
      <c r="A1507" s="285"/>
      <c r="B1507" s="285"/>
      <c r="C1507" s="285"/>
      <c r="D1507" s="23"/>
      <c r="E1507"/>
      <c r="F1507" s="280"/>
      <c r="G1507"/>
      <c r="H1507" s="280"/>
      <c r="I1507"/>
      <c r="J1507" s="574"/>
      <c r="K1507" s="419"/>
      <c r="L1507" s="280"/>
      <c r="M1507"/>
      <c r="N1507" s="280"/>
      <c r="O1507"/>
      <c r="P1507" s="280"/>
      <c r="S1507"/>
      <c r="T1507"/>
    </row>
    <row r="1508" spans="1:20" x14ac:dyDescent="0.45">
      <c r="A1508" s="285"/>
      <c r="B1508" s="285"/>
      <c r="C1508" s="285"/>
      <c r="D1508" s="23"/>
      <c r="E1508"/>
      <c r="F1508" s="280"/>
      <c r="G1508"/>
      <c r="H1508" s="280"/>
      <c r="I1508"/>
      <c r="J1508" s="574"/>
      <c r="K1508" s="419"/>
      <c r="L1508" s="280"/>
      <c r="M1508"/>
      <c r="N1508" s="280"/>
      <c r="O1508"/>
      <c r="P1508" s="280"/>
      <c r="S1508"/>
      <c r="T1508"/>
    </row>
    <row r="1509" spans="1:20" x14ac:dyDescent="0.45">
      <c r="A1509" s="285"/>
      <c r="B1509" s="285"/>
      <c r="C1509" s="285"/>
      <c r="D1509" s="23"/>
      <c r="E1509"/>
      <c r="F1509" s="280"/>
      <c r="G1509"/>
      <c r="H1509" s="280"/>
      <c r="I1509"/>
      <c r="J1509" s="574"/>
      <c r="K1509" s="419"/>
      <c r="L1509" s="280"/>
      <c r="M1509"/>
      <c r="N1509" s="280"/>
      <c r="O1509"/>
      <c r="P1509" s="280"/>
      <c r="S1509"/>
      <c r="T1509"/>
    </row>
    <row r="1510" spans="1:20" x14ac:dyDescent="0.45">
      <c r="A1510" s="285"/>
      <c r="B1510" s="285"/>
      <c r="C1510" s="285"/>
      <c r="D1510" s="23"/>
      <c r="E1510"/>
      <c r="F1510" s="280"/>
      <c r="G1510"/>
      <c r="H1510" s="280"/>
      <c r="I1510"/>
      <c r="J1510" s="574"/>
      <c r="K1510" s="419"/>
      <c r="L1510" s="280"/>
      <c r="M1510"/>
      <c r="N1510" s="280"/>
      <c r="O1510"/>
      <c r="P1510" s="280"/>
      <c r="S1510"/>
      <c r="T1510"/>
    </row>
    <row r="1511" spans="1:20" x14ac:dyDescent="0.45">
      <c r="A1511" s="285"/>
      <c r="B1511" s="285"/>
      <c r="C1511" s="285"/>
      <c r="D1511" s="23"/>
      <c r="E1511"/>
      <c r="F1511" s="280"/>
      <c r="G1511"/>
      <c r="H1511" s="280"/>
      <c r="I1511"/>
      <c r="J1511" s="574"/>
      <c r="K1511" s="419"/>
      <c r="L1511" s="280"/>
      <c r="M1511"/>
      <c r="N1511" s="280"/>
      <c r="O1511"/>
      <c r="P1511" s="280"/>
      <c r="S1511"/>
      <c r="T1511"/>
    </row>
    <row r="1512" spans="1:20" x14ac:dyDescent="0.45">
      <c r="A1512" s="285"/>
      <c r="B1512" s="285"/>
      <c r="C1512" s="285"/>
      <c r="D1512" s="23"/>
      <c r="E1512"/>
      <c r="F1512" s="280"/>
      <c r="G1512"/>
      <c r="H1512" s="280"/>
      <c r="I1512"/>
      <c r="J1512" s="574"/>
      <c r="K1512" s="419"/>
      <c r="L1512" s="280"/>
      <c r="M1512"/>
      <c r="N1512" s="280"/>
      <c r="O1512"/>
      <c r="P1512" s="280"/>
      <c r="S1512"/>
      <c r="T1512"/>
    </row>
    <row r="1513" spans="1:20" x14ac:dyDescent="0.45">
      <c r="A1513" s="285"/>
      <c r="B1513" s="285"/>
      <c r="C1513" s="285"/>
      <c r="D1513" s="23"/>
      <c r="E1513"/>
      <c r="F1513" s="280"/>
      <c r="G1513"/>
      <c r="H1513" s="280"/>
      <c r="I1513"/>
      <c r="J1513" s="574"/>
      <c r="K1513" s="419"/>
      <c r="L1513" s="280"/>
      <c r="M1513"/>
      <c r="N1513" s="280"/>
      <c r="O1513"/>
      <c r="P1513" s="280"/>
      <c r="S1513"/>
      <c r="T1513"/>
    </row>
    <row r="1514" spans="1:20" x14ac:dyDescent="0.45">
      <c r="A1514" s="285"/>
      <c r="B1514" s="285"/>
      <c r="C1514" s="285"/>
      <c r="D1514" s="23"/>
      <c r="E1514"/>
      <c r="F1514" s="280"/>
      <c r="G1514"/>
      <c r="H1514" s="280"/>
      <c r="I1514"/>
      <c r="J1514" s="574"/>
      <c r="K1514" s="419"/>
      <c r="L1514" s="280"/>
      <c r="M1514"/>
      <c r="N1514" s="280"/>
      <c r="O1514"/>
      <c r="P1514" s="280"/>
      <c r="S1514"/>
      <c r="T1514"/>
    </row>
    <row r="1515" spans="1:20" x14ac:dyDescent="0.45">
      <c r="A1515" s="285"/>
      <c r="B1515" s="285"/>
      <c r="C1515" s="285"/>
      <c r="D1515" s="23"/>
      <c r="E1515"/>
      <c r="F1515" s="280"/>
      <c r="G1515"/>
      <c r="H1515" s="280"/>
      <c r="I1515"/>
      <c r="J1515" s="574"/>
      <c r="K1515" s="419"/>
      <c r="L1515" s="280"/>
      <c r="M1515"/>
      <c r="N1515" s="280"/>
      <c r="O1515"/>
      <c r="P1515" s="280"/>
      <c r="S1515"/>
      <c r="T1515"/>
    </row>
    <row r="1516" spans="1:20" x14ac:dyDescent="0.45">
      <c r="A1516" s="285"/>
      <c r="B1516" s="285"/>
      <c r="C1516" s="285"/>
      <c r="D1516" s="23"/>
      <c r="E1516"/>
      <c r="F1516" s="280"/>
      <c r="G1516"/>
      <c r="H1516" s="280"/>
      <c r="I1516"/>
      <c r="J1516" s="574"/>
      <c r="K1516" s="419"/>
      <c r="L1516" s="280"/>
      <c r="M1516"/>
      <c r="N1516" s="280"/>
      <c r="O1516"/>
      <c r="P1516" s="280"/>
      <c r="S1516"/>
      <c r="T1516"/>
    </row>
    <row r="1517" spans="1:20" x14ac:dyDescent="0.45">
      <c r="A1517" s="285"/>
      <c r="B1517" s="285"/>
      <c r="C1517" s="285"/>
      <c r="D1517" s="23"/>
      <c r="E1517"/>
      <c r="F1517" s="280"/>
      <c r="G1517"/>
      <c r="H1517" s="280"/>
      <c r="I1517"/>
      <c r="J1517" s="574"/>
      <c r="K1517" s="419"/>
      <c r="L1517" s="280"/>
      <c r="M1517"/>
      <c r="N1517" s="280"/>
      <c r="O1517"/>
      <c r="P1517" s="280"/>
      <c r="S1517"/>
      <c r="T1517"/>
    </row>
    <row r="1518" spans="1:20" x14ac:dyDescent="0.45">
      <c r="A1518" s="285"/>
      <c r="B1518" s="285"/>
      <c r="C1518" s="285"/>
      <c r="D1518" s="23"/>
      <c r="E1518"/>
      <c r="F1518" s="280"/>
      <c r="G1518"/>
      <c r="H1518" s="280"/>
      <c r="I1518"/>
      <c r="J1518" s="574"/>
      <c r="K1518" s="419"/>
      <c r="L1518" s="280"/>
      <c r="M1518"/>
      <c r="N1518" s="280"/>
      <c r="O1518"/>
      <c r="P1518" s="280"/>
      <c r="S1518"/>
      <c r="T1518"/>
    </row>
    <row r="1519" spans="1:20" x14ac:dyDescent="0.45">
      <c r="A1519" s="285"/>
      <c r="B1519" s="285"/>
      <c r="C1519" s="285"/>
      <c r="D1519" s="23"/>
      <c r="E1519"/>
      <c r="F1519" s="280"/>
      <c r="G1519"/>
      <c r="H1519" s="280"/>
      <c r="I1519"/>
      <c r="J1519" s="574"/>
      <c r="K1519" s="419"/>
      <c r="L1519" s="280"/>
      <c r="M1519"/>
      <c r="N1519" s="280"/>
      <c r="O1519"/>
      <c r="P1519" s="280"/>
      <c r="S1519"/>
      <c r="T1519"/>
    </row>
    <row r="1520" spans="1:20" x14ac:dyDescent="0.45">
      <c r="A1520" s="285"/>
      <c r="B1520" s="285"/>
      <c r="C1520" s="285"/>
      <c r="D1520" s="23"/>
      <c r="E1520"/>
      <c r="F1520" s="280"/>
      <c r="G1520"/>
      <c r="H1520" s="280"/>
      <c r="I1520"/>
      <c r="J1520" s="574"/>
      <c r="K1520" s="419"/>
      <c r="L1520" s="280"/>
      <c r="M1520"/>
      <c r="N1520" s="280"/>
      <c r="O1520"/>
      <c r="P1520" s="280"/>
      <c r="S1520"/>
      <c r="T1520"/>
    </row>
    <row r="1521" spans="1:20" x14ac:dyDescent="0.45">
      <c r="A1521" s="285"/>
      <c r="B1521" s="285"/>
      <c r="C1521" s="285"/>
      <c r="D1521" s="23"/>
      <c r="E1521"/>
      <c r="F1521" s="280"/>
      <c r="G1521"/>
      <c r="H1521" s="280"/>
      <c r="I1521"/>
      <c r="J1521" s="574"/>
      <c r="K1521" s="419"/>
      <c r="L1521" s="280"/>
      <c r="M1521"/>
      <c r="N1521" s="280"/>
      <c r="O1521"/>
      <c r="P1521" s="280"/>
      <c r="S1521"/>
      <c r="T1521"/>
    </row>
    <row r="1522" spans="1:20" x14ac:dyDescent="0.45">
      <c r="A1522" s="285"/>
      <c r="B1522" s="285"/>
      <c r="C1522" s="285"/>
      <c r="D1522" s="23"/>
      <c r="E1522"/>
      <c r="F1522" s="280"/>
      <c r="G1522"/>
      <c r="H1522" s="280"/>
      <c r="I1522"/>
      <c r="J1522" s="574"/>
      <c r="K1522" s="419"/>
      <c r="L1522" s="280"/>
      <c r="M1522"/>
      <c r="N1522" s="280"/>
      <c r="O1522"/>
      <c r="P1522" s="280"/>
      <c r="S1522"/>
      <c r="T1522"/>
    </row>
    <row r="1523" spans="1:20" x14ac:dyDescent="0.45">
      <c r="A1523" s="285"/>
      <c r="B1523" s="285"/>
      <c r="C1523" s="285"/>
      <c r="D1523" s="23"/>
      <c r="E1523"/>
      <c r="F1523" s="280"/>
      <c r="G1523"/>
      <c r="H1523" s="280"/>
      <c r="I1523"/>
      <c r="J1523" s="574"/>
      <c r="K1523" s="419"/>
      <c r="L1523" s="280"/>
      <c r="M1523"/>
      <c r="N1523" s="280"/>
      <c r="O1523"/>
      <c r="P1523" s="280"/>
      <c r="S1523"/>
      <c r="T1523"/>
    </row>
    <row r="1524" spans="1:20" x14ac:dyDescent="0.45">
      <c r="A1524" s="285"/>
      <c r="B1524" s="285"/>
      <c r="C1524" s="285"/>
      <c r="D1524" s="23"/>
      <c r="E1524"/>
      <c r="F1524" s="280"/>
      <c r="G1524"/>
      <c r="H1524" s="280"/>
      <c r="I1524"/>
      <c r="J1524" s="574"/>
      <c r="K1524" s="419"/>
      <c r="L1524" s="280"/>
      <c r="M1524"/>
      <c r="N1524" s="280"/>
      <c r="O1524"/>
      <c r="P1524" s="280"/>
      <c r="S1524"/>
      <c r="T1524"/>
    </row>
    <row r="1525" spans="1:20" x14ac:dyDescent="0.45">
      <c r="A1525" s="285"/>
      <c r="B1525" s="285"/>
      <c r="C1525" s="285"/>
      <c r="D1525" s="23"/>
      <c r="E1525"/>
      <c r="F1525" s="280"/>
      <c r="G1525"/>
      <c r="H1525" s="280"/>
      <c r="I1525"/>
      <c r="J1525" s="574"/>
      <c r="K1525" s="419"/>
      <c r="L1525" s="280"/>
      <c r="M1525"/>
      <c r="N1525" s="280"/>
      <c r="O1525"/>
      <c r="P1525" s="280"/>
      <c r="S1525"/>
      <c r="T1525"/>
    </row>
    <row r="1526" spans="1:20" x14ac:dyDescent="0.45">
      <c r="A1526" s="285"/>
      <c r="B1526" s="285"/>
      <c r="C1526" s="285"/>
      <c r="D1526" s="23"/>
      <c r="E1526"/>
      <c r="F1526" s="280"/>
      <c r="G1526"/>
      <c r="H1526" s="280"/>
      <c r="I1526"/>
      <c r="J1526" s="574"/>
      <c r="K1526" s="419"/>
      <c r="L1526" s="280"/>
      <c r="M1526"/>
      <c r="N1526" s="280"/>
      <c r="O1526"/>
      <c r="P1526" s="280"/>
      <c r="S1526"/>
      <c r="T1526"/>
    </row>
    <row r="1527" spans="1:20" x14ac:dyDescent="0.45">
      <c r="A1527" s="285"/>
      <c r="B1527" s="285"/>
      <c r="C1527" s="285"/>
      <c r="D1527" s="23"/>
      <c r="E1527"/>
      <c r="F1527" s="280"/>
      <c r="G1527"/>
      <c r="H1527" s="280"/>
      <c r="I1527"/>
      <c r="J1527" s="574"/>
      <c r="K1527" s="419"/>
      <c r="L1527" s="280"/>
      <c r="M1527"/>
      <c r="N1527" s="280"/>
      <c r="O1527"/>
      <c r="P1527" s="280"/>
      <c r="S1527"/>
      <c r="T1527"/>
    </row>
    <row r="1528" spans="1:20" x14ac:dyDescent="0.45">
      <c r="A1528" s="285"/>
      <c r="B1528" s="285"/>
      <c r="C1528" s="285"/>
      <c r="D1528" s="23"/>
      <c r="E1528"/>
      <c r="F1528" s="280"/>
      <c r="G1528"/>
      <c r="H1528" s="280"/>
      <c r="I1528"/>
      <c r="J1528" s="574"/>
      <c r="K1528" s="419"/>
      <c r="L1528" s="280"/>
      <c r="M1528"/>
      <c r="N1528" s="280"/>
      <c r="O1528"/>
      <c r="P1528" s="280"/>
      <c r="S1528"/>
      <c r="T1528"/>
    </row>
    <row r="1529" spans="1:20" x14ac:dyDescent="0.45">
      <c r="A1529" s="285"/>
      <c r="B1529" s="285"/>
      <c r="C1529" s="285"/>
      <c r="D1529" s="23"/>
      <c r="E1529"/>
      <c r="F1529" s="280"/>
      <c r="G1529"/>
      <c r="H1529" s="280"/>
      <c r="I1529"/>
      <c r="J1529" s="574"/>
      <c r="K1529" s="419"/>
      <c r="L1529" s="280"/>
      <c r="M1529"/>
      <c r="N1529" s="280"/>
      <c r="O1529"/>
      <c r="P1529" s="280"/>
      <c r="S1529"/>
      <c r="T1529"/>
    </row>
    <row r="1530" spans="1:20" x14ac:dyDescent="0.45">
      <c r="A1530" s="285"/>
      <c r="B1530" s="285"/>
      <c r="C1530" s="285"/>
      <c r="D1530" s="23"/>
      <c r="E1530"/>
      <c r="F1530" s="280"/>
      <c r="G1530"/>
      <c r="H1530" s="280"/>
      <c r="I1530"/>
      <c r="J1530" s="574"/>
      <c r="K1530" s="419"/>
      <c r="L1530" s="280"/>
      <c r="M1530"/>
      <c r="N1530" s="280"/>
      <c r="O1530"/>
      <c r="P1530" s="280"/>
      <c r="S1530"/>
      <c r="T1530"/>
    </row>
    <row r="1531" spans="1:20" x14ac:dyDescent="0.45">
      <c r="A1531" s="285"/>
      <c r="B1531" s="285"/>
      <c r="C1531" s="285"/>
      <c r="D1531" s="23"/>
      <c r="E1531"/>
      <c r="F1531" s="280"/>
      <c r="G1531"/>
      <c r="H1531" s="280"/>
      <c r="I1531"/>
      <c r="J1531" s="574"/>
      <c r="K1531" s="419"/>
      <c r="L1531" s="280"/>
      <c r="M1531"/>
      <c r="N1531" s="280"/>
      <c r="O1531"/>
      <c r="P1531" s="280"/>
      <c r="S1531"/>
      <c r="T1531"/>
    </row>
    <row r="1532" spans="1:20" x14ac:dyDescent="0.45">
      <c r="A1532" s="285"/>
      <c r="B1532" s="285"/>
      <c r="C1532" s="285"/>
      <c r="D1532" s="23"/>
      <c r="E1532"/>
      <c r="F1532" s="280"/>
      <c r="G1532"/>
      <c r="H1532" s="280"/>
      <c r="I1532"/>
      <c r="J1532" s="574"/>
      <c r="K1532" s="419"/>
      <c r="L1532" s="280"/>
      <c r="M1532"/>
      <c r="N1532" s="280"/>
      <c r="O1532"/>
      <c r="P1532" s="280"/>
      <c r="S1532"/>
      <c r="T1532"/>
    </row>
    <row r="1533" spans="1:20" x14ac:dyDescent="0.45">
      <c r="A1533" s="285"/>
      <c r="B1533" s="285"/>
      <c r="C1533" s="285"/>
      <c r="D1533" s="23"/>
      <c r="E1533"/>
      <c r="F1533" s="280"/>
      <c r="G1533"/>
      <c r="H1533" s="280"/>
      <c r="I1533"/>
      <c r="J1533" s="574"/>
      <c r="K1533" s="419"/>
      <c r="L1533" s="280"/>
      <c r="M1533"/>
      <c r="N1533" s="280"/>
      <c r="O1533"/>
      <c r="P1533" s="280"/>
      <c r="S1533"/>
      <c r="T1533"/>
    </row>
    <row r="1534" spans="1:20" x14ac:dyDescent="0.45">
      <c r="A1534" s="285"/>
      <c r="B1534" s="285"/>
      <c r="C1534" s="285"/>
      <c r="D1534" s="23"/>
      <c r="E1534"/>
      <c r="F1534" s="280"/>
      <c r="G1534"/>
      <c r="H1534" s="280"/>
      <c r="I1534"/>
      <c r="J1534" s="574"/>
      <c r="K1534" s="419"/>
      <c r="L1534" s="280"/>
      <c r="M1534"/>
      <c r="N1534" s="280"/>
      <c r="O1534"/>
      <c r="P1534" s="280"/>
      <c r="S1534"/>
      <c r="T1534"/>
    </row>
    <row r="1535" spans="1:20" x14ac:dyDescent="0.45">
      <c r="A1535" s="285"/>
      <c r="B1535" s="285"/>
      <c r="C1535" s="285"/>
      <c r="D1535" s="23"/>
      <c r="E1535"/>
      <c r="F1535" s="280"/>
      <c r="G1535"/>
      <c r="H1535" s="280"/>
      <c r="I1535"/>
      <c r="J1535" s="574"/>
      <c r="K1535" s="419"/>
      <c r="L1535" s="280"/>
      <c r="M1535"/>
      <c r="N1535" s="280"/>
      <c r="O1535"/>
      <c r="P1535" s="280"/>
      <c r="S1535"/>
      <c r="T1535"/>
    </row>
    <row r="1536" spans="1:20" x14ac:dyDescent="0.45">
      <c r="A1536" s="285"/>
      <c r="B1536" s="285"/>
      <c r="C1536" s="285"/>
      <c r="D1536" s="23"/>
      <c r="E1536"/>
      <c r="F1536" s="280"/>
      <c r="G1536"/>
      <c r="H1536" s="280"/>
      <c r="I1536"/>
      <c r="J1536" s="574"/>
      <c r="K1536" s="419"/>
      <c r="L1536" s="280"/>
      <c r="M1536"/>
      <c r="N1536" s="280"/>
      <c r="O1536"/>
      <c r="P1536" s="280"/>
      <c r="S1536"/>
      <c r="T1536"/>
    </row>
    <row r="1537" spans="1:20" x14ac:dyDescent="0.45">
      <c r="A1537" s="285"/>
      <c r="B1537" s="285"/>
      <c r="C1537" s="285"/>
      <c r="D1537" s="23"/>
      <c r="E1537"/>
      <c r="F1537" s="280"/>
      <c r="G1537"/>
      <c r="H1537" s="280"/>
      <c r="I1537"/>
      <c r="J1537" s="574"/>
      <c r="K1537" s="419"/>
      <c r="L1537" s="280"/>
      <c r="M1537"/>
      <c r="N1537" s="280"/>
      <c r="O1537"/>
      <c r="P1537" s="280"/>
      <c r="S1537"/>
      <c r="T1537"/>
    </row>
    <row r="1538" spans="1:20" x14ac:dyDescent="0.45">
      <c r="A1538" s="285"/>
      <c r="B1538" s="285"/>
      <c r="C1538" s="285"/>
      <c r="D1538" s="23"/>
      <c r="E1538"/>
      <c r="F1538" s="280"/>
      <c r="G1538"/>
      <c r="H1538" s="280"/>
      <c r="I1538"/>
      <c r="J1538" s="574"/>
      <c r="K1538" s="419"/>
      <c r="L1538" s="280"/>
      <c r="M1538"/>
      <c r="N1538" s="280"/>
      <c r="O1538"/>
      <c r="P1538" s="280"/>
      <c r="S1538"/>
      <c r="T1538"/>
    </row>
    <row r="1539" spans="1:20" x14ac:dyDescent="0.45">
      <c r="A1539" s="285"/>
      <c r="B1539" s="285"/>
      <c r="C1539" s="285"/>
      <c r="D1539" s="23"/>
      <c r="E1539"/>
      <c r="F1539" s="280"/>
      <c r="G1539"/>
      <c r="H1539" s="280"/>
      <c r="I1539"/>
      <c r="J1539" s="574"/>
      <c r="K1539" s="419"/>
      <c r="L1539" s="280"/>
      <c r="M1539"/>
      <c r="N1539" s="280"/>
      <c r="O1539"/>
      <c r="P1539" s="280"/>
      <c r="S1539"/>
      <c r="T1539"/>
    </row>
    <row r="1540" spans="1:20" x14ac:dyDescent="0.45">
      <c r="A1540" s="285"/>
      <c r="B1540" s="285"/>
      <c r="C1540" s="285"/>
      <c r="D1540" s="23"/>
      <c r="E1540"/>
      <c r="F1540" s="280"/>
      <c r="G1540"/>
      <c r="H1540" s="280"/>
      <c r="I1540"/>
      <c r="J1540" s="574"/>
      <c r="K1540" s="419"/>
      <c r="L1540" s="280"/>
      <c r="M1540"/>
      <c r="N1540" s="280"/>
      <c r="O1540"/>
      <c r="P1540" s="280"/>
      <c r="S1540"/>
      <c r="T1540"/>
    </row>
    <row r="1541" spans="1:20" x14ac:dyDescent="0.45">
      <c r="A1541" s="285"/>
      <c r="B1541" s="285"/>
      <c r="C1541" s="285"/>
      <c r="D1541" s="23"/>
      <c r="E1541"/>
      <c r="F1541" s="280"/>
      <c r="G1541"/>
      <c r="H1541" s="280"/>
      <c r="I1541"/>
      <c r="J1541" s="574"/>
      <c r="K1541" s="419"/>
      <c r="L1541" s="280"/>
      <c r="M1541"/>
      <c r="N1541" s="280"/>
      <c r="O1541"/>
      <c r="P1541" s="280"/>
      <c r="S1541"/>
      <c r="T1541"/>
    </row>
    <row r="1542" spans="1:20" x14ac:dyDescent="0.45">
      <c r="A1542" s="285"/>
      <c r="B1542" s="285"/>
      <c r="C1542" s="285"/>
      <c r="D1542" s="23"/>
      <c r="E1542"/>
      <c r="F1542" s="280"/>
      <c r="G1542"/>
      <c r="H1542" s="280"/>
      <c r="I1542"/>
      <c r="J1542" s="574"/>
      <c r="K1542" s="419"/>
      <c r="L1542" s="280"/>
      <c r="M1542"/>
      <c r="N1542" s="280"/>
      <c r="O1542"/>
      <c r="P1542" s="280"/>
      <c r="S1542"/>
      <c r="T1542"/>
    </row>
    <row r="1543" spans="1:20" x14ac:dyDescent="0.45">
      <c r="A1543" s="285"/>
      <c r="B1543" s="285"/>
      <c r="C1543" s="285"/>
      <c r="D1543" s="23"/>
      <c r="E1543"/>
      <c r="F1543" s="280"/>
      <c r="G1543"/>
      <c r="H1543" s="280"/>
      <c r="I1543"/>
      <c r="J1543" s="574"/>
      <c r="K1543" s="419"/>
      <c r="L1543" s="280"/>
      <c r="M1543"/>
      <c r="N1543" s="280"/>
      <c r="O1543"/>
      <c r="P1543" s="280"/>
      <c r="S1543"/>
      <c r="T1543"/>
    </row>
    <row r="1544" spans="1:20" x14ac:dyDescent="0.45">
      <c r="A1544" s="285"/>
      <c r="B1544" s="285"/>
      <c r="C1544" s="285"/>
      <c r="D1544" s="23"/>
      <c r="E1544"/>
      <c r="F1544" s="280"/>
      <c r="G1544"/>
      <c r="H1544" s="280"/>
      <c r="I1544"/>
      <c r="J1544" s="574"/>
      <c r="K1544" s="419"/>
      <c r="L1544" s="280"/>
      <c r="M1544"/>
      <c r="N1544" s="280"/>
      <c r="O1544"/>
      <c r="P1544" s="280"/>
      <c r="S1544"/>
      <c r="T1544"/>
    </row>
    <row r="1545" spans="1:20" x14ac:dyDescent="0.45">
      <c r="A1545" s="285"/>
      <c r="B1545" s="285"/>
      <c r="C1545" s="285"/>
      <c r="D1545" s="23"/>
      <c r="E1545"/>
      <c r="F1545" s="280"/>
      <c r="G1545"/>
      <c r="H1545" s="280"/>
      <c r="I1545"/>
      <c r="J1545" s="574"/>
      <c r="K1545" s="419"/>
      <c r="L1545" s="280"/>
      <c r="M1545"/>
      <c r="N1545" s="280"/>
      <c r="O1545"/>
      <c r="P1545" s="280"/>
      <c r="S1545"/>
      <c r="T1545"/>
    </row>
    <row r="1546" spans="1:20" x14ac:dyDescent="0.45">
      <c r="A1546" s="285"/>
      <c r="B1546" s="285"/>
      <c r="C1546" s="285"/>
      <c r="D1546" s="23"/>
      <c r="E1546"/>
      <c r="F1546" s="280"/>
      <c r="G1546"/>
      <c r="H1546" s="280"/>
      <c r="I1546"/>
      <c r="J1546" s="574"/>
      <c r="K1546" s="419"/>
      <c r="L1546" s="280"/>
      <c r="M1546"/>
      <c r="N1546" s="280"/>
      <c r="O1546"/>
      <c r="P1546" s="280"/>
      <c r="S1546"/>
      <c r="T1546"/>
    </row>
    <row r="1547" spans="1:20" x14ac:dyDescent="0.45">
      <c r="A1547" s="285"/>
      <c r="B1547" s="285"/>
      <c r="C1547" s="285"/>
      <c r="D1547" s="23"/>
      <c r="E1547"/>
      <c r="F1547" s="280"/>
      <c r="G1547"/>
      <c r="H1547" s="280"/>
      <c r="I1547"/>
      <c r="J1547" s="574"/>
      <c r="K1547" s="419"/>
      <c r="L1547" s="280"/>
      <c r="M1547"/>
      <c r="N1547" s="280"/>
      <c r="O1547"/>
      <c r="P1547" s="280"/>
      <c r="S1547"/>
      <c r="T1547"/>
    </row>
    <row r="1548" spans="1:20" x14ac:dyDescent="0.45">
      <c r="A1548" s="285"/>
      <c r="B1548" s="285"/>
      <c r="C1548" s="285"/>
      <c r="D1548" s="23"/>
      <c r="E1548"/>
      <c r="F1548" s="280"/>
      <c r="G1548"/>
      <c r="H1548" s="280"/>
      <c r="I1548"/>
      <c r="J1548" s="574"/>
      <c r="K1548" s="419"/>
      <c r="L1548" s="280"/>
      <c r="M1548"/>
      <c r="N1548" s="280"/>
      <c r="O1548"/>
      <c r="P1548" s="280"/>
      <c r="S1548"/>
      <c r="T1548"/>
    </row>
    <row r="1549" spans="1:20" x14ac:dyDescent="0.45">
      <c r="A1549" s="285"/>
      <c r="B1549" s="285"/>
      <c r="C1549" s="285"/>
      <c r="D1549" s="23"/>
      <c r="E1549"/>
      <c r="F1549" s="280"/>
      <c r="G1549"/>
      <c r="H1549" s="280"/>
      <c r="I1549"/>
      <c r="J1549" s="574"/>
      <c r="K1549" s="419"/>
      <c r="L1549" s="280"/>
      <c r="M1549"/>
      <c r="N1549" s="280"/>
      <c r="O1549"/>
      <c r="P1549" s="280"/>
      <c r="S1549"/>
      <c r="T1549"/>
    </row>
    <row r="1550" spans="1:20" x14ac:dyDescent="0.45">
      <c r="A1550" s="285"/>
      <c r="B1550" s="285"/>
      <c r="C1550" s="285"/>
      <c r="D1550" s="23"/>
      <c r="E1550"/>
      <c r="F1550" s="280"/>
      <c r="G1550"/>
      <c r="H1550" s="280"/>
      <c r="I1550"/>
      <c r="J1550" s="574"/>
      <c r="K1550" s="419"/>
      <c r="L1550" s="280"/>
      <c r="M1550"/>
      <c r="N1550" s="280"/>
      <c r="O1550"/>
      <c r="P1550" s="280"/>
      <c r="S1550"/>
      <c r="T1550"/>
    </row>
    <row r="1551" spans="1:20" x14ac:dyDescent="0.45">
      <c r="A1551" s="285"/>
      <c r="B1551" s="285"/>
      <c r="C1551" s="285"/>
      <c r="D1551" s="23"/>
      <c r="E1551"/>
      <c r="F1551" s="280"/>
      <c r="G1551"/>
      <c r="H1551" s="280"/>
      <c r="I1551"/>
      <c r="J1551" s="574"/>
      <c r="K1551" s="419"/>
      <c r="L1551" s="280"/>
      <c r="M1551"/>
      <c r="N1551" s="280"/>
      <c r="O1551"/>
      <c r="P1551" s="280"/>
      <c r="S1551"/>
      <c r="T1551"/>
    </row>
    <row r="1552" spans="1:20" x14ac:dyDescent="0.45">
      <c r="A1552" s="285"/>
      <c r="B1552" s="285"/>
      <c r="C1552" s="285"/>
      <c r="D1552" s="23"/>
      <c r="E1552"/>
      <c r="F1552" s="280"/>
      <c r="G1552"/>
      <c r="H1552" s="280"/>
      <c r="I1552"/>
      <c r="J1552" s="574"/>
      <c r="K1552" s="419"/>
      <c r="L1552" s="280"/>
      <c r="M1552"/>
      <c r="N1552" s="280"/>
      <c r="O1552"/>
      <c r="P1552" s="280"/>
      <c r="S1552"/>
      <c r="T1552"/>
    </row>
    <row r="1553" spans="1:20" x14ac:dyDescent="0.45">
      <c r="A1553" s="285"/>
      <c r="B1553" s="285"/>
      <c r="C1553" s="285"/>
      <c r="D1553" s="23"/>
      <c r="E1553"/>
      <c r="F1553" s="280"/>
      <c r="G1553"/>
      <c r="H1553" s="280"/>
      <c r="I1553"/>
      <c r="J1553" s="574"/>
      <c r="K1553" s="419"/>
      <c r="L1553" s="280"/>
      <c r="M1553"/>
      <c r="N1553" s="280"/>
      <c r="O1553"/>
      <c r="P1553" s="280"/>
      <c r="S1553"/>
      <c r="T1553"/>
    </row>
    <row r="1554" spans="1:20" x14ac:dyDescent="0.45">
      <c r="A1554" s="285"/>
      <c r="B1554" s="285"/>
      <c r="C1554" s="285"/>
      <c r="D1554" s="23"/>
      <c r="E1554"/>
      <c r="F1554" s="280"/>
      <c r="G1554"/>
      <c r="H1554" s="280"/>
      <c r="I1554"/>
      <c r="J1554" s="574"/>
      <c r="K1554" s="419"/>
      <c r="L1554" s="280"/>
      <c r="M1554"/>
      <c r="N1554" s="280"/>
      <c r="O1554"/>
      <c r="P1554" s="280"/>
      <c r="S1554"/>
      <c r="T1554"/>
    </row>
    <row r="1555" spans="1:20" x14ac:dyDescent="0.45">
      <c r="A1555" s="285"/>
      <c r="B1555" s="285"/>
      <c r="C1555" s="285"/>
      <c r="D1555" s="23"/>
      <c r="E1555"/>
      <c r="F1555" s="280"/>
      <c r="G1555"/>
      <c r="H1555" s="280"/>
      <c r="I1555"/>
      <c r="J1555" s="574"/>
      <c r="K1555" s="419"/>
      <c r="L1555" s="280"/>
      <c r="M1555"/>
      <c r="N1555" s="280"/>
      <c r="O1555"/>
      <c r="P1555" s="280"/>
      <c r="S1555"/>
      <c r="T1555"/>
    </row>
    <row r="1556" spans="1:20" x14ac:dyDescent="0.45">
      <c r="A1556" s="285"/>
      <c r="B1556" s="285"/>
      <c r="C1556" s="285"/>
      <c r="D1556" s="23"/>
      <c r="E1556"/>
      <c r="F1556" s="280"/>
      <c r="G1556"/>
      <c r="H1556" s="280"/>
      <c r="I1556"/>
      <c r="J1556" s="574"/>
      <c r="K1556" s="419"/>
      <c r="L1556" s="280"/>
      <c r="M1556"/>
      <c r="N1556" s="280"/>
      <c r="O1556"/>
      <c r="P1556" s="280"/>
      <c r="S1556"/>
      <c r="T1556"/>
    </row>
    <row r="1557" spans="1:20" x14ac:dyDescent="0.45">
      <c r="A1557" s="285"/>
      <c r="B1557" s="285"/>
      <c r="C1557" s="285"/>
      <c r="D1557" s="23"/>
      <c r="E1557"/>
      <c r="F1557" s="280"/>
      <c r="G1557"/>
      <c r="H1557" s="280"/>
      <c r="I1557"/>
      <c r="J1557" s="574"/>
      <c r="K1557" s="419"/>
      <c r="L1557" s="280"/>
      <c r="M1557"/>
      <c r="N1557" s="280"/>
      <c r="O1557"/>
      <c r="P1557" s="280"/>
      <c r="S1557"/>
      <c r="T1557"/>
    </row>
    <row r="1558" spans="1:20" x14ac:dyDescent="0.45">
      <c r="A1558" s="285"/>
      <c r="B1558" s="285"/>
      <c r="C1558" s="285"/>
      <c r="D1558" s="23"/>
      <c r="E1558"/>
      <c r="F1558" s="280"/>
      <c r="G1558"/>
      <c r="H1558" s="280"/>
      <c r="I1558"/>
      <c r="J1558" s="574"/>
      <c r="K1558" s="419"/>
      <c r="L1558" s="280"/>
      <c r="M1558"/>
      <c r="N1558" s="280"/>
      <c r="O1558"/>
      <c r="P1558" s="280"/>
      <c r="S1558"/>
      <c r="T1558"/>
    </row>
    <row r="1559" spans="1:20" x14ac:dyDescent="0.45">
      <c r="A1559" s="285"/>
      <c r="B1559" s="285"/>
      <c r="C1559" s="285"/>
      <c r="D1559" s="23"/>
      <c r="E1559"/>
      <c r="F1559" s="280"/>
      <c r="G1559"/>
      <c r="H1559" s="280"/>
      <c r="I1559"/>
      <c r="J1559" s="574"/>
      <c r="K1559" s="419"/>
      <c r="L1559" s="280"/>
      <c r="M1559"/>
      <c r="N1559" s="280"/>
      <c r="O1559"/>
      <c r="P1559" s="280"/>
      <c r="S1559"/>
      <c r="T1559"/>
    </row>
    <row r="1560" spans="1:20" x14ac:dyDescent="0.45">
      <c r="A1560" s="285"/>
      <c r="B1560" s="285"/>
      <c r="C1560" s="285"/>
      <c r="D1560" s="23"/>
      <c r="E1560"/>
      <c r="F1560" s="280"/>
      <c r="G1560"/>
      <c r="H1560" s="280"/>
      <c r="I1560"/>
      <c r="J1560" s="574"/>
      <c r="K1560" s="419"/>
      <c r="L1560" s="280"/>
      <c r="M1560"/>
      <c r="N1560" s="280"/>
      <c r="O1560"/>
      <c r="P1560" s="280"/>
      <c r="S1560"/>
      <c r="T1560"/>
    </row>
    <row r="1561" spans="1:20" x14ac:dyDescent="0.45">
      <c r="A1561" s="285"/>
      <c r="B1561" s="285"/>
      <c r="C1561" s="285"/>
      <c r="D1561" s="23"/>
      <c r="E1561"/>
      <c r="F1561" s="280"/>
      <c r="G1561"/>
      <c r="H1561" s="280"/>
      <c r="I1561"/>
      <c r="J1561" s="574"/>
      <c r="K1561" s="419"/>
      <c r="L1561" s="280"/>
      <c r="M1561"/>
      <c r="N1561" s="280"/>
      <c r="O1561"/>
      <c r="P1561" s="280"/>
      <c r="S1561"/>
      <c r="T1561"/>
    </row>
    <row r="1562" spans="1:20" x14ac:dyDescent="0.45">
      <c r="A1562" s="285"/>
      <c r="B1562" s="285"/>
      <c r="C1562" s="285"/>
      <c r="D1562" s="23"/>
      <c r="E1562"/>
      <c r="F1562" s="280"/>
      <c r="G1562"/>
      <c r="H1562" s="280"/>
      <c r="I1562"/>
      <c r="J1562" s="574"/>
      <c r="K1562" s="419"/>
      <c r="L1562" s="280"/>
      <c r="M1562"/>
      <c r="N1562" s="280"/>
      <c r="O1562"/>
      <c r="P1562" s="280"/>
      <c r="S1562"/>
      <c r="T1562"/>
    </row>
    <row r="1563" spans="1:20" x14ac:dyDescent="0.45">
      <c r="A1563" s="285"/>
      <c r="B1563" s="285"/>
      <c r="C1563" s="285"/>
      <c r="D1563" s="23"/>
      <c r="E1563"/>
      <c r="F1563" s="280"/>
      <c r="G1563"/>
      <c r="H1563" s="280"/>
      <c r="I1563"/>
      <c r="J1563" s="574"/>
      <c r="K1563" s="419"/>
      <c r="L1563" s="280"/>
      <c r="M1563"/>
      <c r="N1563" s="280"/>
      <c r="O1563"/>
      <c r="P1563" s="280"/>
      <c r="S1563"/>
      <c r="T1563"/>
    </row>
    <row r="1564" spans="1:20" x14ac:dyDescent="0.45">
      <c r="A1564" s="285"/>
      <c r="B1564" s="285"/>
      <c r="C1564" s="285"/>
      <c r="D1564" s="23"/>
      <c r="E1564"/>
      <c r="F1564" s="280"/>
      <c r="G1564"/>
      <c r="H1564" s="280"/>
      <c r="I1564"/>
      <c r="J1564" s="574"/>
      <c r="K1564" s="419"/>
      <c r="L1564" s="280"/>
      <c r="M1564"/>
      <c r="N1564" s="280"/>
      <c r="O1564"/>
      <c r="P1564" s="280"/>
      <c r="S1564"/>
      <c r="T1564"/>
    </row>
    <row r="1565" spans="1:20" x14ac:dyDescent="0.45">
      <c r="A1565" s="285"/>
      <c r="B1565" s="285"/>
      <c r="C1565" s="285"/>
      <c r="D1565" s="23"/>
      <c r="E1565"/>
      <c r="F1565" s="280"/>
      <c r="G1565"/>
      <c r="H1565" s="280"/>
      <c r="I1565"/>
      <c r="J1565" s="574"/>
      <c r="K1565" s="419"/>
      <c r="L1565" s="280"/>
      <c r="M1565"/>
      <c r="N1565" s="280"/>
      <c r="O1565"/>
      <c r="P1565" s="280"/>
      <c r="S1565"/>
      <c r="T1565"/>
    </row>
    <row r="1566" spans="1:20" x14ac:dyDescent="0.45">
      <c r="A1566" s="285"/>
      <c r="B1566" s="285"/>
      <c r="C1566" s="285"/>
      <c r="D1566" s="23"/>
      <c r="E1566"/>
      <c r="F1566" s="280"/>
      <c r="G1566"/>
      <c r="H1566" s="280"/>
      <c r="I1566"/>
      <c r="J1566" s="574"/>
      <c r="K1566" s="419"/>
      <c r="L1566" s="280"/>
      <c r="M1566"/>
      <c r="N1566" s="280"/>
      <c r="O1566"/>
      <c r="P1566" s="280"/>
      <c r="S1566"/>
      <c r="T1566"/>
    </row>
    <row r="1567" spans="1:20" x14ac:dyDescent="0.45">
      <c r="A1567" s="285"/>
      <c r="B1567" s="285"/>
      <c r="C1567" s="285"/>
      <c r="D1567" s="23"/>
      <c r="E1567"/>
      <c r="F1567" s="280"/>
      <c r="G1567"/>
      <c r="H1567" s="280"/>
      <c r="I1567"/>
      <c r="J1567" s="574"/>
      <c r="K1567" s="419"/>
      <c r="L1567" s="280"/>
      <c r="M1567"/>
      <c r="N1567" s="280"/>
      <c r="O1567"/>
      <c r="P1567" s="280"/>
      <c r="S1567"/>
      <c r="T1567"/>
    </row>
    <row r="1568" spans="1:20" x14ac:dyDescent="0.45">
      <c r="A1568" s="285"/>
      <c r="B1568" s="285"/>
      <c r="C1568" s="285"/>
      <c r="D1568" s="23"/>
      <c r="E1568"/>
      <c r="F1568" s="280"/>
      <c r="G1568"/>
      <c r="H1568" s="280"/>
      <c r="I1568"/>
      <c r="J1568" s="574"/>
      <c r="K1568" s="419"/>
      <c r="L1568" s="280"/>
      <c r="M1568"/>
      <c r="N1568" s="280"/>
      <c r="O1568"/>
      <c r="P1568" s="280"/>
      <c r="S1568"/>
      <c r="T1568"/>
    </row>
    <row r="1569" spans="1:20" x14ac:dyDescent="0.45">
      <c r="A1569" s="285"/>
      <c r="B1569" s="285"/>
      <c r="C1569" s="285"/>
      <c r="D1569" s="23"/>
      <c r="E1569"/>
      <c r="F1569" s="280"/>
      <c r="G1569"/>
      <c r="H1569" s="280"/>
      <c r="I1569"/>
      <c r="J1569" s="574"/>
      <c r="K1569" s="419"/>
      <c r="L1569" s="280"/>
      <c r="M1569"/>
      <c r="N1569" s="280"/>
      <c r="O1569"/>
      <c r="P1569" s="280"/>
      <c r="S1569"/>
      <c r="T1569"/>
    </row>
    <row r="1570" spans="1:20" x14ac:dyDescent="0.45">
      <c r="A1570" s="285"/>
      <c r="B1570" s="285"/>
      <c r="C1570" s="285"/>
      <c r="D1570" s="23"/>
      <c r="E1570"/>
      <c r="F1570" s="280"/>
      <c r="G1570"/>
      <c r="H1570" s="280"/>
      <c r="I1570"/>
      <c r="J1570" s="574"/>
      <c r="K1570" s="419"/>
      <c r="L1570" s="280"/>
      <c r="M1570"/>
      <c r="N1570" s="280"/>
      <c r="O1570"/>
      <c r="P1570" s="280"/>
      <c r="S1570"/>
      <c r="T1570"/>
    </row>
    <row r="1571" spans="1:20" x14ac:dyDescent="0.45">
      <c r="A1571" s="285"/>
      <c r="B1571" s="285"/>
      <c r="C1571" s="285"/>
      <c r="D1571" s="23"/>
      <c r="E1571"/>
      <c r="F1571" s="280"/>
      <c r="G1571"/>
      <c r="H1571" s="280"/>
      <c r="I1571"/>
      <c r="J1571" s="574"/>
      <c r="K1571" s="419"/>
      <c r="L1571" s="280"/>
      <c r="M1571"/>
      <c r="N1571" s="280"/>
      <c r="O1571"/>
      <c r="P1571" s="280"/>
      <c r="S1571"/>
      <c r="T1571"/>
    </row>
    <row r="1572" spans="1:20" x14ac:dyDescent="0.45">
      <c r="A1572" s="285"/>
      <c r="B1572" s="285"/>
      <c r="C1572" s="285"/>
      <c r="D1572" s="23"/>
      <c r="E1572"/>
      <c r="F1572" s="280"/>
      <c r="G1572"/>
      <c r="H1572" s="280"/>
      <c r="I1572"/>
      <c r="J1572" s="574"/>
      <c r="K1572" s="419"/>
      <c r="L1572" s="280"/>
      <c r="M1572"/>
      <c r="N1572" s="280"/>
      <c r="O1572"/>
      <c r="P1572" s="280"/>
      <c r="S1572"/>
      <c r="T1572"/>
    </row>
    <row r="1573" spans="1:20" x14ac:dyDescent="0.45">
      <c r="A1573" s="285"/>
      <c r="B1573" s="285"/>
      <c r="C1573" s="285"/>
      <c r="D1573" s="23"/>
      <c r="E1573"/>
      <c r="F1573" s="280"/>
      <c r="G1573"/>
      <c r="H1573" s="280"/>
      <c r="I1573"/>
      <c r="J1573" s="574"/>
      <c r="K1573" s="419"/>
      <c r="L1573" s="280"/>
      <c r="M1573"/>
      <c r="N1573" s="280"/>
      <c r="O1573"/>
      <c r="P1573" s="280"/>
      <c r="S1573"/>
      <c r="T1573"/>
    </row>
    <row r="1574" spans="1:20" x14ac:dyDescent="0.45">
      <c r="A1574" s="285"/>
      <c r="B1574" s="285"/>
      <c r="C1574" s="285"/>
      <c r="D1574" s="23"/>
      <c r="E1574"/>
      <c r="F1574" s="280"/>
      <c r="G1574"/>
      <c r="H1574" s="280"/>
      <c r="I1574"/>
      <c r="J1574" s="574"/>
      <c r="K1574" s="419"/>
      <c r="L1574" s="280"/>
      <c r="M1574"/>
      <c r="N1574" s="280"/>
      <c r="O1574"/>
      <c r="P1574" s="280"/>
      <c r="S1574"/>
      <c r="T1574"/>
    </row>
    <row r="1575" spans="1:20" x14ac:dyDescent="0.45">
      <c r="A1575" s="285"/>
      <c r="B1575" s="285"/>
      <c r="C1575" s="285"/>
      <c r="D1575" s="23"/>
      <c r="E1575"/>
      <c r="F1575" s="280"/>
      <c r="G1575"/>
      <c r="H1575" s="280"/>
      <c r="I1575"/>
      <c r="J1575" s="574"/>
      <c r="K1575" s="419"/>
      <c r="L1575" s="280"/>
      <c r="M1575"/>
      <c r="N1575" s="280"/>
      <c r="O1575"/>
      <c r="P1575" s="280"/>
      <c r="S1575"/>
      <c r="T1575"/>
    </row>
    <row r="1576" spans="1:20" x14ac:dyDescent="0.45">
      <c r="A1576" s="285"/>
      <c r="B1576" s="285"/>
      <c r="C1576" s="285"/>
      <c r="D1576" s="23"/>
      <c r="E1576"/>
      <c r="F1576" s="280"/>
      <c r="G1576"/>
      <c r="H1576" s="280"/>
      <c r="I1576"/>
      <c r="J1576" s="574"/>
      <c r="K1576" s="419"/>
      <c r="L1576" s="280"/>
      <c r="M1576"/>
      <c r="N1576" s="280"/>
      <c r="O1576"/>
      <c r="P1576" s="280"/>
      <c r="S1576"/>
      <c r="T1576"/>
    </row>
    <row r="1577" spans="1:20" x14ac:dyDescent="0.45">
      <c r="A1577" s="285"/>
      <c r="B1577" s="285"/>
      <c r="C1577" s="285"/>
      <c r="D1577" s="23"/>
      <c r="E1577"/>
      <c r="F1577" s="280"/>
      <c r="G1577"/>
      <c r="H1577" s="280"/>
      <c r="I1577"/>
      <c r="J1577" s="574"/>
      <c r="K1577" s="419"/>
      <c r="L1577" s="280"/>
      <c r="M1577"/>
      <c r="N1577" s="280"/>
      <c r="O1577"/>
      <c r="P1577" s="280"/>
      <c r="S1577"/>
      <c r="T1577"/>
    </row>
    <row r="1578" spans="1:20" x14ac:dyDescent="0.45">
      <c r="A1578" s="285"/>
      <c r="B1578" s="285"/>
      <c r="C1578" s="285"/>
      <c r="D1578" s="23"/>
      <c r="E1578"/>
      <c r="F1578" s="280"/>
      <c r="G1578"/>
      <c r="H1578" s="280"/>
      <c r="I1578"/>
      <c r="J1578" s="574"/>
      <c r="K1578" s="419"/>
      <c r="L1578" s="280"/>
      <c r="M1578"/>
      <c r="N1578" s="280"/>
      <c r="O1578"/>
      <c r="P1578" s="280"/>
      <c r="S1578"/>
      <c r="T1578"/>
    </row>
    <row r="1579" spans="1:20" x14ac:dyDescent="0.45">
      <c r="A1579" s="285"/>
      <c r="B1579" s="285"/>
      <c r="C1579" s="285"/>
      <c r="D1579" s="23"/>
      <c r="E1579"/>
      <c r="F1579" s="280"/>
      <c r="G1579"/>
      <c r="H1579" s="280"/>
      <c r="I1579"/>
      <c r="J1579" s="574"/>
      <c r="K1579" s="419"/>
      <c r="L1579" s="280"/>
      <c r="M1579"/>
      <c r="N1579" s="280"/>
      <c r="O1579"/>
      <c r="P1579" s="280"/>
      <c r="S1579"/>
      <c r="T1579"/>
    </row>
    <row r="1580" spans="1:20" x14ac:dyDescent="0.45">
      <c r="A1580" s="285"/>
      <c r="B1580" s="285"/>
      <c r="C1580" s="285"/>
      <c r="D1580" s="23"/>
      <c r="E1580"/>
      <c r="F1580" s="280"/>
      <c r="G1580"/>
      <c r="H1580" s="280"/>
      <c r="I1580"/>
      <c r="J1580" s="574"/>
      <c r="K1580" s="419"/>
      <c r="L1580" s="280"/>
      <c r="M1580"/>
      <c r="N1580" s="280"/>
      <c r="O1580"/>
      <c r="P1580" s="280"/>
      <c r="S1580"/>
      <c r="T1580"/>
    </row>
    <row r="1581" spans="1:20" x14ac:dyDescent="0.45">
      <c r="A1581" s="285"/>
      <c r="B1581" s="285"/>
      <c r="C1581" s="285"/>
      <c r="D1581" s="23"/>
      <c r="E1581"/>
      <c r="F1581" s="280"/>
      <c r="G1581"/>
      <c r="H1581" s="280"/>
      <c r="I1581"/>
      <c r="J1581" s="574"/>
      <c r="K1581" s="419"/>
      <c r="L1581" s="280"/>
      <c r="M1581"/>
      <c r="N1581" s="280"/>
      <c r="O1581"/>
      <c r="P1581" s="280"/>
      <c r="S1581"/>
      <c r="T1581"/>
    </row>
    <row r="1582" spans="1:20" x14ac:dyDescent="0.45">
      <c r="A1582" s="285"/>
      <c r="B1582" s="285"/>
      <c r="C1582" s="285"/>
      <c r="D1582" s="23"/>
      <c r="E1582"/>
      <c r="F1582" s="280"/>
      <c r="G1582"/>
      <c r="H1582" s="280"/>
      <c r="I1582"/>
      <c r="J1582" s="574"/>
      <c r="K1582" s="419"/>
      <c r="L1582" s="280"/>
      <c r="M1582"/>
      <c r="N1582" s="280"/>
      <c r="O1582"/>
      <c r="P1582" s="280"/>
      <c r="S1582"/>
      <c r="T1582"/>
    </row>
    <row r="1583" spans="1:20" x14ac:dyDescent="0.45">
      <c r="A1583" s="285"/>
      <c r="B1583" s="285"/>
      <c r="C1583" s="285"/>
      <c r="D1583" s="23"/>
      <c r="E1583"/>
      <c r="F1583" s="280"/>
      <c r="G1583"/>
      <c r="H1583" s="280"/>
      <c r="I1583"/>
      <c r="J1583" s="574"/>
      <c r="K1583" s="419"/>
      <c r="L1583" s="280"/>
      <c r="M1583"/>
      <c r="N1583" s="280"/>
      <c r="O1583"/>
      <c r="P1583" s="280"/>
      <c r="S1583"/>
      <c r="T1583"/>
    </row>
    <row r="1584" spans="1:20" x14ac:dyDescent="0.45">
      <c r="A1584" s="285"/>
      <c r="B1584" s="285"/>
      <c r="C1584" s="285"/>
      <c r="D1584" s="23"/>
      <c r="E1584"/>
      <c r="F1584" s="280"/>
      <c r="G1584"/>
      <c r="H1584" s="280"/>
      <c r="I1584"/>
      <c r="J1584" s="574"/>
      <c r="K1584" s="419"/>
      <c r="L1584" s="280"/>
      <c r="M1584"/>
      <c r="N1584" s="280"/>
      <c r="O1584"/>
      <c r="P1584" s="280"/>
      <c r="S1584"/>
      <c r="T1584"/>
    </row>
    <row r="1585" spans="1:20" x14ac:dyDescent="0.45">
      <c r="A1585" s="285"/>
      <c r="B1585" s="285"/>
      <c r="C1585" s="285"/>
      <c r="D1585" s="23"/>
      <c r="E1585"/>
      <c r="F1585" s="280"/>
      <c r="G1585"/>
      <c r="H1585" s="280"/>
      <c r="I1585"/>
      <c r="J1585" s="574"/>
      <c r="K1585" s="419"/>
      <c r="L1585" s="280"/>
      <c r="M1585"/>
      <c r="N1585" s="280"/>
      <c r="O1585"/>
      <c r="P1585" s="280"/>
      <c r="S1585"/>
      <c r="T1585"/>
    </row>
    <row r="1586" spans="1:20" x14ac:dyDescent="0.45">
      <c r="A1586" s="285"/>
      <c r="B1586" s="285"/>
      <c r="C1586" s="285"/>
      <c r="D1586" s="23"/>
      <c r="E1586"/>
      <c r="F1586" s="280"/>
      <c r="G1586"/>
      <c r="H1586" s="280"/>
      <c r="I1586"/>
      <c r="J1586" s="574"/>
      <c r="K1586" s="419"/>
      <c r="L1586" s="280"/>
      <c r="M1586"/>
      <c r="N1586" s="280"/>
      <c r="O1586"/>
      <c r="P1586" s="280"/>
      <c r="S1586"/>
      <c r="T1586"/>
    </row>
    <row r="1587" spans="1:20" x14ac:dyDescent="0.45">
      <c r="A1587" s="285"/>
      <c r="B1587" s="285"/>
      <c r="C1587" s="285"/>
      <c r="D1587" s="23"/>
      <c r="E1587"/>
      <c r="F1587" s="280"/>
      <c r="G1587"/>
      <c r="H1587" s="280"/>
      <c r="I1587"/>
      <c r="J1587" s="574"/>
      <c r="K1587" s="419"/>
      <c r="L1587" s="280"/>
      <c r="M1587"/>
      <c r="N1587" s="280"/>
      <c r="O1587"/>
      <c r="P1587" s="280"/>
      <c r="S1587"/>
      <c r="T1587"/>
    </row>
    <row r="1588" spans="1:20" x14ac:dyDescent="0.45">
      <c r="A1588" s="285"/>
      <c r="B1588" s="285"/>
      <c r="C1588" s="285"/>
      <c r="D1588" s="23"/>
      <c r="E1588"/>
      <c r="F1588" s="280"/>
      <c r="G1588"/>
      <c r="H1588" s="280"/>
      <c r="I1588"/>
      <c r="J1588" s="574"/>
      <c r="K1588" s="419"/>
      <c r="L1588" s="280"/>
      <c r="M1588"/>
      <c r="N1588" s="280"/>
      <c r="O1588"/>
      <c r="P1588" s="280"/>
      <c r="S1588"/>
      <c r="T1588"/>
    </row>
    <row r="1589" spans="1:20" x14ac:dyDescent="0.45">
      <c r="A1589" s="285"/>
      <c r="B1589" s="285"/>
      <c r="C1589" s="285"/>
      <c r="D1589" s="23"/>
      <c r="E1589"/>
      <c r="F1589" s="280"/>
      <c r="G1589"/>
      <c r="H1589" s="280"/>
      <c r="I1589"/>
      <c r="J1589" s="574"/>
      <c r="K1589" s="419"/>
      <c r="L1589" s="280"/>
      <c r="M1589"/>
      <c r="N1589" s="280"/>
      <c r="O1589"/>
      <c r="P1589" s="280"/>
      <c r="S1589"/>
      <c r="T1589"/>
    </row>
    <row r="1590" spans="1:20" x14ac:dyDescent="0.45">
      <c r="A1590" s="285"/>
      <c r="B1590" s="285"/>
      <c r="C1590" s="285"/>
      <c r="D1590" s="23"/>
      <c r="E1590"/>
      <c r="F1590" s="280"/>
      <c r="G1590"/>
      <c r="H1590" s="280"/>
      <c r="I1590"/>
      <c r="J1590" s="574"/>
      <c r="K1590" s="419"/>
      <c r="L1590" s="280"/>
      <c r="M1590"/>
      <c r="N1590" s="280"/>
      <c r="O1590"/>
      <c r="P1590" s="280"/>
      <c r="S1590"/>
      <c r="T1590"/>
    </row>
    <row r="1591" spans="1:20" x14ac:dyDescent="0.45">
      <c r="A1591" s="285"/>
      <c r="B1591" s="285"/>
      <c r="C1591" s="285"/>
      <c r="D1591" s="23"/>
      <c r="E1591"/>
      <c r="F1591" s="280"/>
      <c r="G1591"/>
      <c r="H1591" s="280"/>
      <c r="I1591"/>
      <c r="J1591" s="574"/>
      <c r="K1591" s="419"/>
      <c r="L1591" s="280"/>
      <c r="M1591"/>
      <c r="N1591" s="280"/>
      <c r="O1591"/>
      <c r="P1591" s="280"/>
      <c r="S1591"/>
      <c r="T1591"/>
    </row>
    <row r="1592" spans="1:20" x14ac:dyDescent="0.45">
      <c r="A1592" s="285"/>
      <c r="B1592" s="285"/>
      <c r="C1592" s="285"/>
      <c r="D1592" s="23"/>
      <c r="E1592"/>
      <c r="F1592" s="280"/>
      <c r="G1592"/>
      <c r="H1592" s="280"/>
      <c r="I1592"/>
      <c r="J1592" s="574"/>
      <c r="K1592" s="419"/>
      <c r="L1592" s="280"/>
      <c r="M1592"/>
      <c r="N1592" s="280"/>
      <c r="O1592"/>
      <c r="P1592" s="280"/>
      <c r="S1592"/>
      <c r="T1592"/>
    </row>
    <row r="1593" spans="1:20" x14ac:dyDescent="0.45">
      <c r="A1593" s="285"/>
      <c r="B1593" s="285"/>
      <c r="C1593" s="285"/>
      <c r="D1593" s="23"/>
      <c r="E1593"/>
      <c r="F1593" s="280"/>
      <c r="G1593"/>
      <c r="H1593" s="280"/>
      <c r="I1593"/>
      <c r="J1593" s="574"/>
      <c r="K1593" s="419"/>
      <c r="L1593" s="280"/>
      <c r="M1593"/>
      <c r="N1593" s="280"/>
      <c r="O1593"/>
      <c r="P1593" s="280"/>
      <c r="S1593"/>
      <c r="T1593"/>
    </row>
    <row r="1594" spans="1:20" x14ac:dyDescent="0.45">
      <c r="A1594" s="285"/>
      <c r="B1594" s="285"/>
      <c r="C1594" s="285"/>
      <c r="D1594" s="23"/>
      <c r="E1594"/>
      <c r="F1594" s="280"/>
      <c r="G1594"/>
      <c r="H1594" s="280"/>
      <c r="I1594"/>
      <c r="J1594" s="574"/>
      <c r="K1594" s="419"/>
      <c r="L1594" s="280"/>
      <c r="M1594"/>
      <c r="N1594" s="280"/>
      <c r="O1594"/>
      <c r="P1594" s="280"/>
      <c r="S1594"/>
      <c r="T1594"/>
    </row>
    <row r="1595" spans="1:20" x14ac:dyDescent="0.45">
      <c r="A1595" s="285"/>
      <c r="B1595" s="285"/>
      <c r="C1595" s="285"/>
      <c r="D1595" s="23"/>
      <c r="E1595"/>
      <c r="F1595" s="280"/>
      <c r="G1595"/>
      <c r="H1595" s="280"/>
      <c r="I1595"/>
      <c r="J1595" s="574"/>
      <c r="K1595" s="419"/>
      <c r="L1595" s="280"/>
      <c r="M1595"/>
      <c r="N1595" s="280"/>
      <c r="O1595"/>
      <c r="P1595" s="280"/>
      <c r="S1595"/>
      <c r="T1595"/>
    </row>
    <row r="1596" spans="1:20" x14ac:dyDescent="0.45">
      <c r="A1596" s="285"/>
      <c r="B1596" s="285"/>
      <c r="C1596" s="285"/>
      <c r="D1596" s="23"/>
      <c r="E1596"/>
      <c r="F1596" s="280"/>
      <c r="G1596"/>
      <c r="H1596" s="280"/>
      <c r="I1596"/>
      <c r="J1596" s="574"/>
      <c r="K1596" s="419"/>
      <c r="L1596" s="280"/>
      <c r="M1596"/>
      <c r="N1596" s="280"/>
      <c r="O1596"/>
      <c r="P1596" s="280"/>
      <c r="S1596"/>
      <c r="T1596"/>
    </row>
    <row r="1597" spans="1:20" x14ac:dyDescent="0.45">
      <c r="A1597" s="285"/>
      <c r="B1597" s="285"/>
      <c r="C1597" s="285"/>
      <c r="D1597" s="23"/>
      <c r="E1597"/>
      <c r="F1597" s="280"/>
      <c r="G1597"/>
      <c r="H1597" s="280"/>
      <c r="I1597"/>
      <c r="J1597" s="574"/>
      <c r="K1597" s="419"/>
      <c r="L1597" s="280"/>
      <c r="M1597"/>
      <c r="N1597" s="280"/>
      <c r="O1597"/>
      <c r="P1597" s="280"/>
      <c r="S1597"/>
      <c r="T1597"/>
    </row>
    <row r="1598" spans="1:20" x14ac:dyDescent="0.45">
      <c r="A1598" s="285"/>
      <c r="B1598" s="285"/>
      <c r="C1598" s="285"/>
      <c r="D1598" s="23"/>
      <c r="E1598"/>
      <c r="F1598" s="280"/>
      <c r="G1598"/>
      <c r="H1598" s="280"/>
      <c r="I1598"/>
      <c r="J1598" s="574"/>
      <c r="K1598" s="419"/>
      <c r="L1598" s="280"/>
      <c r="M1598"/>
      <c r="N1598" s="280"/>
      <c r="O1598"/>
      <c r="P1598" s="280"/>
      <c r="S1598"/>
      <c r="T1598"/>
    </row>
    <row r="1599" spans="1:20" x14ac:dyDescent="0.45">
      <c r="A1599" s="285"/>
      <c r="B1599" s="285"/>
      <c r="C1599" s="285"/>
      <c r="D1599" s="23"/>
      <c r="E1599"/>
      <c r="F1599" s="280"/>
      <c r="G1599"/>
      <c r="H1599" s="280"/>
      <c r="I1599"/>
      <c r="J1599" s="574"/>
      <c r="K1599" s="419"/>
      <c r="L1599" s="280"/>
      <c r="M1599"/>
      <c r="N1599" s="280"/>
      <c r="O1599"/>
      <c r="P1599" s="280"/>
      <c r="S1599"/>
      <c r="T1599"/>
    </row>
    <row r="1600" spans="1:20" x14ac:dyDescent="0.45">
      <c r="A1600" s="285"/>
      <c r="B1600" s="285"/>
      <c r="C1600" s="285"/>
      <c r="D1600" s="23"/>
      <c r="E1600"/>
      <c r="F1600" s="280"/>
      <c r="G1600"/>
      <c r="H1600" s="280"/>
      <c r="I1600"/>
      <c r="J1600" s="574"/>
      <c r="K1600" s="419"/>
      <c r="L1600" s="280"/>
      <c r="M1600"/>
      <c r="N1600" s="280"/>
      <c r="O1600"/>
      <c r="P1600" s="280"/>
      <c r="S1600"/>
      <c r="T1600"/>
    </row>
    <row r="1601" spans="1:20" x14ac:dyDescent="0.45">
      <c r="A1601" s="285"/>
      <c r="B1601" s="285"/>
      <c r="C1601" s="285"/>
      <c r="D1601" s="23"/>
      <c r="E1601"/>
      <c r="F1601" s="280"/>
      <c r="G1601"/>
      <c r="H1601" s="280"/>
      <c r="I1601"/>
      <c r="J1601" s="574"/>
      <c r="K1601" s="419"/>
      <c r="L1601" s="280"/>
      <c r="M1601"/>
      <c r="N1601" s="280"/>
      <c r="O1601"/>
      <c r="P1601" s="280"/>
      <c r="S1601"/>
      <c r="T1601"/>
    </row>
    <row r="1602" spans="1:20" x14ac:dyDescent="0.45">
      <c r="A1602" s="285"/>
      <c r="B1602" s="285"/>
      <c r="C1602" s="285"/>
      <c r="D1602" s="23"/>
      <c r="E1602"/>
      <c r="F1602" s="280"/>
      <c r="G1602"/>
      <c r="H1602" s="280"/>
      <c r="I1602"/>
      <c r="J1602" s="574"/>
      <c r="K1602" s="419"/>
      <c r="L1602" s="280"/>
      <c r="M1602"/>
      <c r="N1602" s="280"/>
      <c r="O1602"/>
      <c r="P1602" s="280"/>
      <c r="S1602"/>
      <c r="T1602"/>
    </row>
    <row r="1603" spans="1:20" x14ac:dyDescent="0.45">
      <c r="A1603" s="285"/>
      <c r="B1603" s="285"/>
      <c r="C1603" s="285"/>
      <c r="D1603" s="23"/>
      <c r="E1603"/>
      <c r="F1603" s="280"/>
      <c r="G1603"/>
      <c r="H1603" s="280"/>
      <c r="I1603"/>
      <c r="J1603" s="574"/>
      <c r="K1603" s="419"/>
      <c r="L1603" s="280"/>
      <c r="M1603"/>
      <c r="N1603" s="280"/>
      <c r="O1603"/>
      <c r="P1603" s="280"/>
      <c r="S1603"/>
      <c r="T1603"/>
    </row>
    <row r="1604" spans="1:20" x14ac:dyDescent="0.45">
      <c r="A1604" s="285"/>
      <c r="B1604" s="285"/>
      <c r="C1604" s="285"/>
      <c r="D1604" s="23"/>
      <c r="E1604"/>
      <c r="F1604" s="280"/>
      <c r="G1604"/>
      <c r="H1604" s="280"/>
      <c r="I1604"/>
      <c r="J1604" s="574"/>
      <c r="K1604" s="419"/>
      <c r="L1604" s="280"/>
      <c r="M1604"/>
      <c r="N1604" s="280"/>
      <c r="O1604"/>
      <c r="P1604" s="280"/>
      <c r="S1604"/>
      <c r="T1604"/>
    </row>
    <row r="1605" spans="1:20" x14ac:dyDescent="0.45">
      <c r="A1605" s="285"/>
      <c r="B1605" s="285"/>
      <c r="C1605" s="285"/>
      <c r="D1605" s="23"/>
      <c r="E1605"/>
      <c r="F1605" s="280"/>
      <c r="G1605"/>
      <c r="H1605" s="280"/>
      <c r="I1605"/>
      <c r="J1605" s="574"/>
      <c r="K1605" s="419"/>
      <c r="L1605" s="280"/>
      <c r="M1605"/>
      <c r="N1605" s="280"/>
      <c r="O1605"/>
      <c r="P1605" s="280"/>
      <c r="S1605"/>
      <c r="T1605"/>
    </row>
    <row r="1606" spans="1:20" x14ac:dyDescent="0.45">
      <c r="A1606" s="285"/>
      <c r="B1606" s="285"/>
      <c r="C1606" s="285"/>
      <c r="D1606" s="23"/>
      <c r="E1606"/>
      <c r="F1606" s="280"/>
      <c r="G1606"/>
      <c r="H1606" s="280"/>
      <c r="I1606"/>
      <c r="J1606" s="574"/>
      <c r="K1606" s="419"/>
      <c r="L1606" s="280"/>
      <c r="M1606"/>
      <c r="N1606" s="280"/>
      <c r="O1606"/>
      <c r="P1606" s="280"/>
      <c r="S1606"/>
      <c r="T1606"/>
    </row>
    <row r="1607" spans="1:20" x14ac:dyDescent="0.45">
      <c r="A1607" s="285"/>
      <c r="B1607" s="285"/>
      <c r="C1607" s="285"/>
      <c r="D1607" s="23"/>
      <c r="E1607"/>
      <c r="F1607" s="280"/>
      <c r="G1607"/>
      <c r="H1607" s="280"/>
      <c r="I1607"/>
      <c r="J1607" s="574"/>
      <c r="K1607" s="419"/>
      <c r="L1607" s="280"/>
      <c r="M1607"/>
      <c r="N1607" s="280"/>
      <c r="O1607"/>
      <c r="P1607" s="280"/>
      <c r="S1607"/>
      <c r="T1607"/>
    </row>
    <row r="1608" spans="1:20" x14ac:dyDescent="0.45">
      <c r="A1608" s="285"/>
      <c r="B1608" s="285"/>
      <c r="C1608" s="285"/>
      <c r="D1608" s="23"/>
      <c r="E1608"/>
      <c r="F1608" s="280"/>
      <c r="G1608"/>
      <c r="H1608" s="280"/>
      <c r="I1608"/>
      <c r="J1608" s="574"/>
      <c r="K1608" s="419"/>
      <c r="L1608" s="280"/>
      <c r="M1608"/>
      <c r="N1608" s="280"/>
      <c r="O1608"/>
      <c r="P1608" s="280"/>
      <c r="S1608"/>
      <c r="T1608"/>
    </row>
    <row r="1609" spans="1:20" x14ac:dyDescent="0.45">
      <c r="A1609" s="285"/>
      <c r="B1609" s="285"/>
      <c r="C1609" s="285"/>
      <c r="D1609" s="23"/>
      <c r="E1609"/>
      <c r="F1609" s="280"/>
      <c r="G1609"/>
      <c r="H1609" s="280"/>
      <c r="I1609"/>
      <c r="J1609" s="574"/>
      <c r="K1609" s="419"/>
      <c r="L1609" s="280"/>
      <c r="M1609"/>
      <c r="N1609" s="280"/>
      <c r="O1609"/>
      <c r="P1609" s="280"/>
      <c r="S1609"/>
      <c r="T1609"/>
    </row>
    <row r="1610" spans="1:20" x14ac:dyDescent="0.45">
      <c r="A1610" s="285"/>
      <c r="B1610" s="285"/>
      <c r="C1610" s="285"/>
      <c r="D1610" s="23"/>
      <c r="E1610"/>
      <c r="F1610" s="280"/>
      <c r="G1610"/>
      <c r="H1610" s="280"/>
      <c r="I1610"/>
      <c r="J1610" s="574"/>
      <c r="K1610" s="419"/>
      <c r="L1610" s="280"/>
      <c r="M1610"/>
      <c r="N1610" s="280"/>
      <c r="O1610"/>
      <c r="P1610" s="280"/>
      <c r="S1610"/>
      <c r="T1610"/>
    </row>
    <row r="1611" spans="1:20" x14ac:dyDescent="0.45">
      <c r="A1611" s="285"/>
      <c r="B1611" s="285"/>
      <c r="C1611" s="285"/>
      <c r="D1611" s="23"/>
      <c r="E1611"/>
      <c r="F1611" s="280"/>
      <c r="G1611"/>
      <c r="H1611" s="280"/>
      <c r="I1611"/>
      <c r="J1611" s="574"/>
      <c r="K1611" s="419"/>
      <c r="L1611" s="280"/>
      <c r="M1611"/>
      <c r="N1611" s="280"/>
      <c r="O1611"/>
      <c r="P1611" s="280"/>
      <c r="S1611"/>
      <c r="T1611"/>
    </row>
    <row r="1612" spans="1:20" x14ac:dyDescent="0.45">
      <c r="A1612" s="285"/>
      <c r="B1612" s="285"/>
      <c r="C1612" s="285"/>
      <c r="D1612" s="23"/>
      <c r="E1612"/>
      <c r="F1612" s="280"/>
      <c r="G1612"/>
      <c r="H1612" s="280"/>
      <c r="I1612"/>
      <c r="J1612" s="574"/>
      <c r="K1612" s="419"/>
      <c r="L1612" s="280"/>
      <c r="M1612"/>
      <c r="N1612" s="280"/>
      <c r="O1612"/>
      <c r="P1612" s="280"/>
      <c r="S1612"/>
      <c r="T1612"/>
    </row>
    <row r="1613" spans="1:20" x14ac:dyDescent="0.45">
      <c r="A1613" s="285"/>
      <c r="B1613" s="285"/>
      <c r="C1613" s="285"/>
      <c r="D1613" s="23"/>
      <c r="E1613"/>
      <c r="F1613" s="280"/>
      <c r="G1613"/>
      <c r="H1613" s="280"/>
      <c r="I1613"/>
      <c r="J1613" s="574"/>
      <c r="K1613" s="419"/>
      <c r="L1613" s="280"/>
      <c r="M1613"/>
      <c r="N1613" s="280"/>
      <c r="O1613"/>
      <c r="P1613" s="280"/>
      <c r="S1613"/>
      <c r="T1613"/>
    </row>
    <row r="1614" spans="1:20" x14ac:dyDescent="0.45">
      <c r="A1614" s="285"/>
      <c r="B1614" s="285"/>
      <c r="C1614" s="285"/>
      <c r="D1614" s="23"/>
      <c r="E1614"/>
      <c r="F1614" s="280"/>
      <c r="G1614"/>
      <c r="H1614" s="280"/>
      <c r="I1614"/>
      <c r="J1614" s="574"/>
      <c r="K1614" s="419"/>
      <c r="L1614" s="280"/>
      <c r="M1614"/>
      <c r="N1614" s="280"/>
      <c r="O1614"/>
      <c r="P1614" s="280"/>
      <c r="S1614"/>
      <c r="T1614"/>
    </row>
    <row r="1615" spans="1:20" x14ac:dyDescent="0.45">
      <c r="A1615" s="285"/>
      <c r="B1615" s="285"/>
      <c r="C1615" s="285"/>
      <c r="D1615" s="23"/>
      <c r="E1615"/>
      <c r="F1615" s="280"/>
      <c r="G1615"/>
      <c r="H1615" s="280"/>
      <c r="I1615"/>
      <c r="J1615" s="574"/>
      <c r="K1615" s="419"/>
      <c r="L1615" s="280"/>
      <c r="M1615"/>
      <c r="N1615" s="280"/>
      <c r="O1615"/>
      <c r="P1615" s="280"/>
      <c r="S1615"/>
      <c r="T1615"/>
    </row>
    <row r="1616" spans="1:20" x14ac:dyDescent="0.45">
      <c r="A1616" s="285"/>
      <c r="B1616" s="285"/>
      <c r="C1616" s="285"/>
      <c r="D1616" s="23"/>
      <c r="E1616"/>
      <c r="F1616" s="280"/>
      <c r="G1616"/>
      <c r="H1616" s="280"/>
      <c r="I1616"/>
      <c r="J1616" s="574"/>
      <c r="K1616" s="419"/>
      <c r="L1616" s="280"/>
      <c r="M1616"/>
      <c r="N1616" s="280"/>
      <c r="O1616"/>
      <c r="P1616" s="280"/>
      <c r="S1616"/>
      <c r="T1616"/>
    </row>
    <row r="1617" spans="1:20" x14ac:dyDescent="0.45">
      <c r="A1617" s="285"/>
      <c r="B1617" s="285"/>
      <c r="C1617" s="285"/>
      <c r="D1617" s="23"/>
      <c r="E1617"/>
      <c r="F1617" s="280"/>
      <c r="G1617"/>
      <c r="H1617" s="280"/>
      <c r="I1617"/>
      <c r="J1617" s="574"/>
      <c r="K1617" s="419"/>
      <c r="L1617" s="280"/>
      <c r="M1617"/>
      <c r="N1617" s="280"/>
      <c r="O1617"/>
      <c r="P1617" s="280"/>
      <c r="S1617"/>
      <c r="T1617"/>
    </row>
    <row r="1618" spans="1:20" x14ac:dyDescent="0.45">
      <c r="A1618" s="285"/>
      <c r="B1618" s="285"/>
      <c r="C1618" s="285"/>
      <c r="D1618" s="23"/>
      <c r="E1618"/>
      <c r="F1618" s="280"/>
      <c r="G1618"/>
      <c r="H1618" s="280"/>
      <c r="I1618"/>
      <c r="J1618" s="574"/>
      <c r="K1618" s="419"/>
      <c r="L1618" s="280"/>
      <c r="M1618"/>
      <c r="N1618" s="280"/>
      <c r="O1618"/>
      <c r="P1618" s="280"/>
      <c r="S1618"/>
      <c r="T1618"/>
    </row>
    <row r="1619" spans="1:20" x14ac:dyDescent="0.45">
      <c r="A1619" s="285"/>
      <c r="B1619" s="285"/>
      <c r="C1619" s="285"/>
      <c r="D1619" s="23"/>
      <c r="E1619"/>
      <c r="F1619" s="280"/>
      <c r="G1619"/>
      <c r="H1619" s="280"/>
      <c r="I1619"/>
      <c r="J1619" s="574"/>
      <c r="K1619" s="419"/>
      <c r="L1619" s="280"/>
      <c r="M1619"/>
      <c r="N1619" s="280"/>
      <c r="O1619"/>
      <c r="P1619" s="280"/>
      <c r="S1619"/>
      <c r="T1619"/>
    </row>
    <row r="1620" spans="1:20" x14ac:dyDescent="0.45">
      <c r="A1620" s="285"/>
      <c r="B1620" s="285"/>
      <c r="C1620" s="285"/>
      <c r="D1620" s="23"/>
      <c r="E1620"/>
      <c r="F1620" s="280"/>
      <c r="G1620"/>
      <c r="H1620" s="280"/>
      <c r="I1620"/>
      <c r="J1620" s="574"/>
      <c r="K1620" s="419"/>
      <c r="L1620" s="280"/>
      <c r="M1620"/>
      <c r="N1620" s="280"/>
      <c r="O1620"/>
      <c r="P1620" s="280"/>
      <c r="S1620"/>
      <c r="T1620"/>
    </row>
    <row r="1621" spans="1:20" x14ac:dyDescent="0.45">
      <c r="A1621" s="285"/>
      <c r="B1621" s="285"/>
      <c r="C1621" s="285"/>
      <c r="D1621" s="23"/>
      <c r="E1621"/>
      <c r="F1621" s="280"/>
      <c r="G1621"/>
      <c r="H1621" s="280"/>
      <c r="I1621"/>
      <c r="J1621" s="574"/>
      <c r="K1621" s="419"/>
      <c r="L1621" s="280"/>
      <c r="M1621"/>
      <c r="N1621" s="280"/>
      <c r="O1621"/>
      <c r="P1621" s="280"/>
      <c r="S1621"/>
      <c r="T1621"/>
    </row>
    <row r="1622" spans="1:20" x14ac:dyDescent="0.45">
      <c r="A1622" s="285"/>
      <c r="B1622" s="285"/>
      <c r="C1622" s="285"/>
      <c r="D1622" s="23"/>
      <c r="E1622"/>
      <c r="F1622" s="280"/>
      <c r="G1622"/>
      <c r="H1622" s="280"/>
      <c r="I1622"/>
      <c r="J1622" s="574"/>
      <c r="K1622" s="419"/>
      <c r="L1622" s="280"/>
      <c r="M1622"/>
      <c r="N1622" s="280"/>
      <c r="O1622"/>
      <c r="P1622" s="280"/>
      <c r="S1622"/>
      <c r="T1622"/>
    </row>
    <row r="1623" spans="1:20" x14ac:dyDescent="0.45">
      <c r="A1623" s="285"/>
      <c r="B1623" s="285"/>
      <c r="C1623" s="285"/>
      <c r="D1623" s="23"/>
      <c r="E1623"/>
      <c r="F1623" s="280"/>
      <c r="G1623"/>
      <c r="H1623" s="280"/>
      <c r="I1623"/>
      <c r="J1623" s="574"/>
      <c r="K1623" s="419"/>
      <c r="L1623" s="280"/>
      <c r="M1623"/>
      <c r="N1623" s="280"/>
      <c r="O1623"/>
      <c r="P1623" s="280"/>
      <c r="S1623"/>
      <c r="T1623"/>
    </row>
    <row r="1624" spans="1:20" x14ac:dyDescent="0.45">
      <c r="A1624" s="285"/>
      <c r="B1624" s="285"/>
      <c r="C1624" s="285"/>
      <c r="D1624" s="23"/>
      <c r="E1624"/>
      <c r="F1624" s="280"/>
      <c r="G1624"/>
      <c r="H1624" s="280"/>
      <c r="I1624"/>
      <c r="J1624" s="574"/>
      <c r="K1624" s="419"/>
      <c r="L1624" s="280"/>
      <c r="M1624"/>
      <c r="N1624" s="280"/>
      <c r="O1624"/>
      <c r="P1624" s="280"/>
      <c r="S1624"/>
      <c r="T1624"/>
    </row>
    <row r="1625" spans="1:20" x14ac:dyDescent="0.45">
      <c r="A1625" s="285"/>
      <c r="B1625" s="285"/>
      <c r="C1625" s="285"/>
      <c r="D1625" s="23"/>
      <c r="E1625"/>
      <c r="F1625" s="280"/>
      <c r="G1625"/>
      <c r="H1625" s="280"/>
      <c r="I1625"/>
      <c r="J1625" s="574"/>
      <c r="K1625" s="419"/>
      <c r="L1625" s="280"/>
      <c r="M1625"/>
      <c r="N1625" s="280"/>
      <c r="O1625"/>
      <c r="P1625" s="280"/>
      <c r="S1625"/>
      <c r="T1625"/>
    </row>
    <row r="1626" spans="1:20" x14ac:dyDescent="0.45">
      <c r="A1626" s="285"/>
      <c r="B1626" s="285"/>
      <c r="C1626" s="285"/>
      <c r="D1626" s="23"/>
      <c r="E1626"/>
      <c r="F1626" s="280"/>
      <c r="G1626"/>
      <c r="H1626" s="280"/>
      <c r="I1626"/>
      <c r="J1626" s="574"/>
      <c r="K1626" s="419"/>
      <c r="L1626" s="280"/>
      <c r="M1626"/>
      <c r="N1626" s="280"/>
      <c r="O1626"/>
      <c r="P1626" s="280"/>
      <c r="S1626"/>
      <c r="T1626"/>
    </row>
    <row r="1627" spans="1:20" x14ac:dyDescent="0.45">
      <c r="A1627" s="285"/>
      <c r="B1627" s="285"/>
      <c r="C1627" s="285"/>
      <c r="D1627" s="23"/>
      <c r="E1627"/>
      <c r="F1627" s="280"/>
      <c r="G1627"/>
      <c r="H1627" s="280"/>
      <c r="I1627"/>
      <c r="J1627" s="574"/>
      <c r="K1627" s="419"/>
      <c r="L1627" s="280"/>
      <c r="M1627"/>
      <c r="N1627" s="280"/>
      <c r="O1627"/>
      <c r="P1627" s="280"/>
      <c r="S1627"/>
      <c r="T1627"/>
    </row>
    <row r="1628" spans="1:20" x14ac:dyDescent="0.45">
      <c r="A1628" s="285"/>
      <c r="B1628" s="285"/>
      <c r="C1628" s="285"/>
      <c r="D1628" s="23"/>
      <c r="E1628"/>
      <c r="F1628" s="280"/>
      <c r="G1628"/>
      <c r="H1628" s="280"/>
      <c r="I1628"/>
      <c r="J1628" s="574"/>
      <c r="K1628" s="419"/>
      <c r="L1628" s="280"/>
      <c r="M1628"/>
      <c r="N1628" s="280"/>
      <c r="O1628"/>
      <c r="P1628" s="280"/>
      <c r="S1628"/>
      <c r="T1628"/>
    </row>
    <row r="1629" spans="1:20" x14ac:dyDescent="0.45">
      <c r="A1629" s="285"/>
      <c r="B1629" s="285"/>
      <c r="C1629" s="285"/>
      <c r="D1629" s="23"/>
      <c r="E1629"/>
      <c r="F1629" s="280"/>
      <c r="G1629"/>
      <c r="H1629" s="280"/>
      <c r="I1629"/>
      <c r="J1629" s="574"/>
      <c r="K1629" s="419"/>
      <c r="L1629" s="280"/>
      <c r="M1629"/>
      <c r="N1629" s="280"/>
      <c r="O1629"/>
      <c r="P1629" s="280"/>
      <c r="S1629"/>
      <c r="T1629"/>
    </row>
    <row r="1630" spans="1:20" x14ac:dyDescent="0.45">
      <c r="A1630" s="285"/>
      <c r="B1630" s="285"/>
      <c r="C1630" s="285"/>
      <c r="D1630" s="23"/>
      <c r="E1630"/>
      <c r="F1630" s="280"/>
      <c r="G1630"/>
      <c r="H1630" s="280"/>
      <c r="I1630"/>
      <c r="J1630" s="574"/>
      <c r="K1630" s="419"/>
      <c r="L1630" s="280"/>
      <c r="M1630"/>
      <c r="N1630" s="280"/>
      <c r="O1630"/>
      <c r="P1630" s="280"/>
      <c r="S1630"/>
      <c r="T1630"/>
    </row>
    <row r="1631" spans="1:20" x14ac:dyDescent="0.45">
      <c r="A1631" s="285"/>
      <c r="B1631" s="285"/>
      <c r="C1631" s="285"/>
      <c r="D1631" s="23"/>
      <c r="E1631"/>
      <c r="F1631" s="280"/>
      <c r="G1631"/>
      <c r="H1631" s="280"/>
      <c r="I1631"/>
      <c r="J1631" s="574"/>
      <c r="K1631" s="419"/>
      <c r="L1631" s="280"/>
      <c r="M1631"/>
      <c r="N1631" s="280"/>
      <c r="O1631"/>
      <c r="P1631" s="280"/>
      <c r="S1631"/>
      <c r="T1631"/>
    </row>
    <row r="1632" spans="1:20" x14ac:dyDescent="0.45">
      <c r="A1632" s="285"/>
      <c r="B1632" s="285"/>
      <c r="C1632" s="285"/>
      <c r="D1632" s="23"/>
      <c r="E1632"/>
      <c r="F1632" s="280"/>
      <c r="G1632"/>
      <c r="H1632" s="280"/>
      <c r="I1632"/>
      <c r="J1632" s="574"/>
      <c r="K1632" s="419"/>
      <c r="L1632" s="280"/>
      <c r="M1632"/>
      <c r="N1632" s="280"/>
      <c r="O1632"/>
      <c r="P1632" s="280"/>
      <c r="S1632"/>
      <c r="T1632"/>
    </row>
    <row r="1633" spans="1:20" x14ac:dyDescent="0.45">
      <c r="A1633" s="285"/>
      <c r="B1633" s="285"/>
      <c r="C1633" s="285"/>
      <c r="D1633" s="23"/>
      <c r="E1633"/>
      <c r="F1633" s="280"/>
      <c r="G1633"/>
      <c r="H1633" s="280"/>
      <c r="I1633"/>
      <c r="J1633" s="574"/>
      <c r="K1633" s="419"/>
      <c r="L1633" s="280"/>
      <c r="M1633"/>
      <c r="N1633" s="280"/>
      <c r="O1633"/>
      <c r="P1633" s="280"/>
      <c r="S1633"/>
      <c r="T1633"/>
    </row>
    <row r="1634" spans="1:20" x14ac:dyDescent="0.45">
      <c r="A1634" s="285"/>
      <c r="B1634" s="285"/>
      <c r="C1634" s="285"/>
      <c r="D1634" s="23"/>
      <c r="E1634"/>
      <c r="F1634" s="280"/>
      <c r="G1634"/>
      <c r="H1634" s="280"/>
      <c r="I1634"/>
      <c r="J1634" s="574"/>
      <c r="K1634" s="419"/>
      <c r="L1634" s="280"/>
      <c r="M1634"/>
      <c r="N1634" s="280"/>
      <c r="O1634"/>
      <c r="P1634" s="280"/>
      <c r="S1634"/>
      <c r="T1634"/>
    </row>
    <row r="1635" spans="1:20" x14ac:dyDescent="0.45">
      <c r="A1635" s="285"/>
      <c r="B1635" s="285"/>
      <c r="C1635" s="285"/>
      <c r="D1635" s="23"/>
      <c r="E1635"/>
      <c r="F1635" s="280"/>
      <c r="G1635"/>
      <c r="H1635" s="280"/>
      <c r="I1635"/>
      <c r="J1635" s="574"/>
      <c r="K1635" s="419"/>
      <c r="L1635" s="280"/>
      <c r="M1635"/>
      <c r="N1635" s="280"/>
      <c r="O1635"/>
      <c r="P1635" s="280"/>
      <c r="S1635"/>
      <c r="T1635"/>
    </row>
    <row r="1636" spans="1:20" x14ac:dyDescent="0.45">
      <c r="A1636" s="285"/>
      <c r="B1636" s="285"/>
      <c r="C1636" s="285"/>
      <c r="D1636" s="23"/>
      <c r="E1636"/>
      <c r="F1636" s="280"/>
      <c r="G1636"/>
      <c r="H1636" s="280"/>
      <c r="I1636"/>
      <c r="J1636" s="574"/>
      <c r="K1636" s="419"/>
      <c r="L1636" s="280"/>
      <c r="M1636"/>
      <c r="N1636" s="280"/>
      <c r="O1636"/>
      <c r="P1636" s="280"/>
      <c r="S1636"/>
      <c r="T1636"/>
    </row>
    <row r="1637" spans="1:20" x14ac:dyDescent="0.45">
      <c r="A1637" s="285"/>
      <c r="B1637" s="285"/>
      <c r="C1637" s="285"/>
      <c r="D1637" s="23"/>
      <c r="E1637"/>
      <c r="F1637" s="280"/>
      <c r="G1637"/>
      <c r="H1637" s="280"/>
      <c r="I1637"/>
      <c r="J1637" s="574"/>
      <c r="K1637" s="419"/>
      <c r="L1637" s="280"/>
      <c r="M1637"/>
      <c r="N1637" s="280"/>
      <c r="O1637"/>
      <c r="P1637" s="280"/>
      <c r="S1637"/>
      <c r="T1637"/>
    </row>
    <row r="1638" spans="1:20" x14ac:dyDescent="0.45">
      <c r="A1638" s="285"/>
      <c r="B1638" s="285"/>
      <c r="C1638" s="285"/>
      <c r="D1638" s="23"/>
      <c r="E1638"/>
      <c r="F1638" s="280"/>
      <c r="G1638"/>
      <c r="H1638" s="280"/>
      <c r="I1638"/>
      <c r="J1638" s="574"/>
      <c r="K1638" s="419"/>
      <c r="L1638" s="280"/>
      <c r="M1638"/>
      <c r="N1638" s="280"/>
      <c r="O1638"/>
      <c r="P1638" s="280"/>
      <c r="S1638"/>
      <c r="T1638"/>
    </row>
    <row r="1639" spans="1:20" x14ac:dyDescent="0.45">
      <c r="A1639" s="285"/>
      <c r="B1639" s="285"/>
      <c r="C1639" s="285"/>
      <c r="D1639" s="23"/>
      <c r="E1639"/>
      <c r="F1639" s="280"/>
      <c r="G1639"/>
      <c r="H1639" s="280"/>
      <c r="I1639"/>
      <c r="J1639" s="574"/>
      <c r="K1639" s="419"/>
      <c r="L1639" s="280"/>
      <c r="M1639"/>
      <c r="N1639" s="280"/>
      <c r="O1639"/>
      <c r="P1639" s="280"/>
      <c r="S1639"/>
      <c r="T1639"/>
    </row>
    <row r="1640" spans="1:20" x14ac:dyDescent="0.45">
      <c r="A1640" s="285"/>
      <c r="B1640" s="285"/>
      <c r="C1640" s="285"/>
      <c r="D1640" s="23"/>
      <c r="E1640"/>
      <c r="F1640" s="280"/>
      <c r="G1640"/>
      <c r="H1640" s="280"/>
      <c r="I1640"/>
      <c r="J1640" s="574"/>
      <c r="K1640" s="419"/>
      <c r="L1640" s="280"/>
      <c r="M1640"/>
      <c r="N1640" s="280"/>
      <c r="O1640"/>
      <c r="P1640" s="280"/>
      <c r="S1640"/>
      <c r="T1640"/>
    </row>
    <row r="1641" spans="1:20" x14ac:dyDescent="0.45">
      <c r="A1641" s="285"/>
      <c r="B1641" s="285"/>
      <c r="C1641" s="285"/>
      <c r="D1641" s="23"/>
      <c r="E1641"/>
      <c r="F1641" s="280"/>
      <c r="G1641"/>
      <c r="H1641" s="280"/>
      <c r="I1641"/>
      <c r="J1641" s="574"/>
      <c r="K1641" s="419"/>
      <c r="L1641" s="280"/>
      <c r="M1641"/>
      <c r="N1641" s="280"/>
      <c r="O1641"/>
      <c r="P1641" s="280"/>
      <c r="S1641"/>
      <c r="T1641"/>
    </row>
    <row r="1642" spans="1:20" x14ac:dyDescent="0.45">
      <c r="A1642" s="285"/>
      <c r="B1642" s="285"/>
      <c r="C1642" s="285"/>
      <c r="D1642" s="23"/>
      <c r="E1642"/>
      <c r="F1642" s="280"/>
      <c r="G1642"/>
      <c r="H1642" s="280"/>
      <c r="I1642"/>
      <c r="J1642" s="574"/>
      <c r="K1642" s="419"/>
      <c r="L1642" s="280"/>
      <c r="M1642"/>
      <c r="N1642" s="280"/>
      <c r="O1642"/>
      <c r="P1642" s="280"/>
      <c r="S1642"/>
      <c r="T1642"/>
    </row>
    <row r="1643" spans="1:20" x14ac:dyDescent="0.45">
      <c r="A1643" s="285"/>
      <c r="B1643" s="285"/>
      <c r="C1643" s="285"/>
      <c r="D1643" s="23"/>
      <c r="E1643"/>
      <c r="F1643" s="280"/>
      <c r="G1643"/>
      <c r="H1643" s="280"/>
      <c r="I1643"/>
      <c r="J1643" s="574"/>
      <c r="K1643" s="419"/>
      <c r="L1643" s="280"/>
      <c r="M1643"/>
      <c r="N1643" s="280"/>
      <c r="O1643"/>
      <c r="P1643" s="280"/>
      <c r="S1643"/>
      <c r="T1643"/>
    </row>
    <row r="1644" spans="1:20" x14ac:dyDescent="0.45">
      <c r="A1644" s="285"/>
      <c r="B1644" s="285"/>
      <c r="C1644" s="285"/>
      <c r="D1644" s="23"/>
      <c r="E1644"/>
      <c r="F1644" s="280"/>
      <c r="G1644"/>
      <c r="H1644" s="280"/>
      <c r="I1644"/>
      <c r="J1644" s="574"/>
      <c r="K1644" s="419"/>
      <c r="L1644" s="280"/>
      <c r="M1644"/>
      <c r="N1644" s="280"/>
      <c r="O1644"/>
      <c r="P1644" s="280"/>
      <c r="S1644"/>
      <c r="T1644"/>
    </row>
    <row r="1645" spans="1:20" x14ac:dyDescent="0.45">
      <c r="A1645" s="285"/>
      <c r="B1645" s="285"/>
      <c r="C1645" s="285"/>
      <c r="D1645" s="23"/>
      <c r="E1645"/>
      <c r="F1645" s="280"/>
      <c r="G1645"/>
      <c r="H1645" s="280"/>
      <c r="I1645"/>
      <c r="J1645" s="574"/>
      <c r="K1645" s="419"/>
      <c r="L1645" s="280"/>
      <c r="M1645"/>
      <c r="N1645" s="280"/>
      <c r="O1645"/>
      <c r="P1645" s="280"/>
      <c r="S1645"/>
      <c r="T1645"/>
    </row>
    <row r="1646" spans="1:20" x14ac:dyDescent="0.45">
      <c r="A1646" s="285"/>
      <c r="B1646" s="285"/>
      <c r="C1646" s="285"/>
      <c r="D1646" s="23"/>
      <c r="E1646"/>
      <c r="F1646" s="280"/>
      <c r="G1646"/>
      <c r="H1646" s="280"/>
      <c r="I1646"/>
      <c r="J1646" s="574"/>
      <c r="K1646" s="419"/>
      <c r="L1646" s="280"/>
      <c r="M1646"/>
      <c r="N1646" s="280"/>
      <c r="O1646"/>
      <c r="P1646" s="280"/>
      <c r="S1646"/>
      <c r="T1646"/>
    </row>
    <row r="1647" spans="1:20" x14ac:dyDescent="0.45">
      <c r="A1647" s="285"/>
      <c r="B1647" s="285"/>
      <c r="C1647" s="285"/>
      <c r="D1647" s="23"/>
      <c r="E1647"/>
      <c r="F1647" s="280"/>
      <c r="G1647"/>
      <c r="H1647" s="280"/>
      <c r="I1647"/>
      <c r="J1647" s="574"/>
      <c r="K1647" s="419"/>
      <c r="L1647" s="280"/>
      <c r="M1647"/>
      <c r="N1647" s="280"/>
      <c r="O1647"/>
      <c r="P1647" s="280"/>
      <c r="S1647"/>
      <c r="T1647"/>
    </row>
    <row r="1648" spans="1:20" x14ac:dyDescent="0.45">
      <c r="A1648" s="285"/>
      <c r="B1648" s="285"/>
      <c r="C1648" s="285"/>
      <c r="D1648" s="23"/>
      <c r="E1648"/>
      <c r="F1648" s="280"/>
      <c r="G1648"/>
      <c r="H1648" s="280"/>
      <c r="I1648"/>
      <c r="J1648" s="574"/>
      <c r="K1648" s="419"/>
      <c r="L1648" s="280"/>
      <c r="M1648"/>
      <c r="N1648" s="280"/>
      <c r="O1648"/>
      <c r="P1648" s="280"/>
      <c r="S1648"/>
      <c r="T1648"/>
    </row>
    <row r="1649" spans="1:20" x14ac:dyDescent="0.45">
      <c r="A1649" s="285"/>
      <c r="B1649" s="285"/>
      <c r="C1649" s="285"/>
      <c r="D1649" s="23"/>
      <c r="E1649"/>
      <c r="F1649" s="280"/>
      <c r="G1649"/>
      <c r="H1649" s="280"/>
      <c r="I1649"/>
      <c r="J1649" s="574"/>
      <c r="K1649" s="419"/>
      <c r="L1649" s="280"/>
      <c r="M1649"/>
      <c r="N1649" s="280"/>
      <c r="O1649"/>
      <c r="P1649" s="280"/>
      <c r="S1649"/>
      <c r="T1649"/>
    </row>
    <row r="1650" spans="1:20" x14ac:dyDescent="0.45">
      <c r="A1650" s="285"/>
      <c r="B1650" s="285"/>
      <c r="C1650" s="285"/>
      <c r="D1650" s="23"/>
      <c r="E1650"/>
      <c r="F1650" s="280"/>
      <c r="G1650"/>
      <c r="H1650" s="280"/>
      <c r="I1650"/>
      <c r="J1650" s="574"/>
      <c r="K1650" s="419"/>
      <c r="L1650" s="280"/>
      <c r="M1650"/>
      <c r="N1650" s="280"/>
      <c r="O1650"/>
      <c r="P1650" s="280"/>
      <c r="S1650"/>
      <c r="T1650"/>
    </row>
    <row r="1651" spans="1:20" x14ac:dyDescent="0.45">
      <c r="A1651" s="285"/>
      <c r="B1651" s="285"/>
      <c r="C1651" s="285"/>
      <c r="D1651" s="23"/>
      <c r="E1651"/>
      <c r="F1651" s="280"/>
      <c r="G1651"/>
      <c r="H1651" s="280"/>
      <c r="I1651"/>
      <c r="J1651" s="574"/>
      <c r="K1651" s="419"/>
      <c r="L1651" s="280"/>
      <c r="M1651"/>
      <c r="N1651" s="280"/>
      <c r="O1651"/>
      <c r="P1651" s="280"/>
      <c r="S1651"/>
      <c r="T1651"/>
    </row>
    <row r="1652" spans="1:20" x14ac:dyDescent="0.45">
      <c r="A1652" s="285"/>
      <c r="B1652" s="285"/>
      <c r="C1652" s="285"/>
      <c r="D1652" s="23"/>
      <c r="E1652"/>
      <c r="F1652" s="280"/>
      <c r="G1652"/>
      <c r="H1652" s="280"/>
      <c r="I1652"/>
      <c r="J1652" s="574"/>
      <c r="K1652" s="419"/>
      <c r="L1652" s="280"/>
      <c r="M1652"/>
      <c r="N1652" s="280"/>
      <c r="O1652"/>
      <c r="P1652" s="280"/>
      <c r="S1652"/>
      <c r="T1652"/>
    </row>
    <row r="1653" spans="1:20" x14ac:dyDescent="0.45">
      <c r="A1653" s="285"/>
      <c r="B1653" s="285"/>
      <c r="C1653" s="285"/>
      <c r="D1653" s="23"/>
      <c r="E1653"/>
      <c r="F1653" s="280"/>
      <c r="G1653"/>
      <c r="H1653" s="280"/>
      <c r="I1653"/>
      <c r="J1653" s="574"/>
      <c r="K1653" s="419"/>
      <c r="L1653" s="280"/>
      <c r="M1653"/>
      <c r="N1653" s="280"/>
      <c r="O1653"/>
      <c r="P1653" s="280"/>
      <c r="S1653"/>
      <c r="T1653"/>
    </row>
    <row r="1654" spans="1:20" x14ac:dyDescent="0.45">
      <c r="A1654" s="285"/>
      <c r="B1654" s="285"/>
      <c r="C1654" s="285"/>
      <c r="D1654" s="23"/>
      <c r="E1654"/>
      <c r="F1654" s="280"/>
      <c r="G1654"/>
      <c r="H1654" s="280"/>
      <c r="I1654"/>
      <c r="J1654" s="574"/>
      <c r="K1654" s="419"/>
      <c r="L1654" s="280"/>
      <c r="M1654"/>
      <c r="N1654" s="280"/>
      <c r="O1654"/>
      <c r="P1654" s="280"/>
      <c r="S1654"/>
      <c r="T1654"/>
    </row>
    <row r="1655" spans="1:20" x14ac:dyDescent="0.45">
      <c r="A1655" s="285"/>
      <c r="B1655" s="285"/>
      <c r="C1655" s="285"/>
      <c r="D1655" s="23"/>
      <c r="E1655"/>
      <c r="F1655" s="280"/>
      <c r="G1655"/>
      <c r="H1655" s="280"/>
      <c r="I1655"/>
      <c r="J1655" s="574"/>
      <c r="K1655" s="419"/>
      <c r="L1655" s="280"/>
      <c r="M1655"/>
      <c r="N1655" s="280"/>
      <c r="O1655"/>
      <c r="P1655" s="280"/>
      <c r="S1655"/>
      <c r="T1655"/>
    </row>
    <row r="1656" spans="1:20" x14ac:dyDescent="0.45">
      <c r="A1656" s="285"/>
      <c r="B1656" s="285"/>
      <c r="C1656" s="285"/>
      <c r="D1656" s="23"/>
      <c r="E1656"/>
      <c r="F1656" s="280"/>
      <c r="G1656"/>
      <c r="H1656" s="280"/>
      <c r="I1656"/>
      <c r="J1656" s="574"/>
      <c r="K1656" s="419"/>
      <c r="L1656" s="280"/>
      <c r="M1656"/>
      <c r="N1656" s="280"/>
      <c r="O1656"/>
      <c r="P1656" s="280"/>
      <c r="S1656"/>
      <c r="T1656"/>
    </row>
    <row r="1657" spans="1:20" x14ac:dyDescent="0.45">
      <c r="A1657" s="285"/>
      <c r="B1657" s="285"/>
      <c r="C1657" s="285"/>
      <c r="D1657" s="23"/>
      <c r="E1657"/>
      <c r="F1657" s="280"/>
      <c r="G1657"/>
      <c r="H1657" s="280"/>
      <c r="I1657"/>
      <c r="J1657" s="574"/>
      <c r="K1657" s="419"/>
      <c r="L1657" s="280"/>
      <c r="M1657"/>
      <c r="N1657" s="280"/>
      <c r="O1657"/>
      <c r="P1657" s="280"/>
      <c r="S1657"/>
      <c r="T1657"/>
    </row>
    <row r="1658" spans="1:20" x14ac:dyDescent="0.45">
      <c r="A1658" s="285"/>
      <c r="B1658" s="285"/>
      <c r="C1658" s="285"/>
      <c r="D1658" s="23"/>
      <c r="E1658"/>
      <c r="F1658" s="280"/>
      <c r="G1658"/>
      <c r="H1658" s="280"/>
      <c r="I1658"/>
      <c r="J1658" s="574"/>
      <c r="K1658" s="419"/>
      <c r="L1658" s="280"/>
      <c r="M1658"/>
      <c r="N1658" s="280"/>
      <c r="O1658"/>
      <c r="P1658" s="280"/>
      <c r="S1658"/>
      <c r="T1658"/>
    </row>
    <row r="1659" spans="1:20" x14ac:dyDescent="0.45">
      <c r="A1659" s="285"/>
      <c r="B1659" s="285"/>
      <c r="C1659" s="285"/>
      <c r="D1659" s="23"/>
      <c r="E1659"/>
      <c r="F1659" s="280"/>
      <c r="G1659"/>
      <c r="H1659" s="280"/>
      <c r="I1659"/>
      <c r="J1659" s="574"/>
      <c r="K1659" s="419"/>
      <c r="L1659" s="280"/>
      <c r="M1659"/>
      <c r="N1659" s="280"/>
      <c r="O1659"/>
      <c r="P1659" s="280"/>
      <c r="S1659"/>
      <c r="T1659"/>
    </row>
    <row r="1660" spans="1:20" x14ac:dyDescent="0.45">
      <c r="A1660" s="285"/>
      <c r="B1660" s="285"/>
      <c r="C1660" s="285"/>
      <c r="D1660" s="23"/>
      <c r="E1660"/>
      <c r="F1660" s="280"/>
      <c r="G1660"/>
      <c r="H1660" s="280"/>
      <c r="I1660"/>
      <c r="J1660" s="574"/>
      <c r="K1660" s="419"/>
      <c r="L1660" s="280"/>
      <c r="M1660"/>
      <c r="N1660" s="280"/>
      <c r="O1660"/>
      <c r="P1660" s="280"/>
      <c r="S1660"/>
      <c r="T1660"/>
    </row>
    <row r="1661" spans="1:20" x14ac:dyDescent="0.45">
      <c r="A1661" s="285"/>
      <c r="B1661" s="285"/>
      <c r="C1661" s="285"/>
      <c r="D1661" s="23"/>
      <c r="E1661"/>
      <c r="F1661" s="280"/>
      <c r="G1661"/>
      <c r="H1661" s="280"/>
      <c r="I1661"/>
      <c r="J1661" s="574"/>
      <c r="K1661" s="419"/>
      <c r="L1661" s="280"/>
      <c r="M1661"/>
      <c r="N1661" s="280"/>
      <c r="O1661"/>
      <c r="P1661" s="280"/>
      <c r="S1661"/>
      <c r="T1661"/>
    </row>
    <row r="1662" spans="1:20" x14ac:dyDescent="0.45">
      <c r="A1662" s="285"/>
      <c r="B1662" s="285"/>
      <c r="C1662" s="285"/>
      <c r="D1662" s="23"/>
      <c r="E1662"/>
      <c r="F1662" s="280"/>
      <c r="G1662"/>
      <c r="H1662" s="280"/>
      <c r="I1662"/>
      <c r="J1662" s="574"/>
      <c r="K1662" s="419"/>
      <c r="L1662" s="280"/>
      <c r="M1662"/>
      <c r="N1662" s="280"/>
      <c r="O1662"/>
      <c r="P1662" s="280"/>
      <c r="S1662"/>
      <c r="T1662"/>
    </row>
    <row r="1663" spans="1:20" x14ac:dyDescent="0.45">
      <c r="A1663" s="285"/>
      <c r="B1663" s="285"/>
      <c r="C1663" s="285"/>
      <c r="D1663" s="23"/>
      <c r="E1663"/>
      <c r="F1663" s="280"/>
      <c r="G1663"/>
      <c r="H1663" s="280"/>
      <c r="I1663"/>
      <c r="J1663" s="574"/>
      <c r="K1663" s="419"/>
      <c r="L1663" s="280"/>
      <c r="M1663"/>
      <c r="N1663" s="280"/>
      <c r="O1663"/>
      <c r="P1663" s="280"/>
      <c r="S1663"/>
      <c r="T1663"/>
    </row>
    <row r="1664" spans="1:20" x14ac:dyDescent="0.45">
      <c r="A1664" s="285"/>
      <c r="B1664" s="285"/>
      <c r="C1664" s="285"/>
      <c r="D1664" s="23"/>
      <c r="E1664"/>
      <c r="F1664" s="280"/>
      <c r="G1664"/>
      <c r="H1664" s="280"/>
      <c r="I1664"/>
      <c r="J1664" s="574"/>
      <c r="K1664" s="419"/>
      <c r="L1664" s="280"/>
      <c r="M1664"/>
      <c r="N1664" s="280"/>
      <c r="O1664"/>
      <c r="P1664" s="280"/>
      <c r="S1664"/>
      <c r="T1664"/>
    </row>
    <row r="1665" spans="1:20" x14ac:dyDescent="0.45">
      <c r="A1665" s="285"/>
      <c r="B1665" s="285"/>
      <c r="C1665" s="285"/>
      <c r="D1665" s="23"/>
      <c r="E1665"/>
      <c r="F1665" s="280"/>
      <c r="G1665"/>
      <c r="H1665" s="280"/>
      <c r="I1665"/>
      <c r="J1665" s="574"/>
      <c r="K1665" s="419"/>
      <c r="L1665" s="280"/>
      <c r="M1665"/>
      <c r="N1665" s="280"/>
      <c r="O1665"/>
      <c r="P1665" s="280"/>
      <c r="S1665"/>
      <c r="T1665"/>
    </row>
    <row r="1666" spans="1:20" x14ac:dyDescent="0.45">
      <c r="A1666" s="285"/>
      <c r="B1666" s="285"/>
      <c r="C1666" s="285"/>
      <c r="D1666" s="23"/>
      <c r="E1666"/>
      <c r="F1666" s="280"/>
      <c r="G1666"/>
      <c r="H1666" s="280"/>
      <c r="I1666"/>
      <c r="J1666" s="574"/>
      <c r="K1666" s="419"/>
      <c r="L1666" s="280"/>
      <c r="M1666"/>
      <c r="N1666" s="280"/>
      <c r="O1666"/>
      <c r="P1666" s="280"/>
      <c r="S1666"/>
      <c r="T1666"/>
    </row>
    <row r="1667" spans="1:20" x14ac:dyDescent="0.45">
      <c r="A1667" s="285"/>
      <c r="B1667" s="285"/>
      <c r="C1667" s="285"/>
      <c r="D1667" s="23"/>
      <c r="E1667"/>
      <c r="F1667" s="280"/>
      <c r="G1667"/>
      <c r="H1667" s="280"/>
      <c r="I1667"/>
      <c r="J1667" s="574"/>
      <c r="K1667" s="419"/>
      <c r="L1667" s="280"/>
      <c r="M1667"/>
      <c r="N1667" s="280"/>
      <c r="O1667"/>
      <c r="P1667" s="280"/>
      <c r="S1667"/>
      <c r="T1667"/>
    </row>
    <row r="1668" spans="1:20" x14ac:dyDescent="0.45">
      <c r="A1668" s="285"/>
      <c r="B1668" s="285"/>
      <c r="C1668" s="285"/>
      <c r="D1668" s="23"/>
      <c r="E1668"/>
      <c r="F1668" s="280"/>
      <c r="G1668"/>
      <c r="H1668" s="280"/>
      <c r="I1668"/>
      <c r="J1668" s="574"/>
      <c r="K1668" s="419"/>
      <c r="L1668" s="280"/>
      <c r="M1668"/>
      <c r="N1668" s="280"/>
      <c r="O1668"/>
      <c r="P1668" s="280"/>
      <c r="S1668"/>
      <c r="T1668"/>
    </row>
    <row r="1669" spans="1:20" x14ac:dyDescent="0.45">
      <c r="A1669" s="285"/>
      <c r="B1669" s="285"/>
      <c r="C1669" s="285"/>
      <c r="D1669" s="23"/>
      <c r="E1669"/>
      <c r="F1669" s="280"/>
      <c r="G1669"/>
      <c r="H1669" s="280"/>
      <c r="I1669"/>
      <c r="J1669" s="574"/>
      <c r="K1669" s="419"/>
      <c r="L1669" s="280"/>
      <c r="M1669"/>
      <c r="N1669" s="280"/>
      <c r="O1669"/>
      <c r="P1669" s="280"/>
      <c r="S1669"/>
      <c r="T1669"/>
    </row>
    <row r="1670" spans="1:20" x14ac:dyDescent="0.45">
      <c r="A1670" s="285"/>
      <c r="B1670" s="285"/>
      <c r="C1670" s="285"/>
      <c r="D1670" s="23"/>
      <c r="E1670"/>
      <c r="F1670" s="280"/>
      <c r="G1670"/>
      <c r="H1670" s="280"/>
      <c r="I1670"/>
      <c r="J1670" s="574"/>
      <c r="K1670" s="419"/>
      <c r="L1670" s="280"/>
      <c r="M1670"/>
      <c r="N1670" s="280"/>
      <c r="O1670"/>
      <c r="P1670" s="280"/>
      <c r="S1670"/>
      <c r="T1670"/>
    </row>
    <row r="1671" spans="1:20" x14ac:dyDescent="0.45">
      <c r="A1671" s="285"/>
      <c r="B1671" s="285"/>
      <c r="C1671" s="285"/>
      <c r="D1671" s="23"/>
      <c r="E1671"/>
      <c r="F1671" s="280"/>
      <c r="G1671"/>
      <c r="H1671" s="280"/>
      <c r="I1671"/>
      <c r="J1671" s="574"/>
      <c r="K1671" s="419"/>
      <c r="L1671" s="280"/>
      <c r="M1671"/>
      <c r="N1671" s="280"/>
      <c r="O1671"/>
      <c r="P1671" s="280"/>
      <c r="S1671"/>
      <c r="T1671"/>
    </row>
    <row r="1672" spans="1:20" x14ac:dyDescent="0.45">
      <c r="A1672" s="285"/>
      <c r="B1672" s="285"/>
      <c r="C1672" s="285"/>
      <c r="D1672" s="23"/>
      <c r="E1672"/>
      <c r="F1672" s="280"/>
      <c r="G1672"/>
      <c r="H1672" s="280"/>
      <c r="I1672"/>
      <c r="J1672" s="574"/>
      <c r="K1672" s="419"/>
      <c r="L1672" s="280"/>
      <c r="M1672"/>
      <c r="N1672" s="280"/>
      <c r="O1672"/>
      <c r="P1672" s="280"/>
      <c r="S1672"/>
      <c r="T1672"/>
    </row>
    <row r="1673" spans="1:20" x14ac:dyDescent="0.45">
      <c r="A1673" s="285"/>
      <c r="B1673" s="285"/>
      <c r="C1673" s="285"/>
      <c r="D1673" s="23"/>
      <c r="E1673"/>
      <c r="F1673" s="280"/>
      <c r="G1673"/>
      <c r="H1673" s="280"/>
      <c r="I1673"/>
      <c r="J1673" s="574"/>
      <c r="K1673" s="419"/>
      <c r="L1673" s="280"/>
      <c r="M1673"/>
      <c r="N1673" s="280"/>
      <c r="O1673"/>
      <c r="P1673" s="280"/>
      <c r="S1673"/>
      <c r="T1673"/>
    </row>
    <row r="1674" spans="1:20" x14ac:dyDescent="0.45">
      <c r="A1674" s="285"/>
      <c r="B1674" s="285"/>
      <c r="C1674" s="285"/>
      <c r="D1674" s="23"/>
      <c r="E1674"/>
      <c r="F1674" s="280"/>
      <c r="G1674"/>
      <c r="H1674" s="280"/>
      <c r="I1674"/>
      <c r="J1674" s="574"/>
      <c r="K1674" s="419"/>
      <c r="L1674" s="280"/>
      <c r="M1674"/>
      <c r="N1674" s="280"/>
      <c r="O1674"/>
      <c r="P1674" s="280"/>
      <c r="S1674"/>
      <c r="T1674"/>
    </row>
    <row r="1675" spans="1:20" x14ac:dyDescent="0.45">
      <c r="A1675" s="285"/>
      <c r="B1675" s="285"/>
      <c r="C1675" s="285"/>
      <c r="D1675" s="23"/>
      <c r="E1675"/>
      <c r="F1675" s="280"/>
      <c r="G1675"/>
      <c r="H1675" s="280"/>
      <c r="I1675"/>
      <c r="J1675" s="574"/>
      <c r="K1675" s="419"/>
      <c r="L1675" s="280"/>
      <c r="M1675"/>
      <c r="N1675" s="280"/>
      <c r="O1675"/>
      <c r="P1675" s="280"/>
      <c r="S1675"/>
      <c r="T1675"/>
    </row>
    <row r="1676" spans="1:20" x14ac:dyDescent="0.45">
      <c r="A1676" s="285"/>
      <c r="B1676" s="285"/>
      <c r="C1676" s="285"/>
      <c r="D1676" s="23"/>
      <c r="E1676"/>
      <c r="F1676" s="280"/>
      <c r="G1676"/>
      <c r="H1676" s="280"/>
      <c r="I1676"/>
      <c r="J1676" s="574"/>
      <c r="K1676" s="419"/>
      <c r="L1676" s="280"/>
      <c r="M1676"/>
      <c r="N1676" s="280"/>
      <c r="O1676"/>
      <c r="P1676" s="280"/>
      <c r="S1676"/>
      <c r="T1676"/>
    </row>
    <row r="1677" spans="1:20" x14ac:dyDescent="0.45">
      <c r="A1677" s="285"/>
      <c r="B1677" s="285"/>
      <c r="C1677" s="285"/>
      <c r="D1677" s="23"/>
      <c r="E1677"/>
      <c r="F1677" s="280"/>
      <c r="G1677"/>
      <c r="H1677" s="280"/>
      <c r="I1677"/>
      <c r="J1677" s="574"/>
      <c r="K1677" s="419"/>
      <c r="L1677" s="280"/>
      <c r="M1677"/>
      <c r="N1677" s="280"/>
      <c r="O1677"/>
      <c r="P1677" s="280"/>
      <c r="S1677"/>
      <c r="T1677"/>
    </row>
    <row r="1678" spans="1:20" x14ac:dyDescent="0.45">
      <c r="A1678" s="285"/>
      <c r="B1678" s="285"/>
      <c r="C1678" s="285"/>
      <c r="D1678" s="23"/>
      <c r="E1678"/>
      <c r="F1678" s="280"/>
      <c r="G1678"/>
      <c r="H1678" s="280"/>
      <c r="I1678"/>
      <c r="J1678" s="574"/>
      <c r="K1678" s="419"/>
      <c r="L1678" s="280"/>
      <c r="M1678"/>
      <c r="N1678" s="280"/>
      <c r="O1678"/>
      <c r="P1678" s="280"/>
      <c r="S1678"/>
      <c r="T1678"/>
    </row>
    <row r="1679" spans="1:20" x14ac:dyDescent="0.45">
      <c r="A1679" s="285"/>
      <c r="B1679" s="285"/>
      <c r="C1679" s="285"/>
      <c r="D1679" s="23"/>
      <c r="E1679"/>
      <c r="F1679" s="280"/>
      <c r="G1679"/>
      <c r="H1679" s="280"/>
      <c r="I1679"/>
      <c r="J1679" s="574"/>
      <c r="K1679" s="419"/>
      <c r="L1679" s="280"/>
      <c r="M1679"/>
      <c r="N1679" s="280"/>
      <c r="O1679"/>
      <c r="P1679" s="280"/>
      <c r="S1679"/>
      <c r="T1679"/>
    </row>
    <row r="1680" spans="1:20" x14ac:dyDescent="0.45">
      <c r="A1680" s="285"/>
      <c r="B1680" s="285"/>
      <c r="C1680" s="285"/>
      <c r="D1680" s="23"/>
      <c r="E1680"/>
      <c r="F1680" s="280"/>
      <c r="G1680"/>
      <c r="H1680" s="280"/>
      <c r="I1680"/>
      <c r="J1680" s="574"/>
      <c r="K1680" s="419"/>
      <c r="L1680" s="280"/>
      <c r="M1680"/>
      <c r="N1680" s="280"/>
      <c r="O1680"/>
      <c r="P1680" s="280"/>
      <c r="S1680"/>
      <c r="T1680"/>
    </row>
    <row r="1681" spans="1:20" x14ac:dyDescent="0.45">
      <c r="A1681" s="285"/>
      <c r="B1681" s="285"/>
      <c r="C1681" s="285"/>
      <c r="D1681" s="23"/>
      <c r="E1681"/>
      <c r="F1681" s="280"/>
      <c r="G1681"/>
      <c r="H1681" s="280"/>
      <c r="I1681"/>
      <c r="J1681" s="574"/>
      <c r="K1681" s="419"/>
      <c r="L1681" s="280"/>
      <c r="M1681"/>
      <c r="N1681" s="280"/>
      <c r="O1681"/>
      <c r="P1681" s="280"/>
      <c r="S1681"/>
      <c r="T1681"/>
    </row>
    <row r="1682" spans="1:20" x14ac:dyDescent="0.45">
      <c r="A1682" s="285"/>
      <c r="B1682" s="285"/>
      <c r="C1682" s="285"/>
      <c r="D1682" s="23"/>
      <c r="E1682"/>
      <c r="F1682" s="280"/>
      <c r="G1682"/>
      <c r="H1682" s="280"/>
      <c r="I1682"/>
      <c r="J1682" s="574"/>
      <c r="K1682" s="419"/>
      <c r="L1682" s="280"/>
      <c r="M1682"/>
      <c r="N1682" s="280"/>
      <c r="O1682"/>
      <c r="P1682" s="280"/>
      <c r="S1682"/>
      <c r="T1682"/>
    </row>
    <row r="1683" spans="1:20" x14ac:dyDescent="0.45">
      <c r="A1683" s="285"/>
      <c r="B1683" s="285"/>
      <c r="C1683" s="285"/>
      <c r="D1683" s="23"/>
      <c r="E1683"/>
      <c r="F1683" s="280"/>
      <c r="G1683"/>
      <c r="H1683" s="280"/>
      <c r="I1683"/>
      <c r="J1683" s="574"/>
      <c r="K1683" s="419"/>
      <c r="L1683" s="280"/>
      <c r="M1683"/>
      <c r="N1683" s="280"/>
      <c r="O1683"/>
      <c r="P1683" s="280"/>
      <c r="S1683"/>
      <c r="T1683"/>
    </row>
    <row r="1684" spans="1:20" x14ac:dyDescent="0.45">
      <c r="A1684" s="285"/>
      <c r="B1684" s="285"/>
      <c r="C1684" s="285"/>
      <c r="D1684" s="23"/>
      <c r="E1684"/>
      <c r="F1684" s="280"/>
      <c r="G1684"/>
      <c r="H1684" s="280"/>
      <c r="I1684"/>
      <c r="J1684" s="574"/>
      <c r="K1684" s="419"/>
      <c r="L1684" s="280"/>
      <c r="M1684"/>
      <c r="N1684" s="280"/>
      <c r="O1684"/>
      <c r="P1684" s="280"/>
      <c r="S1684"/>
      <c r="T1684"/>
    </row>
    <row r="1685" spans="1:20" x14ac:dyDescent="0.45">
      <c r="A1685" s="285"/>
      <c r="B1685" s="285"/>
      <c r="C1685" s="285"/>
      <c r="D1685" s="23"/>
      <c r="E1685"/>
      <c r="F1685" s="280"/>
      <c r="G1685"/>
      <c r="H1685" s="280"/>
      <c r="I1685"/>
      <c r="J1685" s="574"/>
      <c r="K1685" s="419"/>
      <c r="L1685" s="280"/>
      <c r="M1685"/>
      <c r="N1685" s="280"/>
      <c r="O1685"/>
      <c r="P1685" s="280"/>
      <c r="S1685"/>
      <c r="T1685"/>
    </row>
    <row r="1686" spans="1:20" x14ac:dyDescent="0.45">
      <c r="A1686" s="285"/>
      <c r="B1686" s="285"/>
      <c r="C1686" s="285"/>
      <c r="D1686" s="23"/>
      <c r="E1686"/>
      <c r="F1686" s="280"/>
      <c r="G1686"/>
      <c r="H1686" s="280"/>
      <c r="I1686"/>
      <c r="J1686" s="574"/>
      <c r="K1686" s="419"/>
      <c r="L1686" s="280"/>
      <c r="M1686"/>
      <c r="N1686" s="280"/>
      <c r="O1686"/>
      <c r="P1686" s="280"/>
      <c r="S1686"/>
      <c r="T1686"/>
    </row>
    <row r="1687" spans="1:20" x14ac:dyDescent="0.45">
      <c r="A1687" s="285"/>
      <c r="B1687" s="285"/>
      <c r="C1687" s="285"/>
      <c r="D1687" s="23"/>
      <c r="E1687"/>
      <c r="F1687" s="280"/>
      <c r="G1687"/>
      <c r="H1687" s="280"/>
      <c r="I1687"/>
      <c r="J1687" s="574"/>
      <c r="K1687" s="419"/>
      <c r="L1687" s="280"/>
      <c r="M1687"/>
      <c r="N1687" s="280"/>
      <c r="O1687"/>
      <c r="P1687" s="280"/>
      <c r="S1687"/>
      <c r="T1687"/>
    </row>
    <row r="1688" spans="1:20" x14ac:dyDescent="0.45">
      <c r="A1688" s="285"/>
      <c r="B1688" s="285"/>
      <c r="C1688" s="285"/>
      <c r="D1688" s="23"/>
      <c r="E1688"/>
      <c r="F1688" s="280"/>
      <c r="G1688"/>
      <c r="H1688" s="280"/>
      <c r="I1688"/>
      <c r="J1688" s="574"/>
      <c r="K1688" s="419"/>
      <c r="L1688" s="280"/>
      <c r="M1688"/>
      <c r="N1688" s="280"/>
      <c r="O1688"/>
      <c r="P1688" s="280"/>
      <c r="S1688"/>
      <c r="T1688"/>
    </row>
    <row r="1689" spans="1:20" x14ac:dyDescent="0.45">
      <c r="A1689" s="285"/>
      <c r="B1689" s="285"/>
      <c r="C1689" s="285"/>
      <c r="D1689" s="23"/>
      <c r="E1689"/>
      <c r="F1689" s="280"/>
      <c r="G1689"/>
      <c r="H1689" s="280"/>
      <c r="I1689"/>
      <c r="J1689" s="574"/>
      <c r="K1689" s="419"/>
      <c r="L1689" s="280"/>
      <c r="M1689"/>
      <c r="N1689" s="280"/>
      <c r="O1689"/>
      <c r="P1689" s="280"/>
      <c r="S1689"/>
      <c r="T1689"/>
    </row>
    <row r="1690" spans="1:20" x14ac:dyDescent="0.45">
      <c r="A1690" s="285"/>
      <c r="B1690" s="285"/>
      <c r="C1690" s="285"/>
      <c r="D1690" s="23"/>
      <c r="E1690"/>
      <c r="F1690" s="280"/>
      <c r="G1690"/>
      <c r="H1690" s="280"/>
      <c r="I1690"/>
      <c r="J1690" s="574"/>
      <c r="K1690" s="419"/>
      <c r="L1690" s="280"/>
      <c r="M1690"/>
      <c r="N1690" s="280"/>
      <c r="O1690"/>
      <c r="P1690" s="280"/>
      <c r="S1690"/>
      <c r="T1690"/>
    </row>
    <row r="1691" spans="1:20" x14ac:dyDescent="0.45">
      <c r="A1691" s="285"/>
      <c r="B1691" s="285"/>
      <c r="C1691" s="285"/>
      <c r="D1691" s="23"/>
      <c r="E1691"/>
      <c r="F1691" s="280"/>
      <c r="G1691"/>
      <c r="H1691" s="280"/>
      <c r="I1691"/>
      <c r="J1691" s="574"/>
      <c r="K1691" s="419"/>
      <c r="L1691" s="280"/>
      <c r="M1691"/>
      <c r="N1691" s="280"/>
      <c r="O1691"/>
      <c r="P1691" s="280"/>
      <c r="S1691"/>
      <c r="T1691"/>
    </row>
    <row r="1692" spans="1:20" x14ac:dyDescent="0.45">
      <c r="A1692" s="285"/>
      <c r="B1692" s="285"/>
      <c r="C1692" s="285"/>
      <c r="D1692" s="23"/>
      <c r="E1692"/>
      <c r="F1692" s="280"/>
      <c r="G1692"/>
      <c r="H1692" s="280"/>
      <c r="I1692"/>
      <c r="J1692" s="574"/>
      <c r="K1692" s="419"/>
      <c r="L1692" s="280"/>
      <c r="M1692"/>
      <c r="N1692" s="280"/>
      <c r="O1692"/>
      <c r="P1692" s="280"/>
      <c r="S1692"/>
      <c r="T1692"/>
    </row>
    <row r="1693" spans="1:20" x14ac:dyDescent="0.45">
      <c r="A1693" s="285"/>
      <c r="B1693" s="285"/>
      <c r="C1693" s="285"/>
      <c r="D1693" s="23"/>
      <c r="E1693"/>
      <c r="F1693" s="280"/>
      <c r="G1693"/>
      <c r="H1693" s="280"/>
      <c r="I1693"/>
      <c r="J1693" s="574"/>
      <c r="K1693" s="419"/>
      <c r="L1693" s="280"/>
      <c r="M1693"/>
      <c r="N1693" s="280"/>
      <c r="O1693"/>
      <c r="P1693" s="280"/>
      <c r="S1693"/>
      <c r="T1693"/>
    </row>
    <row r="1694" spans="1:20" x14ac:dyDescent="0.45">
      <c r="A1694" s="285"/>
      <c r="B1694" s="285"/>
      <c r="C1694" s="285"/>
      <c r="D1694" s="23"/>
      <c r="E1694"/>
      <c r="F1694" s="280"/>
      <c r="G1694"/>
      <c r="H1694" s="280"/>
      <c r="I1694"/>
      <c r="J1694" s="574"/>
      <c r="K1694" s="419"/>
      <c r="L1694" s="280"/>
      <c r="M1694"/>
      <c r="N1694" s="280"/>
      <c r="O1694"/>
      <c r="P1694" s="280"/>
      <c r="S1694"/>
      <c r="T1694"/>
    </row>
    <row r="1695" spans="1:20" x14ac:dyDescent="0.45">
      <c r="A1695" s="285"/>
      <c r="B1695" s="285"/>
      <c r="C1695" s="285"/>
      <c r="D1695" s="23"/>
      <c r="E1695"/>
      <c r="F1695" s="280"/>
      <c r="G1695"/>
      <c r="H1695" s="280"/>
      <c r="I1695"/>
      <c r="J1695" s="574"/>
      <c r="K1695" s="419"/>
      <c r="L1695" s="280"/>
      <c r="M1695"/>
      <c r="N1695" s="280"/>
      <c r="O1695"/>
      <c r="P1695" s="280"/>
      <c r="S1695"/>
      <c r="T1695"/>
    </row>
    <row r="1696" spans="1:20" x14ac:dyDescent="0.45">
      <c r="A1696" s="285"/>
      <c r="B1696" s="285"/>
      <c r="C1696" s="285"/>
      <c r="D1696" s="23"/>
      <c r="E1696"/>
      <c r="F1696" s="280"/>
      <c r="G1696"/>
      <c r="H1696" s="280"/>
      <c r="I1696"/>
      <c r="J1696" s="574"/>
      <c r="K1696" s="419"/>
      <c r="L1696" s="280"/>
      <c r="M1696"/>
      <c r="N1696" s="280"/>
      <c r="O1696"/>
      <c r="P1696" s="280"/>
      <c r="S1696"/>
      <c r="T1696"/>
    </row>
    <row r="1697" spans="1:20" x14ac:dyDescent="0.45">
      <c r="A1697" s="285"/>
      <c r="B1697" s="285"/>
      <c r="C1697" s="285"/>
      <c r="D1697" s="23"/>
      <c r="E1697"/>
      <c r="F1697" s="280"/>
      <c r="G1697"/>
      <c r="H1697" s="280"/>
      <c r="I1697"/>
      <c r="J1697" s="574"/>
      <c r="K1697" s="419"/>
      <c r="L1697" s="280"/>
      <c r="M1697"/>
      <c r="N1697" s="280"/>
      <c r="O1697"/>
      <c r="P1697" s="280"/>
      <c r="S1697"/>
      <c r="T1697"/>
    </row>
    <row r="1698" spans="1:20" x14ac:dyDescent="0.45">
      <c r="A1698" s="285"/>
      <c r="B1698" s="285"/>
      <c r="C1698" s="285"/>
      <c r="D1698" s="23"/>
      <c r="E1698"/>
      <c r="F1698" s="280"/>
      <c r="G1698"/>
      <c r="H1698" s="280"/>
      <c r="I1698"/>
      <c r="J1698" s="574"/>
      <c r="K1698" s="419"/>
      <c r="L1698" s="280"/>
      <c r="M1698"/>
      <c r="N1698" s="280"/>
      <c r="O1698"/>
      <c r="P1698" s="280"/>
      <c r="S1698"/>
      <c r="T1698"/>
    </row>
    <row r="1699" spans="1:20" x14ac:dyDescent="0.45">
      <c r="A1699" s="285"/>
      <c r="B1699" s="285"/>
      <c r="C1699" s="285"/>
      <c r="D1699" s="23"/>
      <c r="E1699"/>
      <c r="F1699" s="280"/>
      <c r="G1699"/>
      <c r="H1699" s="280"/>
      <c r="I1699"/>
      <c r="J1699" s="574"/>
      <c r="K1699" s="419"/>
      <c r="L1699" s="280"/>
      <c r="M1699"/>
      <c r="N1699" s="280"/>
      <c r="O1699"/>
      <c r="P1699" s="280"/>
      <c r="S1699"/>
      <c r="T1699"/>
    </row>
    <row r="1700" spans="1:20" x14ac:dyDescent="0.45">
      <c r="A1700" s="285"/>
      <c r="B1700" s="285"/>
      <c r="C1700" s="285"/>
      <c r="D1700" s="23"/>
      <c r="E1700"/>
      <c r="F1700" s="280"/>
      <c r="G1700"/>
      <c r="H1700" s="280"/>
      <c r="I1700"/>
      <c r="J1700" s="574"/>
      <c r="K1700" s="419"/>
      <c r="L1700" s="280"/>
      <c r="M1700"/>
      <c r="N1700" s="280"/>
      <c r="O1700"/>
      <c r="P1700" s="280"/>
      <c r="S1700"/>
      <c r="T1700"/>
    </row>
    <row r="1701" spans="1:20" x14ac:dyDescent="0.45">
      <c r="A1701" s="285"/>
      <c r="B1701" s="285"/>
      <c r="C1701" s="285"/>
      <c r="D1701" s="23"/>
      <c r="E1701"/>
      <c r="F1701" s="280"/>
      <c r="G1701"/>
      <c r="H1701" s="280"/>
      <c r="I1701"/>
      <c r="J1701" s="574"/>
      <c r="K1701" s="419"/>
      <c r="L1701" s="280"/>
      <c r="M1701"/>
      <c r="N1701" s="280"/>
      <c r="O1701"/>
      <c r="P1701" s="280"/>
      <c r="S1701"/>
      <c r="T1701"/>
    </row>
    <row r="1702" spans="1:20" x14ac:dyDescent="0.45">
      <c r="A1702" s="285"/>
      <c r="B1702" s="285"/>
      <c r="C1702" s="285"/>
      <c r="D1702" s="23"/>
      <c r="E1702"/>
      <c r="F1702" s="280"/>
      <c r="G1702"/>
      <c r="H1702" s="280"/>
      <c r="I1702"/>
      <c r="J1702" s="574"/>
      <c r="K1702" s="419"/>
      <c r="L1702" s="280"/>
      <c r="M1702"/>
      <c r="N1702" s="280"/>
      <c r="O1702"/>
      <c r="P1702" s="280"/>
      <c r="S1702"/>
      <c r="T1702"/>
    </row>
    <row r="1703" spans="1:20" x14ac:dyDescent="0.45">
      <c r="A1703" s="285"/>
      <c r="B1703" s="285"/>
      <c r="C1703" s="285"/>
      <c r="D1703" s="23"/>
      <c r="E1703"/>
      <c r="F1703" s="280"/>
      <c r="G1703"/>
      <c r="H1703" s="280"/>
      <c r="I1703"/>
      <c r="J1703" s="574"/>
      <c r="K1703" s="419"/>
      <c r="L1703" s="280"/>
      <c r="M1703"/>
      <c r="N1703" s="280"/>
      <c r="O1703"/>
      <c r="P1703" s="280"/>
      <c r="S1703"/>
      <c r="T1703"/>
    </row>
    <row r="1704" spans="1:20" x14ac:dyDescent="0.45">
      <c r="A1704" s="285"/>
      <c r="B1704" s="285"/>
      <c r="C1704" s="285"/>
      <c r="D1704" s="23"/>
      <c r="E1704"/>
      <c r="F1704" s="280"/>
      <c r="G1704"/>
      <c r="H1704" s="280"/>
      <c r="I1704"/>
      <c r="J1704" s="574"/>
      <c r="K1704" s="419"/>
      <c r="L1704" s="280"/>
      <c r="M1704"/>
      <c r="N1704" s="280"/>
      <c r="O1704"/>
      <c r="P1704" s="280"/>
      <c r="S1704"/>
      <c r="T1704"/>
    </row>
    <row r="1705" spans="1:20" x14ac:dyDescent="0.45">
      <c r="A1705" s="285"/>
      <c r="B1705" s="285"/>
      <c r="C1705" s="285"/>
      <c r="D1705" s="23"/>
      <c r="E1705"/>
      <c r="F1705" s="280"/>
      <c r="G1705"/>
      <c r="H1705" s="280"/>
      <c r="I1705"/>
      <c r="J1705" s="574"/>
      <c r="K1705" s="419"/>
      <c r="L1705" s="280"/>
      <c r="M1705"/>
      <c r="N1705" s="280"/>
      <c r="O1705"/>
      <c r="P1705" s="280"/>
      <c r="S1705"/>
      <c r="T1705"/>
    </row>
    <row r="1706" spans="1:20" x14ac:dyDescent="0.45">
      <c r="A1706" s="285"/>
      <c r="B1706" s="285"/>
      <c r="C1706" s="285"/>
      <c r="D1706" s="23"/>
      <c r="E1706"/>
      <c r="F1706" s="280"/>
      <c r="G1706"/>
      <c r="H1706" s="280"/>
      <c r="I1706"/>
      <c r="J1706" s="574"/>
      <c r="K1706" s="419"/>
      <c r="L1706" s="280"/>
      <c r="M1706"/>
      <c r="N1706" s="280"/>
      <c r="O1706"/>
      <c r="P1706" s="280"/>
      <c r="S1706"/>
      <c r="T1706"/>
    </row>
    <row r="1707" spans="1:20" x14ac:dyDescent="0.45">
      <c r="A1707" s="285"/>
      <c r="B1707" s="285"/>
      <c r="C1707" s="285"/>
      <c r="D1707" s="23"/>
      <c r="E1707"/>
      <c r="F1707" s="280"/>
      <c r="G1707"/>
      <c r="H1707" s="280"/>
      <c r="I1707"/>
      <c r="J1707" s="574"/>
      <c r="K1707" s="419"/>
      <c r="L1707" s="280"/>
      <c r="M1707"/>
      <c r="N1707" s="280"/>
      <c r="O1707"/>
      <c r="P1707" s="280"/>
      <c r="S1707"/>
      <c r="T1707"/>
    </row>
    <row r="1708" spans="1:20" x14ac:dyDescent="0.45">
      <c r="A1708" s="285"/>
      <c r="B1708" s="285"/>
      <c r="C1708" s="285"/>
      <c r="D1708" s="23"/>
      <c r="E1708"/>
      <c r="F1708" s="280"/>
      <c r="G1708"/>
      <c r="H1708" s="280"/>
      <c r="I1708"/>
      <c r="J1708" s="574"/>
      <c r="K1708" s="419"/>
      <c r="L1708" s="280"/>
      <c r="M1708"/>
      <c r="N1708" s="280"/>
      <c r="O1708"/>
      <c r="P1708" s="280"/>
      <c r="S1708"/>
      <c r="T1708"/>
    </row>
    <row r="1709" spans="1:20" x14ac:dyDescent="0.45">
      <c r="A1709" s="285"/>
      <c r="B1709" s="285"/>
      <c r="C1709" s="285"/>
      <c r="D1709" s="23"/>
      <c r="E1709"/>
      <c r="F1709" s="280"/>
      <c r="G1709"/>
      <c r="H1709" s="280"/>
      <c r="I1709"/>
      <c r="J1709" s="574"/>
      <c r="K1709" s="419"/>
      <c r="L1709" s="280"/>
      <c r="M1709"/>
      <c r="N1709" s="280"/>
      <c r="O1709"/>
      <c r="P1709" s="280"/>
      <c r="S1709"/>
      <c r="T1709"/>
    </row>
    <row r="1710" spans="1:20" x14ac:dyDescent="0.45">
      <c r="A1710" s="285"/>
      <c r="B1710" s="285"/>
      <c r="C1710" s="285"/>
      <c r="D1710" s="23"/>
      <c r="E1710"/>
      <c r="F1710" s="280"/>
      <c r="G1710"/>
      <c r="H1710" s="280"/>
      <c r="I1710"/>
      <c r="J1710" s="574"/>
      <c r="K1710" s="419"/>
      <c r="L1710" s="280"/>
      <c r="M1710"/>
      <c r="N1710" s="280"/>
      <c r="O1710"/>
      <c r="P1710" s="280"/>
      <c r="S1710"/>
      <c r="T1710"/>
    </row>
    <row r="1711" spans="1:20" x14ac:dyDescent="0.45">
      <c r="A1711" s="285"/>
      <c r="B1711" s="285"/>
      <c r="C1711" s="285"/>
      <c r="D1711" s="23"/>
      <c r="E1711"/>
      <c r="F1711" s="280"/>
      <c r="G1711"/>
      <c r="H1711" s="280"/>
      <c r="I1711"/>
      <c r="J1711" s="574"/>
      <c r="K1711" s="419"/>
      <c r="L1711" s="280"/>
      <c r="M1711"/>
      <c r="N1711" s="280"/>
      <c r="O1711"/>
      <c r="P1711" s="280"/>
      <c r="S1711"/>
      <c r="T1711"/>
    </row>
    <row r="1712" spans="1:20" x14ac:dyDescent="0.45">
      <c r="A1712" s="285"/>
      <c r="B1712" s="285"/>
      <c r="C1712" s="285"/>
      <c r="D1712" s="23"/>
      <c r="E1712"/>
      <c r="F1712" s="280"/>
      <c r="G1712"/>
      <c r="H1712" s="280"/>
      <c r="I1712"/>
      <c r="J1712" s="574"/>
      <c r="K1712" s="419"/>
      <c r="L1712" s="280"/>
      <c r="M1712"/>
      <c r="N1712" s="280"/>
      <c r="O1712"/>
      <c r="P1712" s="280"/>
      <c r="S1712"/>
      <c r="T1712"/>
    </row>
    <row r="1713" spans="1:20" x14ac:dyDescent="0.45">
      <c r="A1713" s="285"/>
      <c r="B1713" s="285"/>
      <c r="C1713" s="285"/>
      <c r="D1713" s="23"/>
      <c r="E1713"/>
      <c r="F1713" s="280"/>
      <c r="G1713"/>
      <c r="H1713" s="280"/>
      <c r="I1713"/>
      <c r="J1713" s="574"/>
      <c r="K1713" s="419"/>
      <c r="L1713" s="280"/>
      <c r="M1713"/>
      <c r="N1713" s="280"/>
      <c r="O1713"/>
      <c r="P1713" s="280"/>
      <c r="S1713"/>
      <c r="T1713"/>
    </row>
    <row r="1714" spans="1:20" x14ac:dyDescent="0.45">
      <c r="A1714" s="285"/>
      <c r="B1714" s="285"/>
      <c r="C1714" s="285"/>
      <c r="D1714" s="23"/>
      <c r="E1714"/>
      <c r="F1714" s="280"/>
      <c r="G1714"/>
      <c r="H1714" s="280"/>
      <c r="I1714"/>
      <c r="J1714" s="574"/>
      <c r="K1714" s="419"/>
      <c r="L1714" s="280"/>
      <c r="M1714"/>
      <c r="N1714" s="280"/>
      <c r="O1714"/>
      <c r="P1714" s="280"/>
      <c r="S1714"/>
      <c r="T1714"/>
    </row>
    <row r="1715" spans="1:20" x14ac:dyDescent="0.45">
      <c r="A1715" s="285"/>
      <c r="B1715" s="285"/>
      <c r="C1715" s="285"/>
      <c r="D1715" s="23"/>
      <c r="E1715"/>
      <c r="F1715" s="280"/>
      <c r="G1715"/>
      <c r="H1715" s="280"/>
      <c r="I1715"/>
      <c r="J1715" s="574"/>
      <c r="K1715" s="419"/>
      <c r="L1715" s="280"/>
      <c r="M1715"/>
      <c r="N1715" s="280"/>
      <c r="O1715"/>
      <c r="P1715" s="280"/>
      <c r="S1715"/>
      <c r="T1715"/>
    </row>
    <row r="1716" spans="1:20" x14ac:dyDescent="0.45">
      <c r="A1716" s="285"/>
      <c r="B1716" s="285"/>
      <c r="C1716" s="285"/>
      <c r="D1716" s="23"/>
      <c r="E1716"/>
      <c r="F1716" s="280"/>
      <c r="G1716"/>
      <c r="H1716" s="280"/>
      <c r="I1716"/>
      <c r="J1716" s="574"/>
      <c r="K1716" s="419"/>
      <c r="L1716" s="280"/>
      <c r="M1716"/>
      <c r="N1716" s="280"/>
      <c r="O1716"/>
      <c r="P1716" s="280"/>
      <c r="S1716"/>
      <c r="T1716"/>
    </row>
    <row r="1717" spans="1:20" x14ac:dyDescent="0.45">
      <c r="A1717" s="285"/>
      <c r="B1717" s="285"/>
      <c r="C1717" s="285"/>
      <c r="D1717" s="23"/>
      <c r="E1717"/>
      <c r="F1717" s="280"/>
      <c r="G1717"/>
      <c r="H1717" s="280"/>
      <c r="I1717"/>
      <c r="J1717" s="574"/>
      <c r="K1717" s="419"/>
      <c r="L1717" s="280"/>
      <c r="M1717"/>
      <c r="N1717" s="280"/>
      <c r="O1717"/>
      <c r="P1717" s="280"/>
      <c r="S1717"/>
      <c r="T1717"/>
    </row>
    <row r="1718" spans="1:20" x14ac:dyDescent="0.45">
      <c r="A1718" s="285"/>
      <c r="B1718" s="285"/>
      <c r="C1718" s="285"/>
      <c r="D1718" s="23"/>
      <c r="E1718"/>
      <c r="F1718" s="280"/>
      <c r="G1718"/>
      <c r="H1718" s="280"/>
      <c r="I1718"/>
      <c r="J1718" s="574"/>
      <c r="K1718" s="419"/>
      <c r="L1718" s="280"/>
      <c r="M1718"/>
      <c r="N1718" s="280"/>
      <c r="O1718"/>
      <c r="P1718" s="280"/>
      <c r="S1718"/>
      <c r="T1718"/>
    </row>
    <row r="1719" spans="1:20" x14ac:dyDescent="0.45">
      <c r="A1719" s="285"/>
      <c r="B1719" s="285"/>
      <c r="C1719" s="285"/>
      <c r="D1719" s="23"/>
      <c r="E1719"/>
      <c r="F1719" s="280"/>
      <c r="G1719"/>
      <c r="H1719" s="280"/>
      <c r="I1719"/>
      <c r="J1719" s="574"/>
      <c r="K1719" s="419"/>
      <c r="L1719" s="280"/>
      <c r="M1719"/>
      <c r="N1719" s="280"/>
      <c r="O1719"/>
      <c r="P1719" s="280"/>
      <c r="S1719"/>
      <c r="T1719"/>
    </row>
    <row r="1720" spans="1:20" x14ac:dyDescent="0.45">
      <c r="A1720" s="285"/>
      <c r="B1720" s="285"/>
      <c r="C1720" s="285"/>
      <c r="D1720" s="23"/>
      <c r="E1720"/>
      <c r="F1720" s="280"/>
      <c r="G1720"/>
      <c r="H1720" s="280"/>
      <c r="I1720"/>
      <c r="J1720" s="574"/>
      <c r="K1720" s="419"/>
      <c r="L1720" s="280"/>
      <c r="M1720"/>
      <c r="N1720" s="280"/>
      <c r="O1720"/>
      <c r="P1720" s="280"/>
      <c r="S1720"/>
      <c r="T1720"/>
    </row>
    <row r="1721" spans="1:20" x14ac:dyDescent="0.45">
      <c r="A1721" s="285"/>
      <c r="B1721" s="285"/>
      <c r="C1721" s="285"/>
      <c r="D1721" s="23"/>
      <c r="E1721"/>
      <c r="F1721" s="280"/>
      <c r="G1721"/>
      <c r="H1721" s="280"/>
      <c r="I1721"/>
      <c r="J1721" s="574"/>
      <c r="K1721" s="419"/>
      <c r="L1721" s="280"/>
      <c r="M1721"/>
      <c r="N1721" s="280"/>
      <c r="O1721"/>
      <c r="P1721" s="280"/>
      <c r="S1721"/>
      <c r="T1721"/>
    </row>
    <row r="1722" spans="1:20" x14ac:dyDescent="0.45">
      <c r="A1722" s="285"/>
      <c r="B1722" s="285"/>
      <c r="C1722" s="285"/>
      <c r="D1722" s="23"/>
      <c r="E1722"/>
      <c r="F1722" s="280"/>
      <c r="G1722"/>
      <c r="H1722" s="280"/>
      <c r="I1722"/>
      <c r="J1722" s="574"/>
      <c r="K1722" s="419"/>
      <c r="L1722" s="280"/>
      <c r="M1722"/>
      <c r="N1722" s="280"/>
      <c r="O1722"/>
      <c r="P1722" s="280"/>
      <c r="S1722"/>
      <c r="T1722"/>
    </row>
    <row r="1723" spans="1:20" x14ac:dyDescent="0.45">
      <c r="A1723" s="285"/>
      <c r="B1723" s="285"/>
      <c r="C1723" s="285"/>
      <c r="D1723" s="23"/>
      <c r="E1723"/>
      <c r="F1723" s="280"/>
      <c r="G1723"/>
      <c r="H1723" s="280"/>
      <c r="I1723"/>
      <c r="J1723" s="574"/>
      <c r="K1723" s="419"/>
      <c r="L1723" s="280"/>
      <c r="M1723"/>
      <c r="N1723" s="280"/>
      <c r="O1723"/>
      <c r="P1723" s="280"/>
      <c r="S1723"/>
      <c r="T1723"/>
    </row>
    <row r="1724" spans="1:20" x14ac:dyDescent="0.45">
      <c r="A1724" s="285"/>
      <c r="B1724" s="285"/>
      <c r="C1724" s="285"/>
      <c r="D1724" s="23"/>
      <c r="E1724"/>
      <c r="F1724" s="280"/>
      <c r="G1724"/>
      <c r="H1724" s="280"/>
      <c r="I1724"/>
      <c r="J1724" s="574"/>
      <c r="K1724" s="419"/>
      <c r="L1724" s="280"/>
      <c r="M1724"/>
      <c r="N1724" s="280"/>
      <c r="O1724"/>
      <c r="P1724" s="280"/>
      <c r="S1724"/>
      <c r="T1724"/>
    </row>
    <row r="1725" spans="1:20" x14ac:dyDescent="0.45">
      <c r="A1725" s="285"/>
      <c r="B1725" s="285"/>
      <c r="C1725" s="285"/>
      <c r="D1725" s="23"/>
      <c r="E1725"/>
      <c r="F1725" s="280"/>
      <c r="G1725"/>
      <c r="H1725" s="280"/>
      <c r="I1725"/>
      <c r="J1725" s="574"/>
      <c r="K1725" s="419"/>
      <c r="L1725" s="280"/>
      <c r="M1725"/>
      <c r="N1725" s="280"/>
      <c r="O1725"/>
      <c r="P1725" s="280"/>
      <c r="S1725"/>
      <c r="T1725"/>
    </row>
    <row r="1726" spans="1:20" x14ac:dyDescent="0.45">
      <c r="A1726" s="285"/>
      <c r="B1726" s="285"/>
      <c r="C1726" s="285"/>
      <c r="D1726" s="23"/>
      <c r="E1726"/>
      <c r="F1726" s="280"/>
      <c r="G1726"/>
      <c r="H1726" s="280"/>
      <c r="I1726"/>
      <c r="J1726" s="574"/>
      <c r="K1726" s="419"/>
      <c r="L1726" s="280"/>
      <c r="M1726"/>
      <c r="N1726" s="280"/>
      <c r="O1726"/>
      <c r="P1726" s="280"/>
      <c r="S1726"/>
      <c r="T1726"/>
    </row>
    <row r="1727" spans="1:20" x14ac:dyDescent="0.45">
      <c r="A1727" s="285"/>
      <c r="B1727" s="285"/>
      <c r="C1727" s="285"/>
      <c r="D1727" s="23"/>
      <c r="E1727"/>
      <c r="F1727" s="280"/>
      <c r="G1727"/>
      <c r="H1727" s="280"/>
      <c r="I1727"/>
      <c r="J1727" s="574"/>
      <c r="K1727" s="419"/>
      <c r="L1727" s="280"/>
      <c r="M1727"/>
      <c r="N1727" s="280"/>
      <c r="O1727"/>
      <c r="P1727" s="280"/>
      <c r="S1727"/>
      <c r="T1727"/>
    </row>
    <row r="1728" spans="1:20" x14ac:dyDescent="0.45">
      <c r="A1728" s="285"/>
      <c r="B1728" s="285"/>
      <c r="C1728" s="285"/>
      <c r="D1728" s="23"/>
      <c r="E1728"/>
      <c r="F1728" s="280"/>
      <c r="G1728"/>
      <c r="H1728" s="280"/>
      <c r="I1728"/>
      <c r="J1728" s="574"/>
      <c r="K1728" s="419"/>
      <c r="L1728" s="280"/>
      <c r="M1728"/>
      <c r="N1728" s="280"/>
      <c r="O1728"/>
      <c r="P1728" s="280"/>
      <c r="S1728"/>
      <c r="T1728"/>
    </row>
    <row r="1729" spans="1:20" x14ac:dyDescent="0.45">
      <c r="A1729" s="285"/>
      <c r="B1729" s="285"/>
      <c r="C1729" s="285"/>
      <c r="D1729" s="23"/>
      <c r="E1729"/>
      <c r="F1729" s="280"/>
      <c r="G1729"/>
      <c r="H1729" s="280"/>
      <c r="I1729"/>
      <c r="J1729" s="574"/>
      <c r="K1729" s="419"/>
      <c r="L1729" s="280"/>
      <c r="M1729"/>
      <c r="N1729" s="280"/>
      <c r="O1729"/>
      <c r="P1729" s="280"/>
      <c r="S1729"/>
      <c r="T1729"/>
    </row>
    <row r="1730" spans="1:20" x14ac:dyDescent="0.45">
      <c r="A1730" s="285"/>
      <c r="B1730" s="285"/>
      <c r="C1730" s="285"/>
      <c r="D1730" s="23"/>
      <c r="E1730"/>
      <c r="F1730" s="280"/>
      <c r="G1730"/>
      <c r="H1730" s="280"/>
      <c r="I1730"/>
      <c r="J1730" s="574"/>
      <c r="K1730" s="419"/>
      <c r="L1730" s="280"/>
      <c r="M1730"/>
      <c r="N1730" s="280"/>
      <c r="O1730"/>
      <c r="P1730" s="280"/>
      <c r="S1730"/>
      <c r="T1730"/>
    </row>
    <row r="1731" spans="1:20" x14ac:dyDescent="0.45">
      <c r="A1731" s="285"/>
      <c r="B1731" s="285"/>
      <c r="C1731" s="285"/>
      <c r="D1731" s="23"/>
      <c r="E1731"/>
      <c r="F1731" s="280"/>
      <c r="G1731"/>
      <c r="H1731" s="280"/>
      <c r="I1731"/>
      <c r="J1731" s="574"/>
      <c r="K1731" s="419"/>
      <c r="L1731" s="280"/>
      <c r="M1731"/>
      <c r="N1731" s="280"/>
      <c r="O1731"/>
      <c r="P1731" s="280"/>
      <c r="S1731"/>
      <c r="T1731"/>
    </row>
    <row r="1732" spans="1:20" x14ac:dyDescent="0.45">
      <c r="A1732" s="285"/>
      <c r="B1732" s="285"/>
      <c r="C1732" s="285"/>
      <c r="D1732" s="23"/>
      <c r="E1732"/>
      <c r="F1732" s="280"/>
      <c r="G1732"/>
      <c r="H1732" s="280"/>
      <c r="I1732"/>
      <c r="J1732" s="574"/>
      <c r="K1732" s="419"/>
      <c r="L1732" s="280"/>
      <c r="M1732"/>
      <c r="N1732" s="280"/>
      <c r="O1732"/>
      <c r="P1732" s="280"/>
      <c r="S1732"/>
      <c r="T1732"/>
    </row>
    <row r="1733" spans="1:20" x14ac:dyDescent="0.45">
      <c r="A1733" s="285"/>
      <c r="B1733" s="285"/>
      <c r="C1733" s="285"/>
      <c r="D1733" s="23"/>
      <c r="E1733"/>
      <c r="F1733" s="280"/>
      <c r="G1733"/>
      <c r="H1733" s="280"/>
      <c r="I1733"/>
      <c r="J1733" s="574"/>
      <c r="K1733" s="419"/>
      <c r="L1733" s="280"/>
      <c r="M1733"/>
      <c r="N1733" s="280"/>
      <c r="O1733"/>
      <c r="P1733" s="280"/>
      <c r="S1733"/>
      <c r="T1733"/>
    </row>
    <row r="1734" spans="1:20" x14ac:dyDescent="0.45">
      <c r="A1734" s="285"/>
      <c r="B1734" s="285"/>
      <c r="C1734" s="285"/>
      <c r="D1734" s="23"/>
      <c r="E1734"/>
      <c r="F1734" s="280"/>
      <c r="G1734"/>
      <c r="H1734" s="280"/>
      <c r="I1734"/>
      <c r="J1734" s="574"/>
      <c r="K1734" s="419"/>
      <c r="L1734" s="280"/>
      <c r="M1734"/>
      <c r="N1734" s="280"/>
      <c r="O1734"/>
      <c r="P1734" s="280"/>
      <c r="S1734"/>
      <c r="T1734"/>
    </row>
    <row r="1735" spans="1:20" x14ac:dyDescent="0.45">
      <c r="A1735" s="285"/>
      <c r="B1735" s="285"/>
      <c r="C1735" s="285"/>
      <c r="D1735" s="23"/>
      <c r="E1735"/>
      <c r="F1735" s="280"/>
      <c r="G1735"/>
      <c r="H1735" s="280"/>
      <c r="I1735"/>
      <c r="J1735" s="574"/>
      <c r="K1735" s="419"/>
      <c r="L1735" s="280"/>
      <c r="M1735"/>
      <c r="N1735" s="280"/>
      <c r="O1735"/>
      <c r="P1735" s="280"/>
      <c r="S1735"/>
      <c r="T1735"/>
    </row>
    <row r="1736" spans="1:20" x14ac:dyDescent="0.45">
      <c r="A1736" s="285"/>
      <c r="B1736" s="285"/>
      <c r="C1736" s="285"/>
      <c r="D1736" s="23"/>
      <c r="E1736"/>
      <c r="F1736" s="280"/>
      <c r="G1736"/>
      <c r="H1736" s="280"/>
      <c r="I1736"/>
      <c r="J1736" s="574"/>
      <c r="K1736" s="419"/>
      <c r="L1736" s="280"/>
      <c r="M1736"/>
      <c r="N1736" s="280"/>
      <c r="O1736"/>
      <c r="P1736" s="280"/>
      <c r="S1736"/>
      <c r="T1736"/>
    </row>
    <row r="1737" spans="1:20" x14ac:dyDescent="0.45">
      <c r="A1737" s="285"/>
      <c r="B1737" s="285"/>
      <c r="C1737" s="285"/>
      <c r="D1737" s="23"/>
      <c r="E1737"/>
      <c r="F1737" s="280"/>
      <c r="G1737"/>
      <c r="H1737" s="280"/>
      <c r="I1737"/>
      <c r="J1737" s="574"/>
      <c r="K1737" s="419"/>
      <c r="L1737" s="280"/>
      <c r="M1737"/>
      <c r="N1737" s="280"/>
      <c r="O1737"/>
      <c r="P1737" s="280"/>
      <c r="S1737"/>
      <c r="T1737"/>
    </row>
    <row r="1738" spans="1:20" x14ac:dyDescent="0.45">
      <c r="A1738" s="285"/>
      <c r="B1738" s="285"/>
      <c r="C1738" s="285"/>
      <c r="D1738" s="23"/>
      <c r="E1738"/>
      <c r="F1738" s="280"/>
      <c r="G1738"/>
      <c r="H1738" s="280"/>
      <c r="I1738"/>
      <c r="J1738" s="574"/>
      <c r="K1738" s="419"/>
      <c r="L1738" s="280"/>
      <c r="M1738"/>
      <c r="N1738" s="280"/>
      <c r="O1738"/>
      <c r="P1738" s="280"/>
      <c r="S1738"/>
      <c r="T1738"/>
    </row>
    <row r="1739" spans="1:20" x14ac:dyDescent="0.45">
      <c r="A1739" s="285"/>
      <c r="B1739" s="285"/>
      <c r="C1739" s="285"/>
      <c r="D1739" s="23"/>
      <c r="E1739"/>
      <c r="F1739" s="280"/>
      <c r="G1739"/>
      <c r="H1739" s="280"/>
      <c r="I1739"/>
      <c r="J1739" s="574"/>
      <c r="K1739" s="419"/>
      <c r="L1739" s="280"/>
      <c r="M1739"/>
      <c r="N1739" s="280"/>
      <c r="O1739"/>
      <c r="P1739" s="280"/>
      <c r="S1739"/>
      <c r="T1739"/>
    </row>
    <row r="1740" spans="1:20" x14ac:dyDescent="0.45">
      <c r="A1740" s="285"/>
      <c r="B1740" s="285"/>
      <c r="C1740" s="285"/>
      <c r="D1740" s="23"/>
      <c r="E1740"/>
      <c r="F1740" s="280"/>
      <c r="G1740"/>
      <c r="H1740" s="280"/>
      <c r="I1740"/>
      <c r="J1740" s="574"/>
      <c r="K1740" s="419"/>
      <c r="L1740" s="280"/>
      <c r="M1740"/>
      <c r="N1740" s="280"/>
      <c r="O1740"/>
      <c r="P1740" s="280"/>
      <c r="S1740"/>
      <c r="T1740"/>
    </row>
    <row r="1741" spans="1:20" x14ac:dyDescent="0.45">
      <c r="A1741" s="285"/>
      <c r="B1741" s="285"/>
      <c r="C1741" s="285"/>
      <c r="D1741" s="23"/>
      <c r="E1741"/>
      <c r="F1741" s="280"/>
      <c r="G1741"/>
      <c r="H1741" s="280"/>
      <c r="I1741"/>
      <c r="J1741" s="574"/>
      <c r="K1741" s="419"/>
      <c r="L1741" s="280"/>
      <c r="M1741"/>
      <c r="N1741" s="280"/>
      <c r="O1741"/>
      <c r="P1741" s="280"/>
      <c r="S1741"/>
      <c r="T1741"/>
    </row>
    <row r="1742" spans="1:20" x14ac:dyDescent="0.45">
      <c r="A1742" s="285"/>
      <c r="B1742" s="285"/>
      <c r="C1742" s="285"/>
      <c r="D1742" s="23"/>
      <c r="E1742"/>
      <c r="F1742" s="280"/>
      <c r="G1742"/>
      <c r="H1742" s="280"/>
      <c r="I1742"/>
      <c r="J1742" s="574"/>
      <c r="K1742" s="419"/>
      <c r="L1742" s="280"/>
      <c r="M1742"/>
      <c r="N1742" s="280"/>
      <c r="O1742"/>
      <c r="P1742" s="280"/>
      <c r="S1742"/>
      <c r="T1742"/>
    </row>
    <row r="1743" spans="1:20" x14ac:dyDescent="0.45">
      <c r="A1743" s="285"/>
      <c r="B1743" s="285"/>
      <c r="C1743" s="285"/>
      <c r="D1743" s="23"/>
      <c r="E1743"/>
      <c r="F1743" s="280"/>
      <c r="G1743"/>
      <c r="H1743" s="280"/>
      <c r="I1743"/>
      <c r="J1743" s="574"/>
      <c r="K1743" s="419"/>
      <c r="L1743" s="280"/>
      <c r="M1743"/>
      <c r="N1743" s="280"/>
      <c r="O1743"/>
      <c r="P1743" s="280"/>
      <c r="S1743"/>
      <c r="T1743"/>
    </row>
    <row r="1744" spans="1:20" x14ac:dyDescent="0.45">
      <c r="A1744" s="285"/>
      <c r="B1744" s="285"/>
      <c r="C1744" s="285"/>
      <c r="D1744" s="23"/>
      <c r="E1744"/>
      <c r="F1744" s="280"/>
      <c r="G1744"/>
      <c r="H1744" s="280"/>
      <c r="I1744"/>
      <c r="J1744" s="574"/>
      <c r="K1744" s="419"/>
      <c r="L1744" s="280"/>
      <c r="M1744"/>
      <c r="N1744" s="280"/>
      <c r="O1744"/>
      <c r="P1744" s="280"/>
      <c r="S1744"/>
      <c r="T1744"/>
    </row>
    <row r="1745" spans="1:20" x14ac:dyDescent="0.45">
      <c r="A1745" s="285"/>
      <c r="B1745" s="285"/>
      <c r="C1745" s="285"/>
      <c r="D1745" s="23"/>
      <c r="E1745"/>
      <c r="F1745" s="280"/>
      <c r="G1745"/>
      <c r="H1745" s="280"/>
      <c r="I1745"/>
      <c r="J1745" s="574"/>
      <c r="K1745" s="419"/>
      <c r="L1745" s="280"/>
      <c r="M1745"/>
      <c r="N1745" s="280"/>
      <c r="O1745"/>
      <c r="P1745" s="280"/>
      <c r="S1745"/>
      <c r="T1745"/>
    </row>
    <row r="1746" spans="1:20" x14ac:dyDescent="0.45">
      <c r="A1746" s="285"/>
      <c r="B1746" s="285"/>
      <c r="C1746" s="285"/>
      <c r="D1746" s="23"/>
      <c r="E1746"/>
      <c r="F1746" s="280"/>
      <c r="G1746"/>
      <c r="H1746" s="280"/>
      <c r="I1746"/>
      <c r="J1746" s="574"/>
      <c r="K1746" s="419"/>
      <c r="L1746" s="280"/>
      <c r="M1746"/>
      <c r="N1746" s="280"/>
      <c r="O1746"/>
      <c r="P1746" s="280"/>
      <c r="S1746"/>
      <c r="T1746"/>
    </row>
    <row r="1747" spans="1:20" x14ac:dyDescent="0.45">
      <c r="A1747" s="285"/>
      <c r="B1747" s="285"/>
      <c r="C1747" s="285"/>
      <c r="D1747" s="23"/>
      <c r="E1747"/>
      <c r="F1747" s="280"/>
      <c r="G1747"/>
      <c r="H1747" s="280"/>
      <c r="I1747"/>
      <c r="J1747" s="574"/>
      <c r="K1747" s="419"/>
      <c r="L1747" s="280"/>
      <c r="M1747"/>
      <c r="N1747" s="280"/>
      <c r="O1747"/>
      <c r="P1747" s="280"/>
      <c r="S1747"/>
      <c r="T1747"/>
    </row>
    <row r="1748" spans="1:20" x14ac:dyDescent="0.45">
      <c r="A1748" s="285"/>
      <c r="B1748" s="285"/>
      <c r="C1748" s="285"/>
      <c r="D1748" s="23"/>
      <c r="E1748"/>
      <c r="F1748" s="280"/>
      <c r="G1748"/>
      <c r="H1748" s="280"/>
      <c r="I1748"/>
      <c r="J1748" s="574"/>
      <c r="K1748" s="419"/>
      <c r="L1748" s="280"/>
      <c r="M1748"/>
      <c r="N1748" s="280"/>
      <c r="O1748"/>
      <c r="P1748" s="280"/>
      <c r="S1748"/>
      <c r="T1748"/>
    </row>
    <row r="1749" spans="1:20" x14ac:dyDescent="0.45">
      <c r="A1749" s="285"/>
      <c r="B1749" s="285"/>
      <c r="C1749" s="285"/>
      <c r="D1749" s="23"/>
      <c r="E1749"/>
      <c r="F1749" s="280"/>
      <c r="G1749"/>
      <c r="H1749" s="280"/>
      <c r="I1749"/>
      <c r="J1749" s="574"/>
      <c r="K1749" s="419"/>
      <c r="L1749" s="280"/>
      <c r="M1749"/>
      <c r="N1749" s="280"/>
      <c r="O1749"/>
      <c r="P1749" s="280"/>
      <c r="S1749"/>
      <c r="T1749"/>
    </row>
    <row r="1750" spans="1:20" x14ac:dyDescent="0.45">
      <c r="A1750" s="285"/>
      <c r="B1750" s="285"/>
      <c r="C1750" s="285"/>
      <c r="D1750" s="23"/>
      <c r="E1750"/>
      <c r="F1750" s="280"/>
      <c r="G1750"/>
      <c r="H1750" s="280"/>
      <c r="I1750"/>
      <c r="J1750" s="574"/>
      <c r="K1750" s="419"/>
      <c r="L1750" s="280"/>
      <c r="M1750"/>
      <c r="N1750" s="280"/>
      <c r="O1750"/>
      <c r="P1750" s="280"/>
      <c r="S1750"/>
      <c r="T1750"/>
    </row>
    <row r="1751" spans="1:20" x14ac:dyDescent="0.45">
      <c r="A1751" s="285"/>
      <c r="B1751" s="285"/>
      <c r="C1751" s="285"/>
      <c r="D1751" s="23"/>
      <c r="E1751"/>
      <c r="F1751" s="280"/>
      <c r="G1751"/>
      <c r="H1751" s="280"/>
      <c r="I1751"/>
      <c r="J1751" s="574"/>
      <c r="K1751" s="419"/>
      <c r="L1751" s="280"/>
      <c r="M1751"/>
      <c r="N1751" s="280"/>
      <c r="O1751"/>
      <c r="P1751" s="280"/>
      <c r="S1751"/>
      <c r="T1751"/>
    </row>
    <row r="1752" spans="1:20" x14ac:dyDescent="0.45">
      <c r="A1752" s="285"/>
      <c r="B1752" s="285"/>
      <c r="C1752" s="285"/>
      <c r="D1752" s="23"/>
      <c r="E1752"/>
      <c r="F1752" s="280"/>
      <c r="G1752"/>
      <c r="H1752" s="280"/>
      <c r="I1752"/>
      <c r="J1752" s="574"/>
      <c r="K1752" s="419"/>
      <c r="L1752" s="280"/>
      <c r="M1752"/>
      <c r="N1752" s="280"/>
      <c r="O1752"/>
      <c r="P1752" s="280"/>
      <c r="S1752"/>
      <c r="T1752"/>
    </row>
    <row r="1753" spans="1:20" x14ac:dyDescent="0.45">
      <c r="A1753" s="285"/>
      <c r="B1753" s="285"/>
      <c r="C1753" s="285"/>
      <c r="D1753" s="23"/>
      <c r="E1753"/>
      <c r="F1753" s="280"/>
      <c r="G1753"/>
      <c r="H1753" s="280"/>
      <c r="I1753"/>
      <c r="J1753" s="574"/>
      <c r="K1753" s="419"/>
      <c r="L1753" s="280"/>
      <c r="M1753"/>
      <c r="N1753" s="280"/>
      <c r="O1753"/>
      <c r="P1753" s="280"/>
      <c r="S1753"/>
      <c r="T1753"/>
    </row>
    <row r="1754" spans="1:20" x14ac:dyDescent="0.45">
      <c r="A1754" s="285"/>
      <c r="B1754" s="285"/>
      <c r="C1754" s="285"/>
      <c r="D1754" s="23"/>
      <c r="E1754"/>
      <c r="F1754" s="280"/>
      <c r="G1754"/>
      <c r="H1754" s="280"/>
      <c r="I1754"/>
      <c r="J1754" s="574"/>
      <c r="K1754" s="419"/>
      <c r="L1754" s="280"/>
      <c r="M1754"/>
      <c r="N1754" s="280"/>
      <c r="O1754"/>
      <c r="P1754" s="280"/>
      <c r="S1754"/>
      <c r="T1754"/>
    </row>
    <row r="1755" spans="1:20" x14ac:dyDescent="0.45">
      <c r="A1755" s="285"/>
      <c r="B1755" s="285"/>
      <c r="C1755" s="285"/>
      <c r="D1755" s="23"/>
      <c r="E1755"/>
      <c r="F1755" s="280"/>
      <c r="G1755"/>
      <c r="H1755" s="280"/>
      <c r="I1755"/>
      <c r="J1755" s="574"/>
      <c r="K1755" s="419"/>
      <c r="L1755" s="280"/>
      <c r="M1755"/>
      <c r="N1755" s="280"/>
      <c r="O1755"/>
      <c r="P1755" s="280"/>
      <c r="S1755"/>
      <c r="T1755"/>
    </row>
    <row r="1756" spans="1:20" x14ac:dyDescent="0.45">
      <c r="A1756" s="285"/>
      <c r="B1756" s="285"/>
      <c r="C1756" s="285"/>
      <c r="D1756" s="23"/>
      <c r="E1756"/>
      <c r="F1756" s="280"/>
      <c r="G1756"/>
      <c r="H1756" s="280"/>
      <c r="I1756"/>
      <c r="J1756" s="574"/>
      <c r="K1756" s="419"/>
      <c r="L1756" s="280"/>
      <c r="M1756"/>
      <c r="N1756" s="280"/>
      <c r="O1756"/>
      <c r="P1756" s="280"/>
      <c r="S1756"/>
      <c r="T1756"/>
    </row>
    <row r="1757" spans="1:20" x14ac:dyDescent="0.45">
      <c r="A1757" s="285"/>
      <c r="B1757" s="285"/>
      <c r="C1757" s="285"/>
      <c r="D1757" s="23"/>
      <c r="E1757"/>
      <c r="F1757" s="280"/>
      <c r="G1757"/>
      <c r="H1757" s="280"/>
      <c r="I1757"/>
      <c r="J1757" s="574"/>
      <c r="K1757" s="419"/>
      <c r="L1757" s="280"/>
      <c r="M1757"/>
      <c r="N1757" s="280"/>
      <c r="O1757"/>
      <c r="P1757" s="280"/>
      <c r="S1757"/>
      <c r="T1757"/>
    </row>
    <row r="1758" spans="1:20" x14ac:dyDescent="0.45">
      <c r="A1758" s="285"/>
      <c r="B1758" s="285"/>
      <c r="C1758" s="285"/>
      <c r="D1758" s="23"/>
      <c r="E1758"/>
      <c r="F1758" s="280"/>
      <c r="G1758"/>
      <c r="H1758" s="280"/>
      <c r="I1758"/>
      <c r="J1758" s="574"/>
      <c r="K1758" s="419"/>
      <c r="L1758" s="280"/>
      <c r="M1758"/>
      <c r="N1758" s="280"/>
      <c r="O1758"/>
      <c r="P1758" s="280"/>
      <c r="S1758"/>
      <c r="T1758"/>
    </row>
    <row r="1759" spans="1:20" x14ac:dyDescent="0.45">
      <c r="A1759" s="285"/>
      <c r="B1759" s="285"/>
      <c r="C1759" s="285"/>
      <c r="D1759" s="23"/>
      <c r="E1759"/>
      <c r="F1759" s="280"/>
      <c r="G1759"/>
      <c r="H1759" s="280"/>
      <c r="I1759"/>
      <c r="J1759" s="574"/>
      <c r="K1759" s="419"/>
      <c r="L1759" s="280"/>
      <c r="M1759"/>
      <c r="N1759" s="280"/>
      <c r="O1759"/>
      <c r="P1759" s="280"/>
      <c r="S1759"/>
      <c r="T1759"/>
    </row>
    <row r="1760" spans="1:20" x14ac:dyDescent="0.45">
      <c r="A1760" s="285"/>
      <c r="B1760" s="285"/>
      <c r="C1760" s="285"/>
      <c r="D1760" s="23"/>
      <c r="E1760"/>
      <c r="F1760" s="280"/>
      <c r="G1760"/>
      <c r="H1760" s="280"/>
      <c r="I1760"/>
      <c r="J1760" s="574"/>
      <c r="K1760" s="419"/>
      <c r="L1760" s="280"/>
      <c r="M1760"/>
      <c r="N1760" s="280"/>
      <c r="O1760"/>
      <c r="P1760" s="280"/>
      <c r="S1760"/>
      <c r="T1760"/>
    </row>
    <row r="1761" spans="1:20" x14ac:dyDescent="0.45">
      <c r="A1761" s="285"/>
      <c r="B1761" s="285"/>
      <c r="C1761" s="285"/>
      <c r="D1761" s="23"/>
      <c r="E1761"/>
      <c r="F1761" s="280"/>
      <c r="G1761"/>
      <c r="H1761" s="280"/>
      <c r="I1761"/>
      <c r="J1761" s="574"/>
      <c r="K1761" s="419"/>
      <c r="L1761" s="280"/>
      <c r="M1761"/>
      <c r="N1761" s="280"/>
      <c r="O1761"/>
      <c r="P1761" s="280"/>
      <c r="S1761"/>
      <c r="T1761"/>
    </row>
    <row r="1762" spans="1:20" x14ac:dyDescent="0.45">
      <c r="A1762" s="285"/>
      <c r="B1762" s="285"/>
      <c r="C1762" s="285"/>
      <c r="D1762" s="23"/>
      <c r="E1762"/>
      <c r="F1762" s="280"/>
      <c r="G1762"/>
      <c r="H1762" s="280"/>
      <c r="I1762"/>
      <c r="J1762" s="574"/>
      <c r="K1762" s="419"/>
      <c r="L1762" s="280"/>
      <c r="M1762"/>
      <c r="N1762" s="280"/>
      <c r="O1762"/>
      <c r="P1762" s="280"/>
      <c r="S1762"/>
      <c r="T1762"/>
    </row>
    <row r="1763" spans="1:20" x14ac:dyDescent="0.45">
      <c r="A1763" s="285"/>
      <c r="B1763" s="285"/>
      <c r="C1763" s="285"/>
      <c r="D1763" s="23"/>
      <c r="E1763"/>
      <c r="F1763" s="280"/>
      <c r="G1763"/>
      <c r="H1763" s="280"/>
      <c r="I1763"/>
      <c r="J1763" s="574"/>
      <c r="K1763" s="419"/>
      <c r="L1763" s="280"/>
      <c r="M1763"/>
      <c r="N1763" s="280"/>
      <c r="O1763"/>
      <c r="P1763" s="280"/>
      <c r="S1763"/>
      <c r="T1763"/>
    </row>
    <row r="1764" spans="1:20" x14ac:dyDescent="0.45">
      <c r="A1764" s="285"/>
      <c r="B1764" s="285"/>
      <c r="C1764" s="285"/>
      <c r="D1764" s="23"/>
      <c r="E1764"/>
      <c r="F1764" s="280"/>
      <c r="G1764"/>
      <c r="H1764" s="280"/>
      <c r="I1764"/>
      <c r="J1764" s="574"/>
      <c r="K1764" s="419"/>
      <c r="L1764" s="280"/>
      <c r="M1764"/>
      <c r="N1764" s="280"/>
      <c r="O1764"/>
      <c r="P1764" s="280"/>
      <c r="S1764"/>
      <c r="T1764"/>
    </row>
    <row r="1765" spans="1:20" x14ac:dyDescent="0.45">
      <c r="A1765" s="285"/>
      <c r="B1765" s="285"/>
      <c r="C1765" s="285"/>
      <c r="D1765" s="23"/>
      <c r="E1765"/>
      <c r="F1765" s="280"/>
      <c r="G1765"/>
      <c r="H1765" s="280"/>
      <c r="I1765"/>
      <c r="J1765" s="574"/>
      <c r="K1765" s="419"/>
      <c r="L1765" s="280"/>
      <c r="M1765"/>
      <c r="N1765" s="280"/>
      <c r="O1765"/>
      <c r="P1765" s="280"/>
      <c r="S1765"/>
      <c r="T1765"/>
    </row>
    <row r="1766" spans="1:20" x14ac:dyDescent="0.45">
      <c r="A1766" s="285"/>
      <c r="B1766" s="285"/>
      <c r="C1766" s="285"/>
      <c r="D1766" s="23"/>
      <c r="E1766"/>
      <c r="F1766" s="280"/>
      <c r="G1766"/>
      <c r="H1766" s="280"/>
      <c r="I1766"/>
      <c r="J1766" s="574"/>
      <c r="K1766" s="419"/>
      <c r="L1766" s="280"/>
      <c r="M1766"/>
      <c r="N1766" s="280"/>
      <c r="O1766"/>
      <c r="P1766" s="280"/>
      <c r="S1766"/>
      <c r="T1766"/>
    </row>
    <row r="1767" spans="1:20" x14ac:dyDescent="0.45">
      <c r="A1767" s="285"/>
      <c r="B1767" s="285"/>
      <c r="C1767" s="285"/>
      <c r="D1767" s="23"/>
      <c r="E1767"/>
      <c r="F1767" s="280"/>
      <c r="G1767"/>
      <c r="H1767" s="280"/>
      <c r="I1767"/>
      <c r="J1767" s="574"/>
      <c r="K1767" s="419"/>
      <c r="L1767" s="280"/>
      <c r="M1767"/>
      <c r="N1767" s="280"/>
      <c r="O1767"/>
      <c r="P1767" s="280"/>
      <c r="S1767"/>
      <c r="T1767"/>
    </row>
    <row r="1768" spans="1:20" x14ac:dyDescent="0.45">
      <c r="A1768" s="285"/>
      <c r="B1768" s="285"/>
      <c r="C1768" s="285"/>
      <c r="D1768" s="23"/>
      <c r="E1768"/>
      <c r="F1768" s="280"/>
      <c r="G1768"/>
      <c r="H1768" s="280"/>
      <c r="I1768"/>
      <c r="J1768" s="574"/>
      <c r="K1768" s="419"/>
      <c r="L1768" s="280"/>
      <c r="M1768"/>
      <c r="N1768" s="280"/>
      <c r="O1768"/>
      <c r="P1768" s="280"/>
      <c r="S1768"/>
      <c r="T1768"/>
    </row>
    <row r="1769" spans="1:20" x14ac:dyDescent="0.45">
      <c r="A1769" s="285"/>
      <c r="B1769" s="285"/>
      <c r="C1769" s="285"/>
      <c r="D1769" s="23"/>
      <c r="E1769"/>
      <c r="F1769" s="280"/>
      <c r="G1769"/>
      <c r="H1769" s="280"/>
      <c r="I1769"/>
      <c r="J1769" s="574"/>
      <c r="K1769" s="419"/>
      <c r="L1769" s="280"/>
      <c r="M1769"/>
      <c r="N1769" s="280"/>
      <c r="O1769"/>
      <c r="P1769" s="280"/>
      <c r="S1769"/>
      <c r="T1769"/>
    </row>
    <row r="1770" spans="1:20" x14ac:dyDescent="0.45">
      <c r="A1770" s="285"/>
      <c r="B1770" s="285"/>
      <c r="C1770" s="285"/>
      <c r="D1770" s="23"/>
      <c r="E1770"/>
      <c r="F1770" s="280"/>
      <c r="G1770"/>
      <c r="H1770" s="280"/>
      <c r="I1770"/>
      <c r="J1770" s="574"/>
      <c r="K1770" s="419"/>
      <c r="L1770" s="280"/>
      <c r="M1770"/>
      <c r="N1770" s="280"/>
      <c r="O1770"/>
      <c r="P1770" s="280"/>
      <c r="S1770"/>
      <c r="T1770"/>
    </row>
    <row r="1771" spans="1:20" x14ac:dyDescent="0.45">
      <c r="A1771" s="285"/>
      <c r="B1771" s="285"/>
      <c r="C1771" s="285"/>
      <c r="D1771" s="23"/>
      <c r="E1771"/>
      <c r="F1771" s="280"/>
      <c r="G1771"/>
      <c r="H1771" s="280"/>
      <c r="I1771"/>
      <c r="J1771" s="574"/>
      <c r="K1771" s="419"/>
      <c r="L1771" s="280"/>
      <c r="M1771"/>
      <c r="N1771" s="280"/>
      <c r="O1771"/>
      <c r="P1771" s="280"/>
      <c r="S1771"/>
      <c r="T1771"/>
    </row>
    <row r="1772" spans="1:20" x14ac:dyDescent="0.45">
      <c r="A1772" s="285"/>
      <c r="B1772" s="285"/>
      <c r="C1772" s="285"/>
      <c r="D1772" s="23"/>
      <c r="E1772"/>
      <c r="F1772" s="280"/>
      <c r="G1772"/>
      <c r="H1772" s="280"/>
      <c r="I1772"/>
      <c r="J1772" s="574"/>
      <c r="K1772" s="419"/>
      <c r="L1772" s="280"/>
      <c r="M1772"/>
      <c r="N1772" s="280"/>
      <c r="O1772"/>
      <c r="P1772" s="280"/>
      <c r="S1772"/>
      <c r="T1772"/>
    </row>
    <row r="1773" spans="1:20" x14ac:dyDescent="0.45">
      <c r="A1773" s="285"/>
      <c r="B1773" s="285"/>
      <c r="C1773" s="285"/>
      <c r="D1773" s="23"/>
      <c r="E1773"/>
      <c r="F1773" s="280"/>
      <c r="G1773"/>
      <c r="H1773" s="280"/>
      <c r="I1773"/>
      <c r="J1773" s="574"/>
      <c r="K1773" s="419"/>
      <c r="L1773" s="280"/>
      <c r="M1773"/>
      <c r="N1773" s="280"/>
      <c r="O1773"/>
      <c r="P1773" s="280"/>
      <c r="S1773"/>
      <c r="T1773"/>
    </row>
    <row r="1774" spans="1:20" x14ac:dyDescent="0.45">
      <c r="A1774" s="285"/>
      <c r="B1774" s="285"/>
      <c r="C1774" s="285"/>
      <c r="D1774" s="23"/>
      <c r="E1774"/>
      <c r="F1774" s="280"/>
      <c r="G1774"/>
      <c r="H1774" s="280"/>
      <c r="I1774"/>
      <c r="J1774" s="574"/>
      <c r="K1774" s="419"/>
      <c r="L1774" s="280"/>
      <c r="M1774"/>
      <c r="N1774" s="280"/>
      <c r="O1774"/>
      <c r="P1774" s="280"/>
      <c r="S1774"/>
      <c r="T1774"/>
    </row>
    <row r="1775" spans="1:20" x14ac:dyDescent="0.45">
      <c r="A1775" s="285"/>
      <c r="B1775" s="285"/>
      <c r="C1775" s="285"/>
      <c r="D1775" s="23"/>
      <c r="E1775"/>
      <c r="F1775" s="280"/>
      <c r="G1775"/>
      <c r="H1775" s="280"/>
      <c r="I1775"/>
      <c r="J1775" s="574"/>
      <c r="K1775" s="419"/>
      <c r="L1775" s="280"/>
      <c r="M1775"/>
      <c r="N1775" s="280"/>
      <c r="O1775"/>
      <c r="P1775" s="280"/>
      <c r="S1775"/>
      <c r="T1775"/>
    </row>
    <row r="1776" spans="1:20" x14ac:dyDescent="0.45">
      <c r="A1776" s="285"/>
      <c r="B1776" s="285"/>
      <c r="C1776" s="285"/>
      <c r="D1776" s="23"/>
      <c r="E1776"/>
      <c r="F1776" s="280"/>
      <c r="G1776"/>
      <c r="H1776" s="280"/>
      <c r="I1776"/>
      <c r="J1776" s="574"/>
      <c r="K1776" s="419"/>
      <c r="L1776" s="280"/>
      <c r="M1776"/>
      <c r="N1776" s="280"/>
      <c r="O1776"/>
      <c r="P1776" s="280"/>
      <c r="S1776"/>
      <c r="T1776"/>
    </row>
    <row r="1777" spans="1:20" x14ac:dyDescent="0.45">
      <c r="A1777" s="285"/>
      <c r="B1777" s="285"/>
      <c r="C1777" s="285"/>
      <c r="D1777" s="23"/>
      <c r="E1777"/>
      <c r="F1777" s="280"/>
      <c r="G1777"/>
      <c r="H1777" s="280"/>
      <c r="I1777"/>
      <c r="J1777" s="574"/>
      <c r="K1777" s="419"/>
      <c r="L1777" s="280"/>
      <c r="M1777"/>
      <c r="N1777" s="280"/>
      <c r="O1777"/>
      <c r="P1777" s="280"/>
      <c r="S1777"/>
      <c r="T1777"/>
    </row>
    <row r="1778" spans="1:20" x14ac:dyDescent="0.45">
      <c r="A1778" s="285"/>
      <c r="B1778" s="285"/>
      <c r="C1778" s="285"/>
      <c r="D1778" s="23"/>
      <c r="E1778"/>
      <c r="F1778" s="280"/>
      <c r="G1778"/>
      <c r="H1778" s="280"/>
      <c r="I1778"/>
      <c r="J1778" s="574"/>
      <c r="K1778" s="419"/>
      <c r="L1778" s="280"/>
      <c r="M1778"/>
      <c r="N1778" s="280"/>
      <c r="O1778"/>
      <c r="P1778" s="280"/>
      <c r="S1778"/>
      <c r="T1778"/>
    </row>
    <row r="1779" spans="1:20" x14ac:dyDescent="0.45">
      <c r="A1779" s="285"/>
      <c r="B1779" s="285"/>
      <c r="C1779" s="285"/>
      <c r="D1779" s="23"/>
      <c r="E1779"/>
      <c r="F1779" s="280"/>
      <c r="G1779"/>
      <c r="H1779" s="280"/>
      <c r="I1779"/>
      <c r="J1779" s="574"/>
      <c r="K1779" s="419"/>
      <c r="L1779" s="280"/>
      <c r="M1779"/>
      <c r="N1779" s="280"/>
      <c r="O1779"/>
      <c r="P1779" s="280"/>
      <c r="S1779"/>
      <c r="T1779"/>
    </row>
    <row r="1780" spans="1:20" x14ac:dyDescent="0.45">
      <c r="A1780" s="285"/>
      <c r="B1780" s="285"/>
      <c r="C1780" s="285"/>
      <c r="D1780" s="23"/>
      <c r="E1780"/>
      <c r="F1780" s="280"/>
      <c r="G1780"/>
      <c r="H1780" s="280"/>
      <c r="I1780"/>
      <c r="J1780" s="574"/>
      <c r="K1780" s="419"/>
      <c r="L1780" s="280"/>
      <c r="M1780"/>
      <c r="N1780" s="280"/>
      <c r="O1780"/>
      <c r="P1780" s="280"/>
      <c r="S1780"/>
      <c r="T1780"/>
    </row>
    <row r="1781" spans="1:20" x14ac:dyDescent="0.45">
      <c r="A1781" s="285"/>
      <c r="B1781" s="285"/>
      <c r="C1781" s="285"/>
      <c r="D1781" s="23"/>
      <c r="E1781"/>
      <c r="F1781" s="280"/>
      <c r="G1781"/>
      <c r="H1781" s="280"/>
      <c r="I1781"/>
      <c r="J1781" s="574"/>
      <c r="K1781" s="419"/>
      <c r="L1781" s="280"/>
      <c r="M1781"/>
      <c r="N1781" s="280"/>
      <c r="O1781"/>
      <c r="P1781" s="280"/>
      <c r="S1781"/>
      <c r="T1781"/>
    </row>
    <row r="1782" spans="1:20" x14ac:dyDescent="0.45">
      <c r="A1782" s="285"/>
      <c r="B1782" s="285"/>
      <c r="C1782" s="285"/>
      <c r="D1782" s="23"/>
      <c r="E1782"/>
      <c r="F1782" s="280"/>
      <c r="G1782"/>
      <c r="H1782" s="280"/>
      <c r="I1782"/>
      <c r="J1782" s="574"/>
      <c r="K1782" s="419"/>
      <c r="L1782" s="280"/>
      <c r="M1782"/>
      <c r="N1782" s="280"/>
      <c r="O1782"/>
      <c r="P1782" s="280"/>
      <c r="S1782"/>
      <c r="T1782"/>
    </row>
    <row r="1783" spans="1:20" x14ac:dyDescent="0.45">
      <c r="A1783" s="285"/>
      <c r="B1783" s="285"/>
      <c r="C1783" s="285"/>
      <c r="D1783" s="23"/>
      <c r="E1783"/>
      <c r="F1783" s="280"/>
      <c r="G1783"/>
      <c r="H1783" s="280"/>
      <c r="I1783"/>
      <c r="J1783" s="574"/>
      <c r="K1783" s="419"/>
      <c r="L1783" s="280"/>
      <c r="M1783"/>
      <c r="N1783" s="280"/>
      <c r="O1783"/>
      <c r="P1783" s="280"/>
      <c r="S1783"/>
      <c r="T1783"/>
    </row>
    <row r="1784" spans="1:20" x14ac:dyDescent="0.45">
      <c r="A1784" s="285"/>
      <c r="B1784" s="285"/>
      <c r="C1784" s="285"/>
      <c r="D1784" s="23"/>
      <c r="E1784"/>
      <c r="F1784" s="280"/>
      <c r="G1784"/>
      <c r="H1784" s="280"/>
      <c r="I1784"/>
      <c r="J1784" s="574"/>
      <c r="K1784" s="419"/>
      <c r="L1784" s="280"/>
      <c r="M1784"/>
      <c r="N1784" s="280"/>
      <c r="O1784"/>
      <c r="P1784" s="280"/>
      <c r="S1784"/>
      <c r="T1784"/>
    </row>
    <row r="1785" spans="1:20" x14ac:dyDescent="0.45">
      <c r="A1785" s="285"/>
      <c r="B1785" s="285"/>
      <c r="C1785" s="285"/>
      <c r="D1785" s="23"/>
      <c r="E1785"/>
      <c r="F1785" s="280"/>
      <c r="G1785"/>
      <c r="H1785" s="280"/>
      <c r="I1785"/>
      <c r="J1785" s="574"/>
      <c r="K1785" s="419"/>
      <c r="L1785" s="280"/>
      <c r="M1785"/>
      <c r="N1785" s="280"/>
      <c r="O1785"/>
      <c r="P1785" s="280"/>
      <c r="S1785"/>
      <c r="T1785"/>
    </row>
    <row r="1786" spans="1:20" x14ac:dyDescent="0.45">
      <c r="A1786" s="285"/>
      <c r="B1786" s="285"/>
      <c r="C1786" s="285"/>
      <c r="D1786" s="23"/>
      <c r="E1786"/>
      <c r="F1786" s="280"/>
      <c r="G1786"/>
      <c r="H1786" s="280"/>
      <c r="I1786"/>
      <c r="J1786" s="574"/>
      <c r="K1786" s="419"/>
      <c r="L1786" s="280"/>
      <c r="M1786"/>
      <c r="N1786" s="280"/>
      <c r="O1786"/>
      <c r="P1786" s="280"/>
      <c r="S1786"/>
      <c r="T1786"/>
    </row>
    <row r="1787" spans="1:20" x14ac:dyDescent="0.45">
      <c r="A1787" s="285"/>
      <c r="B1787" s="285"/>
      <c r="C1787" s="285"/>
      <c r="D1787" s="23"/>
      <c r="E1787"/>
      <c r="F1787" s="280"/>
      <c r="G1787"/>
      <c r="H1787" s="280"/>
      <c r="I1787"/>
      <c r="J1787" s="574"/>
      <c r="K1787" s="419"/>
      <c r="L1787" s="280"/>
      <c r="M1787"/>
      <c r="N1787" s="280"/>
      <c r="O1787"/>
      <c r="P1787" s="280"/>
      <c r="S1787"/>
      <c r="T1787"/>
    </row>
    <row r="1788" spans="1:20" x14ac:dyDescent="0.45">
      <c r="A1788" s="285"/>
      <c r="B1788" s="285"/>
      <c r="C1788" s="285"/>
      <c r="D1788" s="23"/>
      <c r="E1788"/>
      <c r="F1788" s="280"/>
      <c r="G1788"/>
      <c r="H1788" s="280"/>
      <c r="I1788"/>
      <c r="J1788" s="574"/>
      <c r="K1788" s="419"/>
      <c r="L1788" s="280"/>
      <c r="M1788"/>
      <c r="N1788" s="280"/>
      <c r="O1788"/>
      <c r="P1788" s="280"/>
      <c r="S1788"/>
      <c r="T1788"/>
    </row>
    <row r="1789" spans="1:20" x14ac:dyDescent="0.45">
      <c r="A1789" s="285"/>
      <c r="B1789" s="285"/>
      <c r="C1789" s="285"/>
      <c r="D1789" s="23"/>
      <c r="E1789"/>
      <c r="F1789" s="280"/>
      <c r="G1789"/>
      <c r="H1789" s="280"/>
      <c r="I1789"/>
      <c r="J1789" s="574"/>
      <c r="K1789" s="419"/>
      <c r="L1789" s="280"/>
      <c r="M1789"/>
      <c r="N1789" s="280"/>
      <c r="O1789"/>
      <c r="P1789" s="280"/>
      <c r="S1789"/>
      <c r="T1789"/>
    </row>
    <row r="1790" spans="1:20" x14ac:dyDescent="0.45">
      <c r="A1790" s="285"/>
      <c r="B1790" s="285"/>
      <c r="C1790" s="285"/>
      <c r="D1790" s="23"/>
      <c r="E1790"/>
      <c r="F1790" s="280"/>
      <c r="G1790"/>
      <c r="H1790" s="280"/>
      <c r="I1790"/>
      <c r="J1790" s="574"/>
      <c r="K1790" s="419"/>
      <c r="L1790" s="280"/>
      <c r="M1790"/>
      <c r="N1790" s="280"/>
      <c r="O1790"/>
      <c r="P1790" s="280"/>
      <c r="S1790"/>
      <c r="T1790"/>
    </row>
    <row r="1791" spans="1:20" x14ac:dyDescent="0.45">
      <c r="A1791" s="285"/>
      <c r="B1791" s="285"/>
      <c r="C1791" s="285"/>
      <c r="D1791" s="23"/>
      <c r="E1791"/>
      <c r="F1791" s="280"/>
      <c r="G1791"/>
      <c r="H1791" s="280"/>
      <c r="I1791"/>
      <c r="J1791" s="574"/>
      <c r="K1791" s="419"/>
      <c r="L1791" s="280"/>
      <c r="M1791"/>
      <c r="N1791" s="280"/>
      <c r="O1791"/>
      <c r="P1791" s="280"/>
      <c r="S1791"/>
      <c r="T1791"/>
    </row>
    <row r="1792" spans="1:20" x14ac:dyDescent="0.45">
      <c r="A1792" s="285"/>
      <c r="B1792" s="285"/>
      <c r="C1792" s="285"/>
      <c r="D1792" s="23"/>
      <c r="E1792"/>
      <c r="F1792" s="280"/>
      <c r="G1792"/>
      <c r="H1792" s="280"/>
      <c r="I1792"/>
      <c r="J1792" s="574"/>
      <c r="K1792" s="419"/>
      <c r="L1792" s="280"/>
      <c r="M1792"/>
      <c r="N1792" s="280"/>
      <c r="O1792"/>
      <c r="P1792" s="280"/>
      <c r="S1792"/>
      <c r="T1792"/>
    </row>
    <row r="1793" spans="1:20" x14ac:dyDescent="0.45">
      <c r="A1793" s="285"/>
      <c r="B1793" s="285"/>
      <c r="C1793" s="285"/>
      <c r="D1793" s="23"/>
      <c r="E1793"/>
      <c r="F1793" s="280"/>
      <c r="G1793"/>
      <c r="H1793" s="280"/>
      <c r="I1793"/>
      <c r="J1793" s="574"/>
      <c r="K1793" s="419"/>
      <c r="L1793" s="280"/>
      <c r="M1793"/>
      <c r="N1793" s="280"/>
      <c r="O1793"/>
      <c r="P1793" s="280"/>
      <c r="S1793"/>
      <c r="T1793"/>
    </row>
    <row r="1794" spans="1:20" x14ac:dyDescent="0.45">
      <c r="A1794" s="285"/>
      <c r="B1794" s="285"/>
      <c r="C1794" s="285"/>
      <c r="D1794" s="23"/>
      <c r="E1794"/>
      <c r="F1794" s="280"/>
      <c r="G1794"/>
      <c r="H1794" s="280"/>
      <c r="I1794"/>
      <c r="J1794" s="574"/>
      <c r="K1794" s="419"/>
      <c r="L1794" s="280"/>
      <c r="M1794"/>
      <c r="N1794" s="280"/>
      <c r="O1794"/>
      <c r="P1794" s="280"/>
      <c r="S1794"/>
      <c r="T1794"/>
    </row>
    <row r="1795" spans="1:20" x14ac:dyDescent="0.45">
      <c r="A1795" s="285"/>
      <c r="B1795" s="285"/>
      <c r="C1795" s="285"/>
      <c r="D1795" s="23"/>
      <c r="E1795"/>
      <c r="F1795" s="280"/>
      <c r="G1795"/>
      <c r="H1795" s="280"/>
      <c r="I1795"/>
      <c r="J1795" s="574"/>
      <c r="K1795" s="419"/>
      <c r="L1795" s="280"/>
      <c r="M1795"/>
      <c r="N1795" s="280"/>
      <c r="O1795"/>
      <c r="P1795" s="280"/>
      <c r="S1795"/>
      <c r="T1795"/>
    </row>
    <row r="1796" spans="1:20" x14ac:dyDescent="0.45">
      <c r="A1796" s="285"/>
      <c r="B1796" s="285"/>
      <c r="C1796" s="285"/>
      <c r="D1796" s="23"/>
      <c r="E1796"/>
      <c r="F1796" s="280"/>
      <c r="G1796"/>
      <c r="H1796" s="280"/>
      <c r="I1796"/>
      <c r="J1796" s="574"/>
      <c r="K1796" s="419"/>
      <c r="L1796" s="280"/>
      <c r="M1796"/>
      <c r="N1796" s="280"/>
      <c r="O1796"/>
      <c r="P1796" s="280"/>
      <c r="S1796"/>
      <c r="T1796"/>
    </row>
    <row r="1797" spans="1:20" x14ac:dyDescent="0.45">
      <c r="A1797" s="285"/>
      <c r="B1797" s="285"/>
      <c r="C1797" s="285"/>
      <c r="D1797" s="23"/>
      <c r="E1797"/>
      <c r="F1797" s="280"/>
      <c r="G1797"/>
      <c r="H1797" s="280"/>
      <c r="I1797"/>
      <c r="J1797" s="574"/>
      <c r="K1797" s="419"/>
      <c r="L1797" s="280"/>
      <c r="M1797"/>
      <c r="N1797" s="280"/>
      <c r="O1797"/>
      <c r="P1797" s="280"/>
      <c r="S1797"/>
      <c r="T1797"/>
    </row>
    <row r="1798" spans="1:20" x14ac:dyDescent="0.45">
      <c r="A1798" s="285"/>
      <c r="B1798" s="285"/>
      <c r="C1798" s="285"/>
      <c r="D1798" s="23"/>
      <c r="E1798"/>
      <c r="F1798" s="280"/>
      <c r="G1798"/>
      <c r="H1798" s="280"/>
      <c r="I1798"/>
      <c r="J1798" s="574"/>
      <c r="K1798" s="419"/>
      <c r="L1798" s="280"/>
      <c r="M1798"/>
      <c r="N1798" s="280"/>
      <c r="O1798"/>
      <c r="P1798" s="280"/>
      <c r="S1798"/>
      <c r="T1798"/>
    </row>
    <row r="1799" spans="1:20" x14ac:dyDescent="0.45">
      <c r="A1799" s="285"/>
      <c r="B1799" s="285"/>
      <c r="C1799" s="285"/>
      <c r="D1799" s="23"/>
      <c r="E1799"/>
      <c r="F1799" s="280"/>
      <c r="G1799"/>
      <c r="H1799" s="280"/>
      <c r="I1799"/>
      <c r="J1799" s="574"/>
      <c r="K1799" s="419"/>
      <c r="L1799" s="280"/>
      <c r="M1799"/>
      <c r="N1799" s="280"/>
      <c r="O1799"/>
      <c r="P1799" s="280"/>
      <c r="S1799"/>
      <c r="T1799"/>
    </row>
    <row r="1800" spans="1:20" x14ac:dyDescent="0.45">
      <c r="A1800" s="285"/>
      <c r="B1800" s="285"/>
      <c r="C1800" s="285"/>
      <c r="D1800" s="23"/>
      <c r="E1800"/>
      <c r="F1800" s="280"/>
      <c r="G1800"/>
      <c r="H1800" s="280"/>
      <c r="I1800"/>
      <c r="J1800" s="574"/>
      <c r="K1800" s="419"/>
      <c r="L1800" s="280"/>
      <c r="M1800"/>
      <c r="N1800" s="280"/>
      <c r="O1800"/>
      <c r="P1800" s="280"/>
      <c r="S1800"/>
      <c r="T1800"/>
    </row>
    <row r="1801" spans="1:20" x14ac:dyDescent="0.45">
      <c r="A1801" s="285"/>
      <c r="B1801" s="285"/>
      <c r="C1801" s="285"/>
      <c r="D1801" s="23"/>
      <c r="E1801"/>
      <c r="F1801" s="280"/>
      <c r="G1801"/>
      <c r="H1801" s="280"/>
      <c r="I1801"/>
      <c r="J1801" s="574"/>
      <c r="K1801" s="419"/>
      <c r="L1801" s="280"/>
      <c r="M1801"/>
      <c r="N1801" s="280"/>
      <c r="O1801"/>
      <c r="P1801" s="280"/>
      <c r="S1801"/>
      <c r="T1801"/>
    </row>
    <row r="1802" spans="1:20" x14ac:dyDescent="0.45">
      <c r="A1802" s="285"/>
      <c r="B1802" s="285"/>
      <c r="C1802" s="285"/>
      <c r="D1802" s="23"/>
      <c r="E1802"/>
      <c r="F1802" s="280"/>
      <c r="G1802"/>
      <c r="H1802" s="280"/>
      <c r="I1802"/>
      <c r="J1802" s="574"/>
      <c r="K1802" s="419"/>
      <c r="L1802" s="280"/>
      <c r="M1802"/>
      <c r="N1802" s="280"/>
      <c r="O1802"/>
      <c r="P1802" s="280"/>
      <c r="S1802"/>
      <c r="T1802"/>
    </row>
    <row r="1803" spans="1:20" x14ac:dyDescent="0.45">
      <c r="A1803" s="285"/>
      <c r="B1803" s="285"/>
      <c r="C1803" s="285"/>
      <c r="D1803" s="23"/>
      <c r="E1803"/>
      <c r="F1803" s="280"/>
      <c r="G1803"/>
      <c r="H1803" s="280"/>
      <c r="I1803"/>
      <c r="J1803" s="574"/>
      <c r="K1803" s="419"/>
      <c r="L1803" s="280"/>
      <c r="M1803"/>
      <c r="N1803" s="280"/>
      <c r="O1803"/>
      <c r="P1803" s="280"/>
      <c r="S1803"/>
      <c r="T1803"/>
    </row>
    <row r="1804" spans="1:20" x14ac:dyDescent="0.45">
      <c r="A1804" s="285"/>
      <c r="B1804" s="285"/>
      <c r="C1804" s="285"/>
      <c r="D1804" s="23"/>
      <c r="E1804"/>
      <c r="F1804" s="280"/>
      <c r="G1804"/>
      <c r="H1804" s="280"/>
      <c r="I1804"/>
      <c r="J1804" s="574"/>
      <c r="K1804" s="419"/>
      <c r="L1804" s="280"/>
      <c r="M1804"/>
      <c r="N1804" s="280"/>
      <c r="O1804"/>
      <c r="P1804" s="280"/>
      <c r="S1804"/>
      <c r="T1804"/>
    </row>
    <row r="1805" spans="1:20" x14ac:dyDescent="0.45">
      <c r="A1805" s="285"/>
      <c r="B1805" s="285"/>
      <c r="C1805" s="285"/>
      <c r="D1805" s="23"/>
      <c r="E1805"/>
      <c r="F1805" s="280"/>
      <c r="G1805"/>
      <c r="H1805" s="280"/>
      <c r="I1805"/>
      <c r="J1805" s="574"/>
      <c r="K1805" s="419"/>
      <c r="L1805" s="280"/>
      <c r="M1805"/>
      <c r="N1805" s="280"/>
      <c r="O1805"/>
      <c r="P1805" s="280"/>
      <c r="S1805"/>
      <c r="T1805"/>
    </row>
    <row r="1806" spans="1:20" x14ac:dyDescent="0.45">
      <c r="A1806" s="285"/>
      <c r="B1806" s="285"/>
      <c r="C1806" s="285"/>
      <c r="D1806" s="23"/>
      <c r="E1806"/>
      <c r="F1806" s="280"/>
      <c r="G1806"/>
      <c r="H1806" s="280"/>
      <c r="I1806"/>
      <c r="J1806" s="574"/>
      <c r="K1806" s="419"/>
      <c r="L1806" s="280"/>
      <c r="M1806"/>
      <c r="N1806" s="280"/>
      <c r="O1806"/>
      <c r="P1806" s="280"/>
      <c r="S1806"/>
      <c r="T1806"/>
    </row>
    <row r="1807" spans="1:20" x14ac:dyDescent="0.45">
      <c r="A1807" s="285"/>
      <c r="B1807" s="285"/>
      <c r="C1807" s="285"/>
      <c r="D1807" s="23"/>
      <c r="E1807"/>
      <c r="F1807" s="280"/>
      <c r="G1807"/>
      <c r="H1807" s="280"/>
      <c r="I1807"/>
      <c r="J1807" s="574"/>
      <c r="K1807" s="419"/>
      <c r="L1807" s="280"/>
      <c r="M1807"/>
      <c r="N1807" s="280"/>
      <c r="O1807"/>
      <c r="P1807" s="280"/>
      <c r="S1807"/>
      <c r="T1807"/>
    </row>
    <row r="1808" spans="1:20" x14ac:dyDescent="0.45">
      <c r="A1808" s="285"/>
      <c r="B1808" s="285"/>
      <c r="C1808" s="285"/>
      <c r="D1808" s="23"/>
      <c r="E1808"/>
      <c r="F1808" s="280"/>
      <c r="G1808"/>
      <c r="H1808" s="280"/>
      <c r="I1808"/>
      <c r="J1808" s="574"/>
      <c r="K1808" s="419"/>
      <c r="L1808" s="280"/>
      <c r="M1808"/>
      <c r="N1808" s="280"/>
      <c r="O1808"/>
      <c r="P1808" s="280"/>
      <c r="S1808"/>
      <c r="T1808"/>
    </row>
    <row r="1809" spans="1:20" x14ac:dyDescent="0.45">
      <c r="A1809" s="285"/>
      <c r="B1809" s="285"/>
      <c r="C1809" s="285"/>
      <c r="D1809" s="23"/>
      <c r="E1809"/>
      <c r="F1809" s="280"/>
      <c r="G1809"/>
      <c r="H1809" s="280"/>
      <c r="I1809"/>
      <c r="J1809" s="574"/>
      <c r="K1809" s="419"/>
      <c r="L1809" s="280"/>
      <c r="M1809"/>
      <c r="N1809" s="280"/>
      <c r="O1809"/>
      <c r="P1809" s="280"/>
      <c r="S1809"/>
      <c r="T1809"/>
    </row>
    <row r="1810" spans="1:20" x14ac:dyDescent="0.45">
      <c r="A1810" s="285"/>
      <c r="B1810" s="285"/>
      <c r="C1810" s="285"/>
      <c r="D1810" s="23"/>
      <c r="E1810"/>
      <c r="F1810" s="280"/>
      <c r="G1810"/>
      <c r="H1810" s="280"/>
      <c r="I1810"/>
      <c r="J1810" s="574"/>
      <c r="K1810" s="419"/>
      <c r="L1810" s="280"/>
      <c r="M1810"/>
      <c r="N1810" s="280"/>
      <c r="O1810"/>
      <c r="P1810" s="280"/>
      <c r="S1810"/>
      <c r="T1810"/>
    </row>
    <row r="1811" spans="1:20" x14ac:dyDescent="0.45">
      <c r="A1811" s="285"/>
      <c r="B1811" s="285"/>
      <c r="C1811" s="285"/>
      <c r="D1811" s="23"/>
      <c r="E1811"/>
      <c r="F1811" s="280"/>
      <c r="G1811"/>
      <c r="H1811" s="280"/>
      <c r="I1811"/>
      <c r="J1811" s="574"/>
      <c r="K1811" s="419"/>
      <c r="L1811" s="280"/>
      <c r="M1811"/>
      <c r="N1811" s="280"/>
      <c r="O1811"/>
      <c r="P1811" s="280"/>
      <c r="S1811"/>
      <c r="T1811"/>
    </row>
    <row r="1812" spans="1:20" x14ac:dyDescent="0.45">
      <c r="A1812" s="285"/>
      <c r="B1812" s="285"/>
      <c r="C1812" s="285"/>
      <c r="D1812" s="23"/>
      <c r="E1812"/>
      <c r="F1812" s="280"/>
      <c r="G1812"/>
      <c r="H1812" s="280"/>
      <c r="I1812"/>
      <c r="J1812" s="574"/>
      <c r="K1812" s="419"/>
      <c r="L1812" s="280"/>
      <c r="M1812"/>
      <c r="N1812" s="280"/>
      <c r="O1812"/>
      <c r="P1812" s="280"/>
      <c r="S1812"/>
      <c r="T1812"/>
    </row>
    <row r="1813" spans="1:20" x14ac:dyDescent="0.45">
      <c r="A1813" s="285"/>
      <c r="B1813" s="285"/>
      <c r="C1813" s="285"/>
      <c r="D1813" s="23"/>
      <c r="E1813"/>
      <c r="F1813" s="280"/>
      <c r="G1813"/>
      <c r="H1813" s="280"/>
      <c r="I1813"/>
      <c r="J1813" s="574"/>
      <c r="K1813" s="419"/>
      <c r="L1813" s="280"/>
      <c r="M1813"/>
      <c r="N1813" s="280"/>
      <c r="O1813"/>
      <c r="P1813" s="280"/>
      <c r="S1813"/>
      <c r="T1813"/>
    </row>
    <row r="1814" spans="1:20" x14ac:dyDescent="0.45">
      <c r="A1814" s="285"/>
      <c r="B1814" s="285"/>
      <c r="C1814" s="285"/>
      <c r="D1814" s="23"/>
      <c r="E1814"/>
      <c r="F1814" s="280"/>
      <c r="G1814"/>
      <c r="H1814" s="280"/>
      <c r="I1814"/>
      <c r="J1814" s="574"/>
      <c r="K1814" s="419"/>
      <c r="L1814" s="280"/>
      <c r="M1814"/>
      <c r="N1814" s="280"/>
      <c r="O1814"/>
      <c r="P1814" s="280"/>
      <c r="S1814"/>
      <c r="T1814"/>
    </row>
    <row r="1815" spans="1:20" x14ac:dyDescent="0.45">
      <c r="A1815" s="285"/>
      <c r="B1815" s="285"/>
      <c r="C1815" s="285"/>
      <c r="D1815" s="23"/>
      <c r="E1815"/>
      <c r="F1815" s="280"/>
      <c r="G1815"/>
      <c r="H1815" s="280"/>
      <c r="I1815"/>
      <c r="J1815" s="574"/>
      <c r="K1815" s="419"/>
      <c r="L1815" s="280"/>
      <c r="M1815"/>
      <c r="N1815" s="280"/>
      <c r="O1815"/>
      <c r="P1815" s="280"/>
      <c r="S1815"/>
      <c r="T1815"/>
    </row>
    <row r="1816" spans="1:20" x14ac:dyDescent="0.45">
      <c r="A1816" s="285"/>
      <c r="B1816" s="285"/>
      <c r="C1816" s="285"/>
      <c r="D1816" s="23"/>
      <c r="E1816"/>
      <c r="F1816" s="280"/>
      <c r="G1816"/>
      <c r="H1816" s="280"/>
      <c r="I1816"/>
      <c r="J1816" s="574"/>
      <c r="K1816" s="419"/>
      <c r="L1816" s="280"/>
      <c r="M1816"/>
      <c r="N1816" s="280"/>
      <c r="O1816"/>
      <c r="P1816" s="280"/>
      <c r="S1816"/>
      <c r="T1816"/>
    </row>
    <row r="1817" spans="1:20" x14ac:dyDescent="0.45">
      <c r="A1817" s="285"/>
      <c r="B1817" s="285"/>
      <c r="C1817" s="285"/>
      <c r="D1817" s="23"/>
      <c r="E1817"/>
      <c r="F1817" s="280"/>
      <c r="G1817"/>
      <c r="H1817" s="280"/>
      <c r="I1817"/>
      <c r="J1817" s="574"/>
      <c r="K1817" s="419"/>
      <c r="L1817" s="280"/>
      <c r="M1817"/>
      <c r="N1817" s="280"/>
      <c r="O1817"/>
      <c r="P1817" s="280"/>
      <c r="S1817"/>
      <c r="T1817"/>
    </row>
    <row r="1818" spans="1:20" x14ac:dyDescent="0.45">
      <c r="A1818" s="285"/>
      <c r="B1818" s="285"/>
      <c r="C1818" s="285"/>
      <c r="D1818" s="23"/>
      <c r="E1818"/>
      <c r="F1818" s="280"/>
      <c r="G1818"/>
      <c r="H1818" s="280"/>
      <c r="I1818"/>
      <c r="J1818" s="574"/>
      <c r="K1818" s="419"/>
      <c r="L1818" s="280"/>
      <c r="M1818"/>
      <c r="N1818" s="280"/>
      <c r="O1818"/>
      <c r="P1818" s="280"/>
      <c r="S1818"/>
      <c r="T1818"/>
    </row>
    <row r="1819" spans="1:20" x14ac:dyDescent="0.45">
      <c r="A1819" s="285"/>
      <c r="B1819" s="285"/>
      <c r="C1819" s="285"/>
      <c r="D1819" s="23"/>
      <c r="E1819"/>
      <c r="F1819" s="280"/>
      <c r="G1819"/>
      <c r="H1819" s="280"/>
      <c r="I1819"/>
      <c r="J1819" s="574"/>
      <c r="K1819" s="419"/>
      <c r="L1819" s="280"/>
      <c r="M1819"/>
      <c r="N1819" s="280"/>
      <c r="O1819"/>
      <c r="P1819" s="280"/>
      <c r="S1819"/>
      <c r="T1819"/>
    </row>
    <row r="1820" spans="1:20" x14ac:dyDescent="0.45">
      <c r="A1820" s="285"/>
      <c r="B1820" s="285"/>
      <c r="C1820" s="285"/>
      <c r="D1820" s="23"/>
      <c r="E1820"/>
      <c r="F1820" s="280"/>
      <c r="G1820"/>
      <c r="H1820" s="280"/>
      <c r="I1820"/>
      <c r="J1820" s="574"/>
      <c r="K1820" s="419"/>
      <c r="L1820" s="280"/>
      <c r="M1820"/>
      <c r="N1820" s="280"/>
      <c r="O1820"/>
      <c r="P1820" s="280"/>
      <c r="S1820"/>
      <c r="T1820"/>
    </row>
    <row r="1821" spans="1:20" x14ac:dyDescent="0.45">
      <c r="A1821" s="285"/>
      <c r="B1821" s="285"/>
      <c r="C1821" s="285"/>
      <c r="D1821" s="23"/>
      <c r="E1821"/>
      <c r="F1821" s="280"/>
      <c r="G1821"/>
      <c r="H1821" s="280"/>
      <c r="I1821"/>
      <c r="J1821" s="574"/>
      <c r="K1821" s="419"/>
      <c r="L1821" s="280"/>
      <c r="M1821"/>
      <c r="N1821" s="280"/>
      <c r="O1821"/>
      <c r="P1821" s="280"/>
      <c r="S1821"/>
      <c r="T1821"/>
    </row>
    <row r="1822" spans="1:20" x14ac:dyDescent="0.45">
      <c r="A1822" s="285"/>
      <c r="B1822" s="285"/>
      <c r="C1822" s="285"/>
      <c r="D1822" s="23"/>
      <c r="E1822"/>
      <c r="F1822" s="280"/>
      <c r="G1822"/>
      <c r="H1822" s="280"/>
      <c r="I1822"/>
      <c r="J1822" s="574"/>
      <c r="K1822" s="419"/>
      <c r="L1822" s="280"/>
      <c r="M1822"/>
      <c r="N1822" s="280"/>
      <c r="O1822"/>
      <c r="P1822" s="280"/>
      <c r="S1822"/>
      <c r="T1822"/>
    </row>
    <row r="1823" spans="1:20" x14ac:dyDescent="0.45">
      <c r="A1823" s="285"/>
      <c r="B1823" s="285"/>
      <c r="C1823" s="285"/>
      <c r="D1823" s="23"/>
      <c r="E1823"/>
      <c r="F1823" s="280"/>
      <c r="G1823"/>
      <c r="H1823" s="280"/>
      <c r="I1823"/>
      <c r="J1823" s="574"/>
      <c r="K1823" s="419"/>
      <c r="L1823" s="280"/>
      <c r="M1823"/>
      <c r="N1823" s="280"/>
      <c r="O1823"/>
      <c r="P1823" s="280"/>
      <c r="S1823"/>
      <c r="T1823"/>
    </row>
    <row r="1824" spans="1:20" x14ac:dyDescent="0.45">
      <c r="A1824" s="285"/>
      <c r="B1824" s="285"/>
      <c r="C1824" s="285"/>
      <c r="D1824" s="23"/>
      <c r="E1824"/>
      <c r="F1824" s="280"/>
      <c r="G1824"/>
      <c r="H1824" s="280"/>
      <c r="I1824"/>
      <c r="J1824" s="574"/>
      <c r="K1824" s="419"/>
      <c r="L1824" s="280"/>
      <c r="M1824"/>
      <c r="N1824" s="280"/>
      <c r="O1824"/>
      <c r="P1824" s="280"/>
      <c r="S1824"/>
      <c r="T1824"/>
    </row>
    <row r="1825" spans="1:20" x14ac:dyDescent="0.45">
      <c r="A1825" s="285"/>
      <c r="B1825" s="285"/>
      <c r="C1825" s="285"/>
      <c r="D1825" s="23"/>
      <c r="E1825"/>
      <c r="F1825" s="280"/>
      <c r="G1825"/>
      <c r="H1825" s="280"/>
      <c r="I1825"/>
      <c r="J1825" s="574"/>
      <c r="K1825" s="419"/>
      <c r="L1825" s="280"/>
      <c r="M1825"/>
      <c r="N1825" s="280"/>
      <c r="O1825"/>
      <c r="P1825" s="280"/>
      <c r="S1825"/>
      <c r="T1825"/>
    </row>
    <row r="1826" spans="1:20" x14ac:dyDescent="0.45">
      <c r="A1826" s="285"/>
      <c r="B1826" s="285"/>
      <c r="C1826" s="285"/>
      <c r="D1826" s="23"/>
      <c r="E1826"/>
      <c r="F1826" s="280"/>
      <c r="G1826"/>
      <c r="H1826" s="280"/>
      <c r="I1826"/>
      <c r="J1826" s="574"/>
      <c r="K1826" s="419"/>
      <c r="L1826" s="280"/>
      <c r="M1826"/>
      <c r="N1826" s="280"/>
      <c r="O1826"/>
      <c r="P1826" s="280"/>
      <c r="S1826"/>
      <c r="T1826"/>
    </row>
    <row r="1827" spans="1:20" x14ac:dyDescent="0.45">
      <c r="A1827" s="285"/>
      <c r="B1827" s="285"/>
      <c r="C1827" s="285"/>
      <c r="D1827" s="23"/>
      <c r="E1827"/>
      <c r="F1827" s="280"/>
      <c r="G1827"/>
      <c r="H1827" s="280"/>
      <c r="I1827"/>
      <c r="J1827" s="574"/>
      <c r="K1827" s="419"/>
      <c r="L1827" s="280"/>
      <c r="M1827"/>
      <c r="N1827" s="280"/>
      <c r="O1827"/>
      <c r="P1827" s="280"/>
      <c r="S1827"/>
      <c r="T1827"/>
    </row>
    <row r="1828" spans="1:20" x14ac:dyDescent="0.45">
      <c r="A1828" s="285"/>
      <c r="B1828" s="285"/>
      <c r="C1828" s="285"/>
      <c r="D1828" s="23"/>
      <c r="E1828"/>
      <c r="F1828" s="280"/>
      <c r="G1828"/>
      <c r="H1828" s="280"/>
      <c r="I1828"/>
      <c r="J1828" s="574"/>
      <c r="K1828" s="419"/>
      <c r="L1828" s="280"/>
      <c r="M1828"/>
      <c r="N1828" s="280"/>
      <c r="O1828"/>
      <c r="P1828" s="280"/>
      <c r="S1828"/>
      <c r="T1828"/>
    </row>
    <row r="1829" spans="1:20" x14ac:dyDescent="0.45">
      <c r="A1829" s="285"/>
      <c r="B1829" s="285"/>
      <c r="C1829" s="285"/>
      <c r="D1829" s="23"/>
      <c r="E1829"/>
      <c r="F1829" s="280"/>
      <c r="G1829"/>
      <c r="H1829" s="280"/>
      <c r="I1829"/>
      <c r="J1829" s="574"/>
      <c r="K1829" s="419"/>
      <c r="L1829" s="280"/>
      <c r="M1829"/>
      <c r="N1829" s="280"/>
      <c r="O1829"/>
      <c r="P1829" s="280"/>
      <c r="S1829"/>
      <c r="T1829"/>
    </row>
    <row r="1830" spans="1:20" x14ac:dyDescent="0.45">
      <c r="A1830" s="285"/>
      <c r="B1830" s="285"/>
      <c r="C1830" s="285"/>
      <c r="D1830" s="23"/>
      <c r="E1830"/>
      <c r="F1830" s="280"/>
      <c r="G1830"/>
      <c r="H1830" s="280"/>
      <c r="I1830"/>
      <c r="J1830" s="574"/>
      <c r="K1830" s="419"/>
      <c r="L1830" s="280"/>
      <c r="M1830"/>
      <c r="N1830" s="280"/>
      <c r="O1830"/>
      <c r="P1830" s="280"/>
      <c r="S1830"/>
      <c r="T1830"/>
    </row>
    <row r="1831" spans="1:20" x14ac:dyDescent="0.45">
      <c r="A1831" s="285"/>
      <c r="B1831" s="285"/>
      <c r="C1831" s="285"/>
      <c r="D1831" s="23"/>
      <c r="E1831"/>
      <c r="F1831" s="280"/>
      <c r="G1831"/>
      <c r="H1831" s="280"/>
      <c r="I1831"/>
      <c r="J1831" s="574"/>
      <c r="K1831" s="419"/>
      <c r="L1831" s="280"/>
      <c r="M1831"/>
      <c r="N1831" s="280"/>
      <c r="O1831"/>
      <c r="P1831" s="280"/>
      <c r="S1831"/>
      <c r="T1831"/>
    </row>
    <row r="1832" spans="1:20" x14ac:dyDescent="0.45">
      <c r="A1832" s="285"/>
      <c r="B1832" s="285"/>
      <c r="C1832" s="285"/>
      <c r="D1832" s="23"/>
      <c r="E1832"/>
      <c r="F1832" s="280"/>
      <c r="G1832"/>
      <c r="H1832" s="280"/>
      <c r="I1832"/>
      <c r="J1832" s="574"/>
      <c r="K1832" s="419"/>
      <c r="L1832" s="280"/>
      <c r="M1832"/>
      <c r="N1832" s="280"/>
      <c r="O1832"/>
      <c r="P1832" s="280"/>
      <c r="S1832"/>
      <c r="T1832"/>
    </row>
    <row r="1833" spans="1:20" x14ac:dyDescent="0.45">
      <c r="A1833" s="285"/>
      <c r="B1833" s="285"/>
      <c r="C1833" s="285"/>
      <c r="D1833" s="23"/>
      <c r="E1833"/>
      <c r="F1833" s="280"/>
      <c r="G1833"/>
      <c r="H1833" s="280"/>
      <c r="I1833"/>
      <c r="J1833" s="574"/>
      <c r="K1833" s="419"/>
      <c r="L1833" s="280"/>
      <c r="M1833"/>
      <c r="N1833" s="280"/>
      <c r="O1833"/>
      <c r="P1833" s="280"/>
      <c r="S1833"/>
      <c r="T1833"/>
    </row>
    <row r="1834" spans="1:20" x14ac:dyDescent="0.45">
      <c r="A1834" s="285"/>
      <c r="B1834" s="285"/>
      <c r="C1834" s="285"/>
      <c r="D1834" s="23"/>
      <c r="E1834"/>
      <c r="F1834" s="280"/>
      <c r="G1834"/>
      <c r="H1834" s="280"/>
      <c r="I1834"/>
      <c r="J1834" s="574"/>
      <c r="K1834" s="419"/>
      <c r="L1834" s="280"/>
      <c r="M1834"/>
      <c r="N1834" s="280"/>
      <c r="O1834"/>
      <c r="P1834" s="280"/>
      <c r="S1834"/>
      <c r="T1834"/>
    </row>
    <row r="1835" spans="1:20" x14ac:dyDescent="0.45">
      <c r="A1835" s="285"/>
      <c r="B1835" s="285"/>
      <c r="C1835" s="285"/>
      <c r="D1835" s="23"/>
      <c r="E1835"/>
      <c r="F1835" s="280"/>
      <c r="G1835"/>
      <c r="H1835" s="280"/>
      <c r="I1835"/>
      <c r="J1835" s="574"/>
      <c r="K1835" s="419"/>
      <c r="L1835" s="280"/>
      <c r="M1835"/>
      <c r="N1835" s="280"/>
      <c r="O1835"/>
      <c r="P1835" s="280"/>
      <c r="S1835"/>
      <c r="T1835"/>
    </row>
    <row r="1836" spans="1:20" x14ac:dyDescent="0.45">
      <c r="A1836" s="285"/>
      <c r="B1836" s="285"/>
      <c r="C1836" s="285"/>
      <c r="D1836" s="23"/>
      <c r="E1836"/>
      <c r="F1836" s="280"/>
      <c r="G1836"/>
      <c r="H1836" s="280"/>
      <c r="I1836"/>
      <c r="J1836" s="574"/>
      <c r="K1836" s="419"/>
      <c r="L1836" s="280"/>
      <c r="M1836"/>
      <c r="N1836" s="280"/>
      <c r="O1836"/>
      <c r="P1836" s="280"/>
      <c r="S1836"/>
      <c r="T1836"/>
    </row>
    <row r="1837" spans="1:20" x14ac:dyDescent="0.45">
      <c r="A1837" s="285"/>
      <c r="B1837" s="285"/>
      <c r="C1837" s="285"/>
      <c r="D1837" s="23"/>
      <c r="E1837"/>
      <c r="F1837" s="280"/>
      <c r="G1837"/>
      <c r="H1837" s="280"/>
      <c r="I1837"/>
      <c r="J1837" s="574"/>
      <c r="K1837" s="419"/>
      <c r="L1837" s="280"/>
      <c r="M1837"/>
      <c r="N1837" s="280"/>
      <c r="O1837"/>
      <c r="P1837" s="280"/>
      <c r="S1837"/>
      <c r="T1837"/>
    </row>
    <row r="1838" spans="1:20" x14ac:dyDescent="0.45">
      <c r="A1838" s="285"/>
      <c r="B1838" s="285"/>
      <c r="C1838" s="285"/>
      <c r="D1838" s="23"/>
      <c r="E1838"/>
      <c r="F1838" s="280"/>
      <c r="G1838"/>
      <c r="H1838" s="280"/>
      <c r="I1838"/>
      <c r="J1838" s="574"/>
      <c r="K1838" s="419"/>
      <c r="L1838" s="280"/>
      <c r="M1838"/>
      <c r="N1838" s="280"/>
      <c r="O1838"/>
      <c r="P1838" s="280"/>
      <c r="S1838"/>
      <c r="T1838"/>
    </row>
    <row r="1839" spans="1:20" x14ac:dyDescent="0.45">
      <c r="A1839" s="285"/>
      <c r="B1839" s="285"/>
      <c r="C1839" s="285"/>
      <c r="D1839" s="23"/>
      <c r="E1839"/>
      <c r="F1839" s="280"/>
      <c r="G1839"/>
      <c r="H1839" s="280"/>
      <c r="I1839"/>
      <c r="J1839" s="574"/>
      <c r="K1839" s="419"/>
      <c r="L1839" s="280"/>
      <c r="M1839"/>
      <c r="N1839" s="280"/>
      <c r="O1839"/>
      <c r="P1839" s="280"/>
      <c r="S1839"/>
      <c r="T1839"/>
    </row>
    <row r="1840" spans="1:20" x14ac:dyDescent="0.45">
      <c r="A1840" s="285"/>
      <c r="B1840" s="285"/>
      <c r="C1840" s="285"/>
      <c r="D1840" s="23"/>
      <c r="E1840"/>
      <c r="F1840" s="280"/>
      <c r="G1840"/>
      <c r="H1840" s="280"/>
      <c r="I1840"/>
      <c r="J1840" s="574"/>
      <c r="K1840" s="419"/>
      <c r="L1840" s="280"/>
      <c r="M1840"/>
      <c r="N1840" s="280"/>
      <c r="O1840"/>
      <c r="P1840" s="280"/>
      <c r="S1840"/>
      <c r="T1840"/>
    </row>
    <row r="1841" spans="1:20" x14ac:dyDescent="0.45">
      <c r="A1841" s="285"/>
      <c r="B1841" s="285"/>
      <c r="C1841" s="285"/>
      <c r="D1841" s="23"/>
      <c r="E1841"/>
      <c r="F1841" s="280"/>
      <c r="G1841"/>
      <c r="H1841" s="280"/>
      <c r="I1841"/>
      <c r="J1841" s="574"/>
      <c r="K1841" s="419"/>
      <c r="L1841" s="280"/>
      <c r="M1841"/>
      <c r="N1841" s="280"/>
      <c r="O1841"/>
      <c r="P1841" s="280"/>
      <c r="S1841"/>
      <c r="T1841"/>
    </row>
    <row r="1842" spans="1:20" x14ac:dyDescent="0.45">
      <c r="A1842" s="285"/>
      <c r="B1842" s="285"/>
      <c r="C1842" s="285"/>
      <c r="D1842" s="23"/>
      <c r="E1842"/>
      <c r="F1842" s="280"/>
      <c r="G1842"/>
      <c r="H1842" s="280"/>
      <c r="I1842"/>
      <c r="J1842" s="574"/>
      <c r="K1842" s="419"/>
      <c r="L1842" s="280"/>
      <c r="M1842"/>
      <c r="N1842" s="280"/>
      <c r="O1842"/>
      <c r="P1842" s="280"/>
      <c r="S1842"/>
      <c r="T1842"/>
    </row>
    <row r="1843" spans="1:20" x14ac:dyDescent="0.45">
      <c r="A1843" s="285"/>
      <c r="B1843" s="285"/>
      <c r="C1843" s="285"/>
      <c r="D1843" s="23"/>
      <c r="E1843"/>
      <c r="F1843" s="280"/>
      <c r="G1843"/>
      <c r="H1843" s="280"/>
      <c r="I1843"/>
      <c r="J1843" s="574"/>
      <c r="K1843" s="419"/>
      <c r="L1843" s="280"/>
      <c r="M1843"/>
      <c r="N1843" s="280"/>
      <c r="O1843"/>
      <c r="P1843" s="280"/>
      <c r="S1843"/>
      <c r="T1843"/>
    </row>
    <row r="1844" spans="1:20" x14ac:dyDescent="0.45">
      <c r="A1844" s="285"/>
      <c r="B1844" s="285"/>
      <c r="C1844" s="285"/>
      <c r="D1844" s="23"/>
      <c r="E1844"/>
      <c r="F1844" s="280"/>
      <c r="G1844"/>
      <c r="H1844" s="280"/>
      <c r="I1844"/>
      <c r="J1844" s="574"/>
      <c r="K1844" s="419"/>
      <c r="L1844" s="280"/>
      <c r="M1844"/>
      <c r="N1844" s="280"/>
      <c r="O1844"/>
      <c r="P1844" s="280"/>
      <c r="S1844"/>
      <c r="T1844"/>
    </row>
    <row r="1845" spans="1:20" x14ac:dyDescent="0.45">
      <c r="A1845" s="285"/>
      <c r="B1845" s="285"/>
      <c r="C1845" s="285"/>
      <c r="D1845" s="23"/>
      <c r="E1845"/>
      <c r="F1845" s="280"/>
      <c r="G1845"/>
      <c r="H1845" s="280"/>
      <c r="I1845"/>
      <c r="J1845" s="574"/>
      <c r="K1845" s="419"/>
      <c r="L1845" s="280"/>
      <c r="M1845"/>
      <c r="N1845" s="280"/>
      <c r="O1845"/>
      <c r="P1845" s="280"/>
      <c r="S1845"/>
      <c r="T1845"/>
    </row>
    <row r="1846" spans="1:20" x14ac:dyDescent="0.45">
      <c r="A1846" s="285"/>
      <c r="B1846" s="285"/>
      <c r="C1846" s="285"/>
      <c r="D1846" s="23"/>
      <c r="E1846"/>
      <c r="F1846" s="280"/>
      <c r="G1846"/>
      <c r="H1846" s="280"/>
      <c r="I1846"/>
      <c r="J1846" s="574"/>
      <c r="K1846" s="419"/>
      <c r="L1846" s="280"/>
      <c r="M1846"/>
      <c r="N1846" s="280"/>
      <c r="O1846"/>
      <c r="P1846" s="280"/>
      <c r="S1846"/>
      <c r="T1846"/>
    </row>
    <row r="1847" spans="1:20" x14ac:dyDescent="0.45">
      <c r="A1847" s="285"/>
      <c r="B1847" s="285"/>
      <c r="C1847" s="285"/>
      <c r="D1847" s="23"/>
      <c r="E1847"/>
      <c r="F1847" s="280"/>
      <c r="G1847"/>
      <c r="H1847" s="280"/>
      <c r="I1847"/>
      <c r="J1847" s="574"/>
      <c r="K1847" s="419"/>
      <c r="L1847" s="280"/>
      <c r="M1847"/>
      <c r="N1847" s="280"/>
      <c r="O1847"/>
      <c r="P1847" s="280"/>
      <c r="S1847"/>
      <c r="T1847"/>
    </row>
    <row r="1848" spans="1:20" x14ac:dyDescent="0.45">
      <c r="A1848" s="285"/>
      <c r="B1848" s="285"/>
      <c r="C1848" s="285"/>
      <c r="D1848" s="23"/>
      <c r="E1848"/>
      <c r="F1848" s="280"/>
      <c r="G1848"/>
      <c r="H1848" s="280"/>
      <c r="I1848"/>
      <c r="J1848" s="574"/>
      <c r="K1848" s="419"/>
      <c r="L1848" s="280"/>
      <c r="M1848"/>
      <c r="N1848" s="280"/>
      <c r="O1848"/>
      <c r="P1848" s="280"/>
      <c r="S1848"/>
      <c r="T1848"/>
    </row>
    <row r="1849" spans="1:20" x14ac:dyDescent="0.45">
      <c r="A1849" s="285"/>
      <c r="B1849" s="285"/>
      <c r="C1849" s="285"/>
      <c r="D1849" s="23"/>
      <c r="E1849"/>
      <c r="F1849" s="280"/>
      <c r="G1849"/>
      <c r="H1849" s="280"/>
      <c r="I1849"/>
      <c r="J1849" s="574"/>
      <c r="K1849" s="419"/>
      <c r="L1849" s="280"/>
      <c r="M1849"/>
      <c r="N1849" s="280"/>
      <c r="O1849"/>
      <c r="P1849" s="280"/>
      <c r="S1849"/>
      <c r="T1849"/>
    </row>
    <row r="1850" spans="1:20" x14ac:dyDescent="0.45">
      <c r="A1850" s="285"/>
      <c r="B1850" s="285"/>
      <c r="C1850" s="285"/>
      <c r="D1850" s="23"/>
      <c r="E1850"/>
      <c r="F1850" s="280"/>
      <c r="G1850"/>
      <c r="H1850" s="280"/>
      <c r="I1850"/>
      <c r="J1850" s="574"/>
      <c r="K1850" s="419"/>
      <c r="L1850" s="280"/>
      <c r="M1850"/>
      <c r="N1850" s="280"/>
      <c r="O1850"/>
      <c r="P1850" s="280"/>
      <c r="S1850"/>
      <c r="T1850"/>
    </row>
    <row r="1851" spans="1:20" x14ac:dyDescent="0.45">
      <c r="A1851" s="285"/>
      <c r="B1851" s="285"/>
      <c r="C1851" s="285"/>
      <c r="D1851" s="23"/>
      <c r="E1851"/>
      <c r="F1851" s="280"/>
      <c r="G1851"/>
      <c r="H1851" s="280"/>
      <c r="I1851"/>
      <c r="J1851" s="574"/>
      <c r="K1851" s="419"/>
      <c r="L1851" s="280"/>
      <c r="M1851"/>
      <c r="N1851" s="280"/>
      <c r="O1851"/>
      <c r="P1851" s="280"/>
      <c r="S1851"/>
      <c r="T1851"/>
    </row>
    <row r="1852" spans="1:20" x14ac:dyDescent="0.45">
      <c r="A1852" s="285"/>
      <c r="B1852" s="285"/>
      <c r="C1852" s="285"/>
      <c r="D1852" s="23"/>
      <c r="E1852"/>
      <c r="F1852" s="280"/>
      <c r="G1852"/>
      <c r="H1852" s="280"/>
      <c r="I1852"/>
      <c r="J1852" s="574"/>
      <c r="K1852" s="419"/>
      <c r="L1852" s="280"/>
      <c r="M1852"/>
      <c r="N1852" s="280"/>
      <c r="O1852"/>
      <c r="P1852" s="280"/>
      <c r="S1852"/>
      <c r="T1852"/>
    </row>
    <row r="1853" spans="1:20" x14ac:dyDescent="0.45">
      <c r="A1853" s="285"/>
      <c r="B1853" s="285"/>
      <c r="C1853" s="285"/>
      <c r="D1853" s="23"/>
      <c r="E1853"/>
      <c r="F1853" s="280"/>
      <c r="G1853"/>
      <c r="H1853" s="280"/>
      <c r="I1853"/>
      <c r="J1853" s="574"/>
      <c r="K1853" s="419"/>
      <c r="L1853" s="280"/>
      <c r="M1853"/>
      <c r="N1853" s="280"/>
      <c r="O1853"/>
      <c r="P1853" s="280"/>
      <c r="S1853"/>
      <c r="T1853"/>
    </row>
    <row r="1854" spans="1:20" x14ac:dyDescent="0.45">
      <c r="A1854" s="285"/>
      <c r="B1854" s="285"/>
      <c r="C1854" s="285"/>
      <c r="D1854" s="23"/>
      <c r="E1854"/>
      <c r="F1854" s="280"/>
      <c r="G1854"/>
      <c r="H1854" s="280"/>
      <c r="I1854"/>
      <c r="J1854" s="574"/>
      <c r="K1854" s="419"/>
      <c r="L1854" s="280"/>
      <c r="M1854"/>
      <c r="N1854" s="280"/>
      <c r="O1854"/>
      <c r="P1854" s="280"/>
      <c r="S1854"/>
      <c r="T1854"/>
    </row>
    <row r="1855" spans="1:20" x14ac:dyDescent="0.45">
      <c r="A1855" s="285"/>
      <c r="B1855" s="285"/>
      <c r="C1855" s="285"/>
      <c r="D1855" s="23"/>
      <c r="E1855"/>
      <c r="F1855" s="280"/>
      <c r="G1855"/>
      <c r="H1855" s="280"/>
      <c r="I1855"/>
      <c r="J1855" s="574"/>
      <c r="K1855" s="419"/>
      <c r="L1855" s="280"/>
      <c r="M1855"/>
      <c r="N1855" s="280"/>
      <c r="O1855"/>
      <c r="P1855" s="280"/>
      <c r="S1855"/>
      <c r="T1855"/>
    </row>
    <row r="1856" spans="1:20" x14ac:dyDescent="0.45">
      <c r="A1856" s="285"/>
      <c r="B1856" s="285"/>
      <c r="C1856" s="285"/>
      <c r="D1856" s="23"/>
      <c r="E1856"/>
      <c r="F1856" s="280"/>
      <c r="G1856"/>
      <c r="H1856" s="280"/>
      <c r="I1856"/>
      <c r="J1856" s="574"/>
      <c r="K1856" s="419"/>
      <c r="L1856" s="280"/>
      <c r="M1856"/>
      <c r="N1856" s="280"/>
      <c r="O1856"/>
      <c r="P1856" s="280"/>
      <c r="S1856"/>
      <c r="T1856"/>
    </row>
    <row r="1857" spans="1:20" x14ac:dyDescent="0.45">
      <c r="A1857" s="285"/>
      <c r="B1857" s="285"/>
      <c r="C1857" s="285"/>
      <c r="D1857" s="23"/>
      <c r="E1857"/>
      <c r="F1857" s="280"/>
      <c r="G1857"/>
      <c r="H1857" s="280"/>
      <c r="I1857"/>
      <c r="J1857" s="574"/>
      <c r="K1857" s="419"/>
      <c r="L1857" s="280"/>
      <c r="M1857"/>
      <c r="N1857" s="280"/>
      <c r="O1857"/>
      <c r="P1857" s="280"/>
      <c r="S1857"/>
      <c r="T1857"/>
    </row>
    <row r="1858" spans="1:20" x14ac:dyDescent="0.45">
      <c r="A1858" s="285"/>
      <c r="B1858" s="285"/>
      <c r="C1858" s="285"/>
      <c r="D1858" s="23"/>
      <c r="E1858"/>
      <c r="F1858" s="280"/>
      <c r="G1858"/>
      <c r="H1858" s="280"/>
      <c r="I1858"/>
      <c r="J1858" s="574"/>
      <c r="K1858" s="419"/>
      <c r="L1858" s="280"/>
      <c r="M1858"/>
      <c r="N1858" s="280"/>
      <c r="O1858"/>
      <c r="P1858" s="280"/>
      <c r="S1858"/>
      <c r="T1858"/>
    </row>
    <row r="1859" spans="1:20" x14ac:dyDescent="0.45">
      <c r="A1859" s="285"/>
      <c r="B1859" s="285"/>
      <c r="C1859" s="285"/>
      <c r="D1859" s="23"/>
      <c r="E1859"/>
      <c r="F1859" s="280"/>
      <c r="G1859"/>
      <c r="H1859" s="280"/>
      <c r="I1859"/>
      <c r="J1859" s="574"/>
      <c r="K1859" s="419"/>
      <c r="L1859" s="280"/>
      <c r="M1859"/>
      <c r="N1859" s="280"/>
      <c r="O1859"/>
      <c r="P1859" s="280"/>
      <c r="S1859"/>
      <c r="T1859"/>
    </row>
    <row r="1860" spans="1:20" x14ac:dyDescent="0.45">
      <c r="A1860" s="285"/>
      <c r="B1860" s="285"/>
      <c r="C1860" s="285"/>
      <c r="D1860" s="23"/>
      <c r="E1860"/>
      <c r="F1860" s="280"/>
      <c r="G1860"/>
      <c r="H1860" s="280"/>
      <c r="I1860"/>
      <c r="J1860" s="574"/>
      <c r="K1860" s="419"/>
      <c r="L1860" s="280"/>
      <c r="M1860"/>
      <c r="N1860" s="280"/>
      <c r="O1860"/>
      <c r="P1860" s="280"/>
      <c r="S1860"/>
      <c r="T1860"/>
    </row>
    <row r="1861" spans="1:20" x14ac:dyDescent="0.45">
      <c r="A1861" s="285"/>
      <c r="B1861" s="285"/>
      <c r="C1861" s="285"/>
      <c r="D1861" s="23"/>
      <c r="E1861"/>
      <c r="F1861" s="280"/>
      <c r="G1861"/>
      <c r="H1861" s="280"/>
      <c r="I1861"/>
      <c r="J1861" s="574"/>
      <c r="K1861" s="419"/>
      <c r="L1861" s="280"/>
      <c r="M1861"/>
      <c r="N1861" s="280"/>
      <c r="O1861"/>
      <c r="P1861" s="280"/>
      <c r="S1861"/>
      <c r="T1861"/>
    </row>
    <row r="1862" spans="1:20" x14ac:dyDescent="0.45">
      <c r="A1862" s="285"/>
      <c r="B1862" s="285"/>
      <c r="C1862" s="285"/>
      <c r="D1862" s="23"/>
      <c r="E1862"/>
      <c r="F1862" s="280"/>
      <c r="G1862"/>
      <c r="H1862" s="280"/>
      <c r="I1862"/>
      <c r="J1862" s="574"/>
      <c r="K1862" s="419"/>
      <c r="L1862" s="280"/>
      <c r="M1862"/>
      <c r="N1862" s="280"/>
      <c r="O1862"/>
      <c r="P1862" s="280"/>
      <c r="S1862"/>
      <c r="T1862"/>
    </row>
    <row r="1863" spans="1:20" x14ac:dyDescent="0.45">
      <c r="A1863" s="285"/>
      <c r="B1863" s="285"/>
      <c r="C1863" s="285"/>
      <c r="D1863" s="23"/>
      <c r="E1863"/>
      <c r="F1863" s="280"/>
      <c r="G1863"/>
      <c r="H1863" s="280"/>
      <c r="I1863"/>
      <c r="J1863" s="574"/>
      <c r="K1863" s="419"/>
      <c r="L1863" s="280"/>
      <c r="M1863"/>
      <c r="N1863" s="280"/>
      <c r="O1863"/>
      <c r="P1863" s="280"/>
      <c r="S1863"/>
      <c r="T1863"/>
    </row>
    <row r="1864" spans="1:20" x14ac:dyDescent="0.45">
      <c r="A1864" s="285"/>
      <c r="B1864" s="285"/>
      <c r="C1864" s="285"/>
      <c r="D1864" s="23"/>
      <c r="E1864"/>
      <c r="F1864" s="280"/>
      <c r="G1864"/>
      <c r="H1864" s="280"/>
      <c r="I1864"/>
      <c r="J1864" s="574"/>
      <c r="K1864" s="419"/>
      <c r="L1864" s="280"/>
      <c r="M1864"/>
      <c r="N1864" s="280"/>
      <c r="O1864"/>
      <c r="P1864" s="280"/>
      <c r="S1864"/>
      <c r="T1864"/>
    </row>
    <row r="1865" spans="1:20" x14ac:dyDescent="0.45">
      <c r="A1865" s="285"/>
      <c r="B1865" s="285"/>
      <c r="C1865" s="285"/>
      <c r="D1865" s="23"/>
      <c r="E1865"/>
      <c r="F1865" s="280"/>
      <c r="G1865"/>
      <c r="H1865" s="280"/>
      <c r="I1865"/>
      <c r="J1865" s="574"/>
      <c r="K1865" s="419"/>
      <c r="L1865" s="280"/>
      <c r="M1865"/>
      <c r="N1865" s="280"/>
      <c r="O1865"/>
      <c r="P1865" s="280"/>
      <c r="S1865"/>
      <c r="T1865"/>
    </row>
    <row r="1866" spans="1:20" x14ac:dyDescent="0.45">
      <c r="A1866" s="285"/>
      <c r="B1866" s="285"/>
      <c r="C1866" s="285"/>
      <c r="D1866" s="23"/>
      <c r="E1866"/>
      <c r="F1866" s="280"/>
      <c r="G1866"/>
      <c r="H1866" s="280"/>
      <c r="I1866"/>
      <c r="J1866" s="574"/>
      <c r="K1866" s="419"/>
      <c r="L1866" s="280"/>
      <c r="M1866"/>
      <c r="N1866" s="280"/>
      <c r="O1866"/>
      <c r="P1866" s="280"/>
      <c r="S1866"/>
      <c r="T1866"/>
    </row>
    <row r="1867" spans="1:20" x14ac:dyDescent="0.45">
      <c r="A1867" s="285"/>
      <c r="B1867" s="285"/>
      <c r="C1867" s="285"/>
      <c r="D1867" s="23"/>
      <c r="E1867"/>
      <c r="F1867" s="280"/>
      <c r="G1867"/>
      <c r="H1867" s="280"/>
      <c r="I1867"/>
      <c r="J1867" s="574"/>
      <c r="K1867" s="419"/>
      <c r="L1867" s="280"/>
      <c r="M1867"/>
      <c r="N1867" s="280"/>
      <c r="O1867"/>
      <c r="P1867" s="280"/>
      <c r="S1867"/>
      <c r="T1867"/>
    </row>
    <row r="1868" spans="1:20" x14ac:dyDescent="0.45">
      <c r="A1868" s="285"/>
      <c r="B1868" s="285"/>
      <c r="C1868" s="285"/>
      <c r="D1868" s="23"/>
      <c r="E1868"/>
      <c r="F1868" s="280"/>
      <c r="G1868"/>
      <c r="H1868" s="280"/>
      <c r="I1868"/>
      <c r="J1868" s="574"/>
      <c r="K1868" s="419"/>
      <c r="L1868" s="280"/>
      <c r="M1868"/>
      <c r="N1868" s="280"/>
      <c r="O1868"/>
      <c r="P1868" s="280"/>
      <c r="S1868"/>
      <c r="T1868"/>
    </row>
    <row r="1869" spans="1:20" x14ac:dyDescent="0.45">
      <c r="A1869" s="285"/>
      <c r="B1869" s="285"/>
      <c r="C1869" s="285"/>
      <c r="D1869" s="23"/>
      <c r="E1869"/>
      <c r="F1869" s="280"/>
      <c r="G1869"/>
      <c r="H1869" s="280"/>
      <c r="I1869"/>
      <c r="J1869" s="574"/>
      <c r="K1869" s="419"/>
      <c r="L1869" s="280"/>
      <c r="M1869"/>
      <c r="N1869" s="280"/>
      <c r="O1869"/>
      <c r="P1869" s="280"/>
      <c r="S1869"/>
      <c r="T1869"/>
    </row>
    <row r="1870" spans="1:20" x14ac:dyDescent="0.45">
      <c r="A1870" s="285"/>
      <c r="B1870" s="285"/>
      <c r="C1870" s="285"/>
      <c r="D1870" s="23"/>
      <c r="E1870"/>
      <c r="F1870" s="280"/>
      <c r="G1870"/>
      <c r="H1870" s="280"/>
      <c r="I1870"/>
      <c r="J1870" s="574"/>
      <c r="K1870" s="419"/>
      <c r="L1870" s="280"/>
      <c r="M1870"/>
      <c r="N1870" s="280"/>
      <c r="O1870"/>
      <c r="P1870" s="280"/>
      <c r="S1870"/>
      <c r="T1870"/>
    </row>
    <row r="1871" spans="1:20" x14ac:dyDescent="0.45">
      <c r="A1871" s="285"/>
      <c r="B1871" s="285"/>
      <c r="C1871" s="285"/>
      <c r="D1871" s="23"/>
      <c r="E1871"/>
      <c r="F1871" s="280"/>
      <c r="G1871"/>
      <c r="H1871" s="280"/>
      <c r="I1871"/>
      <c r="J1871" s="574"/>
      <c r="K1871" s="419"/>
      <c r="L1871" s="280"/>
      <c r="M1871"/>
      <c r="N1871" s="280"/>
      <c r="O1871"/>
      <c r="P1871" s="280"/>
      <c r="S1871"/>
      <c r="T1871"/>
    </row>
    <row r="1872" spans="1:20" x14ac:dyDescent="0.45">
      <c r="A1872" s="285"/>
      <c r="B1872" s="285"/>
      <c r="C1872" s="285"/>
      <c r="D1872" s="23"/>
      <c r="E1872"/>
      <c r="F1872" s="280"/>
      <c r="G1872"/>
      <c r="H1872" s="280"/>
      <c r="I1872"/>
      <c r="J1872" s="574"/>
      <c r="K1872" s="419"/>
      <c r="L1872" s="280"/>
      <c r="M1872"/>
      <c r="N1872" s="280"/>
      <c r="O1872"/>
      <c r="P1872" s="280"/>
      <c r="S1872"/>
      <c r="T1872"/>
    </row>
    <row r="1873" spans="1:20" x14ac:dyDescent="0.45">
      <c r="A1873" s="285"/>
      <c r="B1873" s="285"/>
      <c r="C1873" s="285"/>
      <c r="D1873" s="23"/>
      <c r="E1873"/>
      <c r="F1873" s="280"/>
      <c r="G1873"/>
      <c r="H1873" s="280"/>
      <c r="I1873"/>
      <c r="J1873" s="574"/>
      <c r="K1873" s="419"/>
      <c r="L1873" s="280"/>
      <c r="M1873"/>
      <c r="N1873" s="280"/>
      <c r="O1873"/>
      <c r="P1873" s="280"/>
      <c r="S1873"/>
      <c r="T1873"/>
    </row>
    <row r="1874" spans="1:20" x14ac:dyDescent="0.45">
      <c r="A1874" s="285"/>
      <c r="B1874" s="285"/>
      <c r="C1874" s="285"/>
      <c r="D1874" s="23"/>
      <c r="E1874"/>
      <c r="F1874" s="280"/>
      <c r="G1874"/>
      <c r="H1874" s="280"/>
      <c r="I1874"/>
      <c r="J1874" s="574"/>
      <c r="K1874" s="419"/>
      <c r="L1874" s="280"/>
      <c r="M1874"/>
      <c r="N1874" s="280"/>
      <c r="O1874"/>
      <c r="P1874" s="280"/>
      <c r="S1874"/>
      <c r="T1874"/>
    </row>
    <row r="1875" spans="1:20" x14ac:dyDescent="0.45">
      <c r="A1875" s="285"/>
      <c r="B1875" s="285"/>
      <c r="C1875" s="285"/>
      <c r="D1875" s="23"/>
      <c r="E1875"/>
      <c r="F1875" s="280"/>
      <c r="G1875"/>
      <c r="H1875" s="280"/>
      <c r="I1875"/>
      <c r="J1875" s="574"/>
      <c r="K1875" s="419"/>
      <c r="L1875" s="280"/>
      <c r="M1875"/>
      <c r="N1875" s="280"/>
      <c r="O1875"/>
      <c r="P1875" s="280"/>
      <c r="S1875"/>
      <c r="T1875"/>
    </row>
    <row r="1876" spans="1:20" x14ac:dyDescent="0.45">
      <c r="A1876" s="285"/>
      <c r="B1876" s="285"/>
      <c r="C1876" s="285"/>
      <c r="D1876" s="23"/>
      <c r="E1876"/>
      <c r="F1876" s="280"/>
      <c r="G1876"/>
      <c r="H1876" s="280"/>
      <c r="I1876"/>
      <c r="J1876" s="574"/>
      <c r="K1876" s="419"/>
      <c r="L1876" s="280"/>
      <c r="M1876"/>
      <c r="N1876" s="280"/>
      <c r="O1876"/>
      <c r="P1876" s="280"/>
      <c r="S1876"/>
      <c r="T1876"/>
    </row>
    <row r="1877" spans="1:20" x14ac:dyDescent="0.45">
      <c r="A1877" s="285"/>
      <c r="B1877" s="285"/>
      <c r="C1877" s="285"/>
      <c r="D1877" s="23"/>
      <c r="E1877"/>
      <c r="F1877" s="280"/>
      <c r="G1877"/>
      <c r="H1877" s="280"/>
      <c r="I1877"/>
      <c r="J1877" s="574"/>
      <c r="K1877" s="419"/>
      <c r="L1877" s="280"/>
      <c r="M1877"/>
      <c r="N1877" s="280"/>
      <c r="O1877"/>
      <c r="P1877" s="280"/>
      <c r="S1877"/>
      <c r="T1877"/>
    </row>
    <row r="1878" spans="1:20" x14ac:dyDescent="0.45">
      <c r="A1878" s="285"/>
      <c r="B1878" s="285"/>
      <c r="C1878" s="285"/>
      <c r="D1878" s="23"/>
      <c r="E1878"/>
      <c r="F1878" s="280"/>
      <c r="G1878"/>
      <c r="H1878" s="280"/>
      <c r="I1878"/>
      <c r="J1878" s="574"/>
      <c r="K1878" s="419"/>
      <c r="L1878" s="280"/>
      <c r="M1878"/>
      <c r="N1878" s="280"/>
      <c r="O1878"/>
      <c r="P1878" s="280"/>
      <c r="S1878"/>
      <c r="T1878"/>
    </row>
    <row r="1879" spans="1:20" x14ac:dyDescent="0.45">
      <c r="A1879" s="285"/>
      <c r="B1879" s="285"/>
      <c r="C1879" s="285"/>
      <c r="D1879" s="23"/>
      <c r="E1879"/>
      <c r="F1879" s="280"/>
      <c r="G1879"/>
      <c r="H1879" s="280"/>
      <c r="I1879"/>
      <c r="J1879" s="574"/>
      <c r="K1879" s="419"/>
      <c r="L1879" s="280"/>
      <c r="M1879"/>
      <c r="N1879" s="280"/>
      <c r="O1879"/>
      <c r="P1879" s="280"/>
      <c r="S1879"/>
      <c r="T1879"/>
    </row>
    <row r="1880" spans="1:20" x14ac:dyDescent="0.45">
      <c r="A1880" s="285"/>
      <c r="B1880" s="285"/>
      <c r="C1880" s="285"/>
      <c r="D1880" s="23"/>
      <c r="E1880"/>
      <c r="F1880" s="280"/>
      <c r="G1880"/>
      <c r="H1880" s="280"/>
      <c r="I1880"/>
      <c r="J1880" s="574"/>
      <c r="K1880" s="419"/>
      <c r="L1880" s="280"/>
      <c r="M1880"/>
      <c r="N1880" s="280"/>
      <c r="O1880"/>
      <c r="P1880" s="280"/>
      <c r="S1880"/>
      <c r="T1880"/>
    </row>
    <row r="1881" spans="1:20" x14ac:dyDescent="0.45">
      <c r="A1881" s="285"/>
      <c r="B1881" s="285"/>
      <c r="C1881" s="285"/>
      <c r="D1881" s="23"/>
      <c r="E1881"/>
      <c r="F1881" s="280"/>
      <c r="G1881"/>
      <c r="H1881" s="280"/>
      <c r="I1881"/>
      <c r="J1881" s="574"/>
      <c r="K1881" s="419"/>
      <c r="L1881" s="280"/>
      <c r="M1881"/>
      <c r="N1881" s="280"/>
      <c r="O1881"/>
      <c r="P1881" s="280"/>
      <c r="S1881"/>
      <c r="T1881"/>
    </row>
    <row r="1882" spans="1:20" x14ac:dyDescent="0.45">
      <c r="A1882" s="285"/>
      <c r="B1882" s="285"/>
      <c r="C1882" s="285"/>
      <c r="D1882" s="23"/>
      <c r="E1882"/>
      <c r="F1882" s="280"/>
      <c r="G1882"/>
      <c r="H1882" s="280"/>
      <c r="I1882"/>
      <c r="J1882" s="574"/>
      <c r="K1882" s="419"/>
      <c r="L1882" s="280"/>
      <c r="M1882"/>
      <c r="N1882" s="280"/>
      <c r="O1882"/>
      <c r="P1882" s="280"/>
      <c r="S1882"/>
      <c r="T1882"/>
    </row>
    <row r="1883" spans="1:20" x14ac:dyDescent="0.45">
      <c r="A1883" s="285"/>
      <c r="B1883" s="285"/>
      <c r="C1883" s="285"/>
      <c r="D1883" s="23"/>
      <c r="E1883"/>
      <c r="F1883" s="280"/>
      <c r="G1883"/>
      <c r="H1883" s="280"/>
      <c r="I1883"/>
      <c r="J1883" s="574"/>
      <c r="K1883" s="419"/>
      <c r="L1883" s="280"/>
      <c r="M1883"/>
      <c r="N1883" s="280"/>
      <c r="O1883"/>
      <c r="P1883" s="280"/>
      <c r="S1883"/>
      <c r="T1883"/>
    </row>
    <row r="1884" spans="1:20" x14ac:dyDescent="0.45">
      <c r="A1884" s="285"/>
      <c r="B1884" s="285"/>
      <c r="C1884" s="285"/>
      <c r="D1884" s="23"/>
      <c r="E1884"/>
      <c r="F1884" s="280"/>
      <c r="G1884"/>
      <c r="H1884" s="280"/>
      <c r="I1884"/>
      <c r="J1884" s="574"/>
      <c r="K1884" s="419"/>
      <c r="L1884" s="280"/>
      <c r="M1884"/>
      <c r="N1884" s="280"/>
      <c r="O1884"/>
      <c r="P1884" s="280"/>
      <c r="S1884"/>
      <c r="T1884"/>
    </row>
    <row r="1885" spans="1:20" x14ac:dyDescent="0.45">
      <c r="A1885" s="285"/>
      <c r="B1885" s="285"/>
      <c r="C1885" s="285"/>
      <c r="D1885" s="23"/>
      <c r="E1885"/>
      <c r="F1885" s="280"/>
      <c r="G1885"/>
      <c r="H1885" s="280"/>
      <c r="I1885"/>
      <c r="J1885" s="574"/>
      <c r="K1885" s="419"/>
      <c r="L1885" s="280"/>
      <c r="M1885"/>
      <c r="N1885" s="280"/>
      <c r="O1885"/>
      <c r="P1885" s="280"/>
      <c r="S1885"/>
      <c r="T1885"/>
    </row>
    <row r="1886" spans="1:20" x14ac:dyDescent="0.45">
      <c r="A1886" s="285"/>
      <c r="B1886" s="285"/>
      <c r="C1886" s="285"/>
      <c r="D1886" s="23"/>
      <c r="E1886"/>
      <c r="F1886" s="280"/>
      <c r="G1886"/>
      <c r="H1886" s="280"/>
      <c r="I1886"/>
      <c r="J1886" s="574"/>
      <c r="K1886" s="419"/>
      <c r="L1886" s="280"/>
      <c r="M1886"/>
      <c r="N1886" s="280"/>
      <c r="O1886"/>
      <c r="P1886" s="280"/>
      <c r="S1886"/>
      <c r="T1886"/>
    </row>
    <row r="1887" spans="1:20" x14ac:dyDescent="0.45">
      <c r="A1887" s="285"/>
      <c r="B1887" s="285"/>
      <c r="C1887" s="285"/>
      <c r="D1887" s="23"/>
      <c r="E1887"/>
      <c r="F1887" s="280"/>
      <c r="G1887"/>
      <c r="H1887" s="280"/>
      <c r="I1887"/>
      <c r="J1887" s="574"/>
      <c r="K1887" s="419"/>
      <c r="L1887" s="280"/>
      <c r="M1887"/>
      <c r="N1887" s="280"/>
      <c r="O1887"/>
      <c r="P1887" s="280"/>
      <c r="S1887"/>
      <c r="T1887"/>
    </row>
    <row r="1888" spans="1:20" x14ac:dyDescent="0.45">
      <c r="A1888" s="285"/>
      <c r="B1888" s="285"/>
      <c r="C1888" s="285"/>
      <c r="D1888" s="23"/>
      <c r="E1888"/>
      <c r="F1888" s="280"/>
      <c r="G1888"/>
      <c r="H1888" s="280"/>
      <c r="I1888"/>
      <c r="J1888" s="574"/>
      <c r="K1888" s="419"/>
      <c r="L1888" s="280"/>
      <c r="M1888"/>
      <c r="N1888" s="280"/>
      <c r="O1888"/>
      <c r="P1888" s="280"/>
      <c r="S1888"/>
      <c r="T1888"/>
    </row>
    <row r="1889" spans="1:20" x14ac:dyDescent="0.45">
      <c r="A1889" s="285"/>
      <c r="B1889" s="285"/>
      <c r="C1889" s="285"/>
      <c r="D1889" s="23"/>
      <c r="E1889"/>
      <c r="F1889" s="280"/>
      <c r="G1889"/>
      <c r="H1889" s="280"/>
      <c r="I1889"/>
      <c r="J1889" s="574"/>
      <c r="K1889" s="419"/>
      <c r="L1889" s="280"/>
      <c r="M1889"/>
      <c r="N1889" s="280"/>
      <c r="O1889"/>
      <c r="P1889" s="280"/>
      <c r="S1889"/>
      <c r="T1889"/>
    </row>
    <row r="1890" spans="1:20" x14ac:dyDescent="0.45">
      <c r="A1890" s="285"/>
      <c r="B1890" s="285"/>
      <c r="C1890" s="285"/>
      <c r="D1890" s="23"/>
      <c r="E1890"/>
      <c r="F1890" s="280"/>
      <c r="G1890"/>
      <c r="H1890" s="280"/>
      <c r="I1890"/>
      <c r="J1890" s="574"/>
      <c r="K1890" s="419"/>
      <c r="L1890" s="280"/>
      <c r="M1890"/>
      <c r="N1890" s="280"/>
      <c r="O1890"/>
      <c r="P1890" s="280"/>
      <c r="S1890"/>
      <c r="T1890"/>
    </row>
    <row r="1891" spans="1:20" x14ac:dyDescent="0.45">
      <c r="A1891" s="285"/>
      <c r="B1891" s="285"/>
      <c r="C1891" s="285"/>
      <c r="D1891" s="23"/>
      <c r="E1891"/>
      <c r="F1891" s="280"/>
      <c r="G1891"/>
      <c r="H1891" s="280"/>
      <c r="I1891"/>
      <c r="J1891" s="574"/>
      <c r="K1891" s="419"/>
      <c r="L1891" s="280"/>
      <c r="M1891"/>
      <c r="N1891" s="280"/>
      <c r="O1891"/>
      <c r="P1891" s="280"/>
      <c r="S1891"/>
      <c r="T1891"/>
    </row>
    <row r="1892" spans="1:20" x14ac:dyDescent="0.45">
      <c r="A1892" s="285"/>
      <c r="B1892" s="285"/>
      <c r="C1892" s="285"/>
      <c r="D1892" s="23"/>
      <c r="E1892"/>
      <c r="F1892" s="280"/>
      <c r="G1892"/>
      <c r="H1892" s="280"/>
      <c r="I1892"/>
      <c r="J1892" s="574"/>
      <c r="K1892" s="419"/>
      <c r="L1892" s="280"/>
      <c r="M1892"/>
      <c r="N1892" s="280"/>
      <c r="O1892"/>
      <c r="P1892" s="280"/>
      <c r="S1892"/>
      <c r="T1892"/>
    </row>
    <row r="1893" spans="1:20" x14ac:dyDescent="0.45">
      <c r="A1893" s="285"/>
      <c r="B1893" s="285"/>
      <c r="C1893" s="285"/>
      <c r="D1893" s="23"/>
      <c r="E1893"/>
      <c r="F1893" s="280"/>
      <c r="G1893"/>
      <c r="H1893" s="280"/>
      <c r="I1893"/>
      <c r="J1893" s="574"/>
      <c r="K1893" s="419"/>
      <c r="L1893" s="280"/>
      <c r="M1893"/>
      <c r="N1893" s="280"/>
      <c r="O1893"/>
      <c r="P1893" s="280"/>
      <c r="S1893"/>
      <c r="T1893"/>
    </row>
    <row r="1894" spans="1:20" x14ac:dyDescent="0.45">
      <c r="A1894" s="285"/>
      <c r="B1894" s="285"/>
      <c r="C1894" s="285"/>
      <c r="D1894" s="23"/>
      <c r="E1894"/>
      <c r="F1894" s="280"/>
      <c r="G1894"/>
      <c r="H1894" s="280"/>
      <c r="I1894"/>
      <c r="J1894" s="574"/>
      <c r="K1894" s="419"/>
      <c r="L1894" s="280"/>
      <c r="M1894"/>
      <c r="N1894" s="280"/>
      <c r="O1894"/>
      <c r="P1894" s="280"/>
      <c r="S1894"/>
      <c r="T1894"/>
    </row>
    <row r="1895" spans="1:20" x14ac:dyDescent="0.45">
      <c r="A1895" s="285"/>
      <c r="B1895" s="285"/>
      <c r="C1895" s="285"/>
      <c r="D1895" s="23"/>
      <c r="E1895"/>
      <c r="F1895" s="280"/>
      <c r="G1895"/>
      <c r="H1895" s="280"/>
      <c r="I1895"/>
      <c r="J1895" s="574"/>
      <c r="K1895" s="419"/>
      <c r="L1895" s="280"/>
      <c r="M1895"/>
      <c r="N1895" s="280"/>
      <c r="O1895"/>
      <c r="P1895" s="280"/>
      <c r="S1895"/>
      <c r="T1895"/>
    </row>
    <row r="1896" spans="1:20" x14ac:dyDescent="0.45">
      <c r="A1896" s="285"/>
      <c r="B1896" s="285"/>
      <c r="C1896" s="285"/>
      <c r="D1896" s="23"/>
      <c r="E1896"/>
      <c r="F1896" s="280"/>
      <c r="G1896"/>
      <c r="H1896" s="280"/>
      <c r="I1896"/>
      <c r="J1896" s="574"/>
      <c r="K1896" s="419"/>
      <c r="L1896" s="280"/>
      <c r="M1896"/>
      <c r="N1896" s="280"/>
      <c r="O1896"/>
      <c r="P1896" s="280"/>
      <c r="S1896"/>
      <c r="T1896"/>
    </row>
    <row r="1897" spans="1:20" x14ac:dyDescent="0.45">
      <c r="A1897" s="285"/>
      <c r="B1897" s="285"/>
      <c r="C1897" s="285"/>
      <c r="D1897" s="23"/>
      <c r="E1897"/>
      <c r="F1897" s="280"/>
      <c r="G1897"/>
      <c r="H1897" s="280"/>
      <c r="I1897"/>
      <c r="J1897" s="574"/>
      <c r="K1897" s="419"/>
      <c r="L1897" s="280"/>
      <c r="M1897"/>
      <c r="N1897" s="280"/>
      <c r="O1897"/>
      <c r="P1897" s="280"/>
      <c r="S1897"/>
      <c r="T1897"/>
    </row>
    <row r="1898" spans="1:20" x14ac:dyDescent="0.45">
      <c r="A1898" s="285"/>
      <c r="B1898" s="285"/>
      <c r="C1898" s="285"/>
      <c r="D1898" s="23"/>
      <c r="E1898"/>
      <c r="F1898" s="280"/>
      <c r="G1898"/>
      <c r="H1898" s="280"/>
      <c r="I1898"/>
      <c r="J1898" s="574"/>
      <c r="K1898" s="419"/>
      <c r="L1898" s="280"/>
      <c r="M1898"/>
      <c r="N1898" s="280"/>
      <c r="O1898"/>
      <c r="P1898" s="280"/>
      <c r="S1898"/>
      <c r="T1898"/>
    </row>
    <row r="1899" spans="1:20" x14ac:dyDescent="0.45">
      <c r="A1899" s="285"/>
      <c r="B1899" s="285"/>
      <c r="C1899" s="285"/>
      <c r="D1899" s="23"/>
      <c r="E1899"/>
      <c r="F1899" s="280"/>
      <c r="G1899"/>
      <c r="H1899" s="280"/>
      <c r="I1899"/>
      <c r="J1899" s="574"/>
      <c r="K1899" s="419"/>
      <c r="L1899" s="280"/>
      <c r="M1899"/>
      <c r="N1899" s="280"/>
      <c r="O1899"/>
      <c r="P1899" s="280"/>
      <c r="S1899"/>
      <c r="T1899"/>
    </row>
    <row r="1900" spans="1:20" x14ac:dyDescent="0.45">
      <c r="A1900" s="285"/>
      <c r="B1900" s="285"/>
      <c r="C1900" s="285"/>
      <c r="D1900" s="23"/>
      <c r="E1900"/>
      <c r="F1900" s="280"/>
      <c r="G1900"/>
      <c r="H1900" s="280"/>
      <c r="I1900"/>
      <c r="J1900" s="574"/>
      <c r="K1900" s="419"/>
      <c r="L1900" s="280"/>
      <c r="M1900"/>
      <c r="N1900" s="280"/>
      <c r="O1900"/>
      <c r="P1900" s="280"/>
      <c r="S1900"/>
      <c r="T1900"/>
    </row>
    <row r="1901" spans="1:20" x14ac:dyDescent="0.45">
      <c r="A1901" s="285"/>
      <c r="B1901" s="285"/>
      <c r="C1901" s="285"/>
      <c r="D1901" s="23"/>
      <c r="E1901"/>
      <c r="F1901" s="280"/>
      <c r="G1901"/>
      <c r="H1901" s="280"/>
      <c r="I1901"/>
      <c r="J1901" s="574"/>
      <c r="K1901" s="419"/>
      <c r="L1901" s="280"/>
      <c r="M1901"/>
      <c r="N1901" s="280"/>
      <c r="O1901"/>
      <c r="P1901" s="280"/>
      <c r="S1901"/>
      <c r="T1901"/>
    </row>
    <row r="1902" spans="1:20" x14ac:dyDescent="0.45">
      <c r="A1902" s="285"/>
      <c r="B1902" s="285"/>
      <c r="C1902" s="285"/>
      <c r="D1902" s="23"/>
      <c r="E1902"/>
      <c r="F1902" s="280"/>
      <c r="G1902"/>
      <c r="H1902" s="280"/>
      <c r="I1902"/>
      <c r="J1902" s="574"/>
      <c r="K1902" s="419"/>
      <c r="L1902" s="280"/>
      <c r="M1902"/>
      <c r="N1902" s="280"/>
      <c r="O1902"/>
      <c r="P1902" s="280"/>
      <c r="S1902"/>
      <c r="T1902"/>
    </row>
    <row r="1903" spans="1:20" x14ac:dyDescent="0.45">
      <c r="A1903" s="285"/>
      <c r="B1903" s="285"/>
      <c r="C1903" s="285"/>
      <c r="D1903" s="23"/>
      <c r="E1903"/>
      <c r="F1903" s="280"/>
      <c r="G1903"/>
      <c r="H1903" s="280"/>
      <c r="I1903"/>
      <c r="J1903" s="574"/>
      <c r="K1903" s="419"/>
      <c r="L1903" s="280"/>
      <c r="M1903"/>
      <c r="N1903" s="280"/>
      <c r="O1903"/>
      <c r="P1903" s="280"/>
      <c r="S1903"/>
      <c r="T1903"/>
    </row>
    <row r="1904" spans="1:20" x14ac:dyDescent="0.45">
      <c r="A1904" s="285"/>
      <c r="B1904" s="285"/>
      <c r="C1904" s="285"/>
      <c r="D1904" s="23"/>
      <c r="E1904"/>
      <c r="F1904" s="280"/>
      <c r="G1904"/>
      <c r="H1904" s="280"/>
      <c r="I1904"/>
      <c r="J1904" s="574"/>
      <c r="K1904" s="419"/>
      <c r="L1904" s="280"/>
      <c r="M1904"/>
      <c r="N1904" s="280"/>
      <c r="O1904"/>
      <c r="P1904" s="280"/>
      <c r="S1904"/>
      <c r="T1904"/>
    </row>
    <row r="1905" spans="1:20" x14ac:dyDescent="0.45">
      <c r="A1905" s="285"/>
      <c r="B1905" s="285"/>
      <c r="C1905" s="285"/>
      <c r="D1905" s="23"/>
      <c r="E1905"/>
      <c r="F1905" s="280"/>
      <c r="G1905"/>
      <c r="H1905" s="280"/>
      <c r="I1905"/>
      <c r="J1905" s="574"/>
      <c r="K1905" s="419"/>
      <c r="L1905" s="280"/>
      <c r="M1905"/>
      <c r="N1905" s="280"/>
      <c r="O1905"/>
      <c r="P1905" s="280"/>
      <c r="S1905"/>
      <c r="T1905"/>
    </row>
    <row r="1906" spans="1:20" x14ac:dyDescent="0.45">
      <c r="A1906" s="285"/>
      <c r="B1906" s="285"/>
      <c r="C1906" s="285"/>
      <c r="D1906" s="23"/>
      <c r="E1906"/>
      <c r="F1906" s="280"/>
      <c r="G1906"/>
      <c r="H1906" s="280"/>
      <c r="I1906"/>
      <c r="J1906" s="574"/>
      <c r="K1906" s="419"/>
      <c r="L1906" s="280"/>
      <c r="M1906"/>
      <c r="N1906" s="280"/>
      <c r="O1906"/>
      <c r="P1906" s="280"/>
      <c r="S1906"/>
      <c r="T1906"/>
    </row>
    <row r="1907" spans="1:20" x14ac:dyDescent="0.45">
      <c r="A1907" s="285"/>
      <c r="B1907" s="285"/>
      <c r="C1907" s="285"/>
      <c r="D1907" s="23"/>
      <c r="E1907"/>
      <c r="F1907" s="280"/>
      <c r="G1907"/>
      <c r="H1907" s="280"/>
      <c r="I1907"/>
      <c r="J1907" s="574"/>
      <c r="K1907" s="419"/>
      <c r="L1907" s="280"/>
      <c r="M1907"/>
      <c r="N1907" s="280"/>
      <c r="O1907"/>
      <c r="P1907" s="280"/>
      <c r="S1907"/>
      <c r="T1907"/>
    </row>
    <row r="1908" spans="1:20" x14ac:dyDescent="0.45">
      <c r="A1908" s="285"/>
      <c r="B1908" s="285"/>
      <c r="C1908" s="285"/>
      <c r="D1908" s="23"/>
      <c r="E1908"/>
      <c r="F1908" s="280"/>
      <c r="G1908"/>
      <c r="H1908" s="280"/>
      <c r="I1908"/>
      <c r="J1908" s="574"/>
      <c r="K1908" s="419"/>
      <c r="L1908" s="280"/>
      <c r="M1908"/>
      <c r="N1908" s="280"/>
      <c r="O1908"/>
      <c r="P1908" s="280"/>
      <c r="S1908"/>
      <c r="T1908"/>
    </row>
    <row r="1909" spans="1:20" x14ac:dyDescent="0.45">
      <c r="A1909" s="285"/>
      <c r="B1909" s="285"/>
      <c r="C1909" s="285"/>
      <c r="D1909" s="23"/>
      <c r="E1909"/>
      <c r="F1909" s="280"/>
      <c r="G1909"/>
      <c r="H1909" s="280"/>
      <c r="I1909"/>
      <c r="J1909" s="574"/>
      <c r="K1909" s="419"/>
      <c r="L1909" s="280"/>
      <c r="M1909"/>
      <c r="N1909" s="280"/>
      <c r="O1909"/>
      <c r="P1909" s="280"/>
      <c r="S1909"/>
      <c r="T1909"/>
    </row>
    <row r="1910" spans="1:20" x14ac:dyDescent="0.45">
      <c r="A1910" s="285"/>
      <c r="B1910" s="285"/>
      <c r="C1910" s="285"/>
      <c r="D1910" s="23"/>
      <c r="E1910"/>
      <c r="F1910" s="280"/>
      <c r="G1910"/>
      <c r="H1910" s="280"/>
      <c r="I1910"/>
      <c r="J1910" s="574"/>
      <c r="K1910" s="419"/>
      <c r="L1910" s="280"/>
      <c r="M1910"/>
      <c r="N1910" s="280"/>
      <c r="O1910"/>
      <c r="P1910" s="280"/>
      <c r="S1910"/>
      <c r="T1910"/>
    </row>
    <row r="1911" spans="1:20" x14ac:dyDescent="0.45">
      <c r="A1911" s="285"/>
      <c r="B1911" s="285"/>
      <c r="C1911" s="285"/>
      <c r="D1911" s="23"/>
      <c r="E1911"/>
      <c r="F1911" s="280"/>
      <c r="G1911"/>
      <c r="H1911" s="280"/>
      <c r="I1911"/>
      <c r="J1911" s="574"/>
      <c r="K1911" s="419"/>
      <c r="L1911" s="280"/>
      <c r="M1911"/>
      <c r="N1911" s="280"/>
      <c r="O1911"/>
      <c r="P1911" s="280"/>
      <c r="S1911"/>
      <c r="T1911"/>
    </row>
    <row r="1912" spans="1:20" x14ac:dyDescent="0.45">
      <c r="A1912" s="285"/>
      <c r="B1912" s="285"/>
      <c r="C1912" s="285"/>
      <c r="D1912" s="23"/>
      <c r="E1912"/>
      <c r="F1912" s="280"/>
      <c r="G1912"/>
      <c r="H1912" s="280"/>
      <c r="I1912"/>
      <c r="J1912" s="574"/>
      <c r="K1912" s="419"/>
      <c r="L1912" s="280"/>
      <c r="M1912"/>
      <c r="N1912" s="280"/>
      <c r="O1912"/>
      <c r="P1912" s="280"/>
      <c r="S1912"/>
      <c r="T1912"/>
    </row>
    <row r="1913" spans="1:20" x14ac:dyDescent="0.45">
      <c r="A1913" s="285"/>
      <c r="B1913" s="285"/>
      <c r="C1913" s="285"/>
      <c r="D1913" s="23"/>
      <c r="E1913"/>
      <c r="F1913" s="280"/>
      <c r="G1913"/>
      <c r="H1913" s="280"/>
      <c r="I1913"/>
      <c r="J1913" s="574"/>
      <c r="K1913" s="419"/>
      <c r="L1913" s="280"/>
      <c r="M1913"/>
      <c r="N1913" s="280"/>
      <c r="O1913"/>
      <c r="P1913" s="280"/>
      <c r="S1913"/>
      <c r="T1913"/>
    </row>
    <row r="1914" spans="1:20" x14ac:dyDescent="0.45">
      <c r="A1914" s="285"/>
      <c r="B1914" s="285"/>
      <c r="C1914" s="285"/>
      <c r="D1914" s="23"/>
      <c r="E1914"/>
      <c r="F1914" s="280"/>
      <c r="G1914"/>
      <c r="H1914" s="280"/>
      <c r="I1914"/>
      <c r="J1914" s="574"/>
      <c r="K1914" s="419"/>
      <c r="L1914" s="280"/>
      <c r="M1914"/>
      <c r="N1914" s="280"/>
      <c r="O1914"/>
      <c r="P1914" s="280"/>
      <c r="S1914"/>
      <c r="T1914"/>
    </row>
    <row r="1915" spans="1:20" x14ac:dyDescent="0.45">
      <c r="A1915" s="285"/>
      <c r="B1915" s="285"/>
      <c r="C1915" s="285"/>
      <c r="D1915" s="23"/>
      <c r="E1915"/>
      <c r="F1915" s="280"/>
      <c r="G1915"/>
      <c r="H1915" s="280"/>
      <c r="I1915"/>
      <c r="J1915" s="574"/>
      <c r="K1915" s="419"/>
      <c r="L1915" s="280"/>
      <c r="M1915"/>
      <c r="N1915" s="280"/>
      <c r="O1915"/>
      <c r="P1915" s="280"/>
      <c r="S1915"/>
      <c r="T1915"/>
    </row>
    <row r="1916" spans="1:20" x14ac:dyDescent="0.45">
      <c r="A1916" s="285"/>
      <c r="B1916" s="285"/>
      <c r="C1916" s="285"/>
      <c r="D1916" s="23"/>
      <c r="E1916"/>
      <c r="F1916" s="280"/>
      <c r="G1916"/>
      <c r="H1916" s="280"/>
      <c r="I1916"/>
      <c r="J1916" s="574"/>
      <c r="K1916" s="419"/>
      <c r="L1916" s="280"/>
      <c r="M1916"/>
      <c r="N1916" s="280"/>
      <c r="O1916"/>
      <c r="P1916" s="280"/>
      <c r="S1916"/>
      <c r="T1916"/>
    </row>
    <row r="1917" spans="1:20" x14ac:dyDescent="0.45">
      <c r="A1917" s="285"/>
      <c r="B1917" s="285"/>
      <c r="C1917" s="285"/>
      <c r="D1917" s="23"/>
      <c r="E1917"/>
      <c r="F1917" s="280"/>
      <c r="G1917"/>
      <c r="H1917" s="280"/>
      <c r="I1917"/>
      <c r="J1917" s="574"/>
      <c r="K1917" s="419"/>
      <c r="L1917" s="280"/>
      <c r="M1917"/>
      <c r="N1917" s="280"/>
      <c r="O1917"/>
      <c r="P1917" s="280"/>
      <c r="S1917"/>
      <c r="T1917"/>
    </row>
    <row r="1918" spans="1:20" x14ac:dyDescent="0.45">
      <c r="A1918" s="285"/>
      <c r="B1918" s="285"/>
      <c r="C1918" s="285"/>
      <c r="D1918" s="23"/>
      <c r="E1918"/>
      <c r="F1918" s="280"/>
      <c r="G1918"/>
      <c r="H1918" s="280"/>
      <c r="I1918"/>
      <c r="J1918" s="574"/>
      <c r="K1918" s="419"/>
      <c r="L1918" s="280"/>
      <c r="M1918"/>
      <c r="N1918" s="280"/>
      <c r="O1918"/>
      <c r="P1918" s="280"/>
      <c r="S1918"/>
      <c r="T1918"/>
    </row>
    <row r="1919" spans="1:20" x14ac:dyDescent="0.45">
      <c r="A1919" s="285"/>
      <c r="B1919" s="285"/>
      <c r="C1919" s="285"/>
      <c r="D1919" s="23"/>
      <c r="E1919"/>
      <c r="F1919" s="280"/>
      <c r="G1919"/>
      <c r="H1919" s="280"/>
      <c r="I1919"/>
      <c r="J1919" s="574"/>
      <c r="K1919" s="419"/>
      <c r="L1919" s="280"/>
      <c r="M1919"/>
      <c r="N1919" s="280"/>
      <c r="O1919"/>
      <c r="P1919" s="280"/>
      <c r="S1919"/>
      <c r="T1919"/>
    </row>
    <row r="1920" spans="1:20" x14ac:dyDescent="0.45">
      <c r="A1920" s="285"/>
      <c r="B1920" s="285"/>
      <c r="C1920" s="285"/>
      <c r="D1920" s="23"/>
      <c r="E1920"/>
      <c r="F1920" s="280"/>
      <c r="G1920"/>
      <c r="H1920" s="280"/>
      <c r="I1920"/>
      <c r="J1920" s="574"/>
      <c r="K1920" s="419"/>
      <c r="L1920" s="280"/>
      <c r="M1920"/>
      <c r="N1920" s="280"/>
      <c r="O1920"/>
      <c r="P1920" s="280"/>
      <c r="S1920"/>
      <c r="T1920"/>
    </row>
    <row r="1921" spans="1:20" x14ac:dyDescent="0.45">
      <c r="A1921" s="285"/>
      <c r="B1921" s="285"/>
      <c r="C1921" s="285"/>
      <c r="D1921" s="23"/>
      <c r="E1921"/>
      <c r="F1921" s="280"/>
      <c r="G1921"/>
      <c r="H1921" s="280"/>
      <c r="I1921"/>
      <c r="J1921" s="574"/>
      <c r="K1921" s="419"/>
      <c r="L1921" s="280"/>
      <c r="M1921"/>
      <c r="N1921" s="280"/>
      <c r="O1921"/>
      <c r="P1921" s="280"/>
      <c r="S1921"/>
      <c r="T1921"/>
    </row>
    <row r="1922" spans="1:20" x14ac:dyDescent="0.45">
      <c r="A1922" s="285"/>
      <c r="B1922" s="285"/>
      <c r="C1922" s="285"/>
      <c r="D1922" s="23"/>
      <c r="E1922"/>
      <c r="F1922" s="280"/>
      <c r="G1922"/>
      <c r="H1922" s="280"/>
      <c r="I1922"/>
      <c r="J1922" s="574"/>
      <c r="K1922" s="419"/>
      <c r="L1922" s="280"/>
      <c r="M1922"/>
      <c r="N1922" s="280"/>
      <c r="O1922"/>
      <c r="P1922" s="280"/>
      <c r="S1922"/>
      <c r="T1922"/>
    </row>
    <row r="1923" spans="1:20" x14ac:dyDescent="0.45">
      <c r="A1923" s="285"/>
      <c r="B1923" s="285"/>
      <c r="C1923" s="285"/>
      <c r="D1923" s="23"/>
      <c r="E1923"/>
      <c r="F1923" s="280"/>
      <c r="G1923"/>
      <c r="H1923" s="280"/>
      <c r="I1923"/>
      <c r="J1923" s="574"/>
      <c r="K1923" s="419"/>
      <c r="L1923" s="280"/>
      <c r="M1923"/>
      <c r="N1923" s="280"/>
      <c r="O1923"/>
      <c r="P1923" s="280"/>
      <c r="S1923"/>
      <c r="T1923"/>
    </row>
    <row r="1924" spans="1:20" x14ac:dyDescent="0.45">
      <c r="A1924" s="285"/>
      <c r="B1924" s="285"/>
      <c r="C1924" s="285"/>
      <c r="D1924" s="23"/>
      <c r="E1924"/>
      <c r="F1924" s="280"/>
      <c r="G1924"/>
      <c r="H1924" s="280"/>
      <c r="I1924"/>
      <c r="J1924" s="574"/>
      <c r="K1924" s="419"/>
      <c r="L1924" s="280"/>
      <c r="M1924"/>
      <c r="N1924" s="280"/>
      <c r="O1924"/>
      <c r="P1924" s="280"/>
      <c r="S1924"/>
      <c r="T1924"/>
    </row>
    <row r="1925" spans="1:20" x14ac:dyDescent="0.45">
      <c r="A1925" s="285"/>
      <c r="B1925" s="285"/>
      <c r="C1925" s="285"/>
      <c r="D1925" s="23"/>
      <c r="E1925"/>
      <c r="F1925" s="280"/>
      <c r="G1925"/>
      <c r="H1925" s="280"/>
      <c r="I1925"/>
      <c r="J1925" s="574"/>
      <c r="K1925" s="419"/>
      <c r="L1925" s="280"/>
      <c r="M1925"/>
      <c r="N1925" s="280"/>
      <c r="O1925"/>
      <c r="P1925" s="280"/>
      <c r="S1925"/>
      <c r="T1925"/>
    </row>
    <row r="1926" spans="1:20" x14ac:dyDescent="0.45">
      <c r="A1926" s="285"/>
      <c r="B1926" s="285"/>
      <c r="C1926" s="285"/>
      <c r="D1926" s="23"/>
      <c r="E1926"/>
      <c r="F1926" s="280"/>
      <c r="G1926"/>
      <c r="H1926" s="280"/>
      <c r="I1926"/>
      <c r="J1926" s="574"/>
      <c r="K1926" s="419"/>
      <c r="L1926" s="280"/>
      <c r="M1926"/>
      <c r="N1926" s="280"/>
      <c r="O1926"/>
      <c r="P1926" s="280"/>
      <c r="S1926"/>
      <c r="T1926"/>
    </row>
    <row r="1927" spans="1:20" x14ac:dyDescent="0.45">
      <c r="A1927" s="285"/>
      <c r="B1927" s="285"/>
      <c r="C1927" s="285"/>
      <c r="D1927" s="23"/>
      <c r="E1927"/>
      <c r="F1927" s="280"/>
      <c r="G1927"/>
      <c r="H1927" s="280"/>
      <c r="I1927"/>
      <c r="J1927" s="574"/>
      <c r="K1927" s="419"/>
      <c r="L1927" s="280"/>
      <c r="M1927"/>
      <c r="N1927" s="280"/>
      <c r="O1927"/>
      <c r="P1927" s="280"/>
      <c r="S1927"/>
      <c r="T1927"/>
    </row>
    <row r="1928" spans="1:20" x14ac:dyDescent="0.45">
      <c r="A1928" s="285"/>
      <c r="B1928" s="285"/>
      <c r="C1928" s="285"/>
      <c r="D1928" s="23"/>
      <c r="E1928"/>
      <c r="F1928" s="280"/>
      <c r="G1928"/>
      <c r="H1928" s="280"/>
      <c r="I1928"/>
      <c r="J1928" s="574"/>
      <c r="K1928" s="419"/>
      <c r="L1928" s="280"/>
      <c r="M1928"/>
      <c r="N1928" s="280"/>
      <c r="O1928"/>
      <c r="P1928" s="280"/>
      <c r="S1928"/>
      <c r="T1928"/>
    </row>
    <row r="1929" spans="1:20" x14ac:dyDescent="0.45">
      <c r="A1929" s="285"/>
      <c r="B1929" s="285"/>
      <c r="C1929" s="285"/>
      <c r="D1929" s="23"/>
      <c r="E1929"/>
      <c r="F1929" s="280"/>
      <c r="G1929"/>
      <c r="H1929" s="280"/>
      <c r="I1929"/>
      <c r="J1929" s="574"/>
      <c r="K1929" s="419"/>
      <c r="L1929" s="280"/>
      <c r="M1929"/>
      <c r="N1929" s="280"/>
      <c r="O1929"/>
      <c r="P1929" s="280"/>
      <c r="S1929"/>
      <c r="T1929"/>
    </row>
    <row r="1930" spans="1:20" x14ac:dyDescent="0.45">
      <c r="A1930" s="285"/>
      <c r="B1930" s="285"/>
      <c r="C1930" s="285"/>
      <c r="D1930" s="23"/>
      <c r="E1930"/>
      <c r="F1930" s="280"/>
      <c r="G1930"/>
      <c r="H1930" s="280"/>
      <c r="I1930"/>
      <c r="J1930" s="574"/>
      <c r="K1930" s="419"/>
      <c r="L1930" s="280"/>
      <c r="M1930"/>
      <c r="N1930" s="280"/>
      <c r="O1930"/>
      <c r="P1930" s="280"/>
      <c r="S1930"/>
      <c r="T1930"/>
    </row>
    <row r="1931" spans="1:20" x14ac:dyDescent="0.45">
      <c r="A1931" s="285"/>
      <c r="B1931" s="285"/>
      <c r="C1931" s="285"/>
      <c r="D1931" s="23"/>
      <c r="E1931"/>
      <c r="F1931" s="280"/>
      <c r="G1931"/>
      <c r="H1931" s="280"/>
      <c r="I1931"/>
      <c r="J1931" s="574"/>
      <c r="K1931" s="419"/>
      <c r="L1931" s="280"/>
      <c r="M1931"/>
      <c r="N1931" s="280"/>
      <c r="O1931"/>
      <c r="P1931" s="280"/>
      <c r="S1931"/>
      <c r="T1931"/>
    </row>
    <row r="1932" spans="1:20" x14ac:dyDescent="0.45">
      <c r="A1932" s="285"/>
      <c r="B1932" s="285"/>
      <c r="C1932" s="285"/>
      <c r="D1932" s="23"/>
      <c r="E1932"/>
      <c r="F1932" s="280"/>
      <c r="G1932"/>
      <c r="H1932" s="280"/>
      <c r="I1932"/>
      <c r="J1932" s="574"/>
      <c r="K1932" s="419"/>
      <c r="L1932" s="280"/>
      <c r="M1932"/>
      <c r="N1932" s="280"/>
      <c r="O1932"/>
      <c r="P1932" s="280"/>
      <c r="S1932"/>
      <c r="T1932"/>
    </row>
    <row r="1933" spans="1:20" x14ac:dyDescent="0.45">
      <c r="A1933" s="285"/>
      <c r="B1933" s="285"/>
      <c r="C1933" s="285"/>
      <c r="D1933" s="23"/>
      <c r="E1933"/>
      <c r="F1933" s="280"/>
      <c r="G1933"/>
      <c r="H1933" s="280"/>
      <c r="I1933"/>
      <c r="J1933" s="574"/>
      <c r="K1933" s="419"/>
      <c r="L1933" s="280"/>
      <c r="M1933"/>
      <c r="N1933" s="280"/>
      <c r="O1933"/>
      <c r="P1933" s="280"/>
      <c r="S1933"/>
      <c r="T1933"/>
    </row>
    <row r="1934" spans="1:20" x14ac:dyDescent="0.45">
      <c r="A1934" s="285"/>
      <c r="B1934" s="285"/>
      <c r="C1934" s="285"/>
      <c r="D1934" s="23"/>
      <c r="E1934"/>
      <c r="F1934" s="280"/>
      <c r="G1934"/>
      <c r="H1934" s="280"/>
      <c r="I1934"/>
      <c r="J1934" s="574"/>
      <c r="K1934" s="419"/>
      <c r="L1934" s="280"/>
      <c r="M1934"/>
      <c r="N1934" s="280"/>
      <c r="O1934"/>
      <c r="P1934" s="280"/>
      <c r="S1934"/>
      <c r="T1934"/>
    </row>
    <row r="1935" spans="1:20" x14ac:dyDescent="0.45">
      <c r="A1935" s="285"/>
      <c r="B1935" s="285"/>
      <c r="C1935" s="285"/>
      <c r="D1935" s="23"/>
      <c r="E1935"/>
      <c r="F1935" s="280"/>
      <c r="G1935"/>
      <c r="H1935" s="280"/>
      <c r="I1935"/>
      <c r="J1935" s="574"/>
      <c r="K1935" s="419"/>
      <c r="L1935" s="280"/>
      <c r="M1935"/>
      <c r="N1935" s="280"/>
      <c r="O1935"/>
      <c r="P1935" s="280"/>
      <c r="S1935"/>
      <c r="T1935"/>
    </row>
    <row r="1936" spans="1:20" x14ac:dyDescent="0.45">
      <c r="A1936" s="285"/>
      <c r="B1936" s="285"/>
      <c r="C1936" s="285"/>
      <c r="D1936" s="23"/>
      <c r="E1936"/>
      <c r="F1936" s="280"/>
      <c r="G1936"/>
      <c r="H1936" s="280"/>
      <c r="I1936"/>
      <c r="J1936" s="574"/>
      <c r="K1936" s="419"/>
      <c r="L1936" s="280"/>
      <c r="M1936"/>
      <c r="N1936" s="280"/>
      <c r="O1936"/>
      <c r="P1936" s="280"/>
      <c r="S1936"/>
      <c r="T1936"/>
    </row>
    <row r="1937" spans="1:20" x14ac:dyDescent="0.45">
      <c r="A1937" s="285"/>
      <c r="B1937" s="285"/>
      <c r="C1937" s="285"/>
      <c r="D1937" s="23"/>
      <c r="E1937"/>
      <c r="F1937" s="280"/>
      <c r="G1937"/>
      <c r="H1937" s="280"/>
      <c r="I1937"/>
      <c r="J1937" s="574"/>
      <c r="K1937" s="419"/>
      <c r="L1937" s="280"/>
      <c r="M1937"/>
      <c r="N1937" s="280"/>
      <c r="O1937"/>
      <c r="P1937" s="280"/>
      <c r="S1937"/>
      <c r="T1937"/>
    </row>
    <row r="1938" spans="1:20" x14ac:dyDescent="0.45">
      <c r="A1938" s="285"/>
      <c r="B1938" s="285"/>
      <c r="C1938" s="285"/>
      <c r="D1938" s="23"/>
      <c r="E1938"/>
      <c r="F1938" s="280"/>
      <c r="G1938"/>
      <c r="H1938" s="280"/>
      <c r="I1938"/>
      <c r="J1938" s="574"/>
      <c r="K1938" s="419"/>
      <c r="L1938" s="280"/>
      <c r="M1938"/>
      <c r="N1938" s="280"/>
      <c r="O1938"/>
      <c r="P1938" s="280"/>
      <c r="S1938"/>
      <c r="T1938"/>
    </row>
    <row r="1939" spans="1:20" x14ac:dyDescent="0.45">
      <c r="A1939" s="285"/>
      <c r="B1939" s="285"/>
      <c r="C1939" s="285"/>
      <c r="D1939" s="23"/>
      <c r="E1939"/>
      <c r="F1939" s="280"/>
      <c r="G1939"/>
      <c r="H1939" s="280"/>
      <c r="I1939"/>
      <c r="J1939" s="574"/>
      <c r="K1939" s="419"/>
      <c r="L1939" s="280"/>
      <c r="M1939"/>
      <c r="N1939" s="280"/>
      <c r="O1939"/>
      <c r="P1939" s="280"/>
      <c r="S1939"/>
      <c r="T1939"/>
    </row>
    <row r="1940" spans="1:20" x14ac:dyDescent="0.45">
      <c r="A1940" s="285"/>
      <c r="B1940" s="285"/>
      <c r="C1940" s="285"/>
      <c r="D1940" s="23"/>
      <c r="E1940"/>
      <c r="F1940" s="280"/>
      <c r="G1940"/>
      <c r="H1940" s="280"/>
      <c r="I1940"/>
      <c r="J1940" s="574"/>
      <c r="K1940" s="419"/>
      <c r="L1940" s="280"/>
      <c r="M1940"/>
      <c r="N1940" s="280"/>
      <c r="O1940"/>
      <c r="P1940" s="280"/>
      <c r="S1940"/>
      <c r="T1940"/>
    </row>
    <row r="1941" spans="1:20" x14ac:dyDescent="0.45">
      <c r="A1941" s="285"/>
      <c r="B1941" s="285"/>
      <c r="C1941" s="285"/>
      <c r="D1941" s="23"/>
      <c r="E1941"/>
      <c r="F1941" s="280"/>
      <c r="G1941"/>
      <c r="H1941" s="280"/>
      <c r="I1941"/>
      <c r="J1941" s="574"/>
      <c r="K1941" s="419"/>
      <c r="L1941" s="280"/>
      <c r="M1941"/>
      <c r="N1941" s="280"/>
      <c r="O1941"/>
      <c r="P1941" s="280"/>
      <c r="S1941"/>
      <c r="T1941"/>
    </row>
    <row r="1942" spans="1:20" x14ac:dyDescent="0.45">
      <c r="A1942" s="285"/>
      <c r="B1942" s="285"/>
      <c r="C1942" s="285"/>
      <c r="D1942" s="23"/>
      <c r="E1942"/>
      <c r="F1942" s="280"/>
      <c r="G1942"/>
      <c r="H1942" s="280"/>
      <c r="I1942"/>
      <c r="J1942" s="574"/>
      <c r="K1942" s="419"/>
      <c r="L1942" s="280"/>
      <c r="M1942"/>
      <c r="N1942" s="280"/>
      <c r="O1942"/>
      <c r="P1942" s="280"/>
      <c r="S1942"/>
      <c r="T1942"/>
    </row>
    <row r="1943" spans="1:20" x14ac:dyDescent="0.45">
      <c r="A1943" s="285"/>
      <c r="B1943" s="285"/>
      <c r="C1943" s="285"/>
      <c r="D1943" s="23"/>
      <c r="E1943"/>
      <c r="F1943" s="280"/>
      <c r="G1943"/>
      <c r="H1943" s="280"/>
      <c r="I1943"/>
      <c r="J1943" s="574"/>
      <c r="K1943" s="419"/>
      <c r="L1943" s="280"/>
      <c r="M1943"/>
      <c r="N1943" s="280"/>
      <c r="O1943"/>
      <c r="P1943" s="280"/>
      <c r="S1943"/>
      <c r="T1943"/>
    </row>
    <row r="1944" spans="1:20" x14ac:dyDescent="0.45">
      <c r="A1944" s="285"/>
      <c r="B1944" s="285"/>
      <c r="C1944" s="285"/>
      <c r="D1944" s="23"/>
      <c r="E1944"/>
      <c r="F1944" s="280"/>
      <c r="G1944"/>
      <c r="H1944" s="280"/>
      <c r="I1944"/>
      <c r="J1944" s="574"/>
      <c r="K1944" s="419"/>
      <c r="L1944" s="280"/>
      <c r="M1944"/>
      <c r="N1944" s="280"/>
      <c r="O1944"/>
      <c r="P1944" s="280"/>
      <c r="S1944"/>
      <c r="T1944"/>
    </row>
    <row r="1945" spans="1:20" x14ac:dyDescent="0.45">
      <c r="A1945" s="285"/>
      <c r="B1945" s="285"/>
      <c r="C1945" s="285"/>
      <c r="D1945" s="23"/>
      <c r="E1945"/>
      <c r="F1945" s="280"/>
      <c r="G1945"/>
      <c r="H1945" s="280"/>
      <c r="I1945"/>
      <c r="J1945" s="574"/>
      <c r="K1945" s="419"/>
      <c r="L1945" s="280"/>
      <c r="M1945"/>
      <c r="N1945" s="280"/>
      <c r="O1945"/>
      <c r="P1945" s="280"/>
      <c r="S1945"/>
      <c r="T1945"/>
    </row>
    <row r="1946" spans="1:20" x14ac:dyDescent="0.45">
      <c r="A1946" s="285"/>
      <c r="B1946" s="285"/>
      <c r="C1946" s="285"/>
      <c r="D1946" s="23"/>
      <c r="E1946"/>
      <c r="F1946" s="280"/>
      <c r="G1946"/>
      <c r="H1946" s="280"/>
      <c r="I1946"/>
      <c r="J1946" s="574"/>
      <c r="K1946" s="419"/>
      <c r="L1946" s="280"/>
      <c r="M1946"/>
      <c r="N1946" s="280"/>
      <c r="O1946"/>
      <c r="P1946" s="280"/>
      <c r="S1946"/>
      <c r="T1946"/>
    </row>
    <row r="1947" spans="1:20" x14ac:dyDescent="0.45">
      <c r="A1947" s="285"/>
      <c r="B1947" s="285"/>
      <c r="C1947" s="285"/>
      <c r="D1947" s="23"/>
      <c r="E1947"/>
      <c r="F1947" s="280"/>
      <c r="G1947"/>
      <c r="H1947" s="280"/>
      <c r="I1947"/>
      <c r="J1947" s="574"/>
      <c r="K1947" s="419"/>
      <c r="L1947" s="280"/>
      <c r="M1947"/>
      <c r="N1947" s="280"/>
      <c r="O1947"/>
      <c r="P1947" s="280"/>
      <c r="S1947"/>
      <c r="T1947"/>
    </row>
    <row r="1948" spans="1:20" x14ac:dyDescent="0.45">
      <c r="A1948" s="285"/>
      <c r="B1948" s="285"/>
      <c r="C1948" s="285"/>
      <c r="D1948" s="23"/>
      <c r="E1948"/>
      <c r="F1948" s="280"/>
      <c r="G1948"/>
      <c r="H1948" s="280"/>
      <c r="I1948"/>
      <c r="J1948" s="574"/>
      <c r="K1948" s="419"/>
      <c r="L1948" s="280"/>
      <c r="M1948"/>
      <c r="N1948" s="280"/>
      <c r="O1948"/>
      <c r="P1948" s="280"/>
      <c r="S1948"/>
      <c r="T1948"/>
    </row>
    <row r="1949" spans="1:20" x14ac:dyDescent="0.45">
      <c r="A1949" s="285"/>
      <c r="B1949" s="285"/>
      <c r="C1949" s="285"/>
      <c r="D1949" s="23"/>
      <c r="E1949"/>
      <c r="F1949" s="280"/>
      <c r="G1949"/>
      <c r="H1949" s="280"/>
      <c r="I1949"/>
      <c r="J1949" s="574"/>
      <c r="K1949" s="419"/>
      <c r="L1949" s="280"/>
      <c r="M1949"/>
      <c r="N1949" s="280"/>
      <c r="O1949"/>
      <c r="P1949" s="280"/>
      <c r="S1949"/>
      <c r="T1949"/>
    </row>
    <row r="1950" spans="1:20" x14ac:dyDescent="0.45">
      <c r="A1950" s="285"/>
      <c r="B1950" s="285"/>
      <c r="C1950" s="285"/>
      <c r="D1950" s="23"/>
      <c r="E1950"/>
      <c r="F1950" s="280"/>
      <c r="G1950"/>
      <c r="H1950" s="280"/>
      <c r="I1950"/>
      <c r="J1950" s="574"/>
      <c r="K1950" s="419"/>
      <c r="L1950" s="280"/>
      <c r="M1950"/>
      <c r="N1950" s="280"/>
      <c r="O1950"/>
      <c r="P1950" s="280"/>
      <c r="S1950"/>
      <c r="T1950"/>
    </row>
    <row r="1951" spans="1:20" x14ac:dyDescent="0.45">
      <c r="A1951" s="285"/>
      <c r="B1951" s="285"/>
      <c r="C1951" s="285"/>
      <c r="D1951" s="23"/>
      <c r="E1951"/>
      <c r="F1951" s="280"/>
      <c r="G1951"/>
      <c r="H1951" s="280"/>
      <c r="I1951"/>
      <c r="J1951" s="574"/>
      <c r="K1951" s="419"/>
      <c r="L1951" s="280"/>
      <c r="M1951"/>
      <c r="N1951" s="280"/>
      <c r="O1951"/>
      <c r="P1951" s="280"/>
      <c r="S1951"/>
      <c r="T1951"/>
    </row>
    <row r="1952" spans="1:20" x14ac:dyDescent="0.45">
      <c r="A1952" s="285"/>
      <c r="B1952" s="285"/>
      <c r="C1952" s="285"/>
      <c r="D1952" s="23"/>
      <c r="E1952"/>
      <c r="F1952" s="280"/>
      <c r="G1952"/>
      <c r="H1952" s="280"/>
      <c r="I1952"/>
      <c r="J1952" s="574"/>
      <c r="K1952" s="419"/>
      <c r="L1952" s="280"/>
      <c r="M1952"/>
      <c r="N1952" s="280"/>
      <c r="O1952"/>
      <c r="P1952" s="280"/>
      <c r="S1952"/>
      <c r="T1952"/>
    </row>
    <row r="1953" spans="1:20" x14ac:dyDescent="0.45">
      <c r="A1953" s="285"/>
      <c r="B1953" s="285"/>
      <c r="C1953" s="285"/>
      <c r="D1953" s="23"/>
      <c r="E1953"/>
      <c r="F1953" s="280"/>
      <c r="G1953"/>
      <c r="H1953" s="280"/>
      <c r="I1953"/>
      <c r="J1953" s="574"/>
      <c r="K1953" s="419"/>
      <c r="L1953" s="280"/>
      <c r="M1953"/>
      <c r="N1953" s="280"/>
      <c r="O1953"/>
      <c r="P1953" s="280"/>
      <c r="S1953"/>
      <c r="T1953"/>
    </row>
    <row r="1954" spans="1:20" x14ac:dyDescent="0.45">
      <c r="A1954" s="285"/>
      <c r="B1954" s="285"/>
      <c r="C1954" s="285"/>
      <c r="D1954" s="23"/>
      <c r="E1954"/>
      <c r="F1954" s="280"/>
      <c r="G1954"/>
      <c r="H1954" s="280"/>
      <c r="I1954"/>
      <c r="J1954" s="574"/>
      <c r="K1954" s="419"/>
      <c r="L1954" s="280"/>
      <c r="M1954"/>
      <c r="N1954" s="280"/>
      <c r="O1954"/>
      <c r="P1954" s="280"/>
      <c r="S1954"/>
      <c r="T1954"/>
    </row>
    <row r="1955" spans="1:20" x14ac:dyDescent="0.45">
      <c r="A1955" s="285"/>
      <c r="B1955" s="285"/>
      <c r="C1955" s="285"/>
      <c r="D1955" s="23"/>
      <c r="E1955"/>
      <c r="F1955" s="280"/>
      <c r="G1955"/>
      <c r="H1955" s="280"/>
      <c r="I1955"/>
      <c r="J1955" s="574"/>
      <c r="K1955" s="419"/>
      <c r="L1955" s="280"/>
      <c r="M1955"/>
      <c r="N1955" s="280"/>
      <c r="O1955"/>
      <c r="P1955" s="280"/>
      <c r="S1955"/>
      <c r="T1955"/>
    </row>
    <row r="1956" spans="1:20" x14ac:dyDescent="0.45">
      <c r="A1956" s="285"/>
      <c r="B1956" s="285"/>
      <c r="C1956" s="285"/>
      <c r="D1956" s="23"/>
      <c r="E1956"/>
      <c r="F1956" s="280"/>
      <c r="G1956"/>
      <c r="H1956" s="280"/>
      <c r="I1956"/>
      <c r="J1956" s="574"/>
      <c r="K1956" s="419"/>
      <c r="L1956" s="280"/>
      <c r="M1956"/>
      <c r="N1956" s="280"/>
      <c r="O1956"/>
      <c r="P1956" s="280"/>
      <c r="S1956"/>
      <c r="T1956"/>
    </row>
    <row r="1957" spans="1:20" x14ac:dyDescent="0.45">
      <c r="A1957" s="285"/>
      <c r="B1957" s="285"/>
      <c r="C1957" s="285"/>
      <c r="D1957" s="23"/>
      <c r="E1957"/>
      <c r="F1957" s="280"/>
      <c r="G1957"/>
      <c r="H1957" s="280"/>
      <c r="I1957"/>
      <c r="J1957" s="574"/>
      <c r="K1957" s="419"/>
      <c r="L1957" s="280"/>
      <c r="M1957"/>
      <c r="N1957" s="280"/>
      <c r="O1957"/>
      <c r="P1957" s="280"/>
      <c r="S1957"/>
      <c r="T1957"/>
    </row>
    <row r="1958" spans="1:20" x14ac:dyDescent="0.45">
      <c r="A1958" s="285"/>
      <c r="B1958" s="285"/>
      <c r="C1958" s="285"/>
      <c r="D1958" s="23"/>
      <c r="E1958"/>
      <c r="F1958" s="280"/>
      <c r="G1958"/>
      <c r="H1958" s="280"/>
      <c r="I1958"/>
      <c r="J1958" s="574"/>
      <c r="K1958" s="419"/>
      <c r="L1958" s="280"/>
      <c r="M1958"/>
      <c r="N1958" s="280"/>
      <c r="O1958"/>
      <c r="P1958" s="280"/>
      <c r="S1958"/>
      <c r="T1958"/>
    </row>
    <row r="1959" spans="1:20" x14ac:dyDescent="0.45">
      <c r="A1959" s="285"/>
      <c r="B1959" s="285"/>
      <c r="C1959" s="285"/>
      <c r="D1959" s="23"/>
      <c r="E1959"/>
      <c r="F1959" s="280"/>
      <c r="G1959"/>
      <c r="H1959" s="280"/>
      <c r="I1959"/>
      <c r="J1959" s="574"/>
      <c r="K1959" s="419"/>
      <c r="L1959" s="280"/>
      <c r="M1959"/>
      <c r="N1959" s="280"/>
      <c r="O1959"/>
      <c r="P1959" s="280"/>
      <c r="S1959"/>
      <c r="T1959"/>
    </row>
    <row r="1960" spans="1:20" x14ac:dyDescent="0.45">
      <c r="A1960" s="285"/>
      <c r="B1960" s="285"/>
      <c r="C1960" s="285"/>
      <c r="D1960" s="23"/>
      <c r="E1960"/>
      <c r="F1960" s="280"/>
      <c r="G1960"/>
      <c r="H1960" s="280"/>
      <c r="I1960"/>
      <c r="J1960" s="574"/>
      <c r="K1960" s="419"/>
      <c r="L1960" s="280"/>
      <c r="M1960"/>
      <c r="N1960" s="280"/>
      <c r="O1960"/>
      <c r="P1960" s="280"/>
      <c r="S1960"/>
      <c r="T1960"/>
    </row>
    <row r="1961" spans="1:20" x14ac:dyDescent="0.45">
      <c r="A1961" s="285"/>
      <c r="B1961" s="285"/>
      <c r="C1961" s="285"/>
      <c r="D1961" s="23"/>
      <c r="E1961"/>
      <c r="F1961" s="280"/>
      <c r="G1961"/>
      <c r="H1961" s="280"/>
      <c r="I1961"/>
      <c r="J1961" s="574"/>
      <c r="K1961" s="419"/>
      <c r="L1961" s="280"/>
      <c r="M1961"/>
      <c r="N1961" s="280"/>
      <c r="O1961"/>
      <c r="P1961" s="280"/>
      <c r="S1961"/>
      <c r="T1961"/>
    </row>
    <row r="1962" spans="1:20" x14ac:dyDescent="0.45">
      <c r="A1962" s="285"/>
      <c r="B1962" s="285"/>
      <c r="C1962" s="285"/>
      <c r="D1962" s="23"/>
      <c r="E1962"/>
      <c r="F1962" s="280"/>
      <c r="G1962"/>
      <c r="H1962" s="280"/>
      <c r="I1962"/>
      <c r="J1962" s="574"/>
      <c r="K1962" s="419"/>
      <c r="L1962" s="280"/>
      <c r="M1962"/>
      <c r="N1962" s="280"/>
      <c r="O1962"/>
      <c r="P1962" s="280"/>
      <c r="S1962"/>
      <c r="T1962"/>
    </row>
    <row r="1963" spans="1:20" x14ac:dyDescent="0.45">
      <c r="A1963" s="285"/>
      <c r="B1963" s="285"/>
      <c r="C1963" s="285"/>
      <c r="D1963" s="23"/>
      <c r="E1963"/>
      <c r="F1963" s="280"/>
      <c r="G1963"/>
      <c r="H1963" s="280"/>
      <c r="I1963"/>
      <c r="J1963" s="574"/>
      <c r="K1963" s="419"/>
      <c r="L1963" s="280"/>
      <c r="M1963"/>
      <c r="N1963" s="280"/>
      <c r="O1963"/>
      <c r="P1963" s="280"/>
      <c r="S1963"/>
      <c r="T1963"/>
    </row>
    <row r="1964" spans="1:20" x14ac:dyDescent="0.45">
      <c r="A1964" s="285"/>
      <c r="B1964" s="285"/>
      <c r="C1964" s="285"/>
      <c r="D1964" s="23"/>
      <c r="E1964"/>
      <c r="F1964" s="280"/>
      <c r="G1964"/>
      <c r="H1964" s="280"/>
      <c r="I1964"/>
      <c r="J1964" s="574"/>
      <c r="K1964" s="419"/>
      <c r="L1964" s="280"/>
      <c r="M1964"/>
      <c r="N1964" s="280"/>
      <c r="O1964"/>
      <c r="P1964" s="280"/>
      <c r="S1964"/>
      <c r="T1964"/>
    </row>
    <row r="1965" spans="1:20" x14ac:dyDescent="0.45">
      <c r="A1965" s="285"/>
      <c r="B1965" s="285"/>
      <c r="C1965" s="285"/>
      <c r="D1965" s="23"/>
      <c r="E1965"/>
      <c r="F1965" s="280"/>
      <c r="G1965"/>
      <c r="H1965" s="280"/>
      <c r="I1965"/>
      <c r="J1965" s="574"/>
      <c r="K1965" s="419"/>
      <c r="L1965" s="280"/>
      <c r="M1965"/>
      <c r="N1965" s="280"/>
      <c r="O1965"/>
      <c r="P1965" s="280"/>
      <c r="S1965"/>
      <c r="T1965"/>
    </row>
    <row r="1966" spans="1:20" x14ac:dyDescent="0.45">
      <c r="A1966" s="285"/>
      <c r="B1966" s="285"/>
      <c r="C1966" s="285"/>
      <c r="D1966" s="23"/>
      <c r="E1966"/>
      <c r="F1966" s="280"/>
      <c r="G1966"/>
      <c r="H1966" s="280"/>
      <c r="I1966"/>
      <c r="J1966" s="574"/>
      <c r="K1966" s="419"/>
      <c r="L1966" s="280"/>
      <c r="M1966"/>
      <c r="N1966" s="280"/>
      <c r="O1966"/>
      <c r="P1966" s="280"/>
      <c r="S1966"/>
      <c r="T1966"/>
    </row>
    <row r="1967" spans="1:20" x14ac:dyDescent="0.45">
      <c r="A1967" s="285"/>
      <c r="B1967" s="285"/>
      <c r="C1967" s="285"/>
      <c r="D1967" s="23"/>
      <c r="E1967"/>
      <c r="F1967" s="280"/>
      <c r="G1967"/>
      <c r="H1967" s="280"/>
      <c r="I1967"/>
      <c r="J1967" s="574"/>
      <c r="K1967" s="419"/>
      <c r="L1967" s="280"/>
      <c r="M1967"/>
      <c r="N1967" s="280"/>
      <c r="O1967"/>
      <c r="P1967" s="280"/>
      <c r="S1967"/>
      <c r="T1967"/>
    </row>
    <row r="1968" spans="1:20" x14ac:dyDescent="0.45">
      <c r="A1968" s="285"/>
      <c r="B1968" s="285"/>
      <c r="C1968" s="285"/>
      <c r="D1968" s="23"/>
      <c r="E1968"/>
      <c r="F1968" s="280"/>
      <c r="G1968"/>
      <c r="H1968" s="280"/>
      <c r="I1968"/>
      <c r="J1968" s="574"/>
      <c r="K1968" s="419"/>
      <c r="L1968" s="280"/>
      <c r="M1968"/>
      <c r="N1968" s="280"/>
      <c r="O1968"/>
      <c r="P1968" s="280"/>
      <c r="S1968"/>
      <c r="T1968"/>
    </row>
    <row r="1969" spans="1:20" x14ac:dyDescent="0.45">
      <c r="A1969" s="285"/>
      <c r="B1969" s="285"/>
      <c r="C1969" s="285"/>
      <c r="D1969" s="23"/>
      <c r="E1969"/>
      <c r="F1969" s="280"/>
      <c r="G1969"/>
      <c r="H1969" s="280"/>
      <c r="I1969"/>
      <c r="J1969" s="574"/>
      <c r="K1969" s="419"/>
      <c r="L1969" s="280"/>
      <c r="M1969"/>
      <c r="N1969" s="280"/>
      <c r="O1969"/>
      <c r="P1969" s="280"/>
      <c r="S1969"/>
      <c r="T1969"/>
    </row>
    <row r="1970" spans="1:20" x14ac:dyDescent="0.45">
      <c r="A1970" s="285"/>
      <c r="B1970" s="285"/>
      <c r="C1970" s="285"/>
      <c r="D1970" s="23"/>
      <c r="E1970"/>
      <c r="F1970" s="280"/>
      <c r="G1970"/>
      <c r="H1970" s="280"/>
      <c r="I1970"/>
      <c r="J1970" s="574"/>
      <c r="K1970" s="419"/>
      <c r="L1970" s="280"/>
      <c r="M1970"/>
      <c r="N1970" s="280"/>
      <c r="O1970"/>
      <c r="P1970" s="280"/>
      <c r="S1970"/>
      <c r="T1970"/>
    </row>
    <row r="1971" spans="1:20" x14ac:dyDescent="0.45">
      <c r="A1971" s="285"/>
      <c r="B1971" s="285"/>
      <c r="C1971" s="285"/>
      <c r="D1971" s="23"/>
      <c r="E1971"/>
      <c r="F1971" s="280"/>
      <c r="G1971"/>
      <c r="H1971" s="280"/>
      <c r="I1971"/>
      <c r="J1971" s="574"/>
      <c r="K1971" s="419"/>
      <c r="L1971" s="280"/>
      <c r="M1971"/>
      <c r="N1971" s="280"/>
      <c r="O1971"/>
      <c r="P1971" s="280"/>
      <c r="S1971"/>
      <c r="T1971"/>
    </row>
    <row r="1972" spans="1:20" x14ac:dyDescent="0.45">
      <c r="A1972" s="285"/>
      <c r="B1972" s="285"/>
      <c r="C1972" s="285"/>
      <c r="D1972" s="23"/>
      <c r="E1972"/>
      <c r="F1972" s="280"/>
      <c r="G1972"/>
      <c r="H1972" s="280"/>
      <c r="I1972"/>
      <c r="J1972" s="574"/>
      <c r="K1972" s="419"/>
      <c r="L1972" s="280"/>
      <c r="M1972"/>
      <c r="N1972" s="280"/>
      <c r="O1972"/>
      <c r="P1972" s="280"/>
      <c r="S1972"/>
      <c r="T1972"/>
    </row>
    <row r="1973" spans="1:20" x14ac:dyDescent="0.45">
      <c r="A1973" s="285"/>
      <c r="B1973" s="285"/>
      <c r="C1973" s="285"/>
      <c r="D1973" s="23"/>
      <c r="E1973"/>
      <c r="F1973" s="280"/>
      <c r="G1973"/>
      <c r="H1973" s="280"/>
      <c r="I1973"/>
      <c r="J1973" s="574"/>
      <c r="K1973" s="419"/>
      <c r="L1973" s="280"/>
      <c r="M1973"/>
      <c r="N1973" s="280"/>
      <c r="O1973"/>
      <c r="P1973" s="280"/>
      <c r="S1973"/>
      <c r="T1973"/>
    </row>
    <row r="1974" spans="1:20" x14ac:dyDescent="0.45">
      <c r="A1974" s="285"/>
      <c r="B1974" s="285"/>
      <c r="C1974" s="285"/>
      <c r="D1974" s="23"/>
      <c r="E1974"/>
      <c r="F1974" s="280"/>
      <c r="G1974"/>
      <c r="H1974" s="280"/>
      <c r="I1974"/>
      <c r="J1974" s="574"/>
      <c r="K1974" s="419"/>
      <c r="L1974" s="280"/>
      <c r="M1974"/>
      <c r="N1974" s="280"/>
      <c r="O1974"/>
      <c r="P1974" s="280"/>
      <c r="S1974"/>
      <c r="T1974"/>
    </row>
    <row r="1975" spans="1:20" x14ac:dyDescent="0.45">
      <c r="A1975" s="285"/>
      <c r="B1975" s="285"/>
      <c r="C1975" s="285"/>
      <c r="D1975" s="23"/>
      <c r="E1975"/>
      <c r="F1975" s="280"/>
      <c r="G1975"/>
      <c r="H1975" s="280"/>
      <c r="I1975"/>
      <c r="J1975" s="574"/>
      <c r="K1975" s="419"/>
      <c r="L1975" s="280"/>
      <c r="M1975"/>
      <c r="N1975" s="280"/>
      <c r="O1975"/>
      <c r="P1975" s="280"/>
      <c r="S1975"/>
      <c r="T1975"/>
    </row>
    <row r="1976" spans="1:20" x14ac:dyDescent="0.45">
      <c r="A1976" s="285"/>
      <c r="B1976" s="285"/>
      <c r="C1976" s="285"/>
      <c r="D1976" s="23"/>
      <c r="E1976"/>
      <c r="F1976" s="280"/>
      <c r="G1976"/>
      <c r="H1976" s="280"/>
      <c r="I1976"/>
      <c r="J1976" s="574"/>
      <c r="K1976" s="419"/>
      <c r="L1976" s="280"/>
      <c r="M1976"/>
      <c r="N1976" s="280"/>
      <c r="O1976"/>
      <c r="P1976" s="280"/>
      <c r="S1976"/>
      <c r="T1976"/>
    </row>
    <row r="1977" spans="1:20" x14ac:dyDescent="0.45">
      <c r="A1977" s="285"/>
      <c r="B1977" s="285"/>
      <c r="C1977" s="285"/>
      <c r="D1977" s="23"/>
      <c r="E1977"/>
      <c r="F1977" s="280"/>
      <c r="G1977"/>
      <c r="H1977" s="280"/>
      <c r="I1977"/>
      <c r="J1977" s="574"/>
      <c r="K1977" s="419"/>
      <c r="L1977" s="280"/>
      <c r="M1977"/>
      <c r="N1977" s="280"/>
      <c r="O1977"/>
      <c r="P1977" s="280"/>
      <c r="S1977"/>
      <c r="T1977"/>
    </row>
    <row r="1978" spans="1:20" x14ac:dyDescent="0.45">
      <c r="A1978" s="285"/>
      <c r="B1978" s="285"/>
      <c r="C1978" s="285"/>
      <c r="D1978" s="23"/>
      <c r="E1978"/>
      <c r="F1978" s="280"/>
      <c r="G1978"/>
      <c r="H1978" s="280"/>
      <c r="I1978"/>
      <c r="J1978" s="574"/>
      <c r="K1978" s="419"/>
      <c r="L1978" s="280"/>
      <c r="M1978"/>
      <c r="N1978" s="280"/>
      <c r="O1978"/>
      <c r="P1978" s="280"/>
      <c r="S1978"/>
      <c r="T1978"/>
    </row>
    <row r="1979" spans="1:20" x14ac:dyDescent="0.45">
      <c r="A1979" s="285"/>
      <c r="B1979" s="285"/>
      <c r="C1979" s="285"/>
      <c r="D1979" s="23"/>
      <c r="E1979"/>
      <c r="F1979" s="280"/>
      <c r="G1979"/>
      <c r="H1979" s="280"/>
      <c r="I1979"/>
      <c r="J1979" s="574"/>
      <c r="K1979" s="419"/>
      <c r="L1979" s="280"/>
      <c r="M1979"/>
      <c r="N1979" s="280"/>
      <c r="O1979"/>
      <c r="P1979" s="280"/>
      <c r="S1979"/>
      <c r="T1979"/>
    </row>
    <row r="1980" spans="1:20" x14ac:dyDescent="0.45">
      <c r="A1980" s="285"/>
      <c r="B1980" s="285"/>
      <c r="C1980" s="285"/>
      <c r="D1980" s="23"/>
      <c r="E1980"/>
      <c r="F1980" s="280"/>
      <c r="G1980"/>
      <c r="H1980" s="280"/>
      <c r="I1980"/>
      <c r="J1980" s="574"/>
      <c r="K1980" s="419"/>
      <c r="L1980" s="280"/>
      <c r="M1980"/>
      <c r="N1980" s="280"/>
      <c r="O1980"/>
      <c r="P1980" s="280"/>
      <c r="S1980"/>
      <c r="T1980"/>
    </row>
    <row r="1981" spans="1:20" x14ac:dyDescent="0.45">
      <c r="A1981" s="285"/>
      <c r="B1981" s="285"/>
      <c r="C1981" s="285"/>
      <c r="D1981" s="23"/>
      <c r="E1981"/>
      <c r="F1981" s="280"/>
      <c r="G1981"/>
      <c r="H1981" s="280"/>
      <c r="I1981"/>
      <c r="J1981" s="574"/>
      <c r="K1981" s="419"/>
      <c r="L1981" s="280"/>
      <c r="M1981"/>
      <c r="N1981" s="280"/>
      <c r="O1981"/>
      <c r="P1981" s="280"/>
      <c r="S1981"/>
      <c r="T1981"/>
    </row>
    <row r="1982" spans="1:20" x14ac:dyDescent="0.45">
      <c r="A1982" s="285"/>
      <c r="B1982" s="285"/>
      <c r="C1982" s="285"/>
      <c r="D1982" s="23"/>
      <c r="E1982"/>
      <c r="F1982" s="280"/>
      <c r="G1982"/>
      <c r="H1982" s="280"/>
      <c r="I1982"/>
      <c r="J1982" s="574"/>
      <c r="K1982" s="419"/>
      <c r="L1982" s="280"/>
      <c r="M1982"/>
      <c r="N1982" s="280"/>
      <c r="O1982"/>
      <c r="P1982" s="280"/>
      <c r="S1982"/>
      <c r="T1982"/>
    </row>
    <row r="1983" spans="1:20" x14ac:dyDescent="0.45">
      <c r="A1983" s="285"/>
      <c r="B1983" s="285"/>
      <c r="C1983" s="285"/>
      <c r="D1983" s="23"/>
      <c r="E1983"/>
      <c r="F1983" s="280"/>
      <c r="G1983"/>
      <c r="H1983" s="280"/>
      <c r="I1983"/>
      <c r="J1983" s="574"/>
      <c r="K1983" s="419"/>
      <c r="L1983" s="280"/>
      <c r="M1983"/>
      <c r="N1983" s="280"/>
      <c r="O1983"/>
      <c r="P1983" s="280"/>
      <c r="S1983"/>
      <c r="T1983"/>
    </row>
    <row r="1984" spans="1:20" x14ac:dyDescent="0.45">
      <c r="A1984" s="285"/>
      <c r="B1984" s="285"/>
      <c r="C1984" s="285"/>
      <c r="D1984" s="23"/>
      <c r="E1984"/>
      <c r="F1984" s="280"/>
      <c r="G1984"/>
      <c r="H1984" s="280"/>
      <c r="I1984"/>
      <c r="J1984" s="574"/>
      <c r="K1984" s="419"/>
      <c r="L1984" s="280"/>
      <c r="M1984"/>
      <c r="N1984" s="280"/>
      <c r="O1984"/>
      <c r="P1984" s="280"/>
      <c r="S1984"/>
      <c r="T1984"/>
    </row>
    <row r="1985" spans="1:20" x14ac:dyDescent="0.45">
      <c r="A1985" s="285"/>
      <c r="B1985" s="285"/>
      <c r="C1985" s="285"/>
      <c r="D1985" s="23"/>
      <c r="E1985"/>
      <c r="F1985" s="280"/>
      <c r="G1985"/>
      <c r="H1985" s="280"/>
      <c r="I1985"/>
      <c r="J1985" s="574"/>
      <c r="K1985" s="419"/>
      <c r="L1985" s="280"/>
      <c r="M1985"/>
      <c r="N1985" s="280"/>
      <c r="O1985"/>
      <c r="P1985" s="280"/>
      <c r="S1985"/>
      <c r="T1985"/>
    </row>
    <row r="1986" spans="1:20" x14ac:dyDescent="0.45">
      <c r="A1986" s="285"/>
      <c r="B1986" s="285"/>
      <c r="C1986" s="285"/>
      <c r="D1986" s="23"/>
      <c r="E1986"/>
      <c r="F1986" s="280"/>
      <c r="G1986"/>
      <c r="H1986" s="280"/>
      <c r="I1986"/>
      <c r="J1986" s="574"/>
      <c r="K1986" s="419"/>
      <c r="L1986" s="280"/>
      <c r="M1986"/>
      <c r="N1986" s="280"/>
      <c r="O1986"/>
      <c r="P1986" s="280"/>
      <c r="S1986"/>
      <c r="T1986"/>
    </row>
    <row r="1987" spans="1:20" x14ac:dyDescent="0.45">
      <c r="A1987" s="285"/>
      <c r="B1987" s="285"/>
      <c r="C1987" s="285"/>
      <c r="D1987" s="23"/>
      <c r="E1987"/>
      <c r="F1987" s="280"/>
      <c r="G1987"/>
      <c r="H1987" s="280"/>
      <c r="I1987"/>
      <c r="J1987" s="574"/>
      <c r="K1987" s="419"/>
      <c r="L1987" s="280"/>
      <c r="M1987"/>
      <c r="N1987" s="280"/>
      <c r="O1987"/>
      <c r="P1987" s="280"/>
      <c r="S1987"/>
      <c r="T1987"/>
    </row>
    <row r="1988" spans="1:20" x14ac:dyDescent="0.45">
      <c r="A1988" s="285"/>
      <c r="B1988" s="285"/>
      <c r="C1988" s="285"/>
      <c r="D1988" s="23"/>
      <c r="E1988"/>
      <c r="F1988" s="280"/>
      <c r="G1988"/>
      <c r="H1988" s="280"/>
      <c r="I1988"/>
      <c r="J1988" s="574"/>
      <c r="K1988" s="419"/>
      <c r="L1988" s="280"/>
      <c r="M1988"/>
      <c r="N1988" s="280"/>
      <c r="O1988"/>
      <c r="P1988" s="280"/>
      <c r="S1988"/>
      <c r="T1988"/>
    </row>
    <row r="1989" spans="1:20" x14ac:dyDescent="0.45">
      <c r="A1989" s="285"/>
      <c r="B1989" s="285"/>
      <c r="C1989" s="285"/>
      <c r="D1989" s="23"/>
      <c r="E1989"/>
      <c r="F1989" s="280"/>
      <c r="G1989"/>
      <c r="H1989" s="280"/>
      <c r="I1989"/>
      <c r="J1989" s="574"/>
      <c r="K1989" s="419"/>
      <c r="L1989" s="280"/>
      <c r="M1989"/>
      <c r="N1989" s="280"/>
      <c r="O1989"/>
      <c r="P1989" s="280"/>
      <c r="S1989"/>
      <c r="T1989"/>
    </row>
    <row r="1990" spans="1:20" x14ac:dyDescent="0.45">
      <c r="A1990" s="285"/>
      <c r="B1990" s="285"/>
      <c r="C1990" s="285"/>
      <c r="D1990" s="23"/>
      <c r="E1990"/>
      <c r="F1990" s="280"/>
      <c r="G1990"/>
      <c r="H1990" s="280"/>
      <c r="I1990"/>
      <c r="J1990" s="574"/>
      <c r="K1990" s="419"/>
      <c r="L1990" s="280"/>
      <c r="M1990"/>
      <c r="N1990" s="280"/>
      <c r="O1990"/>
      <c r="P1990" s="280"/>
      <c r="S1990"/>
      <c r="T1990"/>
    </row>
    <row r="1991" spans="1:20" x14ac:dyDescent="0.45">
      <c r="A1991" s="285"/>
      <c r="B1991" s="285"/>
      <c r="C1991" s="285"/>
      <c r="D1991" s="23"/>
      <c r="E1991"/>
      <c r="F1991" s="280"/>
      <c r="G1991"/>
      <c r="H1991" s="280"/>
      <c r="I1991"/>
      <c r="J1991" s="574"/>
      <c r="K1991" s="419"/>
      <c r="L1991" s="280"/>
      <c r="M1991"/>
      <c r="N1991" s="280"/>
      <c r="O1991"/>
      <c r="P1991" s="280"/>
      <c r="S1991"/>
      <c r="T1991"/>
    </row>
    <row r="1992" spans="1:20" x14ac:dyDescent="0.45">
      <c r="A1992" s="285"/>
      <c r="B1992" s="285"/>
      <c r="C1992" s="285"/>
      <c r="D1992" s="23"/>
      <c r="E1992"/>
      <c r="F1992" s="280"/>
      <c r="G1992"/>
      <c r="H1992" s="280"/>
      <c r="I1992"/>
      <c r="J1992" s="574"/>
      <c r="K1992" s="419"/>
      <c r="L1992" s="280"/>
      <c r="M1992"/>
      <c r="N1992" s="280"/>
      <c r="O1992"/>
      <c r="P1992" s="280"/>
      <c r="S1992"/>
      <c r="T1992"/>
    </row>
    <row r="1993" spans="1:20" x14ac:dyDescent="0.45">
      <c r="A1993" s="285"/>
      <c r="B1993" s="285"/>
      <c r="C1993" s="285"/>
      <c r="D1993" s="23"/>
      <c r="E1993"/>
      <c r="F1993" s="280"/>
      <c r="G1993"/>
      <c r="H1993" s="280"/>
      <c r="I1993"/>
      <c r="J1993" s="574"/>
      <c r="K1993" s="419"/>
      <c r="L1993" s="280"/>
      <c r="M1993"/>
      <c r="N1993" s="280"/>
      <c r="O1993"/>
      <c r="P1993" s="280"/>
      <c r="S1993"/>
      <c r="T1993"/>
    </row>
    <row r="1994" spans="1:20" x14ac:dyDescent="0.45">
      <c r="A1994" s="285"/>
      <c r="B1994" s="285"/>
      <c r="C1994" s="285"/>
      <c r="D1994" s="23"/>
      <c r="E1994"/>
      <c r="F1994" s="280"/>
      <c r="G1994"/>
      <c r="H1994" s="280"/>
      <c r="I1994"/>
      <c r="J1994" s="574"/>
      <c r="K1994" s="419"/>
      <c r="L1994" s="280"/>
      <c r="M1994"/>
      <c r="N1994" s="280"/>
      <c r="O1994"/>
      <c r="P1994" s="280"/>
      <c r="S1994"/>
      <c r="T1994"/>
    </row>
    <row r="1995" spans="1:20" x14ac:dyDescent="0.45">
      <c r="A1995" s="285"/>
      <c r="B1995" s="285"/>
      <c r="C1995" s="285"/>
      <c r="D1995" s="23"/>
      <c r="E1995"/>
      <c r="F1995" s="280"/>
      <c r="G1995"/>
      <c r="H1995" s="280"/>
      <c r="I1995"/>
      <c r="J1995" s="574"/>
      <c r="K1995" s="419"/>
      <c r="L1995" s="280"/>
      <c r="M1995"/>
      <c r="N1995" s="280"/>
      <c r="O1995"/>
      <c r="P1995" s="280"/>
      <c r="S1995"/>
      <c r="T1995"/>
    </row>
    <row r="1996" spans="1:20" x14ac:dyDescent="0.45">
      <c r="A1996" s="285"/>
      <c r="B1996" s="285"/>
      <c r="C1996" s="285"/>
      <c r="D1996" s="23"/>
      <c r="E1996"/>
      <c r="F1996" s="280"/>
      <c r="G1996"/>
      <c r="H1996" s="280"/>
      <c r="I1996"/>
      <c r="J1996" s="574"/>
      <c r="K1996" s="419"/>
      <c r="L1996" s="280"/>
      <c r="M1996"/>
      <c r="N1996" s="280"/>
      <c r="O1996"/>
      <c r="P1996" s="280"/>
      <c r="S1996"/>
      <c r="T1996"/>
    </row>
    <row r="1997" spans="1:20" x14ac:dyDescent="0.45">
      <c r="A1997" s="285"/>
      <c r="B1997" s="285"/>
      <c r="C1997" s="285"/>
      <c r="D1997" s="23"/>
      <c r="E1997"/>
      <c r="F1997" s="280"/>
      <c r="G1997"/>
      <c r="H1997" s="280"/>
      <c r="I1997"/>
      <c r="J1997" s="574"/>
      <c r="K1997" s="419"/>
      <c r="L1997" s="280"/>
      <c r="M1997"/>
      <c r="N1997" s="280"/>
      <c r="O1997"/>
      <c r="P1997" s="280"/>
      <c r="S1997"/>
      <c r="T1997"/>
    </row>
    <row r="1998" spans="1:20" x14ac:dyDescent="0.45">
      <c r="A1998" s="285"/>
      <c r="B1998" s="285"/>
      <c r="C1998" s="285"/>
      <c r="D1998" s="23"/>
      <c r="E1998"/>
      <c r="F1998" s="280"/>
      <c r="G1998"/>
      <c r="H1998" s="280"/>
      <c r="I1998"/>
      <c r="J1998" s="574"/>
      <c r="K1998" s="419"/>
      <c r="L1998" s="280"/>
      <c r="M1998"/>
      <c r="N1998" s="280"/>
      <c r="O1998"/>
      <c r="P1998" s="280"/>
      <c r="S1998"/>
      <c r="T1998"/>
    </row>
    <row r="1999" spans="1:20" x14ac:dyDescent="0.45">
      <c r="A1999" s="285"/>
      <c r="B1999" s="285"/>
      <c r="C1999" s="285"/>
      <c r="D1999" s="23"/>
      <c r="E1999"/>
      <c r="F1999" s="280"/>
      <c r="G1999"/>
      <c r="H1999" s="280"/>
      <c r="I1999"/>
      <c r="J1999" s="574"/>
      <c r="K1999" s="419"/>
      <c r="L1999" s="280"/>
      <c r="M1999"/>
      <c r="N1999" s="280"/>
      <c r="O1999"/>
      <c r="P1999" s="280"/>
      <c r="S1999"/>
      <c r="T1999"/>
    </row>
    <row r="2000" spans="1:20" x14ac:dyDescent="0.45">
      <c r="A2000" s="285"/>
      <c r="B2000" s="285"/>
      <c r="C2000" s="285"/>
      <c r="D2000" s="23"/>
      <c r="E2000"/>
      <c r="F2000" s="280"/>
      <c r="G2000"/>
      <c r="H2000" s="280"/>
      <c r="I2000"/>
      <c r="J2000" s="574"/>
      <c r="K2000" s="419"/>
      <c r="L2000" s="280"/>
      <c r="M2000"/>
      <c r="N2000" s="280"/>
      <c r="O2000"/>
      <c r="P2000" s="280"/>
      <c r="S2000"/>
      <c r="T2000"/>
    </row>
    <row r="2001" spans="1:20" x14ac:dyDescent="0.45">
      <c r="A2001" s="285"/>
      <c r="B2001" s="285"/>
      <c r="C2001" s="285"/>
      <c r="D2001" s="23"/>
      <c r="E2001"/>
      <c r="F2001" s="280"/>
      <c r="G2001"/>
      <c r="H2001" s="280"/>
      <c r="I2001"/>
      <c r="J2001" s="574"/>
      <c r="K2001" s="419"/>
      <c r="L2001" s="280"/>
      <c r="M2001"/>
      <c r="N2001" s="280"/>
      <c r="O2001"/>
      <c r="P2001" s="280"/>
      <c r="S2001"/>
      <c r="T2001"/>
    </row>
    <row r="2002" spans="1:20" x14ac:dyDescent="0.45">
      <c r="A2002" s="285"/>
      <c r="B2002" s="285"/>
      <c r="C2002" s="285"/>
      <c r="D2002" s="23"/>
      <c r="E2002"/>
      <c r="F2002" s="280"/>
      <c r="G2002"/>
      <c r="H2002" s="280"/>
      <c r="I2002"/>
      <c r="J2002" s="574"/>
      <c r="K2002" s="419"/>
      <c r="L2002" s="280"/>
      <c r="M2002"/>
      <c r="N2002" s="280"/>
      <c r="O2002"/>
      <c r="P2002" s="280"/>
      <c r="S2002"/>
      <c r="T2002"/>
    </row>
    <row r="2003" spans="1:20" x14ac:dyDescent="0.45">
      <c r="A2003" s="285"/>
      <c r="B2003" s="285"/>
      <c r="C2003" s="285"/>
      <c r="D2003" s="23"/>
      <c r="E2003"/>
      <c r="F2003" s="280"/>
      <c r="G2003"/>
      <c r="H2003" s="280"/>
      <c r="I2003"/>
      <c r="J2003" s="574"/>
      <c r="K2003" s="419"/>
      <c r="L2003" s="280"/>
      <c r="M2003"/>
      <c r="N2003" s="280"/>
      <c r="O2003"/>
      <c r="P2003" s="280"/>
      <c r="S2003"/>
      <c r="T2003"/>
    </row>
    <row r="2004" spans="1:20" x14ac:dyDescent="0.45">
      <c r="A2004" s="285"/>
      <c r="B2004" s="285"/>
      <c r="C2004" s="285"/>
      <c r="D2004" s="23"/>
      <c r="E2004"/>
      <c r="F2004" s="280"/>
      <c r="G2004"/>
      <c r="H2004" s="280"/>
      <c r="I2004"/>
      <c r="J2004" s="574"/>
      <c r="K2004" s="419"/>
      <c r="L2004" s="280"/>
      <c r="M2004"/>
      <c r="N2004" s="280"/>
      <c r="O2004"/>
      <c r="P2004" s="280"/>
      <c r="S2004"/>
      <c r="T2004"/>
    </row>
    <row r="2005" spans="1:20" x14ac:dyDescent="0.45">
      <c r="A2005" s="285"/>
      <c r="B2005" s="285"/>
      <c r="C2005" s="285"/>
      <c r="D2005" s="23"/>
      <c r="E2005"/>
      <c r="F2005" s="280"/>
      <c r="G2005"/>
      <c r="H2005" s="280"/>
      <c r="I2005"/>
      <c r="J2005" s="574"/>
      <c r="K2005" s="419"/>
      <c r="L2005" s="280"/>
      <c r="M2005"/>
      <c r="N2005" s="280"/>
      <c r="O2005"/>
      <c r="P2005" s="280"/>
      <c r="S2005"/>
      <c r="T2005"/>
    </row>
    <row r="2006" spans="1:20" x14ac:dyDescent="0.45">
      <c r="A2006" s="285"/>
      <c r="B2006" s="285"/>
      <c r="C2006" s="285"/>
      <c r="D2006" s="23"/>
      <c r="E2006"/>
      <c r="F2006" s="280"/>
      <c r="G2006"/>
      <c r="H2006" s="280"/>
      <c r="I2006"/>
      <c r="J2006" s="574"/>
      <c r="K2006" s="419"/>
      <c r="L2006" s="280"/>
      <c r="M2006"/>
      <c r="N2006" s="280"/>
      <c r="O2006"/>
      <c r="P2006" s="280"/>
      <c r="S2006"/>
      <c r="T2006"/>
    </row>
    <row r="2007" spans="1:20" x14ac:dyDescent="0.45">
      <c r="A2007" s="285"/>
      <c r="B2007" s="285"/>
      <c r="C2007" s="285"/>
      <c r="D2007" s="23"/>
      <c r="E2007"/>
      <c r="F2007" s="280"/>
      <c r="G2007"/>
      <c r="H2007" s="280"/>
      <c r="I2007"/>
      <c r="J2007" s="574"/>
      <c r="K2007" s="419"/>
      <c r="L2007" s="280"/>
      <c r="M2007"/>
      <c r="N2007" s="280"/>
      <c r="O2007"/>
      <c r="P2007" s="280"/>
      <c r="S2007"/>
      <c r="T2007"/>
    </row>
    <row r="2008" spans="1:20" x14ac:dyDescent="0.45">
      <c r="A2008" s="285"/>
      <c r="B2008" s="285"/>
      <c r="C2008" s="285"/>
      <c r="D2008" s="23"/>
      <c r="E2008"/>
      <c r="F2008" s="280"/>
      <c r="G2008"/>
      <c r="H2008" s="280"/>
      <c r="I2008"/>
      <c r="J2008" s="574"/>
      <c r="K2008" s="419"/>
      <c r="L2008" s="280"/>
      <c r="M2008"/>
      <c r="N2008" s="280"/>
      <c r="O2008"/>
      <c r="P2008" s="280"/>
      <c r="S2008"/>
      <c r="T2008"/>
    </row>
    <row r="2009" spans="1:20" x14ac:dyDescent="0.45">
      <c r="A2009" s="285"/>
      <c r="B2009" s="285"/>
      <c r="C2009" s="285"/>
      <c r="D2009" s="23"/>
      <c r="E2009"/>
      <c r="F2009" s="280"/>
      <c r="G2009"/>
      <c r="H2009" s="280"/>
      <c r="I2009"/>
      <c r="J2009" s="574"/>
      <c r="K2009" s="419"/>
      <c r="L2009" s="280"/>
      <c r="M2009"/>
      <c r="N2009" s="280"/>
      <c r="O2009"/>
      <c r="P2009" s="280"/>
      <c r="S2009"/>
      <c r="T2009"/>
    </row>
    <row r="2010" spans="1:20" x14ac:dyDescent="0.45">
      <c r="A2010" s="285"/>
      <c r="B2010" s="285"/>
      <c r="C2010" s="285"/>
      <c r="D2010" s="23"/>
      <c r="E2010"/>
      <c r="F2010" s="280"/>
      <c r="G2010"/>
      <c r="H2010" s="280"/>
      <c r="I2010"/>
      <c r="J2010" s="574"/>
      <c r="K2010" s="419"/>
      <c r="L2010" s="280"/>
      <c r="M2010"/>
      <c r="N2010" s="280"/>
      <c r="O2010"/>
      <c r="P2010" s="280"/>
      <c r="S2010"/>
      <c r="T2010"/>
    </row>
    <row r="2011" spans="1:20" x14ac:dyDescent="0.45">
      <c r="A2011" s="285"/>
      <c r="B2011" s="285"/>
      <c r="C2011" s="285"/>
      <c r="D2011" s="23"/>
      <c r="E2011"/>
      <c r="F2011" s="280"/>
      <c r="G2011"/>
      <c r="H2011" s="280"/>
      <c r="I2011"/>
      <c r="J2011" s="574"/>
      <c r="K2011" s="419"/>
      <c r="L2011" s="280"/>
      <c r="M2011"/>
      <c r="N2011" s="280"/>
      <c r="O2011"/>
      <c r="P2011" s="280"/>
      <c r="S2011"/>
      <c r="T2011"/>
    </row>
    <row r="2012" spans="1:20" x14ac:dyDescent="0.45">
      <c r="A2012" s="285"/>
      <c r="B2012" s="285"/>
      <c r="C2012" s="285"/>
      <c r="D2012" s="23"/>
      <c r="E2012"/>
      <c r="F2012" s="280"/>
      <c r="G2012"/>
      <c r="H2012" s="280"/>
      <c r="I2012"/>
      <c r="J2012" s="574"/>
      <c r="K2012" s="419"/>
      <c r="L2012" s="280"/>
      <c r="M2012"/>
      <c r="N2012" s="280"/>
      <c r="O2012"/>
      <c r="P2012" s="280"/>
      <c r="S2012"/>
      <c r="T2012"/>
    </row>
    <row r="2013" spans="1:20" x14ac:dyDescent="0.45">
      <c r="A2013" s="285"/>
      <c r="B2013" s="285"/>
      <c r="C2013" s="285"/>
      <c r="D2013" s="23"/>
      <c r="E2013"/>
      <c r="F2013" s="280"/>
      <c r="G2013"/>
      <c r="H2013" s="280"/>
      <c r="I2013"/>
      <c r="J2013" s="574"/>
      <c r="K2013" s="419"/>
      <c r="L2013" s="280"/>
      <c r="M2013"/>
      <c r="N2013" s="280"/>
      <c r="O2013"/>
      <c r="P2013" s="280"/>
      <c r="S2013"/>
      <c r="T2013"/>
    </row>
    <row r="2014" spans="1:20" x14ac:dyDescent="0.45">
      <c r="A2014" s="285"/>
      <c r="B2014" s="285"/>
      <c r="C2014" s="285"/>
      <c r="D2014" s="23"/>
      <c r="E2014"/>
      <c r="F2014" s="280"/>
      <c r="G2014"/>
      <c r="H2014" s="280"/>
      <c r="I2014"/>
      <c r="J2014" s="574"/>
      <c r="K2014" s="419"/>
      <c r="L2014" s="280"/>
      <c r="M2014"/>
      <c r="N2014" s="280"/>
      <c r="O2014"/>
      <c r="P2014" s="280"/>
      <c r="S2014"/>
      <c r="T2014"/>
    </row>
    <row r="2015" spans="1:20" x14ac:dyDescent="0.45">
      <c r="A2015" s="285"/>
      <c r="B2015" s="285"/>
      <c r="C2015" s="285"/>
      <c r="D2015" s="23"/>
      <c r="E2015"/>
      <c r="F2015" s="280"/>
      <c r="G2015"/>
      <c r="H2015" s="280"/>
      <c r="I2015"/>
      <c r="J2015" s="574"/>
      <c r="K2015" s="419"/>
      <c r="L2015" s="280"/>
      <c r="M2015"/>
      <c r="N2015" s="280"/>
      <c r="O2015"/>
      <c r="P2015" s="280"/>
      <c r="S2015"/>
      <c r="T2015"/>
    </row>
    <row r="2016" spans="1:20" x14ac:dyDescent="0.45">
      <c r="A2016" s="285"/>
      <c r="B2016" s="285"/>
      <c r="C2016" s="285"/>
      <c r="D2016" s="23"/>
      <c r="E2016"/>
      <c r="F2016" s="280"/>
      <c r="G2016"/>
      <c r="H2016" s="280"/>
      <c r="I2016"/>
      <c r="J2016" s="574"/>
      <c r="K2016" s="419"/>
      <c r="L2016" s="280"/>
      <c r="M2016"/>
      <c r="N2016" s="280"/>
      <c r="O2016"/>
      <c r="P2016" s="280"/>
      <c r="S2016"/>
      <c r="T2016"/>
    </row>
    <row r="2017" spans="1:20" x14ac:dyDescent="0.45">
      <c r="A2017" s="285"/>
      <c r="B2017" s="285"/>
      <c r="C2017" s="285"/>
      <c r="D2017" s="23"/>
      <c r="E2017"/>
      <c r="F2017" s="280"/>
      <c r="G2017"/>
      <c r="H2017" s="280"/>
      <c r="I2017"/>
      <c r="J2017" s="574"/>
      <c r="K2017" s="419"/>
      <c r="L2017" s="280"/>
      <c r="M2017"/>
      <c r="N2017" s="280"/>
      <c r="O2017"/>
      <c r="P2017" s="280"/>
      <c r="S2017"/>
      <c r="T2017"/>
    </row>
    <row r="2018" spans="1:20" x14ac:dyDescent="0.45">
      <c r="A2018" s="285"/>
      <c r="B2018" s="285"/>
      <c r="C2018" s="285"/>
      <c r="D2018" s="23"/>
      <c r="E2018"/>
      <c r="F2018" s="280"/>
      <c r="G2018"/>
      <c r="H2018" s="280"/>
      <c r="I2018"/>
      <c r="J2018" s="574"/>
      <c r="K2018" s="419"/>
      <c r="L2018" s="280"/>
      <c r="M2018"/>
      <c r="N2018" s="280"/>
      <c r="O2018"/>
      <c r="P2018" s="280"/>
      <c r="S2018"/>
      <c r="T2018"/>
    </row>
    <row r="2019" spans="1:20" x14ac:dyDescent="0.45">
      <c r="A2019" s="285"/>
      <c r="B2019" s="285"/>
      <c r="C2019" s="285"/>
      <c r="D2019" s="23"/>
      <c r="E2019"/>
      <c r="F2019" s="280"/>
      <c r="G2019"/>
      <c r="H2019" s="280"/>
      <c r="I2019"/>
      <c r="J2019" s="574"/>
      <c r="K2019" s="419"/>
      <c r="L2019" s="280"/>
      <c r="M2019"/>
      <c r="N2019" s="280"/>
      <c r="O2019"/>
      <c r="P2019" s="280"/>
      <c r="S2019"/>
      <c r="T2019"/>
    </row>
    <row r="2020" spans="1:20" x14ac:dyDescent="0.45">
      <c r="A2020" s="285"/>
      <c r="B2020" s="285"/>
      <c r="C2020" s="285"/>
      <c r="D2020" s="23"/>
      <c r="E2020"/>
      <c r="F2020" s="280"/>
      <c r="G2020"/>
      <c r="H2020" s="280"/>
      <c r="I2020"/>
      <c r="J2020" s="574"/>
      <c r="K2020" s="419"/>
      <c r="L2020" s="280"/>
      <c r="M2020"/>
      <c r="N2020" s="280"/>
      <c r="O2020"/>
      <c r="P2020" s="280"/>
      <c r="S2020"/>
      <c r="T2020"/>
    </row>
    <row r="2021" spans="1:20" x14ac:dyDescent="0.45">
      <c r="A2021" s="285"/>
      <c r="B2021" s="285"/>
      <c r="C2021" s="285"/>
      <c r="D2021" s="23"/>
      <c r="E2021"/>
      <c r="F2021" s="280"/>
      <c r="G2021"/>
      <c r="H2021" s="280"/>
      <c r="I2021"/>
      <c r="J2021" s="574"/>
      <c r="K2021" s="419"/>
      <c r="L2021" s="280"/>
      <c r="M2021"/>
      <c r="N2021" s="280"/>
      <c r="O2021"/>
      <c r="P2021" s="280"/>
      <c r="S2021"/>
      <c r="T2021"/>
    </row>
    <row r="2022" spans="1:20" x14ac:dyDescent="0.45">
      <c r="A2022" s="285"/>
      <c r="B2022" s="285"/>
      <c r="C2022" s="285"/>
      <c r="D2022" s="23"/>
      <c r="E2022"/>
      <c r="F2022" s="280"/>
      <c r="G2022"/>
      <c r="H2022" s="280"/>
      <c r="I2022"/>
      <c r="J2022" s="574"/>
      <c r="K2022" s="419"/>
      <c r="L2022" s="280"/>
      <c r="M2022"/>
      <c r="N2022" s="280"/>
      <c r="O2022"/>
      <c r="P2022" s="280"/>
      <c r="S2022"/>
      <c r="T2022"/>
    </row>
    <row r="2023" spans="1:20" x14ac:dyDescent="0.45">
      <c r="A2023" s="285"/>
      <c r="B2023" s="285"/>
      <c r="C2023" s="285"/>
      <c r="D2023" s="23"/>
      <c r="E2023"/>
      <c r="F2023" s="280"/>
      <c r="G2023"/>
      <c r="H2023" s="280"/>
      <c r="I2023"/>
      <c r="J2023" s="574"/>
      <c r="K2023" s="419"/>
      <c r="L2023" s="280"/>
      <c r="M2023"/>
      <c r="N2023" s="280"/>
      <c r="O2023"/>
      <c r="P2023" s="280"/>
      <c r="S2023"/>
      <c r="T2023"/>
    </row>
    <row r="2024" spans="1:20" x14ac:dyDescent="0.45">
      <c r="A2024" s="285"/>
      <c r="B2024" s="285"/>
      <c r="C2024" s="285"/>
      <c r="D2024" s="23"/>
      <c r="E2024"/>
      <c r="F2024" s="280"/>
      <c r="G2024"/>
      <c r="H2024" s="280"/>
      <c r="I2024"/>
      <c r="J2024" s="574"/>
      <c r="K2024" s="419"/>
      <c r="L2024" s="280"/>
      <c r="M2024"/>
      <c r="N2024" s="280"/>
      <c r="O2024"/>
      <c r="P2024" s="280"/>
      <c r="S2024"/>
      <c r="T2024"/>
    </row>
    <row r="2025" spans="1:20" x14ac:dyDescent="0.45">
      <c r="A2025" s="285"/>
      <c r="B2025" s="285"/>
      <c r="C2025" s="285"/>
      <c r="D2025" s="23"/>
      <c r="E2025"/>
      <c r="F2025" s="280"/>
      <c r="G2025"/>
      <c r="H2025" s="280"/>
      <c r="I2025"/>
      <c r="J2025" s="574"/>
      <c r="K2025" s="419"/>
      <c r="L2025" s="280"/>
      <c r="M2025"/>
      <c r="N2025" s="280"/>
      <c r="O2025"/>
      <c r="P2025" s="280"/>
      <c r="S2025"/>
      <c r="T2025"/>
    </row>
    <row r="2026" spans="1:20" x14ac:dyDescent="0.45">
      <c r="A2026" s="285"/>
      <c r="B2026" s="285"/>
      <c r="C2026" s="285"/>
      <c r="D2026" s="23"/>
      <c r="E2026"/>
      <c r="F2026" s="280"/>
      <c r="G2026"/>
      <c r="H2026" s="280"/>
      <c r="I2026"/>
      <c r="J2026" s="574"/>
      <c r="K2026" s="419"/>
      <c r="L2026" s="280"/>
      <c r="M2026"/>
      <c r="N2026" s="280"/>
      <c r="O2026"/>
      <c r="P2026" s="280"/>
      <c r="S2026"/>
      <c r="T2026"/>
    </row>
    <row r="2027" spans="1:20" x14ac:dyDescent="0.45">
      <c r="A2027" s="285"/>
      <c r="B2027" s="285"/>
      <c r="C2027" s="285"/>
      <c r="D2027" s="23"/>
      <c r="E2027"/>
      <c r="F2027" s="280"/>
      <c r="G2027"/>
      <c r="H2027" s="280"/>
      <c r="I2027"/>
      <c r="J2027" s="574"/>
      <c r="K2027" s="419"/>
      <c r="L2027" s="280"/>
      <c r="M2027"/>
      <c r="N2027" s="280"/>
      <c r="O2027"/>
      <c r="P2027" s="280"/>
      <c r="S2027"/>
      <c r="T2027"/>
    </row>
    <row r="2028" spans="1:20" x14ac:dyDescent="0.45">
      <c r="A2028" s="285"/>
      <c r="B2028" s="285"/>
      <c r="C2028" s="285"/>
      <c r="D2028" s="23"/>
      <c r="E2028"/>
      <c r="F2028" s="280"/>
      <c r="G2028"/>
      <c r="H2028" s="280"/>
      <c r="I2028"/>
      <c r="J2028" s="574"/>
      <c r="K2028" s="419"/>
      <c r="L2028" s="280"/>
      <c r="M2028"/>
      <c r="N2028" s="280"/>
      <c r="O2028"/>
      <c r="P2028" s="280"/>
      <c r="S2028"/>
      <c r="T2028"/>
    </row>
    <row r="2029" spans="1:20" x14ac:dyDescent="0.45">
      <c r="A2029" s="285"/>
      <c r="B2029" s="285"/>
      <c r="C2029" s="285"/>
      <c r="D2029" s="23"/>
      <c r="E2029"/>
      <c r="F2029" s="280"/>
      <c r="G2029"/>
      <c r="H2029" s="280"/>
      <c r="I2029"/>
      <c r="J2029" s="574"/>
      <c r="K2029" s="419"/>
      <c r="L2029" s="280"/>
      <c r="M2029"/>
      <c r="N2029" s="280"/>
      <c r="O2029"/>
      <c r="P2029" s="280"/>
      <c r="S2029"/>
      <c r="T2029"/>
    </row>
    <row r="2030" spans="1:20" x14ac:dyDescent="0.45">
      <c r="A2030" s="285"/>
      <c r="B2030" s="285"/>
      <c r="C2030" s="285"/>
      <c r="D2030" s="23"/>
      <c r="E2030"/>
      <c r="F2030" s="280"/>
      <c r="G2030"/>
      <c r="H2030" s="280"/>
      <c r="I2030"/>
      <c r="J2030" s="574"/>
      <c r="K2030" s="419"/>
      <c r="L2030" s="280"/>
      <c r="M2030"/>
      <c r="N2030" s="280"/>
      <c r="O2030"/>
      <c r="P2030" s="280"/>
      <c r="S2030"/>
      <c r="T2030"/>
    </row>
    <row r="2031" spans="1:20" x14ac:dyDescent="0.45">
      <c r="A2031" s="285"/>
      <c r="B2031" s="285"/>
      <c r="C2031" s="285"/>
      <c r="D2031" s="23"/>
      <c r="E2031"/>
      <c r="F2031" s="280"/>
      <c r="G2031"/>
      <c r="H2031" s="280"/>
      <c r="I2031"/>
      <c r="J2031" s="574"/>
      <c r="K2031" s="419"/>
      <c r="L2031" s="280"/>
      <c r="M2031"/>
      <c r="N2031" s="280"/>
      <c r="O2031"/>
      <c r="P2031" s="280"/>
      <c r="S2031"/>
      <c r="T2031"/>
    </row>
    <row r="2032" spans="1:20" x14ac:dyDescent="0.45">
      <c r="A2032" s="285"/>
      <c r="B2032" s="285"/>
      <c r="C2032" s="285"/>
      <c r="D2032" s="23"/>
      <c r="E2032"/>
      <c r="F2032" s="280"/>
      <c r="G2032"/>
      <c r="H2032" s="280"/>
      <c r="I2032"/>
      <c r="J2032" s="574"/>
      <c r="K2032" s="419"/>
      <c r="L2032" s="280"/>
      <c r="M2032"/>
      <c r="N2032" s="280"/>
      <c r="O2032"/>
      <c r="P2032" s="280"/>
      <c r="S2032"/>
      <c r="T2032"/>
    </row>
    <row r="2033" spans="1:20" x14ac:dyDescent="0.45">
      <c r="A2033" s="285"/>
      <c r="B2033" s="285"/>
      <c r="C2033" s="285"/>
      <c r="D2033" s="23"/>
      <c r="E2033"/>
      <c r="F2033" s="280"/>
      <c r="G2033"/>
      <c r="H2033" s="280"/>
      <c r="I2033"/>
      <c r="J2033" s="574"/>
      <c r="K2033" s="419"/>
      <c r="L2033" s="280"/>
      <c r="M2033"/>
      <c r="N2033" s="280"/>
      <c r="O2033"/>
      <c r="P2033" s="280"/>
      <c r="S2033"/>
      <c r="T2033"/>
    </row>
    <row r="2034" spans="1:20" x14ac:dyDescent="0.45">
      <c r="A2034" s="285"/>
      <c r="B2034" s="285"/>
      <c r="C2034" s="285"/>
      <c r="D2034" s="23"/>
      <c r="E2034"/>
      <c r="F2034" s="280"/>
      <c r="G2034"/>
      <c r="H2034" s="280"/>
      <c r="I2034"/>
      <c r="J2034" s="574"/>
      <c r="K2034" s="419"/>
      <c r="L2034" s="280"/>
      <c r="M2034"/>
      <c r="N2034" s="280"/>
      <c r="O2034"/>
      <c r="P2034" s="280"/>
      <c r="S2034"/>
      <c r="T2034"/>
    </row>
    <row r="2035" spans="1:20" x14ac:dyDescent="0.45">
      <c r="A2035" s="285"/>
      <c r="B2035" s="285"/>
      <c r="C2035" s="285"/>
      <c r="D2035" s="23"/>
      <c r="E2035"/>
      <c r="F2035" s="280"/>
      <c r="G2035"/>
      <c r="H2035" s="280"/>
      <c r="I2035"/>
      <c r="J2035" s="574"/>
      <c r="K2035" s="419"/>
      <c r="L2035" s="280"/>
      <c r="M2035"/>
      <c r="N2035" s="280"/>
      <c r="O2035"/>
      <c r="P2035" s="280"/>
      <c r="S2035"/>
      <c r="T2035"/>
    </row>
    <row r="2036" spans="1:20" x14ac:dyDescent="0.45">
      <c r="A2036" s="285"/>
      <c r="B2036" s="285"/>
      <c r="C2036" s="285"/>
      <c r="D2036" s="23"/>
      <c r="E2036"/>
      <c r="F2036" s="280"/>
      <c r="G2036"/>
      <c r="H2036" s="280"/>
      <c r="I2036"/>
      <c r="J2036" s="574"/>
      <c r="K2036" s="419"/>
      <c r="L2036" s="280"/>
      <c r="M2036"/>
      <c r="N2036" s="280"/>
      <c r="O2036"/>
      <c r="P2036" s="280"/>
      <c r="S2036"/>
      <c r="T2036"/>
    </row>
    <row r="2037" spans="1:20" x14ac:dyDescent="0.45">
      <c r="A2037" s="285"/>
      <c r="B2037" s="285"/>
      <c r="C2037" s="285"/>
      <c r="D2037" s="23"/>
      <c r="E2037"/>
      <c r="F2037" s="280"/>
      <c r="G2037"/>
      <c r="H2037" s="280"/>
      <c r="I2037"/>
      <c r="J2037" s="574"/>
      <c r="K2037" s="419"/>
      <c r="L2037" s="280"/>
      <c r="M2037"/>
      <c r="N2037" s="280"/>
      <c r="O2037"/>
      <c r="P2037" s="280"/>
      <c r="S2037"/>
      <c r="T2037"/>
    </row>
    <row r="2038" spans="1:20" x14ac:dyDescent="0.45">
      <c r="A2038" s="285"/>
      <c r="B2038" s="285"/>
      <c r="C2038" s="285"/>
      <c r="D2038" s="23"/>
      <c r="E2038"/>
      <c r="F2038" s="280"/>
      <c r="G2038"/>
      <c r="H2038" s="280"/>
      <c r="I2038"/>
      <c r="J2038" s="574"/>
      <c r="K2038" s="419"/>
      <c r="L2038" s="280"/>
      <c r="M2038"/>
      <c r="N2038" s="280"/>
      <c r="O2038"/>
      <c r="P2038" s="280"/>
      <c r="S2038"/>
      <c r="T2038"/>
    </row>
    <row r="2039" spans="1:20" x14ac:dyDescent="0.45">
      <c r="A2039" s="285"/>
      <c r="B2039" s="285"/>
      <c r="C2039" s="285"/>
      <c r="D2039" s="23"/>
      <c r="E2039"/>
      <c r="F2039" s="280"/>
      <c r="G2039"/>
      <c r="H2039" s="280"/>
      <c r="I2039"/>
      <c r="J2039" s="574"/>
      <c r="K2039" s="419"/>
      <c r="L2039" s="280"/>
      <c r="M2039"/>
      <c r="N2039" s="280"/>
      <c r="O2039"/>
      <c r="P2039" s="280"/>
      <c r="S2039"/>
      <c r="T2039"/>
    </row>
    <row r="2040" spans="1:20" x14ac:dyDescent="0.45">
      <c r="A2040" s="285"/>
      <c r="B2040" s="285"/>
      <c r="C2040" s="285"/>
      <c r="D2040" s="23"/>
      <c r="E2040"/>
      <c r="F2040" s="280"/>
      <c r="G2040"/>
      <c r="H2040" s="280"/>
      <c r="I2040"/>
      <c r="J2040" s="574"/>
      <c r="K2040" s="419"/>
      <c r="L2040" s="280"/>
      <c r="M2040"/>
      <c r="N2040" s="280"/>
      <c r="O2040"/>
      <c r="P2040" s="280"/>
      <c r="S2040"/>
      <c r="T2040"/>
    </row>
    <row r="2041" spans="1:20" x14ac:dyDescent="0.45">
      <c r="A2041" s="285"/>
      <c r="B2041" s="285"/>
      <c r="C2041" s="285"/>
      <c r="D2041" s="23"/>
      <c r="E2041"/>
      <c r="F2041" s="280"/>
      <c r="G2041"/>
      <c r="H2041" s="280"/>
      <c r="I2041"/>
      <c r="J2041" s="574"/>
      <c r="K2041" s="419"/>
      <c r="L2041" s="280"/>
      <c r="M2041"/>
      <c r="N2041" s="280"/>
      <c r="O2041"/>
      <c r="P2041" s="280"/>
      <c r="S2041"/>
      <c r="T2041"/>
    </row>
    <row r="2042" spans="1:20" x14ac:dyDescent="0.45">
      <c r="A2042" s="285"/>
      <c r="B2042" s="285"/>
      <c r="C2042" s="285"/>
      <c r="D2042" s="23"/>
      <c r="E2042"/>
      <c r="F2042" s="280"/>
      <c r="G2042"/>
      <c r="H2042" s="280"/>
      <c r="I2042"/>
      <c r="J2042" s="574"/>
      <c r="K2042" s="419"/>
      <c r="L2042" s="280"/>
      <c r="M2042"/>
      <c r="N2042" s="280"/>
      <c r="O2042"/>
      <c r="P2042" s="280"/>
      <c r="S2042"/>
      <c r="T2042"/>
    </row>
    <row r="2043" spans="1:20" x14ac:dyDescent="0.45">
      <c r="A2043" s="285"/>
      <c r="B2043" s="285"/>
      <c r="C2043" s="285"/>
      <c r="D2043" s="23"/>
      <c r="E2043"/>
      <c r="F2043" s="280"/>
      <c r="G2043"/>
      <c r="H2043" s="280"/>
      <c r="I2043"/>
      <c r="J2043" s="574"/>
      <c r="K2043" s="419"/>
      <c r="L2043" s="280"/>
      <c r="M2043"/>
      <c r="N2043" s="280"/>
      <c r="O2043"/>
      <c r="P2043" s="280"/>
      <c r="S2043"/>
      <c r="T2043"/>
    </row>
    <row r="2044" spans="1:20" x14ac:dyDescent="0.45">
      <c r="A2044" s="285"/>
      <c r="B2044" s="285"/>
      <c r="C2044" s="285"/>
      <c r="D2044" s="23"/>
      <c r="E2044"/>
      <c r="F2044" s="280"/>
      <c r="G2044"/>
      <c r="H2044" s="280"/>
      <c r="I2044"/>
      <c r="J2044" s="574"/>
      <c r="K2044" s="419"/>
      <c r="L2044" s="280"/>
      <c r="M2044"/>
      <c r="N2044" s="280"/>
      <c r="O2044"/>
      <c r="P2044" s="280"/>
      <c r="S2044"/>
      <c r="T2044"/>
    </row>
    <row r="2045" spans="1:20" x14ac:dyDescent="0.45">
      <c r="A2045" s="285"/>
      <c r="B2045" s="285"/>
      <c r="C2045" s="285"/>
      <c r="D2045" s="23"/>
      <c r="E2045"/>
      <c r="F2045" s="280"/>
      <c r="G2045"/>
      <c r="H2045" s="280"/>
      <c r="I2045"/>
      <c r="J2045" s="574"/>
      <c r="K2045" s="419"/>
      <c r="L2045" s="280"/>
      <c r="M2045"/>
      <c r="N2045" s="280"/>
      <c r="O2045"/>
      <c r="P2045" s="280"/>
      <c r="S2045"/>
      <c r="T2045"/>
    </row>
    <row r="2046" spans="1:20" x14ac:dyDescent="0.45">
      <c r="A2046" s="285"/>
      <c r="B2046" s="285"/>
      <c r="C2046" s="285"/>
      <c r="D2046" s="23"/>
      <c r="E2046"/>
      <c r="F2046" s="280"/>
      <c r="G2046"/>
      <c r="H2046" s="280"/>
      <c r="I2046"/>
      <c r="J2046" s="574"/>
      <c r="K2046" s="419"/>
      <c r="L2046" s="280"/>
      <c r="M2046"/>
      <c r="N2046" s="280"/>
      <c r="O2046"/>
      <c r="P2046" s="280"/>
      <c r="S2046"/>
      <c r="T2046"/>
    </row>
    <row r="2047" spans="1:20" x14ac:dyDescent="0.45">
      <c r="A2047" s="285"/>
      <c r="B2047" s="285"/>
      <c r="C2047" s="285"/>
      <c r="D2047" s="23"/>
      <c r="E2047"/>
      <c r="F2047" s="280"/>
      <c r="G2047"/>
      <c r="H2047" s="280"/>
      <c r="I2047"/>
      <c r="J2047" s="574"/>
      <c r="K2047" s="419"/>
      <c r="L2047" s="280"/>
      <c r="M2047"/>
      <c r="N2047" s="280"/>
      <c r="O2047"/>
      <c r="P2047" s="280"/>
      <c r="S2047"/>
      <c r="T2047"/>
    </row>
    <row r="2048" spans="1:20" x14ac:dyDescent="0.45">
      <c r="A2048" s="285"/>
      <c r="B2048" s="285"/>
      <c r="C2048" s="285"/>
      <c r="D2048" s="23"/>
      <c r="E2048"/>
      <c r="F2048" s="280"/>
      <c r="G2048"/>
      <c r="H2048" s="280"/>
      <c r="I2048"/>
      <c r="J2048" s="574"/>
      <c r="K2048" s="419"/>
      <c r="L2048" s="280"/>
      <c r="M2048"/>
      <c r="N2048" s="280"/>
      <c r="O2048"/>
      <c r="P2048" s="280"/>
      <c r="S2048"/>
      <c r="T2048"/>
    </row>
    <row r="2049" spans="1:20" x14ac:dyDescent="0.45">
      <c r="A2049" s="285"/>
      <c r="B2049" s="285"/>
      <c r="C2049" s="285"/>
      <c r="D2049" s="23"/>
      <c r="E2049"/>
      <c r="F2049" s="280"/>
      <c r="G2049"/>
      <c r="H2049" s="280"/>
      <c r="I2049"/>
      <c r="J2049" s="574"/>
      <c r="K2049" s="419"/>
      <c r="L2049" s="280"/>
      <c r="M2049"/>
      <c r="N2049" s="280"/>
      <c r="O2049"/>
      <c r="P2049" s="280"/>
      <c r="S2049"/>
      <c r="T2049"/>
    </row>
    <row r="2050" spans="1:20" x14ac:dyDescent="0.45">
      <c r="A2050" s="285"/>
      <c r="B2050" s="285"/>
      <c r="C2050" s="285"/>
      <c r="D2050" s="23"/>
      <c r="E2050"/>
      <c r="F2050" s="280"/>
      <c r="G2050"/>
      <c r="H2050" s="280"/>
      <c r="I2050"/>
      <c r="J2050" s="574"/>
      <c r="K2050" s="419"/>
      <c r="L2050" s="280"/>
      <c r="M2050"/>
      <c r="N2050" s="280"/>
      <c r="O2050"/>
      <c r="P2050" s="280"/>
      <c r="S2050"/>
      <c r="T2050"/>
    </row>
    <row r="2051" spans="1:20" x14ac:dyDescent="0.45">
      <c r="A2051" s="285"/>
      <c r="B2051" s="285"/>
      <c r="C2051" s="285"/>
      <c r="D2051" s="23"/>
      <c r="E2051"/>
      <c r="F2051" s="280"/>
      <c r="G2051"/>
      <c r="H2051" s="280"/>
      <c r="I2051"/>
      <c r="J2051" s="574"/>
      <c r="K2051" s="419"/>
      <c r="L2051" s="280"/>
      <c r="M2051"/>
      <c r="N2051" s="280"/>
      <c r="O2051"/>
      <c r="P2051" s="280"/>
      <c r="S2051"/>
      <c r="T2051"/>
    </row>
    <row r="2052" spans="1:20" x14ac:dyDescent="0.45">
      <c r="A2052" s="285"/>
      <c r="B2052" s="285"/>
      <c r="C2052" s="285"/>
      <c r="D2052" s="23"/>
      <c r="E2052"/>
      <c r="F2052" s="280"/>
      <c r="G2052"/>
      <c r="H2052" s="280"/>
      <c r="I2052"/>
      <c r="J2052" s="574"/>
      <c r="K2052" s="419"/>
      <c r="L2052" s="280"/>
      <c r="M2052"/>
      <c r="N2052" s="280"/>
      <c r="O2052"/>
      <c r="P2052" s="280"/>
      <c r="S2052"/>
      <c r="T2052"/>
    </row>
    <row r="2053" spans="1:20" x14ac:dyDescent="0.45">
      <c r="A2053" s="285"/>
      <c r="B2053" s="285"/>
      <c r="C2053" s="285"/>
      <c r="D2053" s="23"/>
      <c r="E2053"/>
      <c r="F2053" s="280"/>
      <c r="G2053"/>
      <c r="H2053" s="280"/>
      <c r="I2053"/>
      <c r="J2053" s="574"/>
      <c r="K2053" s="419"/>
      <c r="L2053" s="280"/>
      <c r="M2053"/>
      <c r="N2053" s="280"/>
      <c r="O2053"/>
      <c r="P2053" s="280"/>
      <c r="S2053"/>
      <c r="T2053"/>
    </row>
    <row r="2054" spans="1:20" x14ac:dyDescent="0.45">
      <c r="A2054" s="285"/>
      <c r="B2054" s="285"/>
      <c r="C2054" s="285"/>
      <c r="D2054" s="23"/>
      <c r="E2054"/>
      <c r="F2054" s="280"/>
      <c r="G2054"/>
      <c r="H2054" s="280"/>
      <c r="I2054"/>
      <c r="J2054" s="574"/>
      <c r="K2054" s="419"/>
      <c r="L2054" s="280"/>
      <c r="M2054"/>
      <c r="N2054" s="280"/>
      <c r="O2054"/>
      <c r="P2054" s="280"/>
      <c r="S2054"/>
      <c r="T2054"/>
    </row>
    <row r="2055" spans="1:20" x14ac:dyDescent="0.45">
      <c r="A2055" s="285"/>
      <c r="B2055" s="285"/>
      <c r="C2055" s="285"/>
      <c r="D2055" s="23"/>
      <c r="E2055"/>
      <c r="F2055" s="280"/>
      <c r="G2055"/>
      <c r="H2055" s="280"/>
      <c r="I2055"/>
      <c r="J2055" s="574"/>
      <c r="K2055" s="419"/>
      <c r="L2055" s="280"/>
      <c r="M2055"/>
      <c r="N2055" s="280"/>
      <c r="O2055"/>
      <c r="P2055" s="280"/>
      <c r="S2055"/>
      <c r="T2055"/>
    </row>
    <row r="2056" spans="1:20" x14ac:dyDescent="0.45">
      <c r="A2056" s="285"/>
      <c r="B2056" s="285"/>
      <c r="C2056" s="285"/>
      <c r="D2056" s="23"/>
      <c r="E2056"/>
      <c r="F2056" s="280"/>
      <c r="G2056"/>
      <c r="H2056" s="280"/>
      <c r="I2056"/>
      <c r="J2056" s="574"/>
      <c r="K2056" s="419"/>
      <c r="L2056" s="280"/>
      <c r="M2056"/>
      <c r="N2056" s="280"/>
      <c r="O2056"/>
      <c r="P2056" s="280"/>
      <c r="S2056"/>
      <c r="T2056"/>
    </row>
    <row r="2057" spans="1:20" x14ac:dyDescent="0.45">
      <c r="A2057" s="285"/>
      <c r="B2057" s="285"/>
      <c r="C2057" s="285"/>
      <c r="D2057" s="23"/>
      <c r="E2057"/>
      <c r="F2057" s="280"/>
      <c r="G2057"/>
      <c r="H2057" s="280"/>
      <c r="I2057"/>
      <c r="J2057" s="574"/>
      <c r="K2057" s="419"/>
      <c r="L2057" s="280"/>
      <c r="M2057"/>
      <c r="N2057" s="280"/>
      <c r="O2057"/>
      <c r="P2057" s="280"/>
      <c r="S2057"/>
      <c r="T2057"/>
    </row>
    <row r="2058" spans="1:20" x14ac:dyDescent="0.45">
      <c r="A2058" s="285"/>
      <c r="B2058" s="285"/>
      <c r="C2058" s="285"/>
      <c r="D2058" s="23"/>
      <c r="E2058"/>
      <c r="F2058" s="280"/>
      <c r="G2058"/>
      <c r="H2058" s="280"/>
      <c r="I2058"/>
      <c r="J2058" s="574"/>
      <c r="K2058" s="419"/>
      <c r="L2058" s="280"/>
      <c r="M2058"/>
      <c r="N2058" s="280"/>
      <c r="O2058"/>
      <c r="P2058" s="280"/>
      <c r="S2058"/>
      <c r="T2058"/>
    </row>
    <row r="2059" spans="1:20" x14ac:dyDescent="0.45">
      <c r="A2059" s="285"/>
      <c r="B2059" s="285"/>
      <c r="C2059" s="285"/>
      <c r="D2059" s="23"/>
      <c r="E2059"/>
      <c r="F2059" s="280"/>
      <c r="G2059"/>
      <c r="H2059" s="280"/>
      <c r="I2059"/>
      <c r="J2059" s="574"/>
      <c r="K2059" s="419"/>
      <c r="L2059" s="280"/>
      <c r="M2059"/>
      <c r="N2059" s="280"/>
      <c r="O2059"/>
      <c r="P2059" s="280"/>
      <c r="S2059"/>
      <c r="T2059"/>
    </row>
    <row r="2060" spans="1:20" x14ac:dyDescent="0.45">
      <c r="A2060" s="285"/>
      <c r="B2060" s="285"/>
      <c r="C2060" s="285"/>
      <c r="D2060" s="23"/>
      <c r="E2060"/>
      <c r="F2060" s="280"/>
      <c r="G2060"/>
      <c r="H2060" s="280"/>
      <c r="I2060"/>
      <c r="J2060" s="574"/>
      <c r="K2060" s="419"/>
      <c r="L2060" s="280"/>
      <c r="M2060"/>
      <c r="N2060" s="280"/>
      <c r="O2060"/>
      <c r="P2060" s="280"/>
      <c r="S2060"/>
      <c r="T2060"/>
    </row>
    <row r="2061" spans="1:20" x14ac:dyDescent="0.45">
      <c r="A2061" s="285"/>
      <c r="B2061" s="285"/>
      <c r="C2061" s="285"/>
      <c r="D2061" s="23"/>
      <c r="E2061"/>
      <c r="F2061" s="280"/>
      <c r="G2061"/>
      <c r="H2061" s="280"/>
      <c r="I2061"/>
      <c r="J2061" s="574"/>
      <c r="K2061" s="419"/>
      <c r="L2061" s="280"/>
      <c r="M2061"/>
      <c r="N2061" s="280"/>
      <c r="O2061"/>
      <c r="P2061" s="280"/>
      <c r="S2061"/>
      <c r="T2061"/>
    </row>
    <row r="2062" spans="1:20" x14ac:dyDescent="0.45">
      <c r="A2062" s="285"/>
      <c r="B2062" s="285"/>
      <c r="C2062" s="285"/>
      <c r="D2062" s="23"/>
      <c r="E2062"/>
      <c r="F2062" s="280"/>
      <c r="G2062"/>
      <c r="H2062" s="280"/>
      <c r="I2062"/>
      <c r="J2062" s="574"/>
      <c r="K2062" s="419"/>
      <c r="L2062" s="280"/>
      <c r="M2062"/>
      <c r="N2062" s="280"/>
      <c r="O2062"/>
      <c r="P2062" s="280"/>
      <c r="S2062"/>
      <c r="T2062"/>
    </row>
    <row r="2063" spans="1:20" x14ac:dyDescent="0.45">
      <c r="A2063" s="285"/>
      <c r="B2063" s="285"/>
      <c r="C2063" s="285"/>
      <c r="D2063" s="23"/>
      <c r="E2063"/>
      <c r="F2063" s="280"/>
      <c r="G2063"/>
      <c r="H2063" s="280"/>
      <c r="I2063"/>
      <c r="J2063" s="574"/>
      <c r="K2063" s="419"/>
      <c r="L2063" s="280"/>
      <c r="M2063"/>
      <c r="N2063" s="280"/>
      <c r="O2063"/>
      <c r="P2063" s="280"/>
      <c r="S2063"/>
      <c r="T2063"/>
    </row>
    <row r="2064" spans="1:20" x14ac:dyDescent="0.45">
      <c r="A2064" s="285"/>
      <c r="B2064" s="285"/>
      <c r="C2064" s="285"/>
      <c r="D2064" s="23"/>
      <c r="E2064"/>
      <c r="F2064" s="280"/>
      <c r="G2064"/>
      <c r="H2064" s="280"/>
      <c r="I2064"/>
      <c r="J2064" s="574"/>
      <c r="K2064" s="419"/>
      <c r="L2064" s="280"/>
      <c r="M2064"/>
      <c r="N2064" s="280"/>
      <c r="O2064"/>
      <c r="P2064" s="280"/>
      <c r="S2064"/>
      <c r="T2064"/>
    </row>
    <row r="2065" spans="1:20" x14ac:dyDescent="0.45">
      <c r="A2065" s="285"/>
      <c r="B2065" s="285"/>
      <c r="C2065" s="285"/>
      <c r="D2065" s="23"/>
      <c r="E2065"/>
      <c r="F2065" s="280"/>
      <c r="G2065"/>
      <c r="H2065" s="280"/>
      <c r="I2065"/>
      <c r="J2065" s="574"/>
      <c r="K2065" s="419"/>
      <c r="L2065" s="280"/>
      <c r="M2065"/>
      <c r="N2065" s="280"/>
      <c r="O2065"/>
      <c r="P2065" s="280"/>
      <c r="S2065"/>
      <c r="T2065"/>
    </row>
    <row r="2066" spans="1:20" x14ac:dyDescent="0.45">
      <c r="A2066" s="285"/>
      <c r="B2066" s="285"/>
      <c r="C2066" s="285"/>
      <c r="D2066" s="23"/>
      <c r="E2066"/>
      <c r="F2066" s="280"/>
      <c r="G2066"/>
      <c r="H2066" s="280"/>
      <c r="I2066"/>
      <c r="J2066" s="574"/>
      <c r="K2066" s="419"/>
      <c r="L2066" s="280"/>
      <c r="M2066"/>
      <c r="N2066" s="280"/>
      <c r="O2066"/>
      <c r="P2066" s="280"/>
      <c r="S2066"/>
      <c r="T2066"/>
    </row>
    <row r="2067" spans="1:20" x14ac:dyDescent="0.45">
      <c r="A2067" s="285"/>
      <c r="B2067" s="285"/>
      <c r="C2067" s="285"/>
      <c r="D2067" s="23"/>
      <c r="E2067"/>
      <c r="F2067" s="280"/>
      <c r="G2067"/>
      <c r="H2067" s="280"/>
      <c r="I2067"/>
      <c r="J2067" s="574"/>
      <c r="K2067" s="419"/>
      <c r="L2067" s="280"/>
      <c r="M2067"/>
      <c r="N2067" s="280"/>
      <c r="O2067"/>
      <c r="P2067" s="280"/>
      <c r="S2067"/>
      <c r="T2067"/>
    </row>
    <row r="2068" spans="1:20" x14ac:dyDescent="0.45">
      <c r="A2068" s="285"/>
      <c r="B2068" s="285"/>
      <c r="C2068" s="285"/>
      <c r="D2068" s="23"/>
      <c r="E2068"/>
      <c r="F2068" s="280"/>
      <c r="G2068"/>
      <c r="H2068" s="280"/>
      <c r="I2068"/>
      <c r="J2068" s="574"/>
      <c r="K2068" s="419"/>
      <c r="L2068" s="280"/>
      <c r="M2068"/>
      <c r="N2068" s="280"/>
      <c r="O2068"/>
      <c r="P2068" s="280"/>
      <c r="S2068"/>
      <c r="T2068"/>
    </row>
    <row r="2069" spans="1:20" x14ac:dyDescent="0.45">
      <c r="A2069" s="285"/>
      <c r="B2069" s="285"/>
      <c r="C2069" s="285"/>
      <c r="D2069" s="23"/>
      <c r="E2069"/>
      <c r="F2069" s="280"/>
      <c r="G2069"/>
      <c r="H2069" s="280"/>
      <c r="I2069"/>
      <c r="J2069" s="574"/>
      <c r="K2069" s="419"/>
      <c r="L2069" s="280"/>
      <c r="M2069"/>
      <c r="N2069" s="280"/>
      <c r="O2069"/>
      <c r="P2069" s="280"/>
      <c r="S2069"/>
      <c r="T2069"/>
    </row>
    <row r="2070" spans="1:20" x14ac:dyDescent="0.45">
      <c r="A2070" s="285"/>
      <c r="B2070" s="285"/>
      <c r="C2070" s="285"/>
      <c r="D2070" s="23"/>
      <c r="E2070"/>
      <c r="F2070" s="280"/>
      <c r="G2070"/>
      <c r="H2070" s="280"/>
      <c r="I2070"/>
      <c r="J2070" s="574"/>
      <c r="K2070" s="419"/>
      <c r="L2070" s="280"/>
      <c r="M2070"/>
      <c r="N2070" s="280"/>
      <c r="O2070"/>
      <c r="P2070" s="280"/>
      <c r="S2070"/>
      <c r="T2070"/>
    </row>
    <row r="2071" spans="1:20" x14ac:dyDescent="0.45">
      <c r="A2071" s="285"/>
      <c r="B2071" s="285"/>
      <c r="C2071" s="285"/>
      <c r="D2071" s="23"/>
      <c r="E2071"/>
      <c r="F2071" s="280"/>
      <c r="G2071"/>
      <c r="H2071" s="280"/>
      <c r="I2071"/>
      <c r="J2071" s="574"/>
      <c r="K2071" s="419"/>
      <c r="L2071" s="280"/>
      <c r="M2071"/>
      <c r="N2071" s="280"/>
      <c r="O2071"/>
      <c r="P2071" s="280"/>
      <c r="S2071"/>
      <c r="T2071"/>
    </row>
    <row r="2072" spans="1:20" x14ac:dyDescent="0.45">
      <c r="A2072" s="285"/>
      <c r="B2072" s="285"/>
      <c r="C2072" s="285"/>
      <c r="D2072" s="23"/>
      <c r="E2072"/>
      <c r="F2072" s="280"/>
      <c r="G2072"/>
      <c r="H2072" s="280"/>
      <c r="I2072"/>
      <c r="J2072" s="574"/>
      <c r="K2072" s="419"/>
      <c r="L2072" s="280"/>
      <c r="M2072"/>
      <c r="N2072" s="280"/>
      <c r="O2072"/>
      <c r="P2072" s="280"/>
      <c r="S2072"/>
      <c r="T2072"/>
    </row>
    <row r="2073" spans="1:20" x14ac:dyDescent="0.45">
      <c r="A2073" s="285"/>
      <c r="B2073" s="285"/>
      <c r="C2073" s="285"/>
      <c r="D2073" s="23"/>
      <c r="E2073"/>
      <c r="F2073" s="280"/>
      <c r="G2073"/>
      <c r="H2073" s="280"/>
      <c r="I2073"/>
      <c r="J2073" s="574"/>
      <c r="K2073" s="419"/>
      <c r="L2073" s="280"/>
      <c r="M2073"/>
      <c r="N2073" s="280"/>
      <c r="O2073"/>
      <c r="P2073" s="280"/>
      <c r="S2073"/>
      <c r="T2073"/>
    </row>
    <row r="2074" spans="1:20" x14ac:dyDescent="0.45">
      <c r="A2074" s="285"/>
      <c r="B2074" s="285"/>
      <c r="C2074" s="285"/>
      <c r="D2074" s="23"/>
      <c r="E2074"/>
      <c r="F2074" s="280"/>
      <c r="G2074"/>
      <c r="H2074" s="280"/>
      <c r="I2074"/>
      <c r="J2074" s="574"/>
      <c r="K2074" s="419"/>
      <c r="L2074" s="280"/>
      <c r="M2074"/>
      <c r="N2074" s="280"/>
      <c r="O2074"/>
      <c r="P2074" s="280"/>
      <c r="S2074"/>
      <c r="T2074"/>
    </row>
    <row r="2075" spans="1:20" x14ac:dyDescent="0.45">
      <c r="A2075" s="285"/>
      <c r="B2075" s="285"/>
      <c r="C2075" s="285"/>
      <c r="D2075" s="23"/>
      <c r="E2075"/>
      <c r="F2075" s="280"/>
      <c r="G2075"/>
      <c r="H2075" s="280"/>
      <c r="I2075"/>
      <c r="J2075" s="574"/>
      <c r="K2075" s="419"/>
      <c r="L2075" s="280"/>
      <c r="M2075"/>
      <c r="N2075" s="280"/>
      <c r="O2075"/>
      <c r="P2075" s="280"/>
      <c r="S2075"/>
      <c r="T2075"/>
    </row>
    <row r="2076" spans="1:20" x14ac:dyDescent="0.45">
      <c r="A2076" s="285"/>
      <c r="B2076" s="285"/>
      <c r="C2076" s="285"/>
      <c r="D2076" s="23"/>
      <c r="E2076"/>
      <c r="F2076" s="280"/>
      <c r="G2076"/>
      <c r="H2076" s="280"/>
      <c r="I2076"/>
      <c r="J2076" s="574"/>
      <c r="K2076" s="419"/>
      <c r="L2076" s="280"/>
      <c r="M2076"/>
      <c r="N2076" s="280"/>
      <c r="O2076"/>
      <c r="P2076" s="280"/>
      <c r="S2076"/>
      <c r="T2076"/>
    </row>
    <row r="2077" spans="1:20" x14ac:dyDescent="0.45">
      <c r="A2077" s="285"/>
      <c r="B2077" s="285"/>
      <c r="C2077" s="285"/>
      <c r="D2077" s="23"/>
      <c r="E2077"/>
      <c r="F2077" s="280"/>
      <c r="G2077"/>
      <c r="H2077" s="280"/>
      <c r="I2077"/>
      <c r="J2077" s="574"/>
      <c r="K2077" s="419"/>
      <c r="L2077" s="280"/>
      <c r="M2077"/>
      <c r="N2077" s="280"/>
      <c r="O2077"/>
      <c r="P2077" s="280"/>
      <c r="S2077"/>
      <c r="T2077"/>
    </row>
    <row r="2078" spans="1:20" x14ac:dyDescent="0.45">
      <c r="A2078" s="285"/>
      <c r="B2078" s="285"/>
      <c r="C2078" s="285"/>
      <c r="D2078" s="23"/>
      <c r="E2078"/>
      <c r="F2078" s="280"/>
      <c r="G2078"/>
      <c r="H2078" s="280"/>
      <c r="I2078"/>
      <c r="J2078" s="574"/>
      <c r="K2078" s="419"/>
      <c r="L2078" s="280"/>
      <c r="M2078"/>
      <c r="N2078" s="280"/>
      <c r="O2078"/>
      <c r="P2078" s="280"/>
      <c r="S2078"/>
      <c r="T2078"/>
    </row>
    <row r="2079" spans="1:20" x14ac:dyDescent="0.45">
      <c r="A2079" s="285"/>
      <c r="B2079" s="285"/>
      <c r="C2079" s="285"/>
      <c r="D2079" s="23"/>
      <c r="E2079"/>
      <c r="F2079" s="280"/>
      <c r="G2079"/>
      <c r="H2079" s="280"/>
      <c r="I2079"/>
      <c r="J2079" s="574"/>
      <c r="K2079" s="419"/>
      <c r="L2079" s="280"/>
      <c r="M2079"/>
      <c r="N2079" s="280"/>
      <c r="O2079"/>
      <c r="P2079" s="280"/>
      <c r="S2079"/>
      <c r="T2079"/>
    </row>
    <row r="2080" spans="1:20" x14ac:dyDescent="0.45">
      <c r="A2080" s="285"/>
      <c r="B2080" s="285"/>
      <c r="C2080" s="285"/>
      <c r="D2080" s="23"/>
      <c r="E2080"/>
      <c r="F2080" s="280"/>
      <c r="G2080"/>
      <c r="H2080" s="280"/>
      <c r="I2080"/>
      <c r="J2080" s="574"/>
      <c r="K2080" s="419"/>
      <c r="L2080" s="280"/>
      <c r="M2080"/>
      <c r="N2080" s="280"/>
      <c r="O2080"/>
      <c r="P2080" s="280"/>
      <c r="S2080"/>
      <c r="T2080"/>
    </row>
    <row r="2081" spans="1:20" x14ac:dyDescent="0.45">
      <c r="A2081" s="285"/>
      <c r="B2081" s="285"/>
      <c r="C2081" s="285"/>
      <c r="D2081" s="23"/>
      <c r="E2081"/>
      <c r="F2081" s="280"/>
      <c r="G2081"/>
      <c r="H2081" s="280"/>
      <c r="I2081"/>
      <c r="J2081" s="574"/>
      <c r="K2081" s="419"/>
      <c r="L2081" s="280"/>
      <c r="M2081"/>
      <c r="N2081" s="280"/>
      <c r="O2081"/>
      <c r="P2081" s="280"/>
      <c r="S2081"/>
      <c r="T2081"/>
    </row>
    <row r="2082" spans="1:20" x14ac:dyDescent="0.45">
      <c r="A2082" s="285"/>
      <c r="B2082" s="285"/>
      <c r="C2082" s="285"/>
      <c r="D2082" s="23"/>
      <c r="E2082"/>
      <c r="F2082" s="280"/>
      <c r="G2082"/>
      <c r="H2082" s="280"/>
      <c r="I2082"/>
      <c r="J2082" s="574"/>
      <c r="K2082" s="419"/>
      <c r="L2082" s="280"/>
      <c r="M2082"/>
      <c r="N2082" s="280"/>
      <c r="O2082"/>
      <c r="P2082" s="280"/>
      <c r="S2082"/>
      <c r="T2082"/>
    </row>
    <row r="2083" spans="1:20" x14ac:dyDescent="0.45">
      <c r="A2083" s="285"/>
      <c r="B2083" s="285"/>
      <c r="C2083" s="285"/>
      <c r="D2083" s="23"/>
      <c r="E2083"/>
      <c r="F2083" s="280"/>
      <c r="G2083"/>
      <c r="H2083" s="280"/>
      <c r="I2083"/>
      <c r="J2083" s="574"/>
      <c r="K2083" s="419"/>
      <c r="L2083" s="280"/>
      <c r="M2083"/>
      <c r="N2083" s="280"/>
      <c r="O2083"/>
      <c r="P2083" s="280"/>
      <c r="S2083"/>
      <c r="T2083"/>
    </row>
    <row r="2084" spans="1:20" x14ac:dyDescent="0.45">
      <c r="A2084" s="285"/>
      <c r="B2084" s="285"/>
      <c r="C2084" s="285"/>
      <c r="D2084" s="23"/>
      <c r="E2084"/>
      <c r="F2084" s="280"/>
      <c r="G2084"/>
      <c r="H2084" s="280"/>
      <c r="I2084"/>
      <c r="J2084" s="574"/>
      <c r="K2084" s="419"/>
      <c r="L2084" s="280"/>
      <c r="M2084"/>
      <c r="N2084" s="280"/>
      <c r="O2084"/>
      <c r="P2084" s="280"/>
      <c r="S2084"/>
      <c r="T2084"/>
    </row>
    <row r="2085" spans="1:20" x14ac:dyDescent="0.45">
      <c r="A2085" s="285"/>
      <c r="B2085" s="285"/>
      <c r="C2085" s="285"/>
      <c r="D2085" s="23"/>
      <c r="E2085"/>
      <c r="F2085" s="280"/>
      <c r="G2085"/>
      <c r="H2085" s="280"/>
      <c r="I2085"/>
      <c r="J2085" s="574"/>
      <c r="K2085" s="419"/>
      <c r="L2085" s="280"/>
      <c r="M2085"/>
      <c r="N2085" s="280"/>
      <c r="O2085"/>
      <c r="P2085" s="280"/>
      <c r="S2085"/>
      <c r="T2085"/>
    </row>
    <row r="2086" spans="1:20" x14ac:dyDescent="0.45">
      <c r="A2086" s="285"/>
      <c r="B2086" s="285"/>
      <c r="C2086" s="285"/>
      <c r="D2086" s="23"/>
      <c r="E2086"/>
      <c r="F2086" s="280"/>
      <c r="G2086"/>
      <c r="H2086" s="280"/>
      <c r="I2086"/>
      <c r="J2086" s="574"/>
      <c r="K2086" s="419"/>
      <c r="L2086" s="280"/>
      <c r="M2086"/>
      <c r="N2086" s="280"/>
      <c r="O2086"/>
      <c r="P2086" s="280"/>
      <c r="S2086"/>
      <c r="T2086"/>
    </row>
    <row r="2087" spans="1:20" x14ac:dyDescent="0.45">
      <c r="A2087" s="285"/>
      <c r="B2087" s="285"/>
      <c r="C2087" s="285"/>
      <c r="D2087" s="23"/>
      <c r="E2087"/>
      <c r="F2087" s="280"/>
      <c r="G2087"/>
      <c r="H2087" s="280"/>
      <c r="I2087"/>
      <c r="J2087" s="574"/>
      <c r="K2087" s="419"/>
      <c r="L2087" s="280"/>
      <c r="M2087"/>
      <c r="N2087" s="280"/>
      <c r="O2087"/>
      <c r="P2087" s="280"/>
      <c r="S2087"/>
      <c r="T2087"/>
    </row>
    <row r="2088" spans="1:20" x14ac:dyDescent="0.45">
      <c r="A2088" s="285"/>
      <c r="B2088" s="285"/>
      <c r="C2088" s="285"/>
      <c r="D2088" s="23"/>
      <c r="E2088"/>
      <c r="F2088" s="280"/>
      <c r="G2088"/>
      <c r="H2088" s="280"/>
      <c r="I2088"/>
      <c r="J2088" s="574"/>
      <c r="K2088" s="419"/>
      <c r="L2088" s="280"/>
      <c r="M2088"/>
      <c r="N2088" s="280"/>
      <c r="O2088"/>
      <c r="P2088" s="280"/>
      <c r="S2088"/>
      <c r="T2088"/>
    </row>
    <row r="2089" spans="1:20" x14ac:dyDescent="0.45">
      <c r="A2089" s="285"/>
      <c r="B2089" s="285"/>
      <c r="C2089" s="285"/>
      <c r="D2089" s="23"/>
      <c r="E2089"/>
      <c r="F2089" s="280"/>
      <c r="G2089"/>
      <c r="H2089" s="280"/>
      <c r="I2089"/>
      <c r="J2089" s="574"/>
      <c r="K2089" s="419"/>
      <c r="L2089" s="280"/>
      <c r="M2089"/>
      <c r="N2089" s="280"/>
      <c r="O2089"/>
      <c r="P2089" s="280"/>
      <c r="S2089"/>
      <c r="T2089"/>
    </row>
    <row r="2090" spans="1:20" x14ac:dyDescent="0.45">
      <c r="A2090" s="285"/>
      <c r="B2090" s="285"/>
      <c r="C2090" s="285"/>
      <c r="D2090" s="23"/>
      <c r="E2090"/>
      <c r="F2090" s="280"/>
      <c r="G2090"/>
      <c r="H2090" s="280"/>
      <c r="I2090"/>
      <c r="J2090" s="574"/>
      <c r="K2090" s="419"/>
      <c r="L2090" s="280"/>
      <c r="M2090"/>
      <c r="N2090" s="280"/>
      <c r="O2090"/>
      <c r="P2090" s="280"/>
      <c r="S2090"/>
      <c r="T2090"/>
    </row>
    <row r="2091" spans="1:20" x14ac:dyDescent="0.45">
      <c r="A2091" s="285"/>
      <c r="B2091" s="285"/>
      <c r="C2091" s="285"/>
      <c r="D2091" s="23"/>
      <c r="E2091"/>
      <c r="F2091" s="280"/>
      <c r="G2091"/>
      <c r="H2091" s="280"/>
      <c r="I2091"/>
      <c r="J2091" s="574"/>
      <c r="K2091" s="419"/>
      <c r="L2091" s="280"/>
      <c r="M2091"/>
      <c r="N2091" s="280"/>
      <c r="O2091"/>
      <c r="P2091" s="280"/>
      <c r="S2091"/>
      <c r="T2091"/>
    </row>
    <row r="2092" spans="1:20" x14ac:dyDescent="0.45">
      <c r="A2092" s="285"/>
      <c r="B2092" s="285"/>
      <c r="C2092" s="285"/>
      <c r="D2092" s="23"/>
      <c r="E2092"/>
      <c r="F2092" s="280"/>
      <c r="G2092"/>
      <c r="H2092" s="280"/>
      <c r="I2092"/>
      <c r="J2092" s="574"/>
      <c r="K2092" s="419"/>
      <c r="L2092" s="280"/>
      <c r="M2092"/>
      <c r="N2092" s="280"/>
      <c r="O2092"/>
      <c r="P2092" s="280"/>
      <c r="S2092"/>
      <c r="T2092"/>
    </row>
    <row r="2093" spans="1:20" x14ac:dyDescent="0.45">
      <c r="A2093" s="285"/>
      <c r="B2093" s="285"/>
      <c r="C2093" s="285"/>
      <c r="D2093" s="23"/>
      <c r="E2093"/>
      <c r="F2093" s="280"/>
      <c r="G2093"/>
      <c r="H2093" s="280"/>
      <c r="I2093"/>
      <c r="J2093" s="574"/>
      <c r="K2093" s="419"/>
      <c r="L2093" s="280"/>
      <c r="M2093"/>
      <c r="N2093" s="280"/>
      <c r="O2093"/>
      <c r="P2093" s="280"/>
      <c r="S2093"/>
      <c r="T2093"/>
    </row>
    <row r="2094" spans="1:20" x14ac:dyDescent="0.45">
      <c r="A2094" s="285"/>
      <c r="B2094" s="285"/>
      <c r="C2094" s="285"/>
      <c r="D2094" s="23"/>
      <c r="E2094"/>
      <c r="F2094" s="280"/>
      <c r="G2094"/>
      <c r="H2094" s="280"/>
      <c r="I2094"/>
      <c r="J2094" s="574"/>
      <c r="K2094" s="419"/>
      <c r="L2094" s="280"/>
      <c r="M2094"/>
      <c r="N2094" s="280"/>
      <c r="O2094"/>
      <c r="P2094" s="280"/>
      <c r="S2094"/>
      <c r="T2094"/>
    </row>
    <row r="2095" spans="1:20" x14ac:dyDescent="0.45">
      <c r="A2095" s="285"/>
      <c r="B2095" s="285"/>
      <c r="C2095" s="285"/>
      <c r="D2095" s="23"/>
      <c r="E2095"/>
      <c r="F2095" s="280"/>
      <c r="G2095"/>
      <c r="H2095" s="280"/>
      <c r="I2095"/>
      <c r="J2095" s="574"/>
      <c r="K2095" s="419"/>
      <c r="L2095" s="280"/>
      <c r="M2095"/>
      <c r="N2095" s="280"/>
      <c r="O2095"/>
      <c r="P2095" s="280"/>
      <c r="S2095"/>
      <c r="T2095"/>
    </row>
    <row r="2096" spans="1:20" x14ac:dyDescent="0.45">
      <c r="A2096" s="285"/>
      <c r="B2096" s="285"/>
      <c r="C2096" s="285"/>
      <c r="D2096" s="23"/>
      <c r="E2096"/>
      <c r="F2096" s="280"/>
      <c r="G2096"/>
      <c r="H2096" s="280"/>
      <c r="I2096"/>
      <c r="J2096" s="574"/>
      <c r="K2096" s="419"/>
      <c r="L2096" s="280"/>
      <c r="M2096"/>
      <c r="N2096" s="280"/>
      <c r="O2096"/>
      <c r="P2096" s="280"/>
      <c r="S2096"/>
      <c r="T2096"/>
    </row>
    <row r="2097" spans="1:20" x14ac:dyDescent="0.45">
      <c r="A2097" s="285"/>
      <c r="B2097" s="285"/>
      <c r="C2097" s="285"/>
      <c r="D2097" s="23"/>
      <c r="E2097"/>
      <c r="F2097" s="280"/>
      <c r="G2097"/>
      <c r="H2097" s="280"/>
      <c r="I2097"/>
      <c r="J2097" s="574"/>
      <c r="K2097" s="419"/>
      <c r="L2097" s="280"/>
      <c r="M2097"/>
      <c r="N2097" s="280"/>
      <c r="O2097"/>
      <c r="P2097" s="280"/>
      <c r="S2097"/>
      <c r="T2097"/>
    </row>
    <row r="2098" spans="1:20" x14ac:dyDescent="0.45">
      <c r="A2098" s="285"/>
      <c r="B2098" s="285"/>
      <c r="C2098" s="285"/>
      <c r="D2098" s="23"/>
      <c r="E2098"/>
      <c r="F2098" s="280"/>
      <c r="G2098"/>
      <c r="H2098" s="280"/>
      <c r="I2098"/>
      <c r="J2098" s="574"/>
      <c r="K2098" s="419"/>
      <c r="L2098" s="280"/>
      <c r="M2098"/>
      <c r="N2098" s="280"/>
      <c r="O2098"/>
      <c r="P2098" s="280"/>
      <c r="S2098"/>
      <c r="T2098"/>
    </row>
    <row r="2099" spans="1:20" x14ac:dyDescent="0.45">
      <c r="A2099" s="285"/>
      <c r="B2099" s="285"/>
      <c r="C2099" s="285"/>
      <c r="D2099" s="23"/>
      <c r="E2099"/>
      <c r="F2099" s="280"/>
      <c r="G2099"/>
      <c r="H2099" s="280"/>
      <c r="I2099"/>
      <c r="J2099" s="574"/>
      <c r="K2099" s="419"/>
      <c r="L2099" s="280"/>
      <c r="M2099"/>
      <c r="N2099" s="280"/>
      <c r="O2099"/>
      <c r="P2099" s="280"/>
      <c r="S2099"/>
      <c r="T2099"/>
    </row>
    <row r="2100" spans="1:20" x14ac:dyDescent="0.45">
      <c r="A2100" s="285"/>
      <c r="B2100" s="285"/>
      <c r="C2100" s="285"/>
      <c r="D2100" s="23"/>
      <c r="E2100"/>
      <c r="F2100" s="280"/>
      <c r="G2100"/>
      <c r="H2100" s="280"/>
      <c r="I2100"/>
      <c r="J2100" s="574"/>
      <c r="K2100" s="419"/>
      <c r="L2100" s="280"/>
      <c r="M2100"/>
      <c r="N2100" s="280"/>
      <c r="O2100"/>
      <c r="P2100" s="280"/>
      <c r="S2100"/>
      <c r="T2100"/>
    </row>
    <row r="2101" spans="1:20" x14ac:dyDescent="0.45">
      <c r="A2101" s="285"/>
      <c r="B2101" s="285"/>
      <c r="C2101" s="285"/>
      <c r="D2101" s="23"/>
      <c r="E2101"/>
      <c r="F2101" s="280"/>
      <c r="G2101"/>
      <c r="H2101" s="280"/>
      <c r="I2101"/>
      <c r="J2101" s="574"/>
      <c r="K2101" s="419"/>
      <c r="L2101" s="280"/>
      <c r="M2101"/>
      <c r="N2101" s="280"/>
      <c r="O2101"/>
      <c r="P2101" s="280"/>
      <c r="S2101"/>
      <c r="T2101"/>
    </row>
    <row r="2102" spans="1:20" x14ac:dyDescent="0.45">
      <c r="A2102" s="285"/>
      <c r="B2102" s="285"/>
      <c r="C2102" s="285"/>
      <c r="D2102" s="23"/>
      <c r="E2102"/>
      <c r="F2102" s="280"/>
      <c r="G2102"/>
      <c r="H2102" s="280"/>
      <c r="I2102"/>
      <c r="J2102" s="574"/>
      <c r="K2102" s="419"/>
      <c r="L2102" s="280"/>
      <c r="M2102"/>
      <c r="N2102" s="280"/>
      <c r="O2102"/>
      <c r="P2102" s="280"/>
      <c r="S2102"/>
      <c r="T2102"/>
    </row>
    <row r="2103" spans="1:20" x14ac:dyDescent="0.45">
      <c r="A2103" s="285"/>
      <c r="B2103" s="285"/>
      <c r="C2103" s="285"/>
      <c r="D2103" s="23"/>
      <c r="E2103"/>
      <c r="F2103" s="280"/>
      <c r="G2103"/>
      <c r="H2103" s="280"/>
      <c r="I2103"/>
      <c r="J2103" s="574"/>
      <c r="K2103" s="419"/>
      <c r="L2103" s="280"/>
      <c r="M2103"/>
      <c r="N2103" s="280"/>
      <c r="O2103"/>
      <c r="P2103" s="280"/>
      <c r="S2103"/>
      <c r="T2103"/>
    </row>
    <row r="2104" spans="1:20" x14ac:dyDescent="0.45">
      <c r="A2104" s="285"/>
      <c r="B2104" s="285"/>
      <c r="C2104" s="285"/>
      <c r="D2104" s="23"/>
      <c r="E2104"/>
      <c r="F2104" s="280"/>
      <c r="G2104"/>
      <c r="H2104" s="280"/>
      <c r="I2104"/>
      <c r="J2104" s="574"/>
      <c r="K2104" s="419"/>
      <c r="L2104" s="280"/>
      <c r="M2104"/>
      <c r="N2104" s="280"/>
      <c r="O2104"/>
      <c r="P2104" s="280"/>
      <c r="S2104"/>
      <c r="T2104"/>
    </row>
    <row r="2105" spans="1:20" x14ac:dyDescent="0.45">
      <c r="A2105" s="285"/>
      <c r="B2105" s="285"/>
      <c r="C2105" s="285"/>
      <c r="D2105" s="23"/>
      <c r="E2105"/>
      <c r="F2105" s="280"/>
      <c r="G2105"/>
      <c r="H2105" s="280"/>
      <c r="I2105"/>
      <c r="J2105" s="574"/>
      <c r="K2105" s="419"/>
      <c r="L2105" s="280"/>
      <c r="M2105"/>
      <c r="N2105" s="280"/>
      <c r="O2105"/>
      <c r="P2105" s="280"/>
      <c r="S2105"/>
      <c r="T2105"/>
    </row>
    <row r="2106" spans="1:20" x14ac:dyDescent="0.45">
      <c r="A2106" s="285"/>
      <c r="B2106" s="285"/>
      <c r="C2106" s="285"/>
      <c r="D2106" s="23"/>
      <c r="E2106"/>
      <c r="F2106" s="280"/>
      <c r="G2106"/>
      <c r="H2106" s="280"/>
      <c r="I2106"/>
      <c r="J2106" s="574"/>
      <c r="K2106" s="419"/>
      <c r="L2106" s="280"/>
      <c r="M2106"/>
      <c r="N2106" s="280"/>
      <c r="O2106"/>
      <c r="P2106" s="280"/>
      <c r="S2106"/>
      <c r="T2106"/>
    </row>
    <row r="2107" spans="1:20" x14ac:dyDescent="0.45">
      <c r="A2107" s="285"/>
      <c r="B2107" s="285"/>
      <c r="C2107" s="285"/>
      <c r="D2107" s="23"/>
      <c r="E2107"/>
      <c r="F2107" s="280"/>
      <c r="G2107"/>
      <c r="H2107" s="280"/>
      <c r="I2107"/>
      <c r="J2107" s="574"/>
      <c r="K2107" s="419"/>
      <c r="L2107" s="280"/>
      <c r="M2107"/>
      <c r="N2107" s="280"/>
      <c r="O2107"/>
      <c r="P2107" s="280"/>
      <c r="S2107"/>
      <c r="T2107"/>
    </row>
    <row r="2108" spans="1:20" x14ac:dyDescent="0.45">
      <c r="A2108" s="285"/>
      <c r="B2108" s="285"/>
      <c r="C2108" s="285"/>
      <c r="D2108" s="23"/>
      <c r="E2108"/>
      <c r="F2108" s="280"/>
      <c r="G2108"/>
      <c r="H2108" s="280"/>
      <c r="I2108"/>
      <c r="J2108" s="574"/>
      <c r="K2108" s="419"/>
      <c r="L2108" s="280"/>
      <c r="M2108"/>
      <c r="N2108" s="280"/>
      <c r="O2108"/>
      <c r="P2108" s="280"/>
      <c r="S2108"/>
      <c r="T2108"/>
    </row>
    <row r="2109" spans="1:20" x14ac:dyDescent="0.45">
      <c r="A2109" s="285"/>
      <c r="B2109" s="285"/>
      <c r="C2109" s="285"/>
      <c r="D2109" s="23"/>
      <c r="E2109"/>
      <c r="F2109" s="280"/>
      <c r="G2109"/>
      <c r="H2109" s="280"/>
      <c r="I2109"/>
      <c r="J2109" s="574"/>
      <c r="K2109" s="419"/>
      <c r="L2109" s="280"/>
      <c r="M2109"/>
      <c r="N2109" s="280"/>
      <c r="O2109"/>
      <c r="P2109" s="280"/>
      <c r="S2109"/>
      <c r="T2109"/>
    </row>
    <row r="2110" spans="1:20" x14ac:dyDescent="0.45">
      <c r="A2110" s="285"/>
      <c r="B2110" s="285"/>
      <c r="C2110" s="285"/>
      <c r="D2110" s="23"/>
      <c r="E2110"/>
      <c r="F2110" s="280"/>
      <c r="G2110"/>
      <c r="H2110" s="280"/>
      <c r="I2110"/>
      <c r="J2110" s="574"/>
      <c r="K2110" s="419"/>
      <c r="L2110" s="280"/>
      <c r="M2110"/>
      <c r="N2110" s="280"/>
      <c r="O2110"/>
      <c r="P2110" s="280"/>
      <c r="S2110"/>
      <c r="T2110"/>
    </row>
    <row r="2111" spans="1:20" x14ac:dyDescent="0.45">
      <c r="A2111" s="285"/>
      <c r="B2111" s="285"/>
      <c r="C2111" s="285"/>
      <c r="D2111" s="23"/>
      <c r="E2111"/>
      <c r="F2111" s="280"/>
      <c r="G2111"/>
      <c r="H2111" s="280"/>
      <c r="I2111"/>
      <c r="J2111" s="574"/>
      <c r="K2111" s="419"/>
      <c r="L2111" s="280"/>
      <c r="M2111"/>
      <c r="N2111" s="280"/>
      <c r="O2111"/>
      <c r="P2111" s="280"/>
      <c r="S2111"/>
      <c r="T2111"/>
    </row>
    <row r="2112" spans="1:20" x14ac:dyDescent="0.45">
      <c r="A2112" s="285"/>
      <c r="B2112" s="285"/>
      <c r="C2112" s="285"/>
      <c r="D2112" s="23"/>
      <c r="E2112"/>
      <c r="F2112" s="280"/>
      <c r="G2112"/>
      <c r="H2112" s="280"/>
      <c r="I2112"/>
      <c r="J2112" s="574"/>
      <c r="K2112" s="419"/>
      <c r="L2112" s="280"/>
      <c r="M2112"/>
      <c r="N2112" s="280"/>
      <c r="O2112"/>
      <c r="P2112" s="280"/>
      <c r="S2112"/>
      <c r="T2112"/>
    </row>
    <row r="2113" spans="1:20" x14ac:dyDescent="0.45">
      <c r="A2113" s="285"/>
      <c r="B2113" s="285"/>
      <c r="C2113" s="285"/>
      <c r="D2113" s="23"/>
      <c r="E2113"/>
      <c r="F2113" s="280"/>
      <c r="G2113"/>
      <c r="H2113" s="280"/>
      <c r="I2113"/>
      <c r="J2113" s="574"/>
      <c r="K2113" s="419"/>
      <c r="L2113" s="280"/>
      <c r="M2113"/>
      <c r="N2113" s="280"/>
      <c r="O2113"/>
      <c r="P2113" s="280"/>
      <c r="S2113"/>
      <c r="T2113"/>
    </row>
    <row r="2114" spans="1:20" x14ac:dyDescent="0.45">
      <c r="A2114" s="285"/>
      <c r="B2114" s="285"/>
      <c r="C2114" s="285"/>
      <c r="D2114" s="23"/>
      <c r="E2114"/>
      <c r="F2114" s="280"/>
      <c r="G2114"/>
      <c r="H2114" s="280"/>
      <c r="I2114"/>
      <c r="J2114" s="574"/>
      <c r="K2114" s="419"/>
      <c r="L2114" s="280"/>
      <c r="M2114"/>
      <c r="N2114" s="280"/>
      <c r="O2114"/>
      <c r="P2114" s="280"/>
      <c r="S2114"/>
      <c r="T2114"/>
    </row>
    <row r="2115" spans="1:20" x14ac:dyDescent="0.45">
      <c r="A2115" s="285"/>
      <c r="B2115" s="285"/>
      <c r="C2115" s="285"/>
      <c r="D2115" s="23"/>
      <c r="E2115"/>
      <c r="F2115" s="280"/>
      <c r="G2115"/>
      <c r="H2115" s="280"/>
      <c r="I2115"/>
      <c r="J2115" s="574"/>
      <c r="K2115" s="419"/>
      <c r="L2115" s="280"/>
      <c r="M2115"/>
      <c r="N2115" s="280"/>
      <c r="O2115"/>
      <c r="P2115" s="280"/>
      <c r="S2115"/>
      <c r="T2115"/>
    </row>
    <row r="2116" spans="1:20" x14ac:dyDescent="0.45">
      <c r="A2116" s="285"/>
      <c r="B2116" s="285"/>
      <c r="C2116" s="285"/>
      <c r="D2116" s="23"/>
      <c r="E2116"/>
      <c r="F2116" s="280"/>
      <c r="G2116"/>
      <c r="H2116" s="280"/>
      <c r="I2116"/>
      <c r="J2116" s="574"/>
      <c r="K2116" s="419"/>
      <c r="L2116" s="280"/>
      <c r="M2116"/>
      <c r="N2116" s="280"/>
      <c r="O2116"/>
      <c r="P2116" s="280"/>
      <c r="S2116"/>
      <c r="T2116"/>
    </row>
    <row r="2117" spans="1:20" x14ac:dyDescent="0.45">
      <c r="A2117" s="285"/>
      <c r="B2117" s="285"/>
      <c r="C2117" s="285"/>
      <c r="D2117" s="23"/>
      <c r="E2117"/>
      <c r="F2117" s="280"/>
      <c r="G2117"/>
      <c r="H2117" s="280"/>
      <c r="I2117"/>
      <c r="J2117" s="574"/>
      <c r="K2117" s="419"/>
      <c r="L2117" s="280"/>
      <c r="M2117"/>
      <c r="N2117" s="280"/>
      <c r="O2117"/>
      <c r="P2117" s="280"/>
      <c r="S2117"/>
      <c r="T2117"/>
    </row>
    <row r="2118" spans="1:20" x14ac:dyDescent="0.45">
      <c r="A2118" s="285"/>
      <c r="B2118" s="285"/>
      <c r="C2118" s="285"/>
      <c r="D2118" s="23"/>
      <c r="E2118"/>
      <c r="F2118" s="280"/>
      <c r="G2118"/>
      <c r="H2118" s="280"/>
      <c r="I2118"/>
      <c r="J2118" s="574"/>
      <c r="K2118" s="419"/>
      <c r="L2118" s="280"/>
      <c r="M2118"/>
      <c r="N2118" s="280"/>
      <c r="O2118"/>
      <c r="P2118" s="280"/>
      <c r="S2118"/>
      <c r="T2118"/>
    </row>
    <row r="2119" spans="1:20" x14ac:dyDescent="0.45">
      <c r="A2119" s="285"/>
      <c r="B2119" s="285"/>
      <c r="C2119" s="285"/>
      <c r="D2119" s="23"/>
      <c r="E2119"/>
      <c r="F2119" s="280"/>
      <c r="G2119"/>
      <c r="H2119" s="280"/>
      <c r="I2119"/>
      <c r="J2119" s="574"/>
      <c r="K2119" s="419"/>
      <c r="L2119" s="280"/>
      <c r="M2119"/>
      <c r="N2119" s="280"/>
      <c r="O2119"/>
      <c r="P2119" s="280"/>
      <c r="S2119"/>
      <c r="T2119"/>
    </row>
    <row r="2120" spans="1:20" x14ac:dyDescent="0.45">
      <c r="A2120" s="285"/>
      <c r="B2120" s="285"/>
      <c r="C2120" s="285"/>
      <c r="D2120" s="23"/>
      <c r="E2120"/>
      <c r="F2120" s="280"/>
      <c r="G2120"/>
      <c r="H2120" s="280"/>
      <c r="I2120"/>
      <c r="J2120" s="574"/>
      <c r="K2120" s="419"/>
      <c r="L2120" s="280"/>
      <c r="M2120"/>
      <c r="N2120" s="280"/>
      <c r="O2120"/>
      <c r="P2120" s="280"/>
      <c r="S2120"/>
      <c r="T2120"/>
    </row>
    <row r="2121" spans="1:20" x14ac:dyDescent="0.45">
      <c r="A2121" s="285"/>
      <c r="B2121" s="285"/>
      <c r="C2121" s="285"/>
      <c r="D2121" s="23"/>
      <c r="E2121"/>
      <c r="F2121" s="280"/>
      <c r="G2121"/>
      <c r="H2121" s="280"/>
      <c r="I2121"/>
      <c r="J2121" s="574"/>
      <c r="K2121" s="419"/>
      <c r="L2121" s="280"/>
      <c r="M2121"/>
      <c r="N2121" s="280"/>
      <c r="O2121"/>
      <c r="P2121" s="280"/>
      <c r="S2121"/>
      <c r="T2121"/>
    </row>
    <row r="2122" spans="1:20" x14ac:dyDescent="0.45">
      <c r="A2122" s="285"/>
      <c r="B2122" s="285"/>
      <c r="C2122" s="285"/>
      <c r="D2122" s="23"/>
      <c r="E2122"/>
      <c r="F2122" s="280"/>
      <c r="G2122"/>
      <c r="H2122" s="280"/>
      <c r="I2122"/>
      <c r="J2122" s="574"/>
      <c r="K2122" s="419"/>
      <c r="L2122" s="280"/>
      <c r="M2122"/>
      <c r="N2122" s="280"/>
      <c r="O2122"/>
      <c r="P2122" s="280"/>
      <c r="S2122"/>
      <c r="T2122"/>
    </row>
    <row r="2123" spans="1:20" x14ac:dyDescent="0.45">
      <c r="A2123" s="285"/>
      <c r="B2123" s="285"/>
      <c r="C2123" s="285"/>
      <c r="D2123" s="23"/>
      <c r="E2123"/>
      <c r="F2123" s="280"/>
      <c r="G2123"/>
      <c r="H2123" s="280"/>
      <c r="I2123"/>
      <c r="J2123" s="574"/>
      <c r="K2123" s="419"/>
      <c r="L2123" s="280"/>
      <c r="M2123"/>
      <c r="N2123" s="280"/>
      <c r="O2123"/>
      <c r="P2123" s="280"/>
      <c r="S2123"/>
      <c r="T2123"/>
    </row>
    <row r="2124" spans="1:20" x14ac:dyDescent="0.45">
      <c r="A2124" s="285"/>
      <c r="B2124" s="285"/>
      <c r="C2124" s="285"/>
      <c r="D2124" s="23"/>
      <c r="E2124"/>
      <c r="F2124" s="280"/>
      <c r="G2124"/>
      <c r="H2124" s="280"/>
      <c r="I2124"/>
      <c r="J2124" s="574"/>
      <c r="K2124" s="419"/>
      <c r="L2124" s="280"/>
      <c r="M2124"/>
      <c r="N2124" s="280"/>
      <c r="O2124"/>
      <c r="P2124" s="280"/>
      <c r="S2124"/>
      <c r="T2124"/>
    </row>
    <row r="2125" spans="1:20" x14ac:dyDescent="0.45">
      <c r="A2125" s="285"/>
      <c r="B2125" s="285"/>
      <c r="C2125" s="285"/>
      <c r="D2125" s="23"/>
      <c r="E2125"/>
      <c r="F2125" s="280"/>
      <c r="G2125"/>
      <c r="H2125" s="280"/>
      <c r="I2125"/>
      <c r="J2125" s="574"/>
      <c r="K2125" s="419"/>
      <c r="L2125" s="280"/>
      <c r="M2125"/>
      <c r="N2125" s="280"/>
      <c r="O2125"/>
      <c r="P2125" s="280"/>
      <c r="S2125"/>
      <c r="T2125"/>
    </row>
    <row r="2126" spans="1:20" x14ac:dyDescent="0.45">
      <c r="A2126" s="285"/>
      <c r="B2126" s="285"/>
      <c r="C2126" s="285"/>
      <c r="D2126" s="23"/>
      <c r="E2126"/>
      <c r="F2126" s="280"/>
      <c r="G2126"/>
      <c r="H2126" s="280"/>
      <c r="I2126"/>
      <c r="J2126" s="574"/>
      <c r="K2126" s="419"/>
      <c r="L2126" s="280"/>
      <c r="M2126"/>
      <c r="N2126" s="280"/>
      <c r="O2126"/>
      <c r="P2126" s="280"/>
      <c r="S2126"/>
      <c r="T2126"/>
    </row>
    <row r="2127" spans="1:20" x14ac:dyDescent="0.45">
      <c r="A2127" s="285"/>
      <c r="B2127" s="285"/>
      <c r="C2127" s="285"/>
      <c r="D2127" s="23"/>
      <c r="E2127"/>
      <c r="F2127" s="280"/>
      <c r="G2127"/>
      <c r="H2127" s="280"/>
      <c r="I2127"/>
      <c r="J2127" s="574"/>
      <c r="K2127" s="419"/>
      <c r="L2127" s="280"/>
      <c r="M2127"/>
      <c r="N2127" s="280"/>
      <c r="O2127"/>
      <c r="P2127" s="280"/>
      <c r="S2127"/>
      <c r="T2127"/>
    </row>
    <row r="2128" spans="1:20" x14ac:dyDescent="0.45">
      <c r="A2128" s="285"/>
      <c r="B2128" s="285"/>
      <c r="C2128" s="285"/>
      <c r="D2128" s="23"/>
      <c r="E2128"/>
      <c r="F2128" s="280"/>
      <c r="G2128"/>
      <c r="H2128" s="280"/>
      <c r="I2128"/>
      <c r="J2128" s="574"/>
      <c r="K2128" s="419"/>
      <c r="L2128" s="280"/>
      <c r="M2128"/>
      <c r="N2128" s="280"/>
      <c r="O2128"/>
      <c r="P2128" s="280"/>
      <c r="S2128"/>
      <c r="T2128"/>
    </row>
    <row r="2129" spans="1:20" x14ac:dyDescent="0.45">
      <c r="A2129" s="285"/>
      <c r="B2129" s="285"/>
      <c r="C2129" s="285"/>
      <c r="D2129" s="23"/>
      <c r="E2129"/>
      <c r="F2129" s="280"/>
      <c r="G2129"/>
      <c r="H2129" s="280"/>
      <c r="I2129"/>
      <c r="J2129" s="574"/>
      <c r="K2129" s="419"/>
      <c r="L2129" s="280"/>
      <c r="M2129"/>
      <c r="N2129" s="280"/>
      <c r="O2129"/>
      <c r="P2129" s="280"/>
      <c r="S2129"/>
      <c r="T2129"/>
    </row>
    <row r="2130" spans="1:20" x14ac:dyDescent="0.45">
      <c r="A2130" s="285"/>
      <c r="B2130" s="285"/>
      <c r="C2130" s="285"/>
      <c r="D2130" s="23"/>
      <c r="E2130"/>
      <c r="F2130" s="280"/>
      <c r="G2130"/>
      <c r="H2130" s="280"/>
      <c r="I2130"/>
      <c r="J2130" s="574"/>
      <c r="K2130" s="419"/>
      <c r="L2130" s="280"/>
      <c r="M2130"/>
      <c r="N2130" s="280"/>
      <c r="O2130"/>
      <c r="P2130" s="280"/>
      <c r="S2130"/>
      <c r="T2130"/>
    </row>
    <row r="2131" spans="1:20" x14ac:dyDescent="0.45">
      <c r="A2131" s="285"/>
      <c r="B2131" s="285"/>
      <c r="C2131" s="285"/>
      <c r="D2131" s="23"/>
      <c r="E2131"/>
      <c r="F2131" s="280"/>
      <c r="G2131"/>
      <c r="H2131" s="280"/>
      <c r="I2131"/>
      <c r="J2131" s="574"/>
      <c r="K2131" s="419"/>
      <c r="L2131" s="280"/>
      <c r="M2131"/>
      <c r="N2131" s="280"/>
      <c r="O2131"/>
      <c r="P2131" s="280"/>
      <c r="S2131"/>
      <c r="T2131"/>
    </row>
    <row r="2132" spans="1:20" x14ac:dyDescent="0.45">
      <c r="A2132" s="285"/>
      <c r="B2132" s="285"/>
      <c r="C2132" s="285"/>
      <c r="D2132" s="23"/>
      <c r="E2132"/>
      <c r="F2132" s="280"/>
      <c r="G2132"/>
      <c r="H2132" s="280"/>
      <c r="I2132"/>
      <c r="J2132" s="574"/>
      <c r="K2132" s="419"/>
      <c r="L2132" s="280"/>
      <c r="M2132"/>
      <c r="N2132" s="280"/>
      <c r="O2132"/>
      <c r="P2132" s="280"/>
      <c r="S2132"/>
      <c r="T2132"/>
    </row>
    <row r="2133" spans="1:20" x14ac:dyDescent="0.45">
      <c r="A2133" s="285"/>
      <c r="B2133" s="285"/>
      <c r="C2133" s="285"/>
      <c r="D2133" s="23"/>
      <c r="E2133"/>
      <c r="F2133" s="280"/>
      <c r="G2133"/>
      <c r="H2133" s="280"/>
      <c r="I2133"/>
      <c r="J2133" s="574"/>
      <c r="K2133" s="419"/>
      <c r="L2133" s="280"/>
      <c r="M2133"/>
      <c r="N2133" s="280"/>
      <c r="O2133"/>
      <c r="P2133" s="280"/>
      <c r="S2133"/>
      <c r="T2133"/>
    </row>
    <row r="2134" spans="1:20" x14ac:dyDescent="0.45">
      <c r="A2134" s="285"/>
      <c r="B2134" s="285"/>
      <c r="C2134" s="285"/>
      <c r="D2134" s="23"/>
      <c r="E2134"/>
      <c r="F2134" s="280"/>
      <c r="G2134"/>
      <c r="H2134" s="280"/>
      <c r="I2134"/>
      <c r="J2134" s="574"/>
      <c r="K2134" s="419"/>
      <c r="L2134" s="280"/>
      <c r="M2134"/>
      <c r="N2134" s="280"/>
      <c r="O2134"/>
      <c r="P2134" s="280"/>
      <c r="S2134"/>
      <c r="T2134"/>
    </row>
    <row r="2135" spans="1:20" x14ac:dyDescent="0.45">
      <c r="A2135" s="285"/>
      <c r="B2135" s="285"/>
      <c r="C2135" s="285"/>
      <c r="D2135" s="23"/>
      <c r="E2135"/>
      <c r="F2135" s="280"/>
      <c r="G2135"/>
      <c r="H2135" s="280"/>
      <c r="I2135"/>
      <c r="J2135" s="574"/>
      <c r="K2135" s="419"/>
      <c r="L2135" s="280"/>
      <c r="M2135"/>
      <c r="N2135" s="280"/>
      <c r="O2135"/>
      <c r="P2135" s="280"/>
      <c r="S2135"/>
      <c r="T2135"/>
    </row>
    <row r="2136" spans="1:20" x14ac:dyDescent="0.45">
      <c r="A2136" s="285"/>
      <c r="B2136" s="285"/>
      <c r="C2136" s="285"/>
      <c r="D2136" s="23"/>
      <c r="E2136"/>
      <c r="F2136" s="280"/>
      <c r="G2136"/>
      <c r="H2136" s="280"/>
      <c r="I2136"/>
      <c r="J2136" s="574"/>
      <c r="K2136" s="419"/>
      <c r="L2136" s="280"/>
      <c r="M2136"/>
      <c r="N2136" s="280"/>
      <c r="O2136"/>
      <c r="P2136" s="280"/>
      <c r="S2136"/>
      <c r="T2136"/>
    </row>
    <row r="2137" spans="1:20" x14ac:dyDescent="0.45">
      <c r="A2137" s="285"/>
      <c r="B2137" s="285"/>
      <c r="C2137" s="285"/>
      <c r="D2137" s="23"/>
      <c r="E2137"/>
      <c r="F2137" s="280"/>
      <c r="G2137"/>
      <c r="H2137" s="280"/>
      <c r="I2137"/>
      <c r="J2137" s="574"/>
      <c r="K2137" s="419"/>
      <c r="L2137" s="280"/>
      <c r="M2137"/>
      <c r="N2137" s="280"/>
      <c r="O2137"/>
      <c r="P2137" s="280"/>
      <c r="S2137"/>
      <c r="T2137"/>
    </row>
    <row r="2138" spans="1:20" x14ac:dyDescent="0.45">
      <c r="A2138" s="285"/>
      <c r="B2138" s="285"/>
      <c r="C2138" s="285"/>
      <c r="D2138" s="23"/>
      <c r="E2138"/>
      <c r="F2138" s="280"/>
      <c r="G2138"/>
      <c r="H2138" s="280"/>
      <c r="I2138"/>
      <c r="J2138" s="574"/>
      <c r="K2138" s="419"/>
      <c r="L2138" s="280"/>
      <c r="M2138"/>
      <c r="N2138" s="280"/>
      <c r="O2138"/>
      <c r="P2138" s="280"/>
      <c r="S2138"/>
      <c r="T2138"/>
    </row>
    <row r="2139" spans="1:20" x14ac:dyDescent="0.45">
      <c r="A2139" s="285"/>
      <c r="B2139" s="285"/>
      <c r="C2139" s="285"/>
      <c r="D2139" s="23"/>
      <c r="E2139"/>
      <c r="F2139" s="280"/>
      <c r="G2139"/>
      <c r="H2139" s="280"/>
      <c r="I2139"/>
      <c r="J2139" s="574"/>
      <c r="K2139" s="419"/>
      <c r="L2139" s="280"/>
      <c r="M2139"/>
      <c r="N2139" s="280"/>
      <c r="O2139"/>
      <c r="P2139" s="280"/>
      <c r="S2139"/>
      <c r="T2139"/>
    </row>
    <row r="2140" spans="1:20" x14ac:dyDescent="0.45">
      <c r="A2140" s="285"/>
      <c r="B2140" s="285"/>
      <c r="C2140" s="285"/>
      <c r="D2140" s="23"/>
      <c r="E2140"/>
      <c r="F2140" s="280"/>
      <c r="G2140"/>
      <c r="H2140" s="280"/>
      <c r="I2140"/>
      <c r="J2140" s="574"/>
      <c r="K2140" s="419"/>
      <c r="L2140" s="280"/>
      <c r="M2140"/>
      <c r="N2140" s="280"/>
      <c r="O2140"/>
      <c r="P2140" s="280"/>
      <c r="S2140"/>
      <c r="T2140"/>
    </row>
    <row r="2141" spans="1:20" x14ac:dyDescent="0.45">
      <c r="A2141" s="285"/>
      <c r="B2141" s="285"/>
      <c r="C2141" s="285"/>
      <c r="D2141" s="23"/>
      <c r="E2141"/>
      <c r="F2141" s="280"/>
      <c r="G2141"/>
      <c r="H2141" s="280"/>
      <c r="I2141"/>
      <c r="J2141" s="574"/>
      <c r="K2141" s="419"/>
      <c r="L2141" s="280"/>
      <c r="M2141"/>
      <c r="N2141" s="280"/>
      <c r="O2141"/>
      <c r="P2141" s="280"/>
      <c r="S2141"/>
      <c r="T2141"/>
    </row>
    <row r="2142" spans="1:20" x14ac:dyDescent="0.45">
      <c r="A2142" s="285"/>
      <c r="B2142" s="285"/>
      <c r="C2142" s="285"/>
      <c r="D2142" s="23"/>
      <c r="E2142"/>
      <c r="F2142" s="280"/>
      <c r="G2142"/>
      <c r="H2142" s="280"/>
      <c r="I2142"/>
      <c r="J2142" s="574"/>
      <c r="K2142" s="419"/>
      <c r="L2142" s="280"/>
      <c r="M2142"/>
      <c r="N2142" s="280"/>
      <c r="O2142"/>
      <c r="P2142" s="280"/>
      <c r="S2142"/>
      <c r="T2142"/>
    </row>
    <row r="2143" spans="1:20" x14ac:dyDescent="0.45">
      <c r="A2143" s="285"/>
      <c r="B2143" s="285"/>
      <c r="C2143" s="285"/>
      <c r="D2143" s="23"/>
      <c r="E2143"/>
      <c r="F2143" s="280"/>
      <c r="G2143"/>
      <c r="H2143" s="280"/>
      <c r="I2143"/>
      <c r="J2143" s="574"/>
      <c r="K2143" s="419"/>
      <c r="L2143" s="280"/>
      <c r="M2143"/>
      <c r="N2143" s="280"/>
      <c r="O2143"/>
      <c r="P2143" s="280"/>
      <c r="S2143"/>
      <c r="T2143"/>
    </row>
    <row r="2144" spans="1:20" x14ac:dyDescent="0.45">
      <c r="A2144" s="285"/>
      <c r="B2144" s="285"/>
      <c r="C2144" s="285"/>
      <c r="D2144" s="23"/>
      <c r="E2144"/>
      <c r="F2144" s="280"/>
      <c r="G2144"/>
      <c r="H2144" s="280"/>
      <c r="I2144"/>
      <c r="J2144" s="574"/>
      <c r="K2144" s="419"/>
      <c r="L2144" s="280"/>
      <c r="M2144"/>
      <c r="N2144" s="280"/>
      <c r="O2144"/>
      <c r="P2144" s="280"/>
      <c r="S2144"/>
      <c r="T2144"/>
    </row>
    <row r="2145" spans="1:20" x14ac:dyDescent="0.45">
      <c r="A2145" s="285"/>
      <c r="B2145" s="285"/>
      <c r="C2145" s="285"/>
      <c r="D2145" s="23"/>
      <c r="E2145"/>
      <c r="F2145" s="280"/>
      <c r="G2145"/>
      <c r="H2145" s="280"/>
      <c r="I2145"/>
      <c r="J2145" s="574"/>
      <c r="K2145" s="419"/>
      <c r="L2145" s="280"/>
      <c r="M2145"/>
      <c r="N2145" s="280"/>
      <c r="O2145"/>
      <c r="P2145" s="280"/>
      <c r="S2145"/>
      <c r="T2145"/>
    </row>
    <row r="2146" spans="1:20" x14ac:dyDescent="0.45">
      <c r="A2146" s="285"/>
      <c r="B2146" s="285"/>
      <c r="C2146" s="285"/>
      <c r="D2146" s="23"/>
      <c r="E2146"/>
      <c r="F2146" s="280"/>
      <c r="G2146"/>
      <c r="H2146" s="280"/>
      <c r="I2146"/>
      <c r="J2146" s="574"/>
      <c r="K2146" s="419"/>
      <c r="L2146" s="280"/>
      <c r="M2146"/>
      <c r="N2146" s="280"/>
      <c r="O2146"/>
      <c r="P2146" s="280"/>
      <c r="S2146"/>
      <c r="T2146"/>
    </row>
    <row r="2147" spans="1:20" x14ac:dyDescent="0.45">
      <c r="A2147" s="285"/>
      <c r="B2147" s="285"/>
      <c r="C2147" s="285"/>
      <c r="D2147" s="23"/>
      <c r="E2147"/>
      <c r="F2147" s="280"/>
      <c r="G2147"/>
      <c r="H2147" s="280"/>
      <c r="I2147"/>
      <c r="J2147" s="574"/>
      <c r="K2147" s="419"/>
      <c r="L2147" s="280"/>
      <c r="M2147"/>
      <c r="N2147" s="280"/>
      <c r="O2147"/>
      <c r="P2147" s="280"/>
      <c r="S2147"/>
      <c r="T2147"/>
    </row>
    <row r="2148" spans="1:20" x14ac:dyDescent="0.45">
      <c r="A2148" s="285"/>
      <c r="B2148" s="285"/>
      <c r="C2148" s="285"/>
      <c r="D2148" s="23"/>
      <c r="E2148"/>
      <c r="F2148" s="280"/>
      <c r="G2148"/>
      <c r="H2148" s="280"/>
      <c r="I2148"/>
      <c r="J2148" s="574"/>
      <c r="K2148" s="419"/>
      <c r="L2148" s="280"/>
      <c r="M2148"/>
      <c r="N2148" s="280"/>
      <c r="O2148"/>
      <c r="P2148" s="280"/>
      <c r="S2148"/>
      <c r="T2148"/>
    </row>
    <row r="2149" spans="1:20" x14ac:dyDescent="0.45">
      <c r="A2149" s="285"/>
      <c r="B2149" s="285"/>
      <c r="C2149" s="285"/>
      <c r="D2149" s="23"/>
      <c r="E2149"/>
      <c r="F2149" s="280"/>
      <c r="G2149"/>
      <c r="H2149" s="280"/>
      <c r="I2149"/>
      <c r="J2149" s="574"/>
      <c r="K2149" s="419"/>
      <c r="L2149" s="280"/>
      <c r="M2149"/>
      <c r="N2149" s="280"/>
      <c r="O2149"/>
      <c r="P2149" s="280"/>
      <c r="S2149"/>
      <c r="T2149"/>
    </row>
    <row r="2150" spans="1:20" x14ac:dyDescent="0.45">
      <c r="A2150" s="285"/>
      <c r="B2150" s="285"/>
      <c r="C2150" s="285"/>
      <c r="D2150" s="23"/>
      <c r="E2150"/>
      <c r="F2150" s="280"/>
      <c r="G2150"/>
      <c r="H2150" s="280"/>
      <c r="I2150"/>
      <c r="J2150" s="574"/>
      <c r="K2150" s="419"/>
      <c r="L2150" s="280"/>
      <c r="M2150"/>
      <c r="N2150" s="280"/>
      <c r="O2150"/>
      <c r="P2150" s="280"/>
      <c r="S2150"/>
      <c r="T2150"/>
    </row>
    <row r="2151" spans="1:20" x14ac:dyDescent="0.45">
      <c r="A2151" s="285"/>
      <c r="B2151" s="285"/>
      <c r="C2151" s="285"/>
      <c r="D2151" s="23"/>
      <c r="E2151"/>
      <c r="F2151" s="280"/>
      <c r="G2151"/>
      <c r="H2151" s="280"/>
      <c r="I2151"/>
      <c r="J2151" s="574"/>
      <c r="K2151" s="419"/>
      <c r="L2151" s="280"/>
      <c r="M2151"/>
      <c r="N2151" s="280"/>
      <c r="O2151"/>
      <c r="P2151" s="280"/>
      <c r="S2151"/>
      <c r="T2151"/>
    </row>
    <row r="2152" spans="1:20" x14ac:dyDescent="0.45">
      <c r="A2152" s="285"/>
      <c r="B2152" s="285"/>
      <c r="C2152" s="285"/>
      <c r="D2152" s="23"/>
      <c r="E2152"/>
      <c r="F2152" s="280"/>
      <c r="G2152"/>
      <c r="H2152" s="280"/>
      <c r="I2152"/>
      <c r="J2152" s="574"/>
      <c r="K2152" s="419"/>
      <c r="L2152" s="280"/>
      <c r="M2152"/>
      <c r="N2152" s="280"/>
      <c r="O2152"/>
      <c r="P2152" s="280"/>
      <c r="S2152"/>
      <c r="T2152"/>
    </row>
    <row r="2153" spans="1:20" x14ac:dyDescent="0.45">
      <c r="A2153" s="285"/>
      <c r="B2153" s="285"/>
      <c r="C2153" s="285"/>
      <c r="D2153" s="23"/>
      <c r="E2153"/>
      <c r="F2153" s="280"/>
      <c r="G2153"/>
      <c r="H2153" s="280"/>
      <c r="I2153"/>
      <c r="J2153" s="574"/>
      <c r="K2153" s="419"/>
      <c r="L2153" s="280"/>
      <c r="M2153"/>
      <c r="N2153" s="280"/>
      <c r="O2153"/>
      <c r="P2153" s="280"/>
      <c r="S2153"/>
      <c r="T2153"/>
    </row>
    <row r="2154" spans="1:20" x14ac:dyDescent="0.45">
      <c r="A2154" s="285"/>
      <c r="B2154" s="285"/>
      <c r="C2154" s="285"/>
      <c r="D2154" s="23"/>
      <c r="E2154"/>
      <c r="F2154" s="280"/>
      <c r="G2154"/>
      <c r="H2154" s="280"/>
      <c r="I2154"/>
      <c r="J2154" s="574"/>
      <c r="K2154" s="419"/>
      <c r="L2154" s="280"/>
      <c r="M2154"/>
      <c r="N2154" s="280"/>
      <c r="O2154"/>
      <c r="P2154" s="280"/>
      <c r="S2154"/>
      <c r="T2154"/>
    </row>
    <row r="2155" spans="1:20" x14ac:dyDescent="0.45">
      <c r="A2155" s="285"/>
      <c r="B2155" s="285"/>
      <c r="C2155" s="285"/>
      <c r="D2155" s="23"/>
      <c r="E2155"/>
      <c r="F2155" s="280"/>
      <c r="G2155"/>
      <c r="H2155" s="280"/>
      <c r="I2155"/>
      <c r="J2155" s="574"/>
      <c r="K2155" s="419"/>
      <c r="L2155" s="280"/>
      <c r="M2155"/>
      <c r="N2155" s="280"/>
      <c r="O2155"/>
      <c r="P2155" s="280"/>
      <c r="S2155"/>
      <c r="T2155"/>
    </row>
    <row r="2156" spans="1:20" x14ac:dyDescent="0.45">
      <c r="A2156" s="285"/>
      <c r="B2156" s="285"/>
      <c r="C2156" s="285"/>
      <c r="D2156" s="23"/>
      <c r="E2156"/>
      <c r="F2156" s="280"/>
      <c r="G2156"/>
      <c r="H2156" s="280"/>
      <c r="I2156"/>
      <c r="J2156" s="574"/>
      <c r="K2156" s="419"/>
      <c r="L2156" s="280"/>
      <c r="M2156"/>
      <c r="N2156" s="280"/>
      <c r="O2156"/>
      <c r="P2156" s="280"/>
      <c r="S2156"/>
      <c r="T2156"/>
    </row>
    <row r="2157" spans="1:20" x14ac:dyDescent="0.45">
      <c r="A2157" s="285"/>
      <c r="B2157" s="285"/>
      <c r="C2157" s="285"/>
      <c r="D2157" s="23"/>
      <c r="E2157"/>
      <c r="F2157" s="280"/>
      <c r="G2157"/>
      <c r="H2157" s="280"/>
      <c r="I2157"/>
      <c r="J2157" s="574"/>
      <c r="K2157" s="419"/>
      <c r="L2157" s="280"/>
      <c r="M2157"/>
      <c r="N2157" s="280"/>
      <c r="O2157"/>
      <c r="P2157" s="280"/>
      <c r="S2157"/>
      <c r="T2157"/>
    </row>
    <row r="2158" spans="1:20" x14ac:dyDescent="0.45">
      <c r="A2158" s="285"/>
      <c r="B2158" s="285"/>
      <c r="C2158" s="285"/>
      <c r="D2158" s="23"/>
      <c r="E2158"/>
      <c r="F2158" s="280"/>
      <c r="G2158"/>
      <c r="H2158" s="280"/>
      <c r="I2158"/>
      <c r="J2158" s="574"/>
      <c r="K2158" s="419"/>
      <c r="L2158" s="280"/>
      <c r="M2158"/>
      <c r="N2158" s="280"/>
      <c r="O2158"/>
      <c r="P2158" s="280"/>
      <c r="S2158"/>
      <c r="T2158"/>
    </row>
    <row r="2159" spans="1:20" x14ac:dyDescent="0.45">
      <c r="A2159" s="285"/>
      <c r="B2159" s="285"/>
      <c r="C2159" s="285"/>
      <c r="D2159" s="23"/>
      <c r="E2159"/>
      <c r="F2159" s="280"/>
      <c r="G2159"/>
      <c r="H2159" s="280"/>
      <c r="I2159"/>
      <c r="J2159" s="574"/>
      <c r="K2159" s="419"/>
      <c r="L2159" s="280"/>
      <c r="M2159"/>
      <c r="N2159" s="280"/>
      <c r="O2159"/>
      <c r="P2159" s="280"/>
      <c r="S2159"/>
      <c r="T2159"/>
    </row>
    <row r="2160" spans="1:20" x14ac:dyDescent="0.45">
      <c r="A2160" s="285"/>
      <c r="B2160" s="285"/>
      <c r="C2160" s="285"/>
      <c r="D2160" s="23"/>
      <c r="E2160"/>
      <c r="F2160" s="280"/>
      <c r="G2160"/>
      <c r="H2160" s="280"/>
      <c r="I2160"/>
      <c r="J2160" s="574"/>
      <c r="K2160" s="419"/>
      <c r="L2160" s="280"/>
      <c r="M2160"/>
      <c r="N2160" s="280"/>
      <c r="O2160"/>
      <c r="P2160" s="280"/>
      <c r="S2160"/>
      <c r="T2160"/>
    </row>
    <row r="2161" spans="1:20" x14ac:dyDescent="0.45">
      <c r="A2161" s="285"/>
      <c r="B2161" s="285"/>
      <c r="C2161" s="285"/>
      <c r="D2161" s="23"/>
      <c r="E2161"/>
      <c r="F2161" s="280"/>
      <c r="G2161"/>
      <c r="H2161" s="280"/>
      <c r="I2161"/>
      <c r="J2161" s="574"/>
      <c r="K2161" s="419"/>
      <c r="L2161" s="280"/>
      <c r="M2161"/>
      <c r="N2161" s="280"/>
      <c r="O2161"/>
      <c r="P2161" s="280"/>
      <c r="S2161"/>
      <c r="T2161"/>
    </row>
    <row r="2162" spans="1:20" x14ac:dyDescent="0.45">
      <c r="A2162" s="285"/>
      <c r="B2162" s="285"/>
      <c r="C2162" s="285"/>
      <c r="D2162" s="23"/>
      <c r="E2162"/>
      <c r="F2162" s="280"/>
      <c r="G2162"/>
      <c r="H2162" s="280"/>
      <c r="I2162"/>
      <c r="J2162" s="574"/>
      <c r="K2162" s="419"/>
      <c r="L2162" s="280"/>
      <c r="M2162"/>
      <c r="N2162" s="280"/>
      <c r="O2162"/>
      <c r="P2162" s="280"/>
      <c r="S2162"/>
      <c r="T2162"/>
    </row>
    <row r="2163" spans="1:20" x14ac:dyDescent="0.45">
      <c r="A2163" s="285"/>
      <c r="B2163" s="285"/>
      <c r="C2163" s="285"/>
      <c r="D2163" s="23"/>
      <c r="E2163"/>
      <c r="F2163" s="280"/>
      <c r="G2163"/>
      <c r="H2163" s="280"/>
      <c r="I2163"/>
      <c r="J2163" s="574"/>
      <c r="K2163" s="419"/>
      <c r="L2163" s="280"/>
      <c r="M2163"/>
      <c r="N2163" s="280"/>
      <c r="O2163"/>
      <c r="P2163" s="280"/>
      <c r="S2163"/>
      <c r="T2163"/>
    </row>
    <row r="2164" spans="1:20" x14ac:dyDescent="0.45">
      <c r="A2164" s="285"/>
      <c r="B2164" s="285"/>
      <c r="C2164" s="285"/>
      <c r="D2164" s="23"/>
      <c r="E2164"/>
      <c r="F2164" s="280"/>
      <c r="G2164"/>
      <c r="H2164" s="280"/>
      <c r="I2164"/>
      <c r="J2164" s="574"/>
      <c r="K2164" s="419"/>
      <c r="L2164" s="280"/>
      <c r="M2164"/>
      <c r="N2164" s="280"/>
      <c r="O2164"/>
      <c r="P2164" s="280"/>
      <c r="S2164"/>
      <c r="T2164"/>
    </row>
    <row r="2165" spans="1:20" x14ac:dyDescent="0.45">
      <c r="A2165" s="285"/>
      <c r="B2165" s="285"/>
      <c r="C2165" s="285"/>
      <c r="D2165" s="23"/>
      <c r="E2165"/>
      <c r="F2165" s="280"/>
      <c r="G2165"/>
      <c r="H2165" s="280"/>
      <c r="I2165"/>
      <c r="J2165" s="574"/>
      <c r="K2165" s="419"/>
      <c r="L2165" s="280"/>
      <c r="M2165"/>
      <c r="N2165" s="280"/>
      <c r="O2165"/>
      <c r="P2165" s="280"/>
      <c r="S2165"/>
      <c r="T2165"/>
    </row>
    <row r="2166" spans="1:20" x14ac:dyDescent="0.45">
      <c r="A2166" s="285"/>
      <c r="B2166" s="285"/>
      <c r="C2166" s="285"/>
      <c r="D2166" s="23"/>
      <c r="E2166"/>
      <c r="F2166" s="280"/>
      <c r="G2166"/>
      <c r="H2166" s="280"/>
      <c r="I2166"/>
      <c r="J2166" s="574"/>
      <c r="K2166" s="419"/>
      <c r="L2166" s="280"/>
      <c r="M2166"/>
      <c r="N2166" s="280"/>
      <c r="O2166"/>
      <c r="P2166" s="280"/>
      <c r="S2166"/>
      <c r="T2166"/>
    </row>
    <row r="2167" spans="1:20" x14ac:dyDescent="0.45">
      <c r="A2167" s="285"/>
      <c r="B2167" s="285"/>
      <c r="C2167" s="285"/>
      <c r="D2167" s="23"/>
      <c r="E2167"/>
      <c r="F2167" s="280"/>
      <c r="G2167"/>
      <c r="H2167" s="280"/>
      <c r="I2167"/>
      <c r="J2167" s="574"/>
      <c r="K2167" s="419"/>
      <c r="L2167" s="280"/>
      <c r="M2167"/>
      <c r="N2167" s="280"/>
      <c r="O2167"/>
      <c r="P2167" s="280"/>
      <c r="S2167"/>
      <c r="T2167"/>
    </row>
    <row r="2168" spans="1:20" x14ac:dyDescent="0.45">
      <c r="A2168" s="285"/>
      <c r="B2168" s="285"/>
      <c r="C2168" s="285"/>
      <c r="D2168" s="23"/>
      <c r="E2168"/>
      <c r="F2168" s="280"/>
      <c r="G2168"/>
      <c r="H2168" s="280"/>
      <c r="I2168"/>
      <c r="J2168" s="574"/>
      <c r="K2168" s="419"/>
      <c r="L2168" s="280"/>
      <c r="M2168"/>
      <c r="N2168" s="280"/>
      <c r="O2168"/>
      <c r="P2168" s="280"/>
      <c r="S2168"/>
      <c r="T2168"/>
    </row>
    <row r="2169" spans="1:20" x14ac:dyDescent="0.45">
      <c r="A2169" s="285"/>
      <c r="B2169" s="285"/>
      <c r="C2169" s="285"/>
      <c r="D2169" s="23"/>
      <c r="E2169"/>
      <c r="F2169" s="280"/>
      <c r="G2169"/>
      <c r="H2169" s="280"/>
      <c r="I2169"/>
      <c r="J2169" s="574"/>
      <c r="K2169" s="419"/>
      <c r="L2169" s="280"/>
      <c r="M2169"/>
      <c r="N2169" s="280"/>
      <c r="O2169"/>
      <c r="P2169" s="280"/>
      <c r="S2169"/>
      <c r="T2169"/>
    </row>
    <row r="2170" spans="1:20" x14ac:dyDescent="0.45">
      <c r="A2170" s="285"/>
      <c r="B2170" s="285"/>
      <c r="C2170" s="285"/>
      <c r="D2170" s="23"/>
      <c r="E2170"/>
      <c r="F2170" s="280"/>
      <c r="G2170"/>
      <c r="H2170" s="280"/>
      <c r="I2170"/>
      <c r="J2170" s="574"/>
      <c r="K2170" s="419"/>
      <c r="L2170" s="280"/>
      <c r="M2170"/>
      <c r="N2170" s="280"/>
      <c r="O2170"/>
      <c r="P2170" s="280"/>
      <c r="S2170"/>
      <c r="T2170"/>
    </row>
    <row r="2171" spans="1:20" x14ac:dyDescent="0.45">
      <c r="A2171" s="285"/>
      <c r="B2171" s="285"/>
      <c r="C2171" s="285"/>
      <c r="D2171" s="23"/>
      <c r="E2171"/>
      <c r="F2171" s="280"/>
      <c r="G2171"/>
      <c r="H2171" s="280"/>
      <c r="I2171"/>
      <c r="J2171" s="574"/>
      <c r="K2171" s="419"/>
      <c r="L2171" s="280"/>
      <c r="M2171"/>
      <c r="N2171" s="280"/>
      <c r="O2171"/>
      <c r="P2171" s="280"/>
      <c r="S2171"/>
      <c r="T2171"/>
    </row>
    <row r="2172" spans="1:20" x14ac:dyDescent="0.45">
      <c r="A2172" s="285"/>
      <c r="B2172" s="285"/>
      <c r="C2172" s="285"/>
      <c r="D2172" s="23"/>
      <c r="E2172"/>
      <c r="F2172" s="280"/>
      <c r="G2172"/>
      <c r="H2172" s="280"/>
      <c r="I2172"/>
      <c r="J2172" s="574"/>
      <c r="K2172" s="419"/>
      <c r="L2172" s="280"/>
      <c r="M2172"/>
      <c r="N2172" s="280"/>
      <c r="O2172"/>
      <c r="P2172" s="280"/>
      <c r="S2172"/>
      <c r="T2172"/>
    </row>
    <row r="2173" spans="1:20" x14ac:dyDescent="0.45">
      <c r="A2173" s="285"/>
      <c r="B2173" s="285"/>
      <c r="C2173" s="285"/>
      <c r="D2173" s="23"/>
      <c r="E2173"/>
      <c r="F2173" s="280"/>
      <c r="G2173"/>
      <c r="H2173" s="280"/>
      <c r="I2173"/>
      <c r="J2173" s="574"/>
      <c r="K2173" s="419"/>
      <c r="L2173" s="280"/>
      <c r="M2173"/>
      <c r="N2173" s="280"/>
      <c r="O2173"/>
      <c r="P2173" s="280"/>
      <c r="S2173"/>
      <c r="T2173"/>
    </row>
    <row r="2174" spans="1:20" x14ac:dyDescent="0.45">
      <c r="A2174" s="285"/>
      <c r="B2174" s="285"/>
      <c r="C2174" s="285"/>
      <c r="D2174" s="23"/>
      <c r="E2174"/>
      <c r="F2174" s="280"/>
      <c r="G2174"/>
      <c r="H2174" s="280"/>
      <c r="I2174"/>
      <c r="J2174" s="574"/>
      <c r="K2174" s="419"/>
      <c r="L2174" s="280"/>
      <c r="M2174"/>
      <c r="N2174" s="280"/>
      <c r="O2174"/>
      <c r="P2174" s="280"/>
      <c r="S2174"/>
      <c r="T2174"/>
    </row>
    <row r="2175" spans="1:20" x14ac:dyDescent="0.45">
      <c r="A2175" s="285"/>
      <c r="B2175" s="285"/>
      <c r="C2175" s="285"/>
      <c r="D2175" s="23"/>
      <c r="E2175"/>
      <c r="F2175" s="280"/>
      <c r="G2175"/>
      <c r="H2175" s="280"/>
      <c r="I2175"/>
      <c r="J2175" s="574"/>
      <c r="K2175" s="419"/>
      <c r="L2175" s="280"/>
      <c r="M2175"/>
      <c r="N2175" s="280"/>
      <c r="O2175"/>
      <c r="P2175" s="280"/>
      <c r="S2175"/>
      <c r="T2175"/>
    </row>
    <row r="2176" spans="1:20" x14ac:dyDescent="0.45">
      <c r="A2176" s="285"/>
      <c r="B2176" s="285"/>
      <c r="C2176" s="285"/>
      <c r="D2176" s="23"/>
      <c r="E2176"/>
      <c r="F2176" s="280"/>
      <c r="G2176"/>
      <c r="H2176" s="280"/>
      <c r="I2176"/>
      <c r="J2176" s="574"/>
      <c r="K2176" s="419"/>
      <c r="L2176" s="280"/>
      <c r="M2176"/>
      <c r="N2176" s="280"/>
      <c r="O2176"/>
      <c r="P2176" s="280"/>
      <c r="S2176"/>
      <c r="T2176"/>
    </row>
    <row r="2177" spans="1:20" x14ac:dyDescent="0.45">
      <c r="A2177" s="285"/>
      <c r="B2177" s="285"/>
      <c r="C2177" s="285"/>
      <c r="D2177" s="23"/>
      <c r="E2177"/>
      <c r="F2177" s="280"/>
      <c r="G2177"/>
      <c r="H2177" s="280"/>
      <c r="I2177"/>
      <c r="J2177" s="574"/>
      <c r="K2177" s="419"/>
      <c r="L2177" s="280"/>
      <c r="M2177"/>
      <c r="N2177" s="280"/>
      <c r="O2177"/>
      <c r="P2177" s="280"/>
      <c r="S2177"/>
      <c r="T2177"/>
    </row>
    <row r="2178" spans="1:20" x14ac:dyDescent="0.45">
      <c r="A2178" s="285"/>
      <c r="B2178" s="285"/>
      <c r="C2178" s="285"/>
      <c r="D2178" s="23"/>
      <c r="E2178"/>
      <c r="F2178" s="280"/>
      <c r="G2178"/>
      <c r="H2178" s="280"/>
      <c r="I2178"/>
      <c r="J2178" s="574"/>
      <c r="K2178" s="419"/>
      <c r="L2178" s="280"/>
      <c r="M2178"/>
      <c r="N2178" s="280"/>
      <c r="O2178"/>
      <c r="P2178" s="280"/>
      <c r="S2178"/>
      <c r="T2178"/>
    </row>
    <row r="2179" spans="1:20" x14ac:dyDescent="0.45">
      <c r="A2179" s="285"/>
      <c r="B2179" s="285"/>
      <c r="C2179" s="285"/>
      <c r="D2179" s="23"/>
      <c r="E2179"/>
      <c r="F2179" s="280"/>
      <c r="G2179"/>
      <c r="H2179" s="280"/>
      <c r="I2179"/>
      <c r="J2179" s="574"/>
      <c r="K2179" s="419"/>
      <c r="L2179" s="280"/>
      <c r="M2179"/>
      <c r="N2179" s="280"/>
      <c r="O2179"/>
      <c r="P2179" s="280"/>
      <c r="S2179"/>
      <c r="T2179"/>
    </row>
    <row r="2180" spans="1:20" x14ac:dyDescent="0.45">
      <c r="A2180" s="285"/>
      <c r="B2180" s="285"/>
      <c r="C2180" s="285"/>
      <c r="D2180" s="23"/>
      <c r="E2180"/>
      <c r="F2180" s="280"/>
      <c r="G2180"/>
      <c r="H2180" s="280"/>
      <c r="I2180"/>
      <c r="J2180" s="574"/>
      <c r="K2180" s="419"/>
      <c r="L2180" s="280"/>
      <c r="M2180"/>
      <c r="N2180" s="280"/>
      <c r="O2180"/>
      <c r="P2180" s="280"/>
      <c r="S2180"/>
      <c r="T2180"/>
    </row>
    <row r="2181" spans="1:20" x14ac:dyDescent="0.45">
      <c r="A2181" s="285"/>
      <c r="B2181" s="285"/>
      <c r="C2181" s="285"/>
      <c r="D2181" s="23"/>
      <c r="E2181"/>
      <c r="F2181" s="280"/>
      <c r="G2181"/>
      <c r="H2181" s="280"/>
      <c r="I2181"/>
      <c r="J2181" s="574"/>
      <c r="K2181" s="419"/>
      <c r="L2181" s="280"/>
      <c r="M2181"/>
      <c r="N2181" s="280"/>
      <c r="O2181"/>
      <c r="P2181" s="280"/>
      <c r="S2181"/>
      <c r="T2181"/>
    </row>
    <row r="2182" spans="1:20" x14ac:dyDescent="0.45">
      <c r="A2182" s="285"/>
      <c r="B2182" s="285"/>
      <c r="C2182" s="285"/>
      <c r="D2182" s="23"/>
      <c r="E2182"/>
      <c r="F2182" s="280"/>
      <c r="G2182"/>
      <c r="H2182" s="280"/>
      <c r="I2182"/>
      <c r="J2182" s="574"/>
      <c r="K2182" s="419"/>
      <c r="L2182" s="280"/>
      <c r="M2182"/>
      <c r="N2182" s="280"/>
      <c r="O2182"/>
      <c r="P2182" s="280"/>
      <c r="S2182"/>
      <c r="T2182"/>
    </row>
    <row r="2183" spans="1:20" x14ac:dyDescent="0.45">
      <c r="A2183" s="285"/>
      <c r="B2183" s="285"/>
      <c r="C2183" s="285"/>
      <c r="D2183" s="23"/>
      <c r="E2183"/>
      <c r="F2183" s="280"/>
      <c r="G2183"/>
      <c r="H2183" s="280"/>
      <c r="I2183"/>
      <c r="J2183" s="574"/>
      <c r="K2183" s="419"/>
      <c r="L2183" s="280"/>
      <c r="M2183"/>
      <c r="N2183" s="280"/>
      <c r="O2183"/>
      <c r="P2183" s="280"/>
      <c r="S2183"/>
      <c r="T2183"/>
    </row>
    <row r="2184" spans="1:20" x14ac:dyDescent="0.45">
      <c r="A2184" s="285"/>
      <c r="B2184" s="285"/>
      <c r="C2184" s="285"/>
      <c r="D2184" s="23"/>
      <c r="E2184"/>
      <c r="F2184" s="280"/>
      <c r="G2184"/>
      <c r="H2184" s="280"/>
      <c r="I2184"/>
      <c r="J2184" s="574"/>
      <c r="K2184" s="419"/>
      <c r="L2184" s="280"/>
      <c r="M2184"/>
      <c r="N2184" s="280"/>
      <c r="O2184"/>
      <c r="P2184" s="280"/>
      <c r="S2184"/>
      <c r="T2184"/>
    </row>
    <row r="2185" spans="1:20" x14ac:dyDescent="0.45">
      <c r="A2185" s="285"/>
      <c r="B2185" s="285"/>
      <c r="C2185" s="285"/>
      <c r="D2185" s="23"/>
      <c r="E2185"/>
      <c r="F2185" s="280"/>
      <c r="G2185"/>
      <c r="H2185" s="280"/>
      <c r="I2185"/>
      <c r="J2185" s="574"/>
      <c r="K2185" s="419"/>
      <c r="L2185" s="280"/>
      <c r="M2185"/>
      <c r="N2185" s="280"/>
      <c r="O2185"/>
      <c r="P2185" s="280"/>
      <c r="S2185"/>
      <c r="T2185"/>
    </row>
    <row r="2186" spans="1:20" x14ac:dyDescent="0.45">
      <c r="A2186" s="285"/>
      <c r="B2186" s="285"/>
      <c r="C2186" s="285"/>
      <c r="D2186" s="23"/>
      <c r="E2186"/>
      <c r="F2186" s="280"/>
      <c r="G2186"/>
      <c r="H2186" s="280"/>
      <c r="I2186"/>
      <c r="J2186" s="574"/>
      <c r="K2186" s="419"/>
      <c r="L2186" s="280"/>
      <c r="M2186"/>
      <c r="N2186" s="280"/>
      <c r="O2186"/>
      <c r="P2186" s="280"/>
      <c r="S2186"/>
      <c r="T2186"/>
    </row>
    <row r="2187" spans="1:20" x14ac:dyDescent="0.45">
      <c r="A2187" s="285"/>
      <c r="B2187" s="285"/>
      <c r="C2187" s="285"/>
      <c r="D2187" s="23"/>
      <c r="E2187"/>
      <c r="F2187" s="280"/>
      <c r="G2187"/>
      <c r="H2187" s="280"/>
      <c r="I2187"/>
      <c r="J2187" s="574"/>
      <c r="K2187" s="419"/>
      <c r="L2187" s="280"/>
      <c r="M2187"/>
      <c r="N2187" s="280"/>
      <c r="O2187"/>
      <c r="P2187" s="280"/>
      <c r="S2187"/>
      <c r="T2187"/>
    </row>
    <row r="2188" spans="1:20" x14ac:dyDescent="0.45">
      <c r="A2188" s="285"/>
      <c r="B2188" s="285"/>
      <c r="C2188" s="285"/>
      <c r="D2188" s="23"/>
      <c r="E2188"/>
      <c r="F2188" s="280"/>
      <c r="G2188"/>
      <c r="H2188" s="280"/>
      <c r="I2188"/>
      <c r="J2188" s="574"/>
      <c r="K2188" s="419"/>
      <c r="L2188" s="280"/>
      <c r="M2188"/>
      <c r="N2188" s="280"/>
      <c r="O2188"/>
      <c r="P2188" s="280"/>
      <c r="S2188"/>
      <c r="T2188"/>
    </row>
    <row r="2189" spans="1:20" x14ac:dyDescent="0.45">
      <c r="A2189" s="285"/>
      <c r="B2189" s="285"/>
      <c r="C2189" s="285"/>
      <c r="D2189" s="23"/>
      <c r="E2189"/>
      <c r="F2189" s="280"/>
      <c r="G2189"/>
      <c r="H2189" s="280"/>
      <c r="I2189"/>
      <c r="J2189" s="574"/>
      <c r="K2189" s="419"/>
      <c r="L2189" s="280"/>
      <c r="M2189"/>
      <c r="N2189" s="280"/>
      <c r="O2189"/>
      <c r="P2189" s="280"/>
      <c r="S2189"/>
      <c r="T2189"/>
    </row>
    <row r="2190" spans="1:20" x14ac:dyDescent="0.45">
      <c r="A2190" s="285"/>
      <c r="B2190" s="285"/>
      <c r="C2190" s="285"/>
      <c r="D2190" s="23"/>
      <c r="E2190"/>
      <c r="F2190" s="280"/>
      <c r="G2190"/>
      <c r="H2190" s="280"/>
      <c r="I2190"/>
      <c r="J2190" s="574"/>
      <c r="K2190" s="419"/>
      <c r="L2190" s="280"/>
      <c r="M2190"/>
      <c r="N2190" s="280"/>
      <c r="O2190"/>
      <c r="P2190" s="280"/>
      <c r="S2190"/>
      <c r="T2190"/>
    </row>
    <row r="2191" spans="1:20" x14ac:dyDescent="0.45">
      <c r="A2191" s="285"/>
      <c r="B2191" s="285"/>
      <c r="C2191" s="285"/>
      <c r="D2191" s="23"/>
      <c r="E2191"/>
      <c r="F2191" s="280"/>
      <c r="G2191"/>
      <c r="H2191" s="280"/>
      <c r="I2191"/>
      <c r="J2191" s="574"/>
      <c r="K2191" s="419"/>
      <c r="L2191" s="280"/>
      <c r="M2191"/>
      <c r="N2191" s="280"/>
      <c r="O2191"/>
      <c r="P2191" s="280"/>
      <c r="S2191"/>
      <c r="T2191"/>
    </row>
    <row r="2192" spans="1:20" x14ac:dyDescent="0.45">
      <c r="A2192" s="285"/>
      <c r="B2192" s="285"/>
      <c r="C2192" s="285"/>
      <c r="D2192" s="23"/>
      <c r="E2192"/>
      <c r="F2192" s="280"/>
      <c r="G2192"/>
      <c r="H2192" s="280"/>
      <c r="I2192"/>
      <c r="J2192" s="574"/>
      <c r="K2192" s="419"/>
      <c r="L2192" s="280"/>
      <c r="M2192"/>
      <c r="N2192" s="280"/>
      <c r="O2192"/>
      <c r="P2192" s="280"/>
      <c r="S2192"/>
      <c r="T2192"/>
    </row>
    <row r="2193" spans="1:20" x14ac:dyDescent="0.45">
      <c r="A2193" s="285"/>
      <c r="B2193" s="285"/>
      <c r="C2193" s="285"/>
      <c r="D2193" s="23"/>
      <c r="E2193"/>
      <c r="F2193" s="280"/>
      <c r="G2193"/>
      <c r="H2193" s="280"/>
      <c r="I2193"/>
      <c r="J2193" s="574"/>
      <c r="K2193" s="419"/>
      <c r="L2193" s="280"/>
      <c r="M2193"/>
      <c r="N2193" s="280"/>
      <c r="O2193"/>
      <c r="P2193" s="280"/>
      <c r="S2193"/>
      <c r="T2193"/>
    </row>
    <row r="2194" spans="1:20" x14ac:dyDescent="0.45">
      <c r="A2194" s="285"/>
      <c r="B2194" s="285"/>
      <c r="C2194" s="285"/>
      <c r="D2194" s="23"/>
      <c r="E2194"/>
      <c r="F2194" s="280"/>
      <c r="G2194"/>
      <c r="H2194" s="280"/>
      <c r="I2194"/>
      <c r="J2194" s="574"/>
      <c r="K2194" s="419"/>
      <c r="L2194" s="280"/>
      <c r="M2194"/>
      <c r="N2194" s="280"/>
      <c r="O2194"/>
      <c r="P2194" s="280"/>
      <c r="S2194"/>
      <c r="T2194"/>
    </row>
    <row r="2195" spans="1:20" x14ac:dyDescent="0.45">
      <c r="A2195" s="285"/>
      <c r="B2195" s="285"/>
      <c r="C2195" s="285"/>
      <c r="D2195" s="23"/>
      <c r="E2195"/>
      <c r="F2195" s="280"/>
      <c r="G2195"/>
      <c r="H2195" s="280"/>
      <c r="I2195"/>
      <c r="J2195" s="574"/>
      <c r="K2195" s="419"/>
      <c r="L2195" s="280"/>
      <c r="M2195"/>
      <c r="N2195" s="280"/>
      <c r="O2195"/>
      <c r="P2195" s="280"/>
      <c r="S2195"/>
      <c r="T2195"/>
    </row>
    <row r="2196" spans="1:20" x14ac:dyDescent="0.45">
      <c r="A2196" s="285"/>
      <c r="B2196" s="285"/>
      <c r="C2196" s="285"/>
      <c r="D2196" s="23"/>
      <c r="E2196"/>
      <c r="F2196" s="280"/>
      <c r="G2196"/>
      <c r="H2196" s="280"/>
      <c r="I2196"/>
      <c r="J2196" s="574"/>
      <c r="K2196" s="419"/>
      <c r="L2196" s="280"/>
      <c r="M2196"/>
      <c r="N2196" s="280"/>
      <c r="O2196"/>
      <c r="P2196" s="280"/>
      <c r="S2196"/>
      <c r="T2196"/>
    </row>
    <row r="2197" spans="1:20" x14ac:dyDescent="0.45">
      <c r="A2197" s="285"/>
      <c r="B2197" s="285"/>
      <c r="C2197" s="285"/>
      <c r="D2197" s="23"/>
      <c r="E2197"/>
      <c r="F2197" s="280"/>
      <c r="G2197"/>
      <c r="H2197" s="280"/>
      <c r="I2197"/>
      <c r="J2197" s="574"/>
      <c r="K2197" s="419"/>
      <c r="L2197" s="280"/>
      <c r="M2197"/>
      <c r="N2197" s="280"/>
      <c r="O2197"/>
      <c r="P2197" s="280"/>
      <c r="S2197"/>
      <c r="T2197"/>
    </row>
    <row r="2198" spans="1:20" x14ac:dyDescent="0.45">
      <c r="A2198" s="285"/>
      <c r="B2198" s="285"/>
      <c r="C2198" s="285"/>
      <c r="D2198" s="23"/>
      <c r="E2198"/>
      <c r="F2198" s="280"/>
      <c r="G2198"/>
      <c r="H2198" s="280"/>
      <c r="I2198"/>
      <c r="J2198" s="574"/>
      <c r="K2198" s="419"/>
      <c r="L2198" s="280"/>
      <c r="M2198"/>
      <c r="N2198" s="280"/>
      <c r="O2198"/>
      <c r="P2198" s="280"/>
      <c r="S2198"/>
      <c r="T2198"/>
    </row>
    <row r="2199" spans="1:20" x14ac:dyDescent="0.45">
      <c r="A2199" s="285"/>
      <c r="B2199" s="285"/>
      <c r="C2199" s="285"/>
      <c r="D2199" s="23"/>
      <c r="E2199"/>
      <c r="F2199" s="280"/>
      <c r="G2199"/>
      <c r="H2199" s="280"/>
      <c r="I2199"/>
      <c r="J2199" s="574"/>
      <c r="K2199" s="419"/>
      <c r="L2199" s="280"/>
      <c r="M2199"/>
      <c r="N2199" s="280"/>
      <c r="O2199"/>
      <c r="P2199" s="280"/>
      <c r="S2199"/>
      <c r="T2199"/>
    </row>
    <row r="2200" spans="1:20" x14ac:dyDescent="0.45">
      <c r="A2200" s="285"/>
      <c r="B2200" s="285"/>
      <c r="C2200" s="285"/>
      <c r="D2200" s="23"/>
      <c r="E2200"/>
      <c r="F2200" s="280"/>
      <c r="G2200"/>
      <c r="H2200" s="280"/>
      <c r="I2200"/>
      <c r="J2200" s="574"/>
      <c r="K2200" s="419"/>
      <c r="L2200" s="280"/>
      <c r="M2200"/>
      <c r="N2200" s="280"/>
      <c r="O2200"/>
      <c r="P2200" s="280"/>
      <c r="S2200"/>
      <c r="T2200"/>
    </row>
    <row r="2201" spans="1:20" x14ac:dyDescent="0.45">
      <c r="A2201" s="285"/>
      <c r="B2201" s="285"/>
      <c r="C2201" s="285"/>
      <c r="D2201" s="23"/>
      <c r="E2201"/>
      <c r="F2201" s="280"/>
      <c r="G2201"/>
      <c r="H2201" s="280"/>
      <c r="I2201"/>
      <c r="J2201" s="574"/>
      <c r="K2201" s="419"/>
      <c r="L2201" s="280"/>
      <c r="M2201"/>
      <c r="N2201" s="280"/>
      <c r="O2201"/>
      <c r="P2201" s="280"/>
      <c r="S2201"/>
      <c r="T2201"/>
    </row>
    <row r="2202" spans="1:20" x14ac:dyDescent="0.45">
      <c r="A2202" s="285"/>
      <c r="B2202" s="285"/>
      <c r="C2202" s="285"/>
      <c r="D2202" s="23"/>
      <c r="E2202"/>
      <c r="F2202" s="280"/>
      <c r="G2202"/>
      <c r="H2202" s="280"/>
      <c r="I2202"/>
      <c r="J2202" s="574"/>
      <c r="K2202" s="419"/>
      <c r="L2202" s="280"/>
      <c r="M2202"/>
      <c r="N2202" s="280"/>
      <c r="O2202"/>
      <c r="P2202" s="280"/>
      <c r="S2202"/>
      <c r="T2202"/>
    </row>
    <row r="2203" spans="1:20" x14ac:dyDescent="0.45">
      <c r="A2203" s="285"/>
      <c r="B2203" s="285"/>
      <c r="C2203" s="285"/>
      <c r="D2203" s="23"/>
      <c r="E2203"/>
      <c r="F2203" s="280"/>
      <c r="G2203"/>
      <c r="H2203" s="280"/>
      <c r="I2203"/>
      <c r="J2203" s="574"/>
      <c r="K2203" s="419"/>
      <c r="L2203" s="280"/>
      <c r="M2203"/>
      <c r="N2203" s="280"/>
      <c r="O2203"/>
      <c r="P2203" s="280"/>
      <c r="S2203"/>
      <c r="T2203"/>
    </row>
    <row r="2204" spans="1:20" x14ac:dyDescent="0.45">
      <c r="A2204" s="285"/>
      <c r="B2204" s="285"/>
      <c r="C2204" s="285"/>
      <c r="D2204" s="23"/>
      <c r="E2204"/>
      <c r="F2204" s="280"/>
      <c r="G2204"/>
      <c r="H2204" s="280"/>
      <c r="I2204"/>
      <c r="J2204" s="574"/>
      <c r="K2204" s="419"/>
      <c r="L2204" s="280"/>
      <c r="M2204"/>
      <c r="N2204" s="280"/>
      <c r="O2204"/>
      <c r="P2204" s="280"/>
      <c r="S2204"/>
      <c r="T2204"/>
    </row>
    <row r="2205" spans="1:20" x14ac:dyDescent="0.45">
      <c r="A2205" s="285"/>
      <c r="B2205" s="285"/>
      <c r="C2205" s="285"/>
      <c r="D2205" s="23"/>
      <c r="E2205"/>
      <c r="F2205" s="280"/>
      <c r="G2205"/>
      <c r="H2205" s="280"/>
      <c r="I2205"/>
      <c r="J2205" s="574"/>
      <c r="K2205" s="419"/>
      <c r="L2205" s="280"/>
      <c r="M2205"/>
      <c r="N2205" s="280"/>
      <c r="O2205"/>
      <c r="P2205" s="280"/>
      <c r="S2205"/>
      <c r="T2205"/>
    </row>
    <row r="2206" spans="1:20" x14ac:dyDescent="0.45">
      <c r="A2206" s="285"/>
      <c r="B2206" s="285"/>
      <c r="C2206" s="285"/>
      <c r="D2206" s="23"/>
      <c r="E2206"/>
      <c r="F2206" s="280"/>
      <c r="G2206"/>
      <c r="H2206" s="280"/>
      <c r="I2206"/>
      <c r="J2206" s="574"/>
      <c r="K2206" s="419"/>
      <c r="L2206" s="280"/>
      <c r="M2206"/>
      <c r="N2206" s="280"/>
      <c r="O2206"/>
      <c r="P2206" s="280"/>
      <c r="S2206"/>
      <c r="T2206"/>
    </row>
    <row r="2207" spans="1:20" x14ac:dyDescent="0.45">
      <c r="A2207" s="285"/>
      <c r="B2207" s="285"/>
      <c r="C2207" s="285"/>
      <c r="D2207" s="23"/>
      <c r="E2207"/>
      <c r="F2207" s="280"/>
      <c r="G2207"/>
      <c r="H2207" s="280"/>
      <c r="I2207"/>
      <c r="J2207" s="574"/>
      <c r="K2207" s="419"/>
      <c r="L2207" s="280"/>
      <c r="M2207"/>
      <c r="N2207" s="280"/>
      <c r="O2207"/>
      <c r="P2207" s="280"/>
      <c r="S2207"/>
      <c r="T2207"/>
    </row>
    <row r="2208" spans="1:20" x14ac:dyDescent="0.45">
      <c r="A2208" s="285"/>
      <c r="B2208" s="285"/>
      <c r="C2208" s="285"/>
      <c r="D2208" s="23"/>
      <c r="E2208"/>
      <c r="F2208" s="280"/>
      <c r="G2208"/>
      <c r="H2208" s="280"/>
      <c r="I2208"/>
      <c r="J2208" s="574"/>
      <c r="K2208" s="419"/>
      <c r="L2208" s="280"/>
      <c r="M2208"/>
      <c r="N2208" s="280"/>
      <c r="O2208"/>
      <c r="P2208" s="280"/>
      <c r="S2208"/>
      <c r="T2208"/>
    </row>
    <row r="2209" spans="1:20" x14ac:dyDescent="0.45">
      <c r="A2209" s="285"/>
      <c r="B2209" s="285"/>
      <c r="C2209" s="285"/>
      <c r="D2209" s="23"/>
      <c r="E2209"/>
      <c r="F2209" s="280"/>
      <c r="G2209"/>
      <c r="H2209" s="280"/>
      <c r="I2209"/>
      <c r="J2209" s="574"/>
      <c r="K2209" s="419"/>
      <c r="L2209" s="280"/>
      <c r="M2209"/>
      <c r="N2209" s="280"/>
      <c r="O2209"/>
      <c r="P2209" s="280"/>
      <c r="S2209"/>
      <c r="T2209"/>
    </row>
    <row r="2210" spans="1:20" x14ac:dyDescent="0.45">
      <c r="A2210" s="285"/>
      <c r="B2210" s="285"/>
      <c r="C2210" s="285"/>
      <c r="D2210" s="23"/>
      <c r="E2210"/>
      <c r="F2210" s="280"/>
      <c r="G2210"/>
      <c r="H2210" s="280"/>
      <c r="I2210"/>
      <c r="J2210" s="574"/>
      <c r="K2210" s="419"/>
      <c r="L2210" s="280"/>
      <c r="M2210"/>
      <c r="N2210" s="280"/>
      <c r="O2210"/>
      <c r="P2210" s="280"/>
      <c r="S2210"/>
      <c r="T2210"/>
    </row>
    <row r="2211" spans="1:20" x14ac:dyDescent="0.45">
      <c r="A2211" s="285"/>
      <c r="B2211" s="285"/>
      <c r="C2211" s="285"/>
      <c r="D2211" s="23"/>
      <c r="E2211"/>
      <c r="F2211" s="280"/>
      <c r="G2211"/>
      <c r="H2211" s="280"/>
      <c r="I2211"/>
      <c r="J2211" s="574"/>
      <c r="K2211" s="419"/>
      <c r="L2211" s="280"/>
      <c r="M2211"/>
      <c r="N2211" s="280"/>
      <c r="O2211"/>
      <c r="P2211" s="280"/>
      <c r="S2211"/>
      <c r="T2211"/>
    </row>
    <row r="2212" spans="1:20" x14ac:dyDescent="0.45">
      <c r="A2212" s="285"/>
      <c r="B2212" s="285"/>
      <c r="C2212" s="285"/>
      <c r="D2212" s="23"/>
      <c r="E2212"/>
      <c r="F2212" s="280"/>
      <c r="G2212"/>
      <c r="H2212" s="280"/>
      <c r="I2212"/>
      <c r="J2212" s="574"/>
      <c r="K2212" s="419"/>
      <c r="L2212" s="280"/>
      <c r="M2212"/>
      <c r="N2212" s="280"/>
      <c r="O2212"/>
      <c r="P2212" s="280"/>
      <c r="S2212"/>
      <c r="T2212"/>
    </row>
    <row r="2213" spans="1:20" x14ac:dyDescent="0.45">
      <c r="A2213" s="285"/>
      <c r="B2213" s="285"/>
      <c r="C2213" s="285"/>
      <c r="D2213" s="23"/>
      <c r="E2213"/>
      <c r="F2213" s="280"/>
      <c r="G2213"/>
      <c r="H2213" s="280"/>
      <c r="I2213"/>
      <c r="J2213" s="574"/>
      <c r="K2213" s="419"/>
      <c r="L2213" s="280"/>
      <c r="M2213"/>
      <c r="N2213" s="280"/>
      <c r="O2213"/>
      <c r="P2213" s="280"/>
      <c r="S2213"/>
      <c r="T2213"/>
    </row>
    <row r="2214" spans="1:20" x14ac:dyDescent="0.45">
      <c r="A2214" s="285"/>
      <c r="B2214" s="285"/>
      <c r="C2214" s="285"/>
      <c r="D2214" s="23"/>
      <c r="E2214"/>
      <c r="F2214" s="280"/>
      <c r="G2214"/>
      <c r="H2214" s="280"/>
      <c r="I2214"/>
      <c r="J2214" s="574"/>
      <c r="K2214" s="419"/>
      <c r="L2214" s="280"/>
      <c r="M2214"/>
      <c r="N2214" s="280"/>
      <c r="O2214"/>
      <c r="P2214" s="280"/>
      <c r="S2214"/>
      <c r="T2214"/>
    </row>
    <row r="2215" spans="1:20" x14ac:dyDescent="0.45">
      <c r="A2215" s="285"/>
      <c r="B2215" s="285"/>
      <c r="C2215" s="285"/>
      <c r="D2215" s="23"/>
      <c r="E2215"/>
      <c r="F2215" s="280"/>
      <c r="G2215"/>
      <c r="H2215" s="280"/>
      <c r="I2215"/>
      <c r="J2215" s="574"/>
      <c r="K2215" s="419"/>
      <c r="L2215" s="280"/>
      <c r="M2215"/>
      <c r="N2215" s="280"/>
      <c r="O2215"/>
      <c r="P2215" s="280"/>
      <c r="S2215"/>
      <c r="T2215"/>
    </row>
    <row r="2216" spans="1:20" x14ac:dyDescent="0.45">
      <c r="A2216" s="285"/>
      <c r="B2216" s="285"/>
      <c r="C2216" s="285"/>
      <c r="D2216" s="23"/>
      <c r="E2216"/>
      <c r="F2216" s="280"/>
      <c r="G2216"/>
      <c r="H2216" s="280"/>
      <c r="I2216"/>
      <c r="J2216" s="574"/>
      <c r="K2216" s="419"/>
      <c r="L2216" s="280"/>
      <c r="M2216"/>
      <c r="N2216" s="280"/>
      <c r="O2216"/>
      <c r="P2216" s="280"/>
      <c r="S2216"/>
      <c r="T2216"/>
    </row>
    <row r="2217" spans="1:20" x14ac:dyDescent="0.45">
      <c r="A2217" s="285"/>
      <c r="B2217" s="285"/>
      <c r="C2217" s="285"/>
      <c r="D2217" s="23"/>
      <c r="E2217"/>
      <c r="F2217" s="280"/>
      <c r="G2217"/>
      <c r="H2217" s="280"/>
      <c r="I2217"/>
      <c r="J2217" s="574"/>
      <c r="K2217" s="419"/>
      <c r="L2217" s="280"/>
      <c r="M2217"/>
      <c r="N2217" s="280"/>
      <c r="O2217"/>
      <c r="P2217" s="280"/>
      <c r="S2217"/>
      <c r="T2217"/>
    </row>
    <row r="2218" spans="1:20" x14ac:dyDescent="0.45">
      <c r="A2218" s="285"/>
      <c r="B2218" s="285"/>
      <c r="C2218" s="285"/>
      <c r="D2218" s="23"/>
      <c r="E2218"/>
      <c r="F2218" s="280"/>
      <c r="G2218"/>
      <c r="H2218" s="280"/>
      <c r="I2218"/>
      <c r="J2218" s="574"/>
      <c r="K2218" s="419"/>
      <c r="L2218" s="280"/>
      <c r="M2218"/>
      <c r="N2218" s="280"/>
      <c r="O2218"/>
      <c r="P2218" s="280"/>
      <c r="S2218"/>
      <c r="T2218"/>
    </row>
    <row r="2219" spans="1:20" x14ac:dyDescent="0.45">
      <c r="A2219" s="285"/>
      <c r="B2219" s="285"/>
      <c r="C2219" s="285"/>
      <c r="D2219" s="23"/>
      <c r="E2219"/>
      <c r="F2219" s="280"/>
      <c r="G2219"/>
      <c r="H2219" s="280"/>
      <c r="I2219"/>
      <c r="J2219" s="574"/>
      <c r="K2219" s="419"/>
      <c r="L2219" s="280"/>
      <c r="M2219"/>
      <c r="N2219" s="280"/>
      <c r="O2219"/>
      <c r="P2219" s="280"/>
      <c r="S2219"/>
      <c r="T2219"/>
    </row>
    <row r="2220" spans="1:20" x14ac:dyDescent="0.45">
      <c r="A2220" s="285"/>
      <c r="B2220" s="285"/>
      <c r="C2220" s="285"/>
      <c r="D2220" s="23"/>
      <c r="E2220"/>
      <c r="F2220" s="280"/>
      <c r="G2220"/>
      <c r="H2220" s="280"/>
      <c r="I2220"/>
      <c r="J2220" s="574"/>
      <c r="K2220" s="419"/>
      <c r="L2220" s="280"/>
      <c r="M2220"/>
      <c r="N2220" s="280"/>
      <c r="O2220"/>
      <c r="P2220" s="280"/>
      <c r="S2220"/>
      <c r="T2220"/>
    </row>
    <row r="2221" spans="1:20" x14ac:dyDescent="0.45">
      <c r="A2221" s="285"/>
      <c r="B2221" s="285"/>
      <c r="C2221" s="285"/>
      <c r="D2221" s="23"/>
      <c r="E2221"/>
      <c r="F2221" s="280"/>
      <c r="G2221"/>
      <c r="H2221" s="280"/>
      <c r="I2221"/>
      <c r="J2221" s="574"/>
      <c r="K2221" s="419"/>
      <c r="L2221" s="280"/>
      <c r="M2221"/>
      <c r="N2221" s="280"/>
      <c r="O2221"/>
      <c r="P2221" s="280"/>
      <c r="S2221"/>
      <c r="T2221"/>
    </row>
    <row r="2222" spans="1:20" x14ac:dyDescent="0.45">
      <c r="A2222" s="285"/>
      <c r="B2222" s="285"/>
      <c r="C2222" s="285"/>
      <c r="D2222" s="23"/>
      <c r="E2222"/>
      <c r="F2222" s="280"/>
      <c r="G2222"/>
      <c r="H2222" s="280"/>
      <c r="I2222"/>
      <c r="J2222" s="574"/>
      <c r="K2222" s="419"/>
      <c r="L2222" s="280"/>
      <c r="M2222"/>
      <c r="N2222" s="280"/>
      <c r="O2222"/>
      <c r="P2222" s="280"/>
      <c r="S2222"/>
      <c r="T2222"/>
    </row>
    <row r="2223" spans="1:20" x14ac:dyDescent="0.45">
      <c r="A2223" s="285"/>
      <c r="B2223" s="285"/>
      <c r="C2223" s="285"/>
      <c r="D2223" s="23"/>
      <c r="E2223"/>
      <c r="F2223" s="280"/>
      <c r="G2223"/>
      <c r="H2223" s="280"/>
      <c r="I2223"/>
      <c r="J2223" s="574"/>
      <c r="K2223" s="419"/>
      <c r="L2223" s="280"/>
      <c r="M2223"/>
      <c r="N2223" s="280"/>
      <c r="O2223"/>
      <c r="P2223" s="280"/>
      <c r="S2223"/>
      <c r="T2223"/>
    </row>
    <row r="2224" spans="1:20" x14ac:dyDescent="0.45">
      <c r="A2224" s="285"/>
      <c r="B2224" s="285"/>
      <c r="C2224" s="285"/>
      <c r="D2224" s="23"/>
      <c r="E2224"/>
      <c r="F2224" s="280"/>
      <c r="G2224"/>
      <c r="H2224" s="280"/>
      <c r="I2224"/>
      <c r="J2224" s="574"/>
      <c r="K2224" s="419"/>
      <c r="L2224" s="280"/>
      <c r="M2224"/>
      <c r="N2224" s="280"/>
      <c r="O2224"/>
      <c r="P2224" s="280"/>
      <c r="S2224"/>
      <c r="T2224"/>
    </row>
    <row r="2225" spans="1:20" x14ac:dyDescent="0.45">
      <c r="A2225" s="285"/>
      <c r="B2225" s="285"/>
      <c r="C2225" s="285"/>
      <c r="D2225" s="23"/>
      <c r="E2225"/>
      <c r="F2225" s="280"/>
      <c r="G2225"/>
      <c r="H2225" s="280"/>
      <c r="I2225"/>
      <c r="J2225" s="574"/>
      <c r="K2225" s="419"/>
      <c r="L2225" s="280"/>
      <c r="M2225"/>
      <c r="N2225" s="280"/>
      <c r="O2225"/>
      <c r="P2225" s="280"/>
      <c r="S2225"/>
      <c r="T2225"/>
    </row>
    <row r="2226" spans="1:20" x14ac:dyDescent="0.45">
      <c r="A2226" s="285"/>
      <c r="B2226" s="285"/>
      <c r="C2226" s="285"/>
      <c r="D2226" s="23"/>
      <c r="E2226"/>
      <c r="F2226" s="280"/>
      <c r="G2226"/>
      <c r="H2226" s="280"/>
      <c r="I2226"/>
      <c r="J2226" s="574"/>
      <c r="K2226" s="419"/>
      <c r="L2226" s="280"/>
      <c r="M2226"/>
      <c r="N2226" s="280"/>
      <c r="O2226"/>
      <c r="P2226" s="280"/>
      <c r="S2226"/>
      <c r="T2226"/>
    </row>
    <row r="2227" spans="1:20" x14ac:dyDescent="0.45">
      <c r="A2227" s="285"/>
      <c r="B2227" s="285"/>
      <c r="C2227" s="285"/>
      <c r="D2227" s="23"/>
      <c r="E2227"/>
      <c r="F2227" s="280"/>
      <c r="G2227"/>
      <c r="H2227" s="280"/>
      <c r="I2227"/>
      <c r="J2227" s="574"/>
      <c r="K2227" s="419"/>
      <c r="L2227" s="280"/>
      <c r="M2227"/>
      <c r="N2227" s="280"/>
      <c r="O2227"/>
      <c r="P2227" s="280"/>
      <c r="S2227"/>
      <c r="T2227"/>
    </row>
    <row r="2228" spans="1:20" x14ac:dyDescent="0.45">
      <c r="A2228" s="285"/>
      <c r="B2228" s="285"/>
      <c r="C2228" s="285"/>
      <c r="D2228" s="23"/>
      <c r="E2228"/>
      <c r="F2228" s="280"/>
      <c r="G2228"/>
      <c r="H2228" s="280"/>
      <c r="I2228"/>
      <c r="J2228" s="574"/>
      <c r="K2228" s="419"/>
      <c r="L2228" s="280"/>
      <c r="M2228"/>
      <c r="N2228" s="280"/>
      <c r="O2228"/>
      <c r="P2228" s="280"/>
      <c r="S2228"/>
      <c r="T2228"/>
    </row>
    <row r="2229" spans="1:20" x14ac:dyDescent="0.45">
      <c r="A2229" s="285"/>
      <c r="B2229" s="285"/>
      <c r="C2229" s="285"/>
      <c r="D2229" s="23"/>
      <c r="E2229"/>
      <c r="F2229" s="280"/>
      <c r="G2229"/>
      <c r="H2229" s="280"/>
      <c r="I2229"/>
      <c r="J2229" s="574"/>
      <c r="K2229" s="419"/>
      <c r="L2229" s="280"/>
      <c r="M2229"/>
      <c r="N2229" s="280"/>
      <c r="O2229"/>
      <c r="P2229" s="280"/>
      <c r="S2229"/>
      <c r="T2229"/>
    </row>
    <row r="2230" spans="1:20" x14ac:dyDescent="0.45">
      <c r="A2230" s="285"/>
      <c r="B2230" s="285"/>
      <c r="C2230" s="285"/>
      <c r="D2230" s="23"/>
      <c r="E2230"/>
      <c r="F2230" s="280"/>
      <c r="G2230"/>
      <c r="H2230" s="280"/>
      <c r="I2230"/>
      <c r="J2230" s="574"/>
      <c r="K2230" s="419"/>
      <c r="L2230" s="280"/>
      <c r="M2230"/>
      <c r="N2230" s="280"/>
      <c r="O2230"/>
      <c r="P2230" s="280"/>
      <c r="S2230"/>
      <c r="T2230"/>
    </row>
    <row r="2231" spans="1:20" x14ac:dyDescent="0.45">
      <c r="A2231" s="285"/>
      <c r="B2231" s="285"/>
      <c r="C2231" s="285"/>
      <c r="D2231" s="23"/>
      <c r="E2231"/>
      <c r="F2231" s="280"/>
      <c r="G2231"/>
      <c r="H2231" s="280"/>
      <c r="I2231"/>
      <c r="J2231" s="574"/>
      <c r="K2231" s="419"/>
      <c r="L2231" s="280"/>
      <c r="M2231"/>
      <c r="N2231" s="280"/>
      <c r="O2231"/>
      <c r="P2231" s="280"/>
      <c r="S2231"/>
      <c r="T2231"/>
    </row>
    <row r="2232" spans="1:20" x14ac:dyDescent="0.45">
      <c r="A2232" s="285"/>
      <c r="B2232" s="285"/>
      <c r="C2232" s="285"/>
      <c r="D2232" s="23"/>
      <c r="E2232"/>
      <c r="F2232" s="280"/>
      <c r="G2232"/>
      <c r="H2232" s="280"/>
      <c r="I2232"/>
      <c r="J2232" s="574"/>
      <c r="K2232" s="419"/>
      <c r="L2232" s="280"/>
      <c r="M2232"/>
      <c r="N2232" s="280"/>
      <c r="O2232"/>
      <c r="P2232" s="280"/>
      <c r="S2232"/>
      <c r="T2232"/>
    </row>
    <row r="2233" spans="1:20" x14ac:dyDescent="0.45">
      <c r="A2233" s="285"/>
      <c r="B2233" s="285"/>
      <c r="C2233" s="285"/>
      <c r="D2233" s="23"/>
      <c r="E2233"/>
      <c r="F2233" s="280"/>
      <c r="G2233"/>
      <c r="H2233" s="280"/>
      <c r="I2233"/>
      <c r="J2233" s="574"/>
      <c r="K2233" s="419"/>
      <c r="L2233" s="280"/>
      <c r="M2233"/>
      <c r="N2233" s="280"/>
      <c r="O2233"/>
      <c r="P2233" s="280"/>
      <c r="S2233"/>
      <c r="T2233"/>
    </row>
    <row r="2234" spans="1:20" x14ac:dyDescent="0.45">
      <c r="A2234" s="285"/>
      <c r="B2234" s="285"/>
      <c r="C2234" s="285"/>
      <c r="D2234" s="23"/>
      <c r="E2234"/>
      <c r="F2234" s="280"/>
      <c r="G2234"/>
      <c r="H2234" s="280"/>
      <c r="I2234"/>
      <c r="J2234" s="574"/>
      <c r="K2234" s="419"/>
      <c r="L2234" s="280"/>
      <c r="M2234"/>
      <c r="N2234" s="280"/>
      <c r="O2234"/>
      <c r="P2234" s="280"/>
      <c r="S2234"/>
      <c r="T2234"/>
    </row>
    <row r="2235" spans="1:20" x14ac:dyDescent="0.45">
      <c r="A2235" s="285"/>
      <c r="B2235" s="285"/>
      <c r="C2235" s="285"/>
      <c r="D2235" s="23"/>
      <c r="E2235"/>
      <c r="F2235" s="280"/>
      <c r="G2235"/>
      <c r="H2235" s="280"/>
      <c r="I2235"/>
      <c r="J2235" s="574"/>
      <c r="K2235" s="419"/>
      <c r="L2235" s="280"/>
      <c r="M2235"/>
      <c r="N2235" s="280"/>
      <c r="O2235"/>
      <c r="P2235" s="280"/>
      <c r="S2235"/>
      <c r="T2235"/>
    </row>
    <row r="2236" spans="1:20" x14ac:dyDescent="0.45">
      <c r="A2236" s="285"/>
      <c r="B2236" s="285"/>
      <c r="C2236" s="285"/>
      <c r="D2236" s="23"/>
      <c r="E2236"/>
      <c r="F2236" s="280"/>
      <c r="G2236"/>
      <c r="H2236" s="280"/>
      <c r="I2236"/>
      <c r="J2236" s="574"/>
      <c r="K2236" s="419"/>
      <c r="L2236" s="280"/>
      <c r="M2236"/>
      <c r="N2236" s="280"/>
      <c r="O2236"/>
      <c r="P2236" s="280"/>
      <c r="S2236"/>
      <c r="T2236"/>
    </row>
    <row r="2237" spans="1:20" x14ac:dyDescent="0.45">
      <c r="A2237" s="285"/>
      <c r="B2237" s="285"/>
      <c r="C2237" s="285"/>
      <c r="D2237" s="23"/>
      <c r="E2237"/>
      <c r="F2237" s="280"/>
      <c r="G2237"/>
      <c r="H2237" s="280"/>
      <c r="I2237"/>
      <c r="J2237" s="574"/>
      <c r="K2237" s="419"/>
      <c r="L2237" s="280"/>
      <c r="M2237"/>
      <c r="N2237" s="280"/>
      <c r="O2237"/>
      <c r="P2237" s="280"/>
      <c r="S2237"/>
      <c r="T2237"/>
    </row>
    <row r="2238" spans="1:20" x14ac:dyDescent="0.45">
      <c r="A2238" s="285"/>
      <c r="B2238" s="285"/>
      <c r="C2238" s="285"/>
      <c r="D2238" s="23"/>
      <c r="E2238"/>
      <c r="F2238" s="280"/>
      <c r="G2238"/>
      <c r="H2238" s="280"/>
      <c r="I2238"/>
      <c r="J2238" s="574"/>
      <c r="K2238" s="419"/>
      <c r="L2238" s="280"/>
      <c r="M2238"/>
      <c r="N2238" s="280"/>
      <c r="O2238"/>
      <c r="P2238" s="280"/>
      <c r="S2238"/>
      <c r="T2238"/>
    </row>
    <row r="2239" spans="1:20" x14ac:dyDescent="0.45">
      <c r="A2239" s="285"/>
      <c r="B2239" s="285"/>
      <c r="C2239" s="285"/>
      <c r="D2239" s="23"/>
      <c r="E2239"/>
      <c r="F2239" s="280"/>
      <c r="G2239"/>
      <c r="H2239" s="280"/>
      <c r="I2239"/>
      <c r="J2239" s="574"/>
      <c r="K2239" s="419"/>
      <c r="L2239" s="280"/>
      <c r="M2239"/>
      <c r="N2239" s="280"/>
      <c r="O2239"/>
      <c r="P2239" s="280"/>
      <c r="S2239"/>
      <c r="T2239"/>
    </row>
    <row r="2240" spans="1:20" x14ac:dyDescent="0.45">
      <c r="A2240" s="285"/>
      <c r="B2240" s="285"/>
      <c r="C2240" s="285"/>
      <c r="D2240" s="23"/>
      <c r="E2240"/>
      <c r="F2240" s="280"/>
      <c r="G2240"/>
      <c r="H2240" s="280"/>
      <c r="I2240"/>
      <c r="J2240" s="574"/>
      <c r="K2240" s="419"/>
      <c r="L2240" s="280"/>
      <c r="M2240"/>
      <c r="N2240" s="280"/>
      <c r="O2240"/>
      <c r="P2240" s="280"/>
      <c r="S2240"/>
      <c r="T2240"/>
    </row>
    <row r="2241" spans="1:20" x14ac:dyDescent="0.45">
      <c r="A2241" s="285"/>
      <c r="B2241" s="285"/>
      <c r="C2241" s="285"/>
      <c r="D2241" s="23"/>
      <c r="E2241"/>
      <c r="F2241" s="280"/>
      <c r="G2241"/>
      <c r="H2241" s="280"/>
      <c r="I2241"/>
      <c r="J2241" s="574"/>
      <c r="K2241" s="419"/>
      <c r="L2241" s="280"/>
      <c r="M2241"/>
      <c r="N2241" s="280"/>
      <c r="O2241"/>
      <c r="P2241" s="280"/>
      <c r="S2241"/>
      <c r="T2241"/>
    </row>
    <row r="2242" spans="1:20" x14ac:dyDescent="0.45">
      <c r="A2242" s="285"/>
      <c r="B2242" s="285"/>
      <c r="C2242" s="285"/>
      <c r="D2242" s="23"/>
      <c r="E2242"/>
      <c r="F2242" s="280"/>
      <c r="G2242"/>
      <c r="H2242" s="280"/>
      <c r="I2242"/>
      <c r="J2242" s="574"/>
      <c r="K2242" s="419"/>
      <c r="L2242" s="280"/>
      <c r="M2242"/>
      <c r="N2242" s="280"/>
      <c r="O2242"/>
      <c r="P2242" s="280"/>
      <c r="S2242"/>
      <c r="T2242"/>
    </row>
    <row r="2243" spans="1:20" x14ac:dyDescent="0.45">
      <c r="A2243" s="285"/>
      <c r="B2243" s="285"/>
      <c r="C2243" s="285"/>
      <c r="D2243" s="23"/>
      <c r="E2243"/>
      <c r="F2243" s="280"/>
      <c r="G2243"/>
      <c r="H2243" s="280"/>
      <c r="I2243"/>
      <c r="J2243" s="574"/>
      <c r="K2243" s="419"/>
      <c r="L2243" s="280"/>
      <c r="M2243"/>
      <c r="N2243" s="280"/>
      <c r="O2243"/>
      <c r="P2243" s="280"/>
      <c r="S2243"/>
      <c r="T2243"/>
    </row>
    <row r="2244" spans="1:20" x14ac:dyDescent="0.45">
      <c r="A2244" s="285"/>
      <c r="B2244" s="285"/>
      <c r="C2244" s="285"/>
      <c r="D2244" s="23"/>
      <c r="E2244"/>
      <c r="F2244" s="280"/>
      <c r="G2244"/>
      <c r="H2244" s="280"/>
      <c r="I2244"/>
      <c r="J2244" s="574"/>
      <c r="K2244" s="419"/>
      <c r="L2244" s="280"/>
      <c r="M2244"/>
      <c r="N2244" s="280"/>
      <c r="O2244"/>
      <c r="P2244" s="280"/>
      <c r="S2244"/>
      <c r="T2244"/>
    </row>
    <row r="2245" spans="1:20" x14ac:dyDescent="0.45">
      <c r="A2245" s="285"/>
      <c r="B2245" s="285"/>
      <c r="C2245" s="285"/>
      <c r="D2245" s="23"/>
      <c r="E2245"/>
      <c r="F2245" s="280"/>
      <c r="G2245"/>
      <c r="H2245" s="280"/>
      <c r="I2245"/>
      <c r="J2245" s="574"/>
      <c r="K2245" s="419"/>
      <c r="L2245" s="280"/>
      <c r="M2245"/>
      <c r="N2245" s="280"/>
      <c r="O2245"/>
      <c r="P2245" s="280"/>
      <c r="S2245"/>
      <c r="T2245"/>
    </row>
    <row r="2246" spans="1:20" x14ac:dyDescent="0.45">
      <c r="A2246" s="285"/>
      <c r="B2246" s="285"/>
      <c r="C2246" s="285"/>
      <c r="D2246" s="23"/>
      <c r="E2246"/>
      <c r="F2246" s="280"/>
      <c r="G2246"/>
      <c r="H2246" s="280"/>
      <c r="I2246"/>
      <c r="J2246" s="574"/>
      <c r="K2246" s="419"/>
      <c r="L2246" s="280"/>
      <c r="M2246"/>
      <c r="N2246" s="280"/>
      <c r="O2246"/>
      <c r="P2246" s="280"/>
      <c r="S2246"/>
      <c r="T2246"/>
    </row>
    <row r="2247" spans="1:20" x14ac:dyDescent="0.45">
      <c r="A2247" s="285"/>
      <c r="B2247" s="285"/>
      <c r="C2247" s="285"/>
      <c r="D2247" s="23"/>
      <c r="E2247"/>
      <c r="F2247" s="280"/>
      <c r="G2247"/>
      <c r="H2247" s="280"/>
      <c r="I2247"/>
      <c r="J2247" s="574"/>
      <c r="K2247" s="419"/>
      <c r="L2247" s="280"/>
      <c r="M2247"/>
      <c r="N2247" s="280"/>
      <c r="O2247"/>
      <c r="P2247" s="280"/>
      <c r="S2247"/>
      <c r="T2247"/>
    </row>
    <row r="2248" spans="1:20" x14ac:dyDescent="0.45">
      <c r="A2248" s="285"/>
      <c r="B2248" s="285"/>
      <c r="C2248" s="285"/>
      <c r="D2248" s="23"/>
      <c r="E2248"/>
      <c r="F2248" s="280"/>
      <c r="G2248"/>
      <c r="H2248" s="280"/>
      <c r="I2248"/>
      <c r="J2248" s="574"/>
      <c r="K2248" s="419"/>
      <c r="L2248" s="280"/>
      <c r="M2248"/>
      <c r="N2248" s="280"/>
      <c r="O2248"/>
      <c r="P2248" s="280"/>
      <c r="S2248"/>
      <c r="T2248"/>
    </row>
    <row r="2249" spans="1:20" x14ac:dyDescent="0.45">
      <c r="A2249" s="285"/>
      <c r="B2249" s="285"/>
      <c r="C2249" s="285"/>
      <c r="D2249" s="23"/>
      <c r="E2249"/>
      <c r="F2249" s="280"/>
      <c r="G2249"/>
      <c r="H2249" s="280"/>
      <c r="I2249"/>
      <c r="J2249" s="574"/>
      <c r="K2249" s="419"/>
      <c r="L2249" s="280"/>
      <c r="M2249"/>
      <c r="N2249" s="280"/>
      <c r="O2249"/>
      <c r="P2249" s="280"/>
      <c r="S2249"/>
      <c r="T2249"/>
    </row>
    <row r="2250" spans="1:20" x14ac:dyDescent="0.45">
      <c r="A2250" s="285"/>
      <c r="B2250" s="285"/>
      <c r="C2250" s="285"/>
      <c r="D2250" s="23"/>
      <c r="E2250"/>
      <c r="F2250" s="280"/>
      <c r="G2250"/>
      <c r="H2250" s="280"/>
      <c r="I2250"/>
      <c r="J2250" s="574"/>
      <c r="K2250" s="419"/>
      <c r="L2250" s="280"/>
      <c r="M2250"/>
      <c r="N2250" s="280"/>
      <c r="O2250"/>
      <c r="P2250" s="280"/>
      <c r="S2250"/>
      <c r="T2250"/>
    </row>
    <row r="2251" spans="1:20" x14ac:dyDescent="0.45">
      <c r="A2251" s="285"/>
      <c r="B2251" s="285"/>
      <c r="C2251" s="285"/>
      <c r="D2251" s="23"/>
      <c r="E2251"/>
      <c r="F2251" s="280"/>
      <c r="G2251"/>
      <c r="H2251" s="280"/>
      <c r="I2251"/>
      <c r="J2251" s="574"/>
      <c r="K2251" s="419"/>
      <c r="L2251" s="280"/>
      <c r="M2251"/>
      <c r="N2251" s="280"/>
      <c r="O2251"/>
      <c r="P2251" s="280"/>
      <c r="S2251"/>
      <c r="T2251"/>
    </row>
    <row r="2252" spans="1:20" x14ac:dyDescent="0.45">
      <c r="A2252" s="285"/>
      <c r="B2252" s="285"/>
      <c r="C2252" s="285"/>
      <c r="D2252" s="23"/>
      <c r="E2252"/>
      <c r="F2252" s="280"/>
      <c r="G2252"/>
      <c r="H2252" s="280"/>
      <c r="I2252"/>
      <c r="J2252" s="574"/>
      <c r="K2252" s="419"/>
      <c r="L2252" s="280"/>
      <c r="M2252"/>
      <c r="N2252" s="280"/>
      <c r="O2252"/>
      <c r="P2252" s="280"/>
      <c r="S2252"/>
      <c r="T2252"/>
    </row>
    <row r="2253" spans="1:20" x14ac:dyDescent="0.45">
      <c r="A2253" s="285"/>
      <c r="B2253" s="285"/>
      <c r="C2253" s="285"/>
      <c r="D2253" s="23"/>
      <c r="E2253"/>
      <c r="F2253" s="280"/>
      <c r="G2253"/>
      <c r="H2253" s="280"/>
      <c r="I2253"/>
      <c r="J2253" s="574"/>
      <c r="K2253" s="419"/>
      <c r="L2253" s="280"/>
      <c r="M2253"/>
      <c r="N2253" s="280"/>
      <c r="O2253"/>
      <c r="P2253" s="280"/>
      <c r="S2253"/>
      <c r="T2253"/>
    </row>
    <row r="2254" spans="1:20" x14ac:dyDescent="0.45">
      <c r="A2254" s="285"/>
      <c r="B2254" s="285"/>
      <c r="C2254" s="285"/>
      <c r="D2254" s="23"/>
      <c r="E2254"/>
      <c r="F2254" s="280"/>
      <c r="G2254"/>
      <c r="H2254" s="280"/>
      <c r="I2254"/>
      <c r="J2254" s="574"/>
      <c r="K2254" s="419"/>
      <c r="L2254" s="280"/>
      <c r="M2254"/>
      <c r="N2254" s="280"/>
      <c r="O2254"/>
      <c r="P2254" s="280"/>
      <c r="S2254"/>
      <c r="T2254"/>
    </row>
    <row r="2255" spans="1:20" x14ac:dyDescent="0.45">
      <c r="A2255" s="285"/>
      <c r="B2255" s="285"/>
      <c r="C2255" s="285"/>
      <c r="D2255" s="23"/>
      <c r="E2255"/>
      <c r="F2255" s="280"/>
      <c r="G2255"/>
      <c r="H2255" s="280"/>
      <c r="I2255"/>
      <c r="J2255" s="574"/>
      <c r="K2255" s="419"/>
      <c r="L2255" s="280"/>
      <c r="M2255"/>
      <c r="N2255" s="280"/>
      <c r="O2255"/>
      <c r="P2255" s="280"/>
      <c r="S2255"/>
      <c r="T2255"/>
    </row>
    <row r="2256" spans="1:20" x14ac:dyDescent="0.45">
      <c r="A2256" s="285"/>
      <c r="B2256" s="285"/>
      <c r="C2256" s="285"/>
      <c r="D2256" s="23"/>
      <c r="E2256"/>
      <c r="F2256" s="280"/>
      <c r="G2256"/>
      <c r="H2256" s="280"/>
      <c r="I2256"/>
      <c r="J2256" s="574"/>
      <c r="K2256" s="419"/>
      <c r="L2256" s="280"/>
      <c r="M2256"/>
      <c r="N2256" s="280"/>
      <c r="O2256"/>
      <c r="P2256" s="280"/>
      <c r="S2256"/>
      <c r="T2256"/>
    </row>
    <row r="2257" spans="1:20" x14ac:dyDescent="0.45">
      <c r="A2257" s="285"/>
      <c r="B2257" s="285"/>
      <c r="C2257" s="285"/>
      <c r="D2257" s="23"/>
      <c r="E2257"/>
      <c r="F2257" s="280"/>
      <c r="G2257"/>
      <c r="H2257" s="280"/>
      <c r="I2257"/>
      <c r="J2257" s="574"/>
      <c r="K2257" s="419"/>
      <c r="L2257" s="280"/>
      <c r="M2257"/>
      <c r="N2257" s="280"/>
      <c r="O2257"/>
      <c r="P2257" s="280"/>
      <c r="S2257"/>
      <c r="T2257"/>
    </row>
    <row r="2258" spans="1:20" x14ac:dyDescent="0.45">
      <c r="A2258" s="285"/>
      <c r="B2258" s="285"/>
      <c r="C2258" s="285"/>
      <c r="D2258" s="23"/>
      <c r="E2258"/>
      <c r="F2258" s="280"/>
      <c r="G2258"/>
      <c r="H2258" s="280"/>
      <c r="I2258"/>
      <c r="J2258" s="574"/>
      <c r="K2258" s="419"/>
      <c r="L2258" s="280"/>
      <c r="M2258"/>
      <c r="N2258" s="280"/>
      <c r="O2258"/>
      <c r="P2258" s="280"/>
      <c r="S2258"/>
      <c r="T2258"/>
    </row>
    <row r="2259" spans="1:20" x14ac:dyDescent="0.45">
      <c r="A2259" s="285"/>
      <c r="B2259" s="285"/>
      <c r="C2259" s="285"/>
      <c r="D2259" s="23"/>
      <c r="E2259"/>
      <c r="F2259" s="280"/>
      <c r="G2259"/>
      <c r="H2259" s="280"/>
      <c r="I2259"/>
      <c r="J2259" s="574"/>
      <c r="K2259" s="419"/>
      <c r="L2259" s="280"/>
      <c r="M2259"/>
      <c r="N2259" s="280"/>
      <c r="O2259"/>
      <c r="P2259" s="280"/>
      <c r="S2259"/>
      <c r="T2259"/>
    </row>
    <row r="2260" spans="1:20" x14ac:dyDescent="0.45">
      <c r="A2260" s="285"/>
      <c r="B2260" s="285"/>
      <c r="C2260" s="285"/>
      <c r="D2260" s="23"/>
      <c r="E2260"/>
      <c r="F2260" s="280"/>
      <c r="G2260"/>
      <c r="H2260" s="280"/>
      <c r="I2260"/>
      <c r="J2260" s="574"/>
      <c r="K2260" s="419"/>
      <c r="L2260" s="280"/>
      <c r="M2260"/>
      <c r="N2260" s="280"/>
      <c r="O2260"/>
      <c r="P2260" s="280"/>
      <c r="S2260"/>
      <c r="T2260"/>
    </row>
    <row r="2261" spans="1:20" x14ac:dyDescent="0.45">
      <c r="A2261" s="285"/>
      <c r="B2261" s="285"/>
      <c r="C2261" s="285"/>
      <c r="D2261" s="23"/>
      <c r="E2261"/>
      <c r="F2261" s="280"/>
      <c r="G2261"/>
      <c r="H2261" s="280"/>
      <c r="I2261"/>
      <c r="J2261" s="574"/>
      <c r="K2261" s="419"/>
      <c r="L2261" s="280"/>
      <c r="M2261"/>
      <c r="N2261" s="280"/>
      <c r="O2261"/>
      <c r="P2261" s="280"/>
      <c r="S2261"/>
      <c r="T2261"/>
    </row>
    <row r="2262" spans="1:20" x14ac:dyDescent="0.45">
      <c r="A2262" s="285"/>
      <c r="B2262" s="285"/>
      <c r="C2262" s="285"/>
      <c r="D2262" s="23"/>
      <c r="E2262"/>
      <c r="F2262" s="280"/>
      <c r="G2262"/>
      <c r="H2262" s="280"/>
      <c r="I2262"/>
      <c r="J2262" s="574"/>
      <c r="K2262" s="419"/>
      <c r="L2262" s="280"/>
      <c r="M2262"/>
      <c r="N2262" s="280"/>
      <c r="O2262"/>
      <c r="P2262" s="280"/>
      <c r="S2262"/>
      <c r="T2262"/>
    </row>
    <row r="2263" spans="1:20" x14ac:dyDescent="0.45">
      <c r="A2263" s="285"/>
      <c r="B2263" s="285"/>
      <c r="C2263" s="285"/>
      <c r="D2263" s="23"/>
      <c r="E2263"/>
      <c r="F2263" s="280"/>
      <c r="G2263"/>
      <c r="H2263" s="280"/>
      <c r="I2263"/>
      <c r="J2263" s="574"/>
      <c r="K2263" s="419"/>
      <c r="L2263" s="280"/>
      <c r="M2263"/>
      <c r="N2263" s="280"/>
      <c r="O2263"/>
      <c r="P2263" s="280"/>
      <c r="S2263"/>
      <c r="T2263"/>
    </row>
    <row r="2264" spans="1:20" x14ac:dyDescent="0.45">
      <c r="A2264" s="285"/>
      <c r="B2264" s="285"/>
      <c r="C2264" s="285"/>
      <c r="D2264" s="23"/>
      <c r="E2264"/>
      <c r="F2264" s="280"/>
      <c r="G2264"/>
      <c r="H2264" s="280"/>
      <c r="I2264"/>
      <c r="J2264" s="574"/>
      <c r="K2264" s="419"/>
      <c r="L2264" s="280"/>
      <c r="M2264"/>
      <c r="N2264" s="280"/>
      <c r="O2264"/>
      <c r="P2264" s="280"/>
      <c r="S2264"/>
      <c r="T2264"/>
    </row>
    <row r="2265" spans="1:20" x14ac:dyDescent="0.45">
      <c r="A2265" s="285"/>
      <c r="B2265" s="285"/>
      <c r="C2265" s="285"/>
      <c r="D2265" s="23"/>
      <c r="E2265"/>
      <c r="F2265" s="280"/>
      <c r="G2265"/>
      <c r="H2265" s="280"/>
      <c r="I2265"/>
      <c r="J2265" s="574"/>
      <c r="K2265" s="419"/>
      <c r="L2265" s="280"/>
      <c r="M2265"/>
      <c r="N2265" s="280"/>
      <c r="O2265"/>
      <c r="P2265" s="280"/>
      <c r="S2265"/>
      <c r="T2265"/>
    </row>
    <row r="2266" spans="1:20" x14ac:dyDescent="0.45">
      <c r="A2266" s="285"/>
      <c r="B2266" s="285"/>
      <c r="C2266" s="285"/>
      <c r="D2266" s="23"/>
      <c r="E2266"/>
      <c r="F2266" s="280"/>
      <c r="G2266"/>
      <c r="H2266" s="280"/>
      <c r="I2266"/>
      <c r="J2266" s="574"/>
      <c r="K2266" s="419"/>
      <c r="L2266" s="280"/>
      <c r="M2266"/>
      <c r="N2266" s="280"/>
      <c r="O2266"/>
      <c r="P2266" s="280"/>
      <c r="S2266"/>
      <c r="T2266"/>
    </row>
    <row r="2267" spans="1:20" x14ac:dyDescent="0.45">
      <c r="A2267" s="285"/>
      <c r="B2267" s="285"/>
      <c r="C2267" s="285"/>
      <c r="D2267" s="23"/>
      <c r="E2267"/>
      <c r="F2267" s="280"/>
      <c r="G2267"/>
      <c r="H2267" s="280"/>
      <c r="I2267"/>
      <c r="J2267" s="574"/>
      <c r="K2267" s="419"/>
      <c r="L2267" s="280"/>
      <c r="M2267"/>
      <c r="N2267" s="280"/>
      <c r="O2267"/>
      <c r="P2267" s="280"/>
      <c r="S2267"/>
      <c r="T2267"/>
    </row>
    <row r="2268" spans="1:20" x14ac:dyDescent="0.45">
      <c r="A2268" s="285"/>
      <c r="B2268" s="285"/>
      <c r="C2268" s="285"/>
      <c r="D2268" s="23"/>
      <c r="E2268"/>
      <c r="F2268" s="280"/>
      <c r="G2268"/>
      <c r="H2268" s="280"/>
      <c r="I2268"/>
      <c r="J2268" s="574"/>
      <c r="K2268" s="419"/>
      <c r="L2268" s="280"/>
      <c r="M2268"/>
      <c r="N2268" s="280"/>
      <c r="O2268"/>
      <c r="P2268" s="280"/>
      <c r="S2268"/>
      <c r="T2268"/>
    </row>
    <row r="2269" spans="1:20" x14ac:dyDescent="0.45">
      <c r="A2269" s="285"/>
      <c r="B2269" s="285"/>
      <c r="C2269" s="285"/>
      <c r="D2269" s="23"/>
      <c r="E2269"/>
      <c r="F2269" s="280"/>
      <c r="G2269"/>
      <c r="H2269" s="280"/>
      <c r="I2269"/>
      <c r="J2269" s="574"/>
      <c r="K2269" s="419"/>
      <c r="L2269" s="280"/>
      <c r="M2269"/>
      <c r="N2269" s="280"/>
      <c r="O2269"/>
      <c r="P2269" s="280"/>
      <c r="S2269"/>
      <c r="T2269"/>
    </row>
    <row r="2270" spans="1:20" x14ac:dyDescent="0.45">
      <c r="A2270" s="285"/>
      <c r="B2270" s="285"/>
      <c r="C2270" s="285"/>
      <c r="D2270" s="23"/>
      <c r="E2270"/>
      <c r="F2270" s="280"/>
      <c r="G2270"/>
      <c r="H2270" s="280"/>
      <c r="I2270"/>
      <c r="J2270" s="574"/>
      <c r="K2270" s="419"/>
      <c r="L2270" s="280"/>
      <c r="M2270"/>
      <c r="N2270" s="280"/>
      <c r="O2270"/>
      <c r="P2270" s="280"/>
      <c r="S2270"/>
      <c r="T2270"/>
    </row>
    <row r="2271" spans="1:20" x14ac:dyDescent="0.45">
      <c r="A2271" s="285"/>
      <c r="B2271" s="285"/>
      <c r="C2271" s="285"/>
      <c r="D2271" s="23"/>
      <c r="E2271"/>
      <c r="F2271" s="280"/>
      <c r="G2271"/>
      <c r="H2271" s="280"/>
      <c r="I2271"/>
      <c r="J2271" s="574"/>
      <c r="K2271" s="419"/>
      <c r="L2271" s="280"/>
      <c r="M2271"/>
      <c r="N2271" s="280"/>
      <c r="O2271"/>
      <c r="P2271" s="280"/>
      <c r="S2271"/>
      <c r="T2271"/>
    </row>
    <row r="2272" spans="1:20" x14ac:dyDescent="0.45">
      <c r="A2272" s="285"/>
      <c r="B2272" s="285"/>
      <c r="C2272" s="285"/>
      <c r="D2272" s="23"/>
      <c r="E2272"/>
      <c r="F2272" s="280"/>
      <c r="G2272"/>
      <c r="H2272" s="280"/>
      <c r="I2272"/>
      <c r="J2272" s="574"/>
      <c r="K2272" s="419"/>
      <c r="L2272" s="280"/>
      <c r="M2272"/>
      <c r="N2272" s="280"/>
      <c r="O2272"/>
      <c r="P2272" s="280"/>
      <c r="S2272"/>
      <c r="T2272"/>
    </row>
    <row r="2273" spans="1:20" x14ac:dyDescent="0.45">
      <c r="A2273" s="285"/>
      <c r="B2273" s="285"/>
      <c r="C2273" s="285"/>
      <c r="D2273" s="23"/>
      <c r="E2273"/>
      <c r="F2273" s="280"/>
      <c r="G2273"/>
      <c r="H2273" s="280"/>
      <c r="I2273"/>
      <c r="J2273" s="574"/>
      <c r="K2273" s="419"/>
      <c r="L2273" s="280"/>
      <c r="M2273"/>
      <c r="N2273" s="280"/>
      <c r="O2273"/>
      <c r="P2273" s="280"/>
      <c r="S2273"/>
      <c r="T2273"/>
    </row>
    <row r="2274" spans="1:20" x14ac:dyDescent="0.45">
      <c r="A2274" s="285"/>
      <c r="B2274" s="285"/>
      <c r="C2274" s="285"/>
      <c r="D2274" s="23"/>
      <c r="E2274"/>
      <c r="F2274" s="280"/>
      <c r="G2274"/>
      <c r="H2274" s="280"/>
      <c r="I2274"/>
      <c r="J2274" s="574"/>
      <c r="K2274" s="419"/>
      <c r="L2274" s="280"/>
      <c r="M2274"/>
      <c r="N2274" s="280"/>
      <c r="O2274"/>
      <c r="P2274" s="280"/>
      <c r="S2274"/>
      <c r="T2274"/>
    </row>
    <row r="2275" spans="1:20" x14ac:dyDescent="0.45">
      <c r="A2275" s="285"/>
      <c r="B2275" s="285"/>
      <c r="C2275" s="285"/>
      <c r="D2275" s="23"/>
      <c r="E2275"/>
      <c r="F2275" s="280"/>
      <c r="G2275"/>
      <c r="H2275" s="280"/>
      <c r="I2275"/>
      <c r="J2275" s="574"/>
      <c r="K2275" s="419"/>
      <c r="L2275" s="280"/>
      <c r="M2275"/>
      <c r="N2275" s="280"/>
      <c r="O2275"/>
      <c r="P2275" s="280"/>
      <c r="S2275"/>
      <c r="T2275"/>
    </row>
    <row r="2276" spans="1:20" x14ac:dyDescent="0.45">
      <c r="A2276" s="285"/>
      <c r="B2276" s="285"/>
      <c r="C2276" s="285"/>
      <c r="D2276" s="23"/>
      <c r="E2276"/>
      <c r="F2276" s="280"/>
      <c r="G2276"/>
      <c r="H2276" s="280"/>
      <c r="I2276"/>
      <c r="J2276" s="574"/>
      <c r="K2276" s="419"/>
      <c r="L2276" s="280"/>
      <c r="M2276"/>
      <c r="N2276" s="280"/>
      <c r="O2276"/>
      <c r="P2276" s="280"/>
      <c r="S2276"/>
      <c r="T2276"/>
    </row>
    <row r="2277" spans="1:20" x14ac:dyDescent="0.45">
      <c r="A2277" s="285"/>
      <c r="B2277" s="285"/>
      <c r="C2277" s="285"/>
      <c r="D2277" s="23"/>
      <c r="E2277"/>
      <c r="F2277" s="280"/>
      <c r="G2277"/>
      <c r="H2277" s="280"/>
      <c r="I2277"/>
      <c r="J2277" s="574"/>
      <c r="K2277" s="419"/>
      <c r="L2277" s="280"/>
      <c r="M2277"/>
      <c r="N2277" s="280"/>
      <c r="O2277"/>
      <c r="P2277" s="280"/>
      <c r="S2277"/>
      <c r="T2277"/>
    </row>
    <row r="2278" spans="1:20" x14ac:dyDescent="0.45">
      <c r="A2278" s="285"/>
      <c r="B2278" s="285"/>
      <c r="C2278" s="285"/>
      <c r="D2278" s="23"/>
      <c r="E2278"/>
      <c r="F2278" s="280"/>
      <c r="G2278"/>
      <c r="H2278" s="280"/>
      <c r="I2278"/>
      <c r="J2278" s="574"/>
      <c r="K2278" s="419"/>
      <c r="L2278" s="280"/>
      <c r="M2278"/>
      <c r="N2278" s="280"/>
      <c r="O2278"/>
      <c r="P2278" s="280"/>
      <c r="S2278"/>
      <c r="T2278"/>
    </row>
    <row r="2279" spans="1:20" x14ac:dyDescent="0.45">
      <c r="A2279" s="285"/>
      <c r="B2279" s="285"/>
      <c r="C2279" s="285"/>
      <c r="D2279" s="23"/>
      <c r="E2279"/>
      <c r="F2279" s="280"/>
      <c r="G2279"/>
      <c r="H2279" s="280"/>
      <c r="I2279"/>
      <c r="J2279" s="574"/>
      <c r="K2279" s="419"/>
      <c r="L2279" s="280"/>
      <c r="M2279"/>
      <c r="N2279" s="280"/>
      <c r="O2279"/>
      <c r="P2279" s="280"/>
      <c r="S2279"/>
      <c r="T2279"/>
    </row>
    <row r="2280" spans="1:20" x14ac:dyDescent="0.45">
      <c r="A2280" s="285"/>
      <c r="B2280" s="285"/>
      <c r="C2280" s="285"/>
      <c r="D2280" s="23"/>
      <c r="E2280"/>
      <c r="F2280" s="280"/>
      <c r="G2280"/>
      <c r="H2280" s="280"/>
      <c r="I2280"/>
      <c r="J2280" s="574"/>
      <c r="K2280" s="419"/>
      <c r="L2280" s="280"/>
      <c r="M2280"/>
      <c r="N2280" s="280"/>
      <c r="O2280"/>
      <c r="P2280" s="280"/>
      <c r="S2280"/>
      <c r="T2280"/>
    </row>
    <row r="2281" spans="1:20" x14ac:dyDescent="0.45">
      <c r="A2281" s="285"/>
      <c r="B2281" s="285"/>
      <c r="C2281" s="285"/>
      <c r="D2281" s="23"/>
      <c r="E2281"/>
      <c r="F2281" s="280"/>
      <c r="G2281"/>
      <c r="H2281" s="280"/>
      <c r="I2281"/>
      <c r="J2281" s="574"/>
      <c r="K2281" s="419"/>
      <c r="L2281" s="280"/>
      <c r="M2281"/>
      <c r="N2281" s="280"/>
      <c r="O2281"/>
      <c r="P2281" s="280"/>
      <c r="S2281"/>
      <c r="T2281"/>
    </row>
    <row r="2282" spans="1:20" x14ac:dyDescent="0.45">
      <c r="A2282" s="285"/>
      <c r="B2282" s="285"/>
      <c r="C2282" s="285"/>
      <c r="D2282" s="23"/>
      <c r="E2282"/>
      <c r="F2282" s="280"/>
      <c r="G2282"/>
      <c r="H2282" s="280"/>
      <c r="I2282"/>
      <c r="J2282" s="574"/>
      <c r="K2282" s="419"/>
      <c r="L2282" s="280"/>
      <c r="M2282"/>
      <c r="N2282" s="280"/>
      <c r="O2282"/>
      <c r="P2282" s="280"/>
      <c r="S2282"/>
      <c r="T2282"/>
    </row>
    <row r="2283" spans="1:20" x14ac:dyDescent="0.45">
      <c r="A2283" s="285"/>
      <c r="B2283" s="285"/>
      <c r="C2283" s="285"/>
      <c r="D2283" s="23"/>
      <c r="E2283"/>
      <c r="F2283" s="280"/>
      <c r="G2283"/>
      <c r="H2283" s="280"/>
      <c r="I2283"/>
      <c r="J2283" s="574"/>
      <c r="K2283" s="419"/>
      <c r="L2283" s="280"/>
      <c r="M2283"/>
      <c r="N2283" s="280"/>
      <c r="O2283"/>
      <c r="P2283" s="280"/>
      <c r="S2283"/>
      <c r="T2283"/>
    </row>
    <row r="2284" spans="1:20" x14ac:dyDescent="0.45">
      <c r="A2284" s="285"/>
      <c r="B2284" s="285"/>
      <c r="C2284" s="285"/>
      <c r="D2284" s="23"/>
      <c r="E2284"/>
      <c r="F2284" s="280"/>
      <c r="G2284"/>
      <c r="H2284" s="280"/>
      <c r="I2284"/>
      <c r="J2284" s="574"/>
      <c r="K2284" s="419"/>
      <c r="L2284" s="280"/>
      <c r="M2284"/>
      <c r="N2284" s="280"/>
      <c r="O2284"/>
      <c r="P2284" s="280"/>
      <c r="S2284"/>
      <c r="T2284"/>
    </row>
    <row r="2285" spans="1:20" x14ac:dyDescent="0.45">
      <c r="A2285" s="285"/>
      <c r="B2285" s="285"/>
      <c r="C2285" s="285"/>
      <c r="D2285" s="23"/>
      <c r="E2285"/>
      <c r="F2285" s="280"/>
      <c r="G2285"/>
      <c r="H2285" s="280"/>
      <c r="I2285"/>
      <c r="J2285" s="574"/>
      <c r="K2285" s="419"/>
      <c r="L2285" s="280"/>
      <c r="M2285"/>
      <c r="N2285" s="280"/>
      <c r="O2285"/>
      <c r="P2285" s="280"/>
      <c r="S2285"/>
      <c r="T2285"/>
    </row>
    <row r="2286" spans="1:20" x14ac:dyDescent="0.45">
      <c r="A2286" s="285"/>
      <c r="B2286" s="285"/>
      <c r="C2286" s="285"/>
      <c r="D2286" s="23"/>
      <c r="E2286"/>
      <c r="F2286" s="280"/>
      <c r="G2286"/>
      <c r="H2286" s="280"/>
      <c r="I2286"/>
      <c r="J2286" s="574"/>
      <c r="K2286" s="419"/>
      <c r="L2286" s="280"/>
      <c r="M2286"/>
      <c r="N2286" s="280"/>
      <c r="O2286"/>
      <c r="P2286" s="280"/>
      <c r="S2286"/>
      <c r="T2286"/>
    </row>
    <row r="2287" spans="1:20" x14ac:dyDescent="0.45">
      <c r="A2287" s="285"/>
      <c r="B2287" s="285"/>
      <c r="C2287" s="285"/>
      <c r="D2287" s="23"/>
      <c r="E2287"/>
      <c r="F2287" s="280"/>
      <c r="G2287"/>
      <c r="H2287" s="280"/>
      <c r="I2287"/>
      <c r="J2287" s="574"/>
      <c r="K2287" s="419"/>
      <c r="L2287" s="280"/>
      <c r="M2287"/>
      <c r="N2287" s="280"/>
      <c r="O2287"/>
      <c r="P2287" s="280"/>
      <c r="S2287"/>
      <c r="T2287"/>
    </row>
    <row r="2288" spans="1:20" x14ac:dyDescent="0.45">
      <c r="A2288" s="285"/>
      <c r="B2288" s="285"/>
      <c r="C2288" s="285"/>
      <c r="D2288" s="23"/>
      <c r="E2288"/>
      <c r="F2288" s="280"/>
      <c r="G2288"/>
      <c r="H2288" s="280"/>
      <c r="I2288"/>
      <c r="J2288" s="574"/>
      <c r="K2288" s="419"/>
      <c r="L2288" s="280"/>
      <c r="M2288"/>
      <c r="N2288" s="280"/>
      <c r="O2288"/>
      <c r="P2288" s="280"/>
      <c r="S2288"/>
      <c r="T2288"/>
    </row>
    <row r="2289" spans="1:20" x14ac:dyDescent="0.45">
      <c r="A2289" s="285"/>
      <c r="B2289" s="285"/>
      <c r="C2289" s="285"/>
      <c r="D2289" s="23"/>
      <c r="E2289"/>
      <c r="F2289" s="280"/>
      <c r="G2289"/>
      <c r="H2289" s="280"/>
      <c r="I2289"/>
      <c r="J2289" s="574"/>
      <c r="K2289" s="419"/>
      <c r="L2289" s="280"/>
      <c r="M2289"/>
      <c r="N2289" s="280"/>
      <c r="O2289"/>
      <c r="P2289" s="280"/>
      <c r="S2289"/>
      <c r="T2289"/>
    </row>
    <row r="2290" spans="1:20" x14ac:dyDescent="0.45">
      <c r="A2290" s="285"/>
      <c r="B2290" s="285"/>
      <c r="C2290" s="285"/>
      <c r="D2290" s="23"/>
      <c r="E2290"/>
      <c r="F2290" s="280"/>
      <c r="G2290"/>
      <c r="H2290" s="280"/>
      <c r="I2290"/>
      <c r="J2290" s="574"/>
      <c r="K2290" s="419"/>
      <c r="L2290" s="280"/>
      <c r="M2290"/>
      <c r="N2290" s="280"/>
      <c r="O2290"/>
      <c r="P2290" s="280"/>
      <c r="S2290"/>
      <c r="T2290"/>
    </row>
    <row r="2291" spans="1:20" x14ac:dyDescent="0.45">
      <c r="A2291" s="285"/>
      <c r="B2291" s="285"/>
      <c r="C2291" s="285"/>
      <c r="D2291" s="23"/>
      <c r="E2291"/>
      <c r="F2291" s="280"/>
      <c r="G2291"/>
      <c r="H2291" s="280"/>
      <c r="I2291"/>
      <c r="J2291" s="574"/>
      <c r="K2291" s="419"/>
      <c r="L2291" s="280"/>
      <c r="M2291"/>
      <c r="N2291" s="280"/>
      <c r="O2291"/>
      <c r="P2291" s="280"/>
      <c r="S2291"/>
      <c r="T2291"/>
    </row>
    <row r="2292" spans="1:20" x14ac:dyDescent="0.45">
      <c r="A2292" s="285"/>
      <c r="B2292" s="285"/>
      <c r="C2292" s="285"/>
      <c r="D2292" s="23"/>
      <c r="E2292"/>
      <c r="F2292" s="280"/>
      <c r="G2292"/>
      <c r="H2292" s="280"/>
      <c r="I2292"/>
      <c r="J2292" s="574"/>
      <c r="K2292" s="419"/>
      <c r="L2292" s="280"/>
      <c r="M2292"/>
      <c r="N2292" s="280"/>
      <c r="O2292"/>
      <c r="P2292" s="280"/>
      <c r="S2292"/>
      <c r="T2292"/>
    </row>
    <row r="2293" spans="1:20" x14ac:dyDescent="0.45">
      <c r="A2293" s="285"/>
      <c r="B2293" s="285"/>
      <c r="C2293" s="285"/>
      <c r="D2293" s="23"/>
      <c r="E2293"/>
      <c r="F2293" s="280"/>
      <c r="G2293"/>
      <c r="H2293" s="280"/>
      <c r="I2293"/>
      <c r="J2293" s="574"/>
      <c r="K2293" s="419"/>
      <c r="L2293" s="280"/>
      <c r="M2293"/>
      <c r="N2293" s="280"/>
      <c r="O2293"/>
      <c r="P2293" s="280"/>
      <c r="S2293"/>
      <c r="T2293"/>
    </row>
    <row r="2294" spans="1:20" x14ac:dyDescent="0.45">
      <c r="A2294" s="285"/>
      <c r="B2294" s="285"/>
      <c r="C2294" s="285"/>
      <c r="D2294" s="23"/>
      <c r="E2294"/>
      <c r="F2294" s="280"/>
      <c r="G2294"/>
      <c r="H2294" s="280"/>
      <c r="I2294"/>
      <c r="J2294" s="574"/>
      <c r="K2294" s="419"/>
      <c r="L2294" s="280"/>
      <c r="M2294"/>
      <c r="N2294" s="280"/>
      <c r="O2294"/>
      <c r="P2294" s="280"/>
      <c r="S2294"/>
      <c r="T2294"/>
    </row>
    <row r="2295" spans="1:20" x14ac:dyDescent="0.45">
      <c r="A2295" s="285"/>
      <c r="B2295" s="285"/>
      <c r="C2295" s="285"/>
      <c r="D2295" s="23"/>
      <c r="E2295"/>
      <c r="F2295" s="280"/>
      <c r="G2295"/>
      <c r="H2295" s="280"/>
      <c r="I2295"/>
      <c r="J2295" s="574"/>
      <c r="K2295" s="419"/>
      <c r="L2295" s="280"/>
      <c r="M2295"/>
      <c r="N2295" s="280"/>
      <c r="O2295"/>
      <c r="P2295" s="280"/>
      <c r="S2295"/>
      <c r="T2295"/>
    </row>
    <row r="2296" spans="1:20" x14ac:dyDescent="0.45">
      <c r="A2296" s="285"/>
      <c r="B2296" s="285"/>
      <c r="C2296" s="285"/>
      <c r="D2296" s="23"/>
      <c r="E2296"/>
      <c r="F2296" s="280"/>
      <c r="G2296"/>
      <c r="H2296" s="280"/>
      <c r="I2296"/>
      <c r="J2296" s="574"/>
      <c r="K2296" s="419"/>
      <c r="L2296" s="280"/>
      <c r="M2296"/>
      <c r="N2296" s="280"/>
      <c r="O2296"/>
      <c r="P2296" s="280"/>
      <c r="S2296"/>
      <c r="T2296"/>
    </row>
    <row r="2297" spans="1:20" x14ac:dyDescent="0.45">
      <c r="A2297" s="285"/>
      <c r="B2297" s="285"/>
      <c r="C2297" s="285"/>
      <c r="D2297" s="23"/>
      <c r="E2297"/>
      <c r="F2297" s="280"/>
      <c r="G2297"/>
      <c r="H2297" s="280"/>
      <c r="I2297"/>
      <c r="J2297" s="574"/>
      <c r="K2297" s="419"/>
      <c r="L2297" s="280"/>
      <c r="M2297"/>
      <c r="N2297" s="280"/>
      <c r="O2297"/>
      <c r="P2297" s="280"/>
      <c r="S2297"/>
      <c r="T2297"/>
    </row>
    <row r="2298" spans="1:20" x14ac:dyDescent="0.45">
      <c r="A2298" s="285"/>
      <c r="B2298" s="285"/>
      <c r="C2298" s="285"/>
      <c r="D2298" s="23"/>
      <c r="E2298"/>
      <c r="F2298" s="280"/>
      <c r="G2298"/>
      <c r="H2298" s="280"/>
      <c r="I2298"/>
      <c r="J2298" s="574"/>
      <c r="K2298" s="419"/>
      <c r="L2298" s="280"/>
      <c r="M2298"/>
      <c r="N2298" s="280"/>
      <c r="O2298"/>
      <c r="P2298" s="280"/>
      <c r="S2298"/>
      <c r="T2298"/>
    </row>
    <row r="2299" spans="1:20" x14ac:dyDescent="0.45">
      <c r="A2299" s="285"/>
      <c r="B2299" s="285"/>
      <c r="C2299" s="285"/>
      <c r="D2299" s="23"/>
      <c r="E2299"/>
      <c r="F2299" s="280"/>
      <c r="G2299"/>
      <c r="H2299" s="280"/>
      <c r="I2299"/>
      <c r="J2299" s="574"/>
      <c r="K2299" s="419"/>
      <c r="L2299" s="280"/>
      <c r="M2299"/>
      <c r="N2299" s="280"/>
      <c r="O2299"/>
      <c r="P2299" s="280"/>
      <c r="S2299"/>
      <c r="T2299"/>
    </row>
    <row r="2300" spans="1:20" x14ac:dyDescent="0.45">
      <c r="A2300" s="285"/>
      <c r="B2300" s="285"/>
      <c r="C2300" s="285"/>
      <c r="D2300" s="23"/>
      <c r="E2300"/>
      <c r="F2300" s="280"/>
      <c r="G2300"/>
      <c r="H2300" s="280"/>
      <c r="I2300"/>
      <c r="J2300" s="574"/>
      <c r="K2300" s="419"/>
      <c r="L2300" s="280"/>
      <c r="M2300"/>
      <c r="N2300" s="280"/>
      <c r="O2300"/>
      <c r="P2300" s="280"/>
      <c r="S2300"/>
      <c r="T2300"/>
    </row>
    <row r="2301" spans="1:20" x14ac:dyDescent="0.45">
      <c r="A2301" s="285"/>
      <c r="B2301" s="285"/>
      <c r="C2301" s="285"/>
      <c r="D2301" s="23"/>
      <c r="E2301"/>
      <c r="F2301" s="280"/>
      <c r="G2301"/>
      <c r="H2301" s="280"/>
      <c r="I2301"/>
      <c r="J2301" s="574"/>
      <c r="K2301" s="419"/>
      <c r="L2301" s="280"/>
      <c r="M2301"/>
      <c r="N2301" s="280"/>
      <c r="O2301"/>
      <c r="P2301" s="280"/>
      <c r="S2301"/>
      <c r="T2301"/>
    </row>
    <row r="2302" spans="1:20" x14ac:dyDescent="0.45">
      <c r="A2302" s="285"/>
      <c r="B2302" s="285"/>
      <c r="C2302" s="285"/>
      <c r="D2302" s="23"/>
      <c r="E2302"/>
      <c r="F2302" s="280"/>
      <c r="G2302"/>
      <c r="H2302" s="280"/>
      <c r="I2302"/>
      <c r="J2302" s="574"/>
      <c r="K2302" s="419"/>
      <c r="L2302" s="280"/>
      <c r="M2302"/>
      <c r="N2302" s="280"/>
      <c r="O2302"/>
      <c r="P2302" s="280"/>
      <c r="S2302"/>
      <c r="T2302"/>
    </row>
    <row r="2303" spans="1:20" x14ac:dyDescent="0.45">
      <c r="A2303" s="285"/>
      <c r="B2303" s="285"/>
      <c r="C2303" s="285"/>
      <c r="D2303" s="23"/>
      <c r="E2303"/>
      <c r="F2303" s="280"/>
      <c r="G2303"/>
      <c r="H2303" s="280"/>
      <c r="I2303"/>
      <c r="J2303" s="574"/>
      <c r="K2303" s="419"/>
      <c r="L2303" s="280"/>
      <c r="M2303"/>
      <c r="N2303" s="280"/>
      <c r="O2303"/>
      <c r="P2303" s="280"/>
      <c r="S2303"/>
      <c r="T2303"/>
    </row>
    <row r="2304" spans="1:20" x14ac:dyDescent="0.45">
      <c r="A2304" s="285"/>
      <c r="B2304" s="285"/>
      <c r="C2304" s="285"/>
      <c r="D2304" s="23"/>
      <c r="E2304"/>
      <c r="F2304" s="280"/>
      <c r="G2304"/>
      <c r="H2304" s="280"/>
      <c r="I2304"/>
      <c r="J2304" s="574"/>
      <c r="K2304" s="419"/>
      <c r="L2304" s="280"/>
      <c r="M2304"/>
      <c r="N2304" s="280"/>
      <c r="O2304"/>
      <c r="P2304" s="280"/>
      <c r="S2304"/>
      <c r="T2304"/>
    </row>
    <row r="2305" spans="1:20" x14ac:dyDescent="0.45">
      <c r="A2305" s="285"/>
      <c r="B2305" s="285"/>
      <c r="C2305" s="285"/>
      <c r="D2305" s="23"/>
      <c r="E2305"/>
      <c r="F2305" s="280"/>
      <c r="G2305"/>
      <c r="H2305" s="280"/>
      <c r="I2305"/>
      <c r="J2305" s="574"/>
      <c r="K2305" s="419"/>
      <c r="L2305" s="280"/>
      <c r="M2305"/>
      <c r="N2305" s="280"/>
      <c r="O2305"/>
      <c r="P2305" s="280"/>
      <c r="S2305"/>
      <c r="T2305"/>
    </row>
    <row r="2306" spans="1:20" x14ac:dyDescent="0.45">
      <c r="A2306" s="285"/>
      <c r="B2306" s="285"/>
      <c r="C2306" s="285"/>
      <c r="D2306" s="23"/>
      <c r="E2306"/>
      <c r="F2306" s="280"/>
      <c r="G2306"/>
      <c r="H2306" s="280"/>
      <c r="I2306"/>
      <c r="J2306" s="574"/>
      <c r="K2306" s="419"/>
      <c r="L2306" s="280"/>
      <c r="M2306"/>
      <c r="N2306" s="280"/>
      <c r="O2306"/>
      <c r="P2306" s="280"/>
      <c r="S2306"/>
      <c r="T2306"/>
    </row>
    <row r="2307" spans="1:20" x14ac:dyDescent="0.45">
      <c r="A2307" s="285"/>
      <c r="B2307" s="285"/>
      <c r="C2307" s="285"/>
      <c r="D2307" s="23"/>
      <c r="E2307"/>
      <c r="F2307" s="280"/>
      <c r="G2307"/>
      <c r="H2307" s="280"/>
      <c r="I2307"/>
      <c r="J2307" s="574"/>
      <c r="K2307" s="419"/>
      <c r="L2307" s="280"/>
      <c r="M2307"/>
      <c r="N2307" s="280"/>
      <c r="O2307"/>
      <c r="P2307" s="280"/>
      <c r="S2307"/>
      <c r="T2307"/>
    </row>
    <row r="2308" spans="1:20" x14ac:dyDescent="0.45">
      <c r="A2308" s="285"/>
      <c r="B2308" s="285"/>
      <c r="C2308" s="285"/>
      <c r="D2308" s="23"/>
      <c r="E2308"/>
      <c r="F2308" s="280"/>
      <c r="G2308"/>
      <c r="H2308" s="280"/>
      <c r="I2308"/>
      <c r="J2308" s="574"/>
      <c r="K2308" s="419"/>
      <c r="L2308" s="280"/>
      <c r="M2308"/>
      <c r="N2308" s="280"/>
      <c r="O2308"/>
      <c r="P2308" s="280"/>
      <c r="S2308"/>
      <c r="T2308"/>
    </row>
    <row r="2309" spans="1:20" x14ac:dyDescent="0.45">
      <c r="A2309" s="285"/>
      <c r="B2309" s="285"/>
      <c r="C2309" s="285"/>
      <c r="D2309" s="23"/>
      <c r="E2309"/>
      <c r="F2309" s="280"/>
      <c r="G2309"/>
      <c r="H2309" s="280"/>
      <c r="I2309"/>
      <c r="J2309" s="574"/>
      <c r="K2309" s="419"/>
      <c r="L2309" s="280"/>
      <c r="M2309"/>
      <c r="N2309" s="280"/>
      <c r="O2309"/>
      <c r="P2309" s="280"/>
      <c r="S2309"/>
      <c r="T2309"/>
    </row>
    <row r="2310" spans="1:20" x14ac:dyDescent="0.45">
      <c r="A2310" s="285"/>
      <c r="B2310" s="285"/>
      <c r="C2310" s="285"/>
      <c r="D2310" s="23"/>
      <c r="E2310"/>
      <c r="F2310" s="280"/>
      <c r="G2310"/>
      <c r="H2310" s="280"/>
      <c r="I2310"/>
      <c r="J2310" s="574"/>
      <c r="K2310" s="419"/>
      <c r="L2310" s="280"/>
      <c r="M2310"/>
      <c r="N2310" s="280"/>
      <c r="O2310"/>
      <c r="P2310" s="280"/>
      <c r="S2310"/>
      <c r="T2310"/>
    </row>
    <row r="2311" spans="1:20" x14ac:dyDescent="0.45">
      <c r="A2311" s="285"/>
      <c r="B2311" s="285"/>
      <c r="C2311" s="285"/>
      <c r="D2311" s="23"/>
      <c r="E2311"/>
      <c r="F2311" s="280"/>
      <c r="G2311"/>
      <c r="H2311" s="280"/>
      <c r="I2311"/>
      <c r="J2311" s="574"/>
      <c r="K2311" s="419"/>
      <c r="L2311" s="280"/>
      <c r="M2311"/>
      <c r="N2311" s="280"/>
      <c r="O2311"/>
      <c r="P2311" s="280"/>
      <c r="S2311"/>
      <c r="T2311"/>
    </row>
    <row r="2312" spans="1:20" x14ac:dyDescent="0.45">
      <c r="A2312" s="285"/>
      <c r="B2312" s="285"/>
      <c r="C2312" s="285"/>
      <c r="D2312" s="23"/>
      <c r="E2312"/>
      <c r="F2312" s="280"/>
      <c r="G2312"/>
      <c r="H2312" s="280"/>
      <c r="I2312"/>
      <c r="J2312" s="574"/>
      <c r="K2312" s="419"/>
      <c r="L2312" s="280"/>
      <c r="M2312"/>
      <c r="N2312" s="280"/>
      <c r="O2312"/>
      <c r="P2312" s="280"/>
      <c r="S2312"/>
      <c r="T2312"/>
    </row>
    <row r="2313" spans="1:20" x14ac:dyDescent="0.45">
      <c r="A2313" s="285"/>
      <c r="B2313" s="285"/>
      <c r="C2313" s="285"/>
      <c r="D2313" s="23"/>
      <c r="E2313"/>
      <c r="F2313" s="280"/>
      <c r="G2313"/>
      <c r="H2313" s="280"/>
      <c r="I2313"/>
      <c r="J2313" s="574"/>
      <c r="K2313" s="419"/>
      <c r="L2313" s="280"/>
      <c r="M2313"/>
      <c r="N2313" s="280"/>
      <c r="O2313"/>
      <c r="P2313" s="280"/>
      <c r="S2313"/>
      <c r="T2313"/>
    </row>
    <row r="2314" spans="1:20" x14ac:dyDescent="0.45">
      <c r="A2314" s="285"/>
      <c r="B2314" s="285"/>
      <c r="C2314" s="285"/>
      <c r="D2314" s="23"/>
      <c r="E2314"/>
      <c r="F2314" s="280"/>
      <c r="G2314"/>
      <c r="H2314" s="280"/>
      <c r="I2314"/>
      <c r="J2314" s="574"/>
      <c r="K2314" s="419"/>
      <c r="L2314" s="280"/>
      <c r="M2314"/>
      <c r="N2314" s="280"/>
      <c r="O2314"/>
      <c r="P2314" s="280"/>
      <c r="S2314"/>
      <c r="T2314"/>
    </row>
    <row r="2315" spans="1:20" x14ac:dyDescent="0.45">
      <c r="A2315" s="285"/>
      <c r="B2315" s="285"/>
      <c r="C2315" s="285"/>
      <c r="D2315" s="23"/>
      <c r="E2315"/>
      <c r="F2315" s="280"/>
      <c r="G2315"/>
      <c r="H2315" s="280"/>
      <c r="I2315"/>
      <c r="J2315" s="574"/>
      <c r="K2315" s="419"/>
      <c r="L2315" s="280"/>
      <c r="M2315"/>
      <c r="N2315" s="280"/>
      <c r="O2315"/>
      <c r="P2315" s="280"/>
      <c r="S2315"/>
      <c r="T2315"/>
    </row>
    <row r="2316" spans="1:20" x14ac:dyDescent="0.45">
      <c r="A2316" s="285"/>
      <c r="B2316" s="285"/>
      <c r="C2316" s="285"/>
      <c r="D2316" s="23"/>
      <c r="E2316"/>
      <c r="F2316" s="280"/>
      <c r="G2316"/>
      <c r="H2316" s="280"/>
      <c r="I2316"/>
      <c r="J2316" s="574"/>
      <c r="K2316" s="419"/>
      <c r="L2316" s="280"/>
      <c r="M2316"/>
      <c r="N2316" s="280"/>
      <c r="O2316"/>
      <c r="P2316" s="280"/>
      <c r="S2316"/>
      <c r="T2316"/>
    </row>
    <row r="2317" spans="1:20" x14ac:dyDescent="0.45">
      <c r="A2317" s="285"/>
      <c r="B2317" s="285"/>
      <c r="C2317" s="285"/>
      <c r="D2317" s="23"/>
      <c r="E2317"/>
      <c r="F2317" s="280"/>
      <c r="G2317"/>
      <c r="H2317" s="280"/>
      <c r="I2317"/>
      <c r="J2317" s="574"/>
      <c r="K2317" s="419"/>
      <c r="L2317" s="280"/>
      <c r="M2317"/>
      <c r="N2317" s="280"/>
      <c r="O2317"/>
      <c r="P2317" s="280"/>
      <c r="S2317"/>
      <c r="T2317"/>
    </row>
    <row r="2318" spans="1:20" x14ac:dyDescent="0.45">
      <c r="A2318" s="285"/>
      <c r="B2318" s="285"/>
      <c r="C2318" s="285"/>
      <c r="D2318" s="23"/>
      <c r="E2318"/>
      <c r="F2318" s="280"/>
      <c r="G2318"/>
      <c r="H2318" s="280"/>
      <c r="I2318"/>
      <c r="J2318" s="574"/>
      <c r="K2318" s="419"/>
      <c r="L2318" s="280"/>
      <c r="M2318"/>
      <c r="N2318" s="280"/>
      <c r="O2318"/>
      <c r="P2318" s="280"/>
      <c r="S2318"/>
      <c r="T2318"/>
    </row>
    <row r="2319" spans="1:20" x14ac:dyDescent="0.45">
      <c r="A2319" s="285"/>
      <c r="B2319" s="285"/>
      <c r="C2319" s="285"/>
      <c r="D2319" s="23"/>
      <c r="E2319"/>
      <c r="F2319" s="280"/>
      <c r="G2319"/>
      <c r="H2319" s="280"/>
      <c r="I2319"/>
      <c r="J2319" s="574"/>
      <c r="K2319" s="419"/>
      <c r="L2319" s="280"/>
      <c r="M2319"/>
      <c r="N2319" s="280"/>
      <c r="O2319"/>
      <c r="P2319" s="280"/>
      <c r="S2319"/>
      <c r="T2319"/>
    </row>
    <row r="2320" spans="1:20" x14ac:dyDescent="0.45">
      <c r="A2320" s="285"/>
      <c r="B2320" s="285"/>
      <c r="C2320" s="285"/>
      <c r="D2320" s="23"/>
      <c r="E2320"/>
      <c r="F2320" s="280"/>
      <c r="G2320"/>
      <c r="H2320" s="280"/>
      <c r="I2320"/>
      <c r="J2320" s="574"/>
      <c r="K2320" s="419"/>
      <c r="L2320" s="280"/>
      <c r="M2320"/>
      <c r="N2320" s="280"/>
      <c r="O2320"/>
      <c r="P2320" s="280"/>
      <c r="S2320"/>
      <c r="T2320"/>
    </row>
    <row r="2321" spans="1:20" x14ac:dyDescent="0.45">
      <c r="A2321" s="285"/>
      <c r="B2321" s="285"/>
      <c r="C2321" s="285"/>
      <c r="D2321" s="23"/>
      <c r="E2321"/>
      <c r="F2321" s="280"/>
      <c r="G2321"/>
      <c r="H2321" s="280"/>
      <c r="I2321"/>
      <c r="J2321" s="574"/>
      <c r="K2321" s="419"/>
      <c r="L2321" s="280"/>
      <c r="M2321"/>
      <c r="N2321" s="280"/>
      <c r="O2321"/>
      <c r="P2321" s="280"/>
      <c r="S2321"/>
      <c r="T2321"/>
    </row>
    <row r="2322" spans="1:20" x14ac:dyDescent="0.45">
      <c r="A2322" s="285"/>
      <c r="B2322" s="285"/>
      <c r="C2322" s="285"/>
      <c r="D2322" s="23"/>
      <c r="E2322"/>
      <c r="F2322" s="280"/>
      <c r="G2322"/>
      <c r="H2322" s="280"/>
      <c r="I2322"/>
      <c r="J2322" s="574"/>
      <c r="K2322" s="419"/>
      <c r="L2322" s="280"/>
      <c r="M2322"/>
      <c r="N2322" s="280"/>
      <c r="O2322"/>
      <c r="P2322" s="280"/>
      <c r="S2322"/>
      <c r="T2322"/>
    </row>
    <row r="2323" spans="1:20" x14ac:dyDescent="0.45">
      <c r="A2323" s="285"/>
      <c r="B2323" s="285"/>
      <c r="C2323" s="285"/>
      <c r="D2323" s="23"/>
      <c r="E2323"/>
      <c r="F2323" s="280"/>
      <c r="G2323"/>
      <c r="H2323" s="280"/>
      <c r="I2323"/>
      <c r="J2323" s="574"/>
      <c r="K2323" s="419"/>
      <c r="L2323" s="280"/>
      <c r="M2323"/>
      <c r="N2323" s="280"/>
      <c r="O2323"/>
      <c r="P2323" s="280"/>
      <c r="S2323"/>
      <c r="T2323"/>
    </row>
    <row r="2324" spans="1:20" x14ac:dyDescent="0.45">
      <c r="A2324" s="285"/>
      <c r="B2324" s="285"/>
      <c r="C2324" s="285"/>
      <c r="D2324" s="23"/>
      <c r="E2324"/>
      <c r="F2324" s="280"/>
      <c r="G2324"/>
      <c r="H2324" s="280"/>
      <c r="I2324"/>
      <c r="J2324" s="574"/>
      <c r="K2324" s="419"/>
      <c r="L2324" s="280"/>
      <c r="M2324"/>
      <c r="N2324" s="280"/>
      <c r="O2324"/>
      <c r="P2324" s="280"/>
      <c r="S2324"/>
      <c r="T2324"/>
    </row>
    <row r="2325" spans="1:20" x14ac:dyDescent="0.45">
      <c r="A2325" s="285"/>
      <c r="B2325" s="285"/>
      <c r="C2325" s="285"/>
      <c r="D2325" s="23"/>
      <c r="E2325"/>
      <c r="F2325" s="280"/>
      <c r="G2325"/>
      <c r="H2325" s="280"/>
      <c r="I2325"/>
      <c r="J2325" s="574"/>
      <c r="K2325" s="419"/>
      <c r="L2325" s="280"/>
      <c r="M2325"/>
      <c r="N2325" s="280"/>
      <c r="O2325"/>
      <c r="P2325" s="280"/>
      <c r="S2325"/>
      <c r="T2325"/>
    </row>
    <row r="2326" spans="1:20" x14ac:dyDescent="0.45">
      <c r="A2326" s="285"/>
      <c r="B2326" s="285"/>
      <c r="C2326" s="285"/>
      <c r="D2326" s="23"/>
      <c r="E2326"/>
      <c r="F2326" s="280"/>
      <c r="G2326"/>
      <c r="H2326" s="280"/>
      <c r="I2326"/>
      <c r="J2326" s="574"/>
      <c r="K2326" s="419"/>
      <c r="L2326" s="280"/>
      <c r="M2326"/>
      <c r="N2326" s="280"/>
      <c r="O2326"/>
      <c r="P2326" s="280"/>
      <c r="S2326"/>
      <c r="T2326"/>
    </row>
    <row r="2327" spans="1:20" x14ac:dyDescent="0.45">
      <c r="A2327" s="285"/>
      <c r="B2327" s="285"/>
      <c r="C2327" s="285"/>
      <c r="D2327" s="23"/>
      <c r="E2327"/>
      <c r="F2327" s="280"/>
      <c r="G2327"/>
      <c r="H2327" s="280"/>
      <c r="I2327"/>
      <c r="J2327" s="574"/>
      <c r="K2327" s="419"/>
      <c r="L2327" s="280"/>
      <c r="M2327"/>
      <c r="N2327" s="280"/>
      <c r="O2327"/>
      <c r="P2327" s="280"/>
      <c r="S2327"/>
      <c r="T2327"/>
    </row>
    <row r="2328" spans="1:20" x14ac:dyDescent="0.45">
      <c r="A2328" s="285"/>
      <c r="B2328" s="285"/>
      <c r="C2328" s="285"/>
      <c r="D2328" s="23"/>
      <c r="E2328"/>
      <c r="F2328" s="280"/>
      <c r="G2328"/>
      <c r="H2328" s="280"/>
      <c r="I2328"/>
      <c r="J2328" s="574"/>
      <c r="K2328" s="419"/>
      <c r="L2328" s="280"/>
      <c r="M2328"/>
      <c r="N2328" s="280"/>
      <c r="O2328"/>
      <c r="P2328" s="280"/>
      <c r="S2328"/>
      <c r="T2328"/>
    </row>
    <row r="2329" spans="1:20" x14ac:dyDescent="0.45">
      <c r="A2329" s="285"/>
      <c r="B2329" s="285"/>
      <c r="C2329" s="285"/>
      <c r="D2329" s="23"/>
      <c r="E2329"/>
      <c r="F2329" s="280"/>
      <c r="G2329"/>
      <c r="H2329" s="280"/>
      <c r="I2329"/>
      <c r="J2329" s="574"/>
      <c r="K2329" s="419"/>
      <c r="L2329" s="280"/>
      <c r="M2329"/>
      <c r="N2329" s="280"/>
      <c r="O2329"/>
      <c r="P2329" s="280"/>
      <c r="S2329"/>
      <c r="T2329"/>
    </row>
    <row r="2330" spans="1:20" x14ac:dyDescent="0.45">
      <c r="A2330" s="285"/>
      <c r="B2330" s="285"/>
      <c r="C2330" s="285"/>
      <c r="D2330" s="23"/>
      <c r="E2330"/>
      <c r="F2330" s="280"/>
      <c r="G2330"/>
      <c r="H2330" s="280"/>
      <c r="I2330"/>
      <c r="J2330" s="574"/>
      <c r="K2330" s="419"/>
      <c r="L2330" s="280"/>
      <c r="M2330"/>
      <c r="N2330" s="280"/>
      <c r="O2330"/>
      <c r="P2330" s="280"/>
      <c r="S2330"/>
      <c r="T2330"/>
    </row>
    <row r="2331" spans="1:20" x14ac:dyDescent="0.45">
      <c r="A2331" s="285"/>
      <c r="B2331" s="285"/>
      <c r="C2331" s="285"/>
      <c r="D2331" s="23"/>
      <c r="E2331"/>
      <c r="F2331" s="280"/>
      <c r="G2331"/>
      <c r="H2331" s="280"/>
      <c r="I2331"/>
      <c r="J2331" s="574"/>
      <c r="K2331" s="419"/>
      <c r="L2331" s="280"/>
      <c r="M2331"/>
      <c r="N2331" s="280"/>
      <c r="O2331"/>
      <c r="P2331" s="280"/>
      <c r="S2331"/>
      <c r="T2331"/>
    </row>
    <row r="2332" spans="1:20" x14ac:dyDescent="0.45">
      <c r="A2332" s="285"/>
      <c r="B2332" s="285"/>
      <c r="C2332" s="285"/>
      <c r="D2332" s="23"/>
      <c r="E2332"/>
      <c r="F2332" s="280"/>
      <c r="G2332"/>
      <c r="H2332" s="280"/>
      <c r="I2332"/>
      <c r="J2332" s="574"/>
      <c r="K2332" s="419"/>
      <c r="L2332" s="280"/>
      <c r="M2332"/>
      <c r="N2332" s="280"/>
      <c r="O2332"/>
      <c r="P2332" s="280"/>
      <c r="S2332"/>
      <c r="T2332"/>
    </row>
    <row r="2333" spans="1:20" x14ac:dyDescent="0.45">
      <c r="A2333" s="285"/>
      <c r="B2333" s="285"/>
      <c r="C2333" s="285"/>
      <c r="D2333" s="23"/>
      <c r="E2333"/>
      <c r="F2333" s="280"/>
      <c r="G2333"/>
      <c r="H2333" s="280"/>
      <c r="I2333"/>
      <c r="J2333" s="574"/>
      <c r="K2333" s="419"/>
      <c r="L2333" s="280"/>
      <c r="M2333"/>
      <c r="N2333" s="280"/>
      <c r="O2333"/>
      <c r="P2333" s="280"/>
      <c r="S2333"/>
      <c r="T2333"/>
    </row>
    <row r="2334" spans="1:20" x14ac:dyDescent="0.45">
      <c r="A2334" s="285"/>
      <c r="B2334" s="285"/>
      <c r="C2334" s="285"/>
      <c r="D2334" s="23"/>
      <c r="E2334"/>
      <c r="F2334" s="280"/>
      <c r="G2334"/>
      <c r="H2334" s="280"/>
      <c r="I2334"/>
      <c r="J2334" s="574"/>
      <c r="K2334" s="419"/>
      <c r="L2334" s="280"/>
      <c r="M2334"/>
      <c r="N2334" s="280"/>
      <c r="O2334"/>
      <c r="P2334" s="280"/>
      <c r="S2334"/>
      <c r="T2334"/>
    </row>
    <row r="2335" spans="1:20" x14ac:dyDescent="0.45">
      <c r="A2335" s="285"/>
      <c r="B2335" s="285"/>
      <c r="C2335" s="285"/>
      <c r="D2335" s="23"/>
      <c r="E2335"/>
      <c r="F2335" s="280"/>
      <c r="G2335"/>
      <c r="H2335" s="280"/>
      <c r="I2335"/>
      <c r="J2335" s="574"/>
      <c r="K2335" s="419"/>
      <c r="L2335" s="280"/>
      <c r="M2335"/>
      <c r="N2335" s="280"/>
      <c r="O2335"/>
      <c r="P2335" s="280"/>
      <c r="S2335"/>
      <c r="T2335"/>
    </row>
    <row r="2336" spans="1:20" x14ac:dyDescent="0.45">
      <c r="A2336" s="285"/>
      <c r="B2336" s="285"/>
      <c r="C2336" s="285"/>
      <c r="D2336" s="23"/>
      <c r="E2336"/>
      <c r="F2336" s="280"/>
      <c r="G2336"/>
      <c r="H2336" s="280"/>
      <c r="I2336"/>
      <c r="J2336" s="574"/>
      <c r="K2336" s="419"/>
      <c r="L2336" s="280"/>
      <c r="M2336"/>
      <c r="N2336" s="280"/>
      <c r="O2336"/>
      <c r="P2336" s="280"/>
      <c r="S2336"/>
      <c r="T2336"/>
    </row>
    <row r="2337" spans="1:20" x14ac:dyDescent="0.45">
      <c r="A2337" s="285"/>
      <c r="B2337" s="285"/>
      <c r="C2337" s="285"/>
      <c r="D2337" s="23"/>
      <c r="E2337"/>
      <c r="F2337" s="280"/>
      <c r="G2337"/>
      <c r="H2337" s="280"/>
      <c r="I2337"/>
      <c r="J2337" s="574"/>
      <c r="K2337" s="419"/>
      <c r="L2337" s="280"/>
      <c r="M2337"/>
      <c r="N2337" s="280"/>
      <c r="O2337"/>
      <c r="P2337" s="280"/>
      <c r="S2337"/>
      <c r="T2337"/>
    </row>
    <row r="2338" spans="1:20" x14ac:dyDescent="0.45">
      <c r="A2338" s="285"/>
      <c r="B2338" s="285"/>
      <c r="C2338" s="285"/>
      <c r="D2338" s="23"/>
      <c r="E2338"/>
      <c r="F2338" s="280"/>
      <c r="G2338"/>
      <c r="H2338" s="280"/>
      <c r="I2338"/>
      <c r="J2338" s="574"/>
      <c r="K2338" s="419"/>
      <c r="L2338" s="280"/>
      <c r="M2338"/>
      <c r="N2338" s="280"/>
      <c r="O2338"/>
      <c r="P2338" s="280"/>
      <c r="S2338"/>
      <c r="T2338"/>
    </row>
    <row r="2339" spans="1:20" x14ac:dyDescent="0.45">
      <c r="A2339" s="285"/>
      <c r="B2339" s="285"/>
      <c r="C2339" s="285"/>
      <c r="D2339" s="23"/>
      <c r="E2339"/>
      <c r="F2339" s="280"/>
      <c r="G2339"/>
      <c r="H2339" s="280"/>
      <c r="I2339"/>
      <c r="J2339" s="574"/>
      <c r="K2339" s="419"/>
      <c r="L2339" s="280"/>
      <c r="M2339"/>
      <c r="N2339" s="280"/>
      <c r="O2339"/>
      <c r="P2339" s="280"/>
      <c r="S2339"/>
      <c r="T2339"/>
    </row>
    <row r="2340" spans="1:20" x14ac:dyDescent="0.45">
      <c r="A2340" s="285"/>
      <c r="B2340" s="285"/>
      <c r="C2340" s="285"/>
      <c r="D2340" s="23"/>
      <c r="E2340"/>
      <c r="F2340" s="280"/>
      <c r="G2340"/>
      <c r="H2340" s="280"/>
      <c r="I2340"/>
      <c r="J2340" s="574"/>
      <c r="K2340" s="419"/>
      <c r="L2340" s="280"/>
      <c r="M2340"/>
      <c r="N2340" s="280"/>
      <c r="O2340"/>
      <c r="P2340" s="280"/>
      <c r="S2340"/>
      <c r="T2340"/>
    </row>
    <row r="2341" spans="1:20" x14ac:dyDescent="0.45">
      <c r="A2341" s="285"/>
      <c r="B2341" s="285"/>
      <c r="C2341" s="285"/>
      <c r="D2341" s="23"/>
      <c r="E2341"/>
      <c r="F2341" s="280"/>
      <c r="G2341"/>
      <c r="H2341" s="280"/>
      <c r="I2341"/>
      <c r="J2341" s="574"/>
      <c r="K2341" s="419"/>
      <c r="L2341" s="280"/>
      <c r="M2341"/>
      <c r="N2341" s="280"/>
      <c r="O2341"/>
      <c r="P2341" s="280"/>
      <c r="S2341"/>
      <c r="T2341"/>
    </row>
    <row r="2342" spans="1:20" x14ac:dyDescent="0.45">
      <c r="A2342" s="285"/>
      <c r="B2342" s="285"/>
      <c r="C2342" s="285"/>
      <c r="D2342" s="23"/>
      <c r="E2342"/>
      <c r="F2342" s="280"/>
      <c r="G2342"/>
      <c r="H2342" s="280"/>
      <c r="I2342"/>
      <c r="J2342" s="574"/>
      <c r="K2342" s="419"/>
      <c r="L2342" s="280"/>
      <c r="M2342"/>
      <c r="N2342" s="280"/>
      <c r="O2342"/>
      <c r="P2342" s="280"/>
      <c r="S2342"/>
      <c r="T2342"/>
    </row>
    <row r="2343" spans="1:20" x14ac:dyDescent="0.45">
      <c r="A2343" s="285"/>
      <c r="B2343" s="285"/>
      <c r="C2343" s="285"/>
      <c r="D2343" s="23"/>
      <c r="E2343"/>
      <c r="F2343" s="280"/>
      <c r="G2343"/>
      <c r="H2343" s="280"/>
      <c r="I2343"/>
      <c r="J2343" s="574"/>
      <c r="K2343" s="419"/>
      <c r="L2343" s="280"/>
      <c r="M2343"/>
      <c r="N2343" s="280"/>
      <c r="O2343"/>
      <c r="P2343" s="280"/>
      <c r="S2343"/>
      <c r="T2343"/>
    </row>
    <row r="2344" spans="1:20" x14ac:dyDescent="0.45">
      <c r="A2344" s="285"/>
      <c r="B2344" s="285"/>
      <c r="C2344" s="285"/>
      <c r="D2344" s="23"/>
      <c r="E2344"/>
      <c r="F2344" s="280"/>
      <c r="G2344"/>
      <c r="H2344" s="280"/>
      <c r="I2344"/>
      <c r="J2344" s="574"/>
      <c r="K2344" s="419"/>
      <c r="L2344" s="280"/>
      <c r="M2344"/>
      <c r="N2344" s="280"/>
      <c r="O2344"/>
      <c r="P2344" s="280"/>
      <c r="S2344"/>
      <c r="T2344"/>
    </row>
    <row r="2345" spans="1:20" x14ac:dyDescent="0.45">
      <c r="A2345" s="285"/>
      <c r="B2345" s="285"/>
      <c r="C2345" s="285"/>
      <c r="D2345" s="23"/>
      <c r="E2345"/>
      <c r="F2345" s="280"/>
      <c r="G2345"/>
      <c r="H2345" s="280"/>
      <c r="I2345"/>
      <c r="J2345" s="574"/>
      <c r="K2345" s="419"/>
      <c r="L2345" s="280"/>
      <c r="M2345"/>
      <c r="N2345" s="280"/>
      <c r="O2345"/>
      <c r="P2345" s="280"/>
      <c r="S2345"/>
      <c r="T2345"/>
    </row>
    <row r="2346" spans="1:20" x14ac:dyDescent="0.45">
      <c r="A2346" s="285"/>
      <c r="B2346" s="285"/>
      <c r="C2346" s="285"/>
      <c r="D2346" s="23"/>
      <c r="E2346"/>
      <c r="F2346" s="280"/>
      <c r="G2346"/>
      <c r="H2346" s="280"/>
      <c r="I2346"/>
      <c r="J2346" s="574"/>
      <c r="K2346" s="419"/>
      <c r="L2346" s="280"/>
      <c r="M2346"/>
      <c r="N2346" s="280"/>
      <c r="O2346"/>
      <c r="P2346" s="280"/>
      <c r="S2346"/>
      <c r="T2346"/>
    </row>
    <row r="2347" spans="1:20" x14ac:dyDescent="0.45">
      <c r="A2347" s="285"/>
      <c r="B2347" s="285"/>
      <c r="C2347" s="285"/>
      <c r="D2347" s="23"/>
      <c r="E2347"/>
      <c r="F2347" s="280"/>
      <c r="G2347"/>
      <c r="H2347" s="280"/>
      <c r="I2347"/>
      <c r="J2347" s="574"/>
      <c r="K2347" s="419"/>
      <c r="L2347" s="280"/>
      <c r="M2347"/>
      <c r="N2347" s="280"/>
      <c r="O2347"/>
      <c r="P2347" s="280"/>
      <c r="S2347"/>
      <c r="T2347"/>
    </row>
    <row r="2348" spans="1:20" x14ac:dyDescent="0.45">
      <c r="A2348" s="285"/>
      <c r="B2348" s="285"/>
      <c r="C2348" s="285"/>
      <c r="D2348" s="23"/>
      <c r="E2348"/>
      <c r="F2348" s="280"/>
      <c r="G2348"/>
      <c r="H2348" s="280"/>
      <c r="I2348"/>
      <c r="J2348" s="574"/>
      <c r="K2348" s="419"/>
      <c r="L2348" s="280"/>
      <c r="M2348"/>
      <c r="N2348" s="280"/>
      <c r="O2348"/>
      <c r="P2348" s="280"/>
      <c r="S2348"/>
      <c r="T2348"/>
    </row>
    <row r="2349" spans="1:20" x14ac:dyDescent="0.45">
      <c r="A2349" s="285"/>
      <c r="B2349" s="285"/>
      <c r="C2349" s="285"/>
      <c r="D2349" s="23"/>
      <c r="E2349"/>
      <c r="F2349" s="280"/>
      <c r="G2349"/>
      <c r="H2349" s="280"/>
      <c r="I2349"/>
      <c r="J2349" s="574"/>
      <c r="K2349" s="419"/>
      <c r="L2349" s="280"/>
      <c r="M2349"/>
      <c r="N2349" s="280"/>
      <c r="O2349"/>
      <c r="P2349" s="280"/>
      <c r="S2349"/>
      <c r="T2349"/>
    </row>
    <row r="2350" spans="1:20" x14ac:dyDescent="0.45">
      <c r="A2350" s="285"/>
      <c r="B2350" s="285"/>
      <c r="C2350" s="285"/>
      <c r="D2350" s="23"/>
      <c r="E2350"/>
      <c r="F2350" s="280"/>
      <c r="G2350"/>
      <c r="H2350" s="280"/>
      <c r="I2350"/>
      <c r="J2350" s="574"/>
      <c r="K2350" s="419"/>
      <c r="L2350" s="280"/>
      <c r="M2350"/>
      <c r="N2350" s="280"/>
      <c r="O2350"/>
      <c r="P2350" s="280"/>
      <c r="S2350"/>
      <c r="T2350"/>
    </row>
    <row r="2351" spans="1:20" x14ac:dyDescent="0.45">
      <c r="A2351" s="285"/>
      <c r="B2351" s="285"/>
      <c r="C2351" s="285"/>
      <c r="D2351" s="23"/>
      <c r="E2351"/>
      <c r="F2351" s="280"/>
      <c r="G2351"/>
      <c r="H2351" s="280"/>
      <c r="I2351"/>
      <c r="J2351" s="574"/>
      <c r="K2351" s="419"/>
      <c r="L2351" s="280"/>
      <c r="M2351"/>
      <c r="N2351" s="280"/>
      <c r="O2351"/>
      <c r="P2351" s="280"/>
      <c r="S2351"/>
      <c r="T2351"/>
    </row>
    <row r="2352" spans="1:20" x14ac:dyDescent="0.45">
      <c r="A2352" s="285"/>
      <c r="B2352" s="285"/>
      <c r="C2352" s="285"/>
      <c r="D2352" s="23"/>
      <c r="E2352"/>
      <c r="F2352" s="280"/>
      <c r="G2352"/>
      <c r="H2352" s="280"/>
      <c r="I2352"/>
      <c r="J2352" s="574"/>
      <c r="K2352" s="419"/>
      <c r="L2352" s="280"/>
      <c r="M2352"/>
      <c r="N2352" s="280"/>
      <c r="O2352"/>
      <c r="P2352" s="280"/>
      <c r="S2352"/>
      <c r="T2352"/>
    </row>
    <row r="2353" spans="1:20" x14ac:dyDescent="0.45">
      <c r="A2353" s="285"/>
      <c r="B2353" s="285"/>
      <c r="C2353" s="285"/>
      <c r="D2353" s="23"/>
      <c r="E2353"/>
      <c r="F2353" s="280"/>
      <c r="G2353"/>
      <c r="H2353" s="280"/>
      <c r="I2353"/>
      <c r="J2353" s="574"/>
      <c r="K2353" s="419"/>
      <c r="L2353" s="280"/>
      <c r="M2353"/>
      <c r="N2353" s="280"/>
      <c r="O2353"/>
      <c r="P2353" s="280"/>
      <c r="S2353"/>
      <c r="T2353"/>
    </row>
    <row r="2354" spans="1:20" x14ac:dyDescent="0.45">
      <c r="A2354" s="285"/>
      <c r="B2354" s="285"/>
      <c r="C2354" s="285"/>
      <c r="D2354" s="23"/>
      <c r="E2354"/>
      <c r="F2354" s="280"/>
      <c r="G2354"/>
      <c r="H2354" s="280"/>
      <c r="I2354"/>
      <c r="J2354" s="574"/>
      <c r="K2354" s="419"/>
      <c r="L2354" s="280"/>
      <c r="M2354"/>
      <c r="N2354" s="280"/>
      <c r="O2354"/>
      <c r="P2354" s="280"/>
      <c r="S2354"/>
      <c r="T2354"/>
    </row>
    <row r="2355" spans="1:20" x14ac:dyDescent="0.45">
      <c r="A2355" s="285"/>
      <c r="B2355" s="285"/>
      <c r="C2355" s="285"/>
      <c r="D2355" s="23"/>
      <c r="E2355"/>
      <c r="F2355" s="280"/>
      <c r="G2355"/>
      <c r="H2355" s="280"/>
      <c r="I2355"/>
      <c r="J2355" s="574"/>
      <c r="K2355" s="419"/>
      <c r="L2355" s="280"/>
      <c r="M2355"/>
      <c r="N2355" s="280"/>
      <c r="O2355"/>
      <c r="P2355" s="280"/>
      <c r="S2355"/>
      <c r="T2355"/>
    </row>
    <row r="2356" spans="1:20" x14ac:dyDescent="0.45">
      <c r="A2356" s="285"/>
      <c r="B2356" s="285"/>
      <c r="C2356" s="285"/>
      <c r="D2356" s="23"/>
      <c r="E2356"/>
      <c r="F2356" s="280"/>
      <c r="G2356"/>
      <c r="H2356" s="280"/>
      <c r="I2356"/>
      <c r="J2356" s="574"/>
      <c r="K2356" s="419"/>
      <c r="L2356" s="280"/>
      <c r="M2356"/>
      <c r="N2356" s="280"/>
      <c r="O2356"/>
      <c r="P2356" s="280"/>
      <c r="S2356"/>
      <c r="T2356"/>
    </row>
    <row r="2357" spans="1:20" x14ac:dyDescent="0.45">
      <c r="A2357" s="285"/>
      <c r="B2357" s="285"/>
      <c r="C2357" s="285"/>
      <c r="D2357" s="23"/>
      <c r="E2357"/>
      <c r="F2357" s="280"/>
      <c r="G2357"/>
      <c r="H2357" s="280"/>
      <c r="I2357"/>
      <c r="J2357" s="574"/>
      <c r="K2357" s="419"/>
      <c r="L2357" s="280"/>
      <c r="M2357"/>
      <c r="N2357" s="280"/>
      <c r="O2357"/>
      <c r="P2357" s="280"/>
      <c r="S2357"/>
      <c r="T2357"/>
    </row>
    <row r="2358" spans="1:20" x14ac:dyDescent="0.45">
      <c r="A2358" s="285"/>
      <c r="B2358" s="285"/>
      <c r="C2358" s="285"/>
      <c r="D2358" s="23"/>
      <c r="E2358"/>
      <c r="F2358" s="280"/>
      <c r="G2358"/>
      <c r="H2358" s="280"/>
      <c r="I2358"/>
      <c r="J2358" s="574"/>
      <c r="K2358" s="419"/>
      <c r="L2358" s="280"/>
      <c r="M2358"/>
      <c r="N2358" s="280"/>
      <c r="O2358"/>
      <c r="P2358" s="280"/>
      <c r="S2358"/>
      <c r="T2358"/>
    </row>
    <row r="2359" spans="1:20" x14ac:dyDescent="0.45">
      <c r="A2359" s="285"/>
      <c r="B2359" s="285"/>
      <c r="C2359" s="285"/>
      <c r="D2359" s="23"/>
      <c r="E2359"/>
      <c r="F2359" s="280"/>
      <c r="G2359"/>
      <c r="H2359" s="280"/>
      <c r="I2359"/>
      <c r="J2359" s="574"/>
      <c r="K2359" s="419"/>
      <c r="L2359" s="280"/>
      <c r="M2359"/>
      <c r="N2359" s="280"/>
      <c r="O2359"/>
      <c r="P2359" s="280"/>
      <c r="S2359"/>
      <c r="T2359"/>
    </row>
    <row r="2360" spans="1:20" x14ac:dyDescent="0.45">
      <c r="A2360" s="285"/>
      <c r="B2360" s="285"/>
      <c r="C2360" s="285"/>
      <c r="D2360" s="23"/>
      <c r="E2360"/>
      <c r="F2360" s="280"/>
      <c r="G2360"/>
      <c r="H2360" s="280"/>
      <c r="I2360"/>
      <c r="J2360" s="574"/>
      <c r="K2360" s="419"/>
      <c r="L2360" s="280"/>
      <c r="M2360"/>
      <c r="N2360" s="280"/>
      <c r="O2360"/>
      <c r="P2360" s="280"/>
      <c r="S2360"/>
      <c r="T2360"/>
    </row>
    <row r="2361" spans="1:20" x14ac:dyDescent="0.45">
      <c r="A2361" s="285"/>
      <c r="B2361" s="285"/>
      <c r="C2361" s="285"/>
      <c r="D2361" s="23"/>
      <c r="E2361"/>
      <c r="F2361" s="280"/>
      <c r="G2361"/>
      <c r="H2361" s="280"/>
      <c r="I2361"/>
      <c r="J2361" s="574"/>
      <c r="K2361" s="419"/>
      <c r="L2361" s="280"/>
      <c r="M2361"/>
      <c r="N2361" s="280"/>
      <c r="O2361"/>
      <c r="P2361" s="280"/>
      <c r="S2361"/>
      <c r="T2361"/>
    </row>
    <row r="2362" spans="1:20" x14ac:dyDescent="0.45">
      <c r="A2362" s="285"/>
      <c r="B2362" s="285"/>
      <c r="C2362" s="285"/>
      <c r="D2362" s="23"/>
      <c r="E2362"/>
      <c r="F2362" s="280"/>
      <c r="G2362"/>
      <c r="H2362" s="280"/>
      <c r="I2362"/>
      <c r="J2362" s="574"/>
      <c r="K2362" s="419"/>
      <c r="L2362" s="280"/>
      <c r="M2362"/>
      <c r="N2362" s="280"/>
      <c r="O2362"/>
      <c r="P2362" s="280"/>
      <c r="S2362"/>
      <c r="T2362"/>
    </row>
    <row r="2363" spans="1:20" x14ac:dyDescent="0.45">
      <c r="A2363" s="285"/>
      <c r="B2363" s="285"/>
      <c r="C2363" s="285"/>
      <c r="D2363" s="23"/>
      <c r="E2363"/>
      <c r="F2363" s="280"/>
      <c r="G2363"/>
      <c r="H2363" s="280"/>
      <c r="I2363"/>
      <c r="J2363" s="574"/>
      <c r="K2363" s="419"/>
      <c r="L2363" s="280"/>
      <c r="M2363"/>
      <c r="N2363" s="280"/>
      <c r="O2363"/>
      <c r="P2363" s="280"/>
      <c r="S2363"/>
      <c r="T2363"/>
    </row>
    <row r="2364" spans="1:20" x14ac:dyDescent="0.45">
      <c r="A2364" s="285"/>
      <c r="B2364" s="285"/>
      <c r="C2364" s="285"/>
      <c r="D2364" s="23"/>
      <c r="E2364"/>
      <c r="F2364" s="280"/>
      <c r="G2364"/>
      <c r="H2364" s="280"/>
      <c r="I2364"/>
      <c r="J2364" s="574"/>
      <c r="K2364" s="419"/>
      <c r="L2364" s="280"/>
      <c r="M2364"/>
      <c r="N2364" s="280"/>
      <c r="O2364"/>
      <c r="P2364" s="280"/>
      <c r="S2364"/>
      <c r="T2364"/>
    </row>
    <row r="2365" spans="1:20" x14ac:dyDescent="0.45">
      <c r="A2365" s="285"/>
      <c r="B2365" s="285"/>
      <c r="C2365" s="285"/>
      <c r="D2365" s="23"/>
      <c r="E2365"/>
      <c r="F2365" s="280"/>
      <c r="G2365"/>
      <c r="H2365" s="280"/>
      <c r="I2365"/>
      <c r="J2365" s="574"/>
      <c r="K2365" s="419"/>
      <c r="L2365" s="280"/>
      <c r="M2365"/>
      <c r="N2365" s="280"/>
      <c r="O2365"/>
      <c r="P2365" s="280"/>
      <c r="S2365"/>
      <c r="T2365"/>
    </row>
    <row r="2366" spans="1:20" x14ac:dyDescent="0.45">
      <c r="A2366" s="285"/>
      <c r="B2366" s="285"/>
      <c r="C2366" s="285"/>
      <c r="D2366" s="23"/>
      <c r="E2366"/>
      <c r="F2366" s="280"/>
      <c r="G2366"/>
      <c r="H2366" s="280"/>
      <c r="I2366"/>
      <c r="J2366" s="574"/>
      <c r="K2366" s="419"/>
      <c r="L2366" s="280"/>
      <c r="M2366"/>
      <c r="N2366" s="280"/>
      <c r="O2366"/>
      <c r="P2366" s="280"/>
      <c r="S2366"/>
      <c r="T2366"/>
    </row>
    <row r="2367" spans="1:20" x14ac:dyDescent="0.45">
      <c r="A2367" s="285"/>
      <c r="B2367" s="285"/>
      <c r="C2367" s="285"/>
      <c r="D2367" s="23"/>
      <c r="E2367"/>
      <c r="F2367" s="280"/>
      <c r="G2367"/>
      <c r="H2367" s="280"/>
      <c r="I2367"/>
      <c r="J2367" s="574"/>
      <c r="K2367" s="419"/>
      <c r="L2367" s="280"/>
      <c r="M2367"/>
      <c r="N2367" s="280"/>
      <c r="O2367"/>
      <c r="P2367" s="280"/>
      <c r="S2367"/>
      <c r="T2367"/>
    </row>
    <row r="2368" spans="1:20" x14ac:dyDescent="0.45">
      <c r="A2368" s="285"/>
      <c r="B2368" s="285"/>
      <c r="C2368" s="285"/>
      <c r="D2368" s="23"/>
      <c r="E2368"/>
      <c r="F2368" s="280"/>
      <c r="G2368"/>
      <c r="H2368" s="280"/>
      <c r="I2368"/>
      <c r="J2368" s="574"/>
      <c r="K2368" s="419"/>
      <c r="L2368" s="280"/>
      <c r="M2368"/>
      <c r="N2368" s="280"/>
      <c r="O2368"/>
      <c r="P2368" s="280"/>
      <c r="S2368"/>
      <c r="T2368"/>
    </row>
    <row r="2369" spans="1:20" x14ac:dyDescent="0.45">
      <c r="A2369" s="285"/>
      <c r="B2369" s="285"/>
      <c r="C2369" s="285"/>
      <c r="D2369" s="23"/>
      <c r="E2369"/>
      <c r="F2369" s="280"/>
      <c r="G2369"/>
      <c r="H2369" s="280"/>
      <c r="I2369"/>
      <c r="J2369" s="574"/>
      <c r="K2369" s="419"/>
      <c r="L2369" s="280"/>
      <c r="M2369"/>
      <c r="N2369" s="280"/>
      <c r="O2369"/>
      <c r="P2369" s="280"/>
      <c r="S2369"/>
      <c r="T2369"/>
    </row>
    <row r="2370" spans="1:20" x14ac:dyDescent="0.45">
      <c r="A2370" s="285"/>
      <c r="B2370" s="285"/>
      <c r="C2370" s="285"/>
      <c r="D2370" s="23"/>
      <c r="E2370"/>
      <c r="F2370" s="280"/>
      <c r="G2370"/>
      <c r="H2370" s="280"/>
      <c r="I2370"/>
      <c r="J2370" s="574"/>
      <c r="K2370" s="419"/>
      <c r="L2370" s="280"/>
      <c r="M2370"/>
      <c r="N2370" s="280"/>
      <c r="O2370"/>
      <c r="P2370" s="280"/>
      <c r="S2370"/>
      <c r="T2370"/>
    </row>
    <row r="2371" spans="1:20" x14ac:dyDescent="0.45">
      <c r="A2371" s="285"/>
      <c r="B2371" s="285"/>
      <c r="C2371" s="285"/>
      <c r="D2371" s="23"/>
      <c r="E2371"/>
      <c r="F2371" s="280"/>
      <c r="G2371"/>
      <c r="H2371" s="280"/>
      <c r="I2371"/>
      <c r="J2371" s="574"/>
      <c r="K2371" s="419"/>
      <c r="L2371" s="280"/>
      <c r="M2371"/>
      <c r="N2371" s="280"/>
      <c r="O2371"/>
      <c r="P2371" s="280"/>
      <c r="S2371"/>
      <c r="T2371"/>
    </row>
    <row r="2372" spans="1:20" x14ac:dyDescent="0.45">
      <c r="A2372" s="285"/>
      <c r="B2372" s="285"/>
      <c r="C2372" s="285"/>
      <c r="D2372" s="23"/>
      <c r="E2372"/>
      <c r="F2372" s="280"/>
      <c r="G2372"/>
      <c r="H2372" s="280"/>
      <c r="I2372"/>
      <c r="J2372" s="574"/>
      <c r="K2372" s="419"/>
      <c r="L2372" s="280"/>
      <c r="M2372"/>
      <c r="N2372" s="280"/>
      <c r="O2372"/>
      <c r="P2372" s="280"/>
      <c r="S2372"/>
      <c r="T2372"/>
    </row>
    <row r="2373" spans="1:20" x14ac:dyDescent="0.45">
      <c r="A2373" s="285"/>
      <c r="B2373" s="285"/>
      <c r="C2373" s="285"/>
      <c r="D2373" s="23"/>
      <c r="E2373"/>
      <c r="F2373" s="280"/>
      <c r="G2373"/>
      <c r="H2373" s="280"/>
      <c r="I2373"/>
      <c r="J2373" s="574"/>
      <c r="K2373" s="419"/>
      <c r="L2373" s="280"/>
      <c r="M2373"/>
      <c r="N2373" s="280"/>
      <c r="O2373"/>
      <c r="P2373" s="280"/>
      <c r="S2373"/>
      <c r="T2373"/>
    </row>
    <row r="2374" spans="1:20" x14ac:dyDescent="0.45">
      <c r="A2374" s="285"/>
      <c r="B2374" s="285"/>
      <c r="C2374" s="285"/>
      <c r="D2374" s="23"/>
      <c r="E2374"/>
      <c r="F2374" s="280"/>
      <c r="G2374"/>
      <c r="H2374" s="280"/>
      <c r="I2374"/>
      <c r="J2374" s="574"/>
      <c r="K2374" s="419"/>
      <c r="L2374" s="280"/>
      <c r="M2374"/>
      <c r="N2374" s="280"/>
      <c r="O2374"/>
      <c r="P2374" s="280"/>
      <c r="S2374"/>
      <c r="T2374"/>
    </row>
    <row r="2375" spans="1:20" x14ac:dyDescent="0.45">
      <c r="A2375" s="285"/>
      <c r="B2375" s="285"/>
      <c r="C2375" s="285"/>
      <c r="D2375" s="23"/>
      <c r="E2375"/>
      <c r="F2375" s="280"/>
      <c r="G2375"/>
      <c r="H2375" s="280"/>
      <c r="I2375"/>
      <c r="J2375" s="574"/>
      <c r="K2375" s="419"/>
      <c r="L2375" s="280"/>
      <c r="M2375"/>
      <c r="N2375" s="280"/>
      <c r="O2375"/>
      <c r="P2375" s="280"/>
      <c r="S2375"/>
      <c r="T2375"/>
    </row>
    <row r="2376" spans="1:20" x14ac:dyDescent="0.45">
      <c r="A2376" s="285"/>
      <c r="B2376" s="285"/>
      <c r="C2376" s="285"/>
      <c r="D2376" s="23"/>
      <c r="E2376"/>
      <c r="F2376" s="280"/>
      <c r="G2376"/>
      <c r="H2376" s="280"/>
      <c r="I2376"/>
      <c r="J2376" s="574"/>
      <c r="K2376" s="419"/>
      <c r="L2376" s="280"/>
      <c r="M2376"/>
      <c r="N2376" s="280"/>
      <c r="O2376"/>
      <c r="P2376" s="280"/>
      <c r="S2376"/>
      <c r="T2376"/>
    </row>
    <row r="2377" spans="1:20" x14ac:dyDescent="0.45">
      <c r="A2377" s="285"/>
      <c r="B2377" s="285"/>
      <c r="C2377" s="285"/>
      <c r="D2377" s="23"/>
      <c r="E2377"/>
      <c r="F2377" s="280"/>
      <c r="G2377"/>
      <c r="H2377" s="280"/>
      <c r="I2377"/>
      <c r="J2377" s="574"/>
      <c r="K2377" s="419"/>
      <c r="L2377" s="280"/>
      <c r="M2377"/>
      <c r="N2377" s="280"/>
      <c r="O2377"/>
      <c r="P2377" s="280"/>
      <c r="S2377"/>
      <c r="T2377"/>
    </row>
    <row r="2378" spans="1:20" x14ac:dyDescent="0.45">
      <c r="A2378" s="285"/>
      <c r="B2378" s="285"/>
      <c r="C2378" s="285"/>
      <c r="D2378" s="23"/>
      <c r="E2378"/>
      <c r="F2378" s="280"/>
      <c r="G2378"/>
      <c r="H2378" s="280"/>
      <c r="I2378"/>
      <c r="J2378" s="574"/>
      <c r="K2378" s="419"/>
      <c r="L2378" s="280"/>
      <c r="M2378"/>
      <c r="N2378" s="280"/>
      <c r="O2378"/>
      <c r="P2378" s="280"/>
      <c r="S2378"/>
      <c r="T2378"/>
    </row>
    <row r="2379" spans="1:20" x14ac:dyDescent="0.45">
      <c r="A2379" s="285"/>
      <c r="B2379" s="285"/>
      <c r="C2379" s="285"/>
      <c r="D2379" s="23"/>
      <c r="E2379"/>
      <c r="F2379" s="280"/>
      <c r="G2379"/>
      <c r="H2379" s="280"/>
      <c r="I2379"/>
      <c r="J2379" s="574"/>
      <c r="K2379" s="419"/>
      <c r="L2379" s="280"/>
      <c r="M2379"/>
      <c r="N2379" s="280"/>
      <c r="O2379"/>
      <c r="P2379" s="280"/>
      <c r="S2379"/>
      <c r="T2379"/>
    </row>
    <row r="2380" spans="1:20" x14ac:dyDescent="0.45">
      <c r="A2380" s="285"/>
      <c r="B2380" s="285"/>
      <c r="C2380" s="285"/>
      <c r="D2380" s="23"/>
      <c r="E2380"/>
      <c r="F2380" s="280"/>
      <c r="G2380"/>
      <c r="H2380" s="280"/>
      <c r="I2380"/>
      <c r="J2380" s="574"/>
      <c r="K2380" s="419"/>
      <c r="L2380" s="280"/>
      <c r="M2380"/>
      <c r="N2380" s="280"/>
      <c r="O2380"/>
      <c r="P2380" s="280"/>
      <c r="S2380"/>
      <c r="T2380"/>
    </row>
    <row r="2381" spans="1:20" x14ac:dyDescent="0.45">
      <c r="A2381" s="285"/>
      <c r="B2381" s="285"/>
      <c r="C2381" s="285"/>
      <c r="D2381" s="23"/>
      <c r="E2381"/>
      <c r="F2381" s="280"/>
      <c r="G2381"/>
      <c r="H2381" s="280"/>
      <c r="I2381"/>
      <c r="J2381" s="574"/>
      <c r="K2381" s="419"/>
      <c r="L2381" s="280"/>
      <c r="M2381"/>
      <c r="N2381" s="280"/>
      <c r="O2381"/>
      <c r="P2381" s="280"/>
      <c r="S2381"/>
      <c r="T2381"/>
    </row>
    <row r="2382" spans="1:20" x14ac:dyDescent="0.45">
      <c r="A2382" s="285"/>
      <c r="B2382" s="285"/>
      <c r="C2382" s="285"/>
      <c r="D2382" s="23"/>
      <c r="E2382"/>
      <c r="F2382" s="280"/>
      <c r="G2382"/>
      <c r="H2382" s="280"/>
      <c r="I2382"/>
      <c r="J2382" s="574"/>
      <c r="K2382" s="419"/>
      <c r="L2382" s="280"/>
      <c r="M2382"/>
      <c r="N2382" s="280"/>
      <c r="O2382"/>
      <c r="P2382" s="280"/>
      <c r="S2382"/>
      <c r="T2382"/>
    </row>
    <row r="2383" spans="1:20" x14ac:dyDescent="0.45">
      <c r="A2383" s="285"/>
      <c r="B2383" s="285"/>
      <c r="C2383" s="285"/>
      <c r="D2383" s="23"/>
      <c r="E2383"/>
      <c r="F2383" s="280"/>
      <c r="G2383"/>
      <c r="H2383" s="280"/>
      <c r="I2383"/>
      <c r="J2383" s="574"/>
      <c r="K2383" s="419"/>
      <c r="L2383" s="280"/>
      <c r="M2383"/>
      <c r="N2383" s="280"/>
      <c r="O2383"/>
      <c r="P2383" s="280"/>
      <c r="S2383"/>
      <c r="T2383"/>
    </row>
    <row r="2384" spans="1:20" x14ac:dyDescent="0.45">
      <c r="A2384" s="285"/>
      <c r="B2384" s="285"/>
      <c r="C2384" s="285"/>
      <c r="D2384" s="23"/>
      <c r="E2384"/>
      <c r="F2384" s="280"/>
      <c r="G2384"/>
      <c r="H2384" s="280"/>
      <c r="I2384"/>
      <c r="J2384" s="574"/>
      <c r="K2384" s="419"/>
      <c r="L2384" s="280"/>
      <c r="M2384"/>
      <c r="N2384" s="280"/>
      <c r="O2384"/>
      <c r="P2384" s="280"/>
      <c r="S2384"/>
      <c r="T2384"/>
    </row>
    <row r="2385" spans="1:20" x14ac:dyDescent="0.45">
      <c r="A2385" s="285"/>
      <c r="B2385" s="285"/>
      <c r="C2385" s="285"/>
      <c r="D2385" s="23"/>
      <c r="E2385"/>
      <c r="F2385" s="280"/>
      <c r="G2385"/>
      <c r="H2385" s="280"/>
      <c r="I2385"/>
      <c r="J2385" s="574"/>
      <c r="K2385" s="419"/>
      <c r="L2385" s="280"/>
      <c r="M2385"/>
      <c r="N2385" s="280"/>
      <c r="O2385"/>
      <c r="P2385" s="280"/>
      <c r="S2385"/>
      <c r="T2385"/>
    </row>
    <row r="2386" spans="1:20" x14ac:dyDescent="0.45">
      <c r="A2386" s="285"/>
      <c r="B2386" s="285"/>
      <c r="C2386" s="285"/>
      <c r="D2386" s="23"/>
      <c r="E2386"/>
      <c r="F2386" s="280"/>
      <c r="G2386"/>
      <c r="H2386" s="280"/>
      <c r="I2386"/>
      <c r="J2386" s="574"/>
      <c r="K2386" s="419"/>
      <c r="L2386" s="280"/>
      <c r="M2386"/>
      <c r="N2386" s="280"/>
      <c r="O2386"/>
      <c r="P2386" s="280"/>
      <c r="S2386"/>
      <c r="T2386"/>
    </row>
    <row r="2387" spans="1:20" x14ac:dyDescent="0.45">
      <c r="A2387" s="285"/>
      <c r="B2387" s="285"/>
      <c r="C2387" s="285"/>
      <c r="D2387" s="23"/>
      <c r="E2387"/>
      <c r="F2387" s="280"/>
      <c r="G2387"/>
      <c r="H2387" s="280"/>
      <c r="I2387"/>
      <c r="J2387" s="574"/>
      <c r="K2387" s="419"/>
      <c r="L2387" s="280"/>
      <c r="M2387"/>
      <c r="N2387" s="280"/>
      <c r="O2387"/>
      <c r="P2387" s="280"/>
      <c r="S2387"/>
      <c r="T2387"/>
    </row>
    <row r="2388" spans="1:20" x14ac:dyDescent="0.45">
      <c r="A2388" s="285"/>
      <c r="B2388" s="285"/>
      <c r="C2388" s="285"/>
      <c r="D2388" s="23"/>
      <c r="E2388"/>
      <c r="F2388" s="280"/>
      <c r="G2388"/>
      <c r="H2388" s="280"/>
      <c r="I2388"/>
      <c r="J2388" s="574"/>
      <c r="K2388" s="419"/>
      <c r="L2388" s="280"/>
      <c r="M2388"/>
      <c r="N2388" s="280"/>
      <c r="O2388"/>
      <c r="P2388" s="280"/>
      <c r="S2388"/>
      <c r="T2388"/>
    </row>
    <row r="2389" spans="1:20" x14ac:dyDescent="0.45">
      <c r="A2389" s="285"/>
      <c r="B2389" s="285"/>
      <c r="C2389" s="285"/>
      <c r="D2389" s="23"/>
      <c r="E2389"/>
      <c r="F2389" s="280"/>
      <c r="G2389"/>
      <c r="H2389" s="280"/>
      <c r="I2389"/>
      <c r="J2389" s="574"/>
      <c r="K2389" s="419"/>
      <c r="L2389" s="280"/>
      <c r="M2389"/>
      <c r="N2389" s="280"/>
      <c r="O2389"/>
      <c r="P2389" s="280"/>
      <c r="S2389"/>
      <c r="T2389"/>
    </row>
    <row r="2390" spans="1:20" x14ac:dyDescent="0.45">
      <c r="A2390" s="285"/>
      <c r="B2390" s="285"/>
      <c r="C2390" s="285"/>
      <c r="D2390" s="23"/>
      <c r="E2390"/>
      <c r="F2390" s="280"/>
      <c r="G2390"/>
      <c r="H2390" s="280"/>
      <c r="I2390"/>
      <c r="J2390" s="574"/>
      <c r="K2390" s="419"/>
      <c r="L2390" s="280"/>
      <c r="M2390"/>
      <c r="N2390" s="280"/>
      <c r="O2390"/>
      <c r="P2390" s="280"/>
      <c r="S2390"/>
      <c r="T2390"/>
    </row>
    <row r="2391" spans="1:20" x14ac:dyDescent="0.45">
      <c r="A2391" s="285"/>
      <c r="B2391" s="285"/>
      <c r="C2391" s="285"/>
      <c r="D2391" s="23"/>
      <c r="E2391"/>
      <c r="F2391" s="280"/>
      <c r="G2391"/>
      <c r="H2391" s="280"/>
      <c r="I2391"/>
      <c r="J2391" s="574"/>
      <c r="K2391" s="419"/>
      <c r="L2391" s="280"/>
      <c r="M2391"/>
      <c r="N2391" s="280"/>
      <c r="O2391"/>
      <c r="P2391" s="280"/>
      <c r="S2391"/>
      <c r="T2391"/>
    </row>
    <row r="2392" spans="1:20" x14ac:dyDescent="0.45">
      <c r="A2392" s="285"/>
      <c r="B2392" s="285"/>
      <c r="C2392" s="285"/>
      <c r="D2392" s="23"/>
      <c r="E2392"/>
      <c r="F2392" s="280"/>
      <c r="G2392"/>
      <c r="H2392" s="280"/>
      <c r="I2392"/>
      <c r="J2392" s="574"/>
      <c r="K2392" s="419"/>
      <c r="L2392" s="280"/>
      <c r="M2392"/>
      <c r="N2392" s="280"/>
      <c r="O2392"/>
      <c r="P2392" s="280"/>
      <c r="S2392"/>
      <c r="T2392"/>
    </row>
    <row r="2393" spans="1:20" x14ac:dyDescent="0.45">
      <c r="A2393" s="285"/>
      <c r="B2393" s="285"/>
      <c r="C2393" s="285"/>
      <c r="D2393" s="23"/>
      <c r="E2393"/>
      <c r="F2393" s="280"/>
      <c r="G2393"/>
      <c r="H2393" s="280"/>
      <c r="I2393"/>
      <c r="J2393" s="574"/>
      <c r="K2393" s="419"/>
      <c r="L2393" s="280"/>
      <c r="M2393"/>
      <c r="N2393" s="280"/>
      <c r="O2393"/>
      <c r="P2393" s="280"/>
      <c r="S2393"/>
      <c r="T2393"/>
    </row>
    <row r="2394" spans="1:20" x14ac:dyDescent="0.45">
      <c r="A2394" s="285"/>
      <c r="B2394" s="285"/>
      <c r="C2394" s="285"/>
      <c r="D2394" s="23"/>
      <c r="E2394"/>
      <c r="F2394" s="280"/>
      <c r="G2394"/>
      <c r="H2394" s="280"/>
      <c r="I2394"/>
      <c r="J2394" s="574"/>
      <c r="K2394" s="419"/>
      <c r="L2394" s="280"/>
      <c r="M2394"/>
      <c r="N2394" s="280"/>
      <c r="O2394"/>
      <c r="P2394" s="280"/>
      <c r="S2394"/>
      <c r="T2394"/>
    </row>
    <row r="2395" spans="1:20" x14ac:dyDescent="0.45">
      <c r="A2395" s="285"/>
      <c r="B2395" s="285"/>
      <c r="C2395" s="285"/>
      <c r="D2395" s="23"/>
      <c r="E2395"/>
      <c r="F2395" s="280"/>
      <c r="G2395"/>
      <c r="H2395" s="280"/>
      <c r="I2395"/>
      <c r="J2395" s="574"/>
      <c r="K2395" s="419"/>
      <c r="L2395" s="280"/>
      <c r="M2395"/>
      <c r="N2395" s="280"/>
      <c r="O2395"/>
      <c r="P2395" s="280"/>
      <c r="S2395"/>
      <c r="T2395"/>
    </row>
    <row r="2396" spans="1:20" x14ac:dyDescent="0.45">
      <c r="A2396" s="285"/>
      <c r="B2396" s="285"/>
      <c r="C2396" s="285"/>
      <c r="D2396" s="23"/>
      <c r="E2396"/>
      <c r="F2396" s="280"/>
      <c r="G2396"/>
      <c r="H2396" s="280"/>
      <c r="I2396"/>
      <c r="J2396" s="574"/>
      <c r="K2396" s="419"/>
      <c r="L2396" s="280"/>
      <c r="M2396"/>
      <c r="N2396" s="280"/>
      <c r="O2396"/>
      <c r="P2396" s="280"/>
      <c r="S2396"/>
      <c r="T2396"/>
    </row>
    <row r="2397" spans="1:20" x14ac:dyDescent="0.45">
      <c r="A2397" s="285"/>
      <c r="B2397" s="285"/>
      <c r="C2397" s="285"/>
      <c r="D2397" s="23"/>
      <c r="E2397"/>
      <c r="F2397" s="280"/>
      <c r="G2397"/>
      <c r="H2397" s="280"/>
      <c r="I2397"/>
      <c r="J2397" s="574"/>
      <c r="K2397" s="419"/>
      <c r="L2397" s="280"/>
      <c r="M2397"/>
      <c r="N2397" s="280"/>
      <c r="O2397"/>
      <c r="P2397" s="280"/>
      <c r="S2397"/>
      <c r="T2397"/>
    </row>
    <row r="2398" spans="1:20" x14ac:dyDescent="0.45">
      <c r="A2398" s="285"/>
      <c r="B2398" s="285"/>
      <c r="C2398" s="285"/>
      <c r="D2398" s="23"/>
      <c r="E2398"/>
      <c r="F2398" s="280"/>
      <c r="G2398"/>
      <c r="H2398" s="280"/>
      <c r="I2398"/>
      <c r="J2398" s="574"/>
      <c r="K2398" s="419"/>
      <c r="L2398" s="280"/>
      <c r="M2398"/>
      <c r="N2398" s="280"/>
      <c r="O2398"/>
      <c r="P2398" s="280"/>
      <c r="S2398"/>
      <c r="T2398"/>
    </row>
    <row r="2399" spans="1:20" x14ac:dyDescent="0.45">
      <c r="A2399" s="285"/>
      <c r="B2399" s="285"/>
      <c r="C2399" s="285"/>
      <c r="D2399" s="23"/>
      <c r="E2399"/>
      <c r="F2399" s="280"/>
      <c r="G2399"/>
      <c r="H2399" s="280"/>
      <c r="I2399"/>
      <c r="J2399" s="574"/>
      <c r="K2399" s="419"/>
      <c r="L2399" s="280"/>
      <c r="M2399"/>
      <c r="N2399" s="280"/>
      <c r="O2399"/>
      <c r="P2399" s="280"/>
      <c r="S2399"/>
      <c r="T2399"/>
    </row>
    <row r="2400" spans="1:20" x14ac:dyDescent="0.45">
      <c r="A2400" s="285"/>
      <c r="B2400" s="285"/>
      <c r="C2400" s="285"/>
      <c r="D2400" s="23"/>
      <c r="E2400"/>
      <c r="F2400" s="280"/>
      <c r="G2400"/>
      <c r="H2400" s="280"/>
      <c r="I2400"/>
      <c r="J2400" s="574"/>
      <c r="K2400" s="419"/>
      <c r="L2400" s="280"/>
      <c r="M2400"/>
      <c r="N2400" s="280"/>
      <c r="O2400"/>
      <c r="P2400" s="280"/>
      <c r="S2400"/>
      <c r="T2400"/>
    </row>
    <row r="2401" spans="1:20" x14ac:dyDescent="0.45">
      <c r="A2401" s="285"/>
      <c r="B2401" s="285"/>
      <c r="C2401" s="285"/>
      <c r="D2401" s="23"/>
      <c r="E2401"/>
      <c r="F2401" s="280"/>
      <c r="G2401"/>
      <c r="H2401" s="280"/>
      <c r="I2401"/>
      <c r="J2401" s="574"/>
      <c r="K2401" s="419"/>
      <c r="L2401" s="280"/>
      <c r="M2401"/>
      <c r="N2401" s="280"/>
      <c r="O2401"/>
      <c r="P2401" s="280"/>
      <c r="S2401"/>
      <c r="T2401"/>
    </row>
    <row r="2402" spans="1:20" x14ac:dyDescent="0.45">
      <c r="A2402" s="285"/>
      <c r="B2402" s="285"/>
      <c r="C2402" s="285"/>
      <c r="D2402" s="23"/>
      <c r="E2402"/>
      <c r="F2402" s="280"/>
      <c r="G2402"/>
      <c r="H2402" s="280"/>
      <c r="I2402"/>
      <c r="J2402" s="574"/>
      <c r="K2402" s="419"/>
      <c r="L2402" s="280"/>
      <c r="M2402"/>
      <c r="N2402" s="280"/>
      <c r="O2402"/>
      <c r="P2402" s="280"/>
      <c r="S2402"/>
      <c r="T2402"/>
    </row>
    <row r="2403" spans="1:20" x14ac:dyDescent="0.45">
      <c r="A2403" s="285"/>
      <c r="B2403" s="285"/>
      <c r="C2403" s="285"/>
      <c r="D2403" s="23"/>
      <c r="E2403"/>
      <c r="F2403" s="280"/>
      <c r="G2403"/>
      <c r="H2403" s="280"/>
      <c r="I2403"/>
      <c r="J2403" s="574"/>
      <c r="K2403" s="419"/>
      <c r="L2403" s="280"/>
      <c r="M2403"/>
      <c r="N2403" s="280"/>
      <c r="O2403"/>
      <c r="P2403" s="280"/>
      <c r="S2403"/>
      <c r="T2403"/>
    </row>
    <row r="2404" spans="1:20" x14ac:dyDescent="0.45">
      <c r="A2404" s="285"/>
      <c r="B2404" s="285"/>
      <c r="C2404" s="285"/>
      <c r="D2404" s="23"/>
      <c r="E2404"/>
      <c r="F2404" s="280"/>
      <c r="G2404"/>
      <c r="H2404" s="280"/>
      <c r="I2404"/>
      <c r="J2404" s="574"/>
      <c r="K2404" s="419"/>
      <c r="L2404" s="280"/>
      <c r="M2404"/>
      <c r="N2404" s="280"/>
      <c r="O2404"/>
      <c r="P2404" s="280"/>
      <c r="S2404"/>
      <c r="T2404"/>
    </row>
    <row r="2405" spans="1:20" x14ac:dyDescent="0.45">
      <c r="A2405" s="285"/>
      <c r="B2405" s="285"/>
      <c r="C2405" s="285"/>
      <c r="D2405" s="23"/>
      <c r="E2405"/>
      <c r="F2405" s="280"/>
      <c r="G2405"/>
      <c r="H2405" s="280"/>
      <c r="I2405"/>
      <c r="J2405" s="574"/>
      <c r="K2405" s="419"/>
      <c r="L2405" s="280"/>
      <c r="M2405"/>
      <c r="N2405" s="280"/>
      <c r="O2405"/>
      <c r="P2405" s="280"/>
      <c r="S2405"/>
      <c r="T2405"/>
    </row>
    <row r="2406" spans="1:20" x14ac:dyDescent="0.45">
      <c r="A2406" s="285"/>
      <c r="B2406" s="285"/>
      <c r="C2406" s="285"/>
      <c r="D2406" s="23"/>
      <c r="E2406"/>
      <c r="F2406" s="280"/>
      <c r="G2406"/>
      <c r="H2406" s="280"/>
      <c r="I2406"/>
      <c r="J2406" s="574"/>
      <c r="K2406" s="419"/>
      <c r="L2406" s="280"/>
      <c r="M2406"/>
      <c r="N2406" s="280"/>
      <c r="O2406"/>
      <c r="P2406" s="280"/>
      <c r="S2406"/>
      <c r="T2406"/>
    </row>
    <row r="2407" spans="1:20" x14ac:dyDescent="0.45">
      <c r="A2407" s="285"/>
      <c r="B2407" s="285"/>
      <c r="C2407" s="285"/>
      <c r="D2407" s="23"/>
      <c r="E2407"/>
      <c r="F2407" s="280"/>
      <c r="G2407"/>
      <c r="H2407" s="280"/>
      <c r="I2407"/>
      <c r="J2407" s="574"/>
      <c r="K2407" s="419"/>
      <c r="L2407" s="280"/>
      <c r="M2407"/>
      <c r="N2407" s="280"/>
      <c r="O2407"/>
      <c r="P2407" s="280"/>
      <c r="S2407"/>
      <c r="T2407"/>
    </row>
    <row r="2408" spans="1:20" x14ac:dyDescent="0.45">
      <c r="A2408" s="285"/>
      <c r="B2408" s="285"/>
      <c r="C2408" s="285"/>
      <c r="D2408" s="23"/>
      <c r="E2408"/>
      <c r="F2408" s="280"/>
      <c r="G2408"/>
      <c r="H2408" s="280"/>
      <c r="I2408"/>
      <c r="J2408" s="574"/>
      <c r="K2408" s="419"/>
      <c r="L2408" s="280"/>
      <c r="M2408"/>
      <c r="N2408" s="280"/>
      <c r="O2408"/>
      <c r="P2408" s="280"/>
      <c r="S2408"/>
      <c r="T2408"/>
    </row>
    <row r="2409" spans="1:20" x14ac:dyDescent="0.45">
      <c r="A2409" s="285"/>
      <c r="B2409" s="285"/>
      <c r="C2409" s="285"/>
      <c r="D2409" s="23"/>
      <c r="E2409"/>
      <c r="F2409" s="280"/>
      <c r="G2409"/>
      <c r="H2409" s="280"/>
      <c r="I2409"/>
      <c r="J2409" s="574"/>
      <c r="K2409" s="419"/>
      <c r="L2409" s="280"/>
      <c r="M2409"/>
      <c r="N2409" s="280"/>
      <c r="O2409"/>
      <c r="P2409" s="280"/>
      <c r="S2409"/>
      <c r="T2409"/>
    </row>
    <row r="2410" spans="1:20" x14ac:dyDescent="0.45">
      <c r="A2410" s="285"/>
      <c r="B2410" s="285"/>
      <c r="C2410" s="285"/>
      <c r="D2410" s="23"/>
      <c r="E2410"/>
      <c r="F2410" s="280"/>
      <c r="G2410"/>
      <c r="H2410" s="280"/>
      <c r="I2410"/>
      <c r="J2410" s="574"/>
      <c r="K2410" s="419"/>
      <c r="L2410" s="280"/>
      <c r="M2410"/>
      <c r="N2410" s="280"/>
      <c r="O2410"/>
      <c r="P2410" s="280"/>
      <c r="S2410"/>
      <c r="T2410"/>
    </row>
    <row r="2411" spans="1:20" x14ac:dyDescent="0.45">
      <c r="A2411" s="285"/>
      <c r="B2411" s="285"/>
      <c r="C2411" s="285"/>
      <c r="D2411" s="23"/>
      <c r="E2411"/>
      <c r="F2411" s="280"/>
      <c r="G2411"/>
      <c r="H2411" s="280"/>
      <c r="I2411"/>
      <c r="J2411" s="574"/>
      <c r="K2411" s="419"/>
      <c r="L2411" s="280"/>
      <c r="M2411"/>
      <c r="N2411" s="280"/>
      <c r="O2411"/>
      <c r="P2411" s="280"/>
      <c r="S2411"/>
      <c r="T2411"/>
    </row>
    <row r="2412" spans="1:20" x14ac:dyDescent="0.45">
      <c r="A2412" s="285"/>
      <c r="B2412" s="285"/>
      <c r="C2412" s="285"/>
      <c r="D2412" s="23"/>
      <c r="E2412"/>
      <c r="F2412" s="280"/>
      <c r="G2412"/>
      <c r="H2412" s="280"/>
      <c r="I2412"/>
      <c r="J2412" s="574"/>
      <c r="K2412" s="419"/>
      <c r="L2412" s="280"/>
      <c r="M2412"/>
      <c r="N2412" s="280"/>
      <c r="O2412"/>
      <c r="P2412" s="280"/>
      <c r="S2412"/>
      <c r="T2412"/>
    </row>
    <row r="2413" spans="1:20" x14ac:dyDescent="0.45">
      <c r="A2413" s="285"/>
      <c r="B2413" s="285"/>
      <c r="C2413" s="285"/>
      <c r="D2413" s="23"/>
      <c r="E2413"/>
      <c r="F2413" s="280"/>
      <c r="G2413"/>
      <c r="H2413" s="280"/>
      <c r="I2413"/>
      <c r="J2413" s="574"/>
      <c r="K2413" s="419"/>
      <c r="L2413" s="280"/>
      <c r="M2413"/>
      <c r="N2413" s="280"/>
      <c r="O2413"/>
      <c r="P2413" s="280"/>
      <c r="S2413"/>
      <c r="T2413"/>
    </row>
    <row r="2414" spans="1:20" x14ac:dyDescent="0.45">
      <c r="A2414" s="285"/>
      <c r="B2414" s="285"/>
      <c r="C2414" s="285"/>
      <c r="D2414" s="23"/>
      <c r="E2414"/>
      <c r="F2414" s="280"/>
      <c r="G2414"/>
      <c r="H2414" s="280"/>
      <c r="I2414"/>
      <c r="J2414" s="574"/>
      <c r="K2414" s="419"/>
      <c r="L2414" s="280"/>
      <c r="M2414"/>
      <c r="N2414" s="280"/>
      <c r="O2414"/>
      <c r="P2414" s="280"/>
      <c r="S2414"/>
      <c r="T2414"/>
    </row>
    <row r="2415" spans="1:20" x14ac:dyDescent="0.45">
      <c r="A2415" s="285"/>
      <c r="B2415" s="285"/>
      <c r="C2415" s="285"/>
      <c r="D2415" s="23"/>
      <c r="E2415"/>
      <c r="F2415" s="280"/>
      <c r="G2415"/>
      <c r="H2415" s="280"/>
      <c r="I2415"/>
      <c r="J2415" s="574"/>
      <c r="K2415" s="419"/>
      <c r="L2415" s="280"/>
      <c r="M2415"/>
      <c r="N2415" s="280"/>
      <c r="O2415"/>
      <c r="P2415" s="280"/>
      <c r="S2415"/>
      <c r="T2415"/>
    </row>
    <row r="2416" spans="1:20" x14ac:dyDescent="0.45">
      <c r="A2416" s="285"/>
      <c r="B2416" s="285"/>
      <c r="C2416" s="285"/>
      <c r="D2416" s="23"/>
      <c r="E2416"/>
      <c r="F2416" s="280"/>
      <c r="G2416"/>
      <c r="H2416" s="280"/>
      <c r="I2416"/>
      <c r="J2416" s="574"/>
      <c r="K2416" s="419"/>
      <c r="L2416" s="280"/>
      <c r="M2416"/>
      <c r="N2416" s="280"/>
      <c r="O2416"/>
      <c r="P2416" s="280"/>
      <c r="S2416"/>
      <c r="T2416"/>
    </row>
    <row r="2417" spans="1:20" x14ac:dyDescent="0.45">
      <c r="A2417" s="285"/>
      <c r="B2417" s="285"/>
      <c r="C2417" s="285"/>
      <c r="D2417" s="23"/>
      <c r="E2417"/>
      <c r="F2417" s="280"/>
      <c r="G2417"/>
      <c r="H2417" s="280"/>
      <c r="I2417"/>
      <c r="J2417" s="574"/>
      <c r="K2417" s="419"/>
      <c r="L2417" s="280"/>
      <c r="M2417"/>
      <c r="N2417" s="280"/>
      <c r="O2417"/>
      <c r="P2417" s="280"/>
      <c r="S2417"/>
      <c r="T2417"/>
    </row>
    <row r="2418" spans="1:20" x14ac:dyDescent="0.45">
      <c r="A2418" s="285"/>
      <c r="B2418" s="285"/>
      <c r="C2418" s="285"/>
      <c r="D2418" s="23"/>
      <c r="E2418"/>
      <c r="F2418" s="280"/>
      <c r="G2418"/>
      <c r="H2418" s="280"/>
      <c r="I2418"/>
      <c r="J2418" s="574"/>
      <c r="K2418" s="419"/>
      <c r="L2418" s="280"/>
      <c r="M2418"/>
      <c r="N2418" s="280"/>
      <c r="O2418"/>
      <c r="P2418" s="280"/>
      <c r="S2418"/>
      <c r="T2418"/>
    </row>
    <row r="2419" spans="1:20" x14ac:dyDescent="0.45">
      <c r="A2419" s="285"/>
      <c r="B2419" s="285"/>
      <c r="C2419" s="285"/>
      <c r="D2419" s="23"/>
      <c r="E2419"/>
      <c r="F2419" s="280"/>
      <c r="G2419"/>
      <c r="H2419" s="280"/>
      <c r="I2419"/>
      <c r="J2419" s="574"/>
      <c r="K2419" s="419"/>
      <c r="L2419" s="280"/>
      <c r="M2419"/>
      <c r="N2419" s="280"/>
      <c r="O2419"/>
      <c r="P2419" s="280"/>
      <c r="S2419"/>
      <c r="T2419"/>
    </row>
    <row r="2420" spans="1:20" x14ac:dyDescent="0.45">
      <c r="A2420" s="285"/>
      <c r="B2420" s="285"/>
      <c r="C2420" s="285"/>
      <c r="D2420" s="23"/>
      <c r="E2420"/>
      <c r="F2420" s="280"/>
      <c r="G2420"/>
      <c r="H2420" s="280"/>
      <c r="I2420"/>
      <c r="J2420" s="574"/>
      <c r="K2420" s="419"/>
      <c r="L2420" s="280"/>
      <c r="M2420"/>
      <c r="N2420" s="280"/>
      <c r="O2420"/>
      <c r="P2420" s="280"/>
      <c r="S2420"/>
      <c r="T2420"/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T2420"/>
  <sheetViews>
    <sheetView zoomScale="80" zoomScaleNormal="80" workbookViewId="0">
      <pane xSplit="4" ySplit="5" topLeftCell="E6" activePane="bottomRight" state="frozen"/>
      <selection pane="topRight"/>
      <selection pane="bottomLeft"/>
      <selection pane="bottomRight"/>
    </sheetView>
  </sheetViews>
  <sheetFormatPr defaultRowHeight="19.2" x14ac:dyDescent="0.45"/>
  <cols>
    <col min="1" max="1" width="23.33203125" style="22" customWidth="1"/>
    <col min="2" max="2" width="32.88671875" style="22" customWidth="1"/>
    <col min="3" max="3" width="19.6640625" style="22" customWidth="1"/>
    <col min="4" max="4" width="49.6640625" style="24" customWidth="1"/>
    <col min="5" max="7" width="12.6640625" style="24" customWidth="1"/>
    <col min="8" max="8" width="12.6640625" style="23" customWidth="1"/>
    <col min="9" max="9" width="12.6640625" style="24" customWidth="1"/>
    <col min="10" max="10" width="12.6640625" style="567" customWidth="1"/>
    <col min="11" max="11" width="12.6640625" style="273" customWidth="1"/>
    <col min="12" max="12" width="12.6640625" style="23" customWidth="1"/>
    <col min="13" max="13" width="12.6640625" style="24" customWidth="1"/>
    <col min="14" max="14" width="12.6640625" style="23" customWidth="1"/>
    <col min="15" max="15" width="12.6640625" style="24" customWidth="1"/>
    <col min="16" max="16" width="12.6640625" style="23" customWidth="1"/>
    <col min="19" max="20" width="9.109375" style="119"/>
  </cols>
  <sheetData>
    <row r="2" spans="1:20" ht="24.6" x14ac:dyDescent="0.55000000000000004">
      <c r="D2" s="58" t="s">
        <v>305</v>
      </c>
      <c r="S2"/>
      <c r="T2"/>
    </row>
    <row r="3" spans="1:20" ht="24.6" x14ac:dyDescent="0.55000000000000004">
      <c r="D3" s="99"/>
      <c r="E3" s="335"/>
      <c r="F3" s="336"/>
      <c r="G3" s="335"/>
      <c r="H3" s="357"/>
      <c r="I3" s="335"/>
      <c r="J3" s="568"/>
      <c r="K3" s="575"/>
      <c r="L3" s="357"/>
      <c r="M3" s="335"/>
      <c r="N3" s="357"/>
      <c r="O3" s="335"/>
      <c r="P3" s="357"/>
      <c r="S3"/>
      <c r="T3"/>
    </row>
    <row r="4" spans="1:20" x14ac:dyDescent="0.45">
      <c r="A4" s="561" t="s">
        <v>400</v>
      </c>
      <c r="B4" s="4" t="s">
        <v>401</v>
      </c>
      <c r="C4" s="408" t="s">
        <v>252</v>
      </c>
      <c r="D4" s="5" t="s">
        <v>23</v>
      </c>
      <c r="E4" s="254" t="s">
        <v>144</v>
      </c>
      <c r="F4" s="337" t="s">
        <v>141</v>
      </c>
      <c r="G4" s="254" t="s">
        <v>145</v>
      </c>
      <c r="H4" s="337" t="s">
        <v>183</v>
      </c>
      <c r="I4" s="254" t="s">
        <v>143</v>
      </c>
      <c r="J4" s="569" t="s">
        <v>151</v>
      </c>
      <c r="K4" s="576" t="s">
        <v>151</v>
      </c>
      <c r="L4" s="337" t="s">
        <v>146</v>
      </c>
      <c r="M4" s="254" t="s">
        <v>149</v>
      </c>
      <c r="N4" s="337"/>
      <c r="O4" s="254"/>
      <c r="P4" s="337"/>
      <c r="S4"/>
      <c r="T4"/>
    </row>
    <row r="5" spans="1:20" x14ac:dyDescent="0.45">
      <c r="D5" s="8"/>
      <c r="E5" s="255" t="s">
        <v>145</v>
      </c>
      <c r="F5" s="338" t="s">
        <v>142</v>
      </c>
      <c r="G5" s="255" t="s">
        <v>142</v>
      </c>
      <c r="H5" s="338" t="s">
        <v>144</v>
      </c>
      <c r="I5" s="255" t="s">
        <v>144</v>
      </c>
      <c r="J5" s="570" t="s">
        <v>53</v>
      </c>
      <c r="K5" s="577" t="s">
        <v>53</v>
      </c>
      <c r="L5" s="338" t="s">
        <v>147</v>
      </c>
      <c r="M5" s="255" t="s">
        <v>150</v>
      </c>
      <c r="N5" s="338" t="s">
        <v>83</v>
      </c>
      <c r="O5" s="255" t="s">
        <v>148</v>
      </c>
      <c r="P5" s="338" t="s">
        <v>126</v>
      </c>
      <c r="S5"/>
      <c r="T5"/>
    </row>
    <row r="6" spans="1:20" ht="19.8" x14ac:dyDescent="0.45">
      <c r="A6" s="76"/>
      <c r="B6" s="76"/>
      <c r="C6" s="76"/>
      <c r="D6" s="8"/>
      <c r="E6" s="256" t="s">
        <v>15</v>
      </c>
      <c r="F6" s="339" t="s">
        <v>15</v>
      </c>
      <c r="G6" s="256" t="s">
        <v>15</v>
      </c>
      <c r="H6" s="339" t="s">
        <v>15</v>
      </c>
      <c r="I6" s="256" t="s">
        <v>15</v>
      </c>
      <c r="J6" s="569" t="s">
        <v>54</v>
      </c>
      <c r="K6" s="576" t="s">
        <v>54</v>
      </c>
      <c r="L6" s="339" t="s">
        <v>15</v>
      </c>
      <c r="M6" s="256" t="s">
        <v>15</v>
      </c>
      <c r="N6" s="339" t="s">
        <v>15</v>
      </c>
      <c r="O6" s="256" t="s">
        <v>15</v>
      </c>
      <c r="P6" s="339" t="s">
        <v>15</v>
      </c>
      <c r="S6"/>
      <c r="T6"/>
    </row>
    <row r="7" spans="1:20" ht="17.25" customHeight="1" x14ac:dyDescent="0.45">
      <c r="E7" s="257"/>
      <c r="F7" s="340"/>
      <c r="G7" s="257"/>
      <c r="H7" s="340"/>
      <c r="I7" s="257"/>
      <c r="J7" s="571" t="s">
        <v>371</v>
      </c>
      <c r="K7" s="578" t="s">
        <v>376</v>
      </c>
      <c r="L7" s="340"/>
      <c r="M7" s="257"/>
      <c r="N7" s="340"/>
      <c r="O7" s="257"/>
      <c r="P7" s="340"/>
      <c r="S7"/>
      <c r="T7"/>
    </row>
    <row r="8" spans="1:20" ht="17.25" customHeight="1" x14ac:dyDescent="0.45">
      <c r="A8" s="12"/>
      <c r="B8" s="12"/>
      <c r="C8" s="12"/>
      <c r="D8" s="13"/>
      <c r="E8" s="257"/>
      <c r="F8" s="340"/>
      <c r="G8" s="257"/>
      <c r="H8" s="340"/>
      <c r="I8" s="257"/>
      <c r="J8" s="572"/>
      <c r="K8" s="579"/>
      <c r="L8" s="340"/>
      <c r="M8" s="257"/>
      <c r="N8" s="340"/>
      <c r="O8" s="257"/>
      <c r="P8" s="340"/>
      <c r="S8"/>
      <c r="T8"/>
    </row>
    <row r="9" spans="1:20" ht="17.25" customHeight="1" x14ac:dyDescent="0.45">
      <c r="A9" s="299"/>
      <c r="B9" s="299"/>
      <c r="C9" s="299"/>
      <c r="D9" s="477"/>
      <c r="E9" s="260"/>
      <c r="F9" s="282"/>
      <c r="G9" s="260"/>
      <c r="H9" s="282"/>
      <c r="I9" s="260"/>
      <c r="J9" s="582"/>
      <c r="K9" s="581"/>
      <c r="L9" s="282"/>
      <c r="M9" s="260"/>
      <c r="N9" s="282"/>
      <c r="O9" s="260"/>
      <c r="P9" s="282"/>
      <c r="S9"/>
      <c r="T9"/>
    </row>
    <row r="10" spans="1:20" ht="17.25" customHeight="1" x14ac:dyDescent="0.45">
      <c r="A10" s="18" t="e">
        <f>'ITMA Form Data'!#REF!</f>
        <v>#REF!</v>
      </c>
      <c r="B10" s="18"/>
      <c r="C10" s="18"/>
      <c r="D10" s="13" t="e">
        <f>'ITMA Form Data'!#REF!</f>
        <v>#REF!</v>
      </c>
      <c r="E10" s="260"/>
      <c r="F10" s="282"/>
      <c r="G10" s="260"/>
      <c r="H10" s="282"/>
      <c r="I10" s="260"/>
      <c r="J10" s="582"/>
      <c r="K10" s="581"/>
      <c r="L10" s="282"/>
      <c r="M10" s="260"/>
      <c r="N10" s="282"/>
      <c r="O10" s="260"/>
      <c r="P10" s="282"/>
      <c r="S10"/>
      <c r="T10"/>
    </row>
    <row r="11" spans="1:20" ht="17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226" t="str">
        <f>'ITMA Form Data'!C2</f>
        <v>DJ Select Rain Jacket</v>
      </c>
      <c r="E11" s="260">
        <f>'Sports Direct'!G11</f>
        <v>0.1</v>
      </c>
      <c r="F11" s="282">
        <f>'American Golf'!G11</f>
        <v>0.13</v>
      </c>
      <c r="G11" s="260">
        <f>'Direct Golf'!G11</f>
        <v>0.1</v>
      </c>
      <c r="H11" s="282">
        <f>DWSports!G11</f>
        <v>0.1</v>
      </c>
      <c r="I11" s="260">
        <f>'Crown Sports'!G11</f>
        <v>0.1</v>
      </c>
      <c r="J11" s="582">
        <f>'McGuirks Sterling'!G11</f>
        <v>0.1</v>
      </c>
      <c r="K11" s="581">
        <f>'McGuirks Sterling'!M11</f>
        <v>0.1</v>
      </c>
      <c r="L11" s="282">
        <f>McLelland!G11</f>
        <v>0.1</v>
      </c>
      <c r="M11" s="260">
        <f>'The Club Company'!G11</f>
        <v>0.1</v>
      </c>
      <c r="N11" s="282">
        <f>Marriott!G11</f>
        <v>0.1</v>
      </c>
      <c r="O11" s="260">
        <f>Burhill!G11</f>
        <v>0.1</v>
      </c>
      <c r="P11" s="282">
        <f>Decathlon!G11</f>
        <v>0.1</v>
      </c>
      <c r="S11"/>
      <c r="T11"/>
    </row>
    <row r="12" spans="1:20" ht="17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226" t="str">
        <f>'ITMA Form Data'!C3</f>
        <v>DJ Select Rain Trousers</v>
      </c>
      <c r="E12" s="260">
        <f>'Sports Direct'!G12</f>
        <v>0.1</v>
      </c>
      <c r="F12" s="282">
        <f>'American Golf'!G12</f>
        <v>0.13</v>
      </c>
      <c r="G12" s="260">
        <f>'Direct Golf'!G12</f>
        <v>0.1</v>
      </c>
      <c r="H12" s="282">
        <f>DWSports!G12</f>
        <v>0.1</v>
      </c>
      <c r="I12" s="260">
        <f>'Crown Sports'!G12</f>
        <v>0.1</v>
      </c>
      <c r="J12" s="582">
        <f>'McGuirks Sterling'!G12</f>
        <v>0.1</v>
      </c>
      <c r="K12" s="581">
        <f>'McGuirks Sterling'!M12</f>
        <v>0.1</v>
      </c>
      <c r="L12" s="282">
        <f>McLelland!G12</f>
        <v>0.1</v>
      </c>
      <c r="M12" s="260">
        <f>'The Club Company'!G12</f>
        <v>0.1</v>
      </c>
      <c r="N12" s="282">
        <f>Marriott!G12</f>
        <v>0.1</v>
      </c>
      <c r="O12" s="260">
        <f>Burhill!G12</f>
        <v>0.1</v>
      </c>
      <c r="P12" s="282">
        <f>Decathlon!G12</f>
        <v>0.1</v>
      </c>
      <c r="S12"/>
      <c r="T12"/>
    </row>
    <row r="13" spans="1:20" ht="17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'ITMA Form Data'!C4</f>
        <v>DJ Tour XP Rain Jacket</v>
      </c>
      <c r="E13" s="260">
        <f>'Sports Direct'!G13</f>
        <v>0.1</v>
      </c>
      <c r="F13" s="282">
        <f>'American Golf'!G13</f>
        <v>0.13</v>
      </c>
      <c r="G13" s="260">
        <f>'Direct Golf'!G13</f>
        <v>0.1</v>
      </c>
      <c r="H13" s="282">
        <f>DWSports!G13</f>
        <v>0.1</v>
      </c>
      <c r="I13" s="260">
        <f>'Crown Sports'!G13</f>
        <v>0.1</v>
      </c>
      <c r="J13" s="582">
        <f>'McGuirks Sterling'!G13</f>
        <v>0.1</v>
      </c>
      <c r="K13" s="581">
        <f>'McGuirks Sterling'!M13</f>
        <v>0.1</v>
      </c>
      <c r="L13" s="282">
        <f>McLelland!G13</f>
        <v>0.1</v>
      </c>
      <c r="M13" s="260">
        <f>'The Club Company'!G13</f>
        <v>0.1</v>
      </c>
      <c r="N13" s="282">
        <f>Marriott!G13</f>
        <v>0.1</v>
      </c>
      <c r="O13" s="260">
        <f>Burhill!G13</f>
        <v>0.1</v>
      </c>
      <c r="P13" s="282">
        <f>Decathlon!G13</f>
        <v>0.1</v>
      </c>
      <c r="S13"/>
      <c r="T13"/>
    </row>
    <row r="14" spans="1:20" ht="17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'ITMA Form Data'!C5</f>
        <v>DJ Tour XP Rain Shirt</v>
      </c>
      <c r="E14" s="260">
        <f>'Sports Direct'!G14</f>
        <v>0.1</v>
      </c>
      <c r="F14" s="282">
        <f>'American Golf'!G14</f>
        <v>0.13</v>
      </c>
      <c r="G14" s="260">
        <f>'Direct Golf'!G14</f>
        <v>0.1</v>
      </c>
      <c r="H14" s="282">
        <f>DWSports!G14</f>
        <v>0.1</v>
      </c>
      <c r="I14" s="260">
        <f>'Crown Sports'!G14</f>
        <v>0.1</v>
      </c>
      <c r="J14" s="582">
        <f>'McGuirks Sterling'!G14</f>
        <v>0.1</v>
      </c>
      <c r="K14" s="581">
        <f>'McGuirks Sterling'!M14</f>
        <v>0.1</v>
      </c>
      <c r="L14" s="282">
        <f>McLelland!G14</f>
        <v>0.1</v>
      </c>
      <c r="M14" s="260">
        <f>'The Club Company'!G14</f>
        <v>0.1</v>
      </c>
      <c r="N14" s="282">
        <f>Marriott!G14</f>
        <v>0.1</v>
      </c>
      <c r="O14" s="260">
        <f>Burhill!G14</f>
        <v>0.1</v>
      </c>
      <c r="P14" s="282">
        <f>Decathlon!G14</f>
        <v>0.1</v>
      </c>
      <c r="S14"/>
      <c r="T14"/>
    </row>
    <row r="15" spans="1:20" ht="17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'ITMA Form Data'!C6</f>
        <v>DJ Tour XP Rain Trousers</v>
      </c>
      <c r="E15" s="260">
        <f>'Sports Direct'!G15</f>
        <v>0.1</v>
      </c>
      <c r="F15" s="282">
        <f>'American Golf'!G15</f>
        <v>0.13</v>
      </c>
      <c r="G15" s="260">
        <f>'Direct Golf'!G15</f>
        <v>0.1</v>
      </c>
      <c r="H15" s="282">
        <f>DWSports!G15</f>
        <v>0.1</v>
      </c>
      <c r="I15" s="260">
        <f>'Crown Sports'!G15</f>
        <v>0.1</v>
      </c>
      <c r="J15" s="582">
        <f>'McGuirks Sterling'!G15</f>
        <v>0.1</v>
      </c>
      <c r="K15" s="581">
        <f>'McGuirks Sterling'!M15</f>
        <v>0.1</v>
      </c>
      <c r="L15" s="282">
        <f>McLelland!G15</f>
        <v>0.1</v>
      </c>
      <c r="M15" s="260">
        <f>'The Club Company'!G15</f>
        <v>0.1</v>
      </c>
      <c r="N15" s="282">
        <f>Marriott!G15</f>
        <v>0.1</v>
      </c>
      <c r="O15" s="260">
        <f>Burhill!G15</f>
        <v>0.1</v>
      </c>
      <c r="P15" s="282">
        <f>Decathlon!G15</f>
        <v>0.1</v>
      </c>
      <c r="S15"/>
      <c r="T15"/>
    </row>
    <row r="16" spans="1:20" ht="17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'ITMA Form Data'!C7</f>
        <v>FJ HydroLite Rain Jacket</v>
      </c>
      <c r="E16" s="260">
        <f>'Sports Direct'!G16</f>
        <v>0.1</v>
      </c>
      <c r="F16" s="282">
        <f>'American Golf'!G16</f>
        <v>0.13</v>
      </c>
      <c r="G16" s="260">
        <f>'Direct Golf'!G16</f>
        <v>0.1</v>
      </c>
      <c r="H16" s="282">
        <f>DWSports!G16</f>
        <v>0.1</v>
      </c>
      <c r="I16" s="260">
        <f>'Crown Sports'!G16</f>
        <v>0.1</v>
      </c>
      <c r="J16" s="582">
        <f>'McGuirks Sterling'!G16</f>
        <v>0.1</v>
      </c>
      <c r="K16" s="581">
        <f>'McGuirks Sterling'!M16</f>
        <v>0.1</v>
      </c>
      <c r="L16" s="282">
        <f>McLelland!G16</f>
        <v>0.1</v>
      </c>
      <c r="M16" s="260">
        <f>'The Club Company'!G16</f>
        <v>0.1</v>
      </c>
      <c r="N16" s="282">
        <f>Marriott!G16</f>
        <v>0.1</v>
      </c>
      <c r="O16" s="260">
        <f>Burhill!G16</f>
        <v>0.1</v>
      </c>
      <c r="P16" s="282">
        <f>Decathlon!G16</f>
        <v>0.1</v>
      </c>
      <c r="S16"/>
      <c r="T16"/>
    </row>
    <row r="17" spans="1:20" ht="17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'ITMA Form Data'!C8</f>
        <v>FJ HydroLite Rain Shirt</v>
      </c>
      <c r="E17" s="260">
        <f>'Sports Direct'!G17</f>
        <v>0.1</v>
      </c>
      <c r="F17" s="282">
        <f>'American Golf'!G17</f>
        <v>0.13</v>
      </c>
      <c r="G17" s="260">
        <f>'Direct Golf'!G17</f>
        <v>0.1</v>
      </c>
      <c r="H17" s="282">
        <f>DWSports!G17</f>
        <v>0.1</v>
      </c>
      <c r="I17" s="260">
        <f>'Crown Sports'!G17</f>
        <v>0.1</v>
      </c>
      <c r="J17" s="582">
        <f>'McGuirks Sterling'!G17</f>
        <v>0.1</v>
      </c>
      <c r="K17" s="581">
        <f>'McGuirks Sterling'!M17</f>
        <v>0.1</v>
      </c>
      <c r="L17" s="282">
        <f>McLelland!G17</f>
        <v>0.1</v>
      </c>
      <c r="M17" s="260">
        <f>'The Club Company'!G17</f>
        <v>0.1</v>
      </c>
      <c r="N17" s="282">
        <f>Marriott!G17</f>
        <v>0.1</v>
      </c>
      <c r="O17" s="260">
        <f>Burhill!G17</f>
        <v>0.1</v>
      </c>
      <c r="P17" s="282">
        <f>Decathlon!G17</f>
        <v>0.1</v>
      </c>
      <c r="S17"/>
      <c r="T17"/>
    </row>
    <row r="18" spans="1:20" ht="17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'ITMA Form Data'!C9</f>
        <v>FJ HydroLite Rain Shirt - S/S</v>
      </c>
      <c r="E18" s="260">
        <f>'Sports Direct'!G18</f>
        <v>0.1</v>
      </c>
      <c r="F18" s="282">
        <f>'American Golf'!G18</f>
        <v>0.13</v>
      </c>
      <c r="G18" s="260">
        <f>'Direct Golf'!G18</f>
        <v>0.1</v>
      </c>
      <c r="H18" s="282">
        <f>DWSports!G18</f>
        <v>0.1</v>
      </c>
      <c r="I18" s="260">
        <f>'Crown Sports'!G18</f>
        <v>0.1</v>
      </c>
      <c r="J18" s="582">
        <f>'McGuirks Sterling'!G18</f>
        <v>0.1</v>
      </c>
      <c r="K18" s="581">
        <f>'McGuirks Sterling'!M18</f>
        <v>0.1</v>
      </c>
      <c r="L18" s="282">
        <f>McLelland!G18</f>
        <v>0.1</v>
      </c>
      <c r="M18" s="260">
        <f>'The Club Company'!G18</f>
        <v>0.1</v>
      </c>
      <c r="N18" s="282">
        <f>Marriott!G18</f>
        <v>0.1</v>
      </c>
      <c r="O18" s="260">
        <f>Burhill!G18</f>
        <v>0.1</v>
      </c>
      <c r="P18" s="282">
        <f>Decathlon!G18</f>
        <v>0.1</v>
      </c>
      <c r="S18"/>
      <c r="T18"/>
    </row>
    <row r="19" spans="1:20" ht="17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'ITMA Form Data'!C10</f>
        <v>FJ HydroLite Rain Trousers</v>
      </c>
      <c r="E19" s="260">
        <f>'Sports Direct'!G19</f>
        <v>0.1</v>
      </c>
      <c r="F19" s="282">
        <f>'American Golf'!G19</f>
        <v>0.13</v>
      </c>
      <c r="G19" s="260">
        <f>'Direct Golf'!G19</f>
        <v>0.1</v>
      </c>
      <c r="H19" s="282">
        <f>DWSports!G19</f>
        <v>0.1</v>
      </c>
      <c r="I19" s="260">
        <f>'Crown Sports'!G19</f>
        <v>0.1</v>
      </c>
      <c r="J19" s="582">
        <f>'McGuirks Sterling'!G19</f>
        <v>0.1</v>
      </c>
      <c r="K19" s="581">
        <f>'McGuirks Sterling'!M19</f>
        <v>0.1</v>
      </c>
      <c r="L19" s="282">
        <f>McLelland!G19</f>
        <v>0.1</v>
      </c>
      <c r="M19" s="260">
        <f>'The Club Company'!G19</f>
        <v>0.1</v>
      </c>
      <c r="N19" s="282">
        <f>Marriott!G19</f>
        <v>0.1</v>
      </c>
      <c r="O19" s="260">
        <f>Burhill!G19</f>
        <v>0.1</v>
      </c>
      <c r="P19" s="282">
        <f>Decathlon!G19</f>
        <v>0.1</v>
      </c>
      <c r="S19"/>
      <c r="T19"/>
    </row>
    <row r="20" spans="1:20" ht="17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15" t="str">
        <f>'ITMA Form Data'!C11</f>
        <v>FJ StaDry Rain Jacket (TGI only)</v>
      </c>
      <c r="E20" s="260">
        <f>'Sports Direct'!G20</f>
        <v>0.1</v>
      </c>
      <c r="F20" s="282">
        <f>'American Golf'!G20</f>
        <v>0.13</v>
      </c>
      <c r="G20" s="260">
        <f>'Direct Golf'!G20</f>
        <v>0.1</v>
      </c>
      <c r="H20" s="282">
        <f>DWSports!G20</f>
        <v>0.1</v>
      </c>
      <c r="I20" s="260">
        <f>'Crown Sports'!G20</f>
        <v>0.1</v>
      </c>
      <c r="J20" s="582">
        <f>'McGuirks Sterling'!G20</f>
        <v>0.1</v>
      </c>
      <c r="K20" s="581">
        <f>'McGuirks Sterling'!M20</f>
        <v>0.1</v>
      </c>
      <c r="L20" s="282">
        <f>McLelland!G20</f>
        <v>0.1</v>
      </c>
      <c r="M20" s="260">
        <f>'The Club Company'!G20</f>
        <v>0.1</v>
      </c>
      <c r="N20" s="282">
        <f>Marriott!G20</f>
        <v>0.1</v>
      </c>
      <c r="O20" s="260">
        <f>Burhill!G20</f>
        <v>0.1</v>
      </c>
      <c r="P20" s="282">
        <f>Decathlon!G20</f>
        <v>0.1</v>
      </c>
      <c r="S20"/>
      <c r="T20"/>
    </row>
    <row r="21" spans="1:20" ht="17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15" t="str">
        <f>'ITMA Form Data'!C12</f>
        <v>FJ StaDry Rain Shirt (TGI only)</v>
      </c>
      <c r="E21" s="260">
        <f>'Sports Direct'!G21</f>
        <v>0.1</v>
      </c>
      <c r="F21" s="282">
        <f>'American Golf'!G21</f>
        <v>0.13</v>
      </c>
      <c r="G21" s="260">
        <f>'Direct Golf'!G21</f>
        <v>0.1</v>
      </c>
      <c r="H21" s="282">
        <f>DWSports!G21</f>
        <v>0.1</v>
      </c>
      <c r="I21" s="260">
        <f>'Crown Sports'!G21</f>
        <v>0.1</v>
      </c>
      <c r="J21" s="582">
        <f>'McGuirks Sterling'!G21</f>
        <v>0.1</v>
      </c>
      <c r="K21" s="581">
        <f>'McGuirks Sterling'!M21</f>
        <v>0.1</v>
      </c>
      <c r="L21" s="282">
        <f>McLelland!G21</f>
        <v>0.1</v>
      </c>
      <c r="M21" s="260">
        <f>'The Club Company'!G21</f>
        <v>0.1</v>
      </c>
      <c r="N21" s="282">
        <f>Marriott!G21</f>
        <v>0.1</v>
      </c>
      <c r="O21" s="260">
        <f>Burhill!G21</f>
        <v>0.1</v>
      </c>
      <c r="P21" s="282">
        <f>Decathlon!G21</f>
        <v>0.1</v>
      </c>
      <c r="S21"/>
      <c r="T21"/>
    </row>
    <row r="22" spans="1:20" ht="17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'ITMA Form Data'!C13</f>
        <v>FJ Perf Thermal Fleece</v>
      </c>
      <c r="E22" s="260">
        <f>'Sports Direct'!G22</f>
        <v>0.1</v>
      </c>
      <c r="F22" s="282">
        <f>'American Golf'!G22</f>
        <v>0.13</v>
      </c>
      <c r="G22" s="260">
        <f>'Direct Golf'!G22</f>
        <v>0.1</v>
      </c>
      <c r="H22" s="282">
        <f>DWSports!G22</f>
        <v>0.1</v>
      </c>
      <c r="I22" s="260">
        <f>'Crown Sports'!G22</f>
        <v>0.1</v>
      </c>
      <c r="J22" s="582">
        <f>'McGuirks Sterling'!G22</f>
        <v>0.1</v>
      </c>
      <c r="K22" s="581">
        <f>'McGuirks Sterling'!M22</f>
        <v>0.1</v>
      </c>
      <c r="L22" s="282">
        <f>McLelland!G22</f>
        <v>0.1</v>
      </c>
      <c r="M22" s="260">
        <f>'The Club Company'!G22</f>
        <v>0.1</v>
      </c>
      <c r="N22" s="282">
        <f>Marriott!G22</f>
        <v>0.1</v>
      </c>
      <c r="O22" s="260">
        <f>Burhill!G22</f>
        <v>0.1</v>
      </c>
      <c r="P22" s="282">
        <f>Decathlon!G22</f>
        <v>0.1</v>
      </c>
      <c r="S22"/>
      <c r="T22"/>
    </row>
    <row r="23" spans="1:20" ht="17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15" t="str">
        <f>'ITMA Form Data'!C14</f>
        <v>FJ Perf Hybrid Jacket</v>
      </c>
      <c r="E23" s="260">
        <f>'Sports Direct'!G23</f>
        <v>0.1</v>
      </c>
      <c r="F23" s="282">
        <f>'American Golf'!G23</f>
        <v>0.13</v>
      </c>
      <c r="G23" s="260">
        <f>'Direct Golf'!G23</f>
        <v>0.1</v>
      </c>
      <c r="H23" s="282">
        <f>DWSports!G23</f>
        <v>0.1</v>
      </c>
      <c r="I23" s="260">
        <f>'Crown Sports'!G23</f>
        <v>0.1</v>
      </c>
      <c r="J23" s="582">
        <f>'McGuirks Sterling'!G23</f>
        <v>0.1</v>
      </c>
      <c r="K23" s="581">
        <f>'McGuirks Sterling'!M23</f>
        <v>0.1</v>
      </c>
      <c r="L23" s="282">
        <f>McLelland!G23</f>
        <v>0.1</v>
      </c>
      <c r="M23" s="260">
        <f>'The Club Company'!G23</f>
        <v>0.1</v>
      </c>
      <c r="N23" s="282">
        <f>Marriott!G23</f>
        <v>0.1</v>
      </c>
      <c r="O23" s="260">
        <f>Burhill!G23</f>
        <v>0.1</v>
      </c>
      <c r="P23" s="282">
        <f>Decathlon!G23</f>
        <v>0.1</v>
      </c>
      <c r="S23"/>
      <c r="T23"/>
    </row>
    <row r="24" spans="1:20" ht="17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15" t="str">
        <f>'ITMA Form Data'!C15</f>
        <v>FJ Perf Hybrid Vest</v>
      </c>
      <c r="E24" s="260">
        <f>'Sports Direct'!G24</f>
        <v>0.1</v>
      </c>
      <c r="F24" s="282">
        <f>'American Golf'!G24</f>
        <v>0.13</v>
      </c>
      <c r="G24" s="260">
        <f>'Direct Golf'!G24</f>
        <v>0.1</v>
      </c>
      <c r="H24" s="282">
        <f>DWSports!G24</f>
        <v>0.1</v>
      </c>
      <c r="I24" s="260">
        <f>'Crown Sports'!G24</f>
        <v>0.1</v>
      </c>
      <c r="J24" s="582">
        <f>'McGuirks Sterling'!G24</f>
        <v>0.1</v>
      </c>
      <c r="K24" s="581">
        <f>'McGuirks Sterling'!M24</f>
        <v>0.1</v>
      </c>
      <c r="L24" s="282">
        <f>McLelland!G24</f>
        <v>0.1</v>
      </c>
      <c r="M24" s="260">
        <f>'The Club Company'!G24</f>
        <v>0.1</v>
      </c>
      <c r="N24" s="282">
        <f>Marriott!G24</f>
        <v>0.1</v>
      </c>
      <c r="O24" s="260">
        <f>Burhill!G24</f>
        <v>0.1</v>
      </c>
      <c r="P24" s="282">
        <f>Decathlon!G24</f>
        <v>0.1</v>
      </c>
      <c r="S24"/>
      <c r="T24"/>
    </row>
    <row r="25" spans="1:20" ht="17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6" t="str">
        <f>'ITMA Form Data'!C16</f>
        <v>FJ Perf Wind Shell Mid Layer</v>
      </c>
      <c r="E25" s="260">
        <f>'Sports Direct'!G25</f>
        <v>0.1</v>
      </c>
      <c r="F25" s="282">
        <f>'American Golf'!G25</f>
        <v>0.13</v>
      </c>
      <c r="G25" s="260">
        <f>'Direct Golf'!G25</f>
        <v>0.1</v>
      </c>
      <c r="H25" s="282">
        <f>DWSports!G25</f>
        <v>0.1</v>
      </c>
      <c r="I25" s="260">
        <f>'Crown Sports'!G25</f>
        <v>0.1</v>
      </c>
      <c r="J25" s="582">
        <f>'McGuirks Sterling'!G25</f>
        <v>0.1</v>
      </c>
      <c r="K25" s="581">
        <f>'McGuirks Sterling'!M25</f>
        <v>0.1</v>
      </c>
      <c r="L25" s="282">
        <f>McLelland!G25</f>
        <v>0.12</v>
      </c>
      <c r="M25" s="260">
        <f>'The Club Company'!G25</f>
        <v>0.1</v>
      </c>
      <c r="N25" s="282">
        <f>Marriott!G25</f>
        <v>0.1</v>
      </c>
      <c r="O25" s="260">
        <f>Burhill!G25</f>
        <v>0.1</v>
      </c>
      <c r="P25" s="282">
        <f>Decathlon!G25</f>
        <v>0.1</v>
      </c>
      <c r="S25"/>
      <c r="T25"/>
    </row>
    <row r="26" spans="1:20" ht="17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383" t="str">
        <f>'ITMA Form Data'!C17</f>
        <v>FJ Perf Softshell Jacket</v>
      </c>
      <c r="E26" s="260">
        <f>'Sports Direct'!G26</f>
        <v>0.1</v>
      </c>
      <c r="F26" s="282">
        <f>'American Golf'!G26</f>
        <v>0.13</v>
      </c>
      <c r="G26" s="260">
        <f>'Direct Golf'!G26</f>
        <v>0.1</v>
      </c>
      <c r="H26" s="282">
        <f>DWSports!G26</f>
        <v>0.1</v>
      </c>
      <c r="I26" s="260">
        <f>'Crown Sports'!G26</f>
        <v>0.1</v>
      </c>
      <c r="J26" s="582">
        <f>'McGuirks Sterling'!G26</f>
        <v>0.1</v>
      </c>
      <c r="K26" s="581">
        <f>'McGuirks Sterling'!M26</f>
        <v>0.1</v>
      </c>
      <c r="L26" s="282">
        <f>McLelland!G26</f>
        <v>0.1</v>
      </c>
      <c r="M26" s="260">
        <f>'The Club Company'!G26</f>
        <v>0.1</v>
      </c>
      <c r="N26" s="282">
        <f>Marriott!G26</f>
        <v>0.1</v>
      </c>
      <c r="O26" s="260">
        <f>Burhill!G26</f>
        <v>0.1</v>
      </c>
      <c r="P26" s="282">
        <f>Decathlon!G26</f>
        <v>0.1</v>
      </c>
      <c r="S26"/>
      <c r="T26"/>
    </row>
    <row r="27" spans="1:20" ht="17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383" t="str">
        <f>'ITMA Form Data'!C18</f>
        <v>FJ Perf Softshell Vest</v>
      </c>
      <c r="E27" s="260">
        <f>'Sports Direct'!G27</f>
        <v>0.1</v>
      </c>
      <c r="F27" s="282">
        <f>'American Golf'!G27</f>
        <v>0.13</v>
      </c>
      <c r="G27" s="260">
        <f>'Direct Golf'!G27</f>
        <v>0.1</v>
      </c>
      <c r="H27" s="282">
        <f>DWSports!G27</f>
        <v>0.1</v>
      </c>
      <c r="I27" s="260">
        <f>'Crown Sports'!G27</f>
        <v>0.1</v>
      </c>
      <c r="J27" s="582">
        <f>'McGuirks Sterling'!G27</f>
        <v>0.1</v>
      </c>
      <c r="K27" s="581">
        <f>'McGuirks Sterling'!M27</f>
        <v>0.1</v>
      </c>
      <c r="L27" s="282">
        <f>McLelland!G27</f>
        <v>0.1</v>
      </c>
      <c r="M27" s="260">
        <f>'The Club Company'!G27</f>
        <v>0.1</v>
      </c>
      <c r="N27" s="282">
        <f>Marriott!G27</f>
        <v>0.1</v>
      </c>
      <c r="O27" s="260">
        <f>Burhill!G27</f>
        <v>0.1</v>
      </c>
      <c r="P27" s="282">
        <f>Decathlon!G27</f>
        <v>0.1</v>
      </c>
      <c r="S27"/>
      <c r="T27"/>
    </row>
    <row r="28" spans="1:20" ht="17.25" customHeight="1" x14ac:dyDescent="0.45">
      <c r="A28" s="194" t="e">
        <f>'ITMA Form Data'!#REF!</f>
        <v>#REF!</v>
      </c>
      <c r="B28" s="194"/>
      <c r="C28" s="478"/>
      <c r="D28" s="13" t="e">
        <f>'ITMA Form Data'!#REF!</f>
        <v>#REF!</v>
      </c>
      <c r="E28" s="260"/>
      <c r="F28" s="282"/>
      <c r="G28" s="260"/>
      <c r="H28" s="282"/>
      <c r="I28" s="260"/>
      <c r="J28" s="582"/>
      <c r="K28" s="581"/>
      <c r="L28" s="282"/>
      <c r="M28" s="260"/>
      <c r="N28" s="282"/>
      <c r="O28" s="260"/>
      <c r="P28" s="282"/>
      <c r="S28"/>
      <c r="T28"/>
    </row>
    <row r="29" spans="1:20" ht="17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226" t="str">
        <f>'ITMA Form Data'!C19</f>
        <v>FJ Seamless Thermal Base Layer Mock</v>
      </c>
      <c r="E29" s="260">
        <f>'Sports Direct'!G29</f>
        <v>0.1</v>
      </c>
      <c r="F29" s="282">
        <f>'American Golf'!G29</f>
        <v>0.13</v>
      </c>
      <c r="G29" s="260">
        <f>'Direct Golf'!G29</f>
        <v>0.1</v>
      </c>
      <c r="H29" s="282">
        <f>DWSports!G29</f>
        <v>0.1</v>
      </c>
      <c r="I29" s="260">
        <f>'Crown Sports'!G29</f>
        <v>0.1</v>
      </c>
      <c r="J29" s="582">
        <f>'McGuirks Sterling'!G29</f>
        <v>0.1</v>
      </c>
      <c r="K29" s="581">
        <f>'McGuirks Sterling'!M29</f>
        <v>0.1</v>
      </c>
      <c r="L29" s="282">
        <f>McLelland!G29</f>
        <v>0.1</v>
      </c>
      <c r="M29" s="260">
        <f>'The Club Company'!G29</f>
        <v>0.1</v>
      </c>
      <c r="N29" s="282">
        <f>Marriott!G29</f>
        <v>0.1</v>
      </c>
      <c r="O29" s="260">
        <f>Burhill!G29</f>
        <v>0.1</v>
      </c>
      <c r="P29" s="282">
        <f>Decathlon!G29</f>
        <v>0.1</v>
      </c>
      <c r="S29"/>
      <c r="T29"/>
    </row>
    <row r="30" spans="1:20" ht="17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383" t="str">
        <f>'ITMA Form Data'!C20</f>
        <v>FJ Thermal Base Layer Crew</v>
      </c>
      <c r="E30" s="260">
        <f>'Sports Direct'!G30</f>
        <v>0.1</v>
      </c>
      <c r="F30" s="282">
        <f>'American Golf'!G30</f>
        <v>0.13</v>
      </c>
      <c r="G30" s="260">
        <f>'Direct Golf'!G30</f>
        <v>0.1</v>
      </c>
      <c r="H30" s="282">
        <f>DWSports!G30</f>
        <v>0.1</v>
      </c>
      <c r="I30" s="260">
        <f>'Crown Sports'!G30</f>
        <v>0.1</v>
      </c>
      <c r="J30" s="582">
        <f>'McGuirks Sterling'!G30</f>
        <v>0.1</v>
      </c>
      <c r="K30" s="581">
        <f>'McGuirks Sterling'!M30</f>
        <v>0.1</v>
      </c>
      <c r="L30" s="282">
        <f>McLelland!G30</f>
        <v>0.1</v>
      </c>
      <c r="M30" s="260">
        <f>'The Club Company'!G30</f>
        <v>0.1</v>
      </c>
      <c r="N30" s="282">
        <f>Marriott!G30</f>
        <v>0.1</v>
      </c>
      <c r="O30" s="260">
        <f>Burhill!G30</f>
        <v>0.1</v>
      </c>
      <c r="P30" s="282">
        <f>Decathlon!G30</f>
        <v>0.1</v>
      </c>
      <c r="S30"/>
      <c r="T30"/>
    </row>
    <row r="31" spans="1:20" ht="17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'ITMA Form Data'!C21</f>
        <v>FJ Thermal Base Layer Mock</v>
      </c>
      <c r="E31" s="260">
        <f>'Sports Direct'!G31</f>
        <v>0.1</v>
      </c>
      <c r="F31" s="282">
        <f>'American Golf'!G31</f>
        <v>0.13</v>
      </c>
      <c r="G31" s="260">
        <f>'Direct Golf'!G31</f>
        <v>0.1</v>
      </c>
      <c r="H31" s="282">
        <f>DWSports!G31</f>
        <v>0.1</v>
      </c>
      <c r="I31" s="260">
        <f>'Crown Sports'!G31</f>
        <v>0.1</v>
      </c>
      <c r="J31" s="582">
        <f>'McGuirks Sterling'!G31</f>
        <v>0.1</v>
      </c>
      <c r="K31" s="581">
        <f>'McGuirks Sterling'!M31</f>
        <v>0.1</v>
      </c>
      <c r="L31" s="282">
        <f>McLelland!G31</f>
        <v>0.1</v>
      </c>
      <c r="M31" s="260">
        <f>'The Club Company'!G31</f>
        <v>0.1</v>
      </c>
      <c r="N31" s="282">
        <f>Marriott!G31</f>
        <v>0.1</v>
      </c>
      <c r="O31" s="260">
        <f>Burhill!G31</f>
        <v>0.1</v>
      </c>
      <c r="P31" s="282">
        <f>Decathlon!G31</f>
        <v>0.1</v>
      </c>
      <c r="S31"/>
      <c r="T31"/>
    </row>
    <row r="32" spans="1:20" ht="17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383" t="str">
        <f>'ITMA Form Data'!C22</f>
        <v>FJ Base Layer Leggings</v>
      </c>
      <c r="E32" s="260">
        <f>'Sports Direct'!G32</f>
        <v>0.1</v>
      </c>
      <c r="F32" s="282">
        <f>'American Golf'!G32</f>
        <v>0.13</v>
      </c>
      <c r="G32" s="260">
        <f>'Direct Golf'!G32</f>
        <v>0.1</v>
      </c>
      <c r="H32" s="282">
        <f>DWSports!G32</f>
        <v>0.1</v>
      </c>
      <c r="I32" s="260">
        <f>'Crown Sports'!G32</f>
        <v>0.1</v>
      </c>
      <c r="J32" s="582"/>
      <c r="K32" s="581">
        <f>'McGuirks Sterling'!G32</f>
        <v>0.1</v>
      </c>
      <c r="L32" s="282">
        <f>McLelland!G32</f>
        <v>0.1</v>
      </c>
      <c r="M32" s="260">
        <f>'The Club Company'!G32</f>
        <v>0.1</v>
      </c>
      <c r="N32" s="282">
        <f>Marriott!G32</f>
        <v>0.1</v>
      </c>
      <c r="O32" s="260">
        <f>Burhill!G32</f>
        <v>0.1</v>
      </c>
      <c r="P32" s="282">
        <f>Decathlon!G32</f>
        <v>0.1</v>
      </c>
      <c r="S32"/>
      <c r="T32"/>
    </row>
    <row r="33" spans="1:20" ht="17.25" customHeight="1" x14ac:dyDescent="0.45">
      <c r="A33" s="194" t="e">
        <f>'ITMA Form Data'!#REF!</f>
        <v>#REF!</v>
      </c>
      <c r="B33" s="194"/>
      <c r="C33" s="478"/>
      <c r="D33" s="13" t="e">
        <f>'ITMA Form Data'!#REF!</f>
        <v>#REF!</v>
      </c>
      <c r="E33" s="260"/>
      <c r="F33" s="282"/>
      <c r="G33" s="260"/>
      <c r="H33" s="282"/>
      <c r="I33" s="260"/>
      <c r="J33" s="582"/>
      <c r="K33" s="581"/>
      <c r="L33" s="282"/>
      <c r="M33" s="260"/>
      <c r="N33" s="282"/>
      <c r="O33" s="260"/>
      <c r="P33" s="282"/>
      <c r="S33"/>
      <c r="T33"/>
    </row>
    <row r="34" spans="1:20" ht="17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383" t="str">
        <f>'ITMA Form Data'!C23</f>
        <v>Drop Needle Pullover</v>
      </c>
      <c r="E34" s="260">
        <f>'Sports Direct'!G34</f>
        <v>0.1</v>
      </c>
      <c r="F34" s="282">
        <f>'American Golf'!G34</f>
        <v>0.13</v>
      </c>
      <c r="G34" s="260">
        <f>'Direct Golf'!G34</f>
        <v>0.1</v>
      </c>
      <c r="H34" s="282">
        <f>DWSports!G34</f>
        <v>0.1</v>
      </c>
      <c r="I34" s="260">
        <f>'Crown Sports'!G34</f>
        <v>0.1</v>
      </c>
      <c r="J34" s="582"/>
      <c r="K34" s="581">
        <f>'McGuirks Sterling'!G34</f>
        <v>0.1</v>
      </c>
      <c r="L34" s="282">
        <f>McLelland!G34</f>
        <v>0.1</v>
      </c>
      <c r="M34" s="260">
        <f>'The Club Company'!G34</f>
        <v>0.1</v>
      </c>
      <c r="N34" s="282">
        <f>Marriott!G34</f>
        <v>0.1</v>
      </c>
      <c r="O34" s="260">
        <f>Burhill!G34</f>
        <v>0.1</v>
      </c>
      <c r="P34" s="282">
        <f>Decathlon!G34</f>
        <v>0.1</v>
      </c>
      <c r="S34"/>
      <c r="T34"/>
    </row>
    <row r="35" spans="1:20" ht="17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'ITMA Form Data'!C24</f>
        <v>FJ Brushed Chill-Out 1/2 zip</v>
      </c>
      <c r="E35" s="260">
        <f>'Sports Direct'!G35</f>
        <v>0.1</v>
      </c>
      <c r="F35" s="282">
        <f>'American Golf'!G35</f>
        <v>0.13</v>
      </c>
      <c r="G35" s="260">
        <f>'Direct Golf'!G35</f>
        <v>0.1</v>
      </c>
      <c r="H35" s="282">
        <f>DWSports!G35</f>
        <v>0.1</v>
      </c>
      <c r="I35" s="260">
        <f>'Crown Sports'!G35</f>
        <v>0.1</v>
      </c>
      <c r="J35" s="582">
        <f>'McGuirks Sterling'!G35</f>
        <v>0.1</v>
      </c>
      <c r="K35" s="581">
        <f>'McGuirks Sterling'!M35</f>
        <v>0.1</v>
      </c>
      <c r="L35" s="282">
        <f>McLelland!G35</f>
        <v>0.1</v>
      </c>
      <c r="M35" s="260">
        <f>'The Club Company'!G35</f>
        <v>0.1</v>
      </c>
      <c r="N35" s="282">
        <f>Marriott!G35</f>
        <v>0.1</v>
      </c>
      <c r="O35" s="260">
        <f>Burhill!G35</f>
        <v>0.1</v>
      </c>
      <c r="P35" s="282">
        <f>Decathlon!G35</f>
        <v>0.1</v>
      </c>
      <c r="S35"/>
      <c r="T35"/>
    </row>
    <row r="36" spans="1:20" ht="17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383" t="str">
        <f>'ITMA Form Data'!C25</f>
        <v>FJ Track Jacket</v>
      </c>
      <c r="E36" s="260">
        <f>'Sports Direct'!G36</f>
        <v>0.1</v>
      </c>
      <c r="F36" s="282">
        <f>'American Golf'!G36</f>
        <v>0.13</v>
      </c>
      <c r="G36" s="260">
        <f>'Direct Golf'!G36</f>
        <v>0.1</v>
      </c>
      <c r="H36" s="282">
        <f>DWSports!G36</f>
        <v>0.1</v>
      </c>
      <c r="I36" s="260">
        <f>'Crown Sports'!G36</f>
        <v>0.1</v>
      </c>
      <c r="J36" s="582">
        <f>'McGuirks Sterling'!G36</f>
        <v>0.1</v>
      </c>
      <c r="K36" s="581">
        <f>'McGuirks Sterling'!M36</f>
        <v>0.1</v>
      </c>
      <c r="L36" s="282">
        <f>McLelland!G36</f>
        <v>0.1</v>
      </c>
      <c r="M36" s="260">
        <f>'The Club Company'!G36</f>
        <v>0.1</v>
      </c>
      <c r="N36" s="282">
        <f>Marriott!G36</f>
        <v>0.1</v>
      </c>
      <c r="O36" s="260">
        <f>Burhill!G36</f>
        <v>0.1</v>
      </c>
      <c r="P36" s="282">
        <f>Decathlon!G36</f>
        <v>0.1</v>
      </c>
      <c r="S36"/>
      <c r="T36"/>
    </row>
    <row r="37" spans="1:20" ht="17.25" customHeight="1" x14ac:dyDescent="0.45">
      <c r="A37" s="194" t="e">
        <f>'ITMA Form Data'!#REF!</f>
        <v>#REF!</v>
      </c>
      <c r="B37" s="194"/>
      <c r="C37" s="478"/>
      <c r="D37" s="13" t="e">
        <f>'ITMA Form Data'!#REF!</f>
        <v>#REF!</v>
      </c>
      <c r="E37" s="260"/>
      <c r="F37" s="282"/>
      <c r="G37" s="260"/>
      <c r="H37" s="282"/>
      <c r="I37" s="260"/>
      <c r="J37" s="582"/>
      <c r="K37" s="581"/>
      <c r="L37" s="282"/>
      <c r="M37" s="260"/>
      <c r="N37" s="282"/>
      <c r="O37" s="260"/>
      <c r="P37" s="282"/>
      <c r="S37"/>
      <c r="T37"/>
    </row>
    <row r="38" spans="1:20" ht="17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'ITMA Form Data'!C26</f>
        <v>Lisle Stripe w/self collar</v>
      </c>
      <c r="E38" s="260">
        <f>'Sports Direct'!G38</f>
        <v>0.1</v>
      </c>
      <c r="F38" s="282">
        <f>'American Golf'!G38</f>
        <v>0.13</v>
      </c>
      <c r="G38" s="260">
        <f>'Direct Golf'!G38</f>
        <v>0.1</v>
      </c>
      <c r="H38" s="282">
        <f>DWSports!G38</f>
        <v>0.1</v>
      </c>
      <c r="I38" s="260">
        <f>'Crown Sports'!G38</f>
        <v>0.1</v>
      </c>
      <c r="J38" s="582">
        <f>'McGuirks Sterling'!G38</f>
        <v>0.1</v>
      </c>
      <c r="K38" s="581">
        <f>'McGuirks Sterling'!M38</f>
        <v>0.1</v>
      </c>
      <c r="L38" s="282">
        <f>McLelland!G38</f>
        <v>0.1</v>
      </c>
      <c r="M38" s="260">
        <f>'The Club Company'!G38</f>
        <v>0.1</v>
      </c>
      <c r="N38" s="282">
        <f>Marriott!G38</f>
        <v>0.1</v>
      </c>
      <c r="O38" s="260">
        <f>Burhill!G38</f>
        <v>0.1</v>
      </c>
      <c r="P38" s="282">
        <f>Decathlon!G38</f>
        <v>0.1</v>
      </c>
      <c r="S38"/>
      <c r="T38"/>
    </row>
    <row r="39" spans="1:20" ht="17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'ITMA Form Data'!C27</f>
        <v>Birdseye Pique w/Button Down Collar (Athletic fit)</v>
      </c>
      <c r="E39" s="260">
        <f>'Sports Direct'!G39</f>
        <v>0.1</v>
      </c>
      <c r="F39" s="282">
        <f>'American Golf'!G39</f>
        <v>0.13</v>
      </c>
      <c r="G39" s="260">
        <f>'Direct Golf'!G39</f>
        <v>0.1</v>
      </c>
      <c r="H39" s="282">
        <f>DWSports!G39</f>
        <v>0.1</v>
      </c>
      <c r="I39" s="260">
        <f>'Crown Sports'!G39</f>
        <v>0.1</v>
      </c>
      <c r="J39" s="582">
        <f>'McGuirks Sterling'!G39</f>
        <v>0.1</v>
      </c>
      <c r="K39" s="581">
        <f>'McGuirks Sterling'!M39</f>
        <v>0.1</v>
      </c>
      <c r="L39" s="282">
        <f>McLelland!G39</f>
        <v>0.1</v>
      </c>
      <c r="M39" s="260">
        <f>'The Club Company'!G39</f>
        <v>0.1</v>
      </c>
      <c r="N39" s="282">
        <f>Marriott!G39</f>
        <v>0.1</v>
      </c>
      <c r="O39" s="260">
        <f>Burhill!G39</f>
        <v>0.1</v>
      </c>
      <c r="P39" s="282">
        <f>Decathlon!G39</f>
        <v>0.1</v>
      </c>
      <c r="S39"/>
      <c r="T39"/>
    </row>
    <row r="40" spans="1:20" ht="17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'ITMA Form Data'!C28</f>
        <v>Stretch Pique Pieced Chest Stripe w/self collar (Athletic fit)</v>
      </c>
      <c r="E40" s="260">
        <f>'Sports Direct'!G40</f>
        <v>0.1</v>
      </c>
      <c r="F40" s="282">
        <f>'American Golf'!G40</f>
        <v>0.13</v>
      </c>
      <c r="G40" s="260">
        <f>'Direct Golf'!G40</f>
        <v>0.1</v>
      </c>
      <c r="H40" s="282">
        <f>DWSports!G40</f>
        <v>0.1</v>
      </c>
      <c r="I40" s="260">
        <f>'Crown Sports'!G40</f>
        <v>0.1</v>
      </c>
      <c r="J40" s="582">
        <f>'McGuirks Sterling'!G40</f>
        <v>0.1</v>
      </c>
      <c r="K40" s="581">
        <f>'McGuirks Sterling'!M40</f>
        <v>0.1</v>
      </c>
      <c r="L40" s="282">
        <f>McLelland!G40</f>
        <v>0.1</v>
      </c>
      <c r="M40" s="260">
        <f>'The Club Company'!G40</f>
        <v>0.1</v>
      </c>
      <c r="N40" s="282">
        <f>Marriott!G40</f>
        <v>0.1</v>
      </c>
      <c r="O40" s="260">
        <f>Burhill!G40</f>
        <v>0.1</v>
      </c>
      <c r="P40" s="282">
        <f>Decathlon!G40</f>
        <v>0.1</v>
      </c>
      <c r="S40"/>
      <c r="T40"/>
    </row>
    <row r="41" spans="1:20" ht="17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'ITMA Form Data'!C29</f>
        <v>Stretch Pique Brother w/self collar</v>
      </c>
      <c r="E41" s="260">
        <f>'Sports Direct'!G41</f>
        <v>0.1</v>
      </c>
      <c r="F41" s="282">
        <f>'American Golf'!G41</f>
        <v>0.13</v>
      </c>
      <c r="G41" s="260">
        <f>'Direct Golf'!G41</f>
        <v>0.1</v>
      </c>
      <c r="H41" s="282">
        <f>DWSports!G41</f>
        <v>0.1</v>
      </c>
      <c r="I41" s="260">
        <f>'Crown Sports'!G41</f>
        <v>0.1</v>
      </c>
      <c r="J41" s="582">
        <f>'McGuirks Sterling'!G41</f>
        <v>0.1</v>
      </c>
      <c r="K41" s="581">
        <f>'McGuirks Sterling'!M41</f>
        <v>0.1</v>
      </c>
      <c r="L41" s="282">
        <f>McLelland!G41</f>
        <v>0.1</v>
      </c>
      <c r="M41" s="260">
        <f>'The Club Company'!G41</f>
        <v>0.1</v>
      </c>
      <c r="N41" s="282">
        <f>Marriott!G41</f>
        <v>0.1</v>
      </c>
      <c r="O41" s="260">
        <f>Burhill!G41</f>
        <v>0.1</v>
      </c>
      <c r="P41" s="282">
        <f>Decathlon!G41</f>
        <v>0.1</v>
      </c>
      <c r="S41"/>
      <c r="T41"/>
    </row>
    <row r="42" spans="1:20" ht="17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'ITMA Form Data'!C30</f>
        <v>Stretch Pique Ribbon Placket (Athletic fit)</v>
      </c>
      <c r="E42" s="260">
        <f>'Sports Direct'!G42</f>
        <v>0.1</v>
      </c>
      <c r="F42" s="282">
        <f>'American Golf'!G42</f>
        <v>0.13</v>
      </c>
      <c r="G42" s="260">
        <f>'Direct Golf'!G42</f>
        <v>0.1</v>
      </c>
      <c r="H42" s="282">
        <f>DWSports!G42</f>
        <v>0.1</v>
      </c>
      <c r="I42" s="260">
        <f>'Crown Sports'!G42</f>
        <v>0.1</v>
      </c>
      <c r="J42" s="582">
        <f>'McGuirks Sterling'!G42</f>
        <v>0.1</v>
      </c>
      <c r="K42" s="581">
        <f>'McGuirks Sterling'!M42</f>
        <v>0.1</v>
      </c>
      <c r="L42" s="282">
        <f>McLelland!G42</f>
        <v>0.1</v>
      </c>
      <c r="M42" s="260">
        <f>'The Club Company'!G42</f>
        <v>0.1</v>
      </c>
      <c r="N42" s="282">
        <f>Marriott!G42</f>
        <v>0.1</v>
      </c>
      <c r="O42" s="260">
        <f>Burhill!G42</f>
        <v>0.1</v>
      </c>
      <c r="P42" s="282">
        <f>Decathlon!G42</f>
        <v>0.1</v>
      </c>
      <c r="S42"/>
      <c r="T42"/>
    </row>
    <row r="43" spans="1:20" ht="17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383" t="str">
        <f>'ITMA Form Data'!C31</f>
        <v>FJ Perf Shirt - L/S ThermaCool</v>
      </c>
      <c r="E43" s="260">
        <f>'Sports Direct'!G43</f>
        <v>0.1</v>
      </c>
      <c r="F43" s="282">
        <f>'American Golf'!G43</f>
        <v>0.13</v>
      </c>
      <c r="G43" s="260">
        <f>'Direct Golf'!G43</f>
        <v>0.1</v>
      </c>
      <c r="H43" s="282">
        <f>DWSports!G43</f>
        <v>0.1</v>
      </c>
      <c r="I43" s="260">
        <f>'Crown Sports'!G43</f>
        <v>0.1</v>
      </c>
      <c r="J43" s="582">
        <f>'McGuirks Sterling'!G43</f>
        <v>0.1</v>
      </c>
      <c r="K43" s="581">
        <f>'McGuirks Sterling'!M43</f>
        <v>0.1</v>
      </c>
      <c r="L43" s="282">
        <f>McLelland!G43</f>
        <v>0.1</v>
      </c>
      <c r="M43" s="260">
        <f>'The Club Company'!G43</f>
        <v>0.1</v>
      </c>
      <c r="N43" s="282">
        <f>Marriott!G43</f>
        <v>0.1</v>
      </c>
      <c r="O43" s="260">
        <f>Burhill!G43</f>
        <v>0.1</v>
      </c>
      <c r="P43" s="282">
        <f>Decathlon!G43</f>
        <v>0.1</v>
      </c>
      <c r="S43"/>
      <c r="T43"/>
    </row>
    <row r="44" spans="1:20" ht="17.25" customHeight="1" x14ac:dyDescent="0.45">
      <c r="A44" s="194" t="e">
        <f>'ITMA Form Data'!#REF!</f>
        <v>#REF!</v>
      </c>
      <c r="B44" s="194"/>
      <c r="C44" s="478"/>
      <c r="D44" s="13" t="e">
        <f>'ITMA Form Data'!#REF!</f>
        <v>#REF!</v>
      </c>
      <c r="E44" s="260"/>
      <c r="F44" s="282"/>
      <c r="G44" s="260"/>
      <c r="H44" s="282"/>
      <c r="I44" s="260"/>
      <c r="J44" s="582"/>
      <c r="K44" s="581"/>
      <c r="L44" s="282"/>
      <c r="M44" s="260"/>
      <c r="N44" s="282"/>
      <c r="O44" s="260"/>
      <c r="P44" s="282"/>
      <c r="S44"/>
      <c r="T44"/>
    </row>
    <row r="45" spans="1:20" ht="17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402" t="str">
        <f>'ITMA Form Data'!C32</f>
        <v>FJ Perf Autumn Plaid Trouser (Athletic Fit)</v>
      </c>
      <c r="E45" s="260">
        <f>'Sports Direct'!G45</f>
        <v>0.1</v>
      </c>
      <c r="F45" s="282">
        <f>'American Golf'!G45</f>
        <v>0.13</v>
      </c>
      <c r="G45" s="260">
        <f>'Direct Golf'!G45</f>
        <v>0.1</v>
      </c>
      <c r="H45" s="282">
        <f>DWSports!G45</f>
        <v>0.1</v>
      </c>
      <c r="I45" s="260">
        <f>'Crown Sports'!G45</f>
        <v>0.1</v>
      </c>
      <c r="J45" s="582">
        <f>'McGuirks Sterling'!G45</f>
        <v>0.1</v>
      </c>
      <c r="K45" s="581">
        <f>'McGuirks Sterling'!M45</f>
        <v>0.1</v>
      </c>
      <c r="L45" s="282">
        <f>McLelland!G45</f>
        <v>0.1</v>
      </c>
      <c r="M45" s="260">
        <f>'The Club Company'!G45</f>
        <v>0.1</v>
      </c>
      <c r="N45" s="282">
        <f>Marriott!G45</f>
        <v>0.1</v>
      </c>
      <c r="O45" s="260">
        <f>Burhill!G45</f>
        <v>0.1</v>
      </c>
      <c r="P45" s="282">
        <f>Decathlon!G45</f>
        <v>0.1</v>
      </c>
      <c r="S45"/>
      <c r="T45"/>
    </row>
    <row r="46" spans="1:20" ht="17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'ITMA Form Data'!C33</f>
        <v>FJ Corduroy Trouser</v>
      </c>
      <c r="E46" s="260">
        <f>'Sports Direct'!G46</f>
        <v>0.1</v>
      </c>
      <c r="F46" s="282">
        <f>'American Golf'!G46</f>
        <v>0.13</v>
      </c>
      <c r="G46" s="260">
        <f>'Direct Golf'!G46</f>
        <v>0.1</v>
      </c>
      <c r="H46" s="282">
        <f>DWSports!G46</f>
        <v>0.1</v>
      </c>
      <c r="I46" s="260">
        <f>'Crown Sports'!G46</f>
        <v>0.1</v>
      </c>
      <c r="J46" s="582">
        <f>'McGuirks Sterling'!G46</f>
        <v>0.1</v>
      </c>
      <c r="K46" s="581">
        <f>'McGuirks Sterling'!M46</f>
        <v>0.1</v>
      </c>
      <c r="L46" s="282">
        <f>McLelland!G46</f>
        <v>0.1</v>
      </c>
      <c r="M46" s="260">
        <f>'The Club Company'!G46</f>
        <v>0.1</v>
      </c>
      <c r="N46" s="282">
        <f>Marriott!G46</f>
        <v>0.1</v>
      </c>
      <c r="O46" s="260">
        <f>Burhill!G46</f>
        <v>0.1</v>
      </c>
      <c r="P46" s="282">
        <f>Decathlon!G46</f>
        <v>0.1</v>
      </c>
      <c r="S46"/>
      <c r="T46"/>
    </row>
    <row r="47" spans="1:20" ht="17.25" customHeight="1" x14ac:dyDescent="0.45">
      <c r="A47" s="194" t="e">
        <f>'ITMA Form Data'!#REF!</f>
        <v>#REF!</v>
      </c>
      <c r="B47" s="194"/>
      <c r="C47" s="478"/>
      <c r="D47" s="21" t="e">
        <f>'ITMA Form Data'!#REF!</f>
        <v>#REF!</v>
      </c>
      <c r="E47" s="260"/>
      <c r="F47" s="282"/>
      <c r="G47" s="260"/>
      <c r="H47" s="282"/>
      <c r="I47" s="260"/>
      <c r="J47" s="582"/>
      <c r="K47" s="581"/>
      <c r="L47" s="282"/>
      <c r="M47" s="260"/>
      <c r="N47" s="282"/>
      <c r="O47" s="260"/>
      <c r="P47" s="282"/>
      <c r="S47"/>
      <c r="T47"/>
    </row>
    <row r="48" spans="1:20" ht="17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'ITMA Form Data'!C34</f>
        <v>Womens FJ HydroLite Rain Jacket</v>
      </c>
      <c r="E48" s="260">
        <f>'Sports Direct'!G48</f>
        <v>0.1</v>
      </c>
      <c r="F48" s="282">
        <f>'American Golf'!G48</f>
        <v>0.13</v>
      </c>
      <c r="G48" s="260">
        <f>'Direct Golf'!G48</f>
        <v>0.1</v>
      </c>
      <c r="H48" s="282">
        <f>DWSports!G48</f>
        <v>0.1</v>
      </c>
      <c r="I48" s="260">
        <f>'Crown Sports'!G48</f>
        <v>0.1</v>
      </c>
      <c r="J48" s="582">
        <f>'McGuirks Sterling'!G48</f>
        <v>0.1</v>
      </c>
      <c r="K48" s="581">
        <f>'McGuirks Sterling'!M48</f>
        <v>0.1</v>
      </c>
      <c r="L48" s="282">
        <f>McLelland!G48</f>
        <v>0.1</v>
      </c>
      <c r="M48" s="260">
        <f>'The Club Company'!G48</f>
        <v>0.1</v>
      </c>
      <c r="N48" s="282">
        <f>Marriott!G48</f>
        <v>0.1</v>
      </c>
      <c r="O48" s="260">
        <f>Burhill!G48</f>
        <v>0.1</v>
      </c>
      <c r="P48" s="282">
        <f>Decathlon!G48</f>
        <v>0.1</v>
      </c>
      <c r="S48"/>
      <c r="T48"/>
    </row>
    <row r="49" spans="1:20" ht="17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'ITMA Form Data'!C35</f>
        <v>Womens FJ HydroLite Rain Trousers</v>
      </c>
      <c r="E49" s="260">
        <f>'Sports Direct'!G49</f>
        <v>0.1</v>
      </c>
      <c r="F49" s="282">
        <f>'American Golf'!G49</f>
        <v>0.13</v>
      </c>
      <c r="G49" s="260">
        <f>'Direct Golf'!G49</f>
        <v>0.1</v>
      </c>
      <c r="H49" s="282">
        <f>DWSports!G49</f>
        <v>0.1</v>
      </c>
      <c r="I49" s="260">
        <f>'Crown Sports'!G49</f>
        <v>0.1</v>
      </c>
      <c r="J49" s="582">
        <f>'McGuirks Sterling'!G49</f>
        <v>0.1</v>
      </c>
      <c r="K49" s="581">
        <f>'McGuirks Sterling'!M49</f>
        <v>0.1</v>
      </c>
      <c r="L49" s="282">
        <f>McLelland!G49</f>
        <v>0.1</v>
      </c>
      <c r="M49" s="260">
        <f>'The Club Company'!G49</f>
        <v>0.1</v>
      </c>
      <c r="N49" s="282">
        <f>Marriott!G49</f>
        <v>0.1</v>
      </c>
      <c r="O49" s="260">
        <f>Burhill!G49</f>
        <v>0.1</v>
      </c>
      <c r="P49" s="282">
        <f>Decathlon!G49</f>
        <v>0.1</v>
      </c>
      <c r="S49"/>
      <c r="T49"/>
    </row>
    <row r="50" spans="1:20" ht="17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226" t="str">
        <f>'ITMA Form Data'!C36</f>
        <v>Womens Thermal Base Layer Mock</v>
      </c>
      <c r="E50" s="260">
        <f>'Sports Direct'!G50</f>
        <v>0.1</v>
      </c>
      <c r="F50" s="282">
        <f>'American Golf'!G50</f>
        <v>0.13</v>
      </c>
      <c r="G50" s="260">
        <f>'Direct Golf'!G50</f>
        <v>0.1</v>
      </c>
      <c r="H50" s="282">
        <f>DWSports!G50</f>
        <v>0.1</v>
      </c>
      <c r="I50" s="260">
        <f>'Crown Sports'!G50</f>
        <v>0.1</v>
      </c>
      <c r="J50" s="582">
        <f>'McGuirks Sterling'!G50</f>
        <v>0.1</v>
      </c>
      <c r="K50" s="581">
        <f>'McGuirks Sterling'!M50</f>
        <v>0.1</v>
      </c>
      <c r="L50" s="282">
        <f>McLelland!G50</f>
        <v>0.1</v>
      </c>
      <c r="M50" s="260">
        <f>'The Club Company'!G50</f>
        <v>0.1</v>
      </c>
      <c r="N50" s="282">
        <f>Marriott!G50</f>
        <v>0.1</v>
      </c>
      <c r="O50" s="260">
        <f>Burhill!G50</f>
        <v>0.1</v>
      </c>
      <c r="P50" s="282">
        <f>Decathlon!G50</f>
        <v>0.1</v>
      </c>
      <c r="S50"/>
      <c r="T50"/>
    </row>
    <row r="51" spans="1:20" ht="17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383" t="str">
        <f>'ITMA Form Data'!C37</f>
        <v>Womens Thermal Base Layer Crew</v>
      </c>
      <c r="E51" s="260">
        <f>'Sports Direct'!G51</f>
        <v>0.1</v>
      </c>
      <c r="F51" s="282">
        <f>'American Golf'!G51</f>
        <v>0.13</v>
      </c>
      <c r="G51" s="260">
        <f>'Direct Golf'!G51</f>
        <v>0.1</v>
      </c>
      <c r="H51" s="282">
        <f>DWSports!G51</f>
        <v>0.1</v>
      </c>
      <c r="I51" s="260">
        <f>'Crown Sports'!G51</f>
        <v>0.1</v>
      </c>
      <c r="J51" s="582">
        <f>'McGuirks Sterling'!G51</f>
        <v>0.1</v>
      </c>
      <c r="K51" s="581">
        <f>'McGuirks Sterling'!M51</f>
        <v>0.1</v>
      </c>
      <c r="L51" s="282">
        <f>McLelland!G51</f>
        <v>0.1</v>
      </c>
      <c r="M51" s="260">
        <f>'The Club Company'!G51</f>
        <v>0.1</v>
      </c>
      <c r="N51" s="282">
        <f>Marriott!G51</f>
        <v>0.1</v>
      </c>
      <c r="O51" s="260">
        <f>Burhill!G51</f>
        <v>0.1</v>
      </c>
      <c r="P51" s="282">
        <f>Decathlon!G51</f>
        <v>0.1</v>
      </c>
      <c r="S51"/>
      <c r="T51"/>
    </row>
    <row r="52" spans="1:20" ht="17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226" t="str">
        <f>'ITMA Form Data'!C38</f>
        <v>Womens Quilted Jacket</v>
      </c>
      <c r="E52" s="260">
        <f>'Sports Direct'!G52</f>
        <v>0.1</v>
      </c>
      <c r="F52" s="282">
        <f>'American Golf'!G52</f>
        <v>0.13</v>
      </c>
      <c r="G52" s="260">
        <f>'Direct Golf'!G52</f>
        <v>0.1</v>
      </c>
      <c r="H52" s="282">
        <f>DWSports!G52</f>
        <v>0.1</v>
      </c>
      <c r="I52" s="260">
        <f>'Crown Sports'!G52</f>
        <v>0.1</v>
      </c>
      <c r="J52" s="582">
        <f>'McGuirks Sterling'!G52</f>
        <v>0.1</v>
      </c>
      <c r="K52" s="581">
        <f>'McGuirks Sterling'!M52</f>
        <v>0.1</v>
      </c>
      <c r="L52" s="282">
        <f>McLelland!G52</f>
        <v>0.1</v>
      </c>
      <c r="M52" s="260">
        <f>'The Club Company'!G52</f>
        <v>0.1</v>
      </c>
      <c r="N52" s="282">
        <f>Marriott!G52</f>
        <v>0.1</v>
      </c>
      <c r="O52" s="260">
        <f>Burhill!G52</f>
        <v>0.1</v>
      </c>
      <c r="P52" s="282">
        <f>Decathlon!G52</f>
        <v>0.1</v>
      </c>
      <c r="S52"/>
      <c r="T52"/>
    </row>
    <row r="53" spans="1:20" ht="17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383" t="str">
        <f>'ITMA Form Data'!C39</f>
        <v>Womens Softshell Jacket</v>
      </c>
      <c r="E53" s="260">
        <f>'Sports Direct'!G53</f>
        <v>0.1</v>
      </c>
      <c r="F53" s="282">
        <f>'American Golf'!G53</f>
        <v>0.13</v>
      </c>
      <c r="G53" s="260">
        <f>'Direct Golf'!G53</f>
        <v>0.1</v>
      </c>
      <c r="H53" s="282">
        <f>DWSports!G53</f>
        <v>0.1</v>
      </c>
      <c r="I53" s="260">
        <f>'Crown Sports'!G53</f>
        <v>0.1</v>
      </c>
      <c r="J53" s="582">
        <f>'McGuirks Sterling'!G53</f>
        <v>0.1</v>
      </c>
      <c r="K53" s="581">
        <f>'McGuirks Sterling'!M53</f>
        <v>0.1</v>
      </c>
      <c r="L53" s="282">
        <f>McLelland!G53</f>
        <v>0.1</v>
      </c>
      <c r="M53" s="260">
        <f>'The Club Company'!G53</f>
        <v>0.1</v>
      </c>
      <c r="N53" s="282">
        <f>Marriott!G53</f>
        <v>0.1</v>
      </c>
      <c r="O53" s="260">
        <f>Burhill!G53</f>
        <v>0.1</v>
      </c>
      <c r="P53" s="282">
        <f>Decathlon!G53</f>
        <v>0.1</v>
      </c>
      <c r="S53"/>
      <c r="T53"/>
    </row>
    <row r="54" spans="1:20" ht="17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'ITMA Form Data'!C40</f>
        <v>Womens Quilted Vest</v>
      </c>
      <c r="E54" s="260">
        <f>'Sports Direct'!G54</f>
        <v>0.1</v>
      </c>
      <c r="F54" s="282">
        <f>'American Golf'!G54</f>
        <v>0.13</v>
      </c>
      <c r="G54" s="260">
        <f>'Direct Golf'!G54</f>
        <v>0.1</v>
      </c>
      <c r="H54" s="282">
        <f>DWSports!G54</f>
        <v>0.1</v>
      </c>
      <c r="I54" s="260">
        <f>'Crown Sports'!G54</f>
        <v>0.1</v>
      </c>
      <c r="J54" s="582">
        <f>'McGuirks Sterling'!G54</f>
        <v>0.1</v>
      </c>
      <c r="K54" s="581">
        <f>'McGuirks Sterling'!M54</f>
        <v>0.1</v>
      </c>
      <c r="L54" s="282">
        <f>McLelland!G54</f>
        <v>0.1</v>
      </c>
      <c r="M54" s="260">
        <f>'The Club Company'!G54</f>
        <v>0.1</v>
      </c>
      <c r="N54" s="282">
        <f>Marriott!G54</f>
        <v>0.1</v>
      </c>
      <c r="O54" s="260">
        <f>Burhill!G54</f>
        <v>0.1</v>
      </c>
      <c r="P54" s="282">
        <f>Decathlon!G54</f>
        <v>0.1</v>
      </c>
      <c r="S54"/>
      <c r="T54"/>
    </row>
    <row r="55" spans="1:20" ht="17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383" t="str">
        <f>'ITMA Form Data'!C41</f>
        <v>Womens Hybrid Vest</v>
      </c>
      <c r="E55" s="260">
        <f>'Sports Direct'!G55</f>
        <v>0.1</v>
      </c>
      <c r="F55" s="282">
        <f>'American Golf'!G55</f>
        <v>0.13</v>
      </c>
      <c r="G55" s="260">
        <f>'Direct Golf'!G55</f>
        <v>0.1</v>
      </c>
      <c r="H55" s="282">
        <f>DWSports!G55</f>
        <v>0.1</v>
      </c>
      <c r="I55" s="260">
        <f>'Crown Sports'!G55</f>
        <v>0.1</v>
      </c>
      <c r="J55" s="582">
        <f>'McGuirks Sterling'!G55</f>
        <v>0.1</v>
      </c>
      <c r="K55" s="581">
        <f>'McGuirks Sterling'!M55</f>
        <v>0.1</v>
      </c>
      <c r="L55" s="282">
        <f>McLelland!G55</f>
        <v>0.1</v>
      </c>
      <c r="M55" s="260">
        <f>'The Club Company'!G55</f>
        <v>0.1</v>
      </c>
      <c r="N55" s="282">
        <f>Marriott!G55</f>
        <v>0.1</v>
      </c>
      <c r="O55" s="260">
        <f>Burhill!G55</f>
        <v>0.1</v>
      </c>
      <c r="P55" s="282">
        <f>Decathlon!G55</f>
        <v>0.1</v>
      </c>
      <c r="S55"/>
      <c r="T55"/>
    </row>
    <row r="56" spans="1:20" ht="17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383" t="str">
        <f>'ITMA Form Data'!C42</f>
        <v>Womens FJ Brushed Chill-Out</v>
      </c>
      <c r="E56" s="260">
        <f>'Sports Direct'!G56</f>
        <v>0.1</v>
      </c>
      <c r="F56" s="282">
        <f>'American Golf'!G56</f>
        <v>0.13</v>
      </c>
      <c r="G56" s="260">
        <f>'Direct Golf'!G56</f>
        <v>0.1</v>
      </c>
      <c r="H56" s="282">
        <f>DWSports!G56</f>
        <v>0.1</v>
      </c>
      <c r="I56" s="260">
        <f>'Crown Sports'!G56</f>
        <v>0.1</v>
      </c>
      <c r="J56" s="582">
        <f>'McGuirks Sterling'!G56</f>
        <v>0.1</v>
      </c>
      <c r="K56" s="581">
        <f>'McGuirks Sterling'!M56</f>
        <v>0.1</v>
      </c>
      <c r="L56" s="282">
        <f>McLelland!G56</f>
        <v>0.1</v>
      </c>
      <c r="M56" s="260">
        <f>'The Club Company'!G56</f>
        <v>0.1</v>
      </c>
      <c r="N56" s="282">
        <f>Marriott!G56</f>
        <v>0.1</v>
      </c>
      <c r="O56" s="260">
        <f>Burhill!G56</f>
        <v>0.1</v>
      </c>
      <c r="P56" s="282">
        <f>Decathlon!G56</f>
        <v>0.1</v>
      </c>
      <c r="S56"/>
      <c r="T56"/>
    </row>
    <row r="57" spans="1:20" ht="17.25" customHeight="1" x14ac:dyDescent="0.45">
      <c r="A57" s="194" t="e">
        <f>'ITMA Form Data'!#REF!</f>
        <v>#REF!</v>
      </c>
      <c r="B57" s="194"/>
      <c r="C57" s="478"/>
      <c r="D57" s="21" t="e">
        <f>'ITMA Form Data'!#REF!</f>
        <v>#REF!</v>
      </c>
      <c r="E57" s="260"/>
      <c r="F57" s="282"/>
      <c r="G57" s="260"/>
      <c r="H57" s="282"/>
      <c r="I57" s="260"/>
      <c r="J57" s="582"/>
      <c r="K57" s="581"/>
      <c r="L57" s="282"/>
      <c r="M57" s="260"/>
      <c r="N57" s="282"/>
      <c r="O57" s="260"/>
      <c r="P57" s="282"/>
      <c r="S57"/>
      <c r="T57"/>
    </row>
    <row r="58" spans="1:20" ht="17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26" t="str">
        <f>'ITMA Form Data'!C43</f>
        <v>Junior FJ Textured Chill-Out 1/4 zip</v>
      </c>
      <c r="E58" s="260">
        <f>'Sports Direct'!G58</f>
        <v>0.1</v>
      </c>
      <c r="F58" s="282">
        <f>'American Golf'!G58</f>
        <v>0.13</v>
      </c>
      <c r="G58" s="260">
        <f>'Direct Golf'!G58</f>
        <v>0.1</v>
      </c>
      <c r="H58" s="282">
        <f>DWSports!G58</f>
        <v>0.1</v>
      </c>
      <c r="I58" s="260">
        <f>'Crown Sports'!G58</f>
        <v>0.1</v>
      </c>
      <c r="J58" s="582"/>
      <c r="K58" s="581">
        <f>'McGuirks Sterling'!G58</f>
        <v>0.1</v>
      </c>
      <c r="L58" s="282">
        <f>McLelland!G58</f>
        <v>0.1</v>
      </c>
      <c r="M58" s="260">
        <f>'The Club Company'!G58</f>
        <v>0.1</v>
      </c>
      <c r="N58" s="282">
        <f>Marriott!G58</f>
        <v>0.1</v>
      </c>
      <c r="O58" s="260">
        <f>Burhill!G58</f>
        <v>0.1</v>
      </c>
      <c r="P58" s="282">
        <f>Decathlon!G58</f>
        <v>0.1</v>
      </c>
      <c r="S58"/>
      <c r="T58"/>
    </row>
    <row r="59" spans="1:20" ht="17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15" t="e">
        <f>'ITMA Form Data'!#REF!</f>
        <v>#REF!</v>
      </c>
      <c r="E59" s="260">
        <f>'Sports Direct'!G59</f>
        <v>0.1</v>
      </c>
      <c r="F59" s="282">
        <f>'American Golf'!G59</f>
        <v>0.13</v>
      </c>
      <c r="G59" s="260">
        <f>'Direct Golf'!G59</f>
        <v>0.1</v>
      </c>
      <c r="H59" s="282">
        <f>DWSports!G59</f>
        <v>0.1</v>
      </c>
      <c r="I59" s="260">
        <f>'Crown Sports'!G59</f>
        <v>0.1</v>
      </c>
      <c r="J59" s="582">
        <f>'McGuirks Sterling'!G59</f>
        <v>0.1</v>
      </c>
      <c r="K59" s="581">
        <f>'McGuirks Sterling'!M59</f>
        <v>0.1</v>
      </c>
      <c r="L59" s="282">
        <f>McLelland!G59</f>
        <v>0.1</v>
      </c>
      <c r="M59" s="260">
        <f>'The Club Company'!G59</f>
        <v>0.1</v>
      </c>
      <c r="N59" s="282">
        <f>Marriott!G59</f>
        <v>0.1</v>
      </c>
      <c r="O59" s="260">
        <f>Burhill!G59</f>
        <v>0.1</v>
      </c>
      <c r="P59" s="282">
        <f>Decathlon!G59</f>
        <v>0.1</v>
      </c>
      <c r="S59"/>
      <c r="T59"/>
    </row>
    <row r="60" spans="1:20" x14ac:dyDescent="0.45">
      <c r="A60" s="285"/>
      <c r="B60" s="285"/>
      <c r="C60" s="285"/>
      <c r="D60" s="23"/>
      <c r="E60"/>
      <c r="F60"/>
      <c r="G60"/>
      <c r="H60" s="280"/>
      <c r="I60"/>
      <c r="J60" s="574"/>
      <c r="K60" s="419"/>
      <c r="L60" s="280"/>
      <c r="M60"/>
      <c r="N60" s="280"/>
      <c r="O60"/>
      <c r="P60" s="280"/>
      <c r="S60"/>
      <c r="T60"/>
    </row>
    <row r="61" spans="1:20" x14ac:dyDescent="0.45">
      <c r="A61" s="285"/>
      <c r="B61" s="285"/>
      <c r="C61" s="285"/>
      <c r="D61" s="23"/>
      <c r="E61"/>
      <c r="F61"/>
      <c r="G61"/>
      <c r="H61" s="280"/>
      <c r="I61"/>
      <c r="J61" s="574"/>
      <c r="K61" s="419"/>
      <c r="L61" s="280"/>
      <c r="M61"/>
      <c r="N61" s="280"/>
      <c r="O61"/>
      <c r="P61" s="280"/>
      <c r="S61"/>
      <c r="T61"/>
    </row>
    <row r="62" spans="1:20" x14ac:dyDescent="0.45">
      <c r="A62" s="285"/>
      <c r="B62" s="285"/>
      <c r="C62" s="285"/>
      <c r="D62" s="23"/>
      <c r="E62"/>
      <c r="F62"/>
      <c r="G62"/>
      <c r="H62" s="280"/>
      <c r="I62"/>
      <c r="J62" s="574"/>
      <c r="K62" s="419"/>
      <c r="L62" s="280"/>
      <c r="M62"/>
      <c r="N62" s="280"/>
      <c r="O62"/>
      <c r="P62" s="280"/>
      <c r="S62"/>
      <c r="T62"/>
    </row>
    <row r="63" spans="1:20" x14ac:dyDescent="0.45">
      <c r="A63" s="285"/>
      <c r="B63" s="285"/>
      <c r="C63" s="285"/>
      <c r="D63" s="23"/>
      <c r="E63"/>
      <c r="F63"/>
      <c r="G63"/>
      <c r="H63" s="280"/>
      <c r="I63"/>
      <c r="J63" s="574"/>
      <c r="K63" s="419"/>
      <c r="L63" s="280"/>
      <c r="M63"/>
      <c r="N63" s="280"/>
      <c r="O63"/>
      <c r="P63" s="280"/>
      <c r="S63"/>
      <c r="T63"/>
    </row>
    <row r="64" spans="1:20" x14ac:dyDescent="0.45">
      <c r="A64" s="285"/>
      <c r="B64" s="285"/>
      <c r="C64" s="285"/>
      <c r="D64" s="23"/>
      <c r="E64"/>
      <c r="F64"/>
      <c r="G64"/>
      <c r="H64" s="280"/>
      <c r="I64"/>
      <c r="J64" s="574"/>
      <c r="K64" s="419"/>
      <c r="L64" s="280"/>
      <c r="M64"/>
      <c r="N64" s="280"/>
      <c r="O64"/>
      <c r="P64" s="280"/>
      <c r="S64"/>
      <c r="T64"/>
    </row>
    <row r="65" spans="1:20" x14ac:dyDescent="0.45">
      <c r="A65" s="285"/>
      <c r="B65" s="285"/>
      <c r="C65" s="285"/>
      <c r="D65" s="23"/>
      <c r="E65"/>
      <c r="F65"/>
      <c r="G65"/>
      <c r="H65" s="280"/>
      <c r="I65"/>
      <c r="J65" s="574"/>
      <c r="K65" s="419"/>
      <c r="L65" s="280"/>
      <c r="M65"/>
      <c r="N65" s="280"/>
      <c r="O65"/>
      <c r="P65" s="280"/>
      <c r="S65"/>
      <c r="T65"/>
    </row>
    <row r="66" spans="1:20" x14ac:dyDescent="0.45">
      <c r="A66" s="285"/>
      <c r="B66" s="285"/>
      <c r="C66" s="285"/>
      <c r="D66" s="23"/>
      <c r="E66"/>
      <c r="F66"/>
      <c r="G66"/>
      <c r="H66" s="280"/>
      <c r="I66"/>
      <c r="J66" s="574"/>
      <c r="K66" s="419"/>
      <c r="L66" s="280"/>
      <c r="M66"/>
      <c r="N66" s="280"/>
      <c r="O66"/>
      <c r="P66" s="280"/>
      <c r="S66"/>
      <c r="T66"/>
    </row>
    <row r="67" spans="1:20" x14ac:dyDescent="0.45">
      <c r="A67" s="285"/>
      <c r="B67" s="285"/>
      <c r="C67" s="285"/>
      <c r="D67" s="23"/>
      <c r="E67"/>
      <c r="F67"/>
      <c r="G67"/>
      <c r="H67" s="280"/>
      <c r="I67"/>
      <c r="J67" s="574"/>
      <c r="K67" s="419"/>
      <c r="L67" s="280"/>
      <c r="M67"/>
      <c r="N67" s="280"/>
      <c r="O67"/>
      <c r="P67" s="280"/>
      <c r="S67"/>
      <c r="T67"/>
    </row>
    <row r="68" spans="1:20" x14ac:dyDescent="0.45">
      <c r="A68" s="285"/>
      <c r="B68" s="285"/>
      <c r="C68" s="285"/>
      <c r="D68" s="23"/>
      <c r="E68"/>
      <c r="F68"/>
      <c r="G68"/>
      <c r="H68" s="280"/>
      <c r="I68"/>
      <c r="J68" s="574"/>
      <c r="K68" s="419"/>
      <c r="L68" s="280"/>
      <c r="M68"/>
      <c r="N68" s="280"/>
      <c r="O68"/>
      <c r="P68" s="280"/>
      <c r="S68"/>
      <c r="T68"/>
    </row>
    <row r="69" spans="1:20" x14ac:dyDescent="0.45">
      <c r="A69" s="285"/>
      <c r="B69" s="285"/>
      <c r="C69" s="285"/>
      <c r="D69" s="23"/>
      <c r="E69"/>
      <c r="F69"/>
      <c r="G69"/>
      <c r="H69" s="280"/>
      <c r="I69"/>
      <c r="J69" s="574"/>
      <c r="K69" s="419"/>
      <c r="L69" s="280"/>
      <c r="M69"/>
      <c r="N69" s="280"/>
      <c r="O69"/>
      <c r="P69" s="280"/>
      <c r="S69"/>
      <c r="T69"/>
    </row>
    <row r="70" spans="1:20" x14ac:dyDescent="0.45">
      <c r="A70" s="285"/>
      <c r="B70" s="285"/>
      <c r="C70" s="285"/>
      <c r="D70" s="23"/>
      <c r="E70"/>
      <c r="F70"/>
      <c r="G70"/>
      <c r="H70" s="280"/>
      <c r="I70"/>
      <c r="J70" s="574"/>
      <c r="K70" s="419"/>
      <c r="L70" s="280"/>
      <c r="M70"/>
      <c r="N70" s="280"/>
      <c r="O70"/>
      <c r="P70" s="280"/>
      <c r="S70"/>
      <c r="T70"/>
    </row>
    <row r="71" spans="1:20" x14ac:dyDescent="0.45">
      <c r="A71" s="285"/>
      <c r="B71" s="285"/>
      <c r="C71" s="285"/>
      <c r="D71" s="23"/>
      <c r="E71"/>
      <c r="F71"/>
      <c r="G71"/>
      <c r="H71" s="280"/>
      <c r="I71"/>
      <c r="J71" s="574"/>
      <c r="K71" s="419"/>
      <c r="L71" s="280"/>
      <c r="M71"/>
      <c r="N71" s="280"/>
      <c r="O71"/>
      <c r="P71" s="280"/>
      <c r="S71"/>
      <c r="T71"/>
    </row>
    <row r="72" spans="1:20" x14ac:dyDescent="0.45">
      <c r="A72" s="285"/>
      <c r="B72" s="285"/>
      <c r="C72" s="285"/>
      <c r="D72" s="23"/>
      <c r="E72"/>
      <c r="F72"/>
      <c r="G72"/>
      <c r="H72" s="280"/>
      <c r="I72"/>
      <c r="J72" s="574"/>
      <c r="K72" s="419"/>
      <c r="L72" s="280"/>
      <c r="M72"/>
      <c r="N72" s="280"/>
      <c r="O72"/>
      <c r="P72" s="280"/>
      <c r="S72"/>
      <c r="T72"/>
    </row>
    <row r="73" spans="1:20" x14ac:dyDescent="0.45">
      <c r="A73" s="285"/>
      <c r="B73" s="285"/>
      <c r="C73" s="285"/>
      <c r="D73" s="23"/>
      <c r="E73"/>
      <c r="F73"/>
      <c r="G73"/>
      <c r="H73" s="280"/>
      <c r="I73"/>
      <c r="J73" s="574"/>
      <c r="K73" s="419"/>
      <c r="L73" s="280"/>
      <c r="M73"/>
      <c r="N73" s="280"/>
      <c r="O73"/>
      <c r="P73" s="280"/>
      <c r="S73"/>
      <c r="T73"/>
    </row>
    <row r="74" spans="1:20" x14ac:dyDescent="0.45">
      <c r="A74" s="285"/>
      <c r="B74" s="285"/>
      <c r="C74" s="285"/>
      <c r="D74" s="23"/>
      <c r="E74"/>
      <c r="F74"/>
      <c r="G74"/>
      <c r="H74" s="280"/>
      <c r="I74"/>
      <c r="J74" s="574"/>
      <c r="K74" s="419"/>
      <c r="L74" s="280"/>
      <c r="M74"/>
      <c r="N74" s="280"/>
      <c r="O74"/>
      <c r="P74" s="280"/>
      <c r="S74"/>
      <c r="T74"/>
    </row>
    <row r="75" spans="1:20" x14ac:dyDescent="0.45">
      <c r="A75" s="285"/>
      <c r="B75" s="285"/>
      <c r="C75" s="285"/>
      <c r="D75" s="23"/>
      <c r="E75"/>
      <c r="F75"/>
      <c r="G75"/>
      <c r="H75" s="280"/>
      <c r="I75"/>
      <c r="J75" s="574"/>
      <c r="K75" s="419"/>
      <c r="L75" s="280"/>
      <c r="M75"/>
      <c r="N75" s="280"/>
      <c r="O75"/>
      <c r="P75" s="280"/>
      <c r="S75"/>
      <c r="T75"/>
    </row>
    <row r="76" spans="1:20" x14ac:dyDescent="0.45">
      <c r="A76" s="285"/>
      <c r="B76" s="285"/>
      <c r="C76" s="285"/>
      <c r="D76" s="23"/>
      <c r="E76"/>
      <c r="F76"/>
      <c r="G76"/>
      <c r="H76" s="280"/>
      <c r="I76"/>
      <c r="J76" s="574"/>
      <c r="K76" s="419"/>
      <c r="L76" s="280"/>
      <c r="M76"/>
      <c r="N76" s="280"/>
      <c r="O76"/>
      <c r="P76" s="280"/>
      <c r="S76"/>
      <c r="T76"/>
    </row>
    <row r="77" spans="1:20" x14ac:dyDescent="0.45">
      <c r="A77" s="285"/>
      <c r="B77" s="285"/>
      <c r="C77" s="285"/>
      <c r="D77" s="23"/>
      <c r="E77"/>
      <c r="F77"/>
      <c r="G77"/>
      <c r="H77" s="280"/>
      <c r="I77"/>
      <c r="J77" s="574"/>
      <c r="K77" s="419"/>
      <c r="L77" s="280"/>
      <c r="M77"/>
      <c r="N77" s="280"/>
      <c r="O77"/>
      <c r="P77" s="280"/>
      <c r="S77"/>
      <c r="T77"/>
    </row>
    <row r="78" spans="1:20" x14ac:dyDescent="0.45">
      <c r="A78" s="285"/>
      <c r="B78" s="285"/>
      <c r="C78" s="285"/>
      <c r="D78" s="23"/>
      <c r="E78"/>
      <c r="F78"/>
      <c r="G78"/>
      <c r="H78" s="280"/>
      <c r="I78"/>
      <c r="J78" s="574"/>
      <c r="K78" s="419"/>
      <c r="L78" s="280"/>
      <c r="M78"/>
      <c r="N78" s="280"/>
      <c r="O78"/>
      <c r="P78" s="280"/>
      <c r="S78"/>
      <c r="T78"/>
    </row>
    <row r="79" spans="1:20" x14ac:dyDescent="0.45">
      <c r="A79" s="285"/>
      <c r="B79" s="285"/>
      <c r="C79" s="285"/>
      <c r="D79" s="23"/>
      <c r="E79"/>
      <c r="F79"/>
      <c r="G79"/>
      <c r="H79" s="280"/>
      <c r="I79"/>
      <c r="J79" s="574"/>
      <c r="K79" s="419"/>
      <c r="L79" s="280"/>
      <c r="M79"/>
      <c r="N79" s="280"/>
      <c r="O79"/>
      <c r="P79" s="280"/>
      <c r="S79"/>
      <c r="T79"/>
    </row>
    <row r="80" spans="1:20" x14ac:dyDescent="0.45">
      <c r="A80" s="285"/>
      <c r="B80" s="285"/>
      <c r="C80" s="285"/>
      <c r="D80" s="23"/>
      <c r="E80"/>
      <c r="F80"/>
      <c r="G80"/>
      <c r="H80" s="280"/>
      <c r="I80"/>
      <c r="J80" s="574"/>
      <c r="K80" s="419"/>
      <c r="L80" s="280"/>
      <c r="M80"/>
      <c r="N80" s="280"/>
      <c r="O80"/>
      <c r="P80" s="280"/>
      <c r="S80"/>
      <c r="T80"/>
    </row>
    <row r="81" spans="1:20" x14ac:dyDescent="0.45">
      <c r="A81" s="285"/>
      <c r="B81" s="285"/>
      <c r="C81" s="285"/>
      <c r="D81" s="23"/>
      <c r="E81"/>
      <c r="F81"/>
      <c r="G81"/>
      <c r="H81" s="280"/>
      <c r="I81"/>
      <c r="J81" s="574"/>
      <c r="K81" s="419"/>
      <c r="L81" s="280"/>
      <c r="M81"/>
      <c r="N81" s="280"/>
      <c r="O81"/>
      <c r="P81" s="280"/>
      <c r="S81"/>
      <c r="T81"/>
    </row>
    <row r="82" spans="1:20" x14ac:dyDescent="0.45">
      <c r="A82" s="285"/>
      <c r="B82" s="285"/>
      <c r="C82" s="285"/>
      <c r="D82" s="23"/>
      <c r="E82"/>
      <c r="F82"/>
      <c r="G82"/>
      <c r="H82" s="280"/>
      <c r="I82"/>
      <c r="J82" s="574"/>
      <c r="K82" s="419"/>
      <c r="L82" s="280"/>
      <c r="M82"/>
      <c r="N82" s="280"/>
      <c r="O82"/>
      <c r="P82" s="280"/>
      <c r="S82"/>
      <c r="T82"/>
    </row>
    <row r="83" spans="1:20" x14ac:dyDescent="0.45">
      <c r="A83" s="285"/>
      <c r="B83" s="285"/>
      <c r="C83" s="285"/>
      <c r="D83" s="23"/>
      <c r="E83"/>
      <c r="F83"/>
      <c r="G83"/>
      <c r="H83" s="280"/>
      <c r="I83"/>
      <c r="J83" s="574"/>
      <c r="K83" s="419"/>
      <c r="L83" s="280"/>
      <c r="M83"/>
      <c r="N83" s="280"/>
      <c r="O83"/>
      <c r="P83" s="280"/>
      <c r="S83"/>
      <c r="T83"/>
    </row>
    <row r="84" spans="1:20" x14ac:dyDescent="0.45">
      <c r="A84" s="285"/>
      <c r="B84" s="285"/>
      <c r="C84" s="285"/>
      <c r="D84" s="23"/>
      <c r="E84"/>
      <c r="F84"/>
      <c r="G84"/>
      <c r="H84" s="280"/>
      <c r="I84"/>
      <c r="J84" s="574"/>
      <c r="K84" s="419"/>
      <c r="L84" s="280"/>
      <c r="M84"/>
      <c r="N84" s="280"/>
      <c r="O84"/>
      <c r="P84" s="280"/>
      <c r="S84"/>
      <c r="T84"/>
    </row>
    <row r="85" spans="1:20" x14ac:dyDescent="0.45">
      <c r="A85" s="285"/>
      <c r="B85" s="285"/>
      <c r="C85" s="285"/>
      <c r="D85" s="23"/>
      <c r="E85"/>
      <c r="F85"/>
      <c r="G85"/>
      <c r="H85" s="280"/>
      <c r="I85"/>
      <c r="J85" s="574"/>
      <c r="K85" s="419"/>
      <c r="L85" s="280"/>
      <c r="M85"/>
      <c r="N85" s="280"/>
      <c r="O85"/>
      <c r="P85" s="280"/>
      <c r="S85"/>
      <c r="T85"/>
    </row>
    <row r="86" spans="1:20" x14ac:dyDescent="0.45">
      <c r="A86" s="285"/>
      <c r="B86" s="285"/>
      <c r="C86" s="285"/>
      <c r="D86" s="23"/>
      <c r="E86"/>
      <c r="F86"/>
      <c r="G86"/>
      <c r="H86" s="280"/>
      <c r="I86"/>
      <c r="J86" s="574"/>
      <c r="K86" s="419"/>
      <c r="L86" s="280"/>
      <c r="M86"/>
      <c r="N86" s="280"/>
      <c r="O86"/>
      <c r="P86" s="280"/>
      <c r="S86"/>
      <c r="T86"/>
    </row>
    <row r="87" spans="1:20" x14ac:dyDescent="0.45">
      <c r="A87" s="285"/>
      <c r="B87" s="285"/>
      <c r="C87" s="285"/>
      <c r="D87" s="23"/>
      <c r="E87"/>
      <c r="F87"/>
      <c r="G87"/>
      <c r="H87" s="280"/>
      <c r="I87"/>
      <c r="J87" s="574"/>
      <c r="K87" s="419"/>
      <c r="L87" s="280"/>
      <c r="M87"/>
      <c r="N87" s="280"/>
      <c r="O87"/>
      <c r="P87" s="280"/>
      <c r="S87"/>
      <c r="T87"/>
    </row>
    <row r="88" spans="1:20" x14ac:dyDescent="0.45">
      <c r="A88" s="285"/>
      <c r="B88" s="285"/>
      <c r="C88" s="285"/>
      <c r="D88" s="23"/>
      <c r="E88"/>
      <c r="F88"/>
      <c r="G88"/>
      <c r="H88" s="280"/>
      <c r="I88"/>
      <c r="J88" s="574"/>
      <c r="K88" s="419"/>
      <c r="L88" s="280"/>
      <c r="M88"/>
      <c r="N88" s="280"/>
      <c r="O88"/>
      <c r="P88" s="280"/>
      <c r="S88"/>
      <c r="T88"/>
    </row>
    <row r="89" spans="1:20" x14ac:dyDescent="0.45">
      <c r="A89" s="285"/>
      <c r="B89" s="285"/>
      <c r="C89" s="285"/>
      <c r="D89" s="23"/>
      <c r="E89"/>
      <c r="F89"/>
      <c r="G89"/>
      <c r="H89" s="280"/>
      <c r="I89"/>
      <c r="J89" s="574"/>
      <c r="K89" s="419"/>
      <c r="L89" s="280"/>
      <c r="M89"/>
      <c r="N89" s="280"/>
      <c r="O89"/>
      <c r="P89" s="280"/>
      <c r="S89"/>
      <c r="T89"/>
    </row>
    <row r="90" spans="1:20" x14ac:dyDescent="0.45">
      <c r="A90" s="285"/>
      <c r="B90" s="285"/>
      <c r="C90" s="285"/>
      <c r="D90" s="23"/>
      <c r="E90"/>
      <c r="F90"/>
      <c r="G90"/>
      <c r="H90" s="280"/>
      <c r="I90"/>
      <c r="J90" s="574"/>
      <c r="K90" s="419"/>
      <c r="L90" s="280"/>
      <c r="M90"/>
      <c r="N90" s="280"/>
      <c r="O90"/>
      <c r="P90" s="280"/>
      <c r="S90"/>
      <c r="T90"/>
    </row>
    <row r="91" spans="1:20" x14ac:dyDescent="0.45">
      <c r="A91" s="285"/>
      <c r="B91" s="285"/>
      <c r="C91" s="285"/>
      <c r="D91" s="23"/>
      <c r="E91"/>
      <c r="F91"/>
      <c r="G91"/>
      <c r="H91" s="280"/>
      <c r="I91"/>
      <c r="J91" s="574"/>
      <c r="K91" s="419"/>
      <c r="L91" s="280"/>
      <c r="M91"/>
      <c r="N91" s="280"/>
      <c r="O91"/>
      <c r="P91" s="280"/>
      <c r="S91"/>
      <c r="T91"/>
    </row>
    <row r="92" spans="1:20" x14ac:dyDescent="0.45">
      <c r="A92" s="285"/>
      <c r="B92" s="285"/>
      <c r="C92" s="285"/>
      <c r="D92" s="23"/>
      <c r="E92"/>
      <c r="F92"/>
      <c r="G92"/>
      <c r="H92" s="280"/>
      <c r="I92"/>
      <c r="J92" s="574"/>
      <c r="K92" s="419"/>
      <c r="L92" s="280"/>
      <c r="M92"/>
      <c r="N92" s="280"/>
      <c r="O92"/>
      <c r="P92" s="280"/>
      <c r="S92"/>
      <c r="T92"/>
    </row>
    <row r="93" spans="1:20" x14ac:dyDescent="0.45">
      <c r="A93" s="285"/>
      <c r="B93" s="285"/>
      <c r="C93" s="285"/>
      <c r="D93" s="23"/>
      <c r="E93"/>
      <c r="F93"/>
      <c r="G93"/>
      <c r="H93" s="280"/>
      <c r="I93"/>
      <c r="J93" s="574"/>
      <c r="K93" s="419"/>
      <c r="L93" s="280"/>
      <c r="M93"/>
      <c r="N93" s="280"/>
      <c r="O93"/>
      <c r="P93" s="280"/>
      <c r="S93"/>
      <c r="T93"/>
    </row>
    <row r="94" spans="1:20" x14ac:dyDescent="0.45">
      <c r="A94" s="285"/>
      <c r="B94" s="285"/>
      <c r="C94" s="285"/>
      <c r="D94" s="23"/>
      <c r="E94"/>
      <c r="F94"/>
      <c r="G94"/>
      <c r="H94" s="280"/>
      <c r="I94"/>
      <c r="J94" s="574"/>
      <c r="K94" s="419"/>
      <c r="L94" s="280"/>
      <c r="M94"/>
      <c r="N94" s="280"/>
      <c r="O94"/>
      <c r="P94" s="280"/>
      <c r="S94"/>
      <c r="T94"/>
    </row>
    <row r="95" spans="1:20" x14ac:dyDescent="0.45">
      <c r="A95" s="285"/>
      <c r="B95" s="285"/>
      <c r="C95" s="285"/>
      <c r="D95" s="23"/>
      <c r="E95"/>
      <c r="F95"/>
      <c r="G95"/>
      <c r="H95" s="280"/>
      <c r="I95"/>
      <c r="J95" s="574"/>
      <c r="K95" s="419"/>
      <c r="L95" s="280"/>
      <c r="M95"/>
      <c r="N95" s="280"/>
      <c r="O95"/>
      <c r="P95" s="280"/>
      <c r="S95"/>
      <c r="T95"/>
    </row>
    <row r="96" spans="1:20" x14ac:dyDescent="0.45">
      <c r="A96" s="285"/>
      <c r="B96" s="285"/>
      <c r="C96" s="285"/>
      <c r="D96" s="23"/>
      <c r="E96"/>
      <c r="F96"/>
      <c r="G96"/>
      <c r="H96" s="280"/>
      <c r="I96"/>
      <c r="J96" s="574"/>
      <c r="K96" s="419"/>
      <c r="L96" s="280"/>
      <c r="M96"/>
      <c r="N96" s="280"/>
      <c r="O96"/>
      <c r="P96" s="280"/>
      <c r="S96"/>
      <c r="T96"/>
    </row>
    <row r="97" spans="1:20" x14ac:dyDescent="0.45">
      <c r="A97" s="285"/>
      <c r="B97" s="285"/>
      <c r="C97" s="285"/>
      <c r="D97" s="23"/>
      <c r="E97"/>
      <c r="F97"/>
      <c r="G97"/>
      <c r="H97" s="280"/>
      <c r="I97"/>
      <c r="J97" s="574"/>
      <c r="K97" s="419"/>
      <c r="L97" s="280"/>
      <c r="M97"/>
      <c r="N97" s="280"/>
      <c r="O97"/>
      <c r="P97" s="280"/>
      <c r="S97"/>
      <c r="T97"/>
    </row>
    <row r="98" spans="1:20" x14ac:dyDescent="0.45">
      <c r="A98" s="285"/>
      <c r="B98" s="285"/>
      <c r="C98" s="285"/>
      <c r="D98" s="23"/>
      <c r="E98"/>
      <c r="F98"/>
      <c r="G98"/>
      <c r="H98" s="280"/>
      <c r="I98"/>
      <c r="J98" s="574"/>
      <c r="K98" s="419"/>
      <c r="L98" s="280"/>
      <c r="M98"/>
      <c r="N98" s="280"/>
      <c r="O98"/>
      <c r="P98" s="280"/>
      <c r="S98"/>
      <c r="T98"/>
    </row>
    <row r="99" spans="1:20" x14ac:dyDescent="0.45">
      <c r="A99" s="285"/>
      <c r="B99" s="285"/>
      <c r="C99" s="285"/>
      <c r="D99" s="23"/>
      <c r="E99"/>
      <c r="F99"/>
      <c r="G99"/>
      <c r="H99" s="280"/>
      <c r="I99"/>
      <c r="J99" s="574"/>
      <c r="K99" s="419"/>
      <c r="L99" s="280"/>
      <c r="M99"/>
      <c r="N99" s="280"/>
      <c r="O99"/>
      <c r="P99" s="280"/>
      <c r="S99"/>
      <c r="T99"/>
    </row>
    <row r="100" spans="1:20" x14ac:dyDescent="0.45">
      <c r="A100" s="285"/>
      <c r="B100" s="285"/>
      <c r="C100" s="285"/>
      <c r="D100" s="23"/>
      <c r="E100"/>
      <c r="F100"/>
      <c r="G100"/>
      <c r="H100" s="280"/>
      <c r="I100"/>
      <c r="J100" s="574"/>
      <c r="K100" s="419"/>
      <c r="L100" s="280"/>
      <c r="M100"/>
      <c r="N100" s="280"/>
      <c r="O100"/>
      <c r="P100" s="280"/>
      <c r="S100"/>
      <c r="T100"/>
    </row>
    <row r="101" spans="1:20" x14ac:dyDescent="0.45">
      <c r="A101" s="285"/>
      <c r="B101" s="285"/>
      <c r="C101" s="285"/>
      <c r="D101" s="23"/>
      <c r="E101"/>
      <c r="F101"/>
      <c r="G101"/>
      <c r="H101" s="280"/>
      <c r="I101"/>
      <c r="J101" s="574"/>
      <c r="K101" s="419"/>
      <c r="L101" s="280"/>
      <c r="M101"/>
      <c r="N101" s="280"/>
      <c r="O101"/>
      <c r="P101" s="280"/>
      <c r="S101"/>
      <c r="T101"/>
    </row>
    <row r="102" spans="1:20" x14ac:dyDescent="0.45">
      <c r="A102" s="285"/>
      <c r="B102" s="285"/>
      <c r="C102" s="285"/>
      <c r="D102" s="23"/>
      <c r="E102"/>
      <c r="F102"/>
      <c r="G102"/>
      <c r="H102" s="280"/>
      <c r="I102"/>
      <c r="J102" s="574"/>
      <c r="K102" s="419"/>
      <c r="L102" s="280"/>
      <c r="M102"/>
      <c r="N102" s="280"/>
      <c r="O102"/>
      <c r="P102" s="280"/>
      <c r="S102"/>
      <c r="T102"/>
    </row>
    <row r="103" spans="1:20" x14ac:dyDescent="0.45">
      <c r="A103" s="285"/>
      <c r="B103" s="285"/>
      <c r="C103" s="285"/>
      <c r="D103" s="23"/>
      <c r="E103"/>
      <c r="F103"/>
      <c r="G103"/>
      <c r="H103" s="280"/>
      <c r="I103"/>
      <c r="J103" s="574"/>
      <c r="K103" s="419"/>
      <c r="L103" s="280"/>
      <c r="M103"/>
      <c r="N103" s="280"/>
      <c r="O103"/>
      <c r="P103" s="280"/>
      <c r="S103"/>
      <c r="T103"/>
    </row>
    <row r="104" spans="1:20" x14ac:dyDescent="0.45">
      <c r="A104" s="285"/>
      <c r="B104" s="285"/>
      <c r="C104" s="285"/>
      <c r="D104" s="23"/>
      <c r="E104"/>
      <c r="F104"/>
      <c r="G104"/>
      <c r="H104" s="280"/>
      <c r="I104"/>
      <c r="J104" s="574"/>
      <c r="K104" s="419"/>
      <c r="L104" s="280"/>
      <c r="M104"/>
      <c r="N104" s="280"/>
      <c r="O104"/>
      <c r="P104" s="280"/>
      <c r="S104"/>
      <c r="T104"/>
    </row>
    <row r="105" spans="1:20" x14ac:dyDescent="0.45">
      <c r="A105" s="285"/>
      <c r="B105" s="285"/>
      <c r="C105" s="285"/>
      <c r="D105" s="23"/>
      <c r="E105"/>
      <c r="F105"/>
      <c r="G105"/>
      <c r="H105" s="280"/>
      <c r="I105"/>
      <c r="J105" s="574"/>
      <c r="K105" s="419"/>
      <c r="L105" s="280"/>
      <c r="M105"/>
      <c r="N105" s="280"/>
      <c r="O105"/>
      <c r="P105" s="280"/>
      <c r="S105"/>
      <c r="T105"/>
    </row>
    <row r="106" spans="1:20" x14ac:dyDescent="0.45">
      <c r="A106" s="285"/>
      <c r="B106" s="285"/>
      <c r="C106" s="285"/>
      <c r="D106" s="23"/>
      <c r="E106"/>
      <c r="F106"/>
      <c r="G106"/>
      <c r="H106" s="280"/>
      <c r="I106"/>
      <c r="J106" s="574"/>
      <c r="K106" s="419"/>
      <c r="L106" s="280"/>
      <c r="M106"/>
      <c r="N106" s="280"/>
      <c r="O106"/>
      <c r="P106" s="280"/>
      <c r="S106"/>
      <c r="T106"/>
    </row>
    <row r="107" spans="1:20" x14ac:dyDescent="0.45">
      <c r="A107" s="285"/>
      <c r="B107" s="285"/>
      <c r="C107" s="285"/>
      <c r="D107" s="23"/>
      <c r="E107"/>
      <c r="F107"/>
      <c r="G107"/>
      <c r="H107" s="280"/>
      <c r="I107"/>
      <c r="J107" s="574"/>
      <c r="K107" s="419"/>
      <c r="L107" s="280"/>
      <c r="M107"/>
      <c r="N107" s="280"/>
      <c r="O107"/>
      <c r="P107" s="280"/>
      <c r="S107"/>
      <c r="T107"/>
    </row>
    <row r="108" spans="1:20" x14ac:dyDescent="0.45">
      <c r="A108" s="285"/>
      <c r="B108" s="285"/>
      <c r="C108" s="285"/>
      <c r="D108" s="23"/>
      <c r="E108"/>
      <c r="F108"/>
      <c r="G108"/>
      <c r="H108" s="280"/>
      <c r="I108"/>
      <c r="J108" s="574"/>
      <c r="K108" s="419"/>
      <c r="L108" s="280"/>
      <c r="M108"/>
      <c r="N108" s="280"/>
      <c r="O108"/>
      <c r="P108" s="280"/>
      <c r="S108"/>
      <c r="T108"/>
    </row>
    <row r="109" spans="1:20" x14ac:dyDescent="0.45">
      <c r="A109" s="285"/>
      <c r="B109" s="285"/>
      <c r="C109" s="285"/>
      <c r="D109" s="23"/>
      <c r="E109"/>
      <c r="F109"/>
      <c r="G109"/>
      <c r="H109" s="280"/>
      <c r="I109"/>
      <c r="J109" s="574"/>
      <c r="K109" s="419"/>
      <c r="L109" s="280"/>
      <c r="M109"/>
      <c r="N109" s="280"/>
      <c r="O109"/>
      <c r="P109" s="280"/>
      <c r="S109"/>
      <c r="T109"/>
    </row>
    <row r="110" spans="1:20" x14ac:dyDescent="0.45">
      <c r="A110" s="285"/>
      <c r="B110" s="285"/>
      <c r="C110" s="285"/>
      <c r="D110" s="23"/>
      <c r="E110"/>
      <c r="F110"/>
      <c r="G110"/>
      <c r="H110" s="280"/>
      <c r="I110"/>
      <c r="J110" s="574"/>
      <c r="K110" s="419"/>
      <c r="L110" s="280"/>
      <c r="M110"/>
      <c r="N110" s="280"/>
      <c r="O110"/>
      <c r="P110" s="280"/>
      <c r="S110"/>
      <c r="T110"/>
    </row>
    <row r="111" spans="1:20" x14ac:dyDescent="0.45">
      <c r="A111" s="285"/>
      <c r="B111" s="285"/>
      <c r="C111" s="285"/>
      <c r="D111" s="23"/>
      <c r="E111"/>
      <c r="F111"/>
      <c r="G111"/>
      <c r="H111" s="280"/>
      <c r="I111"/>
      <c r="J111" s="574"/>
      <c r="K111" s="419"/>
      <c r="L111" s="280"/>
      <c r="M111"/>
      <c r="N111" s="280"/>
      <c r="O111"/>
      <c r="P111" s="280"/>
      <c r="S111"/>
      <c r="T111"/>
    </row>
    <row r="112" spans="1:20" x14ac:dyDescent="0.45">
      <c r="A112" s="285"/>
      <c r="B112" s="285"/>
      <c r="C112" s="285"/>
      <c r="D112" s="23"/>
      <c r="E112"/>
      <c r="F112"/>
      <c r="G112"/>
      <c r="H112" s="280"/>
      <c r="I112"/>
      <c r="J112" s="574"/>
      <c r="K112" s="419"/>
      <c r="L112" s="280"/>
      <c r="M112"/>
      <c r="N112" s="280"/>
      <c r="O112"/>
      <c r="P112" s="280"/>
      <c r="S112"/>
      <c r="T112"/>
    </row>
    <row r="113" spans="1:20" x14ac:dyDescent="0.45">
      <c r="A113" s="285"/>
      <c r="B113" s="285"/>
      <c r="C113" s="285"/>
      <c r="D113" s="23"/>
      <c r="E113"/>
      <c r="F113"/>
      <c r="G113"/>
      <c r="H113" s="280"/>
      <c r="I113"/>
      <c r="J113" s="574"/>
      <c r="K113" s="419"/>
      <c r="L113" s="280"/>
      <c r="M113"/>
      <c r="N113" s="280"/>
      <c r="O113"/>
      <c r="P113" s="280"/>
      <c r="S113"/>
      <c r="T113"/>
    </row>
    <row r="114" spans="1:20" x14ac:dyDescent="0.45">
      <c r="A114" s="285"/>
      <c r="B114" s="285"/>
      <c r="C114" s="285"/>
      <c r="D114" s="23"/>
      <c r="E114"/>
      <c r="F114"/>
      <c r="G114"/>
      <c r="H114" s="280"/>
      <c r="I114"/>
      <c r="J114" s="574"/>
      <c r="K114" s="419"/>
      <c r="L114" s="280"/>
      <c r="M114"/>
      <c r="N114" s="280"/>
      <c r="O114"/>
      <c r="P114" s="280"/>
      <c r="S114"/>
      <c r="T114"/>
    </row>
    <row r="115" spans="1:20" x14ac:dyDescent="0.45">
      <c r="A115" s="285"/>
      <c r="B115" s="285"/>
      <c r="C115" s="285"/>
      <c r="D115" s="23"/>
      <c r="E115"/>
      <c r="F115"/>
      <c r="G115"/>
      <c r="H115" s="280"/>
      <c r="I115"/>
      <c r="J115" s="574"/>
      <c r="K115" s="419"/>
      <c r="L115" s="280"/>
      <c r="M115"/>
      <c r="N115" s="280"/>
      <c r="O115"/>
      <c r="P115" s="280"/>
      <c r="S115"/>
      <c r="T115"/>
    </row>
    <row r="116" spans="1:20" x14ac:dyDescent="0.45">
      <c r="A116" s="285"/>
      <c r="B116" s="285"/>
      <c r="C116" s="285"/>
      <c r="D116" s="23"/>
      <c r="E116"/>
      <c r="F116"/>
      <c r="G116"/>
      <c r="H116" s="280"/>
      <c r="I116"/>
      <c r="J116" s="574"/>
      <c r="K116" s="419"/>
      <c r="L116" s="280"/>
      <c r="M116"/>
      <c r="N116" s="280"/>
      <c r="O116"/>
      <c r="P116" s="280"/>
      <c r="S116"/>
      <c r="T116"/>
    </row>
    <row r="117" spans="1:20" x14ac:dyDescent="0.45">
      <c r="A117" s="285"/>
      <c r="B117" s="285"/>
      <c r="C117" s="285"/>
      <c r="D117" s="23"/>
      <c r="E117"/>
      <c r="F117"/>
      <c r="G117"/>
      <c r="H117" s="280"/>
      <c r="I117"/>
      <c r="J117" s="574"/>
      <c r="K117" s="419"/>
      <c r="L117" s="280"/>
      <c r="M117"/>
      <c r="N117" s="280"/>
      <c r="O117"/>
      <c r="P117" s="280"/>
      <c r="S117"/>
      <c r="T117"/>
    </row>
    <row r="118" spans="1:20" x14ac:dyDescent="0.45">
      <c r="A118" s="285"/>
      <c r="B118" s="285"/>
      <c r="C118" s="285"/>
      <c r="D118" s="23"/>
      <c r="E118"/>
      <c r="F118"/>
      <c r="G118"/>
      <c r="H118" s="280"/>
      <c r="I118"/>
      <c r="J118" s="574"/>
      <c r="K118" s="419"/>
      <c r="L118" s="280"/>
      <c r="M118"/>
      <c r="N118" s="280"/>
      <c r="O118"/>
      <c r="P118" s="280"/>
      <c r="S118"/>
      <c r="T118"/>
    </row>
    <row r="119" spans="1:20" x14ac:dyDescent="0.45">
      <c r="A119" s="285"/>
      <c r="B119" s="285"/>
      <c r="C119" s="285"/>
      <c r="D119" s="23"/>
      <c r="E119"/>
      <c r="F119"/>
      <c r="G119"/>
      <c r="H119" s="280"/>
      <c r="I119"/>
      <c r="J119" s="574"/>
      <c r="K119" s="419"/>
      <c r="L119" s="280"/>
      <c r="M119"/>
      <c r="N119" s="280"/>
      <c r="O119"/>
      <c r="P119" s="280"/>
      <c r="S119"/>
      <c r="T119"/>
    </row>
    <row r="120" spans="1:20" x14ac:dyDescent="0.45">
      <c r="A120" s="285"/>
      <c r="B120" s="285"/>
      <c r="C120" s="285"/>
      <c r="D120" s="23"/>
      <c r="E120"/>
      <c r="F120"/>
      <c r="G120"/>
      <c r="H120" s="280"/>
      <c r="I120"/>
      <c r="J120" s="574"/>
      <c r="K120" s="419"/>
      <c r="L120" s="280"/>
      <c r="M120"/>
      <c r="N120" s="280"/>
      <c r="O120"/>
      <c r="P120" s="280"/>
      <c r="S120"/>
      <c r="T120"/>
    </row>
    <row r="121" spans="1:20" x14ac:dyDescent="0.45">
      <c r="A121" s="285"/>
      <c r="B121" s="285"/>
      <c r="C121" s="285"/>
      <c r="D121" s="23"/>
      <c r="E121"/>
      <c r="F121"/>
      <c r="G121"/>
      <c r="H121" s="280"/>
      <c r="I121"/>
      <c r="J121" s="574"/>
      <c r="K121" s="419"/>
      <c r="L121" s="280"/>
      <c r="M121"/>
      <c r="N121" s="280"/>
      <c r="O121"/>
      <c r="P121" s="280"/>
      <c r="S121"/>
      <c r="T121"/>
    </row>
    <row r="122" spans="1:20" x14ac:dyDescent="0.45">
      <c r="A122" s="285"/>
      <c r="B122" s="285"/>
      <c r="C122" s="285"/>
      <c r="D122" s="23"/>
      <c r="E122"/>
      <c r="F122"/>
      <c r="G122"/>
      <c r="H122" s="280"/>
      <c r="I122"/>
      <c r="J122" s="574"/>
      <c r="K122" s="419"/>
      <c r="L122" s="280"/>
      <c r="M122"/>
      <c r="N122" s="280"/>
      <c r="O122"/>
      <c r="P122" s="280"/>
      <c r="S122"/>
      <c r="T122"/>
    </row>
    <row r="123" spans="1:20" x14ac:dyDescent="0.45">
      <c r="A123" s="285"/>
      <c r="B123" s="285"/>
      <c r="C123" s="285"/>
      <c r="D123" s="23"/>
      <c r="E123"/>
      <c r="F123"/>
      <c r="G123"/>
      <c r="H123" s="280"/>
      <c r="I123"/>
      <c r="J123" s="574"/>
      <c r="K123" s="419"/>
      <c r="L123" s="280"/>
      <c r="M123"/>
      <c r="N123" s="280"/>
      <c r="O123"/>
      <c r="P123" s="280"/>
      <c r="S123"/>
      <c r="T123"/>
    </row>
    <row r="124" spans="1:20" x14ac:dyDescent="0.45">
      <c r="A124" s="285"/>
      <c r="B124" s="285"/>
      <c r="C124" s="285"/>
      <c r="D124" s="23"/>
      <c r="E124"/>
      <c r="F124"/>
      <c r="G124"/>
      <c r="H124" s="280"/>
      <c r="I124"/>
      <c r="J124" s="574"/>
      <c r="K124" s="419"/>
      <c r="L124" s="280"/>
      <c r="M124"/>
      <c r="N124" s="280"/>
      <c r="O124"/>
      <c r="P124" s="280"/>
      <c r="S124"/>
      <c r="T124"/>
    </row>
    <row r="125" spans="1:20" x14ac:dyDescent="0.45">
      <c r="A125" s="285"/>
      <c r="B125" s="285"/>
      <c r="C125" s="285"/>
      <c r="D125" s="23"/>
      <c r="E125"/>
      <c r="F125"/>
      <c r="G125"/>
      <c r="H125" s="280"/>
      <c r="I125"/>
      <c r="J125" s="574"/>
      <c r="K125" s="419"/>
      <c r="L125" s="280"/>
      <c r="M125"/>
      <c r="N125" s="280"/>
      <c r="O125"/>
      <c r="P125" s="280"/>
      <c r="S125"/>
      <c r="T125"/>
    </row>
    <row r="126" spans="1:20" x14ac:dyDescent="0.45">
      <c r="A126" s="285"/>
      <c r="B126" s="285"/>
      <c r="C126" s="285"/>
      <c r="D126" s="23"/>
      <c r="E126"/>
      <c r="F126"/>
      <c r="G126"/>
      <c r="H126" s="280"/>
      <c r="I126"/>
      <c r="J126" s="574"/>
      <c r="K126" s="419"/>
      <c r="L126" s="280"/>
      <c r="M126"/>
      <c r="N126" s="280"/>
      <c r="O126"/>
      <c r="P126" s="280"/>
      <c r="S126"/>
      <c r="T126"/>
    </row>
    <row r="127" spans="1:20" x14ac:dyDescent="0.45">
      <c r="A127" s="285"/>
      <c r="B127" s="285"/>
      <c r="C127" s="285"/>
      <c r="D127" s="23"/>
      <c r="E127"/>
      <c r="F127"/>
      <c r="G127"/>
      <c r="H127" s="280"/>
      <c r="I127"/>
      <c r="J127" s="574"/>
      <c r="K127" s="419"/>
      <c r="L127" s="280"/>
      <c r="M127"/>
      <c r="N127" s="280"/>
      <c r="O127"/>
      <c r="P127" s="280"/>
      <c r="S127"/>
      <c r="T127"/>
    </row>
    <row r="128" spans="1:20" x14ac:dyDescent="0.45">
      <c r="A128" s="285"/>
      <c r="B128" s="285"/>
      <c r="C128" s="285"/>
      <c r="D128" s="23"/>
      <c r="E128"/>
      <c r="F128"/>
      <c r="G128"/>
      <c r="H128" s="280"/>
      <c r="I128"/>
      <c r="J128" s="574"/>
      <c r="K128" s="419"/>
      <c r="L128" s="280"/>
      <c r="M128"/>
      <c r="N128" s="280"/>
      <c r="O128"/>
      <c r="P128" s="280"/>
      <c r="S128"/>
      <c r="T128"/>
    </row>
    <row r="129" spans="1:20" x14ac:dyDescent="0.45">
      <c r="A129" s="285"/>
      <c r="B129" s="285"/>
      <c r="C129" s="285"/>
      <c r="D129" s="23"/>
      <c r="E129"/>
      <c r="F129"/>
      <c r="G129"/>
      <c r="H129" s="280"/>
      <c r="I129"/>
      <c r="J129" s="574"/>
      <c r="K129" s="419"/>
      <c r="L129" s="280"/>
      <c r="M129"/>
      <c r="N129" s="280"/>
      <c r="O129"/>
      <c r="P129" s="280"/>
      <c r="S129"/>
      <c r="T129"/>
    </row>
    <row r="130" spans="1:20" x14ac:dyDescent="0.45">
      <c r="A130" s="285"/>
      <c r="B130" s="285"/>
      <c r="C130" s="285"/>
      <c r="D130" s="23"/>
      <c r="E130"/>
      <c r="F130"/>
      <c r="G130"/>
      <c r="H130" s="280"/>
      <c r="I130"/>
      <c r="J130" s="574"/>
      <c r="K130" s="419"/>
      <c r="L130" s="280"/>
      <c r="M130"/>
      <c r="N130" s="280"/>
      <c r="O130"/>
      <c r="P130" s="280"/>
      <c r="S130"/>
      <c r="T130"/>
    </row>
    <row r="131" spans="1:20" x14ac:dyDescent="0.45">
      <c r="A131" s="285"/>
      <c r="B131" s="285"/>
      <c r="C131" s="285"/>
      <c r="D131" s="23"/>
      <c r="E131"/>
      <c r="F131"/>
      <c r="G131"/>
      <c r="H131" s="280"/>
      <c r="I131"/>
      <c r="J131" s="574"/>
      <c r="K131" s="419"/>
      <c r="L131" s="280"/>
      <c r="M131"/>
      <c r="N131" s="280"/>
      <c r="O131"/>
      <c r="P131" s="280"/>
      <c r="S131"/>
      <c r="T131"/>
    </row>
    <row r="132" spans="1:20" x14ac:dyDescent="0.45">
      <c r="A132" s="285"/>
      <c r="B132" s="285"/>
      <c r="C132" s="285"/>
      <c r="D132" s="23"/>
      <c r="E132"/>
      <c r="F132"/>
      <c r="G132"/>
      <c r="H132" s="280"/>
      <c r="I132"/>
      <c r="J132" s="574"/>
      <c r="K132" s="419"/>
      <c r="L132" s="280"/>
      <c r="M132"/>
      <c r="N132" s="280"/>
      <c r="O132"/>
      <c r="P132" s="280"/>
      <c r="S132"/>
      <c r="T132"/>
    </row>
    <row r="133" spans="1:20" x14ac:dyDescent="0.45">
      <c r="A133" s="285"/>
      <c r="B133" s="285"/>
      <c r="C133" s="285"/>
      <c r="D133" s="23"/>
      <c r="E133"/>
      <c r="F133"/>
      <c r="G133"/>
      <c r="H133" s="280"/>
      <c r="I133"/>
      <c r="J133" s="574"/>
      <c r="K133" s="419"/>
      <c r="L133" s="280"/>
      <c r="M133"/>
      <c r="N133" s="280"/>
      <c r="O133"/>
      <c r="P133" s="280"/>
      <c r="S133"/>
      <c r="T133"/>
    </row>
    <row r="134" spans="1:20" x14ac:dyDescent="0.45">
      <c r="A134" s="285"/>
      <c r="B134" s="285"/>
      <c r="C134" s="285"/>
      <c r="D134" s="23"/>
      <c r="E134"/>
      <c r="F134"/>
      <c r="G134"/>
      <c r="H134" s="280"/>
      <c r="I134"/>
      <c r="J134" s="574"/>
      <c r="K134" s="419"/>
      <c r="L134" s="280"/>
      <c r="M134"/>
      <c r="N134" s="280"/>
      <c r="O134"/>
      <c r="P134" s="280"/>
      <c r="S134"/>
      <c r="T134"/>
    </row>
    <row r="135" spans="1:20" x14ac:dyDescent="0.45">
      <c r="A135" s="285"/>
      <c r="B135" s="285"/>
      <c r="C135" s="285"/>
      <c r="D135" s="23"/>
      <c r="E135"/>
      <c r="F135"/>
      <c r="G135"/>
      <c r="H135" s="280"/>
      <c r="I135"/>
      <c r="J135" s="574"/>
      <c r="K135" s="419"/>
      <c r="L135" s="280"/>
      <c r="M135"/>
      <c r="N135" s="280"/>
      <c r="O135"/>
      <c r="P135" s="280"/>
      <c r="S135"/>
      <c r="T135"/>
    </row>
    <row r="136" spans="1:20" x14ac:dyDescent="0.45">
      <c r="A136" s="285"/>
      <c r="B136" s="285"/>
      <c r="C136" s="285"/>
      <c r="D136" s="23"/>
      <c r="E136"/>
      <c r="F136"/>
      <c r="G136"/>
      <c r="H136" s="280"/>
      <c r="I136"/>
      <c r="J136" s="574"/>
      <c r="K136" s="419"/>
      <c r="L136" s="280"/>
      <c r="M136"/>
      <c r="N136" s="280"/>
      <c r="O136"/>
      <c r="P136" s="280"/>
      <c r="S136"/>
      <c r="T136"/>
    </row>
    <row r="137" spans="1:20" x14ac:dyDescent="0.45">
      <c r="A137" s="285"/>
      <c r="B137" s="285"/>
      <c r="C137" s="285"/>
      <c r="D137" s="23"/>
      <c r="E137"/>
      <c r="F137"/>
      <c r="G137"/>
      <c r="H137" s="280"/>
      <c r="I137"/>
      <c r="J137" s="574"/>
      <c r="K137" s="419"/>
      <c r="L137" s="280"/>
      <c r="M137"/>
      <c r="N137" s="280"/>
      <c r="O137"/>
      <c r="P137" s="280"/>
      <c r="S137"/>
      <c r="T137"/>
    </row>
    <row r="138" spans="1:20" x14ac:dyDescent="0.45">
      <c r="A138" s="285"/>
      <c r="B138" s="285"/>
      <c r="C138" s="285"/>
      <c r="D138" s="23"/>
      <c r="E138"/>
      <c r="F138"/>
      <c r="G138"/>
      <c r="H138" s="280"/>
      <c r="I138"/>
      <c r="J138" s="574"/>
      <c r="K138" s="419"/>
      <c r="L138" s="280"/>
      <c r="M138"/>
      <c r="N138" s="280"/>
      <c r="O138"/>
      <c r="P138" s="280"/>
      <c r="S138"/>
      <c r="T138"/>
    </row>
    <row r="139" spans="1:20" x14ac:dyDescent="0.45">
      <c r="A139" s="285"/>
      <c r="B139" s="285"/>
      <c r="C139" s="285"/>
      <c r="D139" s="23"/>
      <c r="E139"/>
      <c r="F139"/>
      <c r="G139"/>
      <c r="H139" s="280"/>
      <c r="I139"/>
      <c r="J139" s="574"/>
      <c r="K139" s="419"/>
      <c r="L139" s="280"/>
      <c r="M139"/>
      <c r="N139" s="280"/>
      <c r="O139"/>
      <c r="P139" s="280"/>
      <c r="S139"/>
      <c r="T139"/>
    </row>
    <row r="140" spans="1:20" x14ac:dyDescent="0.45">
      <c r="A140" s="285"/>
      <c r="B140" s="285"/>
      <c r="C140" s="285"/>
      <c r="D140" s="23"/>
      <c r="E140"/>
      <c r="F140"/>
      <c r="G140"/>
      <c r="H140" s="280"/>
      <c r="I140"/>
      <c r="J140" s="574"/>
      <c r="K140" s="419"/>
      <c r="L140" s="280"/>
      <c r="M140"/>
      <c r="N140" s="280"/>
      <c r="O140"/>
      <c r="P140" s="280"/>
      <c r="S140"/>
      <c r="T140"/>
    </row>
    <row r="141" spans="1:20" x14ac:dyDescent="0.45">
      <c r="A141" s="285"/>
      <c r="B141" s="285"/>
      <c r="C141" s="285"/>
      <c r="D141" s="23"/>
      <c r="E141"/>
      <c r="F141"/>
      <c r="G141"/>
      <c r="H141" s="280"/>
      <c r="I141"/>
      <c r="J141" s="574"/>
      <c r="K141" s="419"/>
      <c r="L141" s="280"/>
      <c r="M141"/>
      <c r="N141" s="280"/>
      <c r="O141"/>
      <c r="P141" s="280"/>
      <c r="S141"/>
      <c r="T141"/>
    </row>
    <row r="142" spans="1:20" x14ac:dyDescent="0.45">
      <c r="A142" s="285"/>
      <c r="B142" s="285"/>
      <c r="C142" s="285"/>
      <c r="D142" s="23"/>
      <c r="E142"/>
      <c r="F142"/>
      <c r="G142"/>
      <c r="H142" s="280"/>
      <c r="I142"/>
      <c r="J142" s="574"/>
      <c r="K142" s="419"/>
      <c r="L142" s="280"/>
      <c r="M142"/>
      <c r="N142" s="280"/>
      <c r="O142"/>
      <c r="P142" s="280"/>
      <c r="S142"/>
      <c r="T142"/>
    </row>
    <row r="143" spans="1:20" x14ac:dyDescent="0.45">
      <c r="A143" s="285"/>
      <c r="B143" s="285"/>
      <c r="C143" s="285"/>
      <c r="D143" s="23"/>
      <c r="E143"/>
      <c r="F143"/>
      <c r="G143"/>
      <c r="H143" s="280"/>
      <c r="I143"/>
      <c r="J143" s="574"/>
      <c r="K143" s="419"/>
      <c r="L143" s="280"/>
      <c r="M143"/>
      <c r="N143" s="280"/>
      <c r="O143"/>
      <c r="P143" s="280"/>
      <c r="S143"/>
      <c r="T143"/>
    </row>
    <row r="144" spans="1:20" x14ac:dyDescent="0.45">
      <c r="A144" s="285"/>
      <c r="B144" s="285"/>
      <c r="C144" s="285"/>
      <c r="D144" s="23"/>
      <c r="E144"/>
      <c r="F144"/>
      <c r="G144"/>
      <c r="H144" s="280"/>
      <c r="I144"/>
      <c r="J144" s="574"/>
      <c r="K144" s="419"/>
      <c r="L144" s="280"/>
      <c r="M144"/>
      <c r="N144" s="280"/>
      <c r="O144"/>
      <c r="P144" s="280"/>
      <c r="S144"/>
      <c r="T144"/>
    </row>
    <row r="145" spans="1:20" x14ac:dyDescent="0.45">
      <c r="A145" s="285"/>
      <c r="B145" s="285"/>
      <c r="C145" s="285"/>
      <c r="D145" s="23"/>
      <c r="E145"/>
      <c r="F145"/>
      <c r="G145"/>
      <c r="H145" s="280"/>
      <c r="I145"/>
      <c r="J145" s="574"/>
      <c r="K145" s="419"/>
      <c r="L145" s="280"/>
      <c r="M145"/>
      <c r="N145" s="280"/>
      <c r="O145"/>
      <c r="P145" s="280"/>
      <c r="S145"/>
      <c r="T145"/>
    </row>
    <row r="146" spans="1:20" x14ac:dyDescent="0.45">
      <c r="A146" s="285"/>
      <c r="B146" s="285"/>
      <c r="C146" s="285"/>
      <c r="D146" s="23"/>
      <c r="E146"/>
      <c r="F146"/>
      <c r="G146"/>
      <c r="H146" s="280"/>
      <c r="I146"/>
      <c r="J146" s="574"/>
      <c r="K146" s="419"/>
      <c r="L146" s="280"/>
      <c r="M146"/>
      <c r="N146" s="280"/>
      <c r="O146"/>
      <c r="P146" s="280"/>
      <c r="S146"/>
      <c r="T146"/>
    </row>
    <row r="147" spans="1:20" x14ac:dyDescent="0.45">
      <c r="A147" s="285"/>
      <c r="B147" s="285"/>
      <c r="C147" s="285"/>
      <c r="D147" s="23"/>
      <c r="E147"/>
      <c r="F147"/>
      <c r="G147"/>
      <c r="H147" s="280"/>
      <c r="I147"/>
      <c r="J147" s="574"/>
      <c r="K147" s="419"/>
      <c r="L147" s="280"/>
      <c r="M147"/>
      <c r="N147" s="280"/>
      <c r="O147"/>
      <c r="P147" s="280"/>
      <c r="S147"/>
      <c r="T147"/>
    </row>
    <row r="148" spans="1:20" x14ac:dyDescent="0.45">
      <c r="A148" s="285"/>
      <c r="B148" s="285"/>
      <c r="C148" s="285"/>
      <c r="D148" s="23"/>
      <c r="E148"/>
      <c r="F148"/>
      <c r="G148"/>
      <c r="H148" s="280"/>
      <c r="I148"/>
      <c r="J148" s="574"/>
      <c r="K148" s="419"/>
      <c r="L148" s="280"/>
      <c r="M148"/>
      <c r="N148" s="280"/>
      <c r="O148"/>
      <c r="P148" s="280"/>
      <c r="S148"/>
      <c r="T148"/>
    </row>
    <row r="149" spans="1:20" x14ac:dyDescent="0.45">
      <c r="A149" s="285"/>
      <c r="B149" s="285"/>
      <c r="C149" s="285"/>
      <c r="D149" s="23"/>
      <c r="E149"/>
      <c r="F149"/>
      <c r="G149"/>
      <c r="H149" s="280"/>
      <c r="I149"/>
      <c r="J149" s="574"/>
      <c r="K149" s="419"/>
      <c r="L149" s="280"/>
      <c r="M149"/>
      <c r="N149" s="280"/>
      <c r="O149"/>
      <c r="P149" s="280"/>
      <c r="S149"/>
      <c r="T149"/>
    </row>
    <row r="150" spans="1:20" x14ac:dyDescent="0.45">
      <c r="A150" s="285"/>
      <c r="B150" s="285"/>
      <c r="C150" s="285"/>
      <c r="D150" s="23"/>
      <c r="E150"/>
      <c r="F150"/>
      <c r="G150"/>
      <c r="H150" s="280"/>
      <c r="I150"/>
      <c r="J150" s="574"/>
      <c r="K150" s="419"/>
      <c r="L150" s="280"/>
      <c r="M150"/>
      <c r="N150" s="280"/>
      <c r="O150"/>
      <c r="P150" s="280"/>
      <c r="S150"/>
      <c r="T150"/>
    </row>
    <row r="151" spans="1:20" x14ac:dyDescent="0.45">
      <c r="A151" s="285"/>
      <c r="B151" s="285"/>
      <c r="C151" s="285"/>
      <c r="D151" s="23"/>
      <c r="E151"/>
      <c r="F151"/>
      <c r="G151"/>
      <c r="H151" s="280"/>
      <c r="I151"/>
      <c r="J151" s="574"/>
      <c r="K151" s="419"/>
      <c r="L151" s="280"/>
      <c r="M151"/>
      <c r="N151" s="280"/>
      <c r="O151"/>
      <c r="P151" s="280"/>
      <c r="S151"/>
      <c r="T151"/>
    </row>
    <row r="152" spans="1:20" x14ac:dyDescent="0.45">
      <c r="A152" s="285"/>
      <c r="B152" s="285"/>
      <c r="C152" s="285"/>
      <c r="D152" s="23"/>
      <c r="E152"/>
      <c r="F152"/>
      <c r="G152"/>
      <c r="H152" s="280"/>
      <c r="I152"/>
      <c r="J152" s="574"/>
      <c r="K152" s="419"/>
      <c r="L152" s="280"/>
      <c r="M152"/>
      <c r="N152" s="280"/>
      <c r="O152"/>
      <c r="P152" s="280"/>
      <c r="S152"/>
      <c r="T152"/>
    </row>
    <row r="153" spans="1:20" x14ac:dyDescent="0.45">
      <c r="A153" s="285"/>
      <c r="B153" s="285"/>
      <c r="C153" s="285"/>
      <c r="D153" s="23"/>
      <c r="E153"/>
      <c r="F153"/>
      <c r="G153"/>
      <c r="H153" s="280"/>
      <c r="I153"/>
      <c r="J153" s="574"/>
      <c r="K153" s="419"/>
      <c r="L153" s="280"/>
      <c r="M153"/>
      <c r="N153" s="280"/>
      <c r="O153"/>
      <c r="P153" s="280"/>
      <c r="S153"/>
      <c r="T153"/>
    </row>
    <row r="154" spans="1:20" x14ac:dyDescent="0.45">
      <c r="A154" s="285"/>
      <c r="B154" s="285"/>
      <c r="C154" s="285"/>
      <c r="D154" s="23"/>
      <c r="E154"/>
      <c r="F154"/>
      <c r="G154"/>
      <c r="H154" s="280"/>
      <c r="I154"/>
      <c r="J154" s="574"/>
      <c r="K154" s="419"/>
      <c r="L154" s="280"/>
      <c r="M154"/>
      <c r="N154" s="280"/>
      <c r="O154"/>
      <c r="P154" s="280"/>
      <c r="S154"/>
      <c r="T154"/>
    </row>
    <row r="155" spans="1:20" x14ac:dyDescent="0.45">
      <c r="A155" s="285"/>
      <c r="B155" s="285"/>
      <c r="C155" s="285"/>
      <c r="D155" s="23"/>
      <c r="E155"/>
      <c r="F155"/>
      <c r="G155"/>
      <c r="H155" s="280"/>
      <c r="I155"/>
      <c r="J155" s="574"/>
      <c r="K155" s="419"/>
      <c r="L155" s="280"/>
      <c r="M155"/>
      <c r="N155" s="280"/>
      <c r="O155"/>
      <c r="P155" s="280"/>
      <c r="S155"/>
      <c r="T155"/>
    </row>
    <row r="156" spans="1:20" x14ac:dyDescent="0.45">
      <c r="A156" s="285"/>
      <c r="B156" s="285"/>
      <c r="C156" s="285"/>
      <c r="D156" s="23"/>
      <c r="E156"/>
      <c r="F156"/>
      <c r="G156"/>
      <c r="H156" s="280"/>
      <c r="I156"/>
      <c r="J156" s="574"/>
      <c r="K156" s="419"/>
      <c r="L156" s="280"/>
      <c r="M156"/>
      <c r="N156" s="280"/>
      <c r="O156"/>
      <c r="P156" s="280"/>
      <c r="S156"/>
      <c r="T156"/>
    </row>
    <row r="157" spans="1:20" x14ac:dyDescent="0.45">
      <c r="A157" s="285"/>
      <c r="B157" s="285"/>
      <c r="C157" s="285"/>
      <c r="D157" s="23"/>
      <c r="E157"/>
      <c r="F157"/>
      <c r="G157"/>
      <c r="H157" s="280"/>
      <c r="I157"/>
      <c r="J157" s="574"/>
      <c r="K157" s="419"/>
      <c r="L157" s="280"/>
      <c r="M157"/>
      <c r="N157" s="280"/>
      <c r="O157"/>
      <c r="P157" s="280"/>
      <c r="S157"/>
      <c r="T157"/>
    </row>
    <row r="158" spans="1:20" x14ac:dyDescent="0.45">
      <c r="A158" s="285"/>
      <c r="B158" s="285"/>
      <c r="C158" s="285"/>
      <c r="D158" s="23"/>
      <c r="E158"/>
      <c r="F158"/>
      <c r="G158"/>
      <c r="H158" s="280"/>
      <c r="I158"/>
      <c r="J158" s="574"/>
      <c r="K158" s="419"/>
      <c r="L158" s="280"/>
      <c r="M158"/>
      <c r="N158" s="280"/>
      <c r="O158"/>
      <c r="P158" s="280"/>
      <c r="S158"/>
      <c r="T158"/>
    </row>
    <row r="159" spans="1:20" x14ac:dyDescent="0.45">
      <c r="A159" s="285"/>
      <c r="B159" s="285"/>
      <c r="C159" s="285"/>
      <c r="D159" s="23"/>
      <c r="E159"/>
      <c r="F159"/>
      <c r="G159"/>
      <c r="H159" s="280"/>
      <c r="I159"/>
      <c r="J159" s="574"/>
      <c r="K159" s="419"/>
      <c r="L159" s="280"/>
      <c r="M159"/>
      <c r="N159" s="280"/>
      <c r="O159"/>
      <c r="P159" s="280"/>
      <c r="S159"/>
      <c r="T159"/>
    </row>
    <row r="160" spans="1:20" x14ac:dyDescent="0.45">
      <c r="A160" s="285"/>
      <c r="B160" s="285"/>
      <c r="C160" s="285"/>
      <c r="D160" s="23"/>
      <c r="E160"/>
      <c r="F160"/>
      <c r="G160"/>
      <c r="H160" s="280"/>
      <c r="I160"/>
      <c r="J160" s="574"/>
      <c r="K160" s="419"/>
      <c r="L160" s="280"/>
      <c r="M160"/>
      <c r="N160" s="280"/>
      <c r="O160"/>
      <c r="P160" s="280"/>
      <c r="S160"/>
      <c r="T160"/>
    </row>
    <row r="161" spans="1:20" x14ac:dyDescent="0.45">
      <c r="A161" s="285"/>
      <c r="B161" s="285"/>
      <c r="C161" s="285"/>
      <c r="D161" s="23"/>
      <c r="E161"/>
      <c r="F161"/>
      <c r="G161"/>
      <c r="H161" s="280"/>
      <c r="I161"/>
      <c r="J161" s="574"/>
      <c r="K161" s="419"/>
      <c r="L161" s="280"/>
      <c r="M161"/>
      <c r="N161" s="280"/>
      <c r="O161"/>
      <c r="P161" s="280"/>
      <c r="S161"/>
      <c r="T161"/>
    </row>
    <row r="162" spans="1:20" x14ac:dyDescent="0.45">
      <c r="A162" s="285"/>
      <c r="B162" s="285"/>
      <c r="C162" s="285"/>
      <c r="D162" s="23"/>
      <c r="E162"/>
      <c r="F162"/>
      <c r="G162"/>
      <c r="H162" s="280"/>
      <c r="I162"/>
      <c r="J162" s="574"/>
      <c r="K162" s="419"/>
      <c r="L162" s="280"/>
      <c r="M162"/>
      <c r="N162" s="280"/>
      <c r="O162"/>
      <c r="P162" s="280"/>
      <c r="S162"/>
      <c r="T162"/>
    </row>
    <row r="163" spans="1:20" x14ac:dyDescent="0.45">
      <c r="A163" s="285"/>
      <c r="B163" s="285"/>
      <c r="C163" s="285"/>
      <c r="D163" s="23"/>
      <c r="E163"/>
      <c r="F163"/>
      <c r="G163"/>
      <c r="H163" s="280"/>
      <c r="I163"/>
      <c r="J163" s="574"/>
      <c r="K163" s="419"/>
      <c r="L163" s="280"/>
      <c r="M163"/>
      <c r="N163" s="280"/>
      <c r="O163"/>
      <c r="P163" s="280"/>
      <c r="S163"/>
      <c r="T163"/>
    </row>
    <row r="164" spans="1:20" x14ac:dyDescent="0.45">
      <c r="A164" s="285"/>
      <c r="B164" s="285"/>
      <c r="C164" s="285"/>
      <c r="D164" s="23"/>
      <c r="E164"/>
      <c r="F164"/>
      <c r="G164"/>
      <c r="H164" s="280"/>
      <c r="I164"/>
      <c r="J164" s="574"/>
      <c r="K164" s="419"/>
      <c r="L164" s="280"/>
      <c r="M164"/>
      <c r="N164" s="280"/>
      <c r="O164"/>
      <c r="P164" s="280"/>
      <c r="S164"/>
      <c r="T164"/>
    </row>
    <row r="165" spans="1:20" x14ac:dyDescent="0.45">
      <c r="A165" s="285"/>
      <c r="B165" s="285"/>
      <c r="C165" s="285"/>
      <c r="D165" s="23"/>
      <c r="E165"/>
      <c r="F165"/>
      <c r="G165"/>
      <c r="H165" s="280"/>
      <c r="I165"/>
      <c r="J165" s="574"/>
      <c r="K165" s="419"/>
      <c r="L165" s="280"/>
      <c r="M165"/>
      <c r="N165" s="280"/>
      <c r="O165"/>
      <c r="P165" s="280"/>
      <c r="S165"/>
      <c r="T165"/>
    </row>
    <row r="166" spans="1:20" x14ac:dyDescent="0.45">
      <c r="A166" s="285"/>
      <c r="B166" s="285"/>
      <c r="C166" s="285"/>
      <c r="D166" s="23"/>
      <c r="E166"/>
      <c r="F166"/>
      <c r="G166"/>
      <c r="H166" s="280"/>
      <c r="I166"/>
      <c r="J166" s="574"/>
      <c r="K166" s="419"/>
      <c r="L166" s="280"/>
      <c r="M166"/>
      <c r="N166" s="280"/>
      <c r="O166"/>
      <c r="P166" s="280"/>
      <c r="S166"/>
      <c r="T166"/>
    </row>
    <row r="167" spans="1:20" x14ac:dyDescent="0.45">
      <c r="A167" s="285"/>
      <c r="B167" s="285"/>
      <c r="C167" s="285"/>
      <c r="D167" s="23"/>
      <c r="E167"/>
      <c r="F167"/>
      <c r="G167"/>
      <c r="H167" s="280"/>
      <c r="I167"/>
      <c r="J167" s="574"/>
      <c r="K167" s="419"/>
      <c r="L167" s="280"/>
      <c r="M167"/>
      <c r="N167" s="280"/>
      <c r="O167"/>
      <c r="P167" s="280"/>
      <c r="S167"/>
      <c r="T167"/>
    </row>
    <row r="168" spans="1:20" x14ac:dyDescent="0.45">
      <c r="A168" s="285"/>
      <c r="B168" s="285"/>
      <c r="C168" s="285"/>
      <c r="D168" s="23"/>
      <c r="E168"/>
      <c r="F168"/>
      <c r="G168"/>
      <c r="H168" s="280"/>
      <c r="I168"/>
      <c r="J168" s="574"/>
      <c r="K168" s="419"/>
      <c r="L168" s="280"/>
      <c r="M168"/>
      <c r="N168" s="280"/>
      <c r="O168"/>
      <c r="P168" s="280"/>
      <c r="S168"/>
      <c r="T168"/>
    </row>
    <row r="169" spans="1:20" x14ac:dyDescent="0.45">
      <c r="A169" s="285"/>
      <c r="B169" s="285"/>
      <c r="C169" s="285"/>
      <c r="D169" s="23"/>
      <c r="E169"/>
      <c r="F169"/>
      <c r="G169"/>
      <c r="H169" s="280"/>
      <c r="I169"/>
      <c r="J169" s="574"/>
      <c r="K169" s="419"/>
      <c r="L169" s="280"/>
      <c r="M169"/>
      <c r="N169" s="280"/>
      <c r="O169"/>
      <c r="P169" s="280"/>
      <c r="S169"/>
      <c r="T169"/>
    </row>
    <row r="170" spans="1:20" x14ac:dyDescent="0.45">
      <c r="A170" s="285"/>
      <c r="B170" s="285"/>
      <c r="C170" s="285"/>
      <c r="D170" s="23"/>
      <c r="E170"/>
      <c r="F170"/>
      <c r="G170"/>
      <c r="H170" s="280"/>
      <c r="I170"/>
      <c r="J170" s="574"/>
      <c r="K170" s="419"/>
      <c r="L170" s="280"/>
      <c r="M170"/>
      <c r="N170" s="280"/>
      <c r="O170"/>
      <c r="P170" s="280"/>
      <c r="S170"/>
      <c r="T170"/>
    </row>
    <row r="171" spans="1:20" x14ac:dyDescent="0.45">
      <c r="A171" s="285"/>
      <c r="B171" s="285"/>
      <c r="C171" s="285"/>
      <c r="D171" s="23"/>
      <c r="E171"/>
      <c r="F171"/>
      <c r="G171"/>
      <c r="H171" s="280"/>
      <c r="I171"/>
      <c r="J171" s="574"/>
      <c r="K171" s="419"/>
      <c r="L171" s="280"/>
      <c r="M171"/>
      <c r="N171" s="280"/>
      <c r="O171"/>
      <c r="P171" s="280"/>
      <c r="S171"/>
      <c r="T171"/>
    </row>
    <row r="172" spans="1:20" x14ac:dyDescent="0.45">
      <c r="A172" s="285"/>
      <c r="B172" s="285"/>
      <c r="C172" s="285"/>
      <c r="D172" s="23"/>
      <c r="E172"/>
      <c r="F172"/>
      <c r="G172"/>
      <c r="H172" s="280"/>
      <c r="I172"/>
      <c r="J172" s="574"/>
      <c r="K172" s="419"/>
      <c r="L172" s="280"/>
      <c r="M172"/>
      <c r="N172" s="280"/>
      <c r="O172"/>
      <c r="P172" s="280"/>
      <c r="S172"/>
      <c r="T172"/>
    </row>
    <row r="173" spans="1:20" x14ac:dyDescent="0.45">
      <c r="A173" s="285"/>
      <c r="B173" s="285"/>
      <c r="C173" s="285"/>
      <c r="D173" s="23"/>
      <c r="E173"/>
      <c r="F173"/>
      <c r="G173"/>
      <c r="H173" s="280"/>
      <c r="I173"/>
      <c r="J173" s="574"/>
      <c r="K173" s="419"/>
      <c r="L173" s="280"/>
      <c r="M173"/>
      <c r="N173" s="280"/>
      <c r="O173"/>
      <c r="P173" s="280"/>
      <c r="S173"/>
      <c r="T173"/>
    </row>
    <row r="174" spans="1:20" x14ac:dyDescent="0.45">
      <c r="A174" s="285"/>
      <c r="B174" s="285"/>
      <c r="C174" s="285"/>
      <c r="D174" s="23"/>
      <c r="E174"/>
      <c r="F174"/>
      <c r="G174"/>
      <c r="H174" s="280"/>
      <c r="I174"/>
      <c r="J174" s="574"/>
      <c r="K174" s="419"/>
      <c r="L174" s="280"/>
      <c r="M174"/>
      <c r="N174" s="280"/>
      <c r="O174"/>
      <c r="P174" s="280"/>
      <c r="S174"/>
      <c r="T174"/>
    </row>
    <row r="175" spans="1:20" x14ac:dyDescent="0.45">
      <c r="A175" s="285"/>
      <c r="B175" s="285"/>
      <c r="C175" s="285"/>
      <c r="D175" s="23"/>
      <c r="E175"/>
      <c r="F175"/>
      <c r="G175"/>
      <c r="H175" s="280"/>
      <c r="I175"/>
      <c r="J175" s="574"/>
      <c r="K175" s="419"/>
      <c r="L175" s="280"/>
      <c r="M175"/>
      <c r="N175" s="280"/>
      <c r="O175"/>
      <c r="P175" s="280"/>
      <c r="S175"/>
      <c r="T175"/>
    </row>
    <row r="176" spans="1:20" x14ac:dyDescent="0.45">
      <c r="A176" s="285"/>
      <c r="B176" s="285"/>
      <c r="C176" s="285"/>
      <c r="D176" s="23"/>
      <c r="E176"/>
      <c r="F176"/>
      <c r="G176"/>
      <c r="H176" s="280"/>
      <c r="I176"/>
      <c r="J176" s="574"/>
      <c r="K176" s="419"/>
      <c r="L176" s="280"/>
      <c r="M176"/>
      <c r="N176" s="280"/>
      <c r="O176"/>
      <c r="P176" s="280"/>
      <c r="S176"/>
      <c r="T176"/>
    </row>
    <row r="177" spans="1:20" x14ac:dyDescent="0.45">
      <c r="A177" s="285"/>
      <c r="B177" s="285"/>
      <c r="C177" s="285"/>
      <c r="D177" s="23"/>
      <c r="E177"/>
      <c r="F177"/>
      <c r="G177"/>
      <c r="H177" s="280"/>
      <c r="I177"/>
      <c r="J177" s="574"/>
      <c r="K177" s="419"/>
      <c r="L177" s="280"/>
      <c r="M177"/>
      <c r="N177" s="280"/>
      <c r="O177"/>
      <c r="P177" s="280"/>
      <c r="S177"/>
      <c r="T177"/>
    </row>
    <row r="178" spans="1:20" x14ac:dyDescent="0.45">
      <c r="A178" s="285"/>
      <c r="B178" s="285"/>
      <c r="C178" s="285"/>
      <c r="D178" s="23"/>
      <c r="E178"/>
      <c r="F178"/>
      <c r="G178"/>
      <c r="H178" s="280"/>
      <c r="I178"/>
      <c r="J178" s="574"/>
      <c r="K178" s="419"/>
      <c r="L178" s="280"/>
      <c r="M178"/>
      <c r="N178" s="280"/>
      <c r="O178"/>
      <c r="P178" s="280"/>
      <c r="S178"/>
      <c r="T178"/>
    </row>
    <row r="179" spans="1:20" x14ac:dyDescent="0.45">
      <c r="A179" s="285"/>
      <c r="B179" s="285"/>
      <c r="C179" s="285"/>
      <c r="D179" s="23"/>
      <c r="E179"/>
      <c r="F179"/>
      <c r="G179"/>
      <c r="H179" s="280"/>
      <c r="I179"/>
      <c r="J179" s="574"/>
      <c r="K179" s="419"/>
      <c r="L179" s="280"/>
      <c r="M179"/>
      <c r="N179" s="280"/>
      <c r="O179"/>
      <c r="P179" s="280"/>
      <c r="S179"/>
      <c r="T179"/>
    </row>
    <row r="180" spans="1:20" x14ac:dyDescent="0.45">
      <c r="A180" s="285"/>
      <c r="B180" s="285"/>
      <c r="C180" s="285"/>
      <c r="D180" s="23"/>
      <c r="E180"/>
      <c r="F180"/>
      <c r="G180"/>
      <c r="H180" s="280"/>
      <c r="I180"/>
      <c r="J180" s="574"/>
      <c r="K180" s="419"/>
      <c r="L180" s="280"/>
      <c r="M180"/>
      <c r="N180" s="280"/>
      <c r="O180"/>
      <c r="P180" s="280"/>
      <c r="S180"/>
      <c r="T180"/>
    </row>
    <row r="181" spans="1:20" x14ac:dyDescent="0.45">
      <c r="A181" s="285"/>
      <c r="B181" s="285"/>
      <c r="C181" s="285"/>
      <c r="D181" s="23"/>
      <c r="E181"/>
      <c r="F181"/>
      <c r="G181"/>
      <c r="H181" s="280"/>
      <c r="I181"/>
      <c r="J181" s="574"/>
      <c r="K181" s="419"/>
      <c r="L181" s="280"/>
      <c r="M181"/>
      <c r="N181" s="280"/>
      <c r="O181"/>
      <c r="P181" s="280"/>
      <c r="S181"/>
      <c r="T181"/>
    </row>
    <row r="182" spans="1:20" x14ac:dyDescent="0.45">
      <c r="A182" s="285"/>
      <c r="B182" s="285"/>
      <c r="C182" s="285"/>
      <c r="D182" s="23"/>
      <c r="E182"/>
      <c r="F182"/>
      <c r="G182"/>
      <c r="H182" s="280"/>
      <c r="I182"/>
      <c r="J182" s="574"/>
      <c r="K182" s="419"/>
      <c r="L182" s="280"/>
      <c r="M182"/>
      <c r="N182" s="280"/>
      <c r="O182"/>
      <c r="P182" s="280"/>
      <c r="S182"/>
      <c r="T182"/>
    </row>
    <row r="183" spans="1:20" x14ac:dyDescent="0.45">
      <c r="A183" s="285"/>
      <c r="B183" s="285"/>
      <c r="C183" s="285"/>
      <c r="D183" s="23"/>
      <c r="E183"/>
      <c r="F183"/>
      <c r="G183"/>
      <c r="H183" s="280"/>
      <c r="I183"/>
      <c r="J183" s="574"/>
      <c r="K183" s="419"/>
      <c r="L183" s="280"/>
      <c r="M183"/>
      <c r="N183" s="280"/>
      <c r="O183"/>
      <c r="P183" s="280"/>
      <c r="S183"/>
      <c r="T183"/>
    </row>
    <row r="184" spans="1:20" x14ac:dyDescent="0.45">
      <c r="A184" s="285"/>
      <c r="B184" s="285"/>
      <c r="C184" s="285"/>
      <c r="D184" s="23"/>
      <c r="E184"/>
      <c r="F184"/>
      <c r="G184"/>
      <c r="H184" s="280"/>
      <c r="I184"/>
      <c r="J184" s="574"/>
      <c r="K184" s="419"/>
      <c r="L184" s="280"/>
      <c r="M184"/>
      <c r="N184" s="280"/>
      <c r="O184"/>
      <c r="P184" s="280"/>
      <c r="S184"/>
      <c r="T184"/>
    </row>
    <row r="185" spans="1:20" x14ac:dyDescent="0.45">
      <c r="A185" s="285"/>
      <c r="B185" s="285"/>
      <c r="C185" s="285"/>
      <c r="D185" s="23"/>
      <c r="E185"/>
      <c r="F185"/>
      <c r="G185"/>
      <c r="H185" s="280"/>
      <c r="I185"/>
      <c r="J185" s="574"/>
      <c r="K185" s="419"/>
      <c r="L185" s="280"/>
      <c r="M185"/>
      <c r="N185" s="280"/>
      <c r="O185"/>
      <c r="P185" s="280"/>
      <c r="S185"/>
      <c r="T185"/>
    </row>
    <row r="186" spans="1:20" x14ac:dyDescent="0.45">
      <c r="A186" s="285"/>
      <c r="B186" s="285"/>
      <c r="C186" s="285"/>
      <c r="D186" s="23"/>
      <c r="E186"/>
      <c r="F186"/>
      <c r="G186"/>
      <c r="H186" s="280"/>
      <c r="I186"/>
      <c r="J186" s="574"/>
      <c r="K186" s="419"/>
      <c r="L186" s="280"/>
      <c r="M186"/>
      <c r="N186" s="280"/>
      <c r="O186"/>
      <c r="P186" s="280"/>
      <c r="S186"/>
      <c r="T186"/>
    </row>
    <row r="187" spans="1:20" x14ac:dyDescent="0.45">
      <c r="A187" s="285"/>
      <c r="B187" s="285"/>
      <c r="C187" s="285"/>
      <c r="D187" s="23"/>
      <c r="E187"/>
      <c r="F187"/>
      <c r="G187"/>
      <c r="H187" s="280"/>
      <c r="I187"/>
      <c r="J187" s="574"/>
      <c r="K187" s="419"/>
      <c r="L187" s="280"/>
      <c r="M187"/>
      <c r="N187" s="280"/>
      <c r="O187"/>
      <c r="P187" s="280"/>
      <c r="S187"/>
      <c r="T187"/>
    </row>
    <row r="188" spans="1:20" x14ac:dyDescent="0.45">
      <c r="A188" s="285"/>
      <c r="B188" s="285"/>
      <c r="C188" s="285"/>
      <c r="D188" s="23"/>
      <c r="E188"/>
      <c r="F188"/>
      <c r="G188"/>
      <c r="H188" s="280"/>
      <c r="I188"/>
      <c r="J188" s="574"/>
      <c r="K188" s="419"/>
      <c r="L188" s="280"/>
      <c r="M188"/>
      <c r="N188" s="280"/>
      <c r="O188"/>
      <c r="P188" s="280"/>
      <c r="S188"/>
      <c r="T188"/>
    </row>
    <row r="189" spans="1:20" x14ac:dyDescent="0.45">
      <c r="A189" s="285"/>
      <c r="B189" s="285"/>
      <c r="C189" s="285"/>
      <c r="D189" s="23"/>
      <c r="E189"/>
      <c r="F189"/>
      <c r="G189"/>
      <c r="H189" s="280"/>
      <c r="I189"/>
      <c r="J189" s="574"/>
      <c r="K189" s="419"/>
      <c r="L189" s="280"/>
      <c r="M189"/>
      <c r="N189" s="280"/>
      <c r="O189"/>
      <c r="P189" s="280"/>
      <c r="S189"/>
      <c r="T189"/>
    </row>
    <row r="190" spans="1:20" x14ac:dyDescent="0.45">
      <c r="A190" s="285"/>
      <c r="B190" s="285"/>
      <c r="C190" s="285"/>
      <c r="D190" s="23"/>
      <c r="E190"/>
      <c r="F190"/>
      <c r="G190"/>
      <c r="H190" s="280"/>
      <c r="I190"/>
      <c r="J190" s="574"/>
      <c r="K190" s="419"/>
      <c r="L190" s="280"/>
      <c r="M190"/>
      <c r="N190" s="280"/>
      <c r="O190"/>
      <c r="P190" s="280"/>
      <c r="S190"/>
      <c r="T190"/>
    </row>
    <row r="191" spans="1:20" x14ac:dyDescent="0.45">
      <c r="A191" s="285"/>
      <c r="B191" s="285"/>
      <c r="C191" s="285"/>
      <c r="D191" s="23"/>
      <c r="E191"/>
      <c r="F191"/>
      <c r="G191"/>
      <c r="H191" s="280"/>
      <c r="I191"/>
      <c r="J191" s="574"/>
      <c r="K191" s="419"/>
      <c r="L191" s="280"/>
      <c r="M191"/>
      <c r="N191" s="280"/>
      <c r="O191"/>
      <c r="P191" s="280"/>
      <c r="S191"/>
      <c r="T191"/>
    </row>
    <row r="192" spans="1:20" x14ac:dyDescent="0.45">
      <c r="A192" s="285"/>
      <c r="B192" s="285"/>
      <c r="C192" s="285"/>
      <c r="D192" s="23"/>
      <c r="E192"/>
      <c r="F192"/>
      <c r="G192"/>
      <c r="H192" s="280"/>
      <c r="I192"/>
      <c r="J192" s="574"/>
      <c r="K192" s="419"/>
      <c r="L192" s="280"/>
      <c r="M192"/>
      <c r="N192" s="280"/>
      <c r="O192"/>
      <c r="P192" s="280"/>
      <c r="S192"/>
      <c r="T192"/>
    </row>
    <row r="193" spans="1:20" x14ac:dyDescent="0.45">
      <c r="A193" s="285"/>
      <c r="B193" s="285"/>
      <c r="C193" s="285"/>
      <c r="D193" s="23"/>
      <c r="E193"/>
      <c r="F193"/>
      <c r="G193"/>
      <c r="H193" s="280"/>
      <c r="I193"/>
      <c r="J193" s="574"/>
      <c r="K193" s="419"/>
      <c r="L193" s="280"/>
      <c r="M193"/>
      <c r="N193" s="280"/>
      <c r="O193"/>
      <c r="P193" s="280"/>
      <c r="S193"/>
      <c r="T193"/>
    </row>
    <row r="194" spans="1:20" x14ac:dyDescent="0.45">
      <c r="A194" s="285"/>
      <c r="B194" s="285"/>
      <c r="C194" s="285"/>
      <c r="D194" s="23"/>
      <c r="E194"/>
      <c r="F194"/>
      <c r="G194"/>
      <c r="H194" s="280"/>
      <c r="I194"/>
      <c r="J194" s="574"/>
      <c r="K194" s="419"/>
      <c r="L194" s="280"/>
      <c r="M194"/>
      <c r="N194" s="280"/>
      <c r="O194"/>
      <c r="P194" s="280"/>
      <c r="S194"/>
      <c r="T194"/>
    </row>
    <row r="195" spans="1:20" x14ac:dyDescent="0.45">
      <c r="A195" s="285"/>
      <c r="B195" s="285"/>
      <c r="C195" s="285"/>
      <c r="D195" s="23"/>
      <c r="E195"/>
      <c r="F195"/>
      <c r="G195"/>
      <c r="H195" s="280"/>
      <c r="I195"/>
      <c r="J195" s="574"/>
      <c r="K195" s="419"/>
      <c r="L195" s="280"/>
      <c r="M195"/>
      <c r="N195" s="280"/>
      <c r="O195"/>
      <c r="P195" s="280"/>
      <c r="S195"/>
      <c r="T195"/>
    </row>
    <row r="196" spans="1:20" x14ac:dyDescent="0.45">
      <c r="A196" s="285"/>
      <c r="B196" s="285"/>
      <c r="C196" s="285"/>
      <c r="D196" s="23"/>
      <c r="E196"/>
      <c r="F196"/>
      <c r="G196"/>
      <c r="H196" s="280"/>
      <c r="I196"/>
      <c r="J196" s="574"/>
      <c r="K196" s="419"/>
      <c r="L196" s="280"/>
      <c r="M196"/>
      <c r="N196" s="280"/>
      <c r="O196"/>
      <c r="P196" s="280"/>
      <c r="S196"/>
      <c r="T196"/>
    </row>
    <row r="197" spans="1:20" x14ac:dyDescent="0.45">
      <c r="A197" s="285"/>
      <c r="B197" s="285"/>
      <c r="C197" s="285"/>
      <c r="D197" s="23"/>
      <c r="E197"/>
      <c r="F197"/>
      <c r="G197"/>
      <c r="H197" s="280"/>
      <c r="I197"/>
      <c r="J197" s="574"/>
      <c r="K197" s="419"/>
      <c r="L197" s="280"/>
      <c r="M197"/>
      <c r="N197" s="280"/>
      <c r="O197"/>
      <c r="P197" s="280"/>
      <c r="S197"/>
      <c r="T197"/>
    </row>
    <row r="198" spans="1:20" x14ac:dyDescent="0.45">
      <c r="A198" s="285"/>
      <c r="B198" s="285"/>
      <c r="C198" s="285"/>
      <c r="D198" s="23"/>
      <c r="E198"/>
      <c r="F198"/>
      <c r="G198"/>
      <c r="H198" s="280"/>
      <c r="I198"/>
      <c r="J198" s="574"/>
      <c r="K198" s="419"/>
      <c r="L198" s="280"/>
      <c r="M198"/>
      <c r="N198" s="280"/>
      <c r="O198"/>
      <c r="P198" s="280"/>
      <c r="S198"/>
      <c r="T198"/>
    </row>
    <row r="199" spans="1:20" x14ac:dyDescent="0.45">
      <c r="A199" s="285"/>
      <c r="B199" s="285"/>
      <c r="C199" s="285"/>
      <c r="D199" s="23"/>
      <c r="E199"/>
      <c r="F199"/>
      <c r="G199"/>
      <c r="H199" s="280"/>
      <c r="I199"/>
      <c r="J199" s="574"/>
      <c r="K199" s="419"/>
      <c r="L199" s="280"/>
      <c r="M199"/>
      <c r="N199" s="280"/>
      <c r="O199"/>
      <c r="P199" s="280"/>
      <c r="S199"/>
      <c r="T199"/>
    </row>
    <row r="200" spans="1:20" x14ac:dyDescent="0.45">
      <c r="A200" s="285"/>
      <c r="B200" s="285"/>
      <c r="C200" s="285"/>
      <c r="D200" s="23"/>
      <c r="E200"/>
      <c r="F200"/>
      <c r="G200"/>
      <c r="H200" s="280"/>
      <c r="I200"/>
      <c r="J200" s="574"/>
      <c r="K200" s="419"/>
      <c r="L200" s="280"/>
      <c r="M200"/>
      <c r="N200" s="280"/>
      <c r="O200"/>
      <c r="P200" s="280"/>
      <c r="S200"/>
      <c r="T200"/>
    </row>
    <row r="201" spans="1:20" x14ac:dyDescent="0.45">
      <c r="A201" s="285"/>
      <c r="B201" s="285"/>
      <c r="C201" s="285"/>
      <c r="D201" s="23"/>
      <c r="E201"/>
      <c r="F201"/>
      <c r="G201"/>
      <c r="H201" s="280"/>
      <c r="I201"/>
      <c r="J201" s="574"/>
      <c r="K201" s="419"/>
      <c r="L201" s="280"/>
      <c r="M201"/>
      <c r="N201" s="280"/>
      <c r="O201"/>
      <c r="P201" s="280"/>
      <c r="S201"/>
      <c r="T201"/>
    </row>
    <row r="202" spans="1:20" x14ac:dyDescent="0.45">
      <c r="A202" s="285"/>
      <c r="B202" s="285"/>
      <c r="C202" s="285"/>
      <c r="D202" s="23"/>
      <c r="E202"/>
      <c r="F202"/>
      <c r="G202"/>
      <c r="H202" s="280"/>
      <c r="I202"/>
      <c r="J202" s="574"/>
      <c r="K202" s="419"/>
      <c r="L202" s="280"/>
      <c r="M202"/>
      <c r="N202" s="280"/>
      <c r="O202"/>
      <c r="P202" s="280"/>
      <c r="S202"/>
      <c r="T202"/>
    </row>
    <row r="203" spans="1:20" x14ac:dyDescent="0.45">
      <c r="A203" s="285"/>
      <c r="B203" s="285"/>
      <c r="C203" s="285"/>
      <c r="D203" s="23"/>
      <c r="E203"/>
      <c r="F203"/>
      <c r="G203"/>
      <c r="H203" s="280"/>
      <c r="I203"/>
      <c r="J203" s="574"/>
      <c r="K203" s="419"/>
      <c r="L203" s="280"/>
      <c r="M203"/>
      <c r="N203" s="280"/>
      <c r="O203"/>
      <c r="P203" s="280"/>
      <c r="S203"/>
      <c r="T203"/>
    </row>
    <row r="204" spans="1:20" x14ac:dyDescent="0.45">
      <c r="A204" s="285"/>
      <c r="B204" s="285"/>
      <c r="C204" s="285"/>
      <c r="D204" s="23"/>
      <c r="E204"/>
      <c r="F204"/>
      <c r="G204"/>
      <c r="H204" s="280"/>
      <c r="I204"/>
      <c r="J204" s="574"/>
      <c r="K204" s="419"/>
      <c r="L204" s="280"/>
      <c r="M204"/>
      <c r="N204" s="280"/>
      <c r="O204"/>
      <c r="P204" s="280"/>
      <c r="S204"/>
      <c r="T204"/>
    </row>
    <row r="205" spans="1:20" x14ac:dyDescent="0.45">
      <c r="A205" s="285"/>
      <c r="B205" s="285"/>
      <c r="C205" s="285"/>
      <c r="D205" s="23"/>
      <c r="E205"/>
      <c r="F205"/>
      <c r="G205"/>
      <c r="H205" s="280"/>
      <c r="I205"/>
      <c r="J205" s="574"/>
      <c r="K205" s="419"/>
      <c r="L205" s="280"/>
      <c r="M205"/>
      <c r="N205" s="280"/>
      <c r="O205"/>
      <c r="P205" s="280"/>
      <c r="S205"/>
      <c r="T205"/>
    </row>
    <row r="206" spans="1:20" x14ac:dyDescent="0.45">
      <c r="A206" s="285"/>
      <c r="B206" s="285"/>
      <c r="C206" s="285"/>
      <c r="D206" s="23"/>
      <c r="E206"/>
      <c r="F206"/>
      <c r="G206"/>
      <c r="H206" s="280"/>
      <c r="I206"/>
      <c r="J206" s="574"/>
      <c r="K206" s="419"/>
      <c r="L206" s="280"/>
      <c r="M206"/>
      <c r="N206" s="280"/>
      <c r="O206"/>
      <c r="P206" s="280"/>
      <c r="S206"/>
      <c r="T206"/>
    </row>
    <row r="207" spans="1:20" x14ac:dyDescent="0.45">
      <c r="A207" s="285"/>
      <c r="B207" s="285"/>
      <c r="C207" s="285"/>
      <c r="D207" s="23"/>
      <c r="E207"/>
      <c r="F207"/>
      <c r="G207"/>
      <c r="H207" s="280"/>
      <c r="I207"/>
      <c r="J207" s="574"/>
      <c r="K207" s="419"/>
      <c r="L207" s="280"/>
      <c r="M207"/>
      <c r="N207" s="280"/>
      <c r="O207"/>
      <c r="P207" s="280"/>
      <c r="S207"/>
      <c r="T207"/>
    </row>
    <row r="208" spans="1:20" x14ac:dyDescent="0.45">
      <c r="A208" s="285"/>
      <c r="B208" s="285"/>
      <c r="C208" s="285"/>
      <c r="D208" s="23"/>
      <c r="E208"/>
      <c r="F208"/>
      <c r="G208"/>
      <c r="H208" s="280"/>
      <c r="I208"/>
      <c r="J208" s="574"/>
      <c r="K208" s="419"/>
      <c r="L208" s="280"/>
      <c r="M208"/>
      <c r="N208" s="280"/>
      <c r="O208"/>
      <c r="P208" s="280"/>
      <c r="S208"/>
      <c r="T208"/>
    </row>
    <row r="209" spans="1:20" x14ac:dyDescent="0.45">
      <c r="A209" s="285"/>
      <c r="B209" s="285"/>
      <c r="C209" s="285"/>
      <c r="D209" s="23"/>
      <c r="E209"/>
      <c r="F209"/>
      <c r="G209"/>
      <c r="H209" s="280"/>
      <c r="I209"/>
      <c r="J209" s="574"/>
      <c r="K209" s="419"/>
      <c r="L209" s="280"/>
      <c r="M209"/>
      <c r="N209" s="280"/>
      <c r="O209"/>
      <c r="P209" s="280"/>
      <c r="S209"/>
      <c r="T209"/>
    </row>
    <row r="210" spans="1:20" x14ac:dyDescent="0.45">
      <c r="A210" s="285"/>
      <c r="B210" s="285"/>
      <c r="C210" s="285"/>
      <c r="D210" s="23"/>
      <c r="E210"/>
      <c r="F210"/>
      <c r="G210"/>
      <c r="H210" s="280"/>
      <c r="I210"/>
      <c r="J210" s="574"/>
      <c r="K210" s="419"/>
      <c r="L210" s="280"/>
      <c r="M210"/>
      <c r="N210" s="280"/>
      <c r="O210"/>
      <c r="P210" s="280"/>
      <c r="S210"/>
      <c r="T210"/>
    </row>
    <row r="211" spans="1:20" x14ac:dyDescent="0.45">
      <c r="A211" s="285"/>
      <c r="B211" s="285"/>
      <c r="C211" s="285"/>
      <c r="D211" s="23"/>
      <c r="E211"/>
      <c r="F211"/>
      <c r="G211"/>
      <c r="H211" s="280"/>
      <c r="I211"/>
      <c r="J211" s="574"/>
      <c r="K211" s="419"/>
      <c r="L211" s="280"/>
      <c r="M211"/>
      <c r="N211" s="280"/>
      <c r="O211"/>
      <c r="P211" s="280"/>
      <c r="S211"/>
      <c r="T211"/>
    </row>
    <row r="212" spans="1:20" x14ac:dyDescent="0.45">
      <c r="A212" s="285"/>
      <c r="B212" s="285"/>
      <c r="C212" s="285"/>
      <c r="D212" s="23"/>
      <c r="E212"/>
      <c r="F212"/>
      <c r="G212"/>
      <c r="H212" s="280"/>
      <c r="I212"/>
      <c r="J212" s="574"/>
      <c r="K212" s="419"/>
      <c r="L212" s="280"/>
      <c r="M212"/>
      <c r="N212" s="280"/>
      <c r="O212"/>
      <c r="P212" s="280"/>
      <c r="S212"/>
      <c r="T212"/>
    </row>
    <row r="213" spans="1:20" x14ac:dyDescent="0.45">
      <c r="A213" s="285"/>
      <c r="B213" s="285"/>
      <c r="C213" s="285"/>
      <c r="D213" s="23"/>
      <c r="E213"/>
      <c r="F213"/>
      <c r="G213"/>
      <c r="H213" s="280"/>
      <c r="I213"/>
      <c r="J213" s="574"/>
      <c r="K213" s="419"/>
      <c r="L213" s="280"/>
      <c r="M213"/>
      <c r="N213" s="280"/>
      <c r="O213"/>
      <c r="P213" s="280"/>
      <c r="S213"/>
      <c r="T213"/>
    </row>
    <row r="214" spans="1:20" x14ac:dyDescent="0.45">
      <c r="A214" s="285"/>
      <c r="B214" s="285"/>
      <c r="C214" s="285"/>
      <c r="D214" s="23"/>
      <c r="E214"/>
      <c r="F214"/>
      <c r="G214"/>
      <c r="H214" s="280"/>
      <c r="I214"/>
      <c r="J214" s="574"/>
      <c r="K214" s="419"/>
      <c r="L214" s="280"/>
      <c r="M214"/>
      <c r="N214" s="280"/>
      <c r="O214"/>
      <c r="P214" s="280"/>
      <c r="S214"/>
      <c r="T214"/>
    </row>
    <row r="215" spans="1:20" x14ac:dyDescent="0.45">
      <c r="A215" s="285"/>
      <c r="B215" s="285"/>
      <c r="C215" s="285"/>
      <c r="D215" s="23"/>
      <c r="E215"/>
      <c r="F215"/>
      <c r="G215"/>
      <c r="H215" s="280"/>
      <c r="I215"/>
      <c r="J215" s="574"/>
      <c r="K215" s="419"/>
      <c r="L215" s="280"/>
      <c r="M215"/>
      <c r="N215" s="280"/>
      <c r="O215"/>
      <c r="P215" s="280"/>
      <c r="S215"/>
      <c r="T215"/>
    </row>
    <row r="216" spans="1:20" x14ac:dyDescent="0.45">
      <c r="A216" s="285"/>
      <c r="B216" s="285"/>
      <c r="C216" s="285"/>
      <c r="D216" s="23"/>
      <c r="E216"/>
      <c r="F216"/>
      <c r="G216"/>
      <c r="H216" s="280"/>
      <c r="I216"/>
      <c r="J216" s="574"/>
      <c r="K216" s="419"/>
      <c r="L216" s="280"/>
      <c r="M216"/>
      <c r="N216" s="280"/>
      <c r="O216"/>
      <c r="P216" s="280"/>
      <c r="S216"/>
      <c r="T216"/>
    </row>
    <row r="217" spans="1:20" x14ac:dyDescent="0.45">
      <c r="A217" s="285"/>
      <c r="B217" s="285"/>
      <c r="C217" s="285"/>
      <c r="D217" s="23"/>
      <c r="E217"/>
      <c r="F217"/>
      <c r="G217"/>
      <c r="H217" s="280"/>
      <c r="I217"/>
      <c r="J217" s="574"/>
      <c r="K217" s="419"/>
      <c r="L217" s="280"/>
      <c r="M217"/>
      <c r="N217" s="280"/>
      <c r="O217"/>
      <c r="P217" s="280"/>
      <c r="S217"/>
      <c r="T217"/>
    </row>
    <row r="218" spans="1:20" x14ac:dyDescent="0.45">
      <c r="A218" s="285"/>
      <c r="B218" s="285"/>
      <c r="C218" s="285"/>
      <c r="D218" s="23"/>
      <c r="E218"/>
      <c r="F218"/>
      <c r="G218"/>
      <c r="H218" s="280"/>
      <c r="I218"/>
      <c r="J218" s="574"/>
      <c r="K218" s="419"/>
      <c r="L218" s="280"/>
      <c r="M218"/>
      <c r="N218" s="280"/>
      <c r="O218"/>
      <c r="P218" s="280"/>
      <c r="S218"/>
      <c r="T218"/>
    </row>
    <row r="219" spans="1:20" x14ac:dyDescent="0.45">
      <c r="A219" s="285"/>
      <c r="B219" s="285"/>
      <c r="C219" s="285"/>
      <c r="D219" s="23"/>
      <c r="E219"/>
      <c r="F219"/>
      <c r="G219"/>
      <c r="H219" s="280"/>
      <c r="I219"/>
      <c r="J219" s="574"/>
      <c r="K219" s="419"/>
      <c r="L219" s="280"/>
      <c r="M219"/>
      <c r="N219" s="280"/>
      <c r="O219"/>
      <c r="P219" s="280"/>
      <c r="S219"/>
      <c r="T219"/>
    </row>
    <row r="220" spans="1:20" x14ac:dyDescent="0.45">
      <c r="A220" s="285"/>
      <c r="B220" s="285"/>
      <c r="C220" s="285"/>
      <c r="D220" s="23"/>
      <c r="E220"/>
      <c r="F220"/>
      <c r="G220"/>
      <c r="H220" s="280"/>
      <c r="I220"/>
      <c r="J220" s="574"/>
      <c r="K220" s="419"/>
      <c r="L220" s="280"/>
      <c r="M220"/>
      <c r="N220" s="280"/>
      <c r="O220"/>
      <c r="P220" s="280"/>
      <c r="S220"/>
      <c r="T220"/>
    </row>
    <row r="221" spans="1:20" x14ac:dyDescent="0.45">
      <c r="A221" s="285"/>
      <c r="B221" s="285"/>
      <c r="C221" s="285"/>
      <c r="D221" s="23"/>
      <c r="E221"/>
      <c r="F221"/>
      <c r="G221"/>
      <c r="H221" s="280"/>
      <c r="I221"/>
      <c r="J221" s="574"/>
      <c r="K221" s="419"/>
      <c r="L221" s="280"/>
      <c r="M221"/>
      <c r="N221" s="280"/>
      <c r="O221"/>
      <c r="P221" s="280"/>
      <c r="S221"/>
      <c r="T221"/>
    </row>
    <row r="222" spans="1:20" x14ac:dyDescent="0.45">
      <c r="A222" s="285"/>
      <c r="B222" s="285"/>
      <c r="C222" s="285"/>
      <c r="D222" s="23"/>
      <c r="E222"/>
      <c r="F222"/>
      <c r="G222"/>
      <c r="H222" s="280"/>
      <c r="I222"/>
      <c r="J222" s="574"/>
      <c r="K222" s="419"/>
      <c r="L222" s="280"/>
      <c r="M222"/>
      <c r="N222" s="280"/>
      <c r="O222"/>
      <c r="P222" s="280"/>
      <c r="S222"/>
      <c r="T222"/>
    </row>
    <row r="223" spans="1:20" x14ac:dyDescent="0.45">
      <c r="A223" s="285"/>
      <c r="B223" s="285"/>
      <c r="C223" s="285"/>
      <c r="D223" s="23"/>
      <c r="E223"/>
      <c r="F223"/>
      <c r="G223"/>
      <c r="H223" s="280"/>
      <c r="I223"/>
      <c r="J223" s="574"/>
      <c r="K223" s="419"/>
      <c r="L223" s="280"/>
      <c r="M223"/>
      <c r="N223" s="280"/>
      <c r="O223"/>
      <c r="P223" s="280"/>
      <c r="S223"/>
      <c r="T223"/>
    </row>
    <row r="224" spans="1:20" x14ac:dyDescent="0.45">
      <c r="A224" s="285"/>
      <c r="B224" s="285"/>
      <c r="C224" s="285"/>
      <c r="D224" s="23"/>
      <c r="E224"/>
      <c r="F224"/>
      <c r="G224"/>
      <c r="H224" s="280"/>
      <c r="I224"/>
      <c r="J224" s="574"/>
      <c r="K224" s="419"/>
      <c r="L224" s="280"/>
      <c r="M224"/>
      <c r="N224" s="280"/>
      <c r="O224"/>
      <c r="P224" s="280"/>
      <c r="S224"/>
      <c r="T224"/>
    </row>
    <row r="225" spans="1:20" x14ac:dyDescent="0.45">
      <c r="A225" s="285"/>
      <c r="B225" s="285"/>
      <c r="C225" s="285"/>
      <c r="D225" s="23"/>
      <c r="E225"/>
      <c r="F225"/>
      <c r="G225"/>
      <c r="H225" s="280"/>
      <c r="I225"/>
      <c r="J225" s="574"/>
      <c r="K225" s="419"/>
      <c r="L225" s="280"/>
      <c r="M225"/>
      <c r="N225" s="280"/>
      <c r="O225"/>
      <c r="P225" s="280"/>
      <c r="S225"/>
      <c r="T225"/>
    </row>
    <row r="226" spans="1:20" x14ac:dyDescent="0.45">
      <c r="A226" s="285"/>
      <c r="B226" s="285"/>
      <c r="C226" s="285"/>
      <c r="D226" s="23"/>
      <c r="E226"/>
      <c r="F226"/>
      <c r="G226"/>
      <c r="H226" s="280"/>
      <c r="I226"/>
      <c r="J226" s="574"/>
      <c r="K226" s="419"/>
      <c r="L226" s="280"/>
      <c r="M226"/>
      <c r="N226" s="280"/>
      <c r="O226"/>
      <c r="P226" s="280"/>
      <c r="S226"/>
      <c r="T226"/>
    </row>
    <row r="227" spans="1:20" x14ac:dyDescent="0.45">
      <c r="A227" s="285"/>
      <c r="B227" s="285"/>
      <c r="C227" s="285"/>
      <c r="D227" s="23"/>
      <c r="E227"/>
      <c r="F227"/>
      <c r="G227"/>
      <c r="H227" s="280"/>
      <c r="I227"/>
      <c r="J227" s="574"/>
      <c r="K227" s="419"/>
      <c r="L227" s="280"/>
      <c r="M227"/>
      <c r="N227" s="280"/>
      <c r="O227"/>
      <c r="P227" s="280"/>
      <c r="S227"/>
      <c r="T227"/>
    </row>
    <row r="228" spans="1:20" x14ac:dyDescent="0.45">
      <c r="A228" s="285"/>
      <c r="B228" s="285"/>
      <c r="C228" s="285"/>
      <c r="D228" s="23"/>
      <c r="E228"/>
      <c r="F228"/>
      <c r="G228"/>
      <c r="H228" s="280"/>
      <c r="I228"/>
      <c r="J228" s="574"/>
      <c r="K228" s="419"/>
      <c r="L228" s="280"/>
      <c r="M228"/>
      <c r="N228" s="280"/>
      <c r="O228"/>
      <c r="P228" s="280"/>
      <c r="S228"/>
      <c r="T228"/>
    </row>
    <row r="229" spans="1:20" x14ac:dyDescent="0.45">
      <c r="A229" s="285"/>
      <c r="B229" s="285"/>
      <c r="C229" s="285"/>
      <c r="D229" s="23"/>
      <c r="E229"/>
      <c r="F229"/>
      <c r="G229"/>
      <c r="H229" s="280"/>
      <c r="I229"/>
      <c r="J229" s="574"/>
      <c r="K229" s="419"/>
      <c r="L229" s="280"/>
      <c r="M229"/>
      <c r="N229" s="280"/>
      <c r="O229"/>
      <c r="P229" s="280"/>
      <c r="S229"/>
      <c r="T229"/>
    </row>
    <row r="230" spans="1:20" x14ac:dyDescent="0.45">
      <c r="A230" s="285"/>
      <c r="B230" s="285"/>
      <c r="C230" s="285"/>
      <c r="D230" s="23"/>
      <c r="E230"/>
      <c r="F230"/>
      <c r="G230"/>
      <c r="H230" s="280"/>
      <c r="I230"/>
      <c r="J230" s="574"/>
      <c r="K230" s="419"/>
      <c r="L230" s="280"/>
      <c r="M230"/>
      <c r="N230" s="280"/>
      <c r="O230"/>
      <c r="P230" s="280"/>
      <c r="S230"/>
      <c r="T230"/>
    </row>
    <row r="231" spans="1:20" x14ac:dyDescent="0.45">
      <c r="A231" s="285"/>
      <c r="B231" s="285"/>
      <c r="C231" s="285"/>
      <c r="D231" s="23"/>
      <c r="E231"/>
      <c r="F231"/>
      <c r="G231"/>
      <c r="H231" s="280"/>
      <c r="I231"/>
      <c r="J231" s="574"/>
      <c r="K231" s="419"/>
      <c r="L231" s="280"/>
      <c r="M231"/>
      <c r="N231" s="280"/>
      <c r="O231"/>
      <c r="P231" s="280"/>
      <c r="S231"/>
      <c r="T231"/>
    </row>
    <row r="232" spans="1:20" x14ac:dyDescent="0.45">
      <c r="A232" s="285"/>
      <c r="B232" s="285"/>
      <c r="C232" s="285"/>
      <c r="D232" s="23"/>
      <c r="E232"/>
      <c r="F232"/>
      <c r="G232"/>
      <c r="H232" s="280"/>
      <c r="I232"/>
      <c r="J232" s="574"/>
      <c r="K232" s="419"/>
      <c r="L232" s="280"/>
      <c r="M232"/>
      <c r="N232" s="280"/>
      <c r="O232"/>
      <c r="P232" s="280"/>
      <c r="S232"/>
      <c r="T232"/>
    </row>
    <row r="233" spans="1:20" x14ac:dyDescent="0.45">
      <c r="A233" s="285"/>
      <c r="B233" s="285"/>
      <c r="C233" s="285"/>
      <c r="D233" s="23"/>
      <c r="E233"/>
      <c r="F233"/>
      <c r="G233"/>
      <c r="H233" s="280"/>
      <c r="I233"/>
      <c r="J233" s="574"/>
      <c r="K233" s="419"/>
      <c r="L233" s="280"/>
      <c r="M233"/>
      <c r="N233" s="280"/>
      <c r="O233"/>
      <c r="P233" s="280"/>
      <c r="S233"/>
      <c r="T233"/>
    </row>
    <row r="234" spans="1:20" x14ac:dyDescent="0.45">
      <c r="A234" s="285"/>
      <c r="B234" s="285"/>
      <c r="C234" s="285"/>
      <c r="D234" s="23"/>
      <c r="E234"/>
      <c r="F234"/>
      <c r="G234"/>
      <c r="H234" s="280"/>
      <c r="I234"/>
      <c r="J234" s="574"/>
      <c r="K234" s="419"/>
      <c r="L234" s="280"/>
      <c r="M234"/>
      <c r="N234" s="280"/>
      <c r="O234"/>
      <c r="P234" s="280"/>
      <c r="S234"/>
      <c r="T234"/>
    </row>
    <row r="235" spans="1:20" x14ac:dyDescent="0.45">
      <c r="A235" s="285"/>
      <c r="B235" s="285"/>
      <c r="C235" s="285"/>
      <c r="D235" s="23"/>
      <c r="E235"/>
      <c r="F235"/>
      <c r="G235"/>
      <c r="H235" s="280"/>
      <c r="I235"/>
      <c r="J235" s="574"/>
      <c r="K235" s="419"/>
      <c r="L235" s="280"/>
      <c r="M235"/>
      <c r="N235" s="280"/>
      <c r="O235"/>
      <c r="P235" s="280"/>
      <c r="S235"/>
      <c r="T235"/>
    </row>
    <row r="236" spans="1:20" x14ac:dyDescent="0.45">
      <c r="A236" s="285"/>
      <c r="B236" s="285"/>
      <c r="C236" s="285"/>
      <c r="D236" s="23"/>
      <c r="E236"/>
      <c r="F236"/>
      <c r="G236"/>
      <c r="H236" s="280"/>
      <c r="I236"/>
      <c r="J236" s="574"/>
      <c r="K236" s="419"/>
      <c r="L236" s="280"/>
      <c r="M236"/>
      <c r="N236" s="280"/>
      <c r="O236"/>
      <c r="P236" s="280"/>
      <c r="S236"/>
      <c r="T236"/>
    </row>
    <row r="237" spans="1:20" x14ac:dyDescent="0.45">
      <c r="A237" s="285"/>
      <c r="B237" s="285"/>
      <c r="C237" s="285"/>
      <c r="D237" s="23"/>
      <c r="E237"/>
      <c r="F237"/>
      <c r="G237"/>
      <c r="H237" s="280"/>
      <c r="I237"/>
      <c r="J237" s="574"/>
      <c r="K237" s="419"/>
      <c r="L237" s="280"/>
      <c r="M237"/>
      <c r="N237" s="280"/>
      <c r="O237"/>
      <c r="P237" s="280"/>
      <c r="S237"/>
      <c r="T237"/>
    </row>
    <row r="238" spans="1:20" x14ac:dyDescent="0.45">
      <c r="A238" s="285"/>
      <c r="B238" s="285"/>
      <c r="C238" s="285"/>
      <c r="D238" s="23"/>
      <c r="E238"/>
      <c r="F238"/>
      <c r="G238"/>
      <c r="H238" s="280"/>
      <c r="I238"/>
      <c r="J238" s="574"/>
      <c r="K238" s="419"/>
      <c r="L238" s="280"/>
      <c r="M238"/>
      <c r="N238" s="280"/>
      <c r="O238"/>
      <c r="P238" s="280"/>
      <c r="S238"/>
      <c r="T238"/>
    </row>
    <row r="239" spans="1:20" x14ac:dyDescent="0.45">
      <c r="A239" s="285"/>
      <c r="B239" s="285"/>
      <c r="C239" s="285"/>
      <c r="D239" s="23"/>
      <c r="E239"/>
      <c r="F239"/>
      <c r="G239"/>
      <c r="H239" s="280"/>
      <c r="I239"/>
      <c r="J239" s="574"/>
      <c r="K239" s="419"/>
      <c r="L239" s="280"/>
      <c r="M239"/>
      <c r="N239" s="280"/>
      <c r="O239"/>
      <c r="P239" s="280"/>
      <c r="S239"/>
      <c r="T239"/>
    </row>
    <row r="240" spans="1:20" x14ac:dyDescent="0.45">
      <c r="A240" s="285"/>
      <c r="B240" s="285"/>
      <c r="C240" s="285"/>
      <c r="D240" s="23"/>
      <c r="E240"/>
      <c r="F240"/>
      <c r="G240"/>
      <c r="H240" s="280"/>
      <c r="I240"/>
      <c r="J240" s="574"/>
      <c r="K240" s="419"/>
      <c r="L240" s="280"/>
      <c r="M240"/>
      <c r="N240" s="280"/>
      <c r="O240"/>
      <c r="P240" s="280"/>
      <c r="S240"/>
      <c r="T240"/>
    </row>
    <row r="241" spans="1:20" x14ac:dyDescent="0.45">
      <c r="A241" s="285"/>
      <c r="B241" s="285"/>
      <c r="C241" s="285"/>
      <c r="D241" s="23"/>
      <c r="E241"/>
      <c r="F241"/>
      <c r="G241"/>
      <c r="H241" s="280"/>
      <c r="I241"/>
      <c r="J241" s="574"/>
      <c r="K241" s="419"/>
      <c r="L241" s="280"/>
      <c r="M241"/>
      <c r="N241" s="280"/>
      <c r="O241"/>
      <c r="P241" s="280"/>
      <c r="S241"/>
      <c r="T241"/>
    </row>
    <row r="242" spans="1:20" x14ac:dyDescent="0.45">
      <c r="A242" s="285"/>
      <c r="B242" s="285"/>
      <c r="C242" s="285"/>
      <c r="D242" s="23"/>
      <c r="E242"/>
      <c r="F242"/>
      <c r="G242"/>
      <c r="H242" s="280"/>
      <c r="I242"/>
      <c r="J242" s="574"/>
      <c r="K242" s="419"/>
      <c r="L242" s="280"/>
      <c r="M242"/>
      <c r="N242" s="280"/>
      <c r="O242"/>
      <c r="P242" s="280"/>
      <c r="S242"/>
      <c r="T242"/>
    </row>
    <row r="243" spans="1:20" x14ac:dyDescent="0.45">
      <c r="A243" s="285"/>
      <c r="B243" s="285"/>
      <c r="C243" s="285"/>
      <c r="D243" s="23"/>
      <c r="E243"/>
      <c r="F243"/>
      <c r="G243"/>
      <c r="H243" s="280"/>
      <c r="I243"/>
      <c r="J243" s="574"/>
      <c r="K243" s="419"/>
      <c r="L243" s="280"/>
      <c r="M243"/>
      <c r="N243" s="280"/>
      <c r="O243"/>
      <c r="P243" s="280"/>
      <c r="S243"/>
      <c r="T243"/>
    </row>
    <row r="244" spans="1:20" x14ac:dyDescent="0.45">
      <c r="A244" s="285"/>
      <c r="B244" s="285"/>
      <c r="C244" s="285"/>
      <c r="D244" s="23"/>
      <c r="E244"/>
      <c r="F244"/>
      <c r="G244"/>
      <c r="H244" s="280"/>
      <c r="I244"/>
      <c r="J244" s="574"/>
      <c r="K244" s="419"/>
      <c r="L244" s="280"/>
      <c r="M244"/>
      <c r="N244" s="280"/>
      <c r="O244"/>
      <c r="P244" s="280"/>
      <c r="S244"/>
      <c r="T244"/>
    </row>
    <row r="245" spans="1:20" x14ac:dyDescent="0.45">
      <c r="A245" s="285"/>
      <c r="B245" s="285"/>
      <c r="C245" s="285"/>
      <c r="D245" s="23"/>
      <c r="E245"/>
      <c r="F245"/>
      <c r="G245"/>
      <c r="H245" s="280"/>
      <c r="I245"/>
      <c r="J245" s="574"/>
      <c r="K245" s="419"/>
      <c r="L245" s="280"/>
      <c r="M245"/>
      <c r="N245" s="280"/>
      <c r="O245"/>
      <c r="P245" s="280"/>
      <c r="S245"/>
      <c r="T245"/>
    </row>
    <row r="246" spans="1:20" x14ac:dyDescent="0.45">
      <c r="A246" s="285"/>
      <c r="B246" s="285"/>
      <c r="C246" s="285"/>
      <c r="D246" s="23"/>
      <c r="E246"/>
      <c r="F246"/>
      <c r="G246"/>
      <c r="H246" s="280"/>
      <c r="I246"/>
      <c r="J246" s="574"/>
      <c r="K246" s="419"/>
      <c r="L246" s="280"/>
      <c r="M246"/>
      <c r="N246" s="280"/>
      <c r="O246"/>
      <c r="P246" s="280"/>
      <c r="S246"/>
      <c r="T246"/>
    </row>
    <row r="247" spans="1:20" x14ac:dyDescent="0.45">
      <c r="A247" s="285"/>
      <c r="B247" s="285"/>
      <c r="C247" s="285"/>
      <c r="D247" s="23"/>
      <c r="E247"/>
      <c r="F247"/>
      <c r="G247"/>
      <c r="H247" s="280"/>
      <c r="I247"/>
      <c r="J247" s="574"/>
      <c r="K247" s="419"/>
      <c r="L247" s="280"/>
      <c r="M247"/>
      <c r="N247" s="280"/>
      <c r="O247"/>
      <c r="P247" s="280"/>
      <c r="S247"/>
      <c r="T247"/>
    </row>
    <row r="248" spans="1:20" x14ac:dyDescent="0.45">
      <c r="A248" s="285"/>
      <c r="B248" s="285"/>
      <c r="C248" s="285"/>
      <c r="D248" s="23"/>
      <c r="E248"/>
      <c r="F248"/>
      <c r="G248"/>
      <c r="H248" s="280"/>
      <c r="I248"/>
      <c r="J248" s="574"/>
      <c r="K248" s="419"/>
      <c r="L248" s="280"/>
      <c r="M248"/>
      <c r="N248" s="280"/>
      <c r="O248"/>
      <c r="P248" s="280"/>
      <c r="S248"/>
      <c r="T248"/>
    </row>
    <row r="249" spans="1:20" x14ac:dyDescent="0.45">
      <c r="A249" s="285"/>
      <c r="B249" s="285"/>
      <c r="C249" s="285"/>
      <c r="D249" s="23"/>
      <c r="E249"/>
      <c r="F249"/>
      <c r="G249"/>
      <c r="H249" s="280"/>
      <c r="I249"/>
      <c r="J249" s="574"/>
      <c r="K249" s="419"/>
      <c r="L249" s="280"/>
      <c r="M249"/>
      <c r="N249" s="280"/>
      <c r="O249"/>
      <c r="P249" s="280"/>
      <c r="S249"/>
      <c r="T249"/>
    </row>
    <row r="250" spans="1:20" x14ac:dyDescent="0.45">
      <c r="A250" s="285"/>
      <c r="B250" s="285"/>
      <c r="C250" s="285"/>
      <c r="D250" s="23"/>
      <c r="E250"/>
      <c r="F250"/>
      <c r="G250"/>
      <c r="H250" s="280"/>
      <c r="I250"/>
      <c r="J250" s="574"/>
      <c r="K250" s="419"/>
      <c r="L250" s="280"/>
      <c r="M250"/>
      <c r="N250" s="280"/>
      <c r="O250"/>
      <c r="P250" s="280"/>
      <c r="S250"/>
      <c r="T250"/>
    </row>
    <row r="251" spans="1:20" x14ac:dyDescent="0.45">
      <c r="A251" s="285"/>
      <c r="B251" s="285"/>
      <c r="C251" s="285"/>
      <c r="D251" s="23"/>
      <c r="E251"/>
      <c r="F251"/>
      <c r="G251"/>
      <c r="H251" s="280"/>
      <c r="I251"/>
      <c r="J251" s="574"/>
      <c r="K251" s="419"/>
      <c r="L251" s="280"/>
      <c r="M251"/>
      <c r="N251" s="280"/>
      <c r="O251"/>
      <c r="P251" s="280"/>
      <c r="S251"/>
      <c r="T251"/>
    </row>
    <row r="252" spans="1:20" x14ac:dyDescent="0.45">
      <c r="A252" s="285"/>
      <c r="B252" s="285"/>
      <c r="C252" s="285"/>
      <c r="D252" s="23"/>
      <c r="E252"/>
      <c r="F252"/>
      <c r="G252"/>
      <c r="H252" s="280"/>
      <c r="I252"/>
      <c r="J252" s="574"/>
      <c r="K252" s="419"/>
      <c r="L252" s="280"/>
      <c r="M252"/>
      <c r="N252" s="280"/>
      <c r="O252"/>
      <c r="P252" s="280"/>
      <c r="S252"/>
      <c r="T252"/>
    </row>
    <row r="253" spans="1:20" x14ac:dyDescent="0.45">
      <c r="A253" s="285"/>
      <c r="B253" s="285"/>
      <c r="C253" s="285"/>
      <c r="D253" s="23"/>
      <c r="E253"/>
      <c r="F253"/>
      <c r="G253"/>
      <c r="H253" s="280"/>
      <c r="I253"/>
      <c r="J253" s="574"/>
      <c r="K253" s="419"/>
      <c r="L253" s="280"/>
      <c r="M253"/>
      <c r="N253" s="280"/>
      <c r="O253"/>
      <c r="P253" s="280"/>
      <c r="S253"/>
      <c r="T253"/>
    </row>
    <row r="254" spans="1:20" x14ac:dyDescent="0.45">
      <c r="A254" s="285"/>
      <c r="B254" s="285"/>
      <c r="C254" s="285"/>
      <c r="D254" s="23"/>
      <c r="E254"/>
      <c r="F254"/>
      <c r="G254"/>
      <c r="H254" s="280"/>
      <c r="I254"/>
      <c r="J254" s="574"/>
      <c r="K254" s="419"/>
      <c r="L254" s="280"/>
      <c r="M254"/>
      <c r="N254" s="280"/>
      <c r="O254"/>
      <c r="P254" s="280"/>
      <c r="S254"/>
      <c r="T254"/>
    </row>
    <row r="255" spans="1:20" x14ac:dyDescent="0.45">
      <c r="A255" s="285"/>
      <c r="B255" s="285"/>
      <c r="C255" s="285"/>
      <c r="D255" s="23"/>
      <c r="E255"/>
      <c r="F255"/>
      <c r="G255"/>
      <c r="H255" s="280"/>
      <c r="I255"/>
      <c r="J255" s="574"/>
      <c r="K255" s="419"/>
      <c r="L255" s="280"/>
      <c r="M255"/>
      <c r="N255" s="280"/>
      <c r="O255"/>
      <c r="P255" s="280"/>
      <c r="S255"/>
      <c r="T255"/>
    </row>
    <row r="256" spans="1:20" x14ac:dyDescent="0.45">
      <c r="A256" s="285"/>
      <c r="B256" s="285"/>
      <c r="C256" s="285"/>
      <c r="D256" s="23"/>
      <c r="E256"/>
      <c r="F256"/>
      <c r="G256"/>
      <c r="H256" s="280"/>
      <c r="I256"/>
      <c r="J256" s="574"/>
      <c r="K256" s="419"/>
      <c r="L256" s="280"/>
      <c r="M256"/>
      <c r="N256" s="280"/>
      <c r="O256"/>
      <c r="P256" s="280"/>
      <c r="S256"/>
      <c r="T256"/>
    </row>
    <row r="257" spans="1:20" x14ac:dyDescent="0.45">
      <c r="A257" s="285"/>
      <c r="B257" s="285"/>
      <c r="C257" s="285"/>
      <c r="D257" s="23"/>
      <c r="E257"/>
      <c r="F257"/>
      <c r="G257"/>
      <c r="H257" s="280"/>
      <c r="I257"/>
      <c r="J257" s="574"/>
      <c r="K257" s="419"/>
      <c r="L257" s="280"/>
      <c r="M257"/>
      <c r="N257" s="280"/>
      <c r="O257"/>
      <c r="P257" s="280"/>
      <c r="S257"/>
      <c r="T257"/>
    </row>
    <row r="258" spans="1:20" x14ac:dyDescent="0.45">
      <c r="A258" s="285"/>
      <c r="B258" s="285"/>
      <c r="C258" s="285"/>
      <c r="D258" s="23"/>
      <c r="E258"/>
      <c r="F258"/>
      <c r="G258"/>
      <c r="H258" s="280"/>
      <c r="I258"/>
      <c r="J258" s="574"/>
      <c r="K258" s="419"/>
      <c r="L258" s="280"/>
      <c r="M258"/>
      <c r="N258" s="280"/>
      <c r="O258"/>
      <c r="P258" s="280"/>
      <c r="S258"/>
      <c r="T258"/>
    </row>
    <row r="259" spans="1:20" x14ac:dyDescent="0.45">
      <c r="A259" s="285"/>
      <c r="B259" s="285"/>
      <c r="C259" s="285"/>
      <c r="D259" s="23"/>
      <c r="E259"/>
      <c r="F259"/>
      <c r="G259"/>
      <c r="H259" s="280"/>
      <c r="I259"/>
      <c r="J259" s="574"/>
      <c r="K259" s="419"/>
      <c r="L259" s="280"/>
      <c r="M259"/>
      <c r="N259" s="280"/>
      <c r="O259"/>
      <c r="P259" s="280"/>
      <c r="S259"/>
      <c r="T259"/>
    </row>
    <row r="260" spans="1:20" x14ac:dyDescent="0.45">
      <c r="A260" s="285"/>
      <c r="B260" s="285"/>
      <c r="C260" s="285"/>
      <c r="D260" s="23"/>
      <c r="E260"/>
      <c r="F260"/>
      <c r="G260"/>
      <c r="H260" s="280"/>
      <c r="I260"/>
      <c r="J260" s="574"/>
      <c r="K260" s="419"/>
      <c r="L260" s="280"/>
      <c r="M260"/>
      <c r="N260" s="280"/>
      <c r="O260"/>
      <c r="P260" s="280"/>
      <c r="S260"/>
      <c r="T260"/>
    </row>
    <row r="261" spans="1:20" x14ac:dyDescent="0.45">
      <c r="A261" s="285"/>
      <c r="B261" s="285"/>
      <c r="C261" s="285"/>
      <c r="D261" s="23"/>
      <c r="E261"/>
      <c r="F261"/>
      <c r="G261"/>
      <c r="H261" s="280"/>
      <c r="I261"/>
      <c r="J261" s="574"/>
      <c r="K261" s="419"/>
      <c r="L261" s="280"/>
      <c r="M261"/>
      <c r="N261" s="280"/>
      <c r="O261"/>
      <c r="P261" s="280"/>
      <c r="S261"/>
      <c r="T261"/>
    </row>
    <row r="262" spans="1:20" x14ac:dyDescent="0.45">
      <c r="A262" s="285"/>
      <c r="B262" s="285"/>
      <c r="C262" s="285"/>
      <c r="D262" s="23"/>
      <c r="E262"/>
      <c r="F262"/>
      <c r="G262"/>
      <c r="H262" s="280"/>
      <c r="I262"/>
      <c r="J262" s="574"/>
      <c r="K262" s="419"/>
      <c r="L262" s="280"/>
      <c r="M262"/>
      <c r="N262" s="280"/>
      <c r="O262"/>
      <c r="P262" s="280"/>
      <c r="S262"/>
      <c r="T262"/>
    </row>
    <row r="263" spans="1:20" x14ac:dyDescent="0.45">
      <c r="A263" s="285"/>
      <c r="B263" s="285"/>
      <c r="C263" s="285"/>
      <c r="D263" s="23"/>
      <c r="E263"/>
      <c r="F263"/>
      <c r="G263"/>
      <c r="H263" s="280"/>
      <c r="I263"/>
      <c r="J263" s="574"/>
      <c r="K263" s="419"/>
      <c r="L263" s="280"/>
      <c r="M263"/>
      <c r="N263" s="280"/>
      <c r="O263"/>
      <c r="P263" s="280"/>
      <c r="S263"/>
      <c r="T263"/>
    </row>
    <row r="264" spans="1:20" x14ac:dyDescent="0.45">
      <c r="A264" s="285"/>
      <c r="B264" s="285"/>
      <c r="C264" s="285"/>
      <c r="D264" s="23"/>
      <c r="E264"/>
      <c r="F264"/>
      <c r="G264"/>
      <c r="H264" s="280"/>
      <c r="I264"/>
      <c r="J264" s="574"/>
      <c r="K264" s="419"/>
      <c r="L264" s="280"/>
      <c r="M264"/>
      <c r="N264" s="280"/>
      <c r="O264"/>
      <c r="P264" s="280"/>
      <c r="S264"/>
      <c r="T264"/>
    </row>
    <row r="265" spans="1:20" x14ac:dyDescent="0.45">
      <c r="A265" s="285"/>
      <c r="B265" s="285"/>
      <c r="C265" s="285"/>
      <c r="D265" s="23"/>
      <c r="E265"/>
      <c r="F265"/>
      <c r="G265"/>
      <c r="H265" s="280"/>
      <c r="I265"/>
      <c r="J265" s="574"/>
      <c r="K265" s="419"/>
      <c r="L265" s="280"/>
      <c r="M265"/>
      <c r="N265" s="280"/>
      <c r="O265"/>
      <c r="P265" s="280"/>
      <c r="S265"/>
      <c r="T265"/>
    </row>
    <row r="266" spans="1:20" x14ac:dyDescent="0.45">
      <c r="A266" s="285"/>
      <c r="B266" s="285"/>
      <c r="C266" s="285"/>
      <c r="D266" s="23"/>
      <c r="E266"/>
      <c r="F266"/>
      <c r="G266"/>
      <c r="H266" s="280"/>
      <c r="I266"/>
      <c r="J266" s="574"/>
      <c r="K266" s="419"/>
      <c r="L266" s="280"/>
      <c r="M266"/>
      <c r="N266" s="280"/>
      <c r="O266"/>
      <c r="P266" s="280"/>
      <c r="S266"/>
      <c r="T266"/>
    </row>
    <row r="267" spans="1:20" x14ac:dyDescent="0.45">
      <c r="A267" s="285"/>
      <c r="B267" s="285"/>
      <c r="C267" s="285"/>
      <c r="D267" s="23"/>
      <c r="E267"/>
      <c r="F267"/>
      <c r="G267"/>
      <c r="H267" s="280"/>
      <c r="I267"/>
      <c r="J267" s="574"/>
      <c r="K267" s="419"/>
      <c r="L267" s="280"/>
      <c r="M267"/>
      <c r="N267" s="280"/>
      <c r="O267"/>
      <c r="P267" s="280"/>
      <c r="S267"/>
      <c r="T267"/>
    </row>
    <row r="268" spans="1:20" x14ac:dyDescent="0.45">
      <c r="A268" s="285"/>
      <c r="B268" s="285"/>
      <c r="C268" s="285"/>
      <c r="D268" s="23"/>
      <c r="E268"/>
      <c r="F268"/>
      <c r="G268"/>
      <c r="H268" s="280"/>
      <c r="I268"/>
      <c r="J268" s="574"/>
      <c r="K268" s="419"/>
      <c r="L268" s="280"/>
      <c r="M268"/>
      <c r="N268" s="280"/>
      <c r="O268"/>
      <c r="P268" s="280"/>
      <c r="S268"/>
      <c r="T268"/>
    </row>
    <row r="269" spans="1:20" x14ac:dyDescent="0.45">
      <c r="A269" s="285"/>
      <c r="B269" s="285"/>
      <c r="C269" s="285"/>
      <c r="D269" s="23"/>
      <c r="E269"/>
      <c r="F269"/>
      <c r="G269"/>
      <c r="H269" s="280"/>
      <c r="I269"/>
      <c r="J269" s="574"/>
      <c r="K269" s="419"/>
      <c r="L269" s="280"/>
      <c r="M269"/>
      <c r="N269" s="280"/>
      <c r="O269"/>
      <c r="P269" s="280"/>
      <c r="S269"/>
      <c r="T269"/>
    </row>
    <row r="270" spans="1:20" x14ac:dyDescent="0.45">
      <c r="A270" s="285"/>
      <c r="B270" s="285"/>
      <c r="C270" s="285"/>
      <c r="D270" s="23"/>
      <c r="E270"/>
      <c r="F270"/>
      <c r="G270"/>
      <c r="H270" s="280"/>
      <c r="I270"/>
      <c r="J270" s="574"/>
      <c r="K270" s="419"/>
      <c r="L270" s="280"/>
      <c r="M270"/>
      <c r="N270" s="280"/>
      <c r="O270"/>
      <c r="P270" s="280"/>
      <c r="S270"/>
      <c r="T270"/>
    </row>
    <row r="271" spans="1:20" x14ac:dyDescent="0.45">
      <c r="A271" s="285"/>
      <c r="B271" s="285"/>
      <c r="C271" s="285"/>
      <c r="D271" s="23"/>
      <c r="E271"/>
      <c r="F271"/>
      <c r="G271"/>
      <c r="H271" s="280"/>
      <c r="I271"/>
      <c r="J271" s="574"/>
      <c r="K271" s="419"/>
      <c r="L271" s="280"/>
      <c r="M271"/>
      <c r="N271" s="280"/>
      <c r="O271"/>
      <c r="P271" s="280"/>
      <c r="S271"/>
      <c r="T271"/>
    </row>
    <row r="272" spans="1:20" x14ac:dyDescent="0.45">
      <c r="A272" s="285"/>
      <c r="B272" s="285"/>
      <c r="C272" s="285"/>
      <c r="D272" s="23"/>
      <c r="E272"/>
      <c r="F272"/>
      <c r="G272"/>
      <c r="H272" s="280"/>
      <c r="I272"/>
      <c r="J272" s="574"/>
      <c r="K272" s="419"/>
      <c r="L272" s="280"/>
      <c r="M272"/>
      <c r="N272" s="280"/>
      <c r="O272"/>
      <c r="P272" s="280"/>
      <c r="S272"/>
      <c r="T272"/>
    </row>
    <row r="273" spans="1:20" x14ac:dyDescent="0.45">
      <c r="A273" s="285"/>
      <c r="B273" s="285"/>
      <c r="C273" s="285"/>
      <c r="D273" s="23"/>
      <c r="E273"/>
      <c r="F273"/>
      <c r="G273"/>
      <c r="H273" s="280"/>
      <c r="I273"/>
      <c r="J273" s="574"/>
      <c r="K273" s="419"/>
      <c r="L273" s="280"/>
      <c r="M273"/>
      <c r="N273" s="280"/>
      <c r="O273"/>
      <c r="P273" s="280"/>
      <c r="S273"/>
      <c r="T273"/>
    </row>
    <row r="274" spans="1:20" x14ac:dyDescent="0.45">
      <c r="A274" s="285"/>
      <c r="B274" s="285"/>
      <c r="C274" s="285"/>
      <c r="D274" s="23"/>
      <c r="E274"/>
      <c r="F274"/>
      <c r="G274"/>
      <c r="H274" s="280"/>
      <c r="I274"/>
      <c r="J274" s="574"/>
      <c r="K274" s="419"/>
      <c r="L274" s="280"/>
      <c r="M274"/>
      <c r="N274" s="280"/>
      <c r="O274"/>
      <c r="P274" s="280"/>
      <c r="S274"/>
      <c r="T274"/>
    </row>
    <row r="275" spans="1:20" x14ac:dyDescent="0.45">
      <c r="A275" s="285"/>
      <c r="B275" s="285"/>
      <c r="C275" s="285"/>
      <c r="D275" s="23"/>
      <c r="E275"/>
      <c r="F275"/>
      <c r="G275"/>
      <c r="H275" s="280"/>
      <c r="I275"/>
      <c r="J275" s="574"/>
      <c r="K275" s="419"/>
      <c r="L275" s="280"/>
      <c r="M275"/>
      <c r="N275" s="280"/>
      <c r="O275"/>
      <c r="P275" s="280"/>
      <c r="S275"/>
      <c r="T275"/>
    </row>
    <row r="276" spans="1:20" x14ac:dyDescent="0.45">
      <c r="A276" s="285"/>
      <c r="B276" s="285"/>
      <c r="C276" s="285"/>
      <c r="D276" s="23"/>
      <c r="E276"/>
      <c r="F276"/>
      <c r="G276"/>
      <c r="H276" s="280"/>
      <c r="I276"/>
      <c r="J276" s="574"/>
      <c r="K276" s="419"/>
      <c r="L276" s="280"/>
      <c r="M276"/>
      <c r="N276" s="280"/>
      <c r="O276"/>
      <c r="P276" s="280"/>
      <c r="S276"/>
      <c r="T276"/>
    </row>
    <row r="277" spans="1:20" x14ac:dyDescent="0.45">
      <c r="A277" s="285"/>
      <c r="B277" s="285"/>
      <c r="C277" s="285"/>
      <c r="D277" s="23"/>
      <c r="E277"/>
      <c r="F277"/>
      <c r="G277"/>
      <c r="H277" s="280"/>
      <c r="I277"/>
      <c r="J277" s="574"/>
      <c r="K277" s="419"/>
      <c r="L277" s="280"/>
      <c r="M277"/>
      <c r="N277" s="280"/>
      <c r="O277"/>
      <c r="P277" s="280"/>
      <c r="S277"/>
      <c r="T277"/>
    </row>
    <row r="278" spans="1:20" x14ac:dyDescent="0.45">
      <c r="A278" s="285"/>
      <c r="B278" s="285"/>
      <c r="C278" s="285"/>
      <c r="D278" s="23"/>
      <c r="E278"/>
      <c r="F278"/>
      <c r="G278"/>
      <c r="H278" s="280"/>
      <c r="I278"/>
      <c r="J278" s="574"/>
      <c r="K278" s="419"/>
      <c r="L278" s="280"/>
      <c r="M278"/>
      <c r="N278" s="280"/>
      <c r="O278"/>
      <c r="P278" s="280"/>
      <c r="S278"/>
      <c r="T278"/>
    </row>
    <row r="279" spans="1:20" x14ac:dyDescent="0.45">
      <c r="A279" s="285"/>
      <c r="B279" s="285"/>
      <c r="C279" s="285"/>
      <c r="D279" s="23"/>
      <c r="E279"/>
      <c r="F279"/>
      <c r="G279"/>
      <c r="H279" s="280"/>
      <c r="I279"/>
      <c r="J279" s="574"/>
      <c r="K279" s="419"/>
      <c r="L279" s="280"/>
      <c r="M279"/>
      <c r="N279" s="280"/>
      <c r="O279"/>
      <c r="P279" s="280"/>
      <c r="S279"/>
      <c r="T279"/>
    </row>
    <row r="280" spans="1:20" x14ac:dyDescent="0.45">
      <c r="A280" s="285"/>
      <c r="B280" s="285"/>
      <c r="C280" s="285"/>
      <c r="D280" s="23"/>
      <c r="E280"/>
      <c r="F280"/>
      <c r="G280"/>
      <c r="H280" s="280"/>
      <c r="I280"/>
      <c r="J280" s="574"/>
      <c r="K280" s="419"/>
      <c r="L280" s="280"/>
      <c r="M280"/>
      <c r="N280" s="280"/>
      <c r="O280"/>
      <c r="P280" s="280"/>
      <c r="S280"/>
      <c r="T280"/>
    </row>
    <row r="281" spans="1:20" x14ac:dyDescent="0.45">
      <c r="A281" s="285"/>
      <c r="B281" s="285"/>
      <c r="C281" s="285"/>
      <c r="D281" s="23"/>
      <c r="E281"/>
      <c r="F281"/>
      <c r="G281"/>
      <c r="H281" s="280"/>
      <c r="I281"/>
      <c r="J281" s="574"/>
      <c r="K281" s="419"/>
      <c r="L281" s="280"/>
      <c r="M281"/>
      <c r="N281" s="280"/>
      <c r="O281"/>
      <c r="P281" s="280"/>
      <c r="S281"/>
      <c r="T281"/>
    </row>
    <row r="282" spans="1:20" x14ac:dyDescent="0.45">
      <c r="A282" s="285"/>
      <c r="B282" s="285"/>
      <c r="C282" s="285"/>
      <c r="D282" s="23"/>
      <c r="E282"/>
      <c r="F282"/>
      <c r="G282"/>
      <c r="H282" s="280"/>
      <c r="I282"/>
      <c r="J282" s="574"/>
      <c r="K282" s="419"/>
      <c r="L282" s="280"/>
      <c r="M282"/>
      <c r="N282" s="280"/>
      <c r="O282"/>
      <c r="P282" s="280"/>
      <c r="S282"/>
      <c r="T282"/>
    </row>
    <row r="283" spans="1:20" x14ac:dyDescent="0.45">
      <c r="A283" s="285"/>
      <c r="B283" s="285"/>
      <c r="C283" s="285"/>
      <c r="D283" s="23"/>
      <c r="E283"/>
      <c r="F283"/>
      <c r="G283"/>
      <c r="H283" s="280"/>
      <c r="I283"/>
      <c r="J283" s="574"/>
      <c r="K283" s="419"/>
      <c r="L283" s="280"/>
      <c r="M283"/>
      <c r="N283" s="280"/>
      <c r="O283"/>
      <c r="P283" s="280"/>
      <c r="S283"/>
      <c r="T283"/>
    </row>
    <row r="284" spans="1:20" x14ac:dyDescent="0.45">
      <c r="A284" s="285"/>
      <c r="B284" s="285"/>
      <c r="C284" s="285"/>
      <c r="D284" s="23"/>
      <c r="E284"/>
      <c r="F284"/>
      <c r="G284"/>
      <c r="H284" s="280"/>
      <c r="I284"/>
      <c r="J284" s="574"/>
      <c r="K284" s="419"/>
      <c r="L284" s="280"/>
      <c r="M284"/>
      <c r="N284" s="280"/>
      <c r="O284"/>
      <c r="P284" s="280"/>
      <c r="S284"/>
      <c r="T284"/>
    </row>
    <row r="285" spans="1:20" x14ac:dyDescent="0.45">
      <c r="A285" s="285"/>
      <c r="B285" s="285"/>
      <c r="C285" s="285"/>
      <c r="D285" s="23"/>
      <c r="E285"/>
      <c r="F285"/>
      <c r="G285"/>
      <c r="H285" s="280"/>
      <c r="I285"/>
      <c r="J285" s="574"/>
      <c r="K285" s="419"/>
      <c r="L285" s="280"/>
      <c r="M285"/>
      <c r="N285" s="280"/>
      <c r="O285"/>
      <c r="P285" s="280"/>
      <c r="S285"/>
      <c r="T285"/>
    </row>
    <row r="286" spans="1:20" x14ac:dyDescent="0.45">
      <c r="A286" s="285"/>
      <c r="B286" s="285"/>
      <c r="C286" s="285"/>
      <c r="D286" s="23"/>
      <c r="E286"/>
      <c r="F286"/>
      <c r="G286"/>
      <c r="H286" s="280"/>
      <c r="I286"/>
      <c r="J286" s="574"/>
      <c r="K286" s="419"/>
      <c r="L286" s="280"/>
      <c r="M286"/>
      <c r="N286" s="280"/>
      <c r="O286"/>
      <c r="P286" s="280"/>
      <c r="S286"/>
      <c r="T286"/>
    </row>
    <row r="287" spans="1:20" x14ac:dyDescent="0.45">
      <c r="A287" s="285"/>
      <c r="B287" s="285"/>
      <c r="C287" s="285"/>
      <c r="D287" s="23"/>
      <c r="E287"/>
      <c r="F287"/>
      <c r="G287"/>
      <c r="H287" s="280"/>
      <c r="I287"/>
      <c r="J287" s="574"/>
      <c r="K287" s="419"/>
      <c r="L287" s="280"/>
      <c r="M287"/>
      <c r="N287" s="280"/>
      <c r="O287"/>
      <c r="P287" s="280"/>
      <c r="S287"/>
      <c r="T287"/>
    </row>
    <row r="288" spans="1:20" x14ac:dyDescent="0.45">
      <c r="A288" s="285"/>
      <c r="B288" s="285"/>
      <c r="C288" s="285"/>
      <c r="D288" s="23"/>
      <c r="E288"/>
      <c r="F288"/>
      <c r="G288"/>
      <c r="H288" s="280"/>
      <c r="I288"/>
      <c r="J288" s="574"/>
      <c r="K288" s="419"/>
      <c r="L288" s="280"/>
      <c r="M288"/>
      <c r="N288" s="280"/>
      <c r="O288"/>
      <c r="P288" s="280"/>
      <c r="S288"/>
      <c r="T288"/>
    </row>
    <row r="289" spans="1:20" x14ac:dyDescent="0.45">
      <c r="A289" s="285"/>
      <c r="B289" s="285"/>
      <c r="C289" s="285"/>
      <c r="D289" s="23"/>
      <c r="E289"/>
      <c r="F289"/>
      <c r="G289"/>
      <c r="H289" s="280"/>
      <c r="I289"/>
      <c r="J289" s="574"/>
      <c r="K289" s="419"/>
      <c r="L289" s="280"/>
      <c r="M289"/>
      <c r="N289" s="280"/>
      <c r="O289"/>
      <c r="P289" s="280"/>
      <c r="S289"/>
      <c r="T289"/>
    </row>
    <row r="290" spans="1:20" x14ac:dyDescent="0.45">
      <c r="A290" s="285"/>
      <c r="B290" s="285"/>
      <c r="C290" s="285"/>
      <c r="D290" s="23"/>
      <c r="E290"/>
      <c r="F290"/>
      <c r="G290"/>
      <c r="H290" s="280"/>
      <c r="I290"/>
      <c r="J290" s="574"/>
      <c r="K290" s="419"/>
      <c r="L290" s="280"/>
      <c r="M290"/>
      <c r="N290" s="280"/>
      <c r="O290"/>
      <c r="P290" s="280"/>
      <c r="S290"/>
      <c r="T290"/>
    </row>
    <row r="291" spans="1:20" x14ac:dyDescent="0.45">
      <c r="A291" s="285"/>
      <c r="B291" s="285"/>
      <c r="C291" s="285"/>
      <c r="D291" s="23"/>
      <c r="E291"/>
      <c r="F291"/>
      <c r="G291"/>
      <c r="H291" s="280"/>
      <c r="I291"/>
      <c r="J291" s="574"/>
      <c r="K291" s="419"/>
      <c r="L291" s="280"/>
      <c r="M291"/>
      <c r="N291" s="280"/>
      <c r="O291"/>
      <c r="P291" s="280"/>
      <c r="S291"/>
      <c r="T291"/>
    </row>
    <row r="292" spans="1:20" x14ac:dyDescent="0.45">
      <c r="A292" s="285"/>
      <c r="B292" s="285"/>
      <c r="C292" s="285"/>
      <c r="D292" s="23"/>
      <c r="E292"/>
      <c r="F292"/>
      <c r="G292"/>
      <c r="H292" s="280"/>
      <c r="I292"/>
      <c r="J292" s="574"/>
      <c r="K292" s="419"/>
      <c r="L292" s="280"/>
      <c r="M292"/>
      <c r="N292" s="280"/>
      <c r="O292"/>
      <c r="P292" s="280"/>
      <c r="S292"/>
      <c r="T292"/>
    </row>
    <row r="293" spans="1:20" x14ac:dyDescent="0.45">
      <c r="A293" s="285"/>
      <c r="B293" s="285"/>
      <c r="C293" s="285"/>
      <c r="D293" s="23"/>
      <c r="E293"/>
      <c r="F293"/>
      <c r="G293"/>
      <c r="H293" s="280"/>
      <c r="I293"/>
      <c r="J293" s="574"/>
      <c r="K293" s="419"/>
      <c r="L293" s="280"/>
      <c r="M293"/>
      <c r="N293" s="280"/>
      <c r="O293"/>
      <c r="P293" s="280"/>
      <c r="S293"/>
      <c r="T293"/>
    </row>
    <row r="294" spans="1:20" x14ac:dyDescent="0.45">
      <c r="A294" s="285"/>
      <c r="B294" s="285"/>
      <c r="C294" s="285"/>
      <c r="D294" s="23"/>
      <c r="E294"/>
      <c r="F294"/>
      <c r="G294"/>
      <c r="H294" s="280"/>
      <c r="I294"/>
      <c r="J294" s="574"/>
      <c r="K294" s="419"/>
      <c r="L294" s="280"/>
      <c r="M294"/>
      <c r="N294" s="280"/>
      <c r="O294"/>
      <c r="P294" s="280"/>
      <c r="S294"/>
      <c r="T294"/>
    </row>
    <row r="295" spans="1:20" x14ac:dyDescent="0.45">
      <c r="A295" s="285"/>
      <c r="B295" s="285"/>
      <c r="C295" s="285"/>
      <c r="D295" s="23"/>
      <c r="E295"/>
      <c r="F295"/>
      <c r="G295"/>
      <c r="H295" s="280"/>
      <c r="I295"/>
      <c r="J295" s="574"/>
      <c r="K295" s="419"/>
      <c r="L295" s="280"/>
      <c r="M295"/>
      <c r="N295" s="280"/>
      <c r="O295"/>
      <c r="P295" s="280"/>
      <c r="S295"/>
      <c r="T295"/>
    </row>
    <row r="296" spans="1:20" x14ac:dyDescent="0.45">
      <c r="A296" s="285"/>
      <c r="B296" s="285"/>
      <c r="C296" s="285"/>
      <c r="D296" s="23"/>
      <c r="E296"/>
      <c r="F296"/>
      <c r="G296"/>
      <c r="H296" s="280"/>
      <c r="I296"/>
      <c r="J296" s="574"/>
      <c r="K296" s="419"/>
      <c r="L296" s="280"/>
      <c r="M296"/>
      <c r="N296" s="280"/>
      <c r="O296"/>
      <c r="P296" s="280"/>
      <c r="S296"/>
      <c r="T296"/>
    </row>
    <row r="297" spans="1:20" x14ac:dyDescent="0.45">
      <c r="A297" s="285"/>
      <c r="B297" s="285"/>
      <c r="C297" s="285"/>
      <c r="D297" s="23"/>
      <c r="E297"/>
      <c r="F297"/>
      <c r="G297"/>
      <c r="H297" s="280"/>
      <c r="I297"/>
      <c r="J297" s="574"/>
      <c r="K297" s="419"/>
      <c r="L297" s="280"/>
      <c r="M297"/>
      <c r="N297" s="280"/>
      <c r="O297"/>
      <c r="P297" s="280"/>
      <c r="S297"/>
      <c r="T297"/>
    </row>
    <row r="298" spans="1:20" x14ac:dyDescent="0.45">
      <c r="A298" s="285"/>
      <c r="B298" s="285"/>
      <c r="C298" s="285"/>
      <c r="D298" s="23"/>
      <c r="E298"/>
      <c r="F298"/>
      <c r="G298"/>
      <c r="H298" s="280"/>
      <c r="I298"/>
      <c r="J298" s="574"/>
      <c r="K298" s="419"/>
      <c r="L298" s="280"/>
      <c r="M298"/>
      <c r="N298" s="280"/>
      <c r="O298"/>
      <c r="P298" s="280"/>
      <c r="S298"/>
      <c r="T298"/>
    </row>
    <row r="299" spans="1:20" x14ac:dyDescent="0.45">
      <c r="A299" s="285"/>
      <c r="B299" s="285"/>
      <c r="C299" s="285"/>
      <c r="D299" s="23"/>
      <c r="E299"/>
      <c r="F299"/>
      <c r="G299"/>
      <c r="H299" s="280"/>
      <c r="I299"/>
      <c r="J299" s="574"/>
      <c r="K299" s="419"/>
      <c r="L299" s="280"/>
      <c r="M299"/>
      <c r="N299" s="280"/>
      <c r="O299"/>
      <c r="P299" s="280"/>
      <c r="S299"/>
      <c r="T299"/>
    </row>
    <row r="300" spans="1:20" x14ac:dyDescent="0.45">
      <c r="A300" s="285"/>
      <c r="B300" s="285"/>
      <c r="C300" s="285"/>
      <c r="D300" s="23"/>
      <c r="E300"/>
      <c r="F300"/>
      <c r="G300"/>
      <c r="H300" s="280"/>
      <c r="I300"/>
      <c r="J300" s="574"/>
      <c r="K300" s="419"/>
      <c r="L300" s="280"/>
      <c r="M300"/>
      <c r="N300" s="280"/>
      <c r="O300"/>
      <c r="P300" s="280"/>
      <c r="S300"/>
      <c r="T300"/>
    </row>
    <row r="301" spans="1:20" x14ac:dyDescent="0.45">
      <c r="A301" s="285"/>
      <c r="B301" s="285"/>
      <c r="C301" s="285"/>
      <c r="D301" s="23"/>
      <c r="E301"/>
      <c r="F301"/>
      <c r="G301"/>
      <c r="H301" s="280"/>
      <c r="I301"/>
      <c r="J301" s="574"/>
      <c r="K301" s="419"/>
      <c r="L301" s="280"/>
      <c r="M301"/>
      <c r="N301" s="280"/>
      <c r="O301"/>
      <c r="P301" s="280"/>
      <c r="S301"/>
      <c r="T301"/>
    </row>
    <row r="302" spans="1:20" x14ac:dyDescent="0.45">
      <c r="A302" s="285"/>
      <c r="B302" s="285"/>
      <c r="C302" s="285"/>
      <c r="D302" s="23"/>
      <c r="E302"/>
      <c r="F302"/>
      <c r="G302"/>
      <c r="H302" s="280"/>
      <c r="I302"/>
      <c r="J302" s="574"/>
      <c r="K302" s="419"/>
      <c r="L302" s="280"/>
      <c r="M302"/>
      <c r="N302" s="280"/>
      <c r="O302"/>
      <c r="P302" s="280"/>
      <c r="S302"/>
      <c r="T302"/>
    </row>
    <row r="303" spans="1:20" x14ac:dyDescent="0.45">
      <c r="A303" s="285"/>
      <c r="B303" s="285"/>
      <c r="C303" s="285"/>
      <c r="D303" s="23"/>
      <c r="E303"/>
      <c r="F303"/>
      <c r="G303"/>
      <c r="H303" s="280"/>
      <c r="I303"/>
      <c r="J303" s="574"/>
      <c r="K303" s="419"/>
      <c r="L303" s="280"/>
      <c r="M303"/>
      <c r="N303" s="280"/>
      <c r="O303"/>
      <c r="P303" s="280"/>
      <c r="S303"/>
      <c r="T303"/>
    </row>
    <row r="304" spans="1:20" x14ac:dyDescent="0.45">
      <c r="A304" s="285"/>
      <c r="B304" s="285"/>
      <c r="C304" s="285"/>
      <c r="D304" s="23"/>
      <c r="E304"/>
      <c r="F304"/>
      <c r="G304"/>
      <c r="H304" s="280"/>
      <c r="I304"/>
      <c r="J304" s="574"/>
      <c r="K304" s="419"/>
      <c r="L304" s="280"/>
      <c r="M304"/>
      <c r="N304" s="280"/>
      <c r="O304"/>
      <c r="P304" s="280"/>
      <c r="S304"/>
      <c r="T304"/>
    </row>
    <row r="305" spans="1:20" x14ac:dyDescent="0.45">
      <c r="A305" s="285"/>
      <c r="B305" s="285"/>
      <c r="C305" s="285"/>
      <c r="D305" s="23"/>
      <c r="E305"/>
      <c r="F305"/>
      <c r="G305"/>
      <c r="H305" s="280"/>
      <c r="I305"/>
      <c r="J305" s="574"/>
      <c r="K305" s="419"/>
      <c r="L305" s="280"/>
      <c r="M305"/>
      <c r="N305" s="280"/>
      <c r="O305"/>
      <c r="P305" s="280"/>
      <c r="S305"/>
      <c r="T305"/>
    </row>
    <row r="306" spans="1:20" x14ac:dyDescent="0.45">
      <c r="A306" s="285"/>
      <c r="B306" s="285"/>
      <c r="C306" s="285"/>
      <c r="D306" s="23"/>
      <c r="E306"/>
      <c r="F306"/>
      <c r="G306"/>
      <c r="H306" s="280"/>
      <c r="I306"/>
      <c r="J306" s="574"/>
      <c r="K306" s="419"/>
      <c r="L306" s="280"/>
      <c r="M306"/>
      <c r="N306" s="280"/>
      <c r="O306"/>
      <c r="P306" s="280"/>
      <c r="S306"/>
      <c r="T306"/>
    </row>
    <row r="307" spans="1:20" x14ac:dyDescent="0.45">
      <c r="A307" s="285"/>
      <c r="B307" s="285"/>
      <c r="C307" s="285"/>
      <c r="D307" s="23"/>
      <c r="E307"/>
      <c r="F307"/>
      <c r="G307"/>
      <c r="H307" s="280"/>
      <c r="I307"/>
      <c r="J307" s="574"/>
      <c r="K307" s="419"/>
      <c r="L307" s="280"/>
      <c r="M307"/>
      <c r="N307" s="280"/>
      <c r="O307"/>
      <c r="P307" s="280"/>
      <c r="S307"/>
      <c r="T307"/>
    </row>
    <row r="308" spans="1:20" x14ac:dyDescent="0.45">
      <c r="A308" s="285"/>
      <c r="B308" s="285"/>
      <c r="C308" s="285"/>
      <c r="D308" s="23"/>
      <c r="E308"/>
      <c r="F308"/>
      <c r="G308"/>
      <c r="H308" s="280"/>
      <c r="I308"/>
      <c r="J308" s="574"/>
      <c r="K308" s="419"/>
      <c r="L308" s="280"/>
      <c r="M308"/>
      <c r="N308" s="280"/>
      <c r="O308"/>
      <c r="P308" s="280"/>
      <c r="S308"/>
      <c r="T308"/>
    </row>
    <row r="309" spans="1:20" x14ac:dyDescent="0.45">
      <c r="A309" s="285"/>
      <c r="B309" s="285"/>
      <c r="C309" s="285"/>
      <c r="D309" s="23"/>
      <c r="E309"/>
      <c r="F309"/>
      <c r="G309"/>
      <c r="H309" s="280"/>
      <c r="I309"/>
      <c r="J309" s="574"/>
      <c r="K309" s="419"/>
      <c r="L309" s="280"/>
      <c r="M309"/>
      <c r="N309" s="280"/>
      <c r="O309"/>
      <c r="P309" s="280"/>
      <c r="S309"/>
      <c r="T309"/>
    </row>
    <row r="310" spans="1:20" x14ac:dyDescent="0.45">
      <c r="A310" s="285"/>
      <c r="B310" s="285"/>
      <c r="C310" s="285"/>
      <c r="D310" s="23"/>
      <c r="E310"/>
      <c r="F310"/>
      <c r="G310"/>
      <c r="H310" s="280"/>
      <c r="I310"/>
      <c r="J310" s="574"/>
      <c r="K310" s="419"/>
      <c r="L310" s="280"/>
      <c r="M310"/>
      <c r="N310" s="280"/>
      <c r="O310"/>
      <c r="P310" s="280"/>
      <c r="S310"/>
      <c r="T310"/>
    </row>
    <row r="311" spans="1:20" x14ac:dyDescent="0.45">
      <c r="A311" s="285"/>
      <c r="B311" s="285"/>
      <c r="C311" s="285"/>
      <c r="D311" s="23"/>
      <c r="E311"/>
      <c r="F311"/>
      <c r="G311"/>
      <c r="H311" s="280"/>
      <c r="I311"/>
      <c r="J311" s="574"/>
      <c r="K311" s="419"/>
      <c r="L311" s="280"/>
      <c r="M311"/>
      <c r="N311" s="280"/>
      <c r="O311"/>
      <c r="P311" s="280"/>
      <c r="S311"/>
      <c r="T311"/>
    </row>
    <row r="312" spans="1:20" x14ac:dyDescent="0.45">
      <c r="A312" s="285"/>
      <c r="B312" s="285"/>
      <c r="C312" s="285"/>
      <c r="D312" s="23"/>
      <c r="E312"/>
      <c r="F312"/>
      <c r="G312"/>
      <c r="H312" s="280"/>
      <c r="I312"/>
      <c r="J312" s="574"/>
      <c r="K312" s="419"/>
      <c r="L312" s="280"/>
      <c r="M312"/>
      <c r="N312" s="280"/>
      <c r="O312"/>
      <c r="P312" s="280"/>
      <c r="S312"/>
      <c r="T312"/>
    </row>
    <row r="313" spans="1:20" x14ac:dyDescent="0.45">
      <c r="A313" s="285"/>
      <c r="B313" s="285"/>
      <c r="C313" s="285"/>
      <c r="D313" s="23"/>
      <c r="E313"/>
      <c r="F313"/>
      <c r="G313"/>
      <c r="H313" s="280"/>
      <c r="I313"/>
      <c r="J313" s="574"/>
      <c r="K313" s="419"/>
      <c r="L313" s="280"/>
      <c r="M313"/>
      <c r="N313" s="280"/>
      <c r="O313"/>
      <c r="P313" s="280"/>
      <c r="S313"/>
      <c r="T313"/>
    </row>
    <row r="314" spans="1:20" x14ac:dyDescent="0.45">
      <c r="A314" s="285"/>
      <c r="B314" s="285"/>
      <c r="C314" s="285"/>
      <c r="D314" s="23"/>
      <c r="E314"/>
      <c r="F314"/>
      <c r="G314"/>
      <c r="H314" s="280"/>
      <c r="I314"/>
      <c r="J314" s="574"/>
      <c r="K314" s="419"/>
      <c r="L314" s="280"/>
      <c r="M314"/>
      <c r="N314" s="280"/>
      <c r="O314"/>
      <c r="P314" s="280"/>
      <c r="S314"/>
      <c r="T314"/>
    </row>
    <row r="315" spans="1:20" x14ac:dyDescent="0.45">
      <c r="A315" s="285"/>
      <c r="B315" s="285"/>
      <c r="C315" s="285"/>
      <c r="D315" s="23"/>
      <c r="E315"/>
      <c r="F315"/>
      <c r="G315"/>
      <c r="H315" s="280"/>
      <c r="I315"/>
      <c r="J315" s="574"/>
      <c r="K315" s="419"/>
      <c r="L315" s="280"/>
      <c r="M315"/>
      <c r="N315" s="280"/>
      <c r="O315"/>
      <c r="P315" s="280"/>
      <c r="S315"/>
      <c r="T315"/>
    </row>
    <row r="316" spans="1:20" x14ac:dyDescent="0.45">
      <c r="A316" s="285"/>
      <c r="B316" s="285"/>
      <c r="C316" s="285"/>
      <c r="D316" s="23"/>
      <c r="E316"/>
      <c r="F316"/>
      <c r="G316"/>
      <c r="H316" s="280"/>
      <c r="I316"/>
      <c r="J316" s="574"/>
      <c r="K316" s="419"/>
      <c r="L316" s="280"/>
      <c r="M316"/>
      <c r="N316" s="280"/>
      <c r="O316"/>
      <c r="P316" s="280"/>
      <c r="S316"/>
      <c r="T316"/>
    </row>
    <row r="317" spans="1:20" x14ac:dyDescent="0.45">
      <c r="A317" s="285"/>
      <c r="B317" s="285"/>
      <c r="C317" s="285"/>
      <c r="D317" s="23"/>
      <c r="E317"/>
      <c r="F317"/>
      <c r="G317"/>
      <c r="H317" s="280"/>
      <c r="I317"/>
      <c r="J317" s="574"/>
      <c r="K317" s="419"/>
      <c r="L317" s="280"/>
      <c r="M317"/>
      <c r="N317" s="280"/>
      <c r="O317"/>
      <c r="P317" s="280"/>
      <c r="S317"/>
      <c r="T317"/>
    </row>
    <row r="318" spans="1:20" x14ac:dyDescent="0.45">
      <c r="A318" s="285"/>
      <c r="B318" s="285"/>
      <c r="C318" s="285"/>
      <c r="D318" s="23"/>
      <c r="E318"/>
      <c r="F318"/>
      <c r="G318"/>
      <c r="H318" s="280"/>
      <c r="I318"/>
      <c r="J318" s="574"/>
      <c r="K318" s="419"/>
      <c r="L318" s="280"/>
      <c r="M318"/>
      <c r="N318" s="280"/>
      <c r="O318"/>
      <c r="P318" s="280"/>
      <c r="S318"/>
      <c r="T318"/>
    </row>
    <row r="319" spans="1:20" x14ac:dyDescent="0.45">
      <c r="A319" s="285"/>
      <c r="B319" s="285"/>
      <c r="C319" s="285"/>
      <c r="D319" s="23"/>
      <c r="E319"/>
      <c r="F319"/>
      <c r="G319"/>
      <c r="H319" s="280"/>
      <c r="I319"/>
      <c r="J319" s="574"/>
      <c r="K319" s="419"/>
      <c r="L319" s="280"/>
      <c r="M319"/>
      <c r="N319" s="280"/>
      <c r="O319"/>
      <c r="P319" s="280"/>
      <c r="S319"/>
      <c r="T319"/>
    </row>
    <row r="320" spans="1:20" x14ac:dyDescent="0.45">
      <c r="A320" s="285"/>
      <c r="B320" s="285"/>
      <c r="C320" s="285"/>
      <c r="D320" s="23"/>
      <c r="E320"/>
      <c r="F320"/>
      <c r="G320"/>
      <c r="H320" s="280"/>
      <c r="I320"/>
      <c r="J320" s="574"/>
      <c r="K320" s="419"/>
      <c r="L320" s="280"/>
      <c r="M320"/>
      <c r="N320" s="280"/>
      <c r="O320"/>
      <c r="P320" s="280"/>
      <c r="S320"/>
      <c r="T320"/>
    </row>
    <row r="321" spans="1:20" x14ac:dyDescent="0.45">
      <c r="A321" s="285"/>
      <c r="B321" s="285"/>
      <c r="C321" s="285"/>
      <c r="D321" s="23"/>
      <c r="E321"/>
      <c r="F321"/>
      <c r="G321"/>
      <c r="H321" s="280"/>
      <c r="I321"/>
      <c r="J321" s="574"/>
      <c r="K321" s="419"/>
      <c r="L321" s="280"/>
      <c r="M321"/>
      <c r="N321" s="280"/>
      <c r="O321"/>
      <c r="P321" s="280"/>
      <c r="S321"/>
      <c r="T321"/>
    </row>
    <row r="322" spans="1:20" x14ac:dyDescent="0.45">
      <c r="A322" s="285"/>
      <c r="B322" s="285"/>
      <c r="C322" s="285"/>
      <c r="D322" s="23"/>
      <c r="E322"/>
      <c r="F322"/>
      <c r="G322"/>
      <c r="H322" s="280"/>
      <c r="I322"/>
      <c r="J322" s="574"/>
      <c r="K322" s="419"/>
      <c r="L322" s="280"/>
      <c r="M322"/>
      <c r="N322" s="280"/>
      <c r="O322"/>
      <c r="P322" s="280"/>
      <c r="S322"/>
      <c r="T322"/>
    </row>
    <row r="323" spans="1:20" x14ac:dyDescent="0.45">
      <c r="A323" s="285"/>
      <c r="B323" s="285"/>
      <c r="C323" s="285"/>
      <c r="D323" s="23"/>
      <c r="E323"/>
      <c r="F323"/>
      <c r="G323"/>
      <c r="H323" s="280"/>
      <c r="I323"/>
      <c r="J323" s="574"/>
      <c r="K323" s="419"/>
      <c r="L323" s="280"/>
      <c r="M323"/>
      <c r="N323" s="280"/>
      <c r="O323"/>
      <c r="P323" s="280"/>
      <c r="S323"/>
      <c r="T323"/>
    </row>
    <row r="324" spans="1:20" x14ac:dyDescent="0.45">
      <c r="A324" s="285"/>
      <c r="B324" s="285"/>
      <c r="C324" s="285"/>
      <c r="D324" s="23"/>
      <c r="E324"/>
      <c r="F324"/>
      <c r="G324"/>
      <c r="H324" s="280"/>
      <c r="I324"/>
      <c r="J324" s="574"/>
      <c r="K324" s="419"/>
      <c r="L324" s="280"/>
      <c r="M324"/>
      <c r="N324" s="280"/>
      <c r="O324"/>
      <c r="P324" s="280"/>
      <c r="S324"/>
      <c r="T324"/>
    </row>
    <row r="325" spans="1:20" x14ac:dyDescent="0.45">
      <c r="A325" s="285"/>
      <c r="B325" s="285"/>
      <c r="C325" s="285"/>
      <c r="D325" s="23"/>
      <c r="E325"/>
      <c r="F325"/>
      <c r="G325"/>
      <c r="H325" s="280"/>
      <c r="I325"/>
      <c r="J325" s="574"/>
      <c r="K325" s="419"/>
      <c r="L325" s="280"/>
      <c r="M325"/>
      <c r="N325" s="280"/>
      <c r="O325"/>
      <c r="P325" s="280"/>
      <c r="S325"/>
      <c r="T325"/>
    </row>
    <row r="326" spans="1:20" x14ac:dyDescent="0.45">
      <c r="A326" s="285"/>
      <c r="B326" s="285"/>
      <c r="C326" s="285"/>
      <c r="D326" s="23"/>
      <c r="E326"/>
      <c r="F326"/>
      <c r="G326"/>
      <c r="H326" s="280"/>
      <c r="I326"/>
      <c r="J326" s="574"/>
      <c r="K326" s="419"/>
      <c r="L326" s="280"/>
      <c r="M326"/>
      <c r="N326" s="280"/>
      <c r="O326"/>
      <c r="P326" s="280"/>
      <c r="S326"/>
      <c r="T326"/>
    </row>
    <row r="327" spans="1:20" x14ac:dyDescent="0.45">
      <c r="A327" s="285"/>
      <c r="B327" s="285"/>
      <c r="C327" s="285"/>
      <c r="D327" s="23"/>
      <c r="E327"/>
      <c r="F327"/>
      <c r="G327"/>
      <c r="H327" s="280"/>
      <c r="I327"/>
      <c r="J327" s="574"/>
      <c r="K327" s="419"/>
      <c r="L327" s="280"/>
      <c r="M327"/>
      <c r="N327" s="280"/>
      <c r="O327"/>
      <c r="P327" s="280"/>
      <c r="S327"/>
      <c r="T327"/>
    </row>
    <row r="328" spans="1:20" x14ac:dyDescent="0.45">
      <c r="A328" s="285"/>
      <c r="B328" s="285"/>
      <c r="C328" s="285"/>
      <c r="D328" s="23"/>
      <c r="E328"/>
      <c r="F328"/>
      <c r="G328"/>
      <c r="H328" s="280"/>
      <c r="I328"/>
      <c r="J328" s="574"/>
      <c r="K328" s="419"/>
      <c r="L328" s="280"/>
      <c r="M328"/>
      <c r="N328" s="280"/>
      <c r="O328"/>
      <c r="P328" s="280"/>
      <c r="S328"/>
      <c r="T328"/>
    </row>
    <row r="329" spans="1:20" x14ac:dyDescent="0.45">
      <c r="A329" s="285"/>
      <c r="B329" s="285"/>
      <c r="C329" s="285"/>
      <c r="D329" s="23"/>
      <c r="E329"/>
      <c r="F329"/>
      <c r="G329"/>
      <c r="H329" s="280"/>
      <c r="I329"/>
      <c r="J329" s="574"/>
      <c r="K329" s="419"/>
      <c r="L329" s="280"/>
      <c r="M329"/>
      <c r="N329" s="280"/>
      <c r="O329"/>
      <c r="P329" s="280"/>
      <c r="S329"/>
      <c r="T329"/>
    </row>
    <row r="330" spans="1:20" x14ac:dyDescent="0.45">
      <c r="A330" s="285"/>
      <c r="B330" s="285"/>
      <c r="C330" s="285"/>
      <c r="D330" s="23"/>
      <c r="E330"/>
      <c r="F330"/>
      <c r="G330"/>
      <c r="H330" s="280"/>
      <c r="I330"/>
      <c r="J330" s="574"/>
      <c r="K330" s="419"/>
      <c r="L330" s="280"/>
      <c r="M330"/>
      <c r="N330" s="280"/>
      <c r="O330"/>
      <c r="P330" s="280"/>
      <c r="S330"/>
      <c r="T330"/>
    </row>
    <row r="331" spans="1:20" x14ac:dyDescent="0.45">
      <c r="A331" s="285"/>
      <c r="B331" s="285"/>
      <c r="C331" s="285"/>
      <c r="D331" s="23"/>
      <c r="E331"/>
      <c r="F331"/>
      <c r="G331"/>
      <c r="H331" s="280"/>
      <c r="I331"/>
      <c r="J331" s="574"/>
      <c r="K331" s="419"/>
      <c r="L331" s="280"/>
      <c r="M331"/>
      <c r="N331" s="280"/>
      <c r="O331"/>
      <c r="P331" s="280"/>
      <c r="S331"/>
      <c r="T331"/>
    </row>
    <row r="332" spans="1:20" x14ac:dyDescent="0.45">
      <c r="A332" s="285"/>
      <c r="B332" s="285"/>
      <c r="C332" s="285"/>
      <c r="D332" s="23"/>
      <c r="E332"/>
      <c r="F332"/>
      <c r="G332"/>
      <c r="H332" s="280"/>
      <c r="I332"/>
      <c r="J332" s="574"/>
      <c r="K332" s="419"/>
      <c r="L332" s="280"/>
      <c r="M332"/>
      <c r="N332" s="280"/>
      <c r="O332"/>
      <c r="P332" s="280"/>
      <c r="S332"/>
      <c r="T332"/>
    </row>
    <row r="333" spans="1:20" x14ac:dyDescent="0.45">
      <c r="A333" s="285"/>
      <c r="B333" s="285"/>
      <c r="C333" s="285"/>
      <c r="D333" s="23"/>
      <c r="E333"/>
      <c r="F333"/>
      <c r="G333"/>
      <c r="H333" s="280"/>
      <c r="I333"/>
      <c r="J333" s="574"/>
      <c r="K333" s="419"/>
      <c r="L333" s="280"/>
      <c r="M333"/>
      <c r="N333" s="280"/>
      <c r="O333"/>
      <c r="P333" s="280"/>
      <c r="S333"/>
      <c r="T333"/>
    </row>
    <row r="334" spans="1:20" x14ac:dyDescent="0.45">
      <c r="A334" s="285"/>
      <c r="B334" s="285"/>
      <c r="C334" s="285"/>
      <c r="D334" s="23"/>
      <c r="E334"/>
      <c r="F334"/>
      <c r="G334"/>
      <c r="H334" s="280"/>
      <c r="I334"/>
      <c r="J334" s="574"/>
      <c r="K334" s="419"/>
      <c r="L334" s="280"/>
      <c r="M334"/>
      <c r="N334" s="280"/>
      <c r="O334"/>
      <c r="P334" s="280"/>
      <c r="S334"/>
      <c r="T334"/>
    </row>
    <row r="335" spans="1:20" x14ac:dyDescent="0.45">
      <c r="A335" s="285"/>
      <c r="B335" s="285"/>
      <c r="C335" s="285"/>
      <c r="D335" s="23"/>
      <c r="E335"/>
      <c r="F335"/>
      <c r="G335"/>
      <c r="H335" s="280"/>
      <c r="I335"/>
      <c r="J335" s="574"/>
      <c r="K335" s="419"/>
      <c r="L335" s="280"/>
      <c r="M335"/>
      <c r="N335" s="280"/>
      <c r="O335"/>
      <c r="P335" s="280"/>
      <c r="S335"/>
      <c r="T335"/>
    </row>
    <row r="336" spans="1:20" x14ac:dyDescent="0.45">
      <c r="A336" s="285"/>
      <c r="B336" s="285"/>
      <c r="C336" s="285"/>
      <c r="D336" s="23"/>
      <c r="E336"/>
      <c r="F336"/>
      <c r="G336"/>
      <c r="H336" s="280"/>
      <c r="I336"/>
      <c r="J336" s="574"/>
      <c r="K336" s="419"/>
      <c r="L336" s="280"/>
      <c r="M336"/>
      <c r="N336" s="280"/>
      <c r="O336"/>
      <c r="P336" s="280"/>
      <c r="S336"/>
      <c r="T336"/>
    </row>
    <row r="337" spans="1:20" x14ac:dyDescent="0.45">
      <c r="A337" s="285"/>
      <c r="B337" s="285"/>
      <c r="C337" s="285"/>
      <c r="D337" s="23"/>
      <c r="E337"/>
      <c r="F337"/>
      <c r="G337"/>
      <c r="H337" s="280"/>
      <c r="I337"/>
      <c r="J337" s="574"/>
      <c r="K337" s="419"/>
      <c r="L337" s="280"/>
      <c r="M337"/>
      <c r="N337" s="280"/>
      <c r="O337"/>
      <c r="P337" s="280"/>
      <c r="S337"/>
      <c r="T337"/>
    </row>
    <row r="338" spans="1:20" x14ac:dyDescent="0.45">
      <c r="A338" s="285"/>
      <c r="B338" s="285"/>
      <c r="C338" s="285"/>
      <c r="D338" s="23"/>
      <c r="E338"/>
      <c r="F338"/>
      <c r="G338"/>
      <c r="H338" s="280"/>
      <c r="I338"/>
      <c r="J338" s="574"/>
      <c r="K338" s="419"/>
      <c r="L338" s="280"/>
      <c r="M338"/>
      <c r="N338" s="280"/>
      <c r="O338"/>
      <c r="P338" s="280"/>
      <c r="S338"/>
      <c r="T338"/>
    </row>
    <row r="339" spans="1:20" x14ac:dyDescent="0.45">
      <c r="A339" s="285"/>
      <c r="B339" s="285"/>
      <c r="C339" s="285"/>
      <c r="D339" s="23"/>
      <c r="E339"/>
      <c r="F339"/>
      <c r="G339"/>
      <c r="H339" s="280"/>
      <c r="I339"/>
      <c r="J339" s="574"/>
      <c r="K339" s="419"/>
      <c r="L339" s="280"/>
      <c r="M339"/>
      <c r="N339" s="280"/>
      <c r="O339"/>
      <c r="P339" s="280"/>
      <c r="S339"/>
      <c r="T339"/>
    </row>
    <row r="340" spans="1:20" x14ac:dyDescent="0.45">
      <c r="A340" s="285"/>
      <c r="B340" s="285"/>
      <c r="C340" s="285"/>
      <c r="D340" s="23"/>
      <c r="E340"/>
      <c r="F340"/>
      <c r="G340"/>
      <c r="H340" s="280"/>
      <c r="I340"/>
      <c r="J340" s="574"/>
      <c r="K340" s="419"/>
      <c r="L340" s="280"/>
      <c r="M340"/>
      <c r="N340" s="280"/>
      <c r="O340"/>
      <c r="P340" s="280"/>
      <c r="S340"/>
      <c r="T340"/>
    </row>
    <row r="341" spans="1:20" x14ac:dyDescent="0.45">
      <c r="A341" s="285"/>
      <c r="B341" s="285"/>
      <c r="C341" s="285"/>
      <c r="D341" s="23"/>
      <c r="E341"/>
      <c r="F341"/>
      <c r="G341"/>
      <c r="H341" s="280"/>
      <c r="I341"/>
      <c r="J341" s="574"/>
      <c r="K341" s="419"/>
      <c r="L341" s="280"/>
      <c r="M341"/>
      <c r="N341" s="280"/>
      <c r="O341"/>
      <c r="P341" s="280"/>
      <c r="S341"/>
      <c r="T341"/>
    </row>
    <row r="342" spans="1:20" x14ac:dyDescent="0.45">
      <c r="A342" s="285"/>
      <c r="B342" s="285"/>
      <c r="C342" s="285"/>
      <c r="D342" s="23"/>
      <c r="E342"/>
      <c r="F342"/>
      <c r="G342"/>
      <c r="H342" s="280"/>
      <c r="I342"/>
      <c r="J342" s="574"/>
      <c r="K342" s="419"/>
      <c r="L342" s="280"/>
      <c r="M342"/>
      <c r="N342" s="280"/>
      <c r="O342"/>
      <c r="P342" s="280"/>
      <c r="S342"/>
      <c r="T342"/>
    </row>
    <row r="343" spans="1:20" x14ac:dyDescent="0.45">
      <c r="A343" s="285"/>
      <c r="B343" s="285"/>
      <c r="C343" s="285"/>
      <c r="D343" s="23"/>
      <c r="E343"/>
      <c r="F343"/>
      <c r="G343"/>
      <c r="H343" s="280"/>
      <c r="I343"/>
      <c r="J343" s="574"/>
      <c r="K343" s="419"/>
      <c r="L343" s="280"/>
      <c r="M343"/>
      <c r="N343" s="280"/>
      <c r="O343"/>
      <c r="P343" s="280"/>
      <c r="S343"/>
      <c r="T343"/>
    </row>
    <row r="344" spans="1:20" x14ac:dyDescent="0.45">
      <c r="A344" s="285"/>
      <c r="B344" s="285"/>
      <c r="C344" s="285"/>
      <c r="D344" s="23"/>
      <c r="E344"/>
      <c r="F344"/>
      <c r="G344"/>
      <c r="H344" s="280"/>
      <c r="I344"/>
      <c r="J344" s="574"/>
      <c r="K344" s="419"/>
      <c r="L344" s="280"/>
      <c r="M344"/>
      <c r="N344" s="280"/>
      <c r="O344"/>
      <c r="P344" s="280"/>
      <c r="S344"/>
      <c r="T344"/>
    </row>
    <row r="345" spans="1:20" x14ac:dyDescent="0.45">
      <c r="A345" s="285"/>
      <c r="B345" s="285"/>
      <c r="C345" s="285"/>
      <c r="D345" s="23"/>
      <c r="E345"/>
      <c r="F345"/>
      <c r="G345"/>
      <c r="H345" s="280"/>
      <c r="I345"/>
      <c r="J345" s="574"/>
      <c r="K345" s="419"/>
      <c r="L345" s="280"/>
      <c r="M345"/>
      <c r="N345" s="280"/>
      <c r="O345"/>
      <c r="P345" s="280"/>
      <c r="S345"/>
      <c r="T345"/>
    </row>
    <row r="346" spans="1:20" x14ac:dyDescent="0.45">
      <c r="A346" s="285"/>
      <c r="B346" s="285"/>
      <c r="C346" s="285"/>
      <c r="D346" s="23"/>
      <c r="E346"/>
      <c r="F346"/>
      <c r="G346"/>
      <c r="H346" s="280"/>
      <c r="I346"/>
      <c r="J346" s="574"/>
      <c r="K346" s="419"/>
      <c r="L346" s="280"/>
      <c r="M346"/>
      <c r="N346" s="280"/>
      <c r="O346"/>
      <c r="P346" s="280"/>
      <c r="S346"/>
      <c r="T346"/>
    </row>
    <row r="347" spans="1:20" x14ac:dyDescent="0.45">
      <c r="A347" s="285"/>
      <c r="B347" s="285"/>
      <c r="C347" s="285"/>
      <c r="D347" s="23"/>
      <c r="E347"/>
      <c r="F347"/>
      <c r="G347"/>
      <c r="H347" s="280"/>
      <c r="I347"/>
      <c r="J347" s="574"/>
      <c r="K347" s="419"/>
      <c r="L347" s="280"/>
      <c r="M347"/>
      <c r="N347" s="280"/>
      <c r="O347"/>
      <c r="P347" s="280"/>
      <c r="S347"/>
      <c r="T347"/>
    </row>
    <row r="348" spans="1:20" x14ac:dyDescent="0.45">
      <c r="A348" s="285"/>
      <c r="B348" s="285"/>
      <c r="C348" s="285"/>
      <c r="D348" s="23"/>
      <c r="E348"/>
      <c r="F348"/>
      <c r="G348"/>
      <c r="H348" s="280"/>
      <c r="I348"/>
      <c r="J348" s="574"/>
      <c r="K348" s="419"/>
      <c r="L348" s="280"/>
      <c r="M348"/>
      <c r="N348" s="280"/>
      <c r="O348"/>
      <c r="P348" s="280"/>
      <c r="S348"/>
      <c r="T348"/>
    </row>
    <row r="349" spans="1:20" x14ac:dyDescent="0.45">
      <c r="A349" s="285"/>
      <c r="B349" s="285"/>
      <c r="C349" s="285"/>
      <c r="D349" s="23"/>
      <c r="E349"/>
      <c r="F349"/>
      <c r="G349"/>
      <c r="H349" s="280"/>
      <c r="I349"/>
      <c r="J349" s="574"/>
      <c r="K349" s="419"/>
      <c r="L349" s="280"/>
      <c r="M349"/>
      <c r="N349" s="280"/>
      <c r="O349"/>
      <c r="P349" s="280"/>
      <c r="S349"/>
      <c r="T349"/>
    </row>
    <row r="350" spans="1:20" x14ac:dyDescent="0.45">
      <c r="A350" s="285"/>
      <c r="B350" s="285"/>
      <c r="C350" s="285"/>
      <c r="D350" s="23"/>
      <c r="E350"/>
      <c r="F350"/>
      <c r="G350"/>
      <c r="H350" s="280"/>
      <c r="I350"/>
      <c r="J350" s="574"/>
      <c r="K350" s="419"/>
      <c r="L350" s="280"/>
      <c r="M350"/>
      <c r="N350" s="280"/>
      <c r="O350"/>
      <c r="P350" s="280"/>
      <c r="S350"/>
      <c r="T350"/>
    </row>
    <row r="351" spans="1:20" x14ac:dyDescent="0.45">
      <c r="A351" s="285"/>
      <c r="B351" s="285"/>
      <c r="C351" s="285"/>
      <c r="D351" s="23"/>
      <c r="E351"/>
      <c r="F351"/>
      <c r="G351"/>
      <c r="H351" s="280"/>
      <c r="I351"/>
      <c r="J351" s="574"/>
      <c r="K351" s="419"/>
      <c r="L351" s="280"/>
      <c r="M351"/>
      <c r="N351" s="280"/>
      <c r="O351"/>
      <c r="P351" s="280"/>
      <c r="S351"/>
      <c r="T351"/>
    </row>
    <row r="352" spans="1:20" x14ac:dyDescent="0.45">
      <c r="A352" s="285"/>
      <c r="B352" s="285"/>
      <c r="C352" s="285"/>
      <c r="D352" s="23"/>
      <c r="E352"/>
      <c r="F352"/>
      <c r="G352"/>
      <c r="H352" s="280"/>
      <c r="I352"/>
      <c r="J352" s="574"/>
      <c r="K352" s="419"/>
      <c r="L352" s="280"/>
      <c r="M352"/>
      <c r="N352" s="280"/>
      <c r="O352"/>
      <c r="P352" s="280"/>
      <c r="S352"/>
      <c r="T352"/>
    </row>
    <row r="353" spans="1:20" x14ac:dyDescent="0.45">
      <c r="A353" s="285"/>
      <c r="B353" s="285"/>
      <c r="C353" s="285"/>
      <c r="D353" s="23"/>
      <c r="E353"/>
      <c r="F353"/>
      <c r="G353"/>
      <c r="H353" s="280"/>
      <c r="I353"/>
      <c r="J353" s="574"/>
      <c r="K353" s="419"/>
      <c r="L353" s="280"/>
      <c r="M353"/>
      <c r="N353" s="280"/>
      <c r="O353"/>
      <c r="P353" s="280"/>
      <c r="S353"/>
      <c r="T353"/>
    </row>
    <row r="354" spans="1:20" x14ac:dyDescent="0.45">
      <c r="A354" s="285"/>
      <c r="B354" s="285"/>
      <c r="C354" s="285"/>
      <c r="D354" s="23"/>
      <c r="E354"/>
      <c r="F354"/>
      <c r="G354"/>
      <c r="H354" s="280"/>
      <c r="I354"/>
      <c r="J354" s="574"/>
      <c r="K354" s="419"/>
      <c r="L354" s="280"/>
      <c r="M354"/>
      <c r="N354" s="280"/>
      <c r="O354"/>
      <c r="P354" s="280"/>
      <c r="S354"/>
      <c r="T354"/>
    </row>
    <row r="355" spans="1:20" x14ac:dyDescent="0.45">
      <c r="A355" s="285"/>
      <c r="B355" s="285"/>
      <c r="C355" s="285"/>
      <c r="D355" s="23"/>
      <c r="E355"/>
      <c r="F355"/>
      <c r="G355"/>
      <c r="H355" s="280"/>
      <c r="I355"/>
      <c r="J355" s="574"/>
      <c r="K355" s="419"/>
      <c r="L355" s="280"/>
      <c r="M355"/>
      <c r="N355" s="280"/>
      <c r="O355"/>
      <c r="P355" s="280"/>
      <c r="S355"/>
      <c r="T355"/>
    </row>
    <row r="356" spans="1:20" x14ac:dyDescent="0.45">
      <c r="A356" s="285"/>
      <c r="B356" s="285"/>
      <c r="C356" s="285"/>
      <c r="D356" s="23"/>
      <c r="E356"/>
      <c r="F356"/>
      <c r="G356"/>
      <c r="H356" s="280"/>
      <c r="I356"/>
      <c r="J356" s="574"/>
      <c r="K356" s="419"/>
      <c r="L356" s="280"/>
      <c r="M356"/>
      <c r="N356" s="280"/>
      <c r="O356"/>
      <c r="P356" s="280"/>
      <c r="S356"/>
      <c r="T356"/>
    </row>
    <row r="357" spans="1:20" x14ac:dyDescent="0.45">
      <c r="A357" s="285"/>
      <c r="B357" s="285"/>
      <c r="C357" s="285"/>
      <c r="D357" s="23"/>
      <c r="E357"/>
      <c r="F357"/>
      <c r="G357"/>
      <c r="H357" s="280"/>
      <c r="I357"/>
      <c r="J357" s="574"/>
      <c r="K357" s="419"/>
      <c r="L357" s="280"/>
      <c r="M357"/>
      <c r="N357" s="280"/>
      <c r="O357"/>
      <c r="P357" s="280"/>
      <c r="S357"/>
      <c r="T357"/>
    </row>
    <row r="358" spans="1:20" x14ac:dyDescent="0.45">
      <c r="A358" s="285"/>
      <c r="B358" s="285"/>
      <c r="C358" s="285"/>
      <c r="D358" s="23"/>
      <c r="E358"/>
      <c r="F358"/>
      <c r="G358"/>
      <c r="H358" s="280"/>
      <c r="I358"/>
      <c r="J358" s="574"/>
      <c r="K358" s="419"/>
      <c r="L358" s="280"/>
      <c r="M358"/>
      <c r="N358" s="280"/>
      <c r="O358"/>
      <c r="P358" s="280"/>
      <c r="S358"/>
      <c r="T358"/>
    </row>
    <row r="359" spans="1:20" x14ac:dyDescent="0.45">
      <c r="A359" s="285"/>
      <c r="B359" s="285"/>
      <c r="C359" s="285"/>
      <c r="D359" s="23"/>
      <c r="E359"/>
      <c r="F359"/>
      <c r="G359"/>
      <c r="H359" s="280"/>
      <c r="I359"/>
      <c r="J359" s="574"/>
      <c r="K359" s="419"/>
      <c r="L359" s="280"/>
      <c r="M359"/>
      <c r="N359" s="280"/>
      <c r="O359"/>
      <c r="P359" s="280"/>
      <c r="S359"/>
      <c r="T359"/>
    </row>
    <row r="360" spans="1:20" x14ac:dyDescent="0.45">
      <c r="A360" s="285"/>
      <c r="B360" s="285"/>
      <c r="C360" s="285"/>
      <c r="D360" s="23"/>
      <c r="E360"/>
      <c r="F360"/>
      <c r="G360"/>
      <c r="H360" s="280"/>
      <c r="I360"/>
      <c r="J360" s="574"/>
      <c r="K360" s="419"/>
      <c r="L360" s="280"/>
      <c r="M360"/>
      <c r="N360" s="280"/>
      <c r="O360"/>
      <c r="P360" s="280"/>
      <c r="S360"/>
      <c r="T360"/>
    </row>
    <row r="361" spans="1:20" x14ac:dyDescent="0.45">
      <c r="A361" s="285"/>
      <c r="B361" s="285"/>
      <c r="C361" s="285"/>
      <c r="D361" s="23"/>
      <c r="E361"/>
      <c r="F361"/>
      <c r="G361"/>
      <c r="H361" s="280"/>
      <c r="I361"/>
      <c r="J361" s="574"/>
      <c r="K361" s="419"/>
      <c r="L361" s="280"/>
      <c r="M361"/>
      <c r="N361" s="280"/>
      <c r="O361"/>
      <c r="P361" s="280"/>
      <c r="S361"/>
      <c r="T361"/>
    </row>
    <row r="362" spans="1:20" x14ac:dyDescent="0.45">
      <c r="A362" s="285"/>
      <c r="B362" s="285"/>
      <c r="C362" s="285"/>
      <c r="D362" s="23"/>
      <c r="E362"/>
      <c r="F362"/>
      <c r="G362"/>
      <c r="H362" s="280"/>
      <c r="I362"/>
      <c r="J362" s="574"/>
      <c r="K362" s="419"/>
      <c r="L362" s="280"/>
      <c r="M362"/>
      <c r="N362" s="280"/>
      <c r="O362"/>
      <c r="P362" s="280"/>
      <c r="S362"/>
      <c r="T362"/>
    </row>
    <row r="363" spans="1:20" x14ac:dyDescent="0.45">
      <c r="A363" s="285"/>
      <c r="B363" s="285"/>
      <c r="C363" s="285"/>
      <c r="D363" s="23"/>
      <c r="E363"/>
      <c r="F363"/>
      <c r="G363"/>
      <c r="H363" s="280"/>
      <c r="I363"/>
      <c r="J363" s="574"/>
      <c r="K363" s="419"/>
      <c r="L363" s="280"/>
      <c r="M363"/>
      <c r="N363" s="280"/>
      <c r="O363"/>
      <c r="P363" s="280"/>
      <c r="S363"/>
      <c r="T363"/>
    </row>
    <row r="364" spans="1:20" x14ac:dyDescent="0.45">
      <c r="A364" s="285"/>
      <c r="B364" s="285"/>
      <c r="C364" s="285"/>
      <c r="D364" s="23"/>
      <c r="E364"/>
      <c r="F364"/>
      <c r="G364"/>
      <c r="H364" s="280"/>
      <c r="I364"/>
      <c r="J364" s="574"/>
      <c r="K364" s="419"/>
      <c r="L364" s="280"/>
      <c r="M364"/>
      <c r="N364" s="280"/>
      <c r="O364"/>
      <c r="P364" s="280"/>
      <c r="S364"/>
      <c r="T364"/>
    </row>
    <row r="365" spans="1:20" x14ac:dyDescent="0.45">
      <c r="A365" s="285"/>
      <c r="B365" s="285"/>
      <c r="C365" s="285"/>
      <c r="D365" s="23"/>
      <c r="E365"/>
      <c r="F365"/>
      <c r="G365"/>
      <c r="H365" s="280"/>
      <c r="I365"/>
      <c r="J365" s="574"/>
      <c r="K365" s="419"/>
      <c r="L365" s="280"/>
      <c r="M365"/>
      <c r="N365" s="280"/>
      <c r="O365"/>
      <c r="P365" s="280"/>
      <c r="S365"/>
      <c r="T365"/>
    </row>
    <row r="366" spans="1:20" x14ac:dyDescent="0.45">
      <c r="A366" s="285"/>
      <c r="B366" s="285"/>
      <c r="C366" s="285"/>
      <c r="D366" s="23"/>
      <c r="E366"/>
      <c r="F366"/>
      <c r="G366"/>
      <c r="H366" s="280"/>
      <c r="I366"/>
      <c r="J366" s="574"/>
      <c r="K366" s="419"/>
      <c r="L366" s="280"/>
      <c r="M366"/>
      <c r="N366" s="280"/>
      <c r="O366"/>
      <c r="P366" s="280"/>
      <c r="S366"/>
      <c r="T366"/>
    </row>
    <row r="367" spans="1:20" x14ac:dyDescent="0.45">
      <c r="A367" s="285"/>
      <c r="B367" s="285"/>
      <c r="C367" s="285"/>
      <c r="D367" s="23"/>
      <c r="E367"/>
      <c r="F367"/>
      <c r="G367"/>
      <c r="H367" s="280"/>
      <c r="I367"/>
      <c r="J367" s="574"/>
      <c r="K367" s="419"/>
      <c r="L367" s="280"/>
      <c r="M367"/>
      <c r="N367" s="280"/>
      <c r="O367"/>
      <c r="P367" s="280"/>
      <c r="S367"/>
      <c r="T367"/>
    </row>
    <row r="368" spans="1:20" x14ac:dyDescent="0.45">
      <c r="A368" s="285"/>
      <c r="B368" s="285"/>
      <c r="C368" s="285"/>
      <c r="D368" s="23"/>
      <c r="E368"/>
      <c r="F368"/>
      <c r="G368"/>
      <c r="H368" s="280"/>
      <c r="I368"/>
      <c r="J368" s="574"/>
      <c r="K368" s="419"/>
      <c r="L368" s="280"/>
      <c r="M368"/>
      <c r="N368" s="280"/>
      <c r="O368"/>
      <c r="P368" s="280"/>
      <c r="S368"/>
      <c r="T368"/>
    </row>
    <row r="369" spans="1:20" x14ac:dyDescent="0.45">
      <c r="A369" s="285"/>
      <c r="B369" s="285"/>
      <c r="C369" s="285"/>
      <c r="D369" s="23"/>
      <c r="E369"/>
      <c r="F369"/>
      <c r="G369"/>
      <c r="H369" s="280"/>
      <c r="I369"/>
      <c r="J369" s="574"/>
      <c r="K369" s="419"/>
      <c r="L369" s="280"/>
      <c r="M369"/>
      <c r="N369" s="280"/>
      <c r="O369"/>
      <c r="P369" s="280"/>
      <c r="S369"/>
      <c r="T369"/>
    </row>
    <row r="370" spans="1:20" x14ac:dyDescent="0.45">
      <c r="A370" s="285"/>
      <c r="B370" s="285"/>
      <c r="C370" s="285"/>
      <c r="D370" s="23"/>
      <c r="E370"/>
      <c r="F370"/>
      <c r="G370"/>
      <c r="H370" s="280"/>
      <c r="I370"/>
      <c r="J370" s="574"/>
      <c r="K370" s="419"/>
      <c r="L370" s="280"/>
      <c r="M370"/>
      <c r="N370" s="280"/>
      <c r="O370"/>
      <c r="P370" s="280"/>
      <c r="S370"/>
      <c r="T370"/>
    </row>
    <row r="371" spans="1:20" x14ac:dyDescent="0.45">
      <c r="A371" s="285"/>
      <c r="B371" s="285"/>
      <c r="C371" s="285"/>
      <c r="D371" s="23"/>
      <c r="E371"/>
      <c r="F371"/>
      <c r="G371"/>
      <c r="H371" s="280"/>
      <c r="I371"/>
      <c r="J371" s="574"/>
      <c r="K371" s="419"/>
      <c r="L371" s="280"/>
      <c r="M371"/>
      <c r="N371" s="280"/>
      <c r="O371"/>
      <c r="P371" s="280"/>
      <c r="S371"/>
      <c r="T371"/>
    </row>
    <row r="372" spans="1:20" x14ac:dyDescent="0.45">
      <c r="A372" s="285"/>
      <c r="B372" s="285"/>
      <c r="C372" s="285"/>
      <c r="D372" s="23"/>
      <c r="E372"/>
      <c r="F372"/>
      <c r="G372"/>
      <c r="H372" s="280"/>
      <c r="I372"/>
      <c r="J372" s="574"/>
      <c r="K372" s="419"/>
      <c r="L372" s="280"/>
      <c r="M372"/>
      <c r="N372" s="280"/>
      <c r="O372"/>
      <c r="P372" s="280"/>
      <c r="S372"/>
      <c r="T372"/>
    </row>
    <row r="373" spans="1:20" x14ac:dyDescent="0.45">
      <c r="A373" s="285"/>
      <c r="B373" s="285"/>
      <c r="C373" s="285"/>
      <c r="D373" s="23"/>
      <c r="E373"/>
      <c r="F373"/>
      <c r="G373"/>
      <c r="H373" s="280"/>
      <c r="I373"/>
      <c r="J373" s="574"/>
      <c r="K373" s="419"/>
      <c r="L373" s="280"/>
      <c r="M373"/>
      <c r="N373" s="280"/>
      <c r="O373"/>
      <c r="P373" s="280"/>
      <c r="S373"/>
      <c r="T373"/>
    </row>
    <row r="374" spans="1:20" x14ac:dyDescent="0.45">
      <c r="A374" s="285"/>
      <c r="B374" s="285"/>
      <c r="C374" s="285"/>
      <c r="D374" s="23"/>
      <c r="E374"/>
      <c r="F374"/>
      <c r="G374"/>
      <c r="H374" s="280"/>
      <c r="I374"/>
      <c r="J374" s="574"/>
      <c r="K374" s="419"/>
      <c r="L374" s="280"/>
      <c r="M374"/>
      <c r="N374" s="280"/>
      <c r="O374"/>
      <c r="P374" s="280"/>
      <c r="S374"/>
      <c r="T374"/>
    </row>
    <row r="375" spans="1:20" x14ac:dyDescent="0.45">
      <c r="A375" s="285"/>
      <c r="B375" s="285"/>
      <c r="C375" s="285"/>
      <c r="D375" s="23"/>
      <c r="E375"/>
      <c r="F375"/>
      <c r="G375"/>
      <c r="H375" s="280"/>
      <c r="I375"/>
      <c r="J375" s="574"/>
      <c r="K375" s="419"/>
      <c r="L375" s="280"/>
      <c r="M375"/>
      <c r="N375" s="280"/>
      <c r="O375"/>
      <c r="P375" s="280"/>
      <c r="S375"/>
      <c r="T375"/>
    </row>
    <row r="376" spans="1:20" x14ac:dyDescent="0.45">
      <c r="A376" s="285"/>
      <c r="B376" s="285"/>
      <c r="C376" s="285"/>
      <c r="D376" s="23"/>
      <c r="E376"/>
      <c r="F376"/>
      <c r="G376"/>
      <c r="H376" s="280"/>
      <c r="I376"/>
      <c r="J376" s="574"/>
      <c r="K376" s="419"/>
      <c r="L376" s="280"/>
      <c r="M376"/>
      <c r="N376" s="280"/>
      <c r="O376"/>
      <c r="P376" s="280"/>
      <c r="S376"/>
      <c r="T376"/>
    </row>
    <row r="377" spans="1:20" x14ac:dyDescent="0.45">
      <c r="A377" s="285"/>
      <c r="B377" s="285"/>
      <c r="C377" s="285"/>
      <c r="D377" s="23"/>
      <c r="E377"/>
      <c r="F377"/>
      <c r="G377"/>
      <c r="H377" s="280"/>
      <c r="I377"/>
      <c r="J377" s="574"/>
      <c r="K377" s="419"/>
      <c r="L377" s="280"/>
      <c r="M377"/>
      <c r="N377" s="280"/>
      <c r="O377"/>
      <c r="P377" s="280"/>
      <c r="S377"/>
      <c r="T377"/>
    </row>
    <row r="378" spans="1:20" x14ac:dyDescent="0.45">
      <c r="A378" s="285"/>
      <c r="B378" s="285"/>
      <c r="C378" s="285"/>
      <c r="D378" s="23"/>
      <c r="E378"/>
      <c r="F378"/>
      <c r="G378"/>
      <c r="H378" s="280"/>
      <c r="I378"/>
      <c r="J378" s="574"/>
      <c r="K378" s="419"/>
      <c r="L378" s="280"/>
      <c r="M378"/>
      <c r="N378" s="280"/>
      <c r="O378"/>
      <c r="P378" s="280"/>
      <c r="S378"/>
      <c r="T378"/>
    </row>
    <row r="379" spans="1:20" x14ac:dyDescent="0.45">
      <c r="A379" s="285"/>
      <c r="B379" s="285"/>
      <c r="C379" s="285"/>
      <c r="D379" s="23"/>
      <c r="E379"/>
      <c r="F379"/>
      <c r="G379"/>
      <c r="H379" s="280"/>
      <c r="I379"/>
      <c r="J379" s="574"/>
      <c r="K379" s="419"/>
      <c r="L379" s="280"/>
      <c r="M379"/>
      <c r="N379" s="280"/>
      <c r="O379"/>
      <c r="P379" s="280"/>
      <c r="S379"/>
      <c r="T379"/>
    </row>
    <row r="380" spans="1:20" x14ac:dyDescent="0.45">
      <c r="A380" s="285"/>
      <c r="B380" s="285"/>
      <c r="C380" s="285"/>
      <c r="D380" s="23"/>
      <c r="E380"/>
      <c r="F380"/>
      <c r="G380"/>
      <c r="H380" s="280"/>
      <c r="I380"/>
      <c r="J380" s="574"/>
      <c r="K380" s="419"/>
      <c r="L380" s="280"/>
      <c r="M380"/>
      <c r="N380" s="280"/>
      <c r="O380"/>
      <c r="P380" s="280"/>
      <c r="S380"/>
      <c r="T380"/>
    </row>
    <row r="381" spans="1:20" x14ac:dyDescent="0.45">
      <c r="A381" s="285"/>
      <c r="B381" s="285"/>
      <c r="C381" s="285"/>
      <c r="D381" s="23"/>
      <c r="E381"/>
      <c r="F381"/>
      <c r="G381"/>
      <c r="H381" s="280"/>
      <c r="I381"/>
      <c r="J381" s="574"/>
      <c r="K381" s="419"/>
      <c r="L381" s="280"/>
      <c r="M381"/>
      <c r="N381" s="280"/>
      <c r="O381"/>
      <c r="P381" s="280"/>
      <c r="S381"/>
      <c r="T381"/>
    </row>
    <row r="382" spans="1:20" x14ac:dyDescent="0.45">
      <c r="A382" s="285"/>
      <c r="B382" s="285"/>
      <c r="C382" s="285"/>
      <c r="D382" s="23"/>
      <c r="E382"/>
      <c r="F382"/>
      <c r="G382"/>
      <c r="H382" s="280"/>
      <c r="I382"/>
      <c r="J382" s="574"/>
      <c r="K382" s="419"/>
      <c r="L382" s="280"/>
      <c r="M382"/>
      <c r="N382" s="280"/>
      <c r="O382"/>
      <c r="P382" s="280"/>
      <c r="S382"/>
      <c r="T382"/>
    </row>
    <row r="383" spans="1:20" x14ac:dyDescent="0.45">
      <c r="A383" s="285"/>
      <c r="B383" s="285"/>
      <c r="C383" s="285"/>
      <c r="D383" s="23"/>
      <c r="E383"/>
      <c r="F383"/>
      <c r="G383"/>
      <c r="H383" s="280"/>
      <c r="I383"/>
      <c r="J383" s="574"/>
      <c r="K383" s="419"/>
      <c r="L383" s="280"/>
      <c r="M383"/>
      <c r="N383" s="280"/>
      <c r="O383"/>
      <c r="P383" s="280"/>
      <c r="S383"/>
      <c r="T383"/>
    </row>
    <row r="384" spans="1:20" x14ac:dyDescent="0.45">
      <c r="A384" s="285"/>
      <c r="B384" s="285"/>
      <c r="C384" s="285"/>
      <c r="D384" s="23"/>
      <c r="E384"/>
      <c r="F384"/>
      <c r="G384"/>
      <c r="H384" s="280"/>
      <c r="I384"/>
      <c r="J384" s="574"/>
      <c r="K384" s="419"/>
      <c r="L384" s="280"/>
      <c r="M384"/>
      <c r="N384" s="280"/>
      <c r="O384"/>
      <c r="P384" s="280"/>
      <c r="S384"/>
      <c r="T384"/>
    </row>
    <row r="385" spans="1:20" x14ac:dyDescent="0.45">
      <c r="A385" s="285"/>
      <c r="B385" s="285"/>
      <c r="C385" s="285"/>
      <c r="D385" s="23"/>
      <c r="E385"/>
      <c r="F385"/>
      <c r="G385"/>
      <c r="H385" s="280"/>
      <c r="I385"/>
      <c r="J385" s="574"/>
      <c r="K385" s="419"/>
      <c r="L385" s="280"/>
      <c r="M385"/>
      <c r="N385" s="280"/>
      <c r="O385"/>
      <c r="P385" s="280"/>
      <c r="S385"/>
      <c r="T385"/>
    </row>
    <row r="386" spans="1:20" x14ac:dyDescent="0.45">
      <c r="A386" s="285"/>
      <c r="B386" s="285"/>
      <c r="C386" s="285"/>
      <c r="D386" s="23"/>
      <c r="E386"/>
      <c r="F386"/>
      <c r="G386"/>
      <c r="H386" s="280"/>
      <c r="I386"/>
      <c r="J386" s="574"/>
      <c r="K386" s="419"/>
      <c r="L386" s="280"/>
      <c r="M386"/>
      <c r="N386" s="280"/>
      <c r="O386"/>
      <c r="P386" s="280"/>
      <c r="S386"/>
      <c r="T386"/>
    </row>
    <row r="387" spans="1:20" x14ac:dyDescent="0.45">
      <c r="A387" s="285"/>
      <c r="B387" s="285"/>
      <c r="C387" s="285"/>
      <c r="D387" s="23"/>
      <c r="E387"/>
      <c r="F387"/>
      <c r="G387"/>
      <c r="H387" s="280"/>
      <c r="I387"/>
      <c r="J387" s="574"/>
      <c r="K387" s="419"/>
      <c r="L387" s="280"/>
      <c r="M387"/>
      <c r="N387" s="280"/>
      <c r="O387"/>
      <c r="P387" s="280"/>
      <c r="S387"/>
      <c r="T387"/>
    </row>
    <row r="388" spans="1:20" x14ac:dyDescent="0.45">
      <c r="A388" s="285"/>
      <c r="B388" s="285"/>
      <c r="C388" s="285"/>
      <c r="D388" s="23"/>
      <c r="E388"/>
      <c r="F388"/>
      <c r="G388"/>
      <c r="H388" s="280"/>
      <c r="I388"/>
      <c r="J388" s="574"/>
      <c r="K388" s="419"/>
      <c r="L388" s="280"/>
      <c r="M388"/>
      <c r="N388" s="280"/>
      <c r="O388"/>
      <c r="P388" s="280"/>
      <c r="S388"/>
      <c r="T388"/>
    </row>
    <row r="389" spans="1:20" x14ac:dyDescent="0.45">
      <c r="A389" s="285"/>
      <c r="B389" s="285"/>
      <c r="C389" s="285"/>
      <c r="D389" s="23"/>
      <c r="E389"/>
      <c r="F389"/>
      <c r="G389"/>
      <c r="H389" s="280"/>
      <c r="I389"/>
      <c r="J389" s="574"/>
      <c r="K389" s="419"/>
      <c r="L389" s="280"/>
      <c r="M389"/>
      <c r="N389" s="280"/>
      <c r="O389"/>
      <c r="P389" s="280"/>
      <c r="S389"/>
      <c r="T389"/>
    </row>
    <row r="390" spans="1:20" x14ac:dyDescent="0.45">
      <c r="A390" s="285"/>
      <c r="B390" s="285"/>
      <c r="C390" s="285"/>
      <c r="D390" s="23"/>
      <c r="E390"/>
      <c r="F390"/>
      <c r="G390"/>
      <c r="H390" s="280"/>
      <c r="I390"/>
      <c r="J390" s="574"/>
      <c r="K390" s="419"/>
      <c r="L390" s="280"/>
      <c r="M390"/>
      <c r="N390" s="280"/>
      <c r="O390"/>
      <c r="P390" s="280"/>
      <c r="S390"/>
      <c r="T390"/>
    </row>
    <row r="391" spans="1:20" x14ac:dyDescent="0.45">
      <c r="A391" s="285"/>
      <c r="B391" s="285"/>
      <c r="C391" s="285"/>
      <c r="D391" s="23"/>
      <c r="E391"/>
      <c r="F391"/>
      <c r="G391"/>
      <c r="H391" s="280"/>
      <c r="I391"/>
      <c r="J391" s="574"/>
      <c r="K391" s="419"/>
      <c r="L391" s="280"/>
      <c r="M391"/>
      <c r="N391" s="280"/>
      <c r="O391"/>
      <c r="P391" s="280"/>
      <c r="S391"/>
      <c r="T391"/>
    </row>
    <row r="392" spans="1:20" x14ac:dyDescent="0.45">
      <c r="A392" s="285"/>
      <c r="B392" s="285"/>
      <c r="C392" s="285"/>
      <c r="D392" s="23"/>
      <c r="E392"/>
      <c r="F392"/>
      <c r="G392"/>
      <c r="H392" s="280"/>
      <c r="I392"/>
      <c r="J392" s="574"/>
      <c r="K392" s="419"/>
      <c r="L392" s="280"/>
      <c r="M392"/>
      <c r="N392" s="280"/>
      <c r="O392"/>
      <c r="P392" s="280"/>
      <c r="S392"/>
      <c r="T392"/>
    </row>
    <row r="393" spans="1:20" x14ac:dyDescent="0.45">
      <c r="A393" s="285"/>
      <c r="B393" s="285"/>
      <c r="C393" s="285"/>
      <c r="D393" s="23"/>
      <c r="E393"/>
      <c r="F393"/>
      <c r="G393"/>
      <c r="H393" s="280"/>
      <c r="I393"/>
      <c r="J393" s="574"/>
      <c r="K393" s="419"/>
      <c r="L393" s="280"/>
      <c r="M393"/>
      <c r="N393" s="280"/>
      <c r="O393"/>
      <c r="P393" s="280"/>
      <c r="S393"/>
      <c r="T393"/>
    </row>
    <row r="394" spans="1:20" x14ac:dyDescent="0.45">
      <c r="A394" s="285"/>
      <c r="B394" s="285"/>
      <c r="C394" s="285"/>
      <c r="D394" s="23"/>
      <c r="E394"/>
      <c r="F394"/>
      <c r="G394"/>
      <c r="H394" s="280"/>
      <c r="I394"/>
      <c r="J394" s="574"/>
      <c r="K394" s="419"/>
      <c r="L394" s="280"/>
      <c r="M394"/>
      <c r="N394" s="280"/>
      <c r="O394"/>
      <c r="P394" s="280"/>
      <c r="S394"/>
      <c r="T394"/>
    </row>
    <row r="395" spans="1:20" x14ac:dyDescent="0.45">
      <c r="A395" s="285"/>
      <c r="B395" s="285"/>
      <c r="C395" s="285"/>
      <c r="D395" s="23"/>
      <c r="E395"/>
      <c r="F395"/>
      <c r="G395"/>
      <c r="H395" s="280"/>
      <c r="I395"/>
      <c r="J395" s="574"/>
      <c r="K395" s="419"/>
      <c r="L395" s="280"/>
      <c r="M395"/>
      <c r="N395" s="280"/>
      <c r="O395"/>
      <c r="P395" s="280"/>
      <c r="S395"/>
      <c r="T395"/>
    </row>
    <row r="396" spans="1:20" x14ac:dyDescent="0.45">
      <c r="A396" s="285"/>
      <c r="B396" s="285"/>
      <c r="C396" s="285"/>
      <c r="D396" s="23"/>
      <c r="E396"/>
      <c r="F396"/>
      <c r="G396"/>
      <c r="H396" s="280"/>
      <c r="I396"/>
      <c r="J396" s="574"/>
      <c r="K396" s="419"/>
      <c r="L396" s="280"/>
      <c r="M396"/>
      <c r="N396" s="280"/>
      <c r="O396"/>
      <c r="P396" s="280"/>
      <c r="S396"/>
      <c r="T396"/>
    </row>
    <row r="397" spans="1:20" x14ac:dyDescent="0.45">
      <c r="A397" s="285"/>
      <c r="B397" s="285"/>
      <c r="C397" s="285"/>
      <c r="D397" s="23"/>
      <c r="E397"/>
      <c r="F397"/>
      <c r="G397"/>
      <c r="H397" s="280"/>
      <c r="I397"/>
      <c r="J397" s="574"/>
      <c r="K397" s="419"/>
      <c r="L397" s="280"/>
      <c r="M397"/>
      <c r="N397" s="280"/>
      <c r="O397"/>
      <c r="P397" s="280"/>
      <c r="S397"/>
      <c r="T397"/>
    </row>
    <row r="398" spans="1:20" x14ac:dyDescent="0.45">
      <c r="A398" s="285"/>
      <c r="B398" s="285"/>
      <c r="C398" s="285"/>
      <c r="D398" s="23"/>
      <c r="E398"/>
      <c r="F398"/>
      <c r="G398"/>
      <c r="H398" s="280"/>
      <c r="I398"/>
      <c r="J398" s="574"/>
      <c r="K398" s="419"/>
      <c r="L398" s="280"/>
      <c r="M398"/>
      <c r="N398" s="280"/>
      <c r="O398"/>
      <c r="P398" s="280"/>
      <c r="S398"/>
      <c r="T398"/>
    </row>
    <row r="399" spans="1:20" x14ac:dyDescent="0.45">
      <c r="A399" s="285"/>
      <c r="B399" s="285"/>
      <c r="C399" s="285"/>
      <c r="D399" s="23"/>
      <c r="E399"/>
      <c r="F399"/>
      <c r="G399"/>
      <c r="H399" s="280"/>
      <c r="I399"/>
      <c r="J399" s="574"/>
      <c r="K399" s="419"/>
      <c r="L399" s="280"/>
      <c r="M399"/>
      <c r="N399" s="280"/>
      <c r="O399"/>
      <c r="P399" s="280"/>
      <c r="S399"/>
      <c r="T399"/>
    </row>
    <row r="400" spans="1:20" x14ac:dyDescent="0.45">
      <c r="A400" s="285"/>
      <c r="B400" s="285"/>
      <c r="C400" s="285"/>
      <c r="D400" s="23"/>
      <c r="E400"/>
      <c r="F400"/>
      <c r="G400"/>
      <c r="H400" s="280"/>
      <c r="I400"/>
      <c r="J400" s="574"/>
      <c r="K400" s="419"/>
      <c r="L400" s="280"/>
      <c r="M400"/>
      <c r="N400" s="280"/>
      <c r="O400"/>
      <c r="P400" s="280"/>
      <c r="S400"/>
      <c r="T400"/>
    </row>
    <row r="401" spans="1:20" x14ac:dyDescent="0.45">
      <c r="A401" s="285"/>
      <c r="B401" s="285"/>
      <c r="C401" s="285"/>
      <c r="D401" s="23"/>
      <c r="E401"/>
      <c r="F401"/>
      <c r="G401"/>
      <c r="H401" s="280"/>
      <c r="I401"/>
      <c r="J401" s="574"/>
      <c r="K401" s="419"/>
      <c r="L401" s="280"/>
      <c r="M401"/>
      <c r="N401" s="280"/>
      <c r="O401"/>
      <c r="P401" s="280"/>
      <c r="S401"/>
      <c r="T401"/>
    </row>
    <row r="402" spans="1:20" x14ac:dyDescent="0.45">
      <c r="A402" s="285"/>
      <c r="B402" s="285"/>
      <c r="C402" s="285"/>
      <c r="D402" s="23"/>
      <c r="E402"/>
      <c r="F402"/>
      <c r="G402"/>
      <c r="H402" s="280"/>
      <c r="I402"/>
      <c r="J402" s="574"/>
      <c r="K402" s="419"/>
      <c r="L402" s="280"/>
      <c r="M402"/>
      <c r="N402" s="280"/>
      <c r="O402"/>
      <c r="P402" s="280"/>
      <c r="S402"/>
      <c r="T402"/>
    </row>
    <row r="403" spans="1:20" x14ac:dyDescent="0.45">
      <c r="A403" s="285"/>
      <c r="B403" s="285"/>
      <c r="C403" s="285"/>
      <c r="D403" s="23"/>
      <c r="E403"/>
      <c r="F403"/>
      <c r="G403"/>
      <c r="H403" s="280"/>
      <c r="I403"/>
      <c r="J403" s="574"/>
      <c r="K403" s="419"/>
      <c r="L403" s="280"/>
      <c r="M403"/>
      <c r="N403" s="280"/>
      <c r="O403"/>
      <c r="P403" s="280"/>
      <c r="S403"/>
      <c r="T403"/>
    </row>
    <row r="404" spans="1:20" x14ac:dyDescent="0.45">
      <c r="A404" s="285"/>
      <c r="B404" s="285"/>
      <c r="C404" s="285"/>
      <c r="D404" s="23"/>
      <c r="E404"/>
      <c r="F404"/>
      <c r="G404"/>
      <c r="H404" s="280"/>
      <c r="I404"/>
      <c r="J404" s="574"/>
      <c r="K404" s="419"/>
      <c r="L404" s="280"/>
      <c r="M404"/>
      <c r="N404" s="280"/>
      <c r="O404"/>
      <c r="P404" s="280"/>
      <c r="S404"/>
      <c r="T404"/>
    </row>
    <row r="405" spans="1:20" x14ac:dyDescent="0.45">
      <c r="A405" s="285"/>
      <c r="B405" s="285"/>
      <c r="C405" s="285"/>
      <c r="D405" s="23"/>
      <c r="E405"/>
      <c r="F405"/>
      <c r="G405"/>
      <c r="H405" s="280"/>
      <c r="I405"/>
      <c r="J405" s="574"/>
      <c r="K405" s="419"/>
      <c r="L405" s="280"/>
      <c r="M405"/>
      <c r="N405" s="280"/>
      <c r="O405"/>
      <c r="P405" s="280"/>
      <c r="S405"/>
      <c r="T405"/>
    </row>
    <row r="406" spans="1:20" x14ac:dyDescent="0.45">
      <c r="A406" s="285"/>
      <c r="B406" s="285"/>
      <c r="C406" s="285"/>
      <c r="D406" s="23"/>
      <c r="E406"/>
      <c r="F406"/>
      <c r="G406"/>
      <c r="H406" s="280"/>
      <c r="I406"/>
      <c r="J406" s="574"/>
      <c r="K406" s="419"/>
      <c r="L406" s="280"/>
      <c r="M406"/>
      <c r="N406" s="280"/>
      <c r="O406"/>
      <c r="P406" s="280"/>
      <c r="S406"/>
      <c r="T406"/>
    </row>
    <row r="407" spans="1:20" x14ac:dyDescent="0.45">
      <c r="A407" s="285"/>
      <c r="B407" s="285"/>
      <c r="C407" s="285"/>
      <c r="D407" s="23"/>
      <c r="E407"/>
      <c r="F407"/>
      <c r="G407"/>
      <c r="H407" s="280"/>
      <c r="I407"/>
      <c r="J407" s="574"/>
      <c r="K407" s="419"/>
      <c r="L407" s="280"/>
      <c r="M407"/>
      <c r="N407" s="280"/>
      <c r="O407"/>
      <c r="P407" s="280"/>
      <c r="S407"/>
      <c r="T407"/>
    </row>
    <row r="408" spans="1:20" x14ac:dyDescent="0.45">
      <c r="A408" s="285"/>
      <c r="B408" s="285"/>
      <c r="C408" s="285"/>
      <c r="D408" s="23"/>
      <c r="E408"/>
      <c r="F408"/>
      <c r="G408"/>
      <c r="H408" s="280"/>
      <c r="I408"/>
      <c r="J408" s="574"/>
      <c r="K408" s="419"/>
      <c r="L408" s="280"/>
      <c r="M408"/>
      <c r="N408" s="280"/>
      <c r="O408"/>
      <c r="P408" s="280"/>
      <c r="S408"/>
      <c r="T408"/>
    </row>
    <row r="409" spans="1:20" x14ac:dyDescent="0.45">
      <c r="A409" s="285"/>
      <c r="B409" s="285"/>
      <c r="C409" s="285"/>
      <c r="D409" s="23"/>
      <c r="E409"/>
      <c r="F409"/>
      <c r="G409"/>
      <c r="H409" s="280"/>
      <c r="I409"/>
      <c r="J409" s="574"/>
      <c r="K409" s="419"/>
      <c r="L409" s="280"/>
      <c r="M409"/>
      <c r="N409" s="280"/>
      <c r="O409"/>
      <c r="P409" s="280"/>
      <c r="S409"/>
      <c r="T409"/>
    </row>
    <row r="410" spans="1:20" x14ac:dyDescent="0.45">
      <c r="A410" s="285"/>
      <c r="B410" s="285"/>
      <c r="C410" s="285"/>
      <c r="D410" s="23"/>
      <c r="E410"/>
      <c r="F410"/>
      <c r="G410"/>
      <c r="H410" s="280"/>
      <c r="I410"/>
      <c r="J410" s="574"/>
      <c r="K410" s="419"/>
      <c r="L410" s="280"/>
      <c r="M410"/>
      <c r="N410" s="280"/>
      <c r="O410"/>
      <c r="P410" s="280"/>
      <c r="S410"/>
      <c r="T410"/>
    </row>
    <row r="411" spans="1:20" x14ac:dyDescent="0.45">
      <c r="A411" s="285"/>
      <c r="B411" s="285"/>
      <c r="C411" s="285"/>
      <c r="D411" s="23"/>
      <c r="E411"/>
      <c r="F411"/>
      <c r="G411"/>
      <c r="H411" s="280"/>
      <c r="I411"/>
      <c r="J411" s="574"/>
      <c r="K411" s="419"/>
      <c r="L411" s="280"/>
      <c r="M411"/>
      <c r="N411" s="280"/>
      <c r="O411"/>
      <c r="P411" s="280"/>
      <c r="S411"/>
      <c r="T411"/>
    </row>
    <row r="412" spans="1:20" x14ac:dyDescent="0.45">
      <c r="A412" s="285"/>
      <c r="B412" s="285"/>
      <c r="C412" s="285"/>
      <c r="D412" s="23"/>
      <c r="E412"/>
      <c r="F412"/>
      <c r="G412"/>
      <c r="H412" s="280"/>
      <c r="I412"/>
      <c r="J412" s="574"/>
      <c r="K412" s="419"/>
      <c r="L412" s="280"/>
      <c r="M412"/>
      <c r="N412" s="280"/>
      <c r="O412"/>
      <c r="P412" s="280"/>
      <c r="S412"/>
      <c r="T412"/>
    </row>
    <row r="413" spans="1:20" x14ac:dyDescent="0.45">
      <c r="A413" s="285"/>
      <c r="B413" s="285"/>
      <c r="C413" s="285"/>
      <c r="D413" s="23"/>
      <c r="E413"/>
      <c r="F413"/>
      <c r="G413"/>
      <c r="H413" s="280"/>
      <c r="I413"/>
      <c r="J413" s="574"/>
      <c r="K413" s="419"/>
      <c r="L413" s="280"/>
      <c r="M413"/>
      <c r="N413" s="280"/>
      <c r="O413"/>
      <c r="P413" s="280"/>
      <c r="S413"/>
      <c r="T413"/>
    </row>
    <row r="414" spans="1:20" x14ac:dyDescent="0.45">
      <c r="A414" s="285"/>
      <c r="B414" s="285"/>
      <c r="C414" s="285"/>
      <c r="D414" s="23"/>
      <c r="E414"/>
      <c r="F414"/>
      <c r="G414"/>
      <c r="H414" s="280"/>
      <c r="I414"/>
      <c r="J414" s="574"/>
      <c r="K414" s="419"/>
      <c r="L414" s="280"/>
      <c r="M414"/>
      <c r="N414" s="280"/>
      <c r="O414"/>
      <c r="P414" s="280"/>
      <c r="S414"/>
      <c r="T414"/>
    </row>
    <row r="415" spans="1:20" x14ac:dyDescent="0.45">
      <c r="A415" s="285"/>
      <c r="B415" s="285"/>
      <c r="C415" s="285"/>
      <c r="D415" s="23"/>
      <c r="E415"/>
      <c r="F415"/>
      <c r="G415"/>
      <c r="H415" s="280"/>
      <c r="I415"/>
      <c r="J415" s="574"/>
      <c r="K415" s="419"/>
      <c r="L415" s="280"/>
      <c r="M415"/>
      <c r="N415" s="280"/>
      <c r="O415"/>
      <c r="P415" s="280"/>
      <c r="S415"/>
      <c r="T415"/>
    </row>
    <row r="416" spans="1:20" x14ac:dyDescent="0.45">
      <c r="A416" s="285"/>
      <c r="B416" s="285"/>
      <c r="C416" s="285"/>
      <c r="D416" s="23"/>
      <c r="E416"/>
      <c r="F416"/>
      <c r="G416"/>
      <c r="H416" s="280"/>
      <c r="I416"/>
      <c r="J416" s="574"/>
      <c r="K416" s="419"/>
      <c r="L416" s="280"/>
      <c r="M416"/>
      <c r="N416" s="280"/>
      <c r="O416"/>
      <c r="P416" s="280"/>
      <c r="S416"/>
      <c r="T416"/>
    </row>
    <row r="417" spans="1:20" x14ac:dyDescent="0.45">
      <c r="A417" s="285"/>
      <c r="B417" s="285"/>
      <c r="C417" s="285"/>
      <c r="D417" s="23"/>
      <c r="E417"/>
      <c r="F417"/>
      <c r="G417"/>
      <c r="H417" s="280"/>
      <c r="I417"/>
      <c r="J417" s="574"/>
      <c r="K417" s="419"/>
      <c r="L417" s="280"/>
      <c r="M417"/>
      <c r="N417" s="280"/>
      <c r="O417"/>
      <c r="P417" s="280"/>
      <c r="S417"/>
      <c r="T417"/>
    </row>
    <row r="418" spans="1:20" x14ac:dyDescent="0.45">
      <c r="A418" s="285"/>
      <c r="B418" s="285"/>
      <c r="C418" s="285"/>
      <c r="D418" s="23"/>
      <c r="E418"/>
      <c r="F418"/>
      <c r="G418"/>
      <c r="H418" s="280"/>
      <c r="I418"/>
      <c r="J418" s="574"/>
      <c r="K418" s="419"/>
      <c r="L418" s="280"/>
      <c r="M418"/>
      <c r="N418" s="280"/>
      <c r="O418"/>
      <c r="P418" s="280"/>
      <c r="S418"/>
      <c r="T418"/>
    </row>
    <row r="419" spans="1:20" x14ac:dyDescent="0.45">
      <c r="A419" s="285"/>
      <c r="B419" s="285"/>
      <c r="C419" s="285"/>
      <c r="D419" s="23"/>
      <c r="E419"/>
      <c r="F419"/>
      <c r="G419"/>
      <c r="H419" s="280"/>
      <c r="I419"/>
      <c r="J419" s="574"/>
      <c r="K419" s="419"/>
      <c r="L419" s="280"/>
      <c r="M419"/>
      <c r="N419" s="280"/>
      <c r="O419"/>
      <c r="P419" s="280"/>
      <c r="S419"/>
      <c r="T419"/>
    </row>
    <row r="420" spans="1:20" x14ac:dyDescent="0.45">
      <c r="A420" s="285"/>
      <c r="B420" s="285"/>
      <c r="C420" s="285"/>
      <c r="D420" s="23"/>
      <c r="E420"/>
      <c r="F420"/>
      <c r="G420"/>
      <c r="H420" s="280"/>
      <c r="I420"/>
      <c r="J420" s="574"/>
      <c r="K420" s="419"/>
      <c r="L420" s="280"/>
      <c r="M420"/>
      <c r="N420" s="280"/>
      <c r="O420"/>
      <c r="P420" s="280"/>
      <c r="S420"/>
      <c r="T420"/>
    </row>
    <row r="421" spans="1:20" x14ac:dyDescent="0.45">
      <c r="A421" s="285"/>
      <c r="B421" s="285"/>
      <c r="C421" s="285"/>
      <c r="D421" s="23"/>
      <c r="E421"/>
      <c r="F421"/>
      <c r="G421"/>
      <c r="H421" s="280"/>
      <c r="I421"/>
      <c r="J421" s="574"/>
      <c r="K421" s="419"/>
      <c r="L421" s="280"/>
      <c r="M421"/>
      <c r="N421" s="280"/>
      <c r="O421"/>
      <c r="P421" s="280"/>
      <c r="S421"/>
      <c r="T421"/>
    </row>
    <row r="422" spans="1:20" x14ac:dyDescent="0.45">
      <c r="A422" s="285"/>
      <c r="B422" s="285"/>
      <c r="C422" s="285"/>
      <c r="D422" s="23"/>
      <c r="E422"/>
      <c r="F422"/>
      <c r="G422"/>
      <c r="H422" s="280"/>
      <c r="I422"/>
      <c r="J422" s="574"/>
      <c r="K422" s="419"/>
      <c r="L422" s="280"/>
      <c r="M422"/>
      <c r="N422" s="280"/>
      <c r="O422"/>
      <c r="P422" s="280"/>
      <c r="S422"/>
      <c r="T422"/>
    </row>
    <row r="423" spans="1:20" x14ac:dyDescent="0.45">
      <c r="A423" s="285"/>
      <c r="B423" s="285"/>
      <c r="C423" s="285"/>
      <c r="D423" s="23"/>
      <c r="E423"/>
      <c r="F423"/>
      <c r="G423"/>
      <c r="H423" s="280"/>
      <c r="I423"/>
      <c r="J423" s="574"/>
      <c r="K423" s="419"/>
      <c r="L423" s="280"/>
      <c r="M423"/>
      <c r="N423" s="280"/>
      <c r="O423"/>
      <c r="P423" s="280"/>
      <c r="S423"/>
      <c r="T423"/>
    </row>
    <row r="424" spans="1:20" x14ac:dyDescent="0.45">
      <c r="A424" s="285"/>
      <c r="B424" s="285"/>
      <c r="C424" s="285"/>
      <c r="D424" s="23"/>
      <c r="E424"/>
      <c r="F424"/>
      <c r="G424"/>
      <c r="H424" s="280"/>
      <c r="I424"/>
      <c r="J424" s="574"/>
      <c r="K424" s="419"/>
      <c r="L424" s="280"/>
      <c r="M424"/>
      <c r="N424" s="280"/>
      <c r="O424"/>
      <c r="P424" s="280"/>
      <c r="S424"/>
      <c r="T424"/>
    </row>
    <row r="425" spans="1:20" x14ac:dyDescent="0.45">
      <c r="A425" s="285"/>
      <c r="B425" s="285"/>
      <c r="C425" s="285"/>
      <c r="D425" s="23"/>
      <c r="E425"/>
      <c r="F425"/>
      <c r="G425"/>
      <c r="H425" s="280"/>
      <c r="I425"/>
      <c r="J425" s="574"/>
      <c r="K425" s="419"/>
      <c r="L425" s="280"/>
      <c r="M425"/>
      <c r="N425" s="280"/>
      <c r="O425"/>
      <c r="P425" s="280"/>
      <c r="S425"/>
      <c r="T425"/>
    </row>
    <row r="426" spans="1:20" x14ac:dyDescent="0.45">
      <c r="A426" s="285"/>
      <c r="B426" s="285"/>
      <c r="C426" s="285"/>
      <c r="D426" s="23"/>
      <c r="E426"/>
      <c r="F426"/>
      <c r="G426"/>
      <c r="H426" s="280"/>
      <c r="I426"/>
      <c r="J426" s="574"/>
      <c r="K426" s="419"/>
      <c r="L426" s="280"/>
      <c r="M426"/>
      <c r="N426" s="280"/>
      <c r="O426"/>
      <c r="P426" s="280"/>
      <c r="S426"/>
      <c r="T426"/>
    </row>
    <row r="427" spans="1:20" x14ac:dyDescent="0.45">
      <c r="A427" s="285"/>
      <c r="B427" s="285"/>
      <c r="C427" s="285"/>
      <c r="D427" s="23"/>
      <c r="E427"/>
      <c r="F427"/>
      <c r="G427"/>
      <c r="H427" s="280"/>
      <c r="I427"/>
      <c r="J427" s="574"/>
      <c r="K427" s="419"/>
      <c r="L427" s="280"/>
      <c r="M427"/>
      <c r="N427" s="280"/>
      <c r="O427"/>
      <c r="P427" s="280"/>
      <c r="S427"/>
      <c r="T427"/>
    </row>
    <row r="428" spans="1:20" x14ac:dyDescent="0.45">
      <c r="A428" s="285"/>
      <c r="B428" s="285"/>
      <c r="C428" s="285"/>
      <c r="D428" s="23"/>
      <c r="E428"/>
      <c r="F428"/>
      <c r="G428"/>
      <c r="H428" s="280"/>
      <c r="I428"/>
      <c r="J428" s="574"/>
      <c r="K428" s="419"/>
      <c r="L428" s="280"/>
      <c r="M428"/>
      <c r="N428" s="280"/>
      <c r="O428"/>
      <c r="P428" s="280"/>
      <c r="S428"/>
      <c r="T428"/>
    </row>
    <row r="429" spans="1:20" x14ac:dyDescent="0.45">
      <c r="A429" s="285"/>
      <c r="B429" s="285"/>
      <c r="C429" s="285"/>
      <c r="D429" s="23"/>
      <c r="E429"/>
      <c r="F429"/>
      <c r="G429"/>
      <c r="H429" s="280"/>
      <c r="I429"/>
      <c r="J429" s="574"/>
      <c r="K429" s="419"/>
      <c r="L429" s="280"/>
      <c r="M429"/>
      <c r="N429" s="280"/>
      <c r="O429"/>
      <c r="P429" s="280"/>
      <c r="S429"/>
      <c r="T429"/>
    </row>
    <row r="430" spans="1:20" x14ac:dyDescent="0.45">
      <c r="A430" s="285"/>
      <c r="B430" s="285"/>
      <c r="C430" s="285"/>
      <c r="D430" s="23"/>
      <c r="E430"/>
      <c r="F430"/>
      <c r="G430"/>
      <c r="H430" s="280"/>
      <c r="I430"/>
      <c r="J430" s="574"/>
      <c r="K430" s="419"/>
      <c r="L430" s="280"/>
      <c r="M430"/>
      <c r="N430" s="280"/>
      <c r="O430"/>
      <c r="P430" s="280"/>
      <c r="S430"/>
      <c r="T430"/>
    </row>
    <row r="431" spans="1:20" x14ac:dyDescent="0.45">
      <c r="A431" s="285"/>
      <c r="B431" s="285"/>
      <c r="C431" s="285"/>
      <c r="D431" s="23"/>
      <c r="E431"/>
      <c r="F431"/>
      <c r="G431"/>
      <c r="H431" s="280"/>
      <c r="I431"/>
      <c r="J431" s="574"/>
      <c r="K431" s="419"/>
      <c r="L431" s="280"/>
      <c r="M431"/>
      <c r="N431" s="280"/>
      <c r="O431"/>
      <c r="P431" s="280"/>
      <c r="S431"/>
      <c r="T431"/>
    </row>
    <row r="432" spans="1:20" x14ac:dyDescent="0.45">
      <c r="A432" s="285"/>
      <c r="B432" s="285"/>
      <c r="C432" s="285"/>
      <c r="D432" s="23"/>
      <c r="E432"/>
      <c r="F432"/>
      <c r="G432"/>
      <c r="H432" s="280"/>
      <c r="I432"/>
      <c r="J432" s="574"/>
      <c r="K432" s="419"/>
      <c r="L432" s="280"/>
      <c r="M432"/>
      <c r="N432" s="280"/>
      <c r="O432"/>
      <c r="P432" s="280"/>
      <c r="S432"/>
      <c r="T432"/>
    </row>
    <row r="433" spans="1:20" x14ac:dyDescent="0.45">
      <c r="A433" s="285"/>
      <c r="B433" s="285"/>
      <c r="C433" s="285"/>
      <c r="D433" s="23"/>
      <c r="E433"/>
      <c r="F433"/>
      <c r="G433"/>
      <c r="H433" s="280"/>
      <c r="I433"/>
      <c r="J433" s="574"/>
      <c r="K433" s="419"/>
      <c r="L433" s="280"/>
      <c r="M433"/>
      <c r="N433" s="280"/>
      <c r="O433"/>
      <c r="P433" s="280"/>
      <c r="S433"/>
      <c r="T433"/>
    </row>
    <row r="434" spans="1:20" x14ac:dyDescent="0.45">
      <c r="A434" s="285"/>
      <c r="B434" s="285"/>
      <c r="C434" s="285"/>
      <c r="D434" s="23"/>
      <c r="E434"/>
      <c r="F434"/>
      <c r="G434"/>
      <c r="H434" s="280"/>
      <c r="I434"/>
      <c r="J434" s="574"/>
      <c r="K434" s="419"/>
      <c r="L434" s="280"/>
      <c r="M434"/>
      <c r="N434" s="280"/>
      <c r="O434"/>
      <c r="P434" s="280"/>
      <c r="S434"/>
      <c r="T434"/>
    </row>
    <row r="435" spans="1:20" x14ac:dyDescent="0.45">
      <c r="A435" s="285"/>
      <c r="B435" s="285"/>
      <c r="C435" s="285"/>
      <c r="D435" s="23"/>
      <c r="E435"/>
      <c r="F435"/>
      <c r="G435"/>
      <c r="H435" s="280"/>
      <c r="I435"/>
      <c r="J435" s="574"/>
      <c r="K435" s="419"/>
      <c r="L435" s="280"/>
      <c r="M435"/>
      <c r="N435" s="280"/>
      <c r="O435"/>
      <c r="P435" s="280"/>
      <c r="S435"/>
      <c r="T435"/>
    </row>
    <row r="436" spans="1:20" x14ac:dyDescent="0.45">
      <c r="A436" s="285"/>
      <c r="B436" s="285"/>
      <c r="C436" s="285"/>
      <c r="D436" s="23"/>
      <c r="E436"/>
      <c r="F436"/>
      <c r="G436"/>
      <c r="H436" s="280"/>
      <c r="I436"/>
      <c r="J436" s="574"/>
      <c r="K436" s="419"/>
      <c r="L436" s="280"/>
      <c r="M436"/>
      <c r="N436" s="280"/>
      <c r="O436"/>
      <c r="P436" s="280"/>
      <c r="S436"/>
      <c r="T436"/>
    </row>
    <row r="437" spans="1:20" x14ac:dyDescent="0.45">
      <c r="A437" s="285"/>
      <c r="B437" s="285"/>
      <c r="C437" s="285"/>
      <c r="D437" s="23"/>
      <c r="E437"/>
      <c r="F437"/>
      <c r="G437"/>
      <c r="H437" s="280"/>
      <c r="I437"/>
      <c r="J437" s="574"/>
      <c r="K437" s="419"/>
      <c r="L437" s="280"/>
      <c r="M437"/>
      <c r="N437" s="280"/>
      <c r="O437"/>
      <c r="P437" s="280"/>
      <c r="S437"/>
      <c r="T437"/>
    </row>
    <row r="438" spans="1:20" x14ac:dyDescent="0.45">
      <c r="A438" s="285"/>
      <c r="B438" s="285"/>
      <c r="C438" s="285"/>
      <c r="D438" s="23"/>
      <c r="E438"/>
      <c r="F438"/>
      <c r="G438"/>
      <c r="H438" s="280"/>
      <c r="I438"/>
      <c r="J438" s="574"/>
      <c r="K438" s="419"/>
      <c r="L438" s="280"/>
      <c r="M438"/>
      <c r="N438" s="280"/>
      <c r="O438"/>
      <c r="P438" s="280"/>
      <c r="S438"/>
      <c r="T438"/>
    </row>
    <row r="439" spans="1:20" x14ac:dyDescent="0.45">
      <c r="A439" s="285"/>
      <c r="B439" s="285"/>
      <c r="C439" s="285"/>
      <c r="D439" s="23"/>
      <c r="E439"/>
      <c r="F439"/>
      <c r="G439"/>
      <c r="H439" s="280"/>
      <c r="I439"/>
      <c r="J439" s="574"/>
      <c r="K439" s="419"/>
      <c r="L439" s="280"/>
      <c r="M439"/>
      <c r="N439" s="280"/>
      <c r="O439"/>
      <c r="P439" s="280"/>
      <c r="S439"/>
      <c r="T439"/>
    </row>
    <row r="440" spans="1:20" x14ac:dyDescent="0.45">
      <c r="A440" s="285"/>
      <c r="B440" s="285"/>
      <c r="C440" s="285"/>
      <c r="D440" s="23"/>
      <c r="E440"/>
      <c r="F440"/>
      <c r="G440"/>
      <c r="H440" s="280"/>
      <c r="I440"/>
      <c r="J440" s="574"/>
      <c r="K440" s="419"/>
      <c r="L440" s="280"/>
      <c r="M440"/>
      <c r="N440" s="280"/>
      <c r="O440"/>
      <c r="P440" s="280"/>
      <c r="S440"/>
      <c r="T440"/>
    </row>
    <row r="441" spans="1:20" x14ac:dyDescent="0.45">
      <c r="A441" s="285"/>
      <c r="B441" s="285"/>
      <c r="C441" s="285"/>
      <c r="D441" s="23"/>
      <c r="E441"/>
      <c r="F441"/>
      <c r="G441"/>
      <c r="H441" s="280"/>
      <c r="I441"/>
      <c r="J441" s="574"/>
      <c r="K441" s="419"/>
      <c r="L441" s="280"/>
      <c r="M441"/>
      <c r="N441" s="280"/>
      <c r="O441"/>
      <c r="P441" s="280"/>
      <c r="S441"/>
      <c r="T441"/>
    </row>
    <row r="442" spans="1:20" x14ac:dyDescent="0.45">
      <c r="A442" s="285"/>
      <c r="B442" s="285"/>
      <c r="C442" s="285"/>
      <c r="D442" s="23"/>
      <c r="E442"/>
      <c r="F442"/>
      <c r="G442"/>
      <c r="H442" s="280"/>
      <c r="I442"/>
      <c r="J442" s="574"/>
      <c r="K442" s="419"/>
      <c r="L442" s="280"/>
      <c r="M442"/>
      <c r="N442" s="280"/>
      <c r="O442"/>
      <c r="P442" s="280"/>
      <c r="S442"/>
      <c r="T442"/>
    </row>
    <row r="443" spans="1:20" x14ac:dyDescent="0.45">
      <c r="A443" s="285"/>
      <c r="B443" s="285"/>
      <c r="C443" s="285"/>
      <c r="D443" s="23"/>
      <c r="E443"/>
      <c r="F443"/>
      <c r="G443"/>
      <c r="H443" s="280"/>
      <c r="I443"/>
      <c r="J443" s="574"/>
      <c r="K443" s="419"/>
      <c r="L443" s="280"/>
      <c r="M443"/>
      <c r="N443" s="280"/>
      <c r="O443"/>
      <c r="P443" s="280"/>
      <c r="S443"/>
      <c r="T443"/>
    </row>
    <row r="444" spans="1:20" x14ac:dyDescent="0.45">
      <c r="A444" s="285"/>
      <c r="B444" s="285"/>
      <c r="C444" s="285"/>
      <c r="D444" s="23"/>
      <c r="E444"/>
      <c r="F444"/>
      <c r="G444"/>
      <c r="H444" s="280"/>
      <c r="I444"/>
      <c r="J444" s="574"/>
      <c r="K444" s="419"/>
      <c r="L444" s="280"/>
      <c r="M444"/>
      <c r="N444" s="280"/>
      <c r="O444"/>
      <c r="P444" s="280"/>
      <c r="S444"/>
      <c r="T444"/>
    </row>
    <row r="445" spans="1:20" x14ac:dyDescent="0.45">
      <c r="A445" s="285"/>
      <c r="B445" s="285"/>
      <c r="C445" s="285"/>
      <c r="D445" s="23"/>
      <c r="E445"/>
      <c r="F445"/>
      <c r="G445"/>
      <c r="H445" s="280"/>
      <c r="I445"/>
      <c r="J445" s="574"/>
      <c r="K445" s="419"/>
      <c r="L445" s="280"/>
      <c r="M445"/>
      <c r="N445" s="280"/>
      <c r="O445"/>
      <c r="P445" s="280"/>
      <c r="S445"/>
      <c r="T445"/>
    </row>
    <row r="446" spans="1:20" x14ac:dyDescent="0.45">
      <c r="A446" s="285"/>
      <c r="B446" s="285"/>
      <c r="C446" s="285"/>
      <c r="D446" s="23"/>
      <c r="E446"/>
      <c r="F446"/>
      <c r="G446"/>
      <c r="H446" s="280"/>
      <c r="I446"/>
      <c r="J446" s="574"/>
      <c r="K446" s="419"/>
      <c r="L446" s="280"/>
      <c r="M446"/>
      <c r="N446" s="280"/>
      <c r="O446"/>
      <c r="P446" s="280"/>
      <c r="S446"/>
      <c r="T446"/>
    </row>
    <row r="447" spans="1:20" x14ac:dyDescent="0.45">
      <c r="A447" s="285"/>
      <c r="B447" s="285"/>
      <c r="C447" s="285"/>
      <c r="D447" s="23"/>
      <c r="E447"/>
      <c r="F447"/>
      <c r="G447"/>
      <c r="H447" s="280"/>
      <c r="I447"/>
      <c r="J447" s="574"/>
      <c r="K447" s="419"/>
      <c r="L447" s="280"/>
      <c r="M447"/>
      <c r="N447" s="280"/>
      <c r="O447"/>
      <c r="P447" s="280"/>
      <c r="S447"/>
      <c r="T447"/>
    </row>
    <row r="448" spans="1:20" x14ac:dyDescent="0.45">
      <c r="A448" s="285"/>
      <c r="B448" s="285"/>
      <c r="C448" s="285"/>
      <c r="D448" s="23"/>
      <c r="E448"/>
      <c r="F448"/>
      <c r="G448"/>
      <c r="H448" s="280"/>
      <c r="I448"/>
      <c r="J448" s="574"/>
      <c r="K448" s="419"/>
      <c r="L448" s="280"/>
      <c r="M448"/>
      <c r="N448" s="280"/>
      <c r="O448"/>
      <c r="P448" s="280"/>
      <c r="S448"/>
      <c r="T448"/>
    </row>
    <row r="449" spans="1:20" x14ac:dyDescent="0.45">
      <c r="A449" s="285"/>
      <c r="B449" s="285"/>
      <c r="C449" s="285"/>
      <c r="D449" s="23"/>
      <c r="E449"/>
      <c r="F449"/>
      <c r="G449"/>
      <c r="H449" s="280"/>
      <c r="I449"/>
      <c r="J449" s="574"/>
      <c r="K449" s="419"/>
      <c r="L449" s="280"/>
      <c r="M449"/>
      <c r="N449" s="280"/>
      <c r="O449"/>
      <c r="P449" s="280"/>
      <c r="S449"/>
      <c r="T449"/>
    </row>
    <row r="450" spans="1:20" x14ac:dyDescent="0.45">
      <c r="A450" s="285"/>
      <c r="B450" s="285"/>
      <c r="C450" s="285"/>
      <c r="D450" s="23"/>
      <c r="E450"/>
      <c r="F450"/>
      <c r="G450"/>
      <c r="H450" s="280"/>
      <c r="I450"/>
      <c r="J450" s="574"/>
      <c r="K450" s="419"/>
      <c r="L450" s="280"/>
      <c r="M450"/>
      <c r="N450" s="280"/>
      <c r="O450"/>
      <c r="P450" s="280"/>
      <c r="S450"/>
      <c r="T450"/>
    </row>
    <row r="451" spans="1:20" x14ac:dyDescent="0.45">
      <c r="A451" s="285"/>
      <c r="B451" s="285"/>
      <c r="C451" s="285"/>
      <c r="D451" s="23"/>
      <c r="E451"/>
      <c r="F451"/>
      <c r="G451"/>
      <c r="H451" s="280"/>
      <c r="I451"/>
      <c r="J451" s="574"/>
      <c r="K451" s="419"/>
      <c r="L451" s="280"/>
      <c r="M451"/>
      <c r="N451" s="280"/>
      <c r="O451"/>
      <c r="P451" s="280"/>
      <c r="S451"/>
      <c r="T451"/>
    </row>
    <row r="452" spans="1:20" x14ac:dyDescent="0.45">
      <c r="A452" s="285"/>
      <c r="B452" s="285"/>
      <c r="C452" s="285"/>
      <c r="D452" s="23"/>
      <c r="E452"/>
      <c r="F452"/>
      <c r="G452"/>
      <c r="H452" s="280"/>
      <c r="I452"/>
      <c r="J452" s="574"/>
      <c r="K452" s="419"/>
      <c r="L452" s="280"/>
      <c r="M452"/>
      <c r="N452" s="280"/>
      <c r="O452"/>
      <c r="P452" s="280"/>
      <c r="S452"/>
      <c r="T452"/>
    </row>
    <row r="453" spans="1:20" x14ac:dyDescent="0.45">
      <c r="A453" s="285"/>
      <c r="B453" s="285"/>
      <c r="C453" s="285"/>
      <c r="D453" s="23"/>
      <c r="E453"/>
      <c r="F453"/>
      <c r="G453"/>
      <c r="H453" s="280"/>
      <c r="I453"/>
      <c r="J453" s="574"/>
      <c r="K453" s="419"/>
      <c r="L453" s="280"/>
      <c r="M453"/>
      <c r="N453" s="280"/>
      <c r="O453"/>
      <c r="P453" s="280"/>
      <c r="S453"/>
      <c r="T453"/>
    </row>
    <row r="454" spans="1:20" x14ac:dyDescent="0.45">
      <c r="A454" s="285"/>
      <c r="B454" s="285"/>
      <c r="C454" s="285"/>
      <c r="D454" s="23"/>
      <c r="E454"/>
      <c r="F454"/>
      <c r="G454"/>
      <c r="H454" s="280"/>
      <c r="I454"/>
      <c r="J454" s="574"/>
      <c r="K454" s="419"/>
      <c r="L454" s="280"/>
      <c r="M454"/>
      <c r="N454" s="280"/>
      <c r="O454"/>
      <c r="P454" s="280"/>
      <c r="S454"/>
      <c r="T454"/>
    </row>
    <row r="455" spans="1:20" x14ac:dyDescent="0.45">
      <c r="A455" s="285"/>
      <c r="B455" s="285"/>
      <c r="C455" s="285"/>
      <c r="D455" s="23"/>
      <c r="E455"/>
      <c r="F455"/>
      <c r="G455"/>
      <c r="H455" s="280"/>
      <c r="I455"/>
      <c r="J455" s="574"/>
      <c r="K455" s="419"/>
      <c r="L455" s="280"/>
      <c r="M455"/>
      <c r="N455" s="280"/>
      <c r="O455"/>
      <c r="P455" s="280"/>
      <c r="S455"/>
      <c r="T455"/>
    </row>
    <row r="456" spans="1:20" x14ac:dyDescent="0.45">
      <c r="A456" s="285"/>
      <c r="B456" s="285"/>
      <c r="C456" s="285"/>
      <c r="D456" s="23"/>
      <c r="E456"/>
      <c r="F456"/>
      <c r="G456"/>
      <c r="H456" s="280"/>
      <c r="I456"/>
      <c r="J456" s="574"/>
      <c r="K456" s="419"/>
      <c r="L456" s="280"/>
      <c r="M456"/>
      <c r="N456" s="280"/>
      <c r="O456"/>
      <c r="P456" s="280"/>
      <c r="S456"/>
      <c r="T456"/>
    </row>
    <row r="457" spans="1:20" x14ac:dyDescent="0.45">
      <c r="A457" s="285"/>
      <c r="B457" s="285"/>
      <c r="C457" s="285"/>
      <c r="D457" s="23"/>
      <c r="E457"/>
      <c r="F457"/>
      <c r="G457"/>
      <c r="H457" s="280"/>
      <c r="I457"/>
      <c r="J457" s="574"/>
      <c r="K457" s="419"/>
      <c r="L457" s="280"/>
      <c r="M457"/>
      <c r="N457" s="280"/>
      <c r="O457"/>
      <c r="P457" s="280"/>
      <c r="S457"/>
      <c r="T457"/>
    </row>
    <row r="458" spans="1:20" x14ac:dyDescent="0.45">
      <c r="A458" s="285"/>
      <c r="B458" s="285"/>
      <c r="C458" s="285"/>
      <c r="D458" s="23"/>
      <c r="E458"/>
      <c r="F458"/>
      <c r="G458"/>
      <c r="H458" s="280"/>
      <c r="I458"/>
      <c r="J458" s="574"/>
      <c r="K458" s="419"/>
      <c r="L458" s="280"/>
      <c r="M458"/>
      <c r="N458" s="280"/>
      <c r="O458"/>
      <c r="P458" s="280"/>
      <c r="S458"/>
      <c r="T458"/>
    </row>
    <row r="459" spans="1:20" x14ac:dyDescent="0.45">
      <c r="A459" s="285"/>
      <c r="B459" s="285"/>
      <c r="C459" s="285"/>
      <c r="D459" s="23"/>
      <c r="E459"/>
      <c r="F459"/>
      <c r="G459"/>
      <c r="H459" s="280"/>
      <c r="I459"/>
      <c r="J459" s="574"/>
      <c r="K459" s="419"/>
      <c r="L459" s="280"/>
      <c r="M459"/>
      <c r="N459" s="280"/>
      <c r="O459"/>
      <c r="P459" s="280"/>
      <c r="S459"/>
      <c r="T459"/>
    </row>
    <row r="460" spans="1:20" x14ac:dyDescent="0.45">
      <c r="A460" s="285"/>
      <c r="B460" s="285"/>
      <c r="C460" s="285"/>
      <c r="D460" s="23"/>
      <c r="E460"/>
      <c r="F460"/>
      <c r="G460"/>
      <c r="H460" s="280"/>
      <c r="I460"/>
      <c r="J460" s="574"/>
      <c r="K460" s="419"/>
      <c r="L460" s="280"/>
      <c r="M460"/>
      <c r="N460" s="280"/>
      <c r="O460"/>
      <c r="P460" s="280"/>
      <c r="S460"/>
      <c r="T460"/>
    </row>
    <row r="461" spans="1:20" x14ac:dyDescent="0.45">
      <c r="A461" s="285"/>
      <c r="B461" s="285"/>
      <c r="C461" s="285"/>
      <c r="D461" s="23"/>
      <c r="E461"/>
      <c r="F461"/>
      <c r="G461"/>
      <c r="H461" s="280"/>
      <c r="I461"/>
      <c r="J461" s="574"/>
      <c r="K461" s="419"/>
      <c r="L461" s="280"/>
      <c r="M461"/>
      <c r="N461" s="280"/>
      <c r="O461"/>
      <c r="P461" s="280"/>
      <c r="S461"/>
      <c r="T461"/>
    </row>
    <row r="462" spans="1:20" x14ac:dyDescent="0.45">
      <c r="A462" s="285"/>
      <c r="B462" s="285"/>
      <c r="C462" s="285"/>
      <c r="D462" s="23"/>
      <c r="E462"/>
      <c r="F462"/>
      <c r="G462"/>
      <c r="H462" s="280"/>
      <c r="I462"/>
      <c r="J462" s="574"/>
      <c r="K462" s="419"/>
      <c r="L462" s="280"/>
      <c r="M462"/>
      <c r="N462" s="280"/>
      <c r="O462"/>
      <c r="P462" s="280"/>
      <c r="S462"/>
      <c r="T462"/>
    </row>
    <row r="463" spans="1:20" x14ac:dyDescent="0.45">
      <c r="A463" s="285"/>
      <c r="B463" s="285"/>
      <c r="C463" s="285"/>
      <c r="D463" s="23"/>
      <c r="E463"/>
      <c r="F463"/>
      <c r="G463"/>
      <c r="H463" s="280"/>
      <c r="I463"/>
      <c r="J463" s="574"/>
      <c r="K463" s="419"/>
      <c r="L463" s="280"/>
      <c r="M463"/>
      <c r="N463" s="280"/>
      <c r="O463"/>
      <c r="P463" s="280"/>
      <c r="S463"/>
      <c r="T463"/>
    </row>
    <row r="464" spans="1:20" x14ac:dyDescent="0.45">
      <c r="A464" s="285"/>
      <c r="B464" s="285"/>
      <c r="C464" s="285"/>
      <c r="D464" s="23"/>
      <c r="E464"/>
      <c r="F464"/>
      <c r="G464"/>
      <c r="H464" s="280"/>
      <c r="I464"/>
      <c r="J464" s="574"/>
      <c r="K464" s="419"/>
      <c r="L464" s="280"/>
      <c r="M464"/>
      <c r="N464" s="280"/>
      <c r="O464"/>
      <c r="P464" s="280"/>
      <c r="S464"/>
      <c r="T464"/>
    </row>
    <row r="465" spans="1:20" x14ac:dyDescent="0.45">
      <c r="A465" s="285"/>
      <c r="B465" s="285"/>
      <c r="C465" s="285"/>
      <c r="D465" s="23"/>
      <c r="E465"/>
      <c r="F465"/>
      <c r="G465"/>
      <c r="H465" s="280"/>
      <c r="I465"/>
      <c r="J465" s="574"/>
      <c r="K465" s="419"/>
      <c r="L465" s="280"/>
      <c r="M465"/>
      <c r="N465" s="280"/>
      <c r="O465"/>
      <c r="P465" s="280"/>
      <c r="S465"/>
      <c r="T465"/>
    </row>
    <row r="466" spans="1:20" x14ac:dyDescent="0.45">
      <c r="A466" s="285"/>
      <c r="B466" s="285"/>
      <c r="C466" s="285"/>
      <c r="D466" s="23"/>
      <c r="E466"/>
      <c r="F466"/>
      <c r="G466"/>
      <c r="H466" s="280"/>
      <c r="I466"/>
      <c r="J466" s="574"/>
      <c r="K466" s="419"/>
      <c r="L466" s="280"/>
      <c r="M466"/>
      <c r="N466" s="280"/>
      <c r="O466"/>
      <c r="P466" s="280"/>
      <c r="S466"/>
      <c r="T466"/>
    </row>
    <row r="467" spans="1:20" x14ac:dyDescent="0.45">
      <c r="A467" s="285"/>
      <c r="B467" s="285"/>
      <c r="C467" s="285"/>
      <c r="D467" s="23"/>
      <c r="E467"/>
      <c r="F467"/>
      <c r="G467"/>
      <c r="H467" s="280"/>
      <c r="I467"/>
      <c r="J467" s="574"/>
      <c r="K467" s="419"/>
      <c r="L467" s="280"/>
      <c r="M467"/>
      <c r="N467" s="280"/>
      <c r="O467"/>
      <c r="P467" s="280"/>
      <c r="S467"/>
      <c r="T467"/>
    </row>
    <row r="468" spans="1:20" x14ac:dyDescent="0.45">
      <c r="A468" s="285"/>
      <c r="B468" s="285"/>
      <c r="C468" s="285"/>
      <c r="D468" s="23"/>
      <c r="E468"/>
      <c r="F468"/>
      <c r="G468"/>
      <c r="H468" s="280"/>
      <c r="I468"/>
      <c r="J468" s="574"/>
      <c r="K468" s="419"/>
      <c r="L468" s="280"/>
      <c r="M468"/>
      <c r="N468" s="280"/>
      <c r="O468"/>
      <c r="P468" s="280"/>
      <c r="S468"/>
      <c r="T468"/>
    </row>
    <row r="469" spans="1:20" x14ac:dyDescent="0.45">
      <c r="A469" s="285"/>
      <c r="B469" s="285"/>
      <c r="C469" s="285"/>
      <c r="D469" s="23"/>
      <c r="E469"/>
      <c r="F469"/>
      <c r="G469"/>
      <c r="H469" s="280"/>
      <c r="I469"/>
      <c r="J469" s="574"/>
      <c r="K469" s="419"/>
      <c r="L469" s="280"/>
      <c r="M469"/>
      <c r="N469" s="280"/>
      <c r="O469"/>
      <c r="P469" s="280"/>
      <c r="S469"/>
      <c r="T469"/>
    </row>
    <row r="470" spans="1:20" x14ac:dyDescent="0.45">
      <c r="A470" s="285"/>
      <c r="B470" s="285"/>
      <c r="C470" s="285"/>
      <c r="D470" s="23"/>
      <c r="E470"/>
      <c r="F470"/>
      <c r="G470"/>
      <c r="H470" s="280"/>
      <c r="I470"/>
      <c r="J470" s="574"/>
      <c r="K470" s="419"/>
      <c r="L470" s="280"/>
      <c r="M470"/>
      <c r="N470" s="280"/>
      <c r="O470"/>
      <c r="P470" s="280"/>
      <c r="S470"/>
      <c r="T470"/>
    </row>
    <row r="471" spans="1:20" x14ac:dyDescent="0.45">
      <c r="A471" s="285"/>
      <c r="B471" s="285"/>
      <c r="C471" s="285"/>
      <c r="D471" s="23"/>
      <c r="E471"/>
      <c r="F471"/>
      <c r="G471"/>
      <c r="H471" s="280"/>
      <c r="I471"/>
      <c r="J471" s="574"/>
      <c r="K471" s="419"/>
      <c r="L471" s="280"/>
      <c r="M471"/>
      <c r="N471" s="280"/>
      <c r="O471"/>
      <c r="P471" s="280"/>
      <c r="S471"/>
      <c r="T471"/>
    </row>
    <row r="472" spans="1:20" x14ac:dyDescent="0.45">
      <c r="A472" s="285"/>
      <c r="B472" s="285"/>
      <c r="C472" s="285"/>
      <c r="D472" s="23"/>
      <c r="E472"/>
      <c r="F472"/>
      <c r="G472"/>
      <c r="H472" s="280"/>
      <c r="I472"/>
      <c r="J472" s="574"/>
      <c r="K472" s="419"/>
      <c r="L472" s="280"/>
      <c r="M472"/>
      <c r="N472" s="280"/>
      <c r="O472"/>
      <c r="P472" s="280"/>
      <c r="S472"/>
      <c r="T472"/>
    </row>
    <row r="473" spans="1:20" x14ac:dyDescent="0.45">
      <c r="A473" s="285"/>
      <c r="B473" s="285"/>
      <c r="C473" s="285"/>
      <c r="D473" s="23"/>
      <c r="E473"/>
      <c r="F473"/>
      <c r="G473"/>
      <c r="H473" s="280"/>
      <c r="I473"/>
      <c r="J473" s="574"/>
      <c r="K473" s="419"/>
      <c r="L473" s="280"/>
      <c r="M473"/>
      <c r="N473" s="280"/>
      <c r="O473"/>
      <c r="P473" s="280"/>
      <c r="S473"/>
      <c r="T473"/>
    </row>
    <row r="474" spans="1:20" x14ac:dyDescent="0.45">
      <c r="A474" s="285"/>
      <c r="B474" s="285"/>
      <c r="C474" s="285"/>
      <c r="D474" s="23"/>
      <c r="E474"/>
      <c r="F474"/>
      <c r="G474"/>
      <c r="H474" s="280"/>
      <c r="I474"/>
      <c r="J474" s="574"/>
      <c r="K474" s="419"/>
      <c r="L474" s="280"/>
      <c r="M474"/>
      <c r="N474" s="280"/>
      <c r="O474"/>
      <c r="P474" s="280"/>
      <c r="S474"/>
      <c r="T474"/>
    </row>
    <row r="475" spans="1:20" x14ac:dyDescent="0.45">
      <c r="A475" s="285"/>
      <c r="B475" s="285"/>
      <c r="C475" s="285"/>
      <c r="D475" s="23"/>
      <c r="E475"/>
      <c r="F475"/>
      <c r="G475"/>
      <c r="H475" s="280"/>
      <c r="I475"/>
      <c r="J475" s="574"/>
      <c r="K475" s="419"/>
      <c r="L475" s="280"/>
      <c r="M475"/>
      <c r="N475" s="280"/>
      <c r="O475"/>
      <c r="P475" s="280"/>
      <c r="S475"/>
      <c r="T475"/>
    </row>
    <row r="476" spans="1:20" x14ac:dyDescent="0.45">
      <c r="A476" s="285"/>
      <c r="B476" s="285"/>
      <c r="C476" s="285"/>
      <c r="D476" s="23"/>
      <c r="E476"/>
      <c r="F476"/>
      <c r="G476"/>
      <c r="H476" s="280"/>
      <c r="I476"/>
      <c r="J476" s="574"/>
      <c r="K476" s="419"/>
      <c r="L476" s="280"/>
      <c r="M476"/>
      <c r="N476" s="280"/>
      <c r="O476"/>
      <c r="P476" s="280"/>
      <c r="S476"/>
      <c r="T476"/>
    </row>
    <row r="477" spans="1:20" x14ac:dyDescent="0.45">
      <c r="A477" s="285"/>
      <c r="B477" s="285"/>
      <c r="C477" s="285"/>
      <c r="D477" s="23"/>
      <c r="E477"/>
      <c r="F477"/>
      <c r="G477"/>
      <c r="H477" s="280"/>
      <c r="I477"/>
      <c r="J477" s="574"/>
      <c r="K477" s="419"/>
      <c r="L477" s="280"/>
      <c r="M477"/>
      <c r="N477" s="280"/>
      <c r="O477"/>
      <c r="P477" s="280"/>
      <c r="S477"/>
      <c r="T477"/>
    </row>
    <row r="478" spans="1:20" x14ac:dyDescent="0.45">
      <c r="A478" s="285"/>
      <c r="B478" s="285"/>
      <c r="C478" s="285"/>
      <c r="D478" s="23"/>
      <c r="E478"/>
      <c r="F478"/>
      <c r="G478"/>
      <c r="H478" s="280"/>
      <c r="I478"/>
      <c r="J478" s="574"/>
      <c r="K478" s="419"/>
      <c r="L478" s="280"/>
      <c r="M478"/>
      <c r="N478" s="280"/>
      <c r="O478"/>
      <c r="P478" s="280"/>
      <c r="S478"/>
      <c r="T478"/>
    </row>
    <row r="479" spans="1:20" x14ac:dyDescent="0.45">
      <c r="A479" s="285"/>
      <c r="B479" s="285"/>
      <c r="C479" s="285"/>
      <c r="D479" s="23"/>
      <c r="E479"/>
      <c r="F479"/>
      <c r="G479"/>
      <c r="H479" s="280"/>
      <c r="I479"/>
      <c r="J479" s="574"/>
      <c r="K479" s="419"/>
      <c r="L479" s="280"/>
      <c r="M479"/>
      <c r="N479" s="280"/>
      <c r="O479"/>
      <c r="P479" s="280"/>
      <c r="S479"/>
      <c r="T479"/>
    </row>
    <row r="480" spans="1:20" x14ac:dyDescent="0.45">
      <c r="A480" s="285"/>
      <c r="B480" s="285"/>
      <c r="C480" s="285"/>
      <c r="D480" s="23"/>
      <c r="E480"/>
      <c r="F480"/>
      <c r="G480"/>
      <c r="H480" s="280"/>
      <c r="I480"/>
      <c r="J480" s="574"/>
      <c r="K480" s="419"/>
      <c r="L480" s="280"/>
      <c r="M480"/>
      <c r="N480" s="280"/>
      <c r="O480"/>
      <c r="P480" s="280"/>
      <c r="S480"/>
      <c r="T480"/>
    </row>
    <row r="481" spans="1:20" x14ac:dyDescent="0.45">
      <c r="A481" s="285"/>
      <c r="B481" s="285"/>
      <c r="C481" s="285"/>
      <c r="D481" s="23"/>
      <c r="E481"/>
      <c r="F481"/>
      <c r="G481"/>
      <c r="H481" s="280"/>
      <c r="I481"/>
      <c r="J481" s="574"/>
      <c r="K481" s="419"/>
      <c r="L481" s="280"/>
      <c r="M481"/>
      <c r="N481" s="280"/>
      <c r="O481"/>
      <c r="P481" s="280"/>
      <c r="S481"/>
      <c r="T481"/>
    </row>
    <row r="482" spans="1:20" x14ac:dyDescent="0.45">
      <c r="A482" s="285"/>
      <c r="B482" s="285"/>
      <c r="C482" s="285"/>
      <c r="D482" s="23"/>
      <c r="E482"/>
      <c r="F482"/>
      <c r="G482"/>
      <c r="H482" s="280"/>
      <c r="I482"/>
      <c r="J482" s="574"/>
      <c r="K482" s="419"/>
      <c r="L482" s="280"/>
      <c r="M482"/>
      <c r="N482" s="280"/>
      <c r="O482"/>
      <c r="P482" s="280"/>
      <c r="S482"/>
      <c r="T482"/>
    </row>
    <row r="483" spans="1:20" x14ac:dyDescent="0.45">
      <c r="A483" s="285"/>
      <c r="B483" s="285"/>
      <c r="C483" s="285"/>
      <c r="D483" s="23"/>
      <c r="E483"/>
      <c r="F483"/>
      <c r="G483"/>
      <c r="H483" s="280"/>
      <c r="I483"/>
      <c r="J483" s="574"/>
      <c r="K483" s="419"/>
      <c r="L483" s="280"/>
      <c r="M483"/>
      <c r="N483" s="280"/>
      <c r="O483"/>
      <c r="P483" s="280"/>
      <c r="S483"/>
      <c r="T483"/>
    </row>
    <row r="484" spans="1:20" x14ac:dyDescent="0.45">
      <c r="A484" s="285"/>
      <c r="B484" s="285"/>
      <c r="C484" s="285"/>
      <c r="D484" s="23"/>
      <c r="E484"/>
      <c r="F484"/>
      <c r="G484"/>
      <c r="H484" s="280"/>
      <c r="I484"/>
      <c r="J484" s="574"/>
      <c r="K484" s="419"/>
      <c r="L484" s="280"/>
      <c r="M484"/>
      <c r="N484" s="280"/>
      <c r="O484"/>
      <c r="P484" s="280"/>
      <c r="S484"/>
      <c r="T484"/>
    </row>
    <row r="485" spans="1:20" x14ac:dyDescent="0.45">
      <c r="A485" s="285"/>
      <c r="B485" s="285"/>
      <c r="C485" s="285"/>
      <c r="D485" s="23"/>
      <c r="E485"/>
      <c r="F485"/>
      <c r="G485"/>
      <c r="H485" s="280"/>
      <c r="I485"/>
      <c r="J485" s="574"/>
      <c r="K485" s="419"/>
      <c r="L485" s="280"/>
      <c r="M485"/>
      <c r="N485" s="280"/>
      <c r="O485"/>
      <c r="P485" s="280"/>
      <c r="S485"/>
      <c r="T485"/>
    </row>
    <row r="486" spans="1:20" x14ac:dyDescent="0.45">
      <c r="A486" s="285"/>
      <c r="B486" s="285"/>
      <c r="C486" s="285"/>
      <c r="D486" s="23"/>
      <c r="E486"/>
      <c r="F486"/>
      <c r="G486"/>
      <c r="H486" s="280"/>
      <c r="I486"/>
      <c r="J486" s="574"/>
      <c r="K486" s="419"/>
      <c r="L486" s="280"/>
      <c r="M486"/>
      <c r="N486" s="280"/>
      <c r="O486"/>
      <c r="P486" s="280"/>
      <c r="S486"/>
      <c r="T486"/>
    </row>
    <row r="487" spans="1:20" x14ac:dyDescent="0.45">
      <c r="A487" s="285"/>
      <c r="B487" s="285"/>
      <c r="C487" s="285"/>
      <c r="D487" s="23"/>
      <c r="E487"/>
      <c r="F487"/>
      <c r="G487"/>
      <c r="H487" s="280"/>
      <c r="I487"/>
      <c r="J487" s="574"/>
      <c r="K487" s="419"/>
      <c r="L487" s="280"/>
      <c r="M487"/>
      <c r="N487" s="280"/>
      <c r="O487"/>
      <c r="P487" s="280"/>
      <c r="S487"/>
      <c r="T487"/>
    </row>
    <row r="488" spans="1:20" x14ac:dyDescent="0.45">
      <c r="A488" s="285"/>
      <c r="B488" s="285"/>
      <c r="C488" s="285"/>
      <c r="D488" s="23"/>
      <c r="E488"/>
      <c r="F488"/>
      <c r="G488"/>
      <c r="H488" s="280"/>
      <c r="I488"/>
      <c r="J488" s="574"/>
      <c r="K488" s="419"/>
      <c r="L488" s="280"/>
      <c r="M488"/>
      <c r="N488" s="280"/>
      <c r="O488"/>
      <c r="P488" s="280"/>
      <c r="S488"/>
      <c r="T488"/>
    </row>
    <row r="489" spans="1:20" x14ac:dyDescent="0.45">
      <c r="A489" s="285"/>
      <c r="B489" s="285"/>
      <c r="C489" s="285"/>
      <c r="D489" s="23"/>
      <c r="E489"/>
      <c r="F489"/>
      <c r="G489"/>
      <c r="H489" s="280"/>
      <c r="I489"/>
      <c r="J489" s="574"/>
      <c r="K489" s="419"/>
      <c r="L489" s="280"/>
      <c r="M489"/>
      <c r="N489" s="280"/>
      <c r="O489"/>
      <c r="P489" s="280"/>
      <c r="S489"/>
      <c r="T489"/>
    </row>
    <row r="490" spans="1:20" x14ac:dyDescent="0.45">
      <c r="A490" s="285"/>
      <c r="B490" s="285"/>
      <c r="C490" s="285"/>
      <c r="D490" s="23"/>
      <c r="E490"/>
      <c r="F490"/>
      <c r="G490"/>
      <c r="H490" s="280"/>
      <c r="I490"/>
      <c r="J490" s="574"/>
      <c r="K490" s="419"/>
      <c r="L490" s="280"/>
      <c r="M490"/>
      <c r="N490" s="280"/>
      <c r="O490"/>
      <c r="P490" s="280"/>
      <c r="S490"/>
      <c r="T490"/>
    </row>
    <row r="491" spans="1:20" x14ac:dyDescent="0.45">
      <c r="A491" s="285"/>
      <c r="B491" s="285"/>
      <c r="C491" s="285"/>
      <c r="D491" s="23"/>
      <c r="E491"/>
      <c r="F491"/>
      <c r="G491"/>
      <c r="H491" s="280"/>
      <c r="I491"/>
      <c r="J491" s="574"/>
      <c r="K491" s="419"/>
      <c r="L491" s="280"/>
      <c r="M491"/>
      <c r="N491" s="280"/>
      <c r="O491"/>
      <c r="P491" s="280"/>
      <c r="S491"/>
      <c r="T491"/>
    </row>
    <row r="492" spans="1:20" x14ac:dyDescent="0.45">
      <c r="A492" s="285"/>
      <c r="B492" s="285"/>
      <c r="C492" s="285"/>
      <c r="D492" s="23"/>
      <c r="E492"/>
      <c r="F492"/>
      <c r="G492"/>
      <c r="H492" s="280"/>
      <c r="I492"/>
      <c r="J492" s="574"/>
      <c r="K492" s="419"/>
      <c r="L492" s="280"/>
      <c r="M492"/>
      <c r="N492" s="280"/>
      <c r="O492"/>
      <c r="P492" s="280"/>
      <c r="S492"/>
      <c r="T492"/>
    </row>
    <row r="493" spans="1:20" x14ac:dyDescent="0.45">
      <c r="A493" s="285"/>
      <c r="B493" s="285"/>
      <c r="C493" s="285"/>
      <c r="D493" s="23"/>
      <c r="E493"/>
      <c r="F493"/>
      <c r="G493"/>
      <c r="H493" s="280"/>
      <c r="I493"/>
      <c r="J493" s="574"/>
      <c r="K493" s="419"/>
      <c r="L493" s="280"/>
      <c r="M493"/>
      <c r="N493" s="280"/>
      <c r="O493"/>
      <c r="P493" s="280"/>
      <c r="S493"/>
      <c r="T493"/>
    </row>
    <row r="494" spans="1:20" x14ac:dyDescent="0.45">
      <c r="A494" s="285"/>
      <c r="B494" s="285"/>
      <c r="C494" s="285"/>
      <c r="D494" s="23"/>
      <c r="E494"/>
      <c r="F494"/>
      <c r="G494"/>
      <c r="H494" s="280"/>
      <c r="I494"/>
      <c r="J494" s="574"/>
      <c r="K494" s="419"/>
      <c r="L494" s="280"/>
      <c r="M494"/>
      <c r="N494" s="280"/>
      <c r="O494"/>
      <c r="P494" s="280"/>
      <c r="S494"/>
      <c r="T494"/>
    </row>
    <row r="495" spans="1:20" x14ac:dyDescent="0.45">
      <c r="A495" s="285"/>
      <c r="B495" s="285"/>
      <c r="C495" s="285"/>
      <c r="D495" s="23"/>
      <c r="E495"/>
      <c r="F495"/>
      <c r="G495"/>
      <c r="H495" s="280"/>
      <c r="I495"/>
      <c r="J495" s="574"/>
      <c r="K495" s="419"/>
      <c r="L495" s="280"/>
      <c r="M495"/>
      <c r="N495" s="280"/>
      <c r="O495"/>
      <c r="P495" s="280"/>
      <c r="S495"/>
      <c r="T495"/>
    </row>
    <row r="496" spans="1:20" x14ac:dyDescent="0.45">
      <c r="A496" s="285"/>
      <c r="B496" s="285"/>
      <c r="C496" s="285"/>
      <c r="D496" s="23"/>
      <c r="E496"/>
      <c r="F496"/>
      <c r="G496"/>
      <c r="H496" s="280"/>
      <c r="I496"/>
      <c r="J496" s="574"/>
      <c r="K496" s="419"/>
      <c r="L496" s="280"/>
      <c r="M496"/>
      <c r="N496" s="280"/>
      <c r="O496"/>
      <c r="P496" s="280"/>
      <c r="S496"/>
      <c r="T496"/>
    </row>
    <row r="497" spans="1:20" x14ac:dyDescent="0.45">
      <c r="A497" s="285"/>
      <c r="B497" s="285"/>
      <c r="C497" s="285"/>
      <c r="D497" s="23"/>
      <c r="E497"/>
      <c r="F497"/>
      <c r="G497"/>
      <c r="H497" s="280"/>
      <c r="I497"/>
      <c r="J497" s="574"/>
      <c r="K497" s="419"/>
      <c r="L497" s="280"/>
      <c r="M497"/>
      <c r="N497" s="280"/>
      <c r="O497"/>
      <c r="P497" s="280"/>
      <c r="S497"/>
      <c r="T497"/>
    </row>
    <row r="498" spans="1:20" x14ac:dyDescent="0.45">
      <c r="A498" s="285"/>
      <c r="B498" s="285"/>
      <c r="C498" s="285"/>
      <c r="D498" s="23"/>
      <c r="E498"/>
      <c r="F498"/>
      <c r="G498"/>
      <c r="H498" s="280"/>
      <c r="I498"/>
      <c r="J498" s="574"/>
      <c r="K498" s="419"/>
      <c r="L498" s="280"/>
      <c r="M498"/>
      <c r="N498" s="280"/>
      <c r="O498"/>
      <c r="P498" s="280"/>
      <c r="S498"/>
      <c r="T498"/>
    </row>
    <row r="499" spans="1:20" x14ac:dyDescent="0.45">
      <c r="A499" s="285"/>
      <c r="B499" s="285"/>
      <c r="C499" s="285"/>
      <c r="D499" s="23"/>
      <c r="E499"/>
      <c r="F499"/>
      <c r="G499"/>
      <c r="H499" s="280"/>
      <c r="I499"/>
      <c r="J499" s="574"/>
      <c r="K499" s="419"/>
      <c r="L499" s="280"/>
      <c r="M499"/>
      <c r="N499" s="280"/>
      <c r="O499"/>
      <c r="P499" s="280"/>
      <c r="S499"/>
      <c r="T499"/>
    </row>
    <row r="500" spans="1:20" x14ac:dyDescent="0.45">
      <c r="A500" s="285"/>
      <c r="B500" s="285"/>
      <c r="C500" s="285"/>
      <c r="D500" s="23"/>
      <c r="E500"/>
      <c r="F500"/>
      <c r="G500"/>
      <c r="H500" s="280"/>
      <c r="I500"/>
      <c r="J500" s="574"/>
      <c r="K500" s="419"/>
      <c r="L500" s="280"/>
      <c r="M500"/>
      <c r="N500" s="280"/>
      <c r="O500"/>
      <c r="P500" s="280"/>
      <c r="S500"/>
      <c r="T500"/>
    </row>
    <row r="501" spans="1:20" x14ac:dyDescent="0.45">
      <c r="A501" s="285"/>
      <c r="B501" s="285"/>
      <c r="C501" s="285"/>
      <c r="D501" s="23"/>
      <c r="E501"/>
      <c r="F501"/>
      <c r="G501"/>
      <c r="H501" s="280"/>
      <c r="I501"/>
      <c r="J501" s="574"/>
      <c r="K501" s="419"/>
      <c r="L501" s="280"/>
      <c r="M501"/>
      <c r="N501" s="280"/>
      <c r="O501"/>
      <c r="P501" s="280"/>
      <c r="S501"/>
      <c r="T501"/>
    </row>
    <row r="502" spans="1:20" x14ac:dyDescent="0.45">
      <c r="A502" s="285"/>
      <c r="B502" s="285"/>
      <c r="C502" s="285"/>
      <c r="D502" s="23"/>
      <c r="E502"/>
      <c r="F502"/>
      <c r="G502"/>
      <c r="H502" s="280"/>
      <c r="I502"/>
      <c r="J502" s="574"/>
      <c r="K502" s="419"/>
      <c r="L502" s="280"/>
      <c r="M502"/>
      <c r="N502" s="280"/>
      <c r="O502"/>
      <c r="P502" s="280"/>
      <c r="S502"/>
      <c r="T502"/>
    </row>
    <row r="503" spans="1:20" x14ac:dyDescent="0.45">
      <c r="A503" s="285"/>
      <c r="B503" s="285"/>
      <c r="C503" s="285"/>
      <c r="D503" s="23"/>
      <c r="E503"/>
      <c r="F503"/>
      <c r="G503"/>
      <c r="H503" s="280"/>
      <c r="I503"/>
      <c r="J503" s="574"/>
      <c r="K503" s="419"/>
      <c r="L503" s="280"/>
      <c r="M503"/>
      <c r="N503" s="280"/>
      <c r="O503"/>
      <c r="P503" s="280"/>
      <c r="S503"/>
      <c r="T503"/>
    </row>
    <row r="504" spans="1:20" x14ac:dyDescent="0.45">
      <c r="A504" s="285"/>
      <c r="B504" s="285"/>
      <c r="C504" s="285"/>
      <c r="D504" s="23"/>
      <c r="E504"/>
      <c r="F504"/>
      <c r="G504"/>
      <c r="H504" s="280"/>
      <c r="I504"/>
      <c r="J504" s="574"/>
      <c r="K504" s="419"/>
      <c r="L504" s="280"/>
      <c r="M504"/>
      <c r="N504" s="280"/>
      <c r="O504"/>
      <c r="P504" s="280"/>
      <c r="S504"/>
      <c r="T504"/>
    </row>
    <row r="505" spans="1:20" x14ac:dyDescent="0.45">
      <c r="A505" s="285"/>
      <c r="B505" s="285"/>
      <c r="C505" s="285"/>
      <c r="D505" s="23"/>
      <c r="E505"/>
      <c r="F505"/>
      <c r="G505"/>
      <c r="H505" s="280"/>
      <c r="I505"/>
      <c r="J505" s="574"/>
      <c r="K505" s="419"/>
      <c r="L505" s="280"/>
      <c r="M505"/>
      <c r="N505" s="280"/>
      <c r="O505"/>
      <c r="P505" s="280"/>
      <c r="S505"/>
      <c r="T505"/>
    </row>
    <row r="506" spans="1:20" x14ac:dyDescent="0.45">
      <c r="A506" s="285"/>
      <c r="B506" s="285"/>
      <c r="C506" s="285"/>
      <c r="D506" s="23"/>
      <c r="E506"/>
      <c r="F506"/>
      <c r="G506"/>
      <c r="H506" s="280"/>
      <c r="I506"/>
      <c r="J506" s="574"/>
      <c r="K506" s="419"/>
      <c r="L506" s="280"/>
      <c r="M506"/>
      <c r="N506" s="280"/>
      <c r="O506"/>
      <c r="P506" s="280"/>
      <c r="S506"/>
      <c r="T506"/>
    </row>
    <row r="507" spans="1:20" x14ac:dyDescent="0.45">
      <c r="A507" s="285"/>
      <c r="B507" s="285"/>
      <c r="C507" s="285"/>
      <c r="D507" s="23"/>
      <c r="E507"/>
      <c r="F507"/>
      <c r="G507"/>
      <c r="H507" s="280"/>
      <c r="I507"/>
      <c r="J507" s="574"/>
      <c r="K507" s="419"/>
      <c r="L507" s="280"/>
      <c r="M507"/>
      <c r="N507" s="280"/>
      <c r="O507"/>
      <c r="P507" s="280"/>
      <c r="S507"/>
      <c r="T507"/>
    </row>
    <row r="508" spans="1:20" x14ac:dyDescent="0.45">
      <c r="A508" s="285"/>
      <c r="B508" s="285"/>
      <c r="C508" s="285"/>
      <c r="D508" s="23"/>
      <c r="E508"/>
      <c r="F508"/>
      <c r="G508"/>
      <c r="H508" s="280"/>
      <c r="I508"/>
      <c r="J508" s="574"/>
      <c r="K508" s="419"/>
      <c r="L508" s="280"/>
      <c r="M508"/>
      <c r="N508" s="280"/>
      <c r="O508"/>
      <c r="P508" s="280"/>
      <c r="S508"/>
      <c r="T508"/>
    </row>
    <row r="509" spans="1:20" x14ac:dyDescent="0.45">
      <c r="A509" s="285"/>
      <c r="B509" s="285"/>
      <c r="C509" s="285"/>
      <c r="D509" s="23"/>
      <c r="E509"/>
      <c r="F509"/>
      <c r="G509"/>
      <c r="H509" s="280"/>
      <c r="I509"/>
      <c r="J509" s="574"/>
      <c r="K509" s="419"/>
      <c r="L509" s="280"/>
      <c r="M509"/>
      <c r="N509" s="280"/>
      <c r="O509"/>
      <c r="P509" s="280"/>
      <c r="S509"/>
      <c r="T509"/>
    </row>
    <row r="510" spans="1:20" x14ac:dyDescent="0.45">
      <c r="A510" s="285"/>
      <c r="B510" s="285"/>
      <c r="C510" s="285"/>
      <c r="D510" s="23"/>
      <c r="E510"/>
      <c r="F510"/>
      <c r="G510"/>
      <c r="H510" s="280"/>
      <c r="I510"/>
      <c r="J510" s="574"/>
      <c r="K510" s="419"/>
      <c r="L510" s="280"/>
      <c r="M510"/>
      <c r="N510" s="280"/>
      <c r="O510"/>
      <c r="P510" s="280"/>
      <c r="S510"/>
      <c r="T510"/>
    </row>
    <row r="511" spans="1:20" x14ac:dyDescent="0.45">
      <c r="A511" s="285"/>
      <c r="B511" s="285"/>
      <c r="C511" s="285"/>
      <c r="D511" s="23"/>
      <c r="E511"/>
      <c r="F511"/>
      <c r="G511"/>
      <c r="H511" s="280"/>
      <c r="I511"/>
      <c r="J511" s="574"/>
      <c r="K511" s="419"/>
      <c r="L511" s="280"/>
      <c r="M511"/>
      <c r="N511" s="280"/>
      <c r="O511"/>
      <c r="P511" s="280"/>
      <c r="S511"/>
      <c r="T511"/>
    </row>
    <row r="512" spans="1:20" x14ac:dyDescent="0.45">
      <c r="A512" s="285"/>
      <c r="B512" s="285"/>
      <c r="C512" s="285"/>
      <c r="D512" s="23"/>
      <c r="E512"/>
      <c r="F512"/>
      <c r="G512"/>
      <c r="H512" s="280"/>
      <c r="I512"/>
      <c r="J512" s="574"/>
      <c r="K512" s="419"/>
      <c r="L512" s="280"/>
      <c r="M512"/>
      <c r="N512" s="280"/>
      <c r="O512"/>
      <c r="P512" s="280"/>
      <c r="S512"/>
      <c r="T512"/>
    </row>
    <row r="513" spans="1:20" x14ac:dyDescent="0.45">
      <c r="A513" s="285"/>
      <c r="B513" s="285"/>
      <c r="C513" s="285"/>
      <c r="D513" s="23"/>
      <c r="E513"/>
      <c r="F513"/>
      <c r="G513"/>
      <c r="H513" s="280"/>
      <c r="I513"/>
      <c r="J513" s="574"/>
      <c r="K513" s="419"/>
      <c r="L513" s="280"/>
      <c r="M513"/>
      <c r="N513" s="280"/>
      <c r="O513"/>
      <c r="P513" s="280"/>
      <c r="S513"/>
      <c r="T513"/>
    </row>
    <row r="514" spans="1:20" x14ac:dyDescent="0.45">
      <c r="A514" s="285"/>
      <c r="B514" s="285"/>
      <c r="C514" s="285"/>
      <c r="D514" s="23"/>
      <c r="E514"/>
      <c r="F514"/>
      <c r="G514"/>
      <c r="H514" s="280"/>
      <c r="I514"/>
      <c r="J514" s="574"/>
      <c r="K514" s="419"/>
      <c r="L514" s="280"/>
      <c r="M514"/>
      <c r="N514" s="280"/>
      <c r="O514"/>
      <c r="P514" s="280"/>
      <c r="S514"/>
      <c r="T514"/>
    </row>
    <row r="515" spans="1:20" x14ac:dyDescent="0.45">
      <c r="A515" s="285"/>
      <c r="B515" s="285"/>
      <c r="C515" s="285"/>
      <c r="D515" s="23"/>
      <c r="E515"/>
      <c r="F515"/>
      <c r="G515"/>
      <c r="H515" s="280"/>
      <c r="I515"/>
      <c r="J515" s="574"/>
      <c r="K515" s="419"/>
      <c r="L515" s="280"/>
      <c r="M515"/>
      <c r="N515" s="280"/>
      <c r="O515"/>
      <c r="P515" s="280"/>
      <c r="S515"/>
      <c r="T515"/>
    </row>
    <row r="516" spans="1:20" x14ac:dyDescent="0.45">
      <c r="A516" s="285"/>
      <c r="B516" s="285"/>
      <c r="C516" s="285"/>
      <c r="D516" s="23"/>
      <c r="E516"/>
      <c r="F516"/>
      <c r="G516"/>
      <c r="H516" s="280"/>
      <c r="I516"/>
      <c r="J516" s="574"/>
      <c r="K516" s="419"/>
      <c r="L516" s="280"/>
      <c r="M516"/>
      <c r="N516" s="280"/>
      <c r="O516"/>
      <c r="P516" s="280"/>
      <c r="S516"/>
      <c r="T516"/>
    </row>
    <row r="517" spans="1:20" x14ac:dyDescent="0.45">
      <c r="A517" s="285"/>
      <c r="B517" s="285"/>
      <c r="C517" s="285"/>
      <c r="D517" s="23"/>
      <c r="E517"/>
      <c r="F517"/>
      <c r="G517"/>
      <c r="H517" s="280"/>
      <c r="I517"/>
      <c r="J517" s="574"/>
      <c r="K517" s="419"/>
      <c r="L517" s="280"/>
      <c r="M517"/>
      <c r="N517" s="280"/>
      <c r="O517"/>
      <c r="P517" s="280"/>
      <c r="S517"/>
      <c r="T517"/>
    </row>
    <row r="518" spans="1:20" x14ac:dyDescent="0.45">
      <c r="A518" s="285"/>
      <c r="B518" s="285"/>
      <c r="C518" s="285"/>
      <c r="D518" s="23"/>
      <c r="E518"/>
      <c r="F518"/>
      <c r="G518"/>
      <c r="H518" s="280"/>
      <c r="I518"/>
      <c r="J518" s="574"/>
      <c r="K518" s="419"/>
      <c r="L518" s="280"/>
      <c r="M518"/>
      <c r="N518" s="280"/>
      <c r="O518"/>
      <c r="P518" s="280"/>
      <c r="S518"/>
      <c r="T518"/>
    </row>
    <row r="519" spans="1:20" x14ac:dyDescent="0.45">
      <c r="A519" s="285"/>
      <c r="B519" s="285"/>
      <c r="C519" s="285"/>
      <c r="D519" s="23"/>
      <c r="E519"/>
      <c r="F519"/>
      <c r="G519"/>
      <c r="H519" s="280"/>
      <c r="I519"/>
      <c r="J519" s="574"/>
      <c r="K519" s="419"/>
      <c r="L519" s="280"/>
      <c r="M519"/>
      <c r="N519" s="280"/>
      <c r="O519"/>
      <c r="P519" s="280"/>
      <c r="S519"/>
      <c r="T519"/>
    </row>
    <row r="520" spans="1:20" x14ac:dyDescent="0.45">
      <c r="A520" s="285"/>
      <c r="B520" s="285"/>
      <c r="C520" s="285"/>
      <c r="D520" s="23"/>
      <c r="E520"/>
      <c r="F520"/>
      <c r="G520"/>
      <c r="H520" s="280"/>
      <c r="I520"/>
      <c r="J520" s="574"/>
      <c r="K520" s="419"/>
      <c r="L520" s="280"/>
      <c r="M520"/>
      <c r="N520" s="280"/>
      <c r="O520"/>
      <c r="P520" s="280"/>
      <c r="S520"/>
      <c r="T520"/>
    </row>
    <row r="521" spans="1:20" x14ac:dyDescent="0.45">
      <c r="A521" s="285"/>
      <c r="B521" s="285"/>
      <c r="C521" s="285"/>
      <c r="D521" s="23"/>
      <c r="E521"/>
      <c r="F521"/>
      <c r="G521"/>
      <c r="H521" s="280"/>
      <c r="I521"/>
      <c r="J521" s="574"/>
      <c r="K521" s="419"/>
      <c r="L521" s="280"/>
      <c r="M521"/>
      <c r="N521" s="280"/>
      <c r="O521"/>
      <c r="P521" s="280"/>
      <c r="S521"/>
      <c r="T521"/>
    </row>
    <row r="522" spans="1:20" x14ac:dyDescent="0.45">
      <c r="A522" s="285"/>
      <c r="B522" s="285"/>
      <c r="C522" s="285"/>
      <c r="D522" s="23"/>
      <c r="E522"/>
      <c r="F522"/>
      <c r="G522"/>
      <c r="H522" s="280"/>
      <c r="I522"/>
      <c r="J522" s="574"/>
      <c r="K522" s="419"/>
      <c r="L522" s="280"/>
      <c r="M522"/>
      <c r="N522" s="280"/>
      <c r="O522"/>
      <c r="P522" s="280"/>
      <c r="S522"/>
      <c r="T522"/>
    </row>
    <row r="523" spans="1:20" x14ac:dyDescent="0.45">
      <c r="A523" s="285"/>
      <c r="B523" s="285"/>
      <c r="C523" s="285"/>
      <c r="D523" s="23"/>
      <c r="E523"/>
      <c r="F523"/>
      <c r="G523"/>
      <c r="H523" s="280"/>
      <c r="I523"/>
      <c r="J523" s="574"/>
      <c r="K523" s="419"/>
      <c r="L523" s="280"/>
      <c r="M523"/>
      <c r="N523" s="280"/>
      <c r="O523"/>
      <c r="P523" s="280"/>
      <c r="S523"/>
      <c r="T523"/>
    </row>
    <row r="524" spans="1:20" x14ac:dyDescent="0.45">
      <c r="A524" s="285"/>
      <c r="B524" s="285"/>
      <c r="C524" s="285"/>
      <c r="D524" s="23"/>
      <c r="E524"/>
      <c r="F524"/>
      <c r="G524"/>
      <c r="H524" s="280"/>
      <c r="I524"/>
      <c r="J524" s="574"/>
      <c r="K524" s="419"/>
      <c r="L524" s="280"/>
      <c r="M524"/>
      <c r="N524" s="280"/>
      <c r="O524"/>
      <c r="P524" s="280"/>
      <c r="S524"/>
      <c r="T524"/>
    </row>
    <row r="525" spans="1:20" x14ac:dyDescent="0.45">
      <c r="A525" s="285"/>
      <c r="B525" s="285"/>
      <c r="C525" s="285"/>
      <c r="D525" s="23"/>
      <c r="E525"/>
      <c r="F525"/>
      <c r="G525"/>
      <c r="H525" s="280"/>
      <c r="I525"/>
      <c r="J525" s="574"/>
      <c r="K525" s="419"/>
      <c r="L525" s="280"/>
      <c r="M525"/>
      <c r="N525" s="280"/>
      <c r="O525"/>
      <c r="P525" s="280"/>
      <c r="S525"/>
      <c r="T525"/>
    </row>
    <row r="526" spans="1:20" x14ac:dyDescent="0.45">
      <c r="A526" s="285"/>
      <c r="B526" s="285"/>
      <c r="C526" s="285"/>
      <c r="D526" s="23"/>
      <c r="E526"/>
      <c r="F526"/>
      <c r="G526"/>
      <c r="H526" s="280"/>
      <c r="I526"/>
      <c r="J526" s="574"/>
      <c r="K526" s="419"/>
      <c r="L526" s="280"/>
      <c r="M526"/>
      <c r="N526" s="280"/>
      <c r="O526"/>
      <c r="P526" s="280"/>
      <c r="S526"/>
      <c r="T526"/>
    </row>
    <row r="527" spans="1:20" x14ac:dyDescent="0.45">
      <c r="A527" s="285"/>
      <c r="B527" s="285"/>
      <c r="C527" s="285"/>
      <c r="D527" s="23"/>
      <c r="E527"/>
      <c r="F527"/>
      <c r="G527"/>
      <c r="H527" s="280"/>
      <c r="I527"/>
      <c r="J527" s="574"/>
      <c r="K527" s="419"/>
      <c r="L527" s="280"/>
      <c r="M527"/>
      <c r="N527" s="280"/>
      <c r="O527"/>
      <c r="P527" s="280"/>
      <c r="S527"/>
      <c r="T527"/>
    </row>
    <row r="528" spans="1:20" x14ac:dyDescent="0.45">
      <c r="A528" s="285"/>
      <c r="B528" s="285"/>
      <c r="C528" s="285"/>
      <c r="D528" s="23"/>
      <c r="E528"/>
      <c r="F528"/>
      <c r="G528"/>
      <c r="H528" s="280"/>
      <c r="I528"/>
      <c r="J528" s="574"/>
      <c r="K528" s="419"/>
      <c r="L528" s="280"/>
      <c r="M528"/>
      <c r="N528" s="280"/>
      <c r="O528"/>
      <c r="P528" s="280"/>
      <c r="S528"/>
      <c r="T528"/>
    </row>
    <row r="529" spans="1:20" x14ac:dyDescent="0.45">
      <c r="A529" s="285"/>
      <c r="B529" s="285"/>
      <c r="C529" s="285"/>
      <c r="D529" s="23"/>
      <c r="E529"/>
      <c r="F529"/>
      <c r="G529"/>
      <c r="H529" s="280"/>
      <c r="I529"/>
      <c r="J529" s="574"/>
      <c r="K529" s="419"/>
      <c r="L529" s="280"/>
      <c r="M529"/>
      <c r="N529" s="280"/>
      <c r="O529"/>
      <c r="P529" s="280"/>
      <c r="S529"/>
      <c r="T529"/>
    </row>
    <row r="530" spans="1:20" x14ac:dyDescent="0.45">
      <c r="A530" s="285"/>
      <c r="B530" s="285"/>
      <c r="C530" s="285"/>
      <c r="D530" s="23"/>
      <c r="E530"/>
      <c r="F530"/>
      <c r="G530"/>
      <c r="H530" s="280"/>
      <c r="I530"/>
      <c r="J530" s="574"/>
      <c r="K530" s="419"/>
      <c r="L530" s="280"/>
      <c r="M530"/>
      <c r="N530" s="280"/>
      <c r="O530"/>
      <c r="P530" s="280"/>
      <c r="S530"/>
      <c r="T530"/>
    </row>
    <row r="531" spans="1:20" x14ac:dyDescent="0.45">
      <c r="A531" s="285"/>
      <c r="B531" s="285"/>
      <c r="C531" s="285"/>
      <c r="D531" s="23"/>
      <c r="E531"/>
      <c r="F531"/>
      <c r="G531"/>
      <c r="H531" s="280"/>
      <c r="I531"/>
      <c r="J531" s="574"/>
      <c r="K531" s="419"/>
      <c r="L531" s="280"/>
      <c r="M531"/>
      <c r="N531" s="280"/>
      <c r="O531"/>
      <c r="P531" s="280"/>
      <c r="S531"/>
      <c r="T531"/>
    </row>
    <row r="532" spans="1:20" x14ac:dyDescent="0.45">
      <c r="A532" s="285"/>
      <c r="B532" s="285"/>
      <c r="C532" s="285"/>
      <c r="D532" s="23"/>
      <c r="E532"/>
      <c r="F532"/>
      <c r="G532"/>
      <c r="H532" s="280"/>
      <c r="I532"/>
      <c r="J532" s="574"/>
      <c r="K532" s="419"/>
      <c r="L532" s="280"/>
      <c r="M532"/>
      <c r="N532" s="280"/>
      <c r="O532"/>
      <c r="P532" s="280"/>
      <c r="S532"/>
      <c r="T532"/>
    </row>
    <row r="533" spans="1:20" x14ac:dyDescent="0.45">
      <c r="A533" s="285"/>
      <c r="B533" s="285"/>
      <c r="C533" s="285"/>
      <c r="D533" s="23"/>
      <c r="E533"/>
      <c r="F533"/>
      <c r="G533"/>
      <c r="H533" s="280"/>
      <c r="I533"/>
      <c r="J533" s="574"/>
      <c r="K533" s="419"/>
      <c r="L533" s="280"/>
      <c r="M533"/>
      <c r="N533" s="280"/>
      <c r="O533"/>
      <c r="P533" s="280"/>
      <c r="S533"/>
      <c r="T533"/>
    </row>
    <row r="534" spans="1:20" x14ac:dyDescent="0.45">
      <c r="A534" s="285"/>
      <c r="B534" s="285"/>
      <c r="C534" s="285"/>
      <c r="D534" s="23"/>
      <c r="E534"/>
      <c r="F534"/>
      <c r="G534"/>
      <c r="H534" s="280"/>
      <c r="I534"/>
      <c r="J534" s="574"/>
      <c r="K534" s="419"/>
      <c r="L534" s="280"/>
      <c r="M534"/>
      <c r="N534" s="280"/>
      <c r="O534"/>
      <c r="P534" s="280"/>
      <c r="S534"/>
      <c r="T534"/>
    </row>
    <row r="535" spans="1:20" x14ac:dyDescent="0.45">
      <c r="A535" s="285"/>
      <c r="B535" s="285"/>
      <c r="C535" s="285"/>
      <c r="D535" s="23"/>
      <c r="E535"/>
      <c r="F535"/>
      <c r="G535"/>
      <c r="H535" s="280"/>
      <c r="I535"/>
      <c r="J535" s="574"/>
      <c r="K535" s="419"/>
      <c r="L535" s="280"/>
      <c r="M535"/>
      <c r="N535" s="280"/>
      <c r="O535"/>
      <c r="P535" s="280"/>
      <c r="S535"/>
      <c r="T535"/>
    </row>
    <row r="536" spans="1:20" x14ac:dyDescent="0.45">
      <c r="A536" s="285"/>
      <c r="B536" s="285"/>
      <c r="C536" s="285"/>
      <c r="D536" s="23"/>
      <c r="E536"/>
      <c r="F536"/>
      <c r="G536"/>
      <c r="H536" s="280"/>
      <c r="I536"/>
      <c r="J536" s="574"/>
      <c r="K536" s="419"/>
      <c r="L536" s="280"/>
      <c r="M536"/>
      <c r="N536" s="280"/>
      <c r="O536"/>
      <c r="P536" s="280"/>
      <c r="S536"/>
      <c r="T536"/>
    </row>
    <row r="537" spans="1:20" x14ac:dyDescent="0.45">
      <c r="A537" s="285"/>
      <c r="B537" s="285"/>
      <c r="C537" s="285"/>
      <c r="D537" s="23"/>
      <c r="E537"/>
      <c r="F537"/>
      <c r="G537"/>
      <c r="H537" s="280"/>
      <c r="I537"/>
      <c r="J537" s="574"/>
      <c r="K537" s="419"/>
      <c r="L537" s="280"/>
      <c r="M537"/>
      <c r="N537" s="280"/>
      <c r="O537"/>
      <c r="P537" s="280"/>
      <c r="S537"/>
      <c r="T537"/>
    </row>
    <row r="538" spans="1:20" x14ac:dyDescent="0.45">
      <c r="A538" s="285"/>
      <c r="B538" s="285"/>
      <c r="C538" s="285"/>
      <c r="D538" s="23"/>
      <c r="E538"/>
      <c r="F538"/>
      <c r="G538"/>
      <c r="H538" s="280"/>
      <c r="I538"/>
      <c r="J538" s="574"/>
      <c r="K538" s="419"/>
      <c r="L538" s="280"/>
      <c r="M538"/>
      <c r="N538" s="280"/>
      <c r="O538"/>
      <c r="P538" s="280"/>
      <c r="S538"/>
      <c r="T538"/>
    </row>
    <row r="539" spans="1:20" x14ac:dyDescent="0.45">
      <c r="A539" s="285"/>
      <c r="B539" s="285"/>
      <c r="C539" s="285"/>
      <c r="D539" s="23"/>
      <c r="E539"/>
      <c r="F539"/>
      <c r="G539"/>
      <c r="H539" s="280"/>
      <c r="I539"/>
      <c r="J539" s="574"/>
      <c r="K539" s="419"/>
      <c r="L539" s="280"/>
      <c r="M539"/>
      <c r="N539" s="280"/>
      <c r="O539"/>
      <c r="P539" s="280"/>
      <c r="S539"/>
      <c r="T539"/>
    </row>
    <row r="540" spans="1:20" x14ac:dyDescent="0.45">
      <c r="A540" s="285"/>
      <c r="B540" s="285"/>
      <c r="C540" s="285"/>
      <c r="D540" s="23"/>
      <c r="E540"/>
      <c r="F540"/>
      <c r="G540"/>
      <c r="H540" s="280"/>
      <c r="I540"/>
      <c r="J540" s="574"/>
      <c r="K540" s="419"/>
      <c r="L540" s="280"/>
      <c r="M540"/>
      <c r="N540" s="280"/>
      <c r="O540"/>
      <c r="P540" s="280"/>
      <c r="S540"/>
      <c r="T540"/>
    </row>
    <row r="541" spans="1:20" x14ac:dyDescent="0.45">
      <c r="A541" s="285"/>
      <c r="B541" s="285"/>
      <c r="C541" s="285"/>
      <c r="D541" s="23"/>
      <c r="E541"/>
      <c r="F541"/>
      <c r="G541"/>
      <c r="H541" s="280"/>
      <c r="I541"/>
      <c r="J541" s="574"/>
      <c r="K541" s="419"/>
      <c r="L541" s="280"/>
      <c r="M541"/>
      <c r="N541" s="280"/>
      <c r="O541"/>
      <c r="P541" s="280"/>
      <c r="S541"/>
      <c r="T541"/>
    </row>
    <row r="542" spans="1:20" x14ac:dyDescent="0.45">
      <c r="A542" s="285"/>
      <c r="B542" s="285"/>
      <c r="C542" s="285"/>
      <c r="D542" s="23"/>
      <c r="E542"/>
      <c r="F542"/>
      <c r="G542"/>
      <c r="H542" s="280"/>
      <c r="I542"/>
      <c r="J542" s="574"/>
      <c r="K542" s="419"/>
      <c r="L542" s="280"/>
      <c r="M542"/>
      <c r="N542" s="280"/>
      <c r="O542"/>
      <c r="P542" s="280"/>
      <c r="S542"/>
      <c r="T542"/>
    </row>
    <row r="543" spans="1:20" x14ac:dyDescent="0.45">
      <c r="A543" s="285"/>
      <c r="B543" s="285"/>
      <c r="C543" s="285"/>
      <c r="D543" s="23"/>
      <c r="E543"/>
      <c r="F543"/>
      <c r="G543"/>
      <c r="H543" s="280"/>
      <c r="I543"/>
      <c r="J543" s="574"/>
      <c r="K543" s="419"/>
      <c r="L543" s="280"/>
      <c r="M543"/>
      <c r="N543" s="280"/>
      <c r="O543"/>
      <c r="P543" s="280"/>
      <c r="S543"/>
      <c r="T543"/>
    </row>
    <row r="544" spans="1:20" x14ac:dyDescent="0.45">
      <c r="A544" s="285"/>
      <c r="B544" s="285"/>
      <c r="C544" s="285"/>
      <c r="D544" s="23"/>
      <c r="E544"/>
      <c r="F544"/>
      <c r="G544"/>
      <c r="H544" s="280"/>
      <c r="I544"/>
      <c r="J544" s="574"/>
      <c r="K544" s="419"/>
      <c r="L544" s="280"/>
      <c r="M544"/>
      <c r="N544" s="280"/>
      <c r="O544"/>
      <c r="P544" s="280"/>
      <c r="S544"/>
      <c r="T544"/>
    </row>
    <row r="545" spans="1:20" x14ac:dyDescent="0.45">
      <c r="A545" s="285"/>
      <c r="B545" s="285"/>
      <c r="C545" s="285"/>
      <c r="D545" s="23"/>
      <c r="E545"/>
      <c r="F545"/>
      <c r="G545"/>
      <c r="H545" s="280"/>
      <c r="I545"/>
      <c r="J545" s="574"/>
      <c r="K545" s="419"/>
      <c r="L545" s="280"/>
      <c r="M545"/>
      <c r="N545" s="280"/>
      <c r="O545"/>
      <c r="P545" s="280"/>
      <c r="S545"/>
      <c r="T545"/>
    </row>
    <row r="546" spans="1:20" x14ac:dyDescent="0.45">
      <c r="A546" s="285"/>
      <c r="B546" s="285"/>
      <c r="C546" s="285"/>
      <c r="D546" s="23"/>
      <c r="E546"/>
      <c r="F546"/>
      <c r="G546"/>
      <c r="H546" s="280"/>
      <c r="I546"/>
      <c r="J546" s="574"/>
      <c r="K546" s="419"/>
      <c r="L546" s="280"/>
      <c r="M546"/>
      <c r="N546" s="280"/>
      <c r="O546"/>
      <c r="P546" s="280"/>
      <c r="S546"/>
      <c r="T546"/>
    </row>
    <row r="547" spans="1:20" x14ac:dyDescent="0.45">
      <c r="A547" s="285"/>
      <c r="B547" s="285"/>
      <c r="C547" s="285"/>
      <c r="D547" s="23"/>
      <c r="E547"/>
      <c r="F547"/>
      <c r="G547"/>
      <c r="H547" s="280"/>
      <c r="I547"/>
      <c r="J547" s="574"/>
      <c r="K547" s="419"/>
      <c r="L547" s="280"/>
      <c r="M547"/>
      <c r="N547" s="280"/>
      <c r="O547"/>
      <c r="P547" s="280"/>
      <c r="S547"/>
      <c r="T547"/>
    </row>
    <row r="548" spans="1:20" x14ac:dyDescent="0.45">
      <c r="A548" s="285"/>
      <c r="B548" s="285"/>
      <c r="C548" s="285"/>
      <c r="D548" s="23"/>
      <c r="E548"/>
      <c r="F548"/>
      <c r="G548"/>
      <c r="H548" s="280"/>
      <c r="I548"/>
      <c r="J548" s="574"/>
      <c r="K548" s="419"/>
      <c r="L548" s="280"/>
      <c r="M548"/>
      <c r="N548" s="280"/>
      <c r="O548"/>
      <c r="P548" s="280"/>
      <c r="S548"/>
      <c r="T548"/>
    </row>
    <row r="549" spans="1:20" x14ac:dyDescent="0.45">
      <c r="A549" s="285"/>
      <c r="B549" s="285"/>
      <c r="C549" s="285"/>
      <c r="D549" s="23"/>
      <c r="E549"/>
      <c r="F549"/>
      <c r="G549"/>
      <c r="H549" s="280"/>
      <c r="I549"/>
      <c r="J549" s="574"/>
      <c r="K549" s="419"/>
      <c r="L549" s="280"/>
      <c r="M549"/>
      <c r="N549" s="280"/>
      <c r="O549"/>
      <c r="P549" s="280"/>
      <c r="S549"/>
      <c r="T549"/>
    </row>
    <row r="550" spans="1:20" x14ac:dyDescent="0.45">
      <c r="A550" s="285"/>
      <c r="B550" s="285"/>
      <c r="C550" s="285"/>
      <c r="D550" s="23"/>
      <c r="E550"/>
      <c r="F550"/>
      <c r="G550"/>
      <c r="H550" s="280"/>
      <c r="I550"/>
      <c r="J550" s="574"/>
      <c r="K550" s="419"/>
      <c r="L550" s="280"/>
      <c r="M550"/>
      <c r="N550" s="280"/>
      <c r="O550"/>
      <c r="P550" s="280"/>
      <c r="S550"/>
      <c r="T550"/>
    </row>
    <row r="551" spans="1:20" x14ac:dyDescent="0.45">
      <c r="A551" s="285"/>
      <c r="B551" s="285"/>
      <c r="C551" s="285"/>
      <c r="D551" s="23"/>
      <c r="E551"/>
      <c r="F551"/>
      <c r="G551"/>
      <c r="H551" s="280"/>
      <c r="I551"/>
      <c r="J551" s="574"/>
      <c r="K551" s="419"/>
      <c r="L551" s="280"/>
      <c r="M551"/>
      <c r="N551" s="280"/>
      <c r="O551"/>
      <c r="P551" s="280"/>
      <c r="S551"/>
      <c r="T551"/>
    </row>
    <row r="552" spans="1:20" x14ac:dyDescent="0.45">
      <c r="A552" s="285"/>
      <c r="B552" s="285"/>
      <c r="C552" s="285"/>
      <c r="D552" s="23"/>
      <c r="E552"/>
      <c r="F552"/>
      <c r="G552"/>
      <c r="H552" s="280"/>
      <c r="I552"/>
      <c r="J552" s="574"/>
      <c r="K552" s="419"/>
      <c r="L552" s="280"/>
      <c r="M552"/>
      <c r="N552" s="280"/>
      <c r="O552"/>
      <c r="P552" s="280"/>
      <c r="S552"/>
      <c r="T552"/>
    </row>
    <row r="553" spans="1:20" x14ac:dyDescent="0.45">
      <c r="A553" s="285"/>
      <c r="B553" s="285"/>
      <c r="C553" s="285"/>
      <c r="D553" s="23"/>
      <c r="E553"/>
      <c r="F553"/>
      <c r="G553"/>
      <c r="H553" s="280"/>
      <c r="I553"/>
      <c r="J553" s="574"/>
      <c r="K553" s="419"/>
      <c r="L553" s="280"/>
      <c r="M553"/>
      <c r="N553" s="280"/>
      <c r="O553"/>
      <c r="P553" s="280"/>
      <c r="S553"/>
      <c r="T553"/>
    </row>
    <row r="554" spans="1:20" x14ac:dyDescent="0.45">
      <c r="A554" s="285"/>
      <c r="B554" s="285"/>
      <c r="C554" s="285"/>
      <c r="D554" s="23"/>
      <c r="E554"/>
      <c r="F554"/>
      <c r="G554"/>
      <c r="H554" s="280"/>
      <c r="I554"/>
      <c r="J554" s="574"/>
      <c r="K554" s="419"/>
      <c r="L554" s="280"/>
      <c r="M554"/>
      <c r="N554" s="280"/>
      <c r="O554"/>
      <c r="P554" s="280"/>
      <c r="S554"/>
      <c r="T554"/>
    </row>
    <row r="555" spans="1:20" x14ac:dyDescent="0.45">
      <c r="A555" s="285"/>
      <c r="B555" s="285"/>
      <c r="C555" s="285"/>
      <c r="D555" s="23"/>
      <c r="E555"/>
      <c r="F555"/>
      <c r="G555"/>
      <c r="H555" s="280"/>
      <c r="I555"/>
      <c r="J555" s="574"/>
      <c r="K555" s="419"/>
      <c r="L555" s="280"/>
      <c r="M555"/>
      <c r="N555" s="280"/>
      <c r="O555"/>
      <c r="P555" s="280"/>
      <c r="S555"/>
      <c r="T555"/>
    </row>
    <row r="556" spans="1:20" x14ac:dyDescent="0.45">
      <c r="A556" s="285"/>
      <c r="B556" s="285"/>
      <c r="C556" s="285"/>
      <c r="D556" s="23"/>
      <c r="E556"/>
      <c r="F556"/>
      <c r="G556"/>
      <c r="H556" s="280"/>
      <c r="I556"/>
      <c r="J556" s="574"/>
      <c r="K556" s="419"/>
      <c r="L556" s="280"/>
      <c r="M556"/>
      <c r="N556" s="280"/>
      <c r="O556"/>
      <c r="P556" s="280"/>
      <c r="S556"/>
      <c r="T556"/>
    </row>
    <row r="557" spans="1:20" x14ac:dyDescent="0.45">
      <c r="A557" s="285"/>
      <c r="B557" s="285"/>
      <c r="C557" s="285"/>
      <c r="D557" s="23"/>
      <c r="E557"/>
      <c r="F557"/>
      <c r="G557"/>
      <c r="H557" s="280"/>
      <c r="I557"/>
      <c r="J557" s="574"/>
      <c r="K557" s="419"/>
      <c r="L557" s="280"/>
      <c r="M557"/>
      <c r="N557" s="280"/>
      <c r="O557"/>
      <c r="P557" s="280"/>
      <c r="S557"/>
      <c r="T557"/>
    </row>
    <row r="558" spans="1:20" x14ac:dyDescent="0.45">
      <c r="A558" s="285"/>
      <c r="B558" s="285"/>
      <c r="C558" s="285"/>
      <c r="D558" s="23"/>
      <c r="E558"/>
      <c r="F558"/>
      <c r="G558"/>
      <c r="H558" s="280"/>
      <c r="I558"/>
      <c r="J558" s="574"/>
      <c r="K558" s="419"/>
      <c r="L558" s="280"/>
      <c r="M558"/>
      <c r="N558" s="280"/>
      <c r="O558"/>
      <c r="P558" s="280"/>
      <c r="S558"/>
      <c r="T558"/>
    </row>
    <row r="559" spans="1:20" x14ac:dyDescent="0.45">
      <c r="A559" s="285"/>
      <c r="B559" s="285"/>
      <c r="C559" s="285"/>
      <c r="D559" s="23"/>
      <c r="E559"/>
      <c r="F559"/>
      <c r="G559"/>
      <c r="H559" s="280"/>
      <c r="I559"/>
      <c r="J559" s="574"/>
      <c r="K559" s="419"/>
      <c r="L559" s="280"/>
      <c r="M559"/>
      <c r="N559" s="280"/>
      <c r="O559"/>
      <c r="P559" s="280"/>
      <c r="S559"/>
      <c r="T559"/>
    </row>
    <row r="560" spans="1:20" x14ac:dyDescent="0.45">
      <c r="A560" s="285"/>
      <c r="B560" s="285"/>
      <c r="C560" s="285"/>
      <c r="D560" s="23"/>
      <c r="E560"/>
      <c r="F560"/>
      <c r="G560"/>
      <c r="H560" s="280"/>
      <c r="I560"/>
      <c r="J560" s="574"/>
      <c r="K560" s="419"/>
      <c r="L560" s="280"/>
      <c r="M560"/>
      <c r="N560" s="280"/>
      <c r="O560"/>
      <c r="P560" s="280"/>
      <c r="S560"/>
      <c r="T560"/>
    </row>
    <row r="561" spans="1:20" x14ac:dyDescent="0.45">
      <c r="A561" s="285"/>
      <c r="B561" s="285"/>
      <c r="C561" s="285"/>
      <c r="D561" s="23"/>
      <c r="E561"/>
      <c r="F561"/>
      <c r="G561"/>
      <c r="H561" s="280"/>
      <c r="I561"/>
      <c r="J561" s="574"/>
      <c r="K561" s="419"/>
      <c r="L561" s="280"/>
      <c r="M561"/>
      <c r="N561" s="280"/>
      <c r="O561"/>
      <c r="P561" s="280"/>
      <c r="S561"/>
      <c r="T561"/>
    </row>
    <row r="562" spans="1:20" x14ac:dyDescent="0.45">
      <c r="A562" s="285"/>
      <c r="B562" s="285"/>
      <c r="C562" s="285"/>
      <c r="D562" s="23"/>
      <c r="E562"/>
      <c r="F562"/>
      <c r="G562"/>
      <c r="H562" s="280"/>
      <c r="I562"/>
      <c r="J562" s="574"/>
      <c r="K562" s="419"/>
      <c r="L562" s="280"/>
      <c r="M562"/>
      <c r="N562" s="280"/>
      <c r="O562"/>
      <c r="P562" s="280"/>
      <c r="S562"/>
      <c r="T562"/>
    </row>
    <row r="563" spans="1:20" x14ac:dyDescent="0.45">
      <c r="A563" s="285"/>
      <c r="B563" s="285"/>
      <c r="C563" s="285"/>
      <c r="D563" s="23"/>
      <c r="E563"/>
      <c r="F563"/>
      <c r="G563"/>
      <c r="H563" s="280"/>
      <c r="I563"/>
      <c r="J563" s="574"/>
      <c r="K563" s="419"/>
      <c r="L563" s="280"/>
      <c r="M563"/>
      <c r="N563" s="280"/>
      <c r="O563"/>
      <c r="P563" s="280"/>
      <c r="S563"/>
      <c r="T563"/>
    </row>
    <row r="564" spans="1:20" x14ac:dyDescent="0.45">
      <c r="A564" s="285"/>
      <c r="B564" s="285"/>
      <c r="C564" s="285"/>
      <c r="D564" s="23"/>
      <c r="E564"/>
      <c r="F564"/>
      <c r="G564"/>
      <c r="H564" s="280"/>
      <c r="I564"/>
      <c r="J564" s="574"/>
      <c r="K564" s="419"/>
      <c r="L564" s="280"/>
      <c r="M564"/>
      <c r="N564" s="280"/>
      <c r="O564"/>
      <c r="P564" s="280"/>
      <c r="S564"/>
      <c r="T564"/>
    </row>
    <row r="565" spans="1:20" x14ac:dyDescent="0.45">
      <c r="A565" s="285"/>
      <c r="B565" s="285"/>
      <c r="C565" s="285"/>
      <c r="D565" s="23"/>
      <c r="E565"/>
      <c r="F565"/>
      <c r="G565"/>
      <c r="H565" s="280"/>
      <c r="I565"/>
      <c r="J565" s="574"/>
      <c r="K565" s="419"/>
      <c r="L565" s="280"/>
      <c r="M565"/>
      <c r="N565" s="280"/>
      <c r="O565"/>
      <c r="P565" s="280"/>
      <c r="S565"/>
      <c r="T565"/>
    </row>
    <row r="566" spans="1:20" x14ac:dyDescent="0.45">
      <c r="A566" s="285"/>
      <c r="B566" s="285"/>
      <c r="C566" s="285"/>
      <c r="D566" s="23"/>
      <c r="E566"/>
      <c r="F566"/>
      <c r="G566"/>
      <c r="H566" s="280"/>
      <c r="I566"/>
      <c r="J566" s="574"/>
      <c r="K566" s="419"/>
      <c r="L566" s="280"/>
      <c r="M566"/>
      <c r="N566" s="280"/>
      <c r="O566"/>
      <c r="P566" s="280"/>
      <c r="S566"/>
      <c r="T566"/>
    </row>
    <row r="567" spans="1:20" x14ac:dyDescent="0.45">
      <c r="A567" s="285"/>
      <c r="B567" s="285"/>
      <c r="C567" s="285"/>
      <c r="D567" s="23"/>
      <c r="E567"/>
      <c r="F567"/>
      <c r="G567"/>
      <c r="H567" s="280"/>
      <c r="I567"/>
      <c r="J567" s="574"/>
      <c r="K567" s="419"/>
      <c r="L567" s="280"/>
      <c r="M567"/>
      <c r="N567" s="280"/>
      <c r="O567"/>
      <c r="P567" s="280"/>
      <c r="S567"/>
      <c r="T567"/>
    </row>
    <row r="568" spans="1:20" x14ac:dyDescent="0.45">
      <c r="A568" s="285"/>
      <c r="B568" s="285"/>
      <c r="C568" s="285"/>
      <c r="D568" s="23"/>
      <c r="E568"/>
      <c r="F568"/>
      <c r="G568"/>
      <c r="H568" s="280"/>
      <c r="I568"/>
      <c r="J568" s="574"/>
      <c r="K568" s="419"/>
      <c r="L568" s="280"/>
      <c r="M568"/>
      <c r="N568" s="280"/>
      <c r="O568"/>
      <c r="P568" s="280"/>
      <c r="S568"/>
      <c r="T568"/>
    </row>
    <row r="569" spans="1:20" x14ac:dyDescent="0.45">
      <c r="A569" s="285"/>
      <c r="B569" s="285"/>
      <c r="C569" s="285"/>
      <c r="D569" s="23"/>
      <c r="E569"/>
      <c r="F569"/>
      <c r="G569"/>
      <c r="H569" s="280"/>
      <c r="I569"/>
      <c r="J569" s="574"/>
      <c r="K569" s="419"/>
      <c r="L569" s="280"/>
      <c r="M569"/>
      <c r="N569" s="280"/>
      <c r="O569"/>
      <c r="P569" s="280"/>
      <c r="S569"/>
      <c r="T569"/>
    </row>
    <row r="570" spans="1:20" x14ac:dyDescent="0.45">
      <c r="A570" s="285"/>
      <c r="B570" s="285"/>
      <c r="C570" s="285"/>
      <c r="D570" s="23"/>
      <c r="E570"/>
      <c r="F570"/>
      <c r="G570"/>
      <c r="H570" s="280"/>
      <c r="I570"/>
      <c r="J570" s="574"/>
      <c r="K570" s="419"/>
      <c r="L570" s="280"/>
      <c r="M570"/>
      <c r="N570" s="280"/>
      <c r="O570"/>
      <c r="P570" s="280"/>
      <c r="S570"/>
      <c r="T570"/>
    </row>
    <row r="571" spans="1:20" x14ac:dyDescent="0.45">
      <c r="A571" s="285"/>
      <c r="B571" s="285"/>
      <c r="C571" s="285"/>
      <c r="D571" s="23"/>
      <c r="E571"/>
      <c r="F571"/>
      <c r="G571"/>
      <c r="H571" s="280"/>
      <c r="I571"/>
      <c r="J571" s="574"/>
      <c r="K571" s="419"/>
      <c r="L571" s="280"/>
      <c r="M571"/>
      <c r="N571" s="280"/>
      <c r="O571"/>
      <c r="P571" s="280"/>
      <c r="S571"/>
      <c r="T571"/>
    </row>
    <row r="572" spans="1:20" x14ac:dyDescent="0.45">
      <c r="A572" s="285"/>
      <c r="B572" s="285"/>
      <c r="C572" s="285"/>
      <c r="D572" s="23"/>
      <c r="E572"/>
      <c r="F572"/>
      <c r="G572"/>
      <c r="H572" s="280"/>
      <c r="I572"/>
      <c r="J572" s="574"/>
      <c r="K572" s="419"/>
      <c r="L572" s="280"/>
      <c r="M572"/>
      <c r="N572" s="280"/>
      <c r="O572"/>
      <c r="P572" s="280"/>
      <c r="S572"/>
      <c r="T572"/>
    </row>
    <row r="573" spans="1:20" x14ac:dyDescent="0.45">
      <c r="A573" s="285"/>
      <c r="B573" s="285"/>
      <c r="C573" s="285"/>
      <c r="D573" s="23"/>
      <c r="E573"/>
      <c r="F573"/>
      <c r="G573"/>
      <c r="H573" s="280"/>
      <c r="I573"/>
      <c r="J573" s="574"/>
      <c r="K573" s="419"/>
      <c r="L573" s="280"/>
      <c r="M573"/>
      <c r="N573" s="280"/>
      <c r="O573"/>
      <c r="P573" s="280"/>
      <c r="S573"/>
      <c r="T573"/>
    </row>
    <row r="574" spans="1:20" x14ac:dyDescent="0.45">
      <c r="A574" s="285"/>
      <c r="B574" s="285"/>
      <c r="C574" s="285"/>
      <c r="D574" s="23"/>
      <c r="E574"/>
      <c r="F574"/>
      <c r="G574"/>
      <c r="H574" s="280"/>
      <c r="I574"/>
      <c r="J574" s="574"/>
      <c r="K574" s="419"/>
      <c r="L574" s="280"/>
      <c r="M574"/>
      <c r="N574" s="280"/>
      <c r="O574"/>
      <c r="P574" s="280"/>
      <c r="S574"/>
      <c r="T574"/>
    </row>
    <row r="575" spans="1:20" x14ac:dyDescent="0.45">
      <c r="A575" s="285"/>
      <c r="B575" s="285"/>
      <c r="C575" s="285"/>
      <c r="D575" s="23"/>
      <c r="E575"/>
      <c r="F575"/>
      <c r="G575"/>
      <c r="H575" s="280"/>
      <c r="I575"/>
      <c r="J575" s="574"/>
      <c r="K575" s="419"/>
      <c r="L575" s="280"/>
      <c r="M575"/>
      <c r="N575" s="280"/>
      <c r="O575"/>
      <c r="P575" s="280"/>
      <c r="S575"/>
      <c r="T575"/>
    </row>
    <row r="576" spans="1:20" x14ac:dyDescent="0.45">
      <c r="A576" s="285"/>
      <c r="B576" s="285"/>
      <c r="C576" s="285"/>
      <c r="D576" s="23"/>
      <c r="E576"/>
      <c r="F576"/>
      <c r="G576"/>
      <c r="H576" s="280"/>
      <c r="I576"/>
      <c r="J576" s="574"/>
      <c r="K576" s="419"/>
      <c r="L576" s="280"/>
      <c r="M576"/>
      <c r="N576" s="280"/>
      <c r="O576"/>
      <c r="P576" s="280"/>
      <c r="S576"/>
      <c r="T576"/>
    </row>
    <row r="577" spans="1:20" x14ac:dyDescent="0.45">
      <c r="A577" s="285"/>
      <c r="B577" s="285"/>
      <c r="C577" s="285"/>
      <c r="D577" s="23"/>
      <c r="E577"/>
      <c r="F577"/>
      <c r="G577"/>
      <c r="H577" s="280"/>
      <c r="I577"/>
      <c r="J577" s="574"/>
      <c r="K577" s="419"/>
      <c r="L577" s="280"/>
      <c r="M577"/>
      <c r="N577" s="280"/>
      <c r="O577"/>
      <c r="P577" s="280"/>
      <c r="S577"/>
      <c r="T577"/>
    </row>
    <row r="578" spans="1:20" x14ac:dyDescent="0.45">
      <c r="A578" s="285"/>
      <c r="B578" s="285"/>
      <c r="C578" s="285"/>
      <c r="D578" s="23"/>
      <c r="E578"/>
      <c r="F578"/>
      <c r="G578"/>
      <c r="H578" s="280"/>
      <c r="I578"/>
      <c r="J578" s="574"/>
      <c r="K578" s="419"/>
      <c r="L578" s="280"/>
      <c r="M578"/>
      <c r="N578" s="280"/>
      <c r="O578"/>
      <c r="P578" s="280"/>
      <c r="S578"/>
      <c r="T578"/>
    </row>
    <row r="579" spans="1:20" x14ac:dyDescent="0.45">
      <c r="A579" s="285"/>
      <c r="B579" s="285"/>
      <c r="C579" s="285"/>
      <c r="D579" s="23"/>
      <c r="E579"/>
      <c r="F579"/>
      <c r="G579"/>
      <c r="H579" s="280"/>
      <c r="I579"/>
      <c r="J579" s="574"/>
      <c r="K579" s="419"/>
      <c r="L579" s="280"/>
      <c r="M579"/>
      <c r="N579" s="280"/>
      <c r="O579"/>
      <c r="P579" s="280"/>
      <c r="S579"/>
      <c r="T579"/>
    </row>
    <row r="580" spans="1:20" x14ac:dyDescent="0.45">
      <c r="A580" s="285"/>
      <c r="B580" s="285"/>
      <c r="C580" s="285"/>
      <c r="D580" s="23"/>
      <c r="E580"/>
      <c r="F580"/>
      <c r="G580"/>
      <c r="H580" s="280"/>
      <c r="I580"/>
      <c r="J580" s="574"/>
      <c r="K580" s="419"/>
      <c r="L580" s="280"/>
      <c r="M580"/>
      <c r="N580" s="280"/>
      <c r="O580"/>
      <c r="P580" s="280"/>
      <c r="S580"/>
      <c r="T580"/>
    </row>
    <row r="581" spans="1:20" x14ac:dyDescent="0.45">
      <c r="A581" s="285"/>
      <c r="B581" s="285"/>
      <c r="C581" s="285"/>
      <c r="D581" s="23"/>
      <c r="E581"/>
      <c r="F581"/>
      <c r="G581"/>
      <c r="H581" s="280"/>
      <c r="I581"/>
      <c r="J581" s="574"/>
      <c r="K581" s="419"/>
      <c r="L581" s="280"/>
      <c r="M581"/>
      <c r="N581" s="280"/>
      <c r="O581"/>
      <c r="P581" s="280"/>
      <c r="S581"/>
      <c r="T581"/>
    </row>
    <row r="582" spans="1:20" x14ac:dyDescent="0.45">
      <c r="A582" s="285"/>
      <c r="B582" s="285"/>
      <c r="C582" s="285"/>
      <c r="D582" s="23"/>
      <c r="E582"/>
      <c r="F582"/>
      <c r="G582"/>
      <c r="H582" s="280"/>
      <c r="I582"/>
      <c r="J582" s="574"/>
      <c r="K582" s="419"/>
      <c r="L582" s="280"/>
      <c r="M582"/>
      <c r="N582" s="280"/>
      <c r="O582"/>
      <c r="P582" s="280"/>
      <c r="S582"/>
      <c r="T582"/>
    </row>
    <row r="583" spans="1:20" x14ac:dyDescent="0.45">
      <c r="A583" s="285"/>
      <c r="B583" s="285"/>
      <c r="C583" s="285"/>
      <c r="D583" s="23"/>
      <c r="E583"/>
      <c r="F583"/>
      <c r="G583"/>
      <c r="H583" s="280"/>
      <c r="I583"/>
      <c r="J583" s="574"/>
      <c r="K583" s="419"/>
      <c r="L583" s="280"/>
      <c r="M583"/>
      <c r="N583" s="280"/>
      <c r="O583"/>
      <c r="P583" s="280"/>
      <c r="S583"/>
      <c r="T583"/>
    </row>
    <row r="584" spans="1:20" x14ac:dyDescent="0.45">
      <c r="A584" s="285"/>
      <c r="B584" s="285"/>
      <c r="C584" s="285"/>
      <c r="D584" s="23"/>
      <c r="E584"/>
      <c r="F584"/>
      <c r="G584"/>
      <c r="H584" s="280"/>
      <c r="I584"/>
      <c r="J584" s="574"/>
      <c r="K584" s="419"/>
      <c r="L584" s="280"/>
      <c r="M584"/>
      <c r="N584" s="280"/>
      <c r="O584"/>
      <c r="P584" s="280"/>
      <c r="S584"/>
      <c r="T584"/>
    </row>
    <row r="585" spans="1:20" x14ac:dyDescent="0.45">
      <c r="A585" s="285"/>
      <c r="B585" s="285"/>
      <c r="C585" s="285"/>
      <c r="D585" s="23"/>
      <c r="E585"/>
      <c r="F585"/>
      <c r="G585"/>
      <c r="H585" s="280"/>
      <c r="I585"/>
      <c r="J585" s="574"/>
      <c r="K585" s="419"/>
      <c r="L585" s="280"/>
      <c r="M585"/>
      <c r="N585" s="280"/>
      <c r="O585"/>
      <c r="P585" s="280"/>
      <c r="S585"/>
      <c r="T585"/>
    </row>
    <row r="586" spans="1:20" x14ac:dyDescent="0.45">
      <c r="A586" s="285"/>
      <c r="B586" s="285"/>
      <c r="C586" s="285"/>
      <c r="D586" s="23"/>
      <c r="E586"/>
      <c r="F586"/>
      <c r="G586"/>
      <c r="H586" s="280"/>
      <c r="I586"/>
      <c r="J586" s="574"/>
      <c r="K586" s="419"/>
      <c r="L586" s="280"/>
      <c r="M586"/>
      <c r="N586" s="280"/>
      <c r="O586"/>
      <c r="P586" s="280"/>
      <c r="S586"/>
      <c r="T586"/>
    </row>
    <row r="587" spans="1:20" x14ac:dyDescent="0.45">
      <c r="A587" s="285"/>
      <c r="B587" s="285"/>
      <c r="C587" s="285"/>
      <c r="D587" s="23"/>
      <c r="E587"/>
      <c r="F587"/>
      <c r="G587"/>
      <c r="H587" s="280"/>
      <c r="I587"/>
      <c r="J587" s="574"/>
      <c r="K587" s="419"/>
      <c r="L587" s="280"/>
      <c r="M587"/>
      <c r="N587" s="280"/>
      <c r="O587"/>
      <c r="P587" s="280"/>
      <c r="S587"/>
      <c r="T587"/>
    </row>
    <row r="588" spans="1:20" x14ac:dyDescent="0.45">
      <c r="A588" s="285"/>
      <c r="B588" s="285"/>
      <c r="C588" s="285"/>
      <c r="D588" s="23"/>
      <c r="E588"/>
      <c r="F588"/>
      <c r="G588"/>
      <c r="H588" s="280"/>
      <c r="I588"/>
      <c r="J588" s="574"/>
      <c r="K588" s="419"/>
      <c r="L588" s="280"/>
      <c r="M588"/>
      <c r="N588" s="280"/>
      <c r="O588"/>
      <c r="P588" s="280"/>
      <c r="S588"/>
      <c r="T588"/>
    </row>
    <row r="589" spans="1:20" x14ac:dyDescent="0.45">
      <c r="A589" s="285"/>
      <c r="B589" s="285"/>
      <c r="C589" s="285"/>
      <c r="D589" s="23"/>
      <c r="E589"/>
      <c r="F589"/>
      <c r="G589"/>
      <c r="H589" s="280"/>
      <c r="I589"/>
      <c r="J589" s="574"/>
      <c r="K589" s="419"/>
      <c r="L589" s="280"/>
      <c r="M589"/>
      <c r="N589" s="280"/>
      <c r="O589"/>
      <c r="P589" s="280"/>
      <c r="S589"/>
      <c r="T589"/>
    </row>
    <row r="590" spans="1:20" x14ac:dyDescent="0.45">
      <c r="A590" s="285"/>
      <c r="B590" s="285"/>
      <c r="C590" s="285"/>
      <c r="D590" s="23"/>
      <c r="E590"/>
      <c r="F590"/>
      <c r="G590"/>
      <c r="H590" s="280"/>
      <c r="I590"/>
      <c r="J590" s="574"/>
      <c r="K590" s="419"/>
      <c r="L590" s="280"/>
      <c r="M590"/>
      <c r="N590" s="280"/>
      <c r="O590"/>
      <c r="P590" s="280"/>
      <c r="S590"/>
      <c r="T590"/>
    </row>
    <row r="591" spans="1:20" x14ac:dyDescent="0.45">
      <c r="A591" s="285"/>
      <c r="B591" s="285"/>
      <c r="C591" s="285"/>
      <c r="D591" s="23"/>
      <c r="E591"/>
      <c r="F591"/>
      <c r="G591"/>
      <c r="H591" s="280"/>
      <c r="I591"/>
      <c r="J591" s="574"/>
      <c r="K591" s="419"/>
      <c r="L591" s="280"/>
      <c r="M591"/>
      <c r="N591" s="280"/>
      <c r="O591"/>
      <c r="P591" s="280"/>
      <c r="S591"/>
      <c r="T591"/>
    </row>
    <row r="592" spans="1:20" x14ac:dyDescent="0.45">
      <c r="A592" s="285"/>
      <c r="B592" s="285"/>
      <c r="C592" s="285"/>
      <c r="D592" s="23"/>
      <c r="E592"/>
      <c r="F592"/>
      <c r="G592"/>
      <c r="H592" s="280"/>
      <c r="I592"/>
      <c r="J592" s="574"/>
      <c r="K592" s="419"/>
      <c r="L592" s="280"/>
      <c r="M592"/>
      <c r="N592" s="280"/>
      <c r="O592"/>
      <c r="P592" s="280"/>
      <c r="S592"/>
      <c r="T592"/>
    </row>
    <row r="593" spans="1:20" x14ac:dyDescent="0.45">
      <c r="A593" s="285"/>
      <c r="B593" s="285"/>
      <c r="C593" s="285"/>
      <c r="D593" s="23"/>
      <c r="E593"/>
      <c r="F593"/>
      <c r="G593"/>
      <c r="H593" s="280"/>
      <c r="I593"/>
      <c r="J593" s="574"/>
      <c r="K593" s="419"/>
      <c r="L593" s="280"/>
      <c r="M593"/>
      <c r="N593" s="280"/>
      <c r="O593"/>
      <c r="P593" s="280"/>
      <c r="S593"/>
      <c r="T593"/>
    </row>
    <row r="594" spans="1:20" x14ac:dyDescent="0.45">
      <c r="A594" s="285"/>
      <c r="B594" s="285"/>
      <c r="C594" s="285"/>
      <c r="D594" s="23"/>
      <c r="E594"/>
      <c r="F594"/>
      <c r="G594"/>
      <c r="H594" s="280"/>
      <c r="I594"/>
      <c r="J594" s="574"/>
      <c r="K594" s="419"/>
      <c r="L594" s="280"/>
      <c r="M594"/>
      <c r="N594" s="280"/>
      <c r="O594"/>
      <c r="P594" s="280"/>
      <c r="S594"/>
      <c r="T594"/>
    </row>
    <row r="595" spans="1:20" x14ac:dyDescent="0.45">
      <c r="A595" s="285"/>
      <c r="B595" s="285"/>
      <c r="C595" s="285"/>
      <c r="D595" s="23"/>
      <c r="E595"/>
      <c r="F595"/>
      <c r="G595"/>
      <c r="H595" s="280"/>
      <c r="I595"/>
      <c r="J595" s="574"/>
      <c r="K595" s="419"/>
      <c r="L595" s="280"/>
      <c r="M595"/>
      <c r="N595" s="280"/>
      <c r="O595"/>
      <c r="P595" s="280"/>
      <c r="S595"/>
      <c r="T595"/>
    </row>
    <row r="596" spans="1:20" x14ac:dyDescent="0.45">
      <c r="A596" s="285"/>
      <c r="B596" s="285"/>
      <c r="C596" s="285"/>
      <c r="D596" s="23"/>
      <c r="E596"/>
      <c r="F596"/>
      <c r="G596"/>
      <c r="H596" s="280"/>
      <c r="I596"/>
      <c r="J596" s="574"/>
      <c r="K596" s="419"/>
      <c r="L596" s="280"/>
      <c r="M596"/>
      <c r="N596" s="280"/>
      <c r="O596"/>
      <c r="P596" s="280"/>
      <c r="S596"/>
      <c r="T596"/>
    </row>
    <row r="597" spans="1:20" x14ac:dyDescent="0.45">
      <c r="A597" s="285"/>
      <c r="B597" s="285"/>
      <c r="C597" s="285"/>
      <c r="D597" s="23"/>
      <c r="E597"/>
      <c r="F597"/>
      <c r="G597"/>
      <c r="H597" s="280"/>
      <c r="I597"/>
      <c r="J597" s="574"/>
      <c r="K597" s="419"/>
      <c r="L597" s="280"/>
      <c r="M597"/>
      <c r="N597" s="280"/>
      <c r="O597"/>
      <c r="P597" s="280"/>
      <c r="S597"/>
      <c r="T597"/>
    </row>
    <row r="598" spans="1:20" x14ac:dyDescent="0.45">
      <c r="A598" s="285"/>
      <c r="B598" s="285"/>
      <c r="C598" s="285"/>
      <c r="D598" s="23"/>
      <c r="E598"/>
      <c r="F598"/>
      <c r="G598"/>
      <c r="H598" s="280"/>
      <c r="I598"/>
      <c r="J598" s="574"/>
      <c r="K598" s="419"/>
      <c r="L598" s="280"/>
      <c r="M598"/>
      <c r="N598" s="280"/>
      <c r="O598"/>
      <c r="P598" s="280"/>
      <c r="S598"/>
      <c r="T598"/>
    </row>
    <row r="599" spans="1:20" x14ac:dyDescent="0.45">
      <c r="A599" s="285"/>
      <c r="B599" s="285"/>
      <c r="C599" s="285"/>
      <c r="D599" s="23"/>
      <c r="E599"/>
      <c r="F599"/>
      <c r="G599"/>
      <c r="H599" s="280"/>
      <c r="I599"/>
      <c r="J599" s="574"/>
      <c r="K599" s="419"/>
      <c r="L599" s="280"/>
      <c r="M599"/>
      <c r="N599" s="280"/>
      <c r="O599"/>
      <c r="P599" s="280"/>
      <c r="S599"/>
      <c r="T599"/>
    </row>
    <row r="600" spans="1:20" x14ac:dyDescent="0.45">
      <c r="A600" s="285"/>
      <c r="B600" s="285"/>
      <c r="C600" s="285"/>
      <c r="D600" s="23"/>
      <c r="E600"/>
      <c r="F600"/>
      <c r="G600"/>
      <c r="H600" s="280"/>
      <c r="I600"/>
      <c r="J600" s="574"/>
      <c r="K600" s="419"/>
      <c r="L600" s="280"/>
      <c r="M600"/>
      <c r="N600" s="280"/>
      <c r="O600"/>
      <c r="P600" s="280"/>
      <c r="S600"/>
      <c r="T600"/>
    </row>
    <row r="601" spans="1:20" x14ac:dyDescent="0.45">
      <c r="A601" s="285"/>
      <c r="B601" s="285"/>
      <c r="C601" s="285"/>
      <c r="D601" s="23"/>
      <c r="E601"/>
      <c r="F601"/>
      <c r="G601"/>
      <c r="H601" s="280"/>
      <c r="I601"/>
      <c r="J601" s="574"/>
      <c r="K601" s="419"/>
      <c r="L601" s="280"/>
      <c r="M601"/>
      <c r="N601" s="280"/>
      <c r="O601"/>
      <c r="P601" s="280"/>
      <c r="S601"/>
      <c r="T601"/>
    </row>
    <row r="602" spans="1:20" x14ac:dyDescent="0.45">
      <c r="A602" s="285"/>
      <c r="B602" s="285"/>
      <c r="C602" s="285"/>
      <c r="D602" s="23"/>
      <c r="E602"/>
      <c r="F602"/>
      <c r="G602"/>
      <c r="H602" s="280"/>
      <c r="I602"/>
      <c r="J602" s="574"/>
      <c r="K602" s="419"/>
      <c r="L602" s="280"/>
      <c r="M602"/>
      <c r="N602" s="280"/>
      <c r="O602"/>
      <c r="P602" s="280"/>
      <c r="S602"/>
      <c r="T602"/>
    </row>
    <row r="603" spans="1:20" x14ac:dyDescent="0.45">
      <c r="A603" s="285"/>
      <c r="B603" s="285"/>
      <c r="C603" s="285"/>
      <c r="D603" s="23"/>
      <c r="E603"/>
      <c r="F603"/>
      <c r="G603"/>
      <c r="H603" s="280"/>
      <c r="I603"/>
      <c r="J603" s="574"/>
      <c r="K603" s="419"/>
      <c r="L603" s="280"/>
      <c r="M603"/>
      <c r="N603" s="280"/>
      <c r="O603"/>
      <c r="P603" s="280"/>
      <c r="S603"/>
      <c r="T603"/>
    </row>
    <row r="604" spans="1:20" x14ac:dyDescent="0.45">
      <c r="A604" s="285"/>
      <c r="B604" s="285"/>
      <c r="C604" s="285"/>
      <c r="D604" s="23"/>
      <c r="E604"/>
      <c r="F604"/>
      <c r="G604"/>
      <c r="H604" s="280"/>
      <c r="I604"/>
      <c r="J604" s="574"/>
      <c r="K604" s="419"/>
      <c r="L604" s="280"/>
      <c r="M604"/>
      <c r="N604" s="280"/>
      <c r="O604"/>
      <c r="P604" s="280"/>
      <c r="S604"/>
      <c r="T604"/>
    </row>
    <row r="605" spans="1:20" x14ac:dyDescent="0.45">
      <c r="A605" s="285"/>
      <c r="B605" s="285"/>
      <c r="C605" s="285"/>
      <c r="D605" s="23"/>
      <c r="E605"/>
      <c r="F605"/>
      <c r="G605"/>
      <c r="H605" s="280"/>
      <c r="I605"/>
      <c r="J605" s="574"/>
      <c r="K605" s="419"/>
      <c r="L605" s="280"/>
      <c r="M605"/>
      <c r="N605" s="280"/>
      <c r="O605"/>
      <c r="P605" s="280"/>
      <c r="S605"/>
      <c r="T605"/>
    </row>
    <row r="606" spans="1:20" x14ac:dyDescent="0.45">
      <c r="A606" s="285"/>
      <c r="B606" s="285"/>
      <c r="C606" s="285"/>
      <c r="D606" s="23"/>
      <c r="E606"/>
      <c r="F606"/>
      <c r="G606"/>
      <c r="H606" s="280"/>
      <c r="I606"/>
      <c r="J606" s="574"/>
      <c r="K606" s="419"/>
      <c r="L606" s="280"/>
      <c r="M606"/>
      <c r="N606" s="280"/>
      <c r="O606"/>
      <c r="P606" s="280"/>
      <c r="S606"/>
      <c r="T606"/>
    </row>
    <row r="607" spans="1:20" x14ac:dyDescent="0.45">
      <c r="A607" s="285"/>
      <c r="B607" s="285"/>
      <c r="C607" s="285"/>
      <c r="D607" s="23"/>
      <c r="E607"/>
      <c r="F607"/>
      <c r="G607"/>
      <c r="H607" s="280"/>
      <c r="I607"/>
      <c r="J607" s="574"/>
      <c r="K607" s="419"/>
      <c r="L607" s="280"/>
      <c r="M607"/>
      <c r="N607" s="280"/>
      <c r="O607"/>
      <c r="P607" s="280"/>
      <c r="S607"/>
      <c r="T607"/>
    </row>
    <row r="608" spans="1:20" x14ac:dyDescent="0.45">
      <c r="A608" s="285"/>
      <c r="B608" s="285"/>
      <c r="C608" s="285"/>
      <c r="D608" s="23"/>
      <c r="E608"/>
      <c r="F608"/>
      <c r="G608"/>
      <c r="H608" s="280"/>
      <c r="I608"/>
      <c r="J608" s="574"/>
      <c r="K608" s="419"/>
      <c r="L608" s="280"/>
      <c r="M608"/>
      <c r="N608" s="280"/>
      <c r="O608"/>
      <c r="P608" s="280"/>
      <c r="S608"/>
      <c r="T608"/>
    </row>
    <row r="609" spans="1:20" x14ac:dyDescent="0.45">
      <c r="A609" s="285"/>
      <c r="B609" s="285"/>
      <c r="C609" s="285"/>
      <c r="D609" s="23"/>
      <c r="E609"/>
      <c r="F609"/>
      <c r="G609"/>
      <c r="H609" s="280"/>
      <c r="I609"/>
      <c r="J609" s="574"/>
      <c r="K609" s="419"/>
      <c r="L609" s="280"/>
      <c r="M609"/>
      <c r="N609" s="280"/>
      <c r="O609"/>
      <c r="P609" s="280"/>
      <c r="S609"/>
      <c r="T609"/>
    </row>
    <row r="610" spans="1:20" x14ac:dyDescent="0.45">
      <c r="A610" s="285"/>
      <c r="B610" s="285"/>
      <c r="C610" s="285"/>
      <c r="D610" s="23"/>
      <c r="E610"/>
      <c r="F610"/>
      <c r="G610"/>
      <c r="H610" s="280"/>
      <c r="I610"/>
      <c r="J610" s="574"/>
      <c r="K610" s="419"/>
      <c r="L610" s="280"/>
      <c r="M610"/>
      <c r="N610" s="280"/>
      <c r="O610"/>
      <c r="P610" s="280"/>
      <c r="S610"/>
      <c r="T610"/>
    </row>
    <row r="611" spans="1:20" x14ac:dyDescent="0.45">
      <c r="A611" s="285"/>
      <c r="B611" s="285"/>
      <c r="C611" s="285"/>
      <c r="D611" s="23"/>
      <c r="E611"/>
      <c r="F611"/>
      <c r="G611"/>
      <c r="H611" s="280"/>
      <c r="I611"/>
      <c r="J611" s="574"/>
      <c r="K611" s="419"/>
      <c r="L611" s="280"/>
      <c r="M611"/>
      <c r="N611" s="280"/>
      <c r="O611"/>
      <c r="P611" s="280"/>
      <c r="S611"/>
      <c r="T611"/>
    </row>
    <row r="612" spans="1:20" x14ac:dyDescent="0.45">
      <c r="A612" s="285"/>
      <c r="B612" s="285"/>
      <c r="C612" s="285"/>
      <c r="D612" s="23"/>
      <c r="E612"/>
      <c r="F612"/>
      <c r="G612"/>
      <c r="H612" s="280"/>
      <c r="I612"/>
      <c r="J612" s="574"/>
      <c r="K612" s="419"/>
      <c r="L612" s="280"/>
      <c r="M612"/>
      <c r="N612" s="280"/>
      <c r="O612"/>
      <c r="P612" s="280"/>
      <c r="S612"/>
      <c r="T612"/>
    </row>
    <row r="613" spans="1:20" x14ac:dyDescent="0.45">
      <c r="A613" s="285"/>
      <c r="B613" s="285"/>
      <c r="C613" s="285"/>
      <c r="D613" s="23"/>
      <c r="E613"/>
      <c r="F613"/>
      <c r="G613"/>
      <c r="H613" s="280"/>
      <c r="I613"/>
      <c r="J613" s="574"/>
      <c r="K613" s="419"/>
      <c r="L613" s="280"/>
      <c r="M613"/>
      <c r="N613" s="280"/>
      <c r="O613"/>
      <c r="P613" s="280"/>
      <c r="S613"/>
      <c r="T613"/>
    </row>
    <row r="614" spans="1:20" x14ac:dyDescent="0.45">
      <c r="A614" s="285"/>
      <c r="B614" s="285"/>
      <c r="C614" s="285"/>
      <c r="D614" s="23"/>
      <c r="E614"/>
      <c r="F614"/>
      <c r="G614"/>
      <c r="H614" s="280"/>
      <c r="I614"/>
      <c r="J614" s="574"/>
      <c r="K614" s="419"/>
      <c r="L614" s="280"/>
      <c r="M614"/>
      <c r="N614" s="280"/>
      <c r="O614"/>
      <c r="P614" s="280"/>
      <c r="S614"/>
      <c r="T614"/>
    </row>
    <row r="615" spans="1:20" x14ac:dyDescent="0.45">
      <c r="A615" s="285"/>
      <c r="B615" s="285"/>
      <c r="C615" s="285"/>
      <c r="D615" s="23"/>
      <c r="E615"/>
      <c r="F615"/>
      <c r="G615"/>
      <c r="H615" s="280"/>
      <c r="I615"/>
      <c r="J615" s="574"/>
      <c r="K615" s="419"/>
      <c r="L615" s="280"/>
      <c r="M615"/>
      <c r="N615" s="280"/>
      <c r="O615"/>
      <c r="P615" s="280"/>
      <c r="S615"/>
      <c r="T615"/>
    </row>
    <row r="616" spans="1:20" x14ac:dyDescent="0.45">
      <c r="A616" s="285"/>
      <c r="B616" s="285"/>
      <c r="C616" s="285"/>
      <c r="D616" s="23"/>
      <c r="E616"/>
      <c r="F616"/>
      <c r="G616"/>
      <c r="H616" s="280"/>
      <c r="I616"/>
      <c r="J616" s="574"/>
      <c r="K616" s="419"/>
      <c r="L616" s="280"/>
      <c r="M616"/>
      <c r="N616" s="280"/>
      <c r="O616"/>
      <c r="P616" s="280"/>
      <c r="S616"/>
      <c r="T616"/>
    </row>
    <row r="617" spans="1:20" x14ac:dyDescent="0.45">
      <c r="A617" s="285"/>
      <c r="B617" s="285"/>
      <c r="C617" s="285"/>
      <c r="D617" s="23"/>
      <c r="E617"/>
      <c r="F617"/>
      <c r="G617"/>
      <c r="H617" s="280"/>
      <c r="I617"/>
      <c r="J617" s="574"/>
      <c r="K617" s="419"/>
      <c r="L617" s="280"/>
      <c r="M617"/>
      <c r="N617" s="280"/>
      <c r="O617"/>
      <c r="P617" s="280"/>
      <c r="S617"/>
      <c r="T617"/>
    </row>
    <row r="618" spans="1:20" x14ac:dyDescent="0.45">
      <c r="A618" s="285"/>
      <c r="B618" s="285"/>
      <c r="C618" s="285"/>
      <c r="D618" s="23"/>
      <c r="E618"/>
      <c r="F618"/>
      <c r="G618"/>
      <c r="H618" s="280"/>
      <c r="I618"/>
      <c r="J618" s="574"/>
      <c r="K618" s="419"/>
      <c r="L618" s="280"/>
      <c r="M618"/>
      <c r="N618" s="280"/>
      <c r="O618"/>
      <c r="P618" s="280"/>
      <c r="S618"/>
      <c r="T618"/>
    </row>
    <row r="619" spans="1:20" x14ac:dyDescent="0.45">
      <c r="A619" s="285"/>
      <c r="B619" s="285"/>
      <c r="C619" s="285"/>
      <c r="D619" s="23"/>
      <c r="E619"/>
      <c r="F619"/>
      <c r="G619"/>
      <c r="H619" s="280"/>
      <c r="I619"/>
      <c r="J619" s="574"/>
      <c r="K619" s="419"/>
      <c r="L619" s="280"/>
      <c r="M619"/>
      <c r="N619" s="280"/>
      <c r="O619"/>
      <c r="P619" s="280"/>
      <c r="S619"/>
      <c r="T619"/>
    </row>
    <row r="620" spans="1:20" x14ac:dyDescent="0.45">
      <c r="A620" s="285"/>
      <c r="B620" s="285"/>
      <c r="C620" s="285"/>
      <c r="D620" s="23"/>
      <c r="E620"/>
      <c r="F620"/>
      <c r="G620"/>
      <c r="H620" s="280"/>
      <c r="I620"/>
      <c r="J620" s="574"/>
      <c r="K620" s="419"/>
      <c r="L620" s="280"/>
      <c r="M620"/>
      <c r="N620" s="280"/>
      <c r="O620"/>
      <c r="P620" s="280"/>
      <c r="S620"/>
      <c r="T620"/>
    </row>
    <row r="621" spans="1:20" x14ac:dyDescent="0.45">
      <c r="A621" s="285"/>
      <c r="B621" s="285"/>
      <c r="C621" s="285"/>
      <c r="D621" s="23"/>
      <c r="E621"/>
      <c r="F621"/>
      <c r="G621"/>
      <c r="H621" s="280"/>
      <c r="I621"/>
      <c r="J621" s="574"/>
      <c r="K621" s="419"/>
      <c r="L621" s="280"/>
      <c r="M621"/>
      <c r="N621" s="280"/>
      <c r="O621"/>
      <c r="P621" s="280"/>
      <c r="S621"/>
      <c r="T621"/>
    </row>
    <row r="622" spans="1:20" x14ac:dyDescent="0.45">
      <c r="A622" s="285"/>
      <c r="B622" s="285"/>
      <c r="C622" s="285"/>
      <c r="D622" s="23"/>
      <c r="E622"/>
      <c r="F622"/>
      <c r="G622"/>
      <c r="H622" s="280"/>
      <c r="I622"/>
      <c r="J622" s="574"/>
      <c r="K622" s="419"/>
      <c r="L622" s="280"/>
      <c r="M622"/>
      <c r="N622" s="280"/>
      <c r="O622"/>
      <c r="P622" s="280"/>
      <c r="S622"/>
      <c r="T622"/>
    </row>
    <row r="623" spans="1:20" x14ac:dyDescent="0.45">
      <c r="A623" s="285"/>
      <c r="B623" s="285"/>
      <c r="C623" s="285"/>
      <c r="D623" s="23"/>
      <c r="E623"/>
      <c r="F623"/>
      <c r="G623"/>
      <c r="H623" s="280"/>
      <c r="I623"/>
      <c r="J623" s="574"/>
      <c r="K623" s="419"/>
      <c r="L623" s="280"/>
      <c r="M623"/>
      <c r="N623" s="280"/>
      <c r="O623"/>
      <c r="P623" s="280"/>
      <c r="S623"/>
      <c r="T623"/>
    </row>
    <row r="624" spans="1:20" x14ac:dyDescent="0.45">
      <c r="A624" s="285"/>
      <c r="B624" s="285"/>
      <c r="C624" s="285"/>
      <c r="D624" s="23"/>
      <c r="E624"/>
      <c r="F624"/>
      <c r="G624"/>
      <c r="H624" s="280"/>
      <c r="I624"/>
      <c r="J624" s="574"/>
      <c r="K624" s="419"/>
      <c r="L624" s="280"/>
      <c r="M624"/>
      <c r="N624" s="280"/>
      <c r="O624"/>
      <c r="P624" s="280"/>
      <c r="S624"/>
      <c r="T624"/>
    </row>
    <row r="625" spans="1:20" x14ac:dyDescent="0.45">
      <c r="A625" s="285"/>
      <c r="B625" s="285"/>
      <c r="C625" s="285"/>
      <c r="D625" s="23"/>
      <c r="E625"/>
      <c r="F625"/>
      <c r="G625"/>
      <c r="H625" s="280"/>
      <c r="I625"/>
      <c r="J625" s="574"/>
      <c r="K625" s="419"/>
      <c r="L625" s="280"/>
      <c r="M625"/>
      <c r="N625" s="280"/>
      <c r="O625"/>
      <c r="P625" s="280"/>
      <c r="S625"/>
      <c r="T625"/>
    </row>
    <row r="626" spans="1:20" x14ac:dyDescent="0.45">
      <c r="A626" s="285"/>
      <c r="B626" s="285"/>
      <c r="C626" s="285"/>
      <c r="D626" s="23"/>
      <c r="E626"/>
      <c r="F626"/>
      <c r="G626"/>
      <c r="H626" s="280"/>
      <c r="I626"/>
      <c r="J626" s="574"/>
      <c r="K626" s="419"/>
      <c r="L626" s="280"/>
      <c r="M626"/>
      <c r="N626" s="280"/>
      <c r="O626"/>
      <c r="P626" s="280"/>
      <c r="S626"/>
      <c r="T626"/>
    </row>
    <row r="627" spans="1:20" x14ac:dyDescent="0.45">
      <c r="A627" s="285"/>
      <c r="B627" s="285"/>
      <c r="C627" s="285"/>
      <c r="D627" s="23"/>
      <c r="E627"/>
      <c r="F627"/>
      <c r="G627"/>
      <c r="H627" s="280"/>
      <c r="I627"/>
      <c r="J627" s="574"/>
      <c r="K627" s="419"/>
      <c r="L627" s="280"/>
      <c r="M627"/>
      <c r="N627" s="280"/>
      <c r="O627"/>
      <c r="P627" s="280"/>
      <c r="S627"/>
      <c r="T627"/>
    </row>
    <row r="628" spans="1:20" x14ac:dyDescent="0.45">
      <c r="A628" s="285"/>
      <c r="B628" s="285"/>
      <c r="C628" s="285"/>
      <c r="D628" s="23"/>
      <c r="E628"/>
      <c r="F628"/>
      <c r="G628"/>
      <c r="H628" s="280"/>
      <c r="I628"/>
      <c r="J628" s="574"/>
      <c r="K628" s="419"/>
      <c r="L628" s="280"/>
      <c r="M628"/>
      <c r="N628" s="280"/>
      <c r="O628"/>
      <c r="P628" s="280"/>
      <c r="S628"/>
      <c r="T628"/>
    </row>
    <row r="629" spans="1:20" x14ac:dyDescent="0.45">
      <c r="A629" s="285"/>
      <c r="B629" s="285"/>
      <c r="C629" s="285"/>
      <c r="D629" s="23"/>
      <c r="E629"/>
      <c r="F629"/>
      <c r="G629"/>
      <c r="H629" s="280"/>
      <c r="I629"/>
      <c r="J629" s="574"/>
      <c r="K629" s="419"/>
      <c r="L629" s="280"/>
      <c r="M629"/>
      <c r="N629" s="280"/>
      <c r="O629"/>
      <c r="P629" s="280"/>
      <c r="S629"/>
      <c r="T629"/>
    </row>
    <row r="630" spans="1:20" x14ac:dyDescent="0.45">
      <c r="A630" s="285"/>
      <c r="B630" s="285"/>
      <c r="C630" s="285"/>
      <c r="D630" s="23"/>
      <c r="E630"/>
      <c r="F630"/>
      <c r="G630"/>
      <c r="H630" s="280"/>
      <c r="I630"/>
      <c r="J630" s="574"/>
      <c r="K630" s="419"/>
      <c r="L630" s="280"/>
      <c r="M630"/>
      <c r="N630" s="280"/>
      <c r="O630"/>
      <c r="P630" s="280"/>
      <c r="S630"/>
      <c r="T630"/>
    </row>
    <row r="631" spans="1:20" x14ac:dyDescent="0.45">
      <c r="A631" s="285"/>
      <c r="B631" s="285"/>
      <c r="C631" s="285"/>
      <c r="D631" s="23"/>
      <c r="E631"/>
      <c r="F631"/>
      <c r="G631"/>
      <c r="H631" s="280"/>
      <c r="I631"/>
      <c r="J631" s="574"/>
      <c r="K631" s="419"/>
      <c r="L631" s="280"/>
      <c r="M631"/>
      <c r="N631" s="280"/>
      <c r="O631"/>
      <c r="P631" s="280"/>
      <c r="S631"/>
      <c r="T631"/>
    </row>
    <row r="632" spans="1:20" x14ac:dyDescent="0.45">
      <c r="A632" s="285"/>
      <c r="B632" s="285"/>
      <c r="C632" s="285"/>
      <c r="D632" s="23"/>
      <c r="E632"/>
      <c r="F632"/>
      <c r="G632"/>
      <c r="H632" s="280"/>
      <c r="I632"/>
      <c r="J632" s="574"/>
      <c r="K632" s="419"/>
      <c r="L632" s="280"/>
      <c r="M632"/>
      <c r="N632" s="280"/>
      <c r="O632"/>
      <c r="P632" s="280"/>
      <c r="S632"/>
      <c r="T632"/>
    </row>
    <row r="633" spans="1:20" x14ac:dyDescent="0.45">
      <c r="A633" s="285"/>
      <c r="B633" s="285"/>
      <c r="C633" s="285"/>
      <c r="D633" s="23"/>
      <c r="E633"/>
      <c r="F633"/>
      <c r="G633"/>
      <c r="H633" s="280"/>
      <c r="I633"/>
      <c r="J633" s="574"/>
      <c r="K633" s="419"/>
      <c r="L633" s="280"/>
      <c r="M633"/>
      <c r="N633" s="280"/>
      <c r="O633"/>
      <c r="P633" s="280"/>
      <c r="S633"/>
      <c r="T633"/>
    </row>
    <row r="634" spans="1:20" x14ac:dyDescent="0.45">
      <c r="A634" s="285"/>
      <c r="B634" s="285"/>
      <c r="C634" s="285"/>
      <c r="D634" s="23"/>
      <c r="E634"/>
      <c r="F634"/>
      <c r="G634"/>
      <c r="H634" s="280"/>
      <c r="I634"/>
      <c r="J634" s="574"/>
      <c r="K634" s="419"/>
      <c r="L634" s="280"/>
      <c r="M634"/>
      <c r="N634" s="280"/>
      <c r="O634"/>
      <c r="P634" s="280"/>
      <c r="S634"/>
      <c r="T634"/>
    </row>
    <row r="635" spans="1:20" x14ac:dyDescent="0.45">
      <c r="A635" s="285"/>
      <c r="B635" s="285"/>
      <c r="C635" s="285"/>
      <c r="D635" s="23"/>
      <c r="E635"/>
      <c r="F635"/>
      <c r="G635"/>
      <c r="H635" s="280"/>
      <c r="I635"/>
      <c r="J635" s="574"/>
      <c r="K635" s="419"/>
      <c r="L635" s="280"/>
      <c r="M635"/>
      <c r="N635" s="280"/>
      <c r="O635"/>
      <c r="P635" s="280"/>
      <c r="S635"/>
      <c r="T635"/>
    </row>
    <row r="636" spans="1:20" x14ac:dyDescent="0.45">
      <c r="A636" s="285"/>
      <c r="B636" s="285"/>
      <c r="C636" s="285"/>
      <c r="D636" s="23"/>
      <c r="E636"/>
      <c r="F636"/>
      <c r="G636"/>
      <c r="H636" s="280"/>
      <c r="I636"/>
      <c r="J636" s="574"/>
      <c r="K636" s="419"/>
      <c r="L636" s="280"/>
      <c r="M636"/>
      <c r="N636" s="280"/>
      <c r="O636"/>
      <c r="P636" s="280"/>
      <c r="S636"/>
      <c r="T636"/>
    </row>
    <row r="637" spans="1:20" x14ac:dyDescent="0.45">
      <c r="A637" s="285"/>
      <c r="B637" s="285"/>
      <c r="C637" s="285"/>
      <c r="D637" s="23"/>
      <c r="E637"/>
      <c r="F637"/>
      <c r="G637"/>
      <c r="H637" s="280"/>
      <c r="I637"/>
      <c r="J637" s="574"/>
      <c r="K637" s="419"/>
      <c r="L637" s="280"/>
      <c r="M637"/>
      <c r="N637" s="280"/>
      <c r="O637"/>
      <c r="P637" s="280"/>
      <c r="S637"/>
      <c r="T637"/>
    </row>
    <row r="638" spans="1:20" x14ac:dyDescent="0.45">
      <c r="A638" s="285"/>
      <c r="B638" s="285"/>
      <c r="C638" s="285"/>
      <c r="D638" s="23"/>
      <c r="E638"/>
      <c r="F638"/>
      <c r="G638"/>
      <c r="H638" s="280"/>
      <c r="I638"/>
      <c r="J638" s="574"/>
      <c r="K638" s="419"/>
      <c r="L638" s="280"/>
      <c r="M638"/>
      <c r="N638" s="280"/>
      <c r="O638"/>
      <c r="P638" s="280"/>
      <c r="S638"/>
      <c r="T638"/>
    </row>
    <row r="639" spans="1:20" x14ac:dyDescent="0.45">
      <c r="A639" s="285"/>
      <c r="B639" s="285"/>
      <c r="C639" s="285"/>
      <c r="D639" s="23"/>
      <c r="E639"/>
      <c r="F639"/>
      <c r="G639"/>
      <c r="H639" s="280"/>
      <c r="I639"/>
      <c r="J639" s="574"/>
      <c r="K639" s="419"/>
      <c r="L639" s="280"/>
      <c r="M639"/>
      <c r="N639" s="280"/>
      <c r="O639"/>
      <c r="P639" s="280"/>
      <c r="S639"/>
      <c r="T639"/>
    </row>
    <row r="640" spans="1:20" x14ac:dyDescent="0.45">
      <c r="A640" s="285"/>
      <c r="B640" s="285"/>
      <c r="C640" s="285"/>
      <c r="D640" s="23"/>
      <c r="E640"/>
      <c r="F640"/>
      <c r="G640"/>
      <c r="H640" s="280"/>
      <c r="I640"/>
      <c r="J640" s="574"/>
      <c r="K640" s="419"/>
      <c r="L640" s="280"/>
      <c r="M640"/>
      <c r="N640" s="280"/>
      <c r="O640"/>
      <c r="P640" s="280"/>
      <c r="S640"/>
      <c r="T640"/>
    </row>
    <row r="641" spans="1:20" x14ac:dyDescent="0.45">
      <c r="A641" s="285"/>
      <c r="B641" s="285"/>
      <c r="C641" s="285"/>
      <c r="D641" s="23"/>
      <c r="E641"/>
      <c r="F641"/>
      <c r="G641"/>
      <c r="H641" s="280"/>
      <c r="I641"/>
      <c r="J641" s="574"/>
      <c r="K641" s="419"/>
      <c r="L641" s="280"/>
      <c r="M641"/>
      <c r="N641" s="280"/>
      <c r="O641"/>
      <c r="P641" s="280"/>
      <c r="S641"/>
      <c r="T641"/>
    </row>
    <row r="642" spans="1:20" x14ac:dyDescent="0.45">
      <c r="A642" s="285"/>
      <c r="B642" s="285"/>
      <c r="C642" s="285"/>
      <c r="D642" s="23"/>
      <c r="E642"/>
      <c r="F642"/>
      <c r="G642"/>
      <c r="H642" s="280"/>
      <c r="I642"/>
      <c r="J642" s="574"/>
      <c r="K642" s="419"/>
      <c r="L642" s="280"/>
      <c r="M642"/>
      <c r="N642" s="280"/>
      <c r="O642"/>
      <c r="P642" s="280"/>
      <c r="S642"/>
      <c r="T642"/>
    </row>
    <row r="643" spans="1:20" x14ac:dyDescent="0.45">
      <c r="A643" s="285"/>
      <c r="B643" s="285"/>
      <c r="C643" s="285"/>
      <c r="D643" s="23"/>
      <c r="E643"/>
      <c r="F643"/>
      <c r="G643"/>
      <c r="H643" s="280"/>
      <c r="I643"/>
      <c r="J643" s="574"/>
      <c r="K643" s="419"/>
      <c r="L643" s="280"/>
      <c r="M643"/>
      <c r="N643" s="280"/>
      <c r="O643"/>
      <c r="P643" s="280"/>
      <c r="S643"/>
      <c r="T643"/>
    </row>
    <row r="644" spans="1:20" x14ac:dyDescent="0.45">
      <c r="A644" s="285"/>
      <c r="B644" s="285"/>
      <c r="C644" s="285"/>
      <c r="D644" s="23"/>
      <c r="E644"/>
      <c r="F644"/>
      <c r="G644"/>
      <c r="H644" s="280"/>
      <c r="I644"/>
      <c r="J644" s="574"/>
      <c r="K644" s="419"/>
      <c r="L644" s="280"/>
      <c r="M644"/>
      <c r="N644" s="280"/>
      <c r="O644"/>
      <c r="P644" s="280"/>
      <c r="S644"/>
      <c r="T644"/>
    </row>
    <row r="645" spans="1:20" x14ac:dyDescent="0.45">
      <c r="A645" s="285"/>
      <c r="B645" s="285"/>
      <c r="C645" s="285"/>
      <c r="D645" s="23"/>
      <c r="E645"/>
      <c r="F645"/>
      <c r="G645"/>
      <c r="H645" s="280"/>
      <c r="I645"/>
      <c r="J645" s="574"/>
      <c r="K645" s="419"/>
      <c r="L645" s="280"/>
      <c r="M645"/>
      <c r="N645" s="280"/>
      <c r="O645"/>
      <c r="P645" s="280"/>
      <c r="S645"/>
      <c r="T645"/>
    </row>
    <row r="646" spans="1:20" x14ac:dyDescent="0.45">
      <c r="A646" s="285"/>
      <c r="B646" s="285"/>
      <c r="C646" s="285"/>
      <c r="D646" s="23"/>
      <c r="E646"/>
      <c r="F646"/>
      <c r="G646"/>
      <c r="H646" s="280"/>
      <c r="I646"/>
      <c r="J646" s="574"/>
      <c r="K646" s="419"/>
      <c r="L646" s="280"/>
      <c r="M646"/>
      <c r="N646" s="280"/>
      <c r="O646"/>
      <c r="P646" s="280"/>
      <c r="S646"/>
      <c r="T646"/>
    </row>
    <row r="647" spans="1:20" x14ac:dyDescent="0.45">
      <c r="A647" s="285"/>
      <c r="B647" s="285"/>
      <c r="C647" s="285"/>
      <c r="D647" s="23"/>
      <c r="E647"/>
      <c r="F647"/>
      <c r="G647"/>
      <c r="H647" s="280"/>
      <c r="I647"/>
      <c r="J647" s="574"/>
      <c r="K647" s="419"/>
      <c r="L647" s="280"/>
      <c r="M647"/>
      <c r="N647" s="280"/>
      <c r="O647"/>
      <c r="P647" s="280"/>
      <c r="S647"/>
      <c r="T647"/>
    </row>
    <row r="648" spans="1:20" x14ac:dyDescent="0.45">
      <c r="A648" s="285"/>
      <c r="B648" s="285"/>
      <c r="C648" s="285"/>
      <c r="D648" s="23"/>
      <c r="E648"/>
      <c r="F648"/>
      <c r="G648"/>
      <c r="H648" s="280"/>
      <c r="I648"/>
      <c r="J648" s="574"/>
      <c r="K648" s="419"/>
      <c r="L648" s="280"/>
      <c r="M648"/>
      <c r="N648" s="280"/>
      <c r="O648"/>
      <c r="P648" s="280"/>
      <c r="S648"/>
      <c r="T648"/>
    </row>
    <row r="649" spans="1:20" x14ac:dyDescent="0.45">
      <c r="A649" s="285"/>
      <c r="B649" s="285"/>
      <c r="C649" s="285"/>
      <c r="D649" s="23"/>
      <c r="E649"/>
      <c r="F649"/>
      <c r="G649"/>
      <c r="H649" s="280"/>
      <c r="I649"/>
      <c r="J649" s="574"/>
      <c r="K649" s="419"/>
      <c r="L649" s="280"/>
      <c r="M649"/>
      <c r="N649" s="280"/>
      <c r="O649"/>
      <c r="P649" s="280"/>
      <c r="S649"/>
      <c r="T649"/>
    </row>
    <row r="650" spans="1:20" x14ac:dyDescent="0.45">
      <c r="A650" s="285"/>
      <c r="B650" s="285"/>
      <c r="C650" s="285"/>
      <c r="D650" s="23"/>
      <c r="E650"/>
      <c r="F650"/>
      <c r="G650"/>
      <c r="H650" s="280"/>
      <c r="I650"/>
      <c r="J650" s="574"/>
      <c r="K650" s="419"/>
      <c r="L650" s="280"/>
      <c r="M650"/>
      <c r="N650" s="280"/>
      <c r="O650"/>
      <c r="P650" s="280"/>
      <c r="S650"/>
      <c r="T650"/>
    </row>
    <row r="651" spans="1:20" x14ac:dyDescent="0.45">
      <c r="A651" s="285"/>
      <c r="B651" s="285"/>
      <c r="C651" s="285"/>
      <c r="D651" s="23"/>
      <c r="E651"/>
      <c r="F651"/>
      <c r="G651"/>
      <c r="H651" s="280"/>
      <c r="I651"/>
      <c r="J651" s="574"/>
      <c r="K651" s="419"/>
      <c r="L651" s="280"/>
      <c r="M651"/>
      <c r="N651" s="280"/>
      <c r="O651"/>
      <c r="P651" s="280"/>
      <c r="S651"/>
      <c r="T651"/>
    </row>
    <row r="652" spans="1:20" x14ac:dyDescent="0.45">
      <c r="A652" s="285"/>
      <c r="B652" s="285"/>
      <c r="C652" s="285"/>
      <c r="D652" s="23"/>
      <c r="E652"/>
      <c r="F652"/>
      <c r="G652"/>
      <c r="H652" s="280"/>
      <c r="I652"/>
      <c r="J652" s="574"/>
      <c r="K652" s="419"/>
      <c r="L652" s="280"/>
      <c r="M652"/>
      <c r="N652" s="280"/>
      <c r="O652"/>
      <c r="P652" s="280"/>
      <c r="S652"/>
      <c r="T652"/>
    </row>
    <row r="653" spans="1:20" x14ac:dyDescent="0.45">
      <c r="A653" s="285"/>
      <c r="B653" s="285"/>
      <c r="C653" s="285"/>
      <c r="D653" s="23"/>
      <c r="E653"/>
      <c r="F653"/>
      <c r="G653"/>
      <c r="H653" s="280"/>
      <c r="I653"/>
      <c r="J653" s="574"/>
      <c r="K653" s="419"/>
      <c r="L653" s="280"/>
      <c r="M653"/>
      <c r="N653" s="280"/>
      <c r="O653"/>
      <c r="P653" s="280"/>
      <c r="S653"/>
      <c r="T653"/>
    </row>
    <row r="654" spans="1:20" x14ac:dyDescent="0.45">
      <c r="A654" s="285"/>
      <c r="B654" s="285"/>
      <c r="C654" s="285"/>
      <c r="D654" s="23"/>
      <c r="E654"/>
      <c r="F654"/>
      <c r="G654"/>
      <c r="H654" s="280"/>
      <c r="I654"/>
      <c r="J654" s="574"/>
      <c r="K654" s="419"/>
      <c r="L654" s="280"/>
      <c r="M654"/>
      <c r="N654" s="280"/>
      <c r="O654"/>
      <c r="P654" s="280"/>
      <c r="S654"/>
      <c r="T654"/>
    </row>
    <row r="655" spans="1:20" x14ac:dyDescent="0.45">
      <c r="A655" s="285"/>
      <c r="B655" s="285"/>
      <c r="C655" s="285"/>
      <c r="D655" s="23"/>
      <c r="E655"/>
      <c r="F655"/>
      <c r="G655"/>
      <c r="H655" s="280"/>
      <c r="I655"/>
      <c r="J655" s="574"/>
      <c r="K655" s="419"/>
      <c r="L655" s="280"/>
      <c r="M655"/>
      <c r="N655" s="280"/>
      <c r="O655"/>
      <c r="P655" s="280"/>
      <c r="S655"/>
      <c r="T655"/>
    </row>
    <row r="656" spans="1:20" x14ac:dyDescent="0.45">
      <c r="A656" s="285"/>
      <c r="B656" s="285"/>
      <c r="C656" s="285"/>
      <c r="D656" s="23"/>
      <c r="E656"/>
      <c r="F656"/>
      <c r="G656"/>
      <c r="H656" s="280"/>
      <c r="I656"/>
      <c r="J656" s="574"/>
      <c r="K656" s="419"/>
      <c r="L656" s="280"/>
      <c r="M656"/>
      <c r="N656" s="280"/>
      <c r="O656"/>
      <c r="P656" s="280"/>
      <c r="S656"/>
      <c r="T656"/>
    </row>
    <row r="657" spans="1:20" x14ac:dyDescent="0.45">
      <c r="A657" s="285"/>
      <c r="B657" s="285"/>
      <c r="C657" s="285"/>
      <c r="D657" s="23"/>
      <c r="E657"/>
      <c r="F657"/>
      <c r="G657"/>
      <c r="H657" s="280"/>
      <c r="I657"/>
      <c r="J657" s="574"/>
      <c r="K657" s="419"/>
      <c r="L657" s="280"/>
      <c r="M657"/>
      <c r="N657" s="280"/>
      <c r="O657"/>
      <c r="P657" s="280"/>
      <c r="S657"/>
      <c r="T657"/>
    </row>
    <row r="658" spans="1:20" x14ac:dyDescent="0.45">
      <c r="A658" s="285"/>
      <c r="B658" s="285"/>
      <c r="C658" s="285"/>
      <c r="D658" s="23"/>
      <c r="E658"/>
      <c r="F658"/>
      <c r="G658"/>
      <c r="H658" s="280"/>
      <c r="I658"/>
      <c r="J658" s="574"/>
      <c r="K658" s="419"/>
      <c r="L658" s="280"/>
      <c r="M658"/>
      <c r="N658" s="280"/>
      <c r="O658"/>
      <c r="P658" s="280"/>
      <c r="S658"/>
      <c r="T658"/>
    </row>
    <row r="659" spans="1:20" x14ac:dyDescent="0.45">
      <c r="A659" s="285"/>
      <c r="B659" s="285"/>
      <c r="C659" s="285"/>
      <c r="D659" s="23"/>
      <c r="E659"/>
      <c r="F659"/>
      <c r="G659"/>
      <c r="H659" s="280"/>
      <c r="I659"/>
      <c r="J659" s="574"/>
      <c r="K659" s="419"/>
      <c r="L659" s="280"/>
      <c r="M659"/>
      <c r="N659" s="280"/>
      <c r="O659"/>
      <c r="P659" s="280"/>
      <c r="S659"/>
      <c r="T659"/>
    </row>
    <row r="660" spans="1:20" x14ac:dyDescent="0.45">
      <c r="A660" s="285"/>
      <c r="B660" s="285"/>
      <c r="C660" s="285"/>
      <c r="D660" s="23"/>
      <c r="E660"/>
      <c r="F660"/>
      <c r="G660"/>
      <c r="H660" s="280"/>
      <c r="I660"/>
      <c r="J660" s="574"/>
      <c r="K660" s="419"/>
      <c r="L660" s="280"/>
      <c r="M660"/>
      <c r="N660" s="280"/>
      <c r="O660"/>
      <c r="P660" s="280"/>
      <c r="S660"/>
      <c r="T660"/>
    </row>
    <row r="661" spans="1:20" x14ac:dyDescent="0.45">
      <c r="A661" s="285"/>
      <c r="B661" s="285"/>
      <c r="C661" s="285"/>
      <c r="D661" s="23"/>
      <c r="E661"/>
      <c r="F661"/>
      <c r="G661"/>
      <c r="H661" s="280"/>
      <c r="I661"/>
      <c r="J661" s="574"/>
      <c r="K661" s="419"/>
      <c r="L661" s="280"/>
      <c r="M661"/>
      <c r="N661" s="280"/>
      <c r="O661"/>
      <c r="P661" s="280"/>
      <c r="S661"/>
      <c r="T661"/>
    </row>
    <row r="662" spans="1:20" x14ac:dyDescent="0.45">
      <c r="A662" s="285"/>
      <c r="B662" s="285"/>
      <c r="C662" s="285"/>
      <c r="D662" s="23"/>
      <c r="E662"/>
      <c r="F662"/>
      <c r="G662"/>
      <c r="H662" s="280"/>
      <c r="I662"/>
      <c r="J662" s="574"/>
      <c r="K662" s="419"/>
      <c r="L662" s="280"/>
      <c r="M662"/>
      <c r="N662" s="280"/>
      <c r="O662"/>
      <c r="P662" s="280"/>
      <c r="S662"/>
      <c r="T662"/>
    </row>
    <row r="663" spans="1:20" x14ac:dyDescent="0.45">
      <c r="A663" s="285"/>
      <c r="B663" s="285"/>
      <c r="C663" s="285"/>
      <c r="D663" s="23"/>
      <c r="E663"/>
      <c r="F663"/>
      <c r="G663"/>
      <c r="H663" s="280"/>
      <c r="I663"/>
      <c r="J663" s="574"/>
      <c r="K663" s="419"/>
      <c r="L663" s="280"/>
      <c r="M663"/>
      <c r="N663" s="280"/>
      <c r="O663"/>
      <c r="P663" s="280"/>
      <c r="S663"/>
      <c r="T663"/>
    </row>
    <row r="664" spans="1:20" x14ac:dyDescent="0.45">
      <c r="A664" s="285"/>
      <c r="B664" s="285"/>
      <c r="C664" s="285"/>
      <c r="D664" s="23"/>
      <c r="E664"/>
      <c r="F664"/>
      <c r="G664"/>
      <c r="H664" s="280"/>
      <c r="I664"/>
      <c r="J664" s="574"/>
      <c r="K664" s="419"/>
      <c r="L664" s="280"/>
      <c r="M664"/>
      <c r="N664" s="280"/>
      <c r="O664"/>
      <c r="P664" s="280"/>
      <c r="S664"/>
      <c r="T664"/>
    </row>
    <row r="665" spans="1:20" x14ac:dyDescent="0.45">
      <c r="A665" s="285"/>
      <c r="B665" s="285"/>
      <c r="C665" s="285"/>
      <c r="D665" s="23"/>
      <c r="E665"/>
      <c r="F665"/>
      <c r="G665"/>
      <c r="H665" s="280"/>
      <c r="I665"/>
      <c r="J665" s="574"/>
      <c r="K665" s="419"/>
      <c r="L665" s="280"/>
      <c r="M665"/>
      <c r="N665" s="280"/>
      <c r="O665"/>
      <c r="P665" s="280"/>
      <c r="S665"/>
      <c r="T665"/>
    </row>
    <row r="666" spans="1:20" x14ac:dyDescent="0.45">
      <c r="A666" s="285"/>
      <c r="B666" s="285"/>
      <c r="C666" s="285"/>
      <c r="D666" s="23"/>
      <c r="E666"/>
      <c r="F666"/>
      <c r="G666"/>
      <c r="H666" s="280"/>
      <c r="I666"/>
      <c r="J666" s="574"/>
      <c r="K666" s="419"/>
      <c r="L666" s="280"/>
      <c r="M666"/>
      <c r="N666" s="280"/>
      <c r="O666"/>
      <c r="P666" s="280"/>
      <c r="S666"/>
      <c r="T666"/>
    </row>
    <row r="667" spans="1:20" x14ac:dyDescent="0.45">
      <c r="A667" s="285"/>
      <c r="B667" s="285"/>
      <c r="C667" s="285"/>
      <c r="D667" s="23"/>
      <c r="E667"/>
      <c r="F667"/>
      <c r="G667"/>
      <c r="H667" s="280"/>
      <c r="I667"/>
      <c r="J667" s="574"/>
      <c r="K667" s="419"/>
      <c r="L667" s="280"/>
      <c r="M667"/>
      <c r="N667" s="280"/>
      <c r="O667"/>
      <c r="P667" s="280"/>
      <c r="S667"/>
      <c r="T667"/>
    </row>
    <row r="668" spans="1:20" x14ac:dyDescent="0.45">
      <c r="A668" s="285"/>
      <c r="B668" s="285"/>
      <c r="C668" s="285"/>
      <c r="D668" s="23"/>
      <c r="E668"/>
      <c r="F668"/>
      <c r="G668"/>
      <c r="H668" s="280"/>
      <c r="I668"/>
      <c r="J668" s="574"/>
      <c r="K668" s="419"/>
      <c r="L668" s="280"/>
      <c r="M668"/>
      <c r="N668" s="280"/>
      <c r="O668"/>
      <c r="P668" s="280"/>
      <c r="S668"/>
      <c r="T668"/>
    </row>
    <row r="669" spans="1:20" x14ac:dyDescent="0.45">
      <c r="A669" s="285"/>
      <c r="B669" s="285"/>
      <c r="C669" s="285"/>
      <c r="D669" s="23"/>
      <c r="E669"/>
      <c r="F669"/>
      <c r="G669"/>
      <c r="H669" s="280"/>
      <c r="I669"/>
      <c r="J669" s="574"/>
      <c r="K669" s="419"/>
      <c r="L669" s="280"/>
      <c r="M669"/>
      <c r="N669" s="280"/>
      <c r="O669"/>
      <c r="P669" s="280"/>
      <c r="S669"/>
      <c r="T669"/>
    </row>
    <row r="670" spans="1:20" x14ac:dyDescent="0.45">
      <c r="A670" s="285"/>
      <c r="B670" s="285"/>
      <c r="C670" s="285"/>
      <c r="D670" s="23"/>
      <c r="E670"/>
      <c r="F670"/>
      <c r="G670"/>
      <c r="H670" s="280"/>
      <c r="I670"/>
      <c r="J670" s="574"/>
      <c r="K670" s="419"/>
      <c r="L670" s="280"/>
      <c r="M670"/>
      <c r="N670" s="280"/>
      <c r="O670"/>
      <c r="P670" s="280"/>
      <c r="S670"/>
      <c r="T670"/>
    </row>
    <row r="671" spans="1:20" x14ac:dyDescent="0.45">
      <c r="A671" s="285"/>
      <c r="B671" s="285"/>
      <c r="C671" s="285"/>
      <c r="D671" s="23"/>
      <c r="E671"/>
      <c r="F671"/>
      <c r="G671"/>
      <c r="H671" s="280"/>
      <c r="I671"/>
      <c r="J671" s="574"/>
      <c r="K671" s="419"/>
      <c r="L671" s="280"/>
      <c r="M671"/>
      <c r="N671" s="280"/>
      <c r="O671"/>
      <c r="P671" s="280"/>
      <c r="S671"/>
      <c r="T671"/>
    </row>
    <row r="672" spans="1:20" x14ac:dyDescent="0.45">
      <c r="A672" s="285"/>
      <c r="B672" s="285"/>
      <c r="C672" s="285"/>
      <c r="D672" s="23"/>
      <c r="E672"/>
      <c r="F672"/>
      <c r="G672"/>
      <c r="H672" s="280"/>
      <c r="I672"/>
      <c r="J672" s="574"/>
      <c r="K672" s="419"/>
      <c r="L672" s="280"/>
      <c r="M672"/>
      <c r="N672" s="280"/>
      <c r="O672"/>
      <c r="P672" s="280"/>
      <c r="S672"/>
      <c r="T672"/>
    </row>
    <row r="673" spans="1:20" x14ac:dyDescent="0.45">
      <c r="A673" s="285"/>
      <c r="B673" s="285"/>
      <c r="C673" s="285"/>
      <c r="D673" s="23"/>
      <c r="E673"/>
      <c r="F673"/>
      <c r="G673"/>
      <c r="H673" s="280"/>
      <c r="I673"/>
      <c r="J673" s="574"/>
      <c r="K673" s="419"/>
      <c r="L673" s="280"/>
      <c r="M673"/>
      <c r="N673" s="280"/>
      <c r="O673"/>
      <c r="P673" s="280"/>
      <c r="S673"/>
      <c r="T673"/>
    </row>
    <row r="674" spans="1:20" x14ac:dyDescent="0.45">
      <c r="A674" s="285"/>
      <c r="B674" s="285"/>
      <c r="C674" s="285"/>
      <c r="D674" s="23"/>
      <c r="E674"/>
      <c r="F674"/>
      <c r="G674"/>
      <c r="H674" s="280"/>
      <c r="I674"/>
      <c r="J674" s="574"/>
      <c r="K674" s="419"/>
      <c r="L674" s="280"/>
      <c r="M674"/>
      <c r="N674" s="280"/>
      <c r="O674"/>
      <c r="P674" s="280"/>
      <c r="S674"/>
      <c r="T674"/>
    </row>
    <row r="675" spans="1:20" x14ac:dyDescent="0.45">
      <c r="A675" s="285"/>
      <c r="B675" s="285"/>
      <c r="C675" s="285"/>
      <c r="D675" s="23"/>
      <c r="E675"/>
      <c r="F675"/>
      <c r="G675"/>
      <c r="H675" s="280"/>
      <c r="I675"/>
      <c r="J675" s="574"/>
      <c r="K675" s="419"/>
      <c r="L675" s="280"/>
      <c r="M675"/>
      <c r="N675" s="280"/>
      <c r="O675"/>
      <c r="P675" s="280"/>
      <c r="S675"/>
      <c r="T675"/>
    </row>
    <row r="676" spans="1:20" x14ac:dyDescent="0.45">
      <c r="A676" s="285"/>
      <c r="B676" s="285"/>
      <c r="C676" s="285"/>
      <c r="D676" s="23"/>
      <c r="E676"/>
      <c r="F676"/>
      <c r="G676"/>
      <c r="H676" s="280"/>
      <c r="I676"/>
      <c r="J676" s="574"/>
      <c r="K676" s="419"/>
      <c r="L676" s="280"/>
      <c r="M676"/>
      <c r="N676" s="280"/>
      <c r="O676"/>
      <c r="P676" s="280"/>
      <c r="S676"/>
      <c r="T676"/>
    </row>
    <row r="677" spans="1:20" x14ac:dyDescent="0.45">
      <c r="A677" s="285"/>
      <c r="B677" s="285"/>
      <c r="C677" s="285"/>
      <c r="D677" s="23"/>
      <c r="E677"/>
      <c r="F677"/>
      <c r="G677"/>
      <c r="H677" s="280"/>
      <c r="I677"/>
      <c r="J677" s="574"/>
      <c r="K677" s="419"/>
      <c r="L677" s="280"/>
      <c r="M677"/>
      <c r="N677" s="280"/>
      <c r="O677"/>
      <c r="P677" s="280"/>
      <c r="S677"/>
      <c r="T677"/>
    </row>
    <row r="678" spans="1:20" x14ac:dyDescent="0.45">
      <c r="A678" s="285"/>
      <c r="B678" s="285"/>
      <c r="C678" s="285"/>
      <c r="D678" s="23"/>
      <c r="E678"/>
      <c r="F678"/>
      <c r="G678"/>
      <c r="H678" s="280"/>
      <c r="I678"/>
      <c r="J678" s="574"/>
      <c r="K678" s="419"/>
      <c r="L678" s="280"/>
      <c r="M678"/>
      <c r="N678" s="280"/>
      <c r="O678"/>
      <c r="P678" s="280"/>
      <c r="S678"/>
      <c r="T678"/>
    </row>
    <row r="679" spans="1:20" x14ac:dyDescent="0.45">
      <c r="A679" s="285"/>
      <c r="B679" s="285"/>
      <c r="C679" s="285"/>
      <c r="D679" s="23"/>
      <c r="E679"/>
      <c r="F679"/>
      <c r="G679"/>
      <c r="H679" s="280"/>
      <c r="I679"/>
      <c r="J679" s="574"/>
      <c r="K679" s="419"/>
      <c r="L679" s="280"/>
      <c r="M679"/>
      <c r="N679" s="280"/>
      <c r="O679"/>
      <c r="P679" s="280"/>
      <c r="S679"/>
      <c r="T679"/>
    </row>
    <row r="680" spans="1:20" x14ac:dyDescent="0.45">
      <c r="A680" s="285"/>
      <c r="B680" s="285"/>
      <c r="C680" s="285"/>
      <c r="D680" s="23"/>
      <c r="E680"/>
      <c r="F680"/>
      <c r="G680"/>
      <c r="H680" s="280"/>
      <c r="I680"/>
      <c r="J680" s="574"/>
      <c r="K680" s="419"/>
      <c r="L680" s="280"/>
      <c r="M680"/>
      <c r="N680" s="280"/>
      <c r="O680"/>
      <c r="P680" s="280"/>
      <c r="S680"/>
      <c r="T680"/>
    </row>
    <row r="681" spans="1:20" x14ac:dyDescent="0.45">
      <c r="A681" s="285"/>
      <c r="B681" s="285"/>
      <c r="C681" s="285"/>
      <c r="D681" s="23"/>
      <c r="E681"/>
      <c r="F681"/>
      <c r="G681"/>
      <c r="H681" s="280"/>
      <c r="I681"/>
      <c r="J681" s="574"/>
      <c r="K681" s="419"/>
      <c r="L681" s="280"/>
      <c r="M681"/>
      <c r="N681" s="280"/>
      <c r="O681"/>
      <c r="P681" s="280"/>
      <c r="S681"/>
      <c r="T681"/>
    </row>
    <row r="682" spans="1:20" x14ac:dyDescent="0.45">
      <c r="A682" s="285"/>
      <c r="B682" s="285"/>
      <c r="C682" s="285"/>
      <c r="D682" s="23"/>
      <c r="E682"/>
      <c r="F682"/>
      <c r="G682"/>
      <c r="H682" s="280"/>
      <c r="I682"/>
      <c r="J682" s="574"/>
      <c r="K682" s="419"/>
      <c r="L682" s="280"/>
      <c r="M682"/>
      <c r="N682" s="280"/>
      <c r="O682"/>
      <c r="P682" s="280"/>
      <c r="S682"/>
      <c r="T682"/>
    </row>
    <row r="683" spans="1:20" x14ac:dyDescent="0.45">
      <c r="A683" s="285"/>
      <c r="B683" s="285"/>
      <c r="C683" s="285"/>
      <c r="D683" s="23"/>
      <c r="E683"/>
      <c r="F683"/>
      <c r="G683"/>
      <c r="H683" s="280"/>
      <c r="I683"/>
      <c r="J683" s="574"/>
      <c r="K683" s="419"/>
      <c r="L683" s="280"/>
      <c r="M683"/>
      <c r="N683" s="280"/>
      <c r="O683"/>
      <c r="P683" s="280"/>
      <c r="S683"/>
      <c r="T683"/>
    </row>
    <row r="684" spans="1:20" x14ac:dyDescent="0.45">
      <c r="A684" s="285"/>
      <c r="B684" s="285"/>
      <c r="C684" s="285"/>
      <c r="D684" s="23"/>
      <c r="E684"/>
      <c r="F684"/>
      <c r="G684"/>
      <c r="H684" s="280"/>
      <c r="I684"/>
      <c r="J684" s="574"/>
      <c r="K684" s="419"/>
      <c r="L684" s="280"/>
      <c r="M684"/>
      <c r="N684" s="280"/>
      <c r="O684"/>
      <c r="P684" s="280"/>
      <c r="S684"/>
      <c r="T684"/>
    </row>
    <row r="685" spans="1:20" x14ac:dyDescent="0.45">
      <c r="A685" s="285"/>
      <c r="B685" s="285"/>
      <c r="C685" s="285"/>
      <c r="D685" s="23"/>
      <c r="E685"/>
      <c r="F685"/>
      <c r="G685"/>
      <c r="H685" s="280"/>
      <c r="I685"/>
      <c r="J685" s="574"/>
      <c r="K685" s="419"/>
      <c r="L685" s="280"/>
      <c r="M685"/>
      <c r="N685" s="280"/>
      <c r="O685"/>
      <c r="P685" s="280"/>
      <c r="S685"/>
      <c r="T685"/>
    </row>
    <row r="686" spans="1:20" x14ac:dyDescent="0.45">
      <c r="A686" s="285"/>
      <c r="B686" s="285"/>
      <c r="C686" s="285"/>
      <c r="D686" s="23"/>
      <c r="E686"/>
      <c r="F686"/>
      <c r="G686"/>
      <c r="H686" s="280"/>
      <c r="I686"/>
      <c r="J686" s="574"/>
      <c r="K686" s="419"/>
      <c r="L686" s="280"/>
      <c r="M686"/>
      <c r="N686" s="280"/>
      <c r="O686"/>
      <c r="P686" s="280"/>
      <c r="S686"/>
      <c r="T686"/>
    </row>
    <row r="687" spans="1:20" x14ac:dyDescent="0.45">
      <c r="A687" s="285"/>
      <c r="B687" s="285"/>
      <c r="C687" s="285"/>
      <c r="D687" s="23"/>
      <c r="E687"/>
      <c r="F687"/>
      <c r="G687"/>
      <c r="H687" s="280"/>
      <c r="I687"/>
      <c r="J687" s="574"/>
      <c r="K687" s="419"/>
      <c r="L687" s="280"/>
      <c r="M687"/>
      <c r="N687" s="280"/>
      <c r="O687"/>
      <c r="P687" s="280"/>
      <c r="S687"/>
      <c r="T687"/>
    </row>
    <row r="688" spans="1:20" x14ac:dyDescent="0.45">
      <c r="A688" s="285"/>
      <c r="B688" s="285"/>
      <c r="C688" s="285"/>
      <c r="D688" s="23"/>
      <c r="E688"/>
      <c r="F688"/>
      <c r="G688"/>
      <c r="H688" s="280"/>
      <c r="I688"/>
      <c r="J688" s="574"/>
      <c r="K688" s="419"/>
      <c r="L688" s="280"/>
      <c r="M688"/>
      <c r="N688" s="280"/>
      <c r="O688"/>
      <c r="P688" s="280"/>
      <c r="S688"/>
      <c r="T688"/>
    </row>
    <row r="689" spans="1:20" x14ac:dyDescent="0.45">
      <c r="A689" s="285"/>
      <c r="B689" s="285"/>
      <c r="C689" s="285"/>
      <c r="D689" s="23"/>
      <c r="E689"/>
      <c r="F689"/>
      <c r="G689"/>
      <c r="H689" s="280"/>
      <c r="I689"/>
      <c r="J689" s="574"/>
      <c r="K689" s="419"/>
      <c r="L689" s="280"/>
      <c r="M689"/>
      <c r="N689" s="280"/>
      <c r="O689"/>
      <c r="P689" s="280"/>
      <c r="S689"/>
      <c r="T689"/>
    </row>
    <row r="690" spans="1:20" x14ac:dyDescent="0.45">
      <c r="A690" s="285"/>
      <c r="B690" s="285"/>
      <c r="C690" s="285"/>
      <c r="D690" s="23"/>
      <c r="E690"/>
      <c r="F690"/>
      <c r="G690"/>
      <c r="H690" s="280"/>
      <c r="I690"/>
      <c r="J690" s="574"/>
      <c r="K690" s="419"/>
      <c r="L690" s="280"/>
      <c r="M690"/>
      <c r="N690" s="280"/>
      <c r="O690"/>
      <c r="P690" s="280"/>
      <c r="S690"/>
      <c r="T690"/>
    </row>
    <row r="691" spans="1:20" x14ac:dyDescent="0.45">
      <c r="A691" s="285"/>
      <c r="B691" s="285"/>
      <c r="C691" s="285"/>
      <c r="D691" s="23"/>
      <c r="E691"/>
      <c r="F691"/>
      <c r="G691"/>
      <c r="H691" s="280"/>
      <c r="I691"/>
      <c r="J691" s="574"/>
      <c r="K691" s="419"/>
      <c r="L691" s="280"/>
      <c r="M691"/>
      <c r="N691" s="280"/>
      <c r="O691"/>
      <c r="P691" s="280"/>
      <c r="S691"/>
      <c r="T691"/>
    </row>
    <row r="692" spans="1:20" x14ac:dyDescent="0.45">
      <c r="A692" s="285"/>
      <c r="B692" s="285"/>
      <c r="C692" s="285"/>
      <c r="D692" s="23"/>
      <c r="E692"/>
      <c r="F692"/>
      <c r="G692"/>
      <c r="H692" s="280"/>
      <c r="I692"/>
      <c r="J692" s="574"/>
      <c r="K692" s="419"/>
      <c r="L692" s="280"/>
      <c r="M692"/>
      <c r="N692" s="280"/>
      <c r="O692"/>
      <c r="P692" s="280"/>
      <c r="S692"/>
      <c r="T692"/>
    </row>
    <row r="693" spans="1:20" x14ac:dyDescent="0.45">
      <c r="A693" s="285"/>
      <c r="B693" s="285"/>
      <c r="C693" s="285"/>
      <c r="D693" s="23"/>
      <c r="E693"/>
      <c r="F693"/>
      <c r="G693"/>
      <c r="H693" s="280"/>
      <c r="I693"/>
      <c r="J693" s="574"/>
      <c r="K693" s="419"/>
      <c r="L693" s="280"/>
      <c r="M693"/>
      <c r="N693" s="280"/>
      <c r="O693"/>
      <c r="P693" s="280"/>
      <c r="S693"/>
      <c r="T693"/>
    </row>
    <row r="694" spans="1:20" x14ac:dyDescent="0.45">
      <c r="A694" s="285"/>
      <c r="B694" s="285"/>
      <c r="C694" s="285"/>
      <c r="D694" s="23"/>
      <c r="E694"/>
      <c r="F694"/>
      <c r="G694"/>
      <c r="H694" s="280"/>
      <c r="I694"/>
      <c r="J694" s="574"/>
      <c r="K694" s="419"/>
      <c r="L694" s="280"/>
      <c r="M694"/>
      <c r="N694" s="280"/>
      <c r="O694"/>
      <c r="P694" s="280"/>
      <c r="S694"/>
      <c r="T694"/>
    </row>
    <row r="695" spans="1:20" x14ac:dyDescent="0.45">
      <c r="A695" s="285"/>
      <c r="B695" s="285"/>
      <c r="C695" s="285"/>
      <c r="D695" s="23"/>
      <c r="E695"/>
      <c r="F695"/>
      <c r="G695"/>
      <c r="H695" s="280"/>
      <c r="I695"/>
      <c r="J695" s="574"/>
      <c r="K695" s="419"/>
      <c r="L695" s="280"/>
      <c r="M695"/>
      <c r="N695" s="280"/>
      <c r="O695"/>
      <c r="P695" s="280"/>
      <c r="S695"/>
      <c r="T695"/>
    </row>
    <row r="696" spans="1:20" x14ac:dyDescent="0.45">
      <c r="A696" s="285"/>
      <c r="B696" s="285"/>
      <c r="C696" s="285"/>
      <c r="D696" s="23"/>
      <c r="E696"/>
      <c r="F696"/>
      <c r="G696"/>
      <c r="H696" s="280"/>
      <c r="I696"/>
      <c r="J696" s="574"/>
      <c r="K696" s="419"/>
      <c r="L696" s="280"/>
      <c r="M696"/>
      <c r="N696" s="280"/>
      <c r="O696"/>
      <c r="P696" s="280"/>
      <c r="S696"/>
      <c r="T696"/>
    </row>
    <row r="697" spans="1:20" x14ac:dyDescent="0.45">
      <c r="A697" s="285"/>
      <c r="B697" s="285"/>
      <c r="C697" s="285"/>
      <c r="D697" s="23"/>
      <c r="E697"/>
      <c r="F697"/>
      <c r="G697"/>
      <c r="H697" s="280"/>
      <c r="I697"/>
      <c r="J697" s="574"/>
      <c r="K697" s="419"/>
      <c r="L697" s="280"/>
      <c r="M697"/>
      <c r="N697" s="280"/>
      <c r="O697"/>
      <c r="P697" s="280"/>
      <c r="S697"/>
      <c r="T697"/>
    </row>
    <row r="698" spans="1:20" x14ac:dyDescent="0.45">
      <c r="A698" s="285"/>
      <c r="B698" s="285"/>
      <c r="C698" s="285"/>
      <c r="D698" s="23"/>
      <c r="E698"/>
      <c r="F698"/>
      <c r="G698"/>
      <c r="H698" s="280"/>
      <c r="I698"/>
      <c r="J698" s="574"/>
      <c r="K698" s="419"/>
      <c r="L698" s="280"/>
      <c r="M698"/>
      <c r="N698" s="280"/>
      <c r="O698"/>
      <c r="P698" s="280"/>
      <c r="S698"/>
      <c r="T698"/>
    </row>
    <row r="699" spans="1:20" x14ac:dyDescent="0.45">
      <c r="A699" s="285"/>
      <c r="B699" s="285"/>
      <c r="C699" s="285"/>
      <c r="D699" s="23"/>
      <c r="E699"/>
      <c r="F699"/>
      <c r="G699"/>
      <c r="H699" s="280"/>
      <c r="I699"/>
      <c r="J699" s="574"/>
      <c r="K699" s="419"/>
      <c r="L699" s="280"/>
      <c r="M699"/>
      <c r="N699" s="280"/>
      <c r="O699"/>
      <c r="P699" s="280"/>
      <c r="S699"/>
      <c r="T699"/>
    </row>
    <row r="700" spans="1:20" x14ac:dyDescent="0.45">
      <c r="A700" s="285"/>
      <c r="B700" s="285"/>
      <c r="C700" s="285"/>
      <c r="D700" s="23"/>
      <c r="E700"/>
      <c r="F700"/>
      <c r="G700"/>
      <c r="H700" s="280"/>
      <c r="I700"/>
      <c r="J700" s="574"/>
      <c r="K700" s="419"/>
      <c r="L700" s="280"/>
      <c r="M700"/>
      <c r="N700" s="280"/>
      <c r="O700"/>
      <c r="P700" s="280"/>
      <c r="S700"/>
      <c r="T700"/>
    </row>
    <row r="701" spans="1:20" x14ac:dyDescent="0.45">
      <c r="A701" s="285"/>
      <c r="B701" s="285"/>
      <c r="C701" s="285"/>
      <c r="D701" s="23"/>
      <c r="E701"/>
      <c r="F701"/>
      <c r="G701"/>
      <c r="H701" s="280"/>
      <c r="I701"/>
      <c r="J701" s="574"/>
      <c r="K701" s="419"/>
      <c r="L701" s="280"/>
      <c r="M701"/>
      <c r="N701" s="280"/>
      <c r="O701"/>
      <c r="P701" s="280"/>
      <c r="S701"/>
      <c r="T701"/>
    </row>
    <row r="702" spans="1:20" x14ac:dyDescent="0.45">
      <c r="A702" s="285"/>
      <c r="B702" s="285"/>
      <c r="C702" s="285"/>
      <c r="D702" s="23"/>
      <c r="E702"/>
      <c r="F702"/>
      <c r="G702"/>
      <c r="H702" s="280"/>
      <c r="I702"/>
      <c r="J702" s="574"/>
      <c r="K702" s="419"/>
      <c r="L702" s="280"/>
      <c r="M702"/>
      <c r="N702" s="280"/>
      <c r="O702"/>
      <c r="P702" s="280"/>
      <c r="S702"/>
      <c r="T702"/>
    </row>
    <row r="703" spans="1:20" x14ac:dyDescent="0.45">
      <c r="A703" s="285"/>
      <c r="B703" s="285"/>
      <c r="C703" s="285"/>
      <c r="D703" s="23"/>
      <c r="E703"/>
      <c r="F703"/>
      <c r="G703"/>
      <c r="H703" s="280"/>
      <c r="I703"/>
      <c r="J703" s="574"/>
      <c r="K703" s="419"/>
      <c r="L703" s="280"/>
      <c r="M703"/>
      <c r="N703" s="280"/>
      <c r="O703"/>
      <c r="P703" s="280"/>
      <c r="S703"/>
      <c r="T703"/>
    </row>
    <row r="704" spans="1:20" x14ac:dyDescent="0.45">
      <c r="A704" s="285"/>
      <c r="B704" s="285"/>
      <c r="C704" s="285"/>
      <c r="D704" s="23"/>
      <c r="E704"/>
      <c r="F704"/>
      <c r="G704"/>
      <c r="H704" s="280"/>
      <c r="I704"/>
      <c r="J704" s="574"/>
      <c r="K704" s="419"/>
      <c r="L704" s="280"/>
      <c r="M704"/>
      <c r="N704" s="280"/>
      <c r="O704"/>
      <c r="P704" s="280"/>
      <c r="S704"/>
      <c r="T704"/>
    </row>
    <row r="705" spans="1:20" x14ac:dyDescent="0.45">
      <c r="A705" s="285"/>
      <c r="B705" s="285"/>
      <c r="C705" s="285"/>
      <c r="D705" s="23"/>
      <c r="E705"/>
      <c r="F705"/>
      <c r="G705"/>
      <c r="H705" s="280"/>
      <c r="I705"/>
      <c r="J705" s="574"/>
      <c r="K705" s="419"/>
      <c r="L705" s="280"/>
      <c r="M705"/>
      <c r="N705" s="280"/>
      <c r="O705"/>
      <c r="P705" s="280"/>
      <c r="S705"/>
      <c r="T705"/>
    </row>
    <row r="706" spans="1:20" x14ac:dyDescent="0.45">
      <c r="A706" s="285"/>
      <c r="B706" s="285"/>
      <c r="C706" s="285"/>
      <c r="D706" s="23"/>
      <c r="E706"/>
      <c r="F706"/>
      <c r="G706"/>
      <c r="H706" s="280"/>
      <c r="I706"/>
      <c r="J706" s="574"/>
      <c r="K706" s="419"/>
      <c r="L706" s="280"/>
      <c r="M706"/>
      <c r="N706" s="280"/>
      <c r="O706"/>
      <c r="P706" s="280"/>
      <c r="S706"/>
      <c r="T706"/>
    </row>
    <row r="707" spans="1:20" x14ac:dyDescent="0.45">
      <c r="A707" s="285"/>
      <c r="B707" s="285"/>
      <c r="C707" s="285"/>
      <c r="D707" s="23"/>
      <c r="E707"/>
      <c r="F707"/>
      <c r="G707"/>
      <c r="H707" s="280"/>
      <c r="I707"/>
      <c r="J707" s="574"/>
      <c r="K707" s="419"/>
      <c r="L707" s="280"/>
      <c r="M707"/>
      <c r="N707" s="280"/>
      <c r="O707"/>
      <c r="P707" s="280"/>
      <c r="S707"/>
      <c r="T707"/>
    </row>
    <row r="708" spans="1:20" x14ac:dyDescent="0.45">
      <c r="A708" s="285"/>
      <c r="B708" s="285"/>
      <c r="C708" s="285"/>
      <c r="D708" s="23"/>
      <c r="E708"/>
      <c r="F708"/>
      <c r="G708"/>
      <c r="H708" s="280"/>
      <c r="I708"/>
      <c r="J708" s="574"/>
      <c r="K708" s="419"/>
      <c r="L708" s="280"/>
      <c r="M708"/>
      <c r="N708" s="280"/>
      <c r="O708"/>
      <c r="P708" s="280"/>
      <c r="S708"/>
      <c r="T708"/>
    </row>
    <row r="709" spans="1:20" x14ac:dyDescent="0.45">
      <c r="A709" s="285"/>
      <c r="B709" s="285"/>
      <c r="C709" s="285"/>
      <c r="D709" s="23"/>
      <c r="E709"/>
      <c r="F709"/>
      <c r="G709"/>
      <c r="H709" s="280"/>
      <c r="I709"/>
      <c r="J709" s="574"/>
      <c r="K709" s="419"/>
      <c r="L709" s="280"/>
      <c r="M709"/>
      <c r="N709" s="280"/>
      <c r="O709"/>
      <c r="P709" s="280"/>
      <c r="S709"/>
      <c r="T709"/>
    </row>
    <row r="710" spans="1:20" x14ac:dyDescent="0.45">
      <c r="A710" s="285"/>
      <c r="B710" s="285"/>
      <c r="C710" s="285"/>
      <c r="D710" s="23"/>
      <c r="E710"/>
      <c r="F710"/>
      <c r="G710"/>
      <c r="H710" s="280"/>
      <c r="I710"/>
      <c r="J710" s="574"/>
      <c r="K710" s="419"/>
      <c r="L710" s="280"/>
      <c r="M710"/>
      <c r="N710" s="280"/>
      <c r="O710"/>
      <c r="P710" s="280"/>
      <c r="S710"/>
      <c r="T710"/>
    </row>
    <row r="711" spans="1:20" x14ac:dyDescent="0.45">
      <c r="A711" s="285"/>
      <c r="B711" s="285"/>
      <c r="C711" s="285"/>
      <c r="D711" s="23"/>
      <c r="E711"/>
      <c r="F711"/>
      <c r="G711"/>
      <c r="H711" s="280"/>
      <c r="I711"/>
      <c r="J711" s="574"/>
      <c r="K711" s="419"/>
      <c r="L711" s="280"/>
      <c r="M711"/>
      <c r="N711" s="280"/>
      <c r="O711"/>
      <c r="P711" s="280"/>
      <c r="S711"/>
      <c r="T711"/>
    </row>
    <row r="712" spans="1:20" x14ac:dyDescent="0.45">
      <c r="A712" s="285"/>
      <c r="B712" s="285"/>
      <c r="C712" s="285"/>
      <c r="D712" s="23"/>
      <c r="E712"/>
      <c r="F712"/>
      <c r="G712"/>
      <c r="H712" s="280"/>
      <c r="I712"/>
      <c r="J712" s="574"/>
      <c r="K712" s="419"/>
      <c r="L712" s="280"/>
      <c r="M712"/>
      <c r="N712" s="280"/>
      <c r="O712"/>
      <c r="P712" s="280"/>
      <c r="S712"/>
      <c r="T712"/>
    </row>
    <row r="713" spans="1:20" x14ac:dyDescent="0.45">
      <c r="A713" s="285"/>
      <c r="B713" s="285"/>
      <c r="C713" s="285"/>
      <c r="D713" s="23"/>
      <c r="E713"/>
      <c r="F713"/>
      <c r="G713"/>
      <c r="H713" s="280"/>
      <c r="I713"/>
      <c r="J713" s="574"/>
      <c r="K713" s="419"/>
      <c r="L713" s="280"/>
      <c r="M713"/>
      <c r="N713" s="280"/>
      <c r="O713"/>
      <c r="P713" s="280"/>
      <c r="S713"/>
      <c r="T713"/>
    </row>
    <row r="714" spans="1:20" x14ac:dyDescent="0.45">
      <c r="A714" s="285"/>
      <c r="B714" s="285"/>
      <c r="C714" s="285"/>
      <c r="D714" s="23"/>
      <c r="E714"/>
      <c r="F714"/>
      <c r="G714"/>
      <c r="H714" s="280"/>
      <c r="I714"/>
      <c r="J714" s="574"/>
      <c r="K714" s="419"/>
      <c r="L714" s="280"/>
      <c r="M714"/>
      <c r="N714" s="280"/>
      <c r="O714"/>
      <c r="P714" s="280"/>
      <c r="S714"/>
      <c r="T714"/>
    </row>
    <row r="715" spans="1:20" x14ac:dyDescent="0.45">
      <c r="A715" s="285"/>
      <c r="B715" s="285"/>
      <c r="C715" s="285"/>
      <c r="D715" s="23"/>
      <c r="E715"/>
      <c r="F715"/>
      <c r="G715"/>
      <c r="H715" s="280"/>
      <c r="I715"/>
      <c r="J715" s="574"/>
      <c r="K715" s="419"/>
      <c r="L715" s="280"/>
      <c r="M715"/>
      <c r="N715" s="280"/>
      <c r="O715"/>
      <c r="P715" s="280"/>
      <c r="S715"/>
      <c r="T715"/>
    </row>
    <row r="716" spans="1:20" x14ac:dyDescent="0.45">
      <c r="A716" s="285"/>
      <c r="B716" s="285"/>
      <c r="C716" s="285"/>
      <c r="D716" s="23"/>
      <c r="E716"/>
      <c r="F716"/>
      <c r="G716"/>
      <c r="H716" s="280"/>
      <c r="I716"/>
      <c r="J716" s="574"/>
      <c r="K716" s="419"/>
      <c r="L716" s="280"/>
      <c r="M716"/>
      <c r="N716" s="280"/>
      <c r="O716"/>
      <c r="P716" s="280"/>
      <c r="S716"/>
      <c r="T716"/>
    </row>
    <row r="717" spans="1:20" x14ac:dyDescent="0.45">
      <c r="A717" s="285"/>
      <c r="B717" s="285"/>
      <c r="C717" s="285"/>
      <c r="D717" s="23"/>
      <c r="E717"/>
      <c r="F717"/>
      <c r="G717"/>
      <c r="H717" s="280"/>
      <c r="I717"/>
      <c r="J717" s="574"/>
      <c r="K717" s="419"/>
      <c r="L717" s="280"/>
      <c r="M717"/>
      <c r="N717" s="280"/>
      <c r="O717"/>
      <c r="P717" s="280"/>
      <c r="S717"/>
      <c r="T717"/>
    </row>
    <row r="718" spans="1:20" x14ac:dyDescent="0.45">
      <c r="A718" s="285"/>
      <c r="B718" s="285"/>
      <c r="C718" s="285"/>
      <c r="D718" s="23"/>
      <c r="E718"/>
      <c r="F718"/>
      <c r="G718"/>
      <c r="H718" s="280"/>
      <c r="I718"/>
      <c r="J718" s="574"/>
      <c r="K718" s="419"/>
      <c r="L718" s="280"/>
      <c r="M718"/>
      <c r="N718" s="280"/>
      <c r="O718"/>
      <c r="P718" s="280"/>
      <c r="S718"/>
      <c r="T718"/>
    </row>
    <row r="719" spans="1:20" x14ac:dyDescent="0.45">
      <c r="A719" s="285"/>
      <c r="B719" s="285"/>
      <c r="C719" s="285"/>
      <c r="D719" s="23"/>
      <c r="E719"/>
      <c r="F719"/>
      <c r="G719"/>
      <c r="H719" s="280"/>
      <c r="I719"/>
      <c r="J719" s="574"/>
      <c r="K719" s="419"/>
      <c r="L719" s="280"/>
      <c r="M719"/>
      <c r="N719" s="280"/>
      <c r="O719"/>
      <c r="P719" s="280"/>
      <c r="S719"/>
      <c r="T719"/>
    </row>
    <row r="720" spans="1:20" x14ac:dyDescent="0.45">
      <c r="A720" s="285"/>
      <c r="B720" s="285"/>
      <c r="C720" s="285"/>
      <c r="D720" s="23"/>
      <c r="E720"/>
      <c r="F720"/>
      <c r="G720"/>
      <c r="H720" s="280"/>
      <c r="I720"/>
      <c r="J720" s="574"/>
      <c r="K720" s="419"/>
      <c r="L720" s="280"/>
      <c r="M720"/>
      <c r="N720" s="280"/>
      <c r="O720"/>
      <c r="P720" s="280"/>
      <c r="S720"/>
      <c r="T720"/>
    </row>
    <row r="721" spans="1:20" x14ac:dyDescent="0.45">
      <c r="A721" s="285"/>
      <c r="B721" s="285"/>
      <c r="C721" s="285"/>
      <c r="D721" s="23"/>
      <c r="E721"/>
      <c r="F721"/>
      <c r="G721"/>
      <c r="H721" s="280"/>
      <c r="I721"/>
      <c r="J721" s="574"/>
      <c r="K721" s="419"/>
      <c r="L721" s="280"/>
      <c r="M721"/>
      <c r="N721" s="280"/>
      <c r="O721"/>
      <c r="P721" s="280"/>
      <c r="S721"/>
      <c r="T721"/>
    </row>
    <row r="722" spans="1:20" x14ac:dyDescent="0.45">
      <c r="A722" s="285"/>
      <c r="B722" s="285"/>
      <c r="C722" s="285"/>
      <c r="D722" s="23"/>
      <c r="E722"/>
      <c r="F722"/>
      <c r="G722"/>
      <c r="H722" s="280"/>
      <c r="I722"/>
      <c r="J722" s="574"/>
      <c r="K722" s="419"/>
      <c r="L722" s="280"/>
      <c r="M722"/>
      <c r="N722" s="280"/>
      <c r="O722"/>
      <c r="P722" s="280"/>
      <c r="S722"/>
      <c r="T722"/>
    </row>
    <row r="723" spans="1:20" x14ac:dyDescent="0.45">
      <c r="A723" s="285"/>
      <c r="B723" s="285"/>
      <c r="C723" s="285"/>
      <c r="D723" s="23"/>
      <c r="E723"/>
      <c r="F723"/>
      <c r="G723"/>
      <c r="H723" s="280"/>
      <c r="I723"/>
      <c r="J723" s="574"/>
      <c r="K723" s="419"/>
      <c r="L723" s="280"/>
      <c r="M723"/>
      <c r="N723" s="280"/>
      <c r="O723"/>
      <c r="P723" s="280"/>
      <c r="S723"/>
      <c r="T723"/>
    </row>
    <row r="724" spans="1:20" x14ac:dyDescent="0.45">
      <c r="A724" s="285"/>
      <c r="B724" s="285"/>
      <c r="C724" s="285"/>
      <c r="D724" s="23"/>
      <c r="E724"/>
      <c r="F724"/>
      <c r="G724"/>
      <c r="H724" s="280"/>
      <c r="I724"/>
      <c r="J724" s="574"/>
      <c r="K724" s="419"/>
      <c r="L724" s="280"/>
      <c r="M724"/>
      <c r="N724" s="280"/>
      <c r="O724"/>
      <c r="P724" s="280"/>
      <c r="S724"/>
      <c r="T724"/>
    </row>
    <row r="725" spans="1:20" x14ac:dyDescent="0.45">
      <c r="A725" s="285"/>
      <c r="B725" s="285"/>
      <c r="C725" s="285"/>
      <c r="D725" s="23"/>
      <c r="E725"/>
      <c r="F725"/>
      <c r="G725"/>
      <c r="H725" s="280"/>
      <c r="I725"/>
      <c r="J725" s="574"/>
      <c r="K725" s="419"/>
      <c r="L725" s="280"/>
      <c r="M725"/>
      <c r="N725" s="280"/>
      <c r="O725"/>
      <c r="P725" s="280"/>
      <c r="S725"/>
      <c r="T725"/>
    </row>
    <row r="726" spans="1:20" x14ac:dyDescent="0.45">
      <c r="A726" s="285"/>
      <c r="B726" s="285"/>
      <c r="C726" s="285"/>
      <c r="D726" s="23"/>
      <c r="E726"/>
      <c r="F726"/>
      <c r="G726"/>
      <c r="H726" s="280"/>
      <c r="I726"/>
      <c r="J726" s="574"/>
      <c r="K726" s="419"/>
      <c r="L726" s="280"/>
      <c r="M726"/>
      <c r="N726" s="280"/>
      <c r="O726"/>
      <c r="P726" s="280"/>
      <c r="S726"/>
      <c r="T726"/>
    </row>
    <row r="727" spans="1:20" x14ac:dyDescent="0.45">
      <c r="A727" s="285"/>
      <c r="B727" s="285"/>
      <c r="C727" s="285"/>
      <c r="D727" s="23"/>
      <c r="E727"/>
      <c r="F727"/>
      <c r="G727"/>
      <c r="H727" s="280"/>
      <c r="I727"/>
      <c r="J727" s="574"/>
      <c r="K727" s="419"/>
      <c r="L727" s="280"/>
      <c r="M727"/>
      <c r="N727" s="280"/>
      <c r="O727"/>
      <c r="P727" s="280"/>
      <c r="S727"/>
      <c r="T727"/>
    </row>
    <row r="728" spans="1:20" x14ac:dyDescent="0.45">
      <c r="A728" s="285"/>
      <c r="B728" s="285"/>
      <c r="C728" s="285"/>
      <c r="D728" s="23"/>
      <c r="E728"/>
      <c r="F728"/>
      <c r="G728"/>
      <c r="H728" s="280"/>
      <c r="I728"/>
      <c r="J728" s="574"/>
      <c r="K728" s="419"/>
      <c r="L728" s="280"/>
      <c r="M728"/>
      <c r="N728" s="280"/>
      <c r="O728"/>
      <c r="P728" s="280"/>
      <c r="S728"/>
      <c r="T728"/>
    </row>
    <row r="729" spans="1:20" x14ac:dyDescent="0.45">
      <c r="A729" s="285"/>
      <c r="B729" s="285"/>
      <c r="C729" s="285"/>
      <c r="D729" s="23"/>
      <c r="E729"/>
      <c r="F729"/>
      <c r="G729"/>
      <c r="H729" s="280"/>
      <c r="I729"/>
      <c r="J729" s="574"/>
      <c r="K729" s="419"/>
      <c r="L729" s="280"/>
      <c r="M729"/>
      <c r="N729" s="280"/>
      <c r="O729"/>
      <c r="P729" s="280"/>
      <c r="S729"/>
      <c r="T729"/>
    </row>
    <row r="730" spans="1:20" x14ac:dyDescent="0.45">
      <c r="A730" s="285"/>
      <c r="B730" s="285"/>
      <c r="C730" s="285"/>
      <c r="D730" s="23"/>
      <c r="E730"/>
      <c r="F730"/>
      <c r="G730"/>
      <c r="H730" s="280"/>
      <c r="I730"/>
      <c r="J730" s="574"/>
      <c r="K730" s="419"/>
      <c r="L730" s="280"/>
      <c r="M730"/>
      <c r="N730" s="280"/>
      <c r="O730"/>
      <c r="P730" s="280"/>
      <c r="S730"/>
      <c r="T730"/>
    </row>
    <row r="731" spans="1:20" x14ac:dyDescent="0.45">
      <c r="A731" s="285"/>
      <c r="B731" s="285"/>
      <c r="C731" s="285"/>
      <c r="D731" s="23"/>
      <c r="E731"/>
      <c r="F731"/>
      <c r="G731"/>
      <c r="H731" s="280"/>
      <c r="I731"/>
      <c r="J731" s="574"/>
      <c r="K731" s="419"/>
      <c r="L731" s="280"/>
      <c r="M731"/>
      <c r="N731" s="280"/>
      <c r="O731"/>
      <c r="P731" s="280"/>
      <c r="S731"/>
      <c r="T731"/>
    </row>
    <row r="732" spans="1:20" x14ac:dyDescent="0.45">
      <c r="A732" s="285"/>
      <c r="B732" s="285"/>
      <c r="C732" s="285"/>
      <c r="D732" s="23"/>
      <c r="E732"/>
      <c r="F732"/>
      <c r="G732"/>
      <c r="H732" s="280"/>
      <c r="I732"/>
      <c r="J732" s="574"/>
      <c r="K732" s="419"/>
      <c r="L732" s="280"/>
      <c r="M732"/>
      <c r="N732" s="280"/>
      <c r="O732"/>
      <c r="P732" s="280"/>
      <c r="S732"/>
      <c r="T732"/>
    </row>
    <row r="733" spans="1:20" x14ac:dyDescent="0.45">
      <c r="A733" s="285"/>
      <c r="B733" s="285"/>
      <c r="C733" s="285"/>
      <c r="D733" s="23"/>
      <c r="E733"/>
      <c r="F733"/>
      <c r="G733"/>
      <c r="H733" s="280"/>
      <c r="I733"/>
      <c r="J733" s="574"/>
      <c r="K733" s="419"/>
      <c r="L733" s="280"/>
      <c r="M733"/>
      <c r="N733" s="280"/>
      <c r="O733"/>
      <c r="P733" s="280"/>
      <c r="S733"/>
      <c r="T733"/>
    </row>
    <row r="734" spans="1:20" x14ac:dyDescent="0.45">
      <c r="A734" s="285"/>
      <c r="B734" s="285"/>
      <c r="C734" s="285"/>
      <c r="D734" s="23"/>
      <c r="E734"/>
      <c r="F734"/>
      <c r="G734"/>
      <c r="H734" s="280"/>
      <c r="I734"/>
      <c r="J734" s="574"/>
      <c r="K734" s="419"/>
      <c r="L734" s="280"/>
      <c r="M734"/>
      <c r="N734" s="280"/>
      <c r="O734"/>
      <c r="P734" s="280"/>
      <c r="S734"/>
      <c r="T734"/>
    </row>
    <row r="735" spans="1:20" x14ac:dyDescent="0.45">
      <c r="A735" s="285"/>
      <c r="B735" s="285"/>
      <c r="C735" s="285"/>
      <c r="D735" s="23"/>
      <c r="E735"/>
      <c r="F735"/>
      <c r="G735"/>
      <c r="H735" s="280"/>
      <c r="I735"/>
      <c r="J735" s="574"/>
      <c r="K735" s="419"/>
      <c r="L735" s="280"/>
      <c r="M735"/>
      <c r="N735" s="280"/>
      <c r="O735"/>
      <c r="P735" s="280"/>
      <c r="S735"/>
      <c r="T735"/>
    </row>
    <row r="736" spans="1:20" x14ac:dyDescent="0.45">
      <c r="A736" s="285"/>
      <c r="B736" s="285"/>
      <c r="C736" s="285"/>
      <c r="D736" s="23"/>
      <c r="E736"/>
      <c r="F736"/>
      <c r="G736"/>
      <c r="H736" s="280"/>
      <c r="I736"/>
      <c r="J736" s="574"/>
      <c r="K736" s="419"/>
      <c r="L736" s="280"/>
      <c r="M736"/>
      <c r="N736" s="280"/>
      <c r="O736"/>
      <c r="P736" s="280"/>
      <c r="S736"/>
      <c r="T736"/>
    </row>
    <row r="737" spans="1:20" x14ac:dyDescent="0.45">
      <c r="A737" s="285"/>
      <c r="B737" s="285"/>
      <c r="C737" s="285"/>
      <c r="D737" s="23"/>
      <c r="E737"/>
      <c r="F737"/>
      <c r="G737"/>
      <c r="H737" s="280"/>
      <c r="I737"/>
      <c r="J737" s="574"/>
      <c r="K737" s="419"/>
      <c r="L737" s="280"/>
      <c r="M737"/>
      <c r="N737" s="280"/>
      <c r="O737"/>
      <c r="P737" s="280"/>
      <c r="S737"/>
      <c r="T737"/>
    </row>
    <row r="738" spans="1:20" x14ac:dyDescent="0.45">
      <c r="A738" s="285"/>
      <c r="B738" s="285"/>
      <c r="C738" s="285"/>
      <c r="D738" s="23"/>
      <c r="E738"/>
      <c r="F738"/>
      <c r="G738"/>
      <c r="H738" s="280"/>
      <c r="I738"/>
      <c r="J738" s="574"/>
      <c r="K738" s="419"/>
      <c r="L738" s="280"/>
      <c r="M738"/>
      <c r="N738" s="280"/>
      <c r="O738"/>
      <c r="P738" s="280"/>
      <c r="S738"/>
      <c r="T738"/>
    </row>
    <row r="739" spans="1:20" x14ac:dyDescent="0.45">
      <c r="A739" s="285"/>
      <c r="B739" s="285"/>
      <c r="C739" s="285"/>
      <c r="D739" s="23"/>
      <c r="E739"/>
      <c r="F739"/>
      <c r="G739"/>
      <c r="H739" s="280"/>
      <c r="I739"/>
      <c r="J739" s="574"/>
      <c r="K739" s="419"/>
      <c r="L739" s="280"/>
      <c r="M739"/>
      <c r="N739" s="280"/>
      <c r="O739"/>
      <c r="P739" s="280"/>
      <c r="S739"/>
      <c r="T739"/>
    </row>
    <row r="740" spans="1:20" x14ac:dyDescent="0.45">
      <c r="A740" s="285"/>
      <c r="B740" s="285"/>
      <c r="C740" s="285"/>
      <c r="D740" s="23"/>
      <c r="E740"/>
      <c r="F740"/>
      <c r="G740"/>
      <c r="H740" s="280"/>
      <c r="I740"/>
      <c r="J740" s="574"/>
      <c r="K740" s="419"/>
      <c r="L740" s="280"/>
      <c r="M740"/>
      <c r="N740" s="280"/>
      <c r="O740"/>
      <c r="P740" s="280"/>
      <c r="S740"/>
      <c r="T740"/>
    </row>
    <row r="741" spans="1:20" x14ac:dyDescent="0.45">
      <c r="A741" s="285"/>
      <c r="B741" s="285"/>
      <c r="C741" s="285"/>
      <c r="D741" s="23"/>
      <c r="E741"/>
      <c r="F741"/>
      <c r="G741"/>
      <c r="H741" s="280"/>
      <c r="I741"/>
      <c r="J741" s="574"/>
      <c r="K741" s="419"/>
      <c r="L741" s="280"/>
      <c r="M741"/>
      <c r="N741" s="280"/>
      <c r="O741"/>
      <c r="P741" s="280"/>
      <c r="S741"/>
      <c r="T741"/>
    </row>
    <row r="742" spans="1:20" x14ac:dyDescent="0.45">
      <c r="A742" s="285"/>
      <c r="B742" s="285"/>
      <c r="C742" s="285"/>
      <c r="D742" s="23"/>
      <c r="E742"/>
      <c r="F742"/>
      <c r="G742"/>
      <c r="H742" s="280"/>
      <c r="I742"/>
      <c r="J742" s="574"/>
      <c r="K742" s="419"/>
      <c r="L742" s="280"/>
      <c r="M742"/>
      <c r="N742" s="280"/>
      <c r="O742"/>
      <c r="P742" s="280"/>
      <c r="S742"/>
      <c r="T742"/>
    </row>
    <row r="743" spans="1:20" x14ac:dyDescent="0.45">
      <c r="A743" s="285"/>
      <c r="B743" s="285"/>
      <c r="C743" s="285"/>
      <c r="D743" s="23"/>
      <c r="E743"/>
      <c r="F743"/>
      <c r="G743"/>
      <c r="H743" s="280"/>
      <c r="I743"/>
      <c r="J743" s="574"/>
      <c r="K743" s="419"/>
      <c r="L743" s="280"/>
      <c r="M743"/>
      <c r="N743" s="280"/>
      <c r="O743"/>
      <c r="P743" s="280"/>
      <c r="S743"/>
      <c r="T743"/>
    </row>
    <row r="744" spans="1:20" x14ac:dyDescent="0.45">
      <c r="A744" s="285"/>
      <c r="B744" s="285"/>
      <c r="C744" s="285"/>
      <c r="D744" s="23"/>
      <c r="E744"/>
      <c r="F744"/>
      <c r="G744"/>
      <c r="H744" s="280"/>
      <c r="I744"/>
      <c r="J744" s="574"/>
      <c r="K744" s="419"/>
      <c r="L744" s="280"/>
      <c r="M744"/>
      <c r="N744" s="280"/>
      <c r="O744"/>
      <c r="P744" s="280"/>
      <c r="S744"/>
      <c r="T744"/>
    </row>
    <row r="745" spans="1:20" x14ac:dyDescent="0.45">
      <c r="A745" s="285"/>
      <c r="B745" s="285"/>
      <c r="C745" s="285"/>
      <c r="D745" s="23"/>
      <c r="E745"/>
      <c r="F745"/>
      <c r="G745"/>
      <c r="H745" s="280"/>
      <c r="I745"/>
      <c r="J745" s="574"/>
      <c r="K745" s="419"/>
      <c r="L745" s="280"/>
      <c r="M745"/>
      <c r="N745" s="280"/>
      <c r="O745"/>
      <c r="P745" s="280"/>
      <c r="S745"/>
      <c r="T745"/>
    </row>
    <row r="746" spans="1:20" x14ac:dyDescent="0.45">
      <c r="A746" s="285"/>
      <c r="B746" s="285"/>
      <c r="C746" s="285"/>
      <c r="D746" s="23"/>
      <c r="E746"/>
      <c r="F746"/>
      <c r="G746"/>
      <c r="H746" s="280"/>
      <c r="I746"/>
      <c r="J746" s="574"/>
      <c r="K746" s="419"/>
      <c r="L746" s="280"/>
      <c r="M746"/>
      <c r="N746" s="280"/>
      <c r="O746"/>
      <c r="P746" s="280"/>
      <c r="S746"/>
      <c r="T746"/>
    </row>
    <row r="747" spans="1:20" x14ac:dyDescent="0.45">
      <c r="A747" s="285"/>
      <c r="B747" s="285"/>
      <c r="C747" s="285"/>
      <c r="D747" s="23"/>
      <c r="E747"/>
      <c r="F747"/>
      <c r="G747"/>
      <c r="H747" s="280"/>
      <c r="I747"/>
      <c r="J747" s="574"/>
      <c r="K747" s="419"/>
      <c r="L747" s="280"/>
      <c r="M747"/>
      <c r="N747" s="280"/>
      <c r="O747"/>
      <c r="P747" s="280"/>
      <c r="S747"/>
      <c r="T747"/>
    </row>
    <row r="748" spans="1:20" x14ac:dyDescent="0.45">
      <c r="A748" s="285"/>
      <c r="B748" s="285"/>
      <c r="C748" s="285"/>
      <c r="D748" s="23"/>
      <c r="E748"/>
      <c r="F748"/>
      <c r="G748"/>
      <c r="H748" s="280"/>
      <c r="I748"/>
      <c r="J748" s="574"/>
      <c r="K748" s="419"/>
      <c r="L748" s="280"/>
      <c r="M748"/>
      <c r="N748" s="280"/>
      <c r="O748"/>
      <c r="P748" s="280"/>
      <c r="S748"/>
      <c r="T748"/>
    </row>
    <row r="749" spans="1:20" x14ac:dyDescent="0.45">
      <c r="A749" s="285"/>
      <c r="B749" s="285"/>
      <c r="C749" s="285"/>
      <c r="D749" s="23"/>
      <c r="E749"/>
      <c r="F749"/>
      <c r="G749"/>
      <c r="H749" s="280"/>
      <c r="I749"/>
      <c r="J749" s="574"/>
      <c r="K749" s="419"/>
      <c r="L749" s="280"/>
      <c r="M749"/>
      <c r="N749" s="280"/>
      <c r="O749"/>
      <c r="P749" s="280"/>
      <c r="S749"/>
      <c r="T749"/>
    </row>
    <row r="750" spans="1:20" x14ac:dyDescent="0.45">
      <c r="A750" s="285"/>
      <c r="B750" s="285"/>
      <c r="C750" s="285"/>
      <c r="D750" s="23"/>
      <c r="E750"/>
      <c r="F750"/>
      <c r="G750"/>
      <c r="H750" s="280"/>
      <c r="I750"/>
      <c r="J750" s="574"/>
      <c r="K750" s="419"/>
      <c r="L750" s="280"/>
      <c r="M750"/>
      <c r="N750" s="280"/>
      <c r="O750"/>
      <c r="P750" s="280"/>
      <c r="S750"/>
      <c r="T750"/>
    </row>
    <row r="751" spans="1:20" x14ac:dyDescent="0.45">
      <c r="A751" s="285"/>
      <c r="B751" s="285"/>
      <c r="C751" s="285"/>
      <c r="D751" s="23"/>
      <c r="E751"/>
      <c r="F751"/>
      <c r="G751"/>
      <c r="H751" s="280"/>
      <c r="I751"/>
      <c r="J751" s="574"/>
      <c r="K751" s="419"/>
      <c r="L751" s="280"/>
      <c r="M751"/>
      <c r="N751" s="280"/>
      <c r="O751"/>
      <c r="P751" s="280"/>
      <c r="S751"/>
      <c r="T751"/>
    </row>
    <row r="752" spans="1:20" x14ac:dyDescent="0.45">
      <c r="A752" s="285"/>
      <c r="B752" s="285"/>
      <c r="C752" s="285"/>
      <c r="D752" s="23"/>
      <c r="E752"/>
      <c r="F752"/>
      <c r="G752"/>
      <c r="H752" s="280"/>
      <c r="I752"/>
      <c r="J752" s="574"/>
      <c r="K752" s="419"/>
      <c r="L752" s="280"/>
      <c r="M752"/>
      <c r="N752" s="280"/>
      <c r="O752"/>
      <c r="P752" s="280"/>
      <c r="S752"/>
      <c r="T752"/>
    </row>
    <row r="753" spans="1:20" x14ac:dyDescent="0.45">
      <c r="A753" s="285"/>
      <c r="B753" s="285"/>
      <c r="C753" s="285"/>
      <c r="D753" s="23"/>
      <c r="E753"/>
      <c r="F753"/>
      <c r="G753"/>
      <c r="H753" s="280"/>
      <c r="I753"/>
      <c r="J753" s="574"/>
      <c r="K753" s="419"/>
      <c r="L753" s="280"/>
      <c r="M753"/>
      <c r="N753" s="280"/>
      <c r="O753"/>
      <c r="P753" s="280"/>
      <c r="S753"/>
      <c r="T753"/>
    </row>
    <row r="754" spans="1:20" x14ac:dyDescent="0.45">
      <c r="A754" s="285"/>
      <c r="B754" s="285"/>
      <c r="C754" s="285"/>
      <c r="D754" s="23"/>
      <c r="E754"/>
      <c r="F754"/>
      <c r="G754"/>
      <c r="H754" s="280"/>
      <c r="I754"/>
      <c r="J754" s="574"/>
      <c r="K754" s="419"/>
      <c r="L754" s="280"/>
      <c r="M754"/>
      <c r="N754" s="280"/>
      <c r="O754"/>
      <c r="P754" s="280"/>
      <c r="S754"/>
      <c r="T754"/>
    </row>
    <row r="755" spans="1:20" x14ac:dyDescent="0.45">
      <c r="A755" s="285"/>
      <c r="B755" s="285"/>
      <c r="C755" s="285"/>
      <c r="D755" s="23"/>
      <c r="E755"/>
      <c r="F755"/>
      <c r="G755"/>
      <c r="H755" s="280"/>
      <c r="I755"/>
      <c r="J755" s="574"/>
      <c r="K755" s="419"/>
      <c r="L755" s="280"/>
      <c r="M755"/>
      <c r="N755" s="280"/>
      <c r="O755"/>
      <c r="P755" s="280"/>
      <c r="S755"/>
      <c r="T755"/>
    </row>
    <row r="756" spans="1:20" x14ac:dyDescent="0.45">
      <c r="A756" s="285"/>
      <c r="B756" s="285"/>
      <c r="C756" s="285"/>
      <c r="D756" s="23"/>
      <c r="E756"/>
      <c r="F756"/>
      <c r="G756"/>
      <c r="H756" s="280"/>
      <c r="I756"/>
      <c r="J756" s="574"/>
      <c r="K756" s="419"/>
      <c r="L756" s="280"/>
      <c r="M756"/>
      <c r="N756" s="280"/>
      <c r="O756"/>
      <c r="P756" s="280"/>
      <c r="S756"/>
      <c r="T756"/>
    </row>
    <row r="757" spans="1:20" x14ac:dyDescent="0.45">
      <c r="A757" s="285"/>
      <c r="B757" s="285"/>
      <c r="C757" s="285"/>
      <c r="D757" s="23"/>
      <c r="E757"/>
      <c r="F757"/>
      <c r="G757"/>
      <c r="H757" s="280"/>
      <c r="I757"/>
      <c r="J757" s="574"/>
      <c r="K757" s="419"/>
      <c r="L757" s="280"/>
      <c r="M757"/>
      <c r="N757" s="280"/>
      <c r="O757"/>
      <c r="P757" s="280"/>
      <c r="S757"/>
      <c r="T757"/>
    </row>
    <row r="758" spans="1:20" x14ac:dyDescent="0.45">
      <c r="A758" s="285"/>
      <c r="B758" s="285"/>
      <c r="C758" s="285"/>
      <c r="D758" s="23"/>
      <c r="E758"/>
      <c r="F758"/>
      <c r="G758"/>
      <c r="H758" s="280"/>
      <c r="I758"/>
      <c r="J758" s="574"/>
      <c r="K758" s="419"/>
      <c r="L758" s="280"/>
      <c r="M758"/>
      <c r="N758" s="280"/>
      <c r="O758"/>
      <c r="P758" s="280"/>
      <c r="S758"/>
      <c r="T758"/>
    </row>
    <row r="759" spans="1:20" x14ac:dyDescent="0.45">
      <c r="A759" s="285"/>
      <c r="B759" s="285"/>
      <c r="C759" s="285"/>
      <c r="D759" s="23"/>
      <c r="E759"/>
      <c r="F759"/>
      <c r="G759"/>
      <c r="H759" s="280"/>
      <c r="I759"/>
      <c r="J759" s="574"/>
      <c r="K759" s="419"/>
      <c r="L759" s="280"/>
      <c r="M759"/>
      <c r="N759" s="280"/>
      <c r="O759"/>
      <c r="P759" s="280"/>
      <c r="S759"/>
      <c r="T759"/>
    </row>
    <row r="760" spans="1:20" x14ac:dyDescent="0.45">
      <c r="A760" s="285"/>
      <c r="B760" s="285"/>
      <c r="C760" s="285"/>
      <c r="D760" s="23"/>
      <c r="E760"/>
      <c r="F760"/>
      <c r="G760"/>
      <c r="H760" s="280"/>
      <c r="I760"/>
      <c r="J760" s="574"/>
      <c r="K760" s="419"/>
      <c r="L760" s="280"/>
      <c r="M760"/>
      <c r="N760" s="280"/>
      <c r="O760"/>
      <c r="P760" s="280"/>
      <c r="S760"/>
      <c r="T760"/>
    </row>
    <row r="761" spans="1:20" x14ac:dyDescent="0.45">
      <c r="A761" s="285"/>
      <c r="B761" s="285"/>
      <c r="C761" s="285"/>
      <c r="D761" s="23"/>
      <c r="E761"/>
      <c r="F761"/>
      <c r="G761"/>
      <c r="H761" s="280"/>
      <c r="I761"/>
      <c r="J761" s="574"/>
      <c r="K761" s="419"/>
      <c r="L761" s="280"/>
      <c r="M761"/>
      <c r="N761" s="280"/>
      <c r="O761"/>
      <c r="P761" s="280"/>
      <c r="S761"/>
      <c r="T761"/>
    </row>
    <row r="762" spans="1:20" x14ac:dyDescent="0.45">
      <c r="A762" s="285"/>
      <c r="B762" s="285"/>
      <c r="C762" s="285"/>
      <c r="D762" s="23"/>
      <c r="E762"/>
      <c r="F762"/>
      <c r="G762"/>
      <c r="H762" s="280"/>
      <c r="I762"/>
      <c r="J762" s="574"/>
      <c r="K762" s="419"/>
      <c r="L762" s="280"/>
      <c r="M762"/>
      <c r="N762" s="280"/>
      <c r="O762"/>
      <c r="P762" s="280"/>
      <c r="S762"/>
      <c r="T762"/>
    </row>
    <row r="763" spans="1:20" x14ac:dyDescent="0.45">
      <c r="A763" s="285"/>
      <c r="B763" s="285"/>
      <c r="C763" s="285"/>
      <c r="D763" s="23"/>
      <c r="E763"/>
      <c r="F763"/>
      <c r="G763"/>
      <c r="H763" s="280"/>
      <c r="I763"/>
      <c r="J763" s="574"/>
      <c r="K763" s="419"/>
      <c r="L763" s="280"/>
      <c r="M763"/>
      <c r="N763" s="280"/>
      <c r="O763"/>
      <c r="P763" s="280"/>
      <c r="S763"/>
      <c r="T763"/>
    </row>
    <row r="764" spans="1:20" x14ac:dyDescent="0.45">
      <c r="A764" s="285"/>
      <c r="B764" s="285"/>
      <c r="C764" s="285"/>
      <c r="D764" s="23"/>
      <c r="E764"/>
      <c r="F764"/>
      <c r="G764"/>
      <c r="H764" s="280"/>
      <c r="I764"/>
      <c r="J764" s="574"/>
      <c r="K764" s="419"/>
      <c r="L764" s="280"/>
      <c r="M764"/>
      <c r="N764" s="280"/>
      <c r="O764"/>
      <c r="P764" s="280"/>
      <c r="S764"/>
      <c r="T764"/>
    </row>
    <row r="765" spans="1:20" x14ac:dyDescent="0.45">
      <c r="A765" s="285"/>
      <c r="B765" s="285"/>
      <c r="C765" s="285"/>
      <c r="D765" s="23"/>
      <c r="E765"/>
      <c r="F765"/>
      <c r="G765"/>
      <c r="H765" s="280"/>
      <c r="I765"/>
      <c r="J765" s="574"/>
      <c r="K765" s="419"/>
      <c r="L765" s="280"/>
      <c r="M765"/>
      <c r="N765" s="280"/>
      <c r="O765"/>
      <c r="P765" s="280"/>
      <c r="S765"/>
      <c r="T765"/>
    </row>
    <row r="766" spans="1:20" x14ac:dyDescent="0.45">
      <c r="A766" s="285"/>
      <c r="B766" s="285"/>
      <c r="C766" s="285"/>
      <c r="D766" s="23"/>
      <c r="E766"/>
      <c r="F766"/>
      <c r="G766"/>
      <c r="H766" s="280"/>
      <c r="I766"/>
      <c r="J766" s="574"/>
      <c r="K766" s="419"/>
      <c r="L766" s="280"/>
      <c r="M766"/>
      <c r="N766" s="280"/>
      <c r="O766"/>
      <c r="P766" s="280"/>
      <c r="S766"/>
      <c r="T766"/>
    </row>
    <row r="767" spans="1:20" x14ac:dyDescent="0.45">
      <c r="A767" s="285"/>
      <c r="B767" s="285"/>
      <c r="C767" s="285"/>
      <c r="D767" s="23"/>
      <c r="E767"/>
      <c r="F767"/>
      <c r="G767"/>
      <c r="H767" s="280"/>
      <c r="I767"/>
      <c r="J767" s="574"/>
      <c r="K767" s="419"/>
      <c r="L767" s="280"/>
      <c r="M767"/>
      <c r="N767" s="280"/>
      <c r="O767"/>
      <c r="P767" s="280"/>
      <c r="S767"/>
      <c r="T767"/>
    </row>
    <row r="768" spans="1:20" x14ac:dyDescent="0.45">
      <c r="A768" s="285"/>
      <c r="B768" s="285"/>
      <c r="C768" s="285"/>
      <c r="D768" s="23"/>
      <c r="E768"/>
      <c r="F768"/>
      <c r="G768"/>
      <c r="H768" s="280"/>
      <c r="I768"/>
      <c r="J768" s="574"/>
      <c r="K768" s="419"/>
      <c r="L768" s="280"/>
      <c r="M768"/>
      <c r="N768" s="280"/>
      <c r="O768"/>
      <c r="P768" s="280"/>
      <c r="S768"/>
      <c r="T768"/>
    </row>
    <row r="769" spans="1:20" x14ac:dyDescent="0.45">
      <c r="A769" s="285"/>
      <c r="B769" s="285"/>
      <c r="C769" s="285"/>
      <c r="D769" s="23"/>
      <c r="E769"/>
      <c r="F769"/>
      <c r="G769"/>
      <c r="H769" s="280"/>
      <c r="I769"/>
      <c r="J769" s="574"/>
      <c r="K769" s="419"/>
      <c r="L769" s="280"/>
      <c r="M769"/>
      <c r="N769" s="280"/>
      <c r="O769"/>
      <c r="P769" s="280"/>
      <c r="S769"/>
      <c r="T769"/>
    </row>
    <row r="770" spans="1:20" x14ac:dyDescent="0.45">
      <c r="A770" s="285"/>
      <c r="B770" s="285"/>
      <c r="C770" s="285"/>
      <c r="D770" s="23"/>
      <c r="E770"/>
      <c r="F770"/>
      <c r="G770"/>
      <c r="H770" s="280"/>
      <c r="I770"/>
      <c r="J770" s="574"/>
      <c r="K770" s="419"/>
      <c r="L770" s="280"/>
      <c r="M770"/>
      <c r="N770" s="280"/>
      <c r="O770"/>
      <c r="P770" s="280"/>
      <c r="S770"/>
      <c r="T770"/>
    </row>
    <row r="771" spans="1:20" x14ac:dyDescent="0.45">
      <c r="A771" s="285"/>
      <c r="B771" s="285"/>
      <c r="C771" s="285"/>
      <c r="D771" s="23"/>
      <c r="E771"/>
      <c r="F771"/>
      <c r="G771"/>
      <c r="H771" s="280"/>
      <c r="I771"/>
      <c r="J771" s="574"/>
      <c r="K771" s="419"/>
      <c r="L771" s="280"/>
      <c r="M771"/>
      <c r="N771" s="280"/>
      <c r="O771"/>
      <c r="P771" s="280"/>
      <c r="S771"/>
      <c r="T771"/>
    </row>
    <row r="772" spans="1:20" x14ac:dyDescent="0.45">
      <c r="A772" s="285"/>
      <c r="B772" s="285"/>
      <c r="C772" s="285"/>
      <c r="D772" s="23"/>
      <c r="E772"/>
      <c r="F772"/>
      <c r="G772"/>
      <c r="H772" s="280"/>
      <c r="I772"/>
      <c r="J772" s="574"/>
      <c r="K772" s="419"/>
      <c r="L772" s="280"/>
      <c r="M772"/>
      <c r="N772" s="280"/>
      <c r="O772"/>
      <c r="P772" s="280"/>
      <c r="S772"/>
      <c r="T772"/>
    </row>
    <row r="773" spans="1:20" x14ac:dyDescent="0.45">
      <c r="A773" s="285"/>
      <c r="B773" s="285"/>
      <c r="C773" s="285"/>
      <c r="D773" s="23"/>
      <c r="E773"/>
      <c r="F773"/>
      <c r="G773"/>
      <c r="H773" s="280"/>
      <c r="I773"/>
      <c r="J773" s="574"/>
      <c r="K773" s="419"/>
      <c r="L773" s="280"/>
      <c r="M773"/>
      <c r="N773" s="280"/>
      <c r="O773"/>
      <c r="P773" s="280"/>
      <c r="S773"/>
      <c r="T773"/>
    </row>
    <row r="774" spans="1:20" x14ac:dyDescent="0.45">
      <c r="A774" s="285"/>
      <c r="B774" s="285"/>
      <c r="C774" s="285"/>
      <c r="D774" s="23"/>
      <c r="E774"/>
      <c r="F774"/>
      <c r="G774"/>
      <c r="H774" s="280"/>
      <c r="I774"/>
      <c r="J774" s="574"/>
      <c r="K774" s="419"/>
      <c r="L774" s="280"/>
      <c r="M774"/>
      <c r="N774" s="280"/>
      <c r="O774"/>
      <c r="P774" s="280"/>
      <c r="S774"/>
      <c r="T774"/>
    </row>
    <row r="775" spans="1:20" x14ac:dyDescent="0.45">
      <c r="A775" s="285"/>
      <c r="B775" s="285"/>
      <c r="C775" s="285"/>
      <c r="D775" s="23"/>
      <c r="E775"/>
      <c r="F775"/>
      <c r="G775"/>
      <c r="H775" s="280"/>
      <c r="I775"/>
      <c r="J775" s="574"/>
      <c r="K775" s="419"/>
      <c r="L775" s="280"/>
      <c r="M775"/>
      <c r="N775" s="280"/>
      <c r="O775"/>
      <c r="P775" s="280"/>
      <c r="S775"/>
      <c r="T775"/>
    </row>
    <row r="776" spans="1:20" x14ac:dyDescent="0.45">
      <c r="A776" s="285"/>
      <c r="B776" s="285"/>
      <c r="C776" s="285"/>
      <c r="D776" s="23"/>
      <c r="E776"/>
      <c r="F776"/>
      <c r="G776"/>
      <c r="H776" s="280"/>
      <c r="I776"/>
      <c r="J776" s="574"/>
      <c r="K776" s="419"/>
      <c r="L776" s="280"/>
      <c r="M776"/>
      <c r="N776" s="280"/>
      <c r="O776"/>
      <c r="P776" s="280"/>
      <c r="S776"/>
      <c r="T776"/>
    </row>
    <row r="777" spans="1:20" x14ac:dyDescent="0.45">
      <c r="A777" s="285"/>
      <c r="B777" s="285"/>
      <c r="C777" s="285"/>
      <c r="D777" s="23"/>
      <c r="E777"/>
      <c r="F777"/>
      <c r="G777"/>
      <c r="H777" s="280"/>
      <c r="I777"/>
      <c r="J777" s="574"/>
      <c r="K777" s="419"/>
      <c r="L777" s="280"/>
      <c r="M777"/>
      <c r="N777" s="280"/>
      <c r="O777"/>
      <c r="P777" s="280"/>
      <c r="S777"/>
      <c r="T777"/>
    </row>
    <row r="778" spans="1:20" x14ac:dyDescent="0.45">
      <c r="A778" s="285"/>
      <c r="B778" s="285"/>
      <c r="C778" s="285"/>
      <c r="D778" s="23"/>
      <c r="E778"/>
      <c r="F778"/>
      <c r="G778"/>
      <c r="H778" s="280"/>
      <c r="I778"/>
      <c r="J778" s="574"/>
      <c r="K778" s="419"/>
      <c r="L778" s="280"/>
      <c r="M778"/>
      <c r="N778" s="280"/>
      <c r="O778"/>
      <c r="P778" s="280"/>
      <c r="S778"/>
      <c r="T778"/>
    </row>
    <row r="779" spans="1:20" x14ac:dyDescent="0.45">
      <c r="A779" s="285"/>
      <c r="B779" s="285"/>
      <c r="C779" s="285"/>
      <c r="D779" s="23"/>
      <c r="E779"/>
      <c r="F779"/>
      <c r="G779"/>
      <c r="H779" s="280"/>
      <c r="I779"/>
      <c r="J779" s="574"/>
      <c r="K779" s="419"/>
      <c r="L779" s="280"/>
      <c r="M779"/>
      <c r="N779" s="280"/>
      <c r="O779"/>
      <c r="P779" s="280"/>
      <c r="S779"/>
      <c r="T779"/>
    </row>
    <row r="780" spans="1:20" x14ac:dyDescent="0.45">
      <c r="A780" s="285"/>
      <c r="B780" s="285"/>
      <c r="C780" s="285"/>
      <c r="D780" s="23"/>
      <c r="E780"/>
      <c r="F780"/>
      <c r="G780"/>
      <c r="H780" s="280"/>
      <c r="I780"/>
      <c r="J780" s="574"/>
      <c r="K780" s="419"/>
      <c r="L780" s="280"/>
      <c r="M780"/>
      <c r="N780" s="280"/>
      <c r="O780"/>
      <c r="P780" s="280"/>
      <c r="S780"/>
      <c r="T780"/>
    </row>
    <row r="781" spans="1:20" x14ac:dyDescent="0.45">
      <c r="A781" s="285"/>
      <c r="B781" s="285"/>
      <c r="C781" s="285"/>
      <c r="D781" s="23"/>
      <c r="E781"/>
      <c r="F781"/>
      <c r="G781"/>
      <c r="H781" s="280"/>
      <c r="I781"/>
      <c r="J781" s="574"/>
      <c r="K781" s="419"/>
      <c r="L781" s="280"/>
      <c r="M781"/>
      <c r="N781" s="280"/>
      <c r="O781"/>
      <c r="P781" s="280"/>
      <c r="S781"/>
      <c r="T781"/>
    </row>
    <row r="782" spans="1:20" x14ac:dyDescent="0.45">
      <c r="A782" s="285"/>
      <c r="B782" s="285"/>
      <c r="C782" s="285"/>
      <c r="D782" s="23"/>
      <c r="E782"/>
      <c r="F782"/>
      <c r="G782"/>
      <c r="H782" s="280"/>
      <c r="I782"/>
      <c r="J782" s="574"/>
      <c r="K782" s="419"/>
      <c r="L782" s="280"/>
      <c r="M782"/>
      <c r="N782" s="280"/>
      <c r="O782"/>
      <c r="P782" s="280"/>
      <c r="S782"/>
      <c r="T782"/>
    </row>
    <row r="783" spans="1:20" x14ac:dyDescent="0.45">
      <c r="A783" s="285"/>
      <c r="B783" s="285"/>
      <c r="C783" s="285"/>
      <c r="D783" s="23"/>
      <c r="E783"/>
      <c r="F783"/>
      <c r="G783"/>
      <c r="H783" s="280"/>
      <c r="I783"/>
      <c r="J783" s="574"/>
      <c r="K783" s="419"/>
      <c r="L783" s="280"/>
      <c r="M783"/>
      <c r="N783" s="280"/>
      <c r="O783"/>
      <c r="P783" s="280"/>
      <c r="S783"/>
      <c r="T783"/>
    </row>
    <row r="784" spans="1:20" x14ac:dyDescent="0.45">
      <c r="A784" s="285"/>
      <c r="B784" s="285"/>
      <c r="C784" s="285"/>
      <c r="D784" s="23"/>
      <c r="E784"/>
      <c r="F784"/>
      <c r="G784"/>
      <c r="H784" s="280"/>
      <c r="I784"/>
      <c r="J784" s="574"/>
      <c r="K784" s="419"/>
      <c r="L784" s="280"/>
      <c r="M784"/>
      <c r="N784" s="280"/>
      <c r="O784"/>
      <c r="P784" s="280"/>
      <c r="S784"/>
      <c r="T784"/>
    </row>
    <row r="785" spans="1:20" x14ac:dyDescent="0.45">
      <c r="A785" s="285"/>
      <c r="B785" s="285"/>
      <c r="C785" s="285"/>
      <c r="D785" s="23"/>
      <c r="E785"/>
      <c r="F785"/>
      <c r="G785"/>
      <c r="H785" s="280"/>
      <c r="I785"/>
      <c r="J785" s="574"/>
      <c r="K785" s="419"/>
      <c r="L785" s="280"/>
      <c r="M785"/>
      <c r="N785" s="280"/>
      <c r="O785"/>
      <c r="P785" s="280"/>
      <c r="S785"/>
      <c r="T785"/>
    </row>
    <row r="786" spans="1:20" x14ac:dyDescent="0.45">
      <c r="A786" s="285"/>
      <c r="B786" s="285"/>
      <c r="C786" s="285"/>
      <c r="D786" s="23"/>
      <c r="E786"/>
      <c r="F786"/>
      <c r="G786"/>
      <c r="H786" s="280"/>
      <c r="I786"/>
      <c r="J786" s="574"/>
      <c r="K786" s="419"/>
      <c r="L786" s="280"/>
      <c r="M786"/>
      <c r="N786" s="280"/>
      <c r="O786"/>
      <c r="P786" s="280"/>
      <c r="S786"/>
      <c r="T786"/>
    </row>
    <row r="787" spans="1:20" x14ac:dyDescent="0.45">
      <c r="A787" s="285"/>
      <c r="B787" s="285"/>
      <c r="C787" s="285"/>
      <c r="D787" s="23"/>
      <c r="E787"/>
      <c r="F787"/>
      <c r="G787"/>
      <c r="H787" s="280"/>
      <c r="I787"/>
      <c r="J787" s="574"/>
      <c r="K787" s="419"/>
      <c r="L787" s="280"/>
      <c r="M787"/>
      <c r="N787" s="280"/>
      <c r="O787"/>
      <c r="P787" s="280"/>
      <c r="S787"/>
      <c r="T787"/>
    </row>
    <row r="788" spans="1:20" x14ac:dyDescent="0.45">
      <c r="A788" s="285"/>
      <c r="B788" s="285"/>
      <c r="C788" s="285"/>
      <c r="D788" s="23"/>
      <c r="E788"/>
      <c r="F788"/>
      <c r="G788"/>
      <c r="H788" s="280"/>
      <c r="I788"/>
      <c r="J788" s="574"/>
      <c r="K788" s="419"/>
      <c r="L788" s="280"/>
      <c r="M788"/>
      <c r="N788" s="280"/>
      <c r="O788"/>
      <c r="P788" s="280"/>
      <c r="S788"/>
      <c r="T788"/>
    </row>
    <row r="789" spans="1:20" x14ac:dyDescent="0.45">
      <c r="A789" s="285"/>
      <c r="B789" s="285"/>
      <c r="C789" s="285"/>
      <c r="D789" s="23"/>
      <c r="E789"/>
      <c r="F789"/>
      <c r="G789"/>
      <c r="H789" s="280"/>
      <c r="I789"/>
      <c r="J789" s="574"/>
      <c r="K789" s="419"/>
      <c r="L789" s="280"/>
      <c r="M789"/>
      <c r="N789" s="280"/>
      <c r="O789"/>
      <c r="P789" s="280"/>
      <c r="S789"/>
      <c r="T789"/>
    </row>
    <row r="790" spans="1:20" x14ac:dyDescent="0.45">
      <c r="A790" s="285"/>
      <c r="B790" s="285"/>
      <c r="C790" s="285"/>
      <c r="D790" s="23"/>
      <c r="E790"/>
      <c r="F790"/>
      <c r="G790"/>
      <c r="H790" s="280"/>
      <c r="I790"/>
      <c r="J790" s="574"/>
      <c r="K790" s="419"/>
      <c r="L790" s="280"/>
      <c r="M790"/>
      <c r="N790" s="280"/>
      <c r="O790"/>
      <c r="P790" s="280"/>
      <c r="S790"/>
      <c r="T790"/>
    </row>
    <row r="791" spans="1:20" x14ac:dyDescent="0.45">
      <c r="A791" s="285"/>
      <c r="B791" s="285"/>
      <c r="C791" s="285"/>
      <c r="D791" s="23"/>
      <c r="E791"/>
      <c r="F791"/>
      <c r="G791"/>
      <c r="H791" s="280"/>
      <c r="I791"/>
      <c r="J791" s="574"/>
      <c r="K791" s="419"/>
      <c r="L791" s="280"/>
      <c r="M791"/>
      <c r="N791" s="280"/>
      <c r="O791"/>
      <c r="P791" s="280"/>
      <c r="S791"/>
      <c r="T791"/>
    </row>
    <row r="792" spans="1:20" x14ac:dyDescent="0.45">
      <c r="A792" s="285"/>
      <c r="B792" s="285"/>
      <c r="C792" s="285"/>
      <c r="D792" s="23"/>
      <c r="E792"/>
      <c r="F792"/>
      <c r="G792"/>
      <c r="H792" s="280"/>
      <c r="I792"/>
      <c r="J792" s="574"/>
      <c r="K792" s="419"/>
      <c r="L792" s="280"/>
      <c r="M792"/>
      <c r="N792" s="280"/>
      <c r="O792"/>
      <c r="P792" s="280"/>
      <c r="S792"/>
      <c r="T792"/>
    </row>
    <row r="793" spans="1:20" x14ac:dyDescent="0.45">
      <c r="A793" s="285"/>
      <c r="B793" s="285"/>
      <c r="C793" s="285"/>
      <c r="D793" s="23"/>
      <c r="E793"/>
      <c r="F793"/>
      <c r="G793"/>
      <c r="H793" s="280"/>
      <c r="I793"/>
      <c r="J793" s="574"/>
      <c r="K793" s="419"/>
      <c r="L793" s="280"/>
      <c r="M793"/>
      <c r="N793" s="280"/>
      <c r="O793"/>
      <c r="P793" s="280"/>
      <c r="S793"/>
      <c r="T793"/>
    </row>
    <row r="794" spans="1:20" x14ac:dyDescent="0.45">
      <c r="A794" s="285"/>
      <c r="B794" s="285"/>
      <c r="C794" s="285"/>
      <c r="D794" s="23"/>
      <c r="E794"/>
      <c r="F794"/>
      <c r="G794"/>
      <c r="H794" s="280"/>
      <c r="I794"/>
      <c r="J794" s="574"/>
      <c r="K794" s="419"/>
      <c r="L794" s="280"/>
      <c r="M794"/>
      <c r="N794" s="280"/>
      <c r="O794"/>
      <c r="P794" s="280"/>
      <c r="S794"/>
      <c r="T794"/>
    </row>
    <row r="795" spans="1:20" x14ac:dyDescent="0.45">
      <c r="A795" s="285"/>
      <c r="B795" s="285"/>
      <c r="C795" s="285"/>
      <c r="D795" s="23"/>
      <c r="E795"/>
      <c r="F795"/>
      <c r="G795"/>
      <c r="H795" s="280"/>
      <c r="I795"/>
      <c r="J795" s="574"/>
      <c r="K795" s="419"/>
      <c r="L795" s="280"/>
      <c r="M795"/>
      <c r="N795" s="280"/>
      <c r="O795"/>
      <c r="P795" s="280"/>
      <c r="S795"/>
      <c r="T795"/>
    </row>
    <row r="796" spans="1:20" x14ac:dyDescent="0.45">
      <c r="A796" s="285"/>
      <c r="B796" s="285"/>
      <c r="C796" s="285"/>
      <c r="D796" s="23"/>
      <c r="E796"/>
      <c r="F796"/>
      <c r="G796"/>
      <c r="H796" s="280"/>
      <c r="I796"/>
      <c r="J796" s="574"/>
      <c r="K796" s="419"/>
      <c r="L796" s="280"/>
      <c r="M796"/>
      <c r="N796" s="280"/>
      <c r="O796"/>
      <c r="P796" s="280"/>
      <c r="S796"/>
      <c r="T796"/>
    </row>
    <row r="797" spans="1:20" x14ac:dyDescent="0.45">
      <c r="A797" s="285"/>
      <c r="B797" s="285"/>
      <c r="C797" s="285"/>
      <c r="D797" s="23"/>
      <c r="E797"/>
      <c r="F797"/>
      <c r="G797"/>
      <c r="H797" s="280"/>
      <c r="I797"/>
      <c r="J797" s="574"/>
      <c r="K797" s="419"/>
      <c r="L797" s="280"/>
      <c r="M797"/>
      <c r="N797" s="280"/>
      <c r="O797"/>
      <c r="P797" s="280"/>
      <c r="S797"/>
      <c r="T797"/>
    </row>
    <row r="798" spans="1:20" x14ac:dyDescent="0.45">
      <c r="A798" s="285"/>
      <c r="B798" s="285"/>
      <c r="C798" s="285"/>
      <c r="D798" s="23"/>
      <c r="E798"/>
      <c r="F798"/>
      <c r="G798"/>
      <c r="H798" s="280"/>
      <c r="I798"/>
      <c r="J798" s="574"/>
      <c r="K798" s="419"/>
      <c r="L798" s="280"/>
      <c r="M798"/>
      <c r="N798" s="280"/>
      <c r="O798"/>
      <c r="P798" s="280"/>
      <c r="S798"/>
      <c r="T798"/>
    </row>
    <row r="799" spans="1:20" x14ac:dyDescent="0.45">
      <c r="A799" s="285"/>
      <c r="B799" s="285"/>
      <c r="C799" s="285"/>
      <c r="D799" s="23"/>
      <c r="E799"/>
      <c r="F799"/>
      <c r="G799"/>
      <c r="H799" s="280"/>
      <c r="I799"/>
      <c r="J799" s="574"/>
      <c r="K799" s="419"/>
      <c r="L799" s="280"/>
      <c r="M799"/>
      <c r="N799" s="280"/>
      <c r="O799"/>
      <c r="P799" s="280"/>
      <c r="S799"/>
      <c r="T799"/>
    </row>
    <row r="800" spans="1:20" x14ac:dyDescent="0.45">
      <c r="A800" s="285"/>
      <c r="B800" s="285"/>
      <c r="C800" s="285"/>
      <c r="D800" s="23"/>
      <c r="E800"/>
      <c r="F800"/>
      <c r="G800"/>
      <c r="H800" s="280"/>
      <c r="I800"/>
      <c r="J800" s="574"/>
      <c r="K800" s="419"/>
      <c r="L800" s="280"/>
      <c r="M800"/>
      <c r="N800" s="280"/>
      <c r="O800"/>
      <c r="P800" s="280"/>
      <c r="S800"/>
      <c r="T800"/>
    </row>
    <row r="801" spans="1:20" x14ac:dyDescent="0.45">
      <c r="A801" s="285"/>
      <c r="B801" s="285"/>
      <c r="C801" s="285"/>
      <c r="D801" s="23"/>
      <c r="E801"/>
      <c r="F801"/>
      <c r="G801"/>
      <c r="H801" s="280"/>
      <c r="I801"/>
      <c r="J801" s="574"/>
      <c r="K801" s="419"/>
      <c r="L801" s="280"/>
      <c r="M801"/>
      <c r="N801" s="280"/>
      <c r="O801"/>
      <c r="P801" s="280"/>
      <c r="S801"/>
      <c r="T801"/>
    </row>
    <row r="802" spans="1:20" x14ac:dyDescent="0.45">
      <c r="A802" s="285"/>
      <c r="B802" s="285"/>
      <c r="C802" s="285"/>
      <c r="D802" s="23"/>
      <c r="E802"/>
      <c r="F802"/>
      <c r="G802"/>
      <c r="H802" s="280"/>
      <c r="I802"/>
      <c r="J802" s="574"/>
      <c r="K802" s="419"/>
      <c r="L802" s="280"/>
      <c r="M802"/>
      <c r="N802" s="280"/>
      <c r="O802"/>
      <c r="P802" s="280"/>
      <c r="S802"/>
      <c r="T802"/>
    </row>
    <row r="803" spans="1:20" x14ac:dyDescent="0.45">
      <c r="A803" s="285"/>
      <c r="B803" s="285"/>
      <c r="C803" s="285"/>
      <c r="D803" s="23"/>
      <c r="E803"/>
      <c r="F803"/>
      <c r="G803"/>
      <c r="H803" s="280"/>
      <c r="I803"/>
      <c r="J803" s="574"/>
      <c r="K803" s="419"/>
      <c r="L803" s="280"/>
      <c r="M803"/>
      <c r="N803" s="280"/>
      <c r="O803"/>
      <c r="P803" s="280"/>
      <c r="S803"/>
      <c r="T803"/>
    </row>
    <row r="804" spans="1:20" x14ac:dyDescent="0.45">
      <c r="A804" s="285"/>
      <c r="B804" s="285"/>
      <c r="C804" s="285"/>
      <c r="D804" s="23"/>
      <c r="E804"/>
      <c r="F804"/>
      <c r="G804"/>
      <c r="H804" s="280"/>
      <c r="I804"/>
      <c r="J804" s="574"/>
      <c r="K804" s="419"/>
      <c r="L804" s="280"/>
      <c r="M804"/>
      <c r="N804" s="280"/>
      <c r="O804"/>
      <c r="P804" s="280"/>
      <c r="S804"/>
      <c r="T804"/>
    </row>
    <row r="805" spans="1:20" x14ac:dyDescent="0.45">
      <c r="A805" s="285"/>
      <c r="B805" s="285"/>
      <c r="C805" s="285"/>
      <c r="D805" s="23"/>
      <c r="E805"/>
      <c r="F805"/>
      <c r="G805"/>
      <c r="H805" s="280"/>
      <c r="I805"/>
      <c r="J805" s="574"/>
      <c r="K805" s="419"/>
      <c r="L805" s="280"/>
      <c r="M805"/>
      <c r="N805" s="280"/>
      <c r="O805"/>
      <c r="P805" s="280"/>
      <c r="S805"/>
      <c r="T805"/>
    </row>
    <row r="806" spans="1:20" x14ac:dyDescent="0.45">
      <c r="A806" s="285"/>
      <c r="B806" s="285"/>
      <c r="C806" s="285"/>
      <c r="D806" s="23"/>
      <c r="E806"/>
      <c r="F806"/>
      <c r="G806"/>
      <c r="H806" s="280"/>
      <c r="I806"/>
      <c r="J806" s="574"/>
      <c r="K806" s="419"/>
      <c r="L806" s="280"/>
      <c r="M806"/>
      <c r="N806" s="280"/>
      <c r="O806"/>
      <c r="P806" s="280"/>
      <c r="S806"/>
      <c r="T806"/>
    </row>
    <row r="807" spans="1:20" x14ac:dyDescent="0.45">
      <c r="A807" s="285"/>
      <c r="B807" s="285"/>
      <c r="C807" s="285"/>
      <c r="D807" s="23"/>
      <c r="E807"/>
      <c r="F807"/>
      <c r="G807"/>
      <c r="H807" s="280"/>
      <c r="I807"/>
      <c r="J807" s="574"/>
      <c r="K807" s="419"/>
      <c r="L807" s="280"/>
      <c r="M807"/>
      <c r="N807" s="280"/>
      <c r="O807"/>
      <c r="P807" s="280"/>
      <c r="S807"/>
      <c r="T807"/>
    </row>
    <row r="808" spans="1:20" x14ac:dyDescent="0.45">
      <c r="A808" s="285"/>
      <c r="B808" s="285"/>
      <c r="C808" s="285"/>
      <c r="D808" s="23"/>
      <c r="E808"/>
      <c r="F808"/>
      <c r="G808"/>
      <c r="H808" s="280"/>
      <c r="I808"/>
      <c r="J808" s="574"/>
      <c r="K808" s="419"/>
      <c r="L808" s="280"/>
      <c r="M808"/>
      <c r="N808" s="280"/>
      <c r="O808"/>
      <c r="P808" s="280"/>
      <c r="S808"/>
      <c r="T808"/>
    </row>
    <row r="809" spans="1:20" x14ac:dyDescent="0.45">
      <c r="A809" s="285"/>
      <c r="B809" s="285"/>
      <c r="C809" s="285"/>
      <c r="D809" s="23"/>
      <c r="E809"/>
      <c r="F809"/>
      <c r="G809"/>
      <c r="H809" s="280"/>
      <c r="I809"/>
      <c r="J809" s="574"/>
      <c r="K809" s="419"/>
      <c r="L809" s="280"/>
      <c r="M809"/>
      <c r="N809" s="280"/>
      <c r="O809"/>
      <c r="P809" s="280"/>
      <c r="S809"/>
      <c r="T809"/>
    </row>
    <row r="810" spans="1:20" x14ac:dyDescent="0.45">
      <c r="A810" s="285"/>
      <c r="B810" s="285"/>
      <c r="C810" s="285"/>
      <c r="D810" s="23"/>
      <c r="E810"/>
      <c r="F810"/>
      <c r="G810"/>
      <c r="H810" s="280"/>
      <c r="I810"/>
      <c r="J810" s="574"/>
      <c r="K810" s="419"/>
      <c r="L810" s="280"/>
      <c r="M810"/>
      <c r="N810" s="280"/>
      <c r="O810"/>
      <c r="P810" s="280"/>
      <c r="S810"/>
      <c r="T810"/>
    </row>
    <row r="811" spans="1:20" x14ac:dyDescent="0.45">
      <c r="A811" s="285"/>
      <c r="B811" s="285"/>
      <c r="C811" s="285"/>
      <c r="D811" s="23"/>
      <c r="E811"/>
      <c r="F811"/>
      <c r="G811"/>
      <c r="H811" s="280"/>
      <c r="I811"/>
      <c r="J811" s="574"/>
      <c r="K811" s="419"/>
      <c r="L811" s="280"/>
      <c r="M811"/>
      <c r="N811" s="280"/>
      <c r="O811"/>
      <c r="P811" s="280"/>
      <c r="S811"/>
      <c r="T811"/>
    </row>
    <row r="812" spans="1:20" x14ac:dyDescent="0.45">
      <c r="A812" s="285"/>
      <c r="B812" s="285"/>
      <c r="C812" s="285"/>
      <c r="D812" s="23"/>
      <c r="E812"/>
      <c r="F812"/>
      <c r="G812"/>
      <c r="H812" s="280"/>
      <c r="I812"/>
      <c r="J812" s="574"/>
      <c r="K812" s="419"/>
      <c r="L812" s="280"/>
      <c r="M812"/>
      <c r="N812" s="280"/>
      <c r="O812"/>
      <c r="P812" s="280"/>
      <c r="S812"/>
      <c r="T812"/>
    </row>
    <row r="813" spans="1:20" x14ac:dyDescent="0.45">
      <c r="A813" s="285"/>
      <c r="B813" s="285"/>
      <c r="C813" s="285"/>
      <c r="D813" s="23"/>
      <c r="E813"/>
      <c r="F813"/>
      <c r="G813"/>
      <c r="H813" s="280"/>
      <c r="I813"/>
      <c r="J813" s="574"/>
      <c r="K813" s="419"/>
      <c r="L813" s="280"/>
      <c r="M813"/>
      <c r="N813" s="280"/>
      <c r="O813"/>
      <c r="P813" s="280"/>
      <c r="S813"/>
      <c r="T813"/>
    </row>
    <row r="814" spans="1:20" x14ac:dyDescent="0.45">
      <c r="A814" s="285"/>
      <c r="B814" s="285"/>
      <c r="C814" s="285"/>
      <c r="D814" s="23"/>
      <c r="E814"/>
      <c r="F814"/>
      <c r="G814"/>
      <c r="H814" s="280"/>
      <c r="I814"/>
      <c r="J814" s="574"/>
      <c r="K814" s="419"/>
      <c r="L814" s="280"/>
      <c r="M814"/>
      <c r="N814" s="280"/>
      <c r="O814"/>
      <c r="P814" s="280"/>
      <c r="S814"/>
      <c r="T814"/>
    </row>
    <row r="815" spans="1:20" x14ac:dyDescent="0.45">
      <c r="A815" s="285"/>
      <c r="B815" s="285"/>
      <c r="C815" s="285"/>
      <c r="D815" s="23"/>
      <c r="E815"/>
      <c r="F815"/>
      <c r="G815"/>
      <c r="H815" s="280"/>
      <c r="I815"/>
      <c r="J815" s="574"/>
      <c r="K815" s="419"/>
      <c r="L815" s="280"/>
      <c r="M815"/>
      <c r="N815" s="280"/>
      <c r="O815"/>
      <c r="P815" s="280"/>
      <c r="S815"/>
      <c r="T815"/>
    </row>
    <row r="816" spans="1:20" x14ac:dyDescent="0.45">
      <c r="A816" s="285"/>
      <c r="B816" s="285"/>
      <c r="C816" s="285"/>
      <c r="D816" s="23"/>
      <c r="E816"/>
      <c r="F816"/>
      <c r="G816"/>
      <c r="H816" s="280"/>
      <c r="I816"/>
      <c r="J816" s="574"/>
      <c r="K816" s="419"/>
      <c r="L816" s="280"/>
      <c r="M816"/>
      <c r="N816" s="280"/>
      <c r="O816"/>
      <c r="P816" s="280"/>
      <c r="S816"/>
      <c r="T816"/>
    </row>
    <row r="817" spans="1:20" x14ac:dyDescent="0.45">
      <c r="A817" s="285"/>
      <c r="B817" s="285"/>
      <c r="C817" s="285"/>
      <c r="D817" s="23"/>
      <c r="E817"/>
      <c r="F817"/>
      <c r="G817"/>
      <c r="H817" s="280"/>
      <c r="I817"/>
      <c r="J817" s="574"/>
      <c r="K817" s="419"/>
      <c r="L817" s="280"/>
      <c r="M817"/>
      <c r="N817" s="280"/>
      <c r="O817"/>
      <c r="P817" s="280"/>
      <c r="S817"/>
      <c r="T817"/>
    </row>
    <row r="818" spans="1:20" x14ac:dyDescent="0.45">
      <c r="A818" s="285"/>
      <c r="B818" s="285"/>
      <c r="C818" s="285"/>
      <c r="D818" s="23"/>
      <c r="E818"/>
      <c r="F818"/>
      <c r="G818"/>
      <c r="H818" s="280"/>
      <c r="I818"/>
      <c r="J818" s="574"/>
      <c r="K818" s="419"/>
      <c r="L818" s="280"/>
      <c r="M818"/>
      <c r="N818" s="280"/>
      <c r="O818"/>
      <c r="P818" s="280"/>
      <c r="S818"/>
      <c r="T818"/>
    </row>
    <row r="819" spans="1:20" x14ac:dyDescent="0.45">
      <c r="A819" s="285"/>
      <c r="B819" s="285"/>
      <c r="C819" s="285"/>
      <c r="D819" s="23"/>
      <c r="E819"/>
      <c r="F819"/>
      <c r="G819"/>
      <c r="H819" s="280"/>
      <c r="I819"/>
      <c r="J819" s="574"/>
      <c r="K819" s="419"/>
      <c r="L819" s="280"/>
      <c r="M819"/>
      <c r="N819" s="280"/>
      <c r="O819"/>
      <c r="P819" s="280"/>
      <c r="S819"/>
      <c r="T819"/>
    </row>
    <row r="820" spans="1:20" x14ac:dyDescent="0.45">
      <c r="A820" s="285"/>
      <c r="B820" s="285"/>
      <c r="C820" s="285"/>
      <c r="D820" s="23"/>
      <c r="E820"/>
      <c r="F820"/>
      <c r="G820"/>
      <c r="H820" s="280"/>
      <c r="I820"/>
      <c r="J820" s="574"/>
      <c r="K820" s="419"/>
      <c r="L820" s="280"/>
      <c r="M820"/>
      <c r="N820" s="280"/>
      <c r="O820"/>
      <c r="P820" s="280"/>
      <c r="S820"/>
      <c r="T820"/>
    </row>
    <row r="821" spans="1:20" x14ac:dyDescent="0.45">
      <c r="A821" s="285"/>
      <c r="B821" s="285"/>
      <c r="C821" s="285"/>
      <c r="D821" s="23"/>
      <c r="E821"/>
      <c r="F821"/>
      <c r="G821"/>
      <c r="H821" s="280"/>
      <c r="I821"/>
      <c r="J821" s="574"/>
      <c r="K821" s="419"/>
      <c r="L821" s="280"/>
      <c r="M821"/>
      <c r="N821" s="280"/>
      <c r="O821"/>
      <c r="P821" s="280"/>
      <c r="S821"/>
      <c r="T821"/>
    </row>
    <row r="822" spans="1:20" x14ac:dyDescent="0.45">
      <c r="A822" s="285"/>
      <c r="B822" s="285"/>
      <c r="C822" s="285"/>
      <c r="D822" s="23"/>
      <c r="E822"/>
      <c r="F822"/>
      <c r="G822"/>
      <c r="H822" s="280"/>
      <c r="I822"/>
      <c r="J822" s="574"/>
      <c r="K822" s="419"/>
      <c r="L822" s="280"/>
      <c r="M822"/>
      <c r="N822" s="280"/>
      <c r="O822"/>
      <c r="P822" s="280"/>
      <c r="S822"/>
      <c r="T822"/>
    </row>
    <row r="823" spans="1:20" x14ac:dyDescent="0.45">
      <c r="A823" s="285"/>
      <c r="B823" s="285"/>
      <c r="C823" s="285"/>
      <c r="D823" s="23"/>
      <c r="E823"/>
      <c r="F823"/>
      <c r="G823"/>
      <c r="H823" s="280"/>
      <c r="I823"/>
      <c r="J823" s="574"/>
      <c r="K823" s="419"/>
      <c r="L823" s="280"/>
      <c r="M823"/>
      <c r="N823" s="280"/>
      <c r="O823"/>
      <c r="P823" s="280"/>
      <c r="S823"/>
      <c r="T823"/>
    </row>
    <row r="824" spans="1:20" x14ac:dyDescent="0.45">
      <c r="A824" s="285"/>
      <c r="B824" s="285"/>
      <c r="C824" s="285"/>
      <c r="D824" s="23"/>
      <c r="E824"/>
      <c r="F824"/>
      <c r="G824"/>
      <c r="H824" s="280"/>
      <c r="I824"/>
      <c r="J824" s="574"/>
      <c r="K824" s="419"/>
      <c r="L824" s="280"/>
      <c r="M824"/>
      <c r="N824" s="280"/>
      <c r="O824"/>
      <c r="P824" s="280"/>
      <c r="S824"/>
      <c r="T824"/>
    </row>
    <row r="825" spans="1:20" x14ac:dyDescent="0.45">
      <c r="A825" s="285"/>
      <c r="B825" s="285"/>
      <c r="C825" s="285"/>
      <c r="D825" s="23"/>
      <c r="E825"/>
      <c r="F825"/>
      <c r="G825"/>
      <c r="H825" s="280"/>
      <c r="I825"/>
      <c r="J825" s="574"/>
      <c r="K825" s="419"/>
      <c r="L825" s="280"/>
      <c r="M825"/>
      <c r="N825" s="280"/>
      <c r="O825"/>
      <c r="P825" s="280"/>
      <c r="S825"/>
      <c r="T825"/>
    </row>
    <row r="826" spans="1:20" x14ac:dyDescent="0.45">
      <c r="A826" s="285"/>
      <c r="B826" s="285"/>
      <c r="C826" s="285"/>
      <c r="D826" s="23"/>
      <c r="E826"/>
      <c r="F826"/>
      <c r="G826"/>
      <c r="H826" s="280"/>
      <c r="I826"/>
      <c r="J826" s="574"/>
      <c r="K826" s="419"/>
      <c r="L826" s="280"/>
      <c r="M826"/>
      <c r="N826" s="280"/>
      <c r="O826"/>
      <c r="P826" s="280"/>
      <c r="S826"/>
      <c r="T826"/>
    </row>
    <row r="827" spans="1:20" x14ac:dyDescent="0.45">
      <c r="A827" s="285"/>
      <c r="B827" s="285"/>
      <c r="C827" s="285"/>
      <c r="D827" s="23"/>
      <c r="E827"/>
      <c r="F827"/>
      <c r="G827"/>
      <c r="H827" s="280"/>
      <c r="I827"/>
      <c r="J827" s="574"/>
      <c r="K827" s="419"/>
      <c r="L827" s="280"/>
      <c r="M827"/>
      <c r="N827" s="280"/>
      <c r="O827"/>
      <c r="P827" s="280"/>
      <c r="S827"/>
      <c r="T827"/>
    </row>
    <row r="828" spans="1:20" x14ac:dyDescent="0.45">
      <c r="A828" s="285"/>
      <c r="B828" s="285"/>
      <c r="C828" s="285"/>
      <c r="D828" s="23"/>
      <c r="E828"/>
      <c r="F828"/>
      <c r="G828"/>
      <c r="H828" s="280"/>
      <c r="I828"/>
      <c r="J828" s="574"/>
      <c r="K828" s="419"/>
      <c r="L828" s="280"/>
      <c r="M828"/>
      <c r="N828" s="280"/>
      <c r="O828"/>
      <c r="P828" s="280"/>
      <c r="S828"/>
      <c r="T828"/>
    </row>
    <row r="829" spans="1:20" x14ac:dyDescent="0.45">
      <c r="A829" s="285"/>
      <c r="B829" s="285"/>
      <c r="C829" s="285"/>
      <c r="D829" s="23"/>
      <c r="E829"/>
      <c r="F829"/>
      <c r="G829"/>
      <c r="H829" s="280"/>
      <c r="I829"/>
      <c r="J829" s="574"/>
      <c r="K829" s="419"/>
      <c r="L829" s="280"/>
      <c r="M829"/>
      <c r="N829" s="280"/>
      <c r="O829"/>
      <c r="P829" s="280"/>
      <c r="S829"/>
      <c r="T829"/>
    </row>
    <row r="830" spans="1:20" x14ac:dyDescent="0.45">
      <c r="A830" s="285"/>
      <c r="B830" s="285"/>
      <c r="C830" s="285"/>
      <c r="D830" s="23"/>
      <c r="E830"/>
      <c r="F830"/>
      <c r="G830"/>
      <c r="H830" s="280"/>
      <c r="I830"/>
      <c r="J830" s="574"/>
      <c r="K830" s="419"/>
      <c r="L830" s="280"/>
      <c r="M830"/>
      <c r="N830" s="280"/>
      <c r="O830"/>
      <c r="P830" s="280"/>
      <c r="S830"/>
      <c r="T830"/>
    </row>
    <row r="831" spans="1:20" x14ac:dyDescent="0.45">
      <c r="A831" s="285"/>
      <c r="B831" s="285"/>
      <c r="C831" s="285"/>
      <c r="D831" s="23"/>
      <c r="E831"/>
      <c r="F831"/>
      <c r="G831"/>
      <c r="H831" s="280"/>
      <c r="I831"/>
      <c r="J831" s="574"/>
      <c r="K831" s="419"/>
      <c r="L831" s="280"/>
      <c r="M831"/>
      <c r="N831" s="280"/>
      <c r="O831"/>
      <c r="P831" s="280"/>
      <c r="S831"/>
      <c r="T831"/>
    </row>
    <row r="832" spans="1:20" x14ac:dyDescent="0.45">
      <c r="A832" s="285"/>
      <c r="B832" s="285"/>
      <c r="C832" s="285"/>
      <c r="D832" s="23"/>
      <c r="E832"/>
      <c r="F832"/>
      <c r="G832"/>
      <c r="H832" s="280"/>
      <c r="I832"/>
      <c r="J832" s="574"/>
      <c r="K832" s="419"/>
      <c r="L832" s="280"/>
      <c r="M832"/>
      <c r="N832" s="280"/>
      <c r="O832"/>
      <c r="P832" s="280"/>
      <c r="S832"/>
      <c r="T832"/>
    </row>
    <row r="833" spans="1:20" x14ac:dyDescent="0.45">
      <c r="A833" s="285"/>
      <c r="B833" s="285"/>
      <c r="C833" s="285"/>
      <c r="D833" s="23"/>
      <c r="E833"/>
      <c r="F833"/>
      <c r="G833"/>
      <c r="H833" s="280"/>
      <c r="I833"/>
      <c r="J833" s="574"/>
      <c r="K833" s="419"/>
      <c r="L833" s="280"/>
      <c r="M833"/>
      <c r="N833" s="280"/>
      <c r="O833"/>
      <c r="P833" s="280"/>
      <c r="S833"/>
      <c r="T833"/>
    </row>
    <row r="834" spans="1:20" x14ac:dyDescent="0.45">
      <c r="A834" s="285"/>
      <c r="B834" s="285"/>
      <c r="C834" s="285"/>
      <c r="D834" s="23"/>
      <c r="E834"/>
      <c r="F834"/>
      <c r="G834"/>
      <c r="H834" s="280"/>
      <c r="I834"/>
      <c r="J834" s="574"/>
      <c r="K834" s="419"/>
      <c r="L834" s="280"/>
      <c r="M834"/>
      <c r="N834" s="280"/>
      <c r="O834"/>
      <c r="P834" s="280"/>
      <c r="S834"/>
      <c r="T834"/>
    </row>
    <row r="835" spans="1:20" x14ac:dyDescent="0.45">
      <c r="A835" s="285"/>
      <c r="B835" s="285"/>
      <c r="C835" s="285"/>
      <c r="D835" s="23"/>
      <c r="E835"/>
      <c r="F835"/>
      <c r="G835"/>
      <c r="H835" s="280"/>
      <c r="I835"/>
      <c r="J835" s="574"/>
      <c r="K835" s="419"/>
      <c r="L835" s="280"/>
      <c r="M835"/>
      <c r="N835" s="280"/>
      <c r="O835"/>
      <c r="P835" s="280"/>
      <c r="S835"/>
      <c r="T835"/>
    </row>
    <row r="836" spans="1:20" x14ac:dyDescent="0.45">
      <c r="A836" s="285"/>
      <c r="B836" s="285"/>
      <c r="C836" s="285"/>
      <c r="D836" s="23"/>
      <c r="E836"/>
      <c r="F836"/>
      <c r="G836"/>
      <c r="H836" s="280"/>
      <c r="I836"/>
      <c r="J836" s="574"/>
      <c r="K836" s="419"/>
      <c r="L836" s="280"/>
      <c r="M836"/>
      <c r="N836" s="280"/>
      <c r="O836"/>
      <c r="P836" s="280"/>
      <c r="S836"/>
      <c r="T836"/>
    </row>
    <row r="837" spans="1:20" x14ac:dyDescent="0.45">
      <c r="A837" s="285"/>
      <c r="B837" s="285"/>
      <c r="C837" s="285"/>
      <c r="D837" s="23"/>
      <c r="E837"/>
      <c r="F837"/>
      <c r="G837"/>
      <c r="H837" s="280"/>
      <c r="I837"/>
      <c r="J837" s="574"/>
      <c r="K837" s="419"/>
      <c r="L837" s="280"/>
      <c r="M837"/>
      <c r="N837" s="280"/>
      <c r="O837"/>
      <c r="P837" s="280"/>
      <c r="S837"/>
      <c r="T837"/>
    </row>
    <row r="838" spans="1:20" x14ac:dyDescent="0.45">
      <c r="A838" s="285"/>
      <c r="B838" s="285"/>
      <c r="C838" s="285"/>
      <c r="D838" s="23"/>
      <c r="E838"/>
      <c r="F838"/>
      <c r="G838"/>
      <c r="H838" s="280"/>
      <c r="I838"/>
      <c r="J838" s="574"/>
      <c r="K838" s="419"/>
      <c r="L838" s="280"/>
      <c r="M838"/>
      <c r="N838" s="280"/>
      <c r="O838"/>
      <c r="P838" s="280"/>
      <c r="S838"/>
      <c r="T838"/>
    </row>
    <row r="839" spans="1:20" x14ac:dyDescent="0.45">
      <c r="A839" s="285"/>
      <c r="B839" s="285"/>
      <c r="C839" s="285"/>
      <c r="D839" s="23"/>
      <c r="E839"/>
      <c r="F839"/>
      <c r="G839"/>
      <c r="H839" s="280"/>
      <c r="I839"/>
      <c r="J839" s="574"/>
      <c r="K839" s="419"/>
      <c r="L839" s="280"/>
      <c r="M839"/>
      <c r="N839" s="280"/>
      <c r="O839"/>
      <c r="P839" s="280"/>
      <c r="S839"/>
      <c r="T839"/>
    </row>
    <row r="840" spans="1:20" x14ac:dyDescent="0.45">
      <c r="A840" s="285"/>
      <c r="B840" s="285"/>
      <c r="C840" s="285"/>
      <c r="D840" s="23"/>
      <c r="E840"/>
      <c r="F840"/>
      <c r="G840"/>
      <c r="H840" s="280"/>
      <c r="I840"/>
      <c r="J840" s="574"/>
      <c r="K840" s="419"/>
      <c r="L840" s="280"/>
      <c r="M840"/>
      <c r="N840" s="280"/>
      <c r="O840"/>
      <c r="P840" s="280"/>
      <c r="S840"/>
      <c r="T840"/>
    </row>
    <row r="841" spans="1:20" x14ac:dyDescent="0.45">
      <c r="A841" s="285"/>
      <c r="B841" s="285"/>
      <c r="C841" s="285"/>
      <c r="D841" s="23"/>
      <c r="E841"/>
      <c r="F841"/>
      <c r="G841"/>
      <c r="H841" s="280"/>
      <c r="I841"/>
      <c r="J841" s="574"/>
      <c r="K841" s="419"/>
      <c r="L841" s="280"/>
      <c r="M841"/>
      <c r="N841" s="280"/>
      <c r="O841"/>
      <c r="P841" s="280"/>
      <c r="S841"/>
      <c r="T841"/>
    </row>
    <row r="842" spans="1:20" x14ac:dyDescent="0.45">
      <c r="A842" s="285"/>
      <c r="B842" s="285"/>
      <c r="C842" s="285"/>
      <c r="D842" s="23"/>
      <c r="E842"/>
      <c r="F842"/>
      <c r="G842"/>
      <c r="H842" s="280"/>
      <c r="I842"/>
      <c r="J842" s="574"/>
      <c r="K842" s="419"/>
      <c r="L842" s="280"/>
      <c r="M842"/>
      <c r="N842" s="280"/>
      <c r="O842"/>
      <c r="P842" s="280"/>
      <c r="S842"/>
      <c r="T842"/>
    </row>
    <row r="843" spans="1:20" x14ac:dyDescent="0.45">
      <c r="A843" s="285"/>
      <c r="B843" s="285"/>
      <c r="C843" s="285"/>
      <c r="D843" s="23"/>
      <c r="E843"/>
      <c r="F843"/>
      <c r="G843"/>
      <c r="H843" s="280"/>
      <c r="I843"/>
      <c r="J843" s="574"/>
      <c r="K843" s="419"/>
      <c r="L843" s="280"/>
      <c r="M843"/>
      <c r="N843" s="280"/>
      <c r="O843"/>
      <c r="P843" s="280"/>
      <c r="S843"/>
      <c r="T843"/>
    </row>
    <row r="844" spans="1:20" x14ac:dyDescent="0.45">
      <c r="A844" s="285"/>
      <c r="B844" s="285"/>
      <c r="C844" s="285"/>
      <c r="D844" s="23"/>
      <c r="E844"/>
      <c r="F844"/>
      <c r="G844"/>
      <c r="H844" s="280"/>
      <c r="I844"/>
      <c r="J844" s="574"/>
      <c r="K844" s="419"/>
      <c r="L844" s="280"/>
      <c r="M844"/>
      <c r="N844" s="280"/>
      <c r="O844"/>
      <c r="P844" s="280"/>
      <c r="S844"/>
      <c r="T844"/>
    </row>
    <row r="845" spans="1:20" x14ac:dyDescent="0.45">
      <c r="A845" s="285"/>
      <c r="B845" s="285"/>
      <c r="C845" s="285"/>
      <c r="D845" s="23"/>
      <c r="E845"/>
      <c r="F845"/>
      <c r="G845"/>
      <c r="H845" s="280"/>
      <c r="I845"/>
      <c r="J845" s="574"/>
      <c r="K845" s="419"/>
      <c r="L845" s="280"/>
      <c r="M845"/>
      <c r="N845" s="280"/>
      <c r="O845"/>
      <c r="P845" s="280"/>
      <c r="S845"/>
      <c r="T845"/>
    </row>
    <row r="846" spans="1:20" x14ac:dyDescent="0.45">
      <c r="A846" s="285"/>
      <c r="B846" s="285"/>
      <c r="C846" s="285"/>
      <c r="D846" s="23"/>
      <c r="E846"/>
      <c r="F846"/>
      <c r="G846"/>
      <c r="H846" s="280"/>
      <c r="I846"/>
      <c r="J846" s="574"/>
      <c r="K846" s="419"/>
      <c r="L846" s="280"/>
      <c r="M846"/>
      <c r="N846" s="280"/>
      <c r="O846"/>
      <c r="P846" s="280"/>
      <c r="S846"/>
      <c r="T846"/>
    </row>
    <row r="847" spans="1:20" x14ac:dyDescent="0.45">
      <c r="A847" s="285"/>
      <c r="B847" s="285"/>
      <c r="C847" s="285"/>
      <c r="D847" s="23"/>
      <c r="E847"/>
      <c r="F847"/>
      <c r="G847"/>
      <c r="H847" s="280"/>
      <c r="I847"/>
      <c r="J847" s="574"/>
      <c r="K847" s="419"/>
      <c r="L847" s="280"/>
      <c r="M847"/>
      <c r="N847" s="280"/>
      <c r="O847"/>
      <c r="P847" s="280"/>
      <c r="S847"/>
      <c r="T847"/>
    </row>
    <row r="848" spans="1:20" x14ac:dyDescent="0.45">
      <c r="A848" s="285"/>
      <c r="B848" s="285"/>
      <c r="C848" s="285"/>
      <c r="D848" s="23"/>
      <c r="E848"/>
      <c r="F848"/>
      <c r="G848"/>
      <c r="H848" s="280"/>
      <c r="I848"/>
      <c r="J848" s="574"/>
      <c r="K848" s="419"/>
      <c r="L848" s="280"/>
      <c r="M848"/>
      <c r="N848" s="280"/>
      <c r="O848"/>
      <c r="P848" s="280"/>
      <c r="S848"/>
      <c r="T848"/>
    </row>
    <row r="849" spans="1:20" x14ac:dyDescent="0.45">
      <c r="A849" s="285"/>
      <c r="B849" s="285"/>
      <c r="C849" s="285"/>
      <c r="D849" s="23"/>
      <c r="E849"/>
      <c r="F849"/>
      <c r="G849"/>
      <c r="H849" s="280"/>
      <c r="I849"/>
      <c r="J849" s="574"/>
      <c r="K849" s="419"/>
      <c r="L849" s="280"/>
      <c r="M849"/>
      <c r="N849" s="280"/>
      <c r="O849"/>
      <c r="P849" s="280"/>
      <c r="S849"/>
      <c r="T849"/>
    </row>
    <row r="850" spans="1:20" x14ac:dyDescent="0.45">
      <c r="A850" s="285"/>
      <c r="B850" s="285"/>
      <c r="C850" s="285"/>
      <c r="D850" s="23"/>
      <c r="E850"/>
      <c r="F850"/>
      <c r="G850"/>
      <c r="H850" s="280"/>
      <c r="I850"/>
      <c r="J850" s="574"/>
      <c r="K850" s="419"/>
      <c r="L850" s="280"/>
      <c r="M850"/>
      <c r="N850" s="280"/>
      <c r="O850"/>
      <c r="P850" s="280"/>
      <c r="S850"/>
      <c r="T850"/>
    </row>
    <row r="851" spans="1:20" x14ac:dyDescent="0.45">
      <c r="A851" s="285"/>
      <c r="B851" s="285"/>
      <c r="C851" s="285"/>
      <c r="D851" s="23"/>
      <c r="E851"/>
      <c r="F851"/>
      <c r="G851"/>
      <c r="H851" s="280"/>
      <c r="I851"/>
      <c r="J851" s="574"/>
      <c r="K851" s="419"/>
      <c r="L851" s="280"/>
      <c r="M851"/>
      <c r="N851" s="280"/>
      <c r="O851"/>
      <c r="P851" s="280"/>
      <c r="S851"/>
      <c r="T851"/>
    </row>
    <row r="852" spans="1:20" x14ac:dyDescent="0.45">
      <c r="A852" s="285"/>
      <c r="B852" s="285"/>
      <c r="C852" s="285"/>
      <c r="D852" s="23"/>
      <c r="E852"/>
      <c r="F852"/>
      <c r="G852"/>
      <c r="H852" s="280"/>
      <c r="I852"/>
      <c r="J852" s="574"/>
      <c r="K852" s="419"/>
      <c r="L852" s="280"/>
      <c r="M852"/>
      <c r="N852" s="280"/>
      <c r="O852"/>
      <c r="P852" s="280"/>
      <c r="S852"/>
      <c r="T852"/>
    </row>
    <row r="853" spans="1:20" x14ac:dyDescent="0.45">
      <c r="A853" s="285"/>
      <c r="B853" s="285"/>
      <c r="C853" s="285"/>
      <c r="D853" s="23"/>
      <c r="E853"/>
      <c r="F853"/>
      <c r="G853"/>
      <c r="H853" s="280"/>
      <c r="I853"/>
      <c r="J853" s="574"/>
      <c r="K853" s="419"/>
      <c r="L853" s="280"/>
      <c r="M853"/>
      <c r="N853" s="280"/>
      <c r="O853"/>
      <c r="P853" s="280"/>
      <c r="S853"/>
      <c r="T853"/>
    </row>
    <row r="854" spans="1:20" x14ac:dyDescent="0.45">
      <c r="A854" s="285"/>
      <c r="B854" s="285"/>
      <c r="C854" s="285"/>
      <c r="D854" s="23"/>
      <c r="E854"/>
      <c r="F854"/>
      <c r="G854"/>
      <c r="H854" s="280"/>
      <c r="I854"/>
      <c r="J854" s="574"/>
      <c r="K854" s="419"/>
      <c r="L854" s="280"/>
      <c r="M854"/>
      <c r="N854" s="280"/>
      <c r="O854"/>
      <c r="P854" s="280"/>
      <c r="S854"/>
      <c r="T854"/>
    </row>
    <row r="855" spans="1:20" x14ac:dyDescent="0.45">
      <c r="A855" s="285"/>
      <c r="B855" s="285"/>
      <c r="C855" s="285"/>
      <c r="D855" s="23"/>
      <c r="E855"/>
      <c r="F855"/>
      <c r="G855"/>
      <c r="H855" s="280"/>
      <c r="I855"/>
      <c r="J855" s="574"/>
      <c r="K855" s="419"/>
      <c r="L855" s="280"/>
      <c r="M855"/>
      <c r="N855" s="280"/>
      <c r="O855"/>
      <c r="P855" s="280"/>
      <c r="S855"/>
      <c r="T855"/>
    </row>
    <row r="856" spans="1:20" x14ac:dyDescent="0.45">
      <c r="A856" s="285"/>
      <c r="B856" s="285"/>
      <c r="C856" s="285"/>
      <c r="D856" s="23"/>
      <c r="E856"/>
      <c r="F856"/>
      <c r="G856"/>
      <c r="H856" s="280"/>
      <c r="I856"/>
      <c r="J856" s="574"/>
      <c r="K856" s="419"/>
      <c r="L856" s="280"/>
      <c r="M856"/>
      <c r="N856" s="280"/>
      <c r="O856"/>
      <c r="P856" s="280"/>
      <c r="S856"/>
      <c r="T856"/>
    </row>
    <row r="857" spans="1:20" x14ac:dyDescent="0.45">
      <c r="A857" s="285"/>
      <c r="B857" s="285"/>
      <c r="C857" s="285"/>
      <c r="D857" s="23"/>
      <c r="E857"/>
      <c r="F857"/>
      <c r="G857"/>
      <c r="H857" s="280"/>
      <c r="I857"/>
      <c r="J857" s="574"/>
      <c r="K857" s="419"/>
      <c r="L857" s="280"/>
      <c r="M857"/>
      <c r="N857" s="280"/>
      <c r="O857"/>
      <c r="P857" s="280"/>
      <c r="S857"/>
      <c r="T857"/>
    </row>
    <row r="858" spans="1:20" x14ac:dyDescent="0.45">
      <c r="A858" s="285"/>
      <c r="B858" s="285"/>
      <c r="C858" s="285"/>
      <c r="D858" s="23"/>
      <c r="E858"/>
      <c r="F858"/>
      <c r="G858"/>
      <c r="H858" s="280"/>
      <c r="I858"/>
      <c r="J858" s="574"/>
      <c r="K858" s="419"/>
      <c r="L858" s="280"/>
      <c r="M858"/>
      <c r="N858" s="280"/>
      <c r="O858"/>
      <c r="P858" s="280"/>
      <c r="S858"/>
      <c r="T858"/>
    </row>
    <row r="859" spans="1:20" x14ac:dyDescent="0.45">
      <c r="A859" s="285"/>
      <c r="B859" s="285"/>
      <c r="C859" s="285"/>
      <c r="D859" s="23"/>
      <c r="E859"/>
      <c r="F859"/>
      <c r="G859"/>
      <c r="H859" s="280"/>
      <c r="I859"/>
      <c r="J859" s="574"/>
      <c r="K859" s="419"/>
      <c r="L859" s="280"/>
      <c r="M859"/>
      <c r="N859" s="280"/>
      <c r="O859"/>
      <c r="P859" s="280"/>
      <c r="S859"/>
      <c r="T859"/>
    </row>
    <row r="860" spans="1:20" x14ac:dyDescent="0.45">
      <c r="A860" s="285"/>
      <c r="B860" s="285"/>
      <c r="C860" s="285"/>
      <c r="D860" s="23"/>
      <c r="E860"/>
      <c r="F860"/>
      <c r="G860"/>
      <c r="H860" s="280"/>
      <c r="I860"/>
      <c r="J860" s="574"/>
      <c r="K860" s="419"/>
      <c r="L860" s="280"/>
      <c r="M860"/>
      <c r="N860" s="280"/>
      <c r="O860"/>
      <c r="P860" s="280"/>
      <c r="S860"/>
      <c r="T860"/>
    </row>
    <row r="861" spans="1:20" x14ac:dyDescent="0.45">
      <c r="A861" s="285"/>
      <c r="B861" s="285"/>
      <c r="C861" s="285"/>
      <c r="D861" s="23"/>
      <c r="E861"/>
      <c r="F861"/>
      <c r="G861"/>
      <c r="H861" s="280"/>
      <c r="I861"/>
      <c r="J861" s="574"/>
      <c r="K861" s="419"/>
      <c r="L861" s="280"/>
      <c r="M861"/>
      <c r="N861" s="280"/>
      <c r="O861"/>
      <c r="P861" s="280"/>
      <c r="S861"/>
      <c r="T861"/>
    </row>
    <row r="862" spans="1:20" x14ac:dyDescent="0.45">
      <c r="A862" s="285"/>
      <c r="B862" s="285"/>
      <c r="C862" s="285"/>
      <c r="D862" s="23"/>
      <c r="E862"/>
      <c r="F862"/>
      <c r="G862"/>
      <c r="H862" s="280"/>
      <c r="I862"/>
      <c r="J862" s="574"/>
      <c r="K862" s="419"/>
      <c r="L862" s="280"/>
      <c r="M862"/>
      <c r="N862" s="280"/>
      <c r="O862"/>
      <c r="P862" s="280"/>
      <c r="S862"/>
      <c r="T862"/>
    </row>
    <row r="863" spans="1:20" x14ac:dyDescent="0.45">
      <c r="A863" s="285"/>
      <c r="B863" s="285"/>
      <c r="C863" s="285"/>
      <c r="D863" s="23"/>
      <c r="E863"/>
      <c r="F863"/>
      <c r="G863"/>
      <c r="H863" s="280"/>
      <c r="I863"/>
      <c r="J863" s="574"/>
      <c r="K863" s="419"/>
      <c r="L863" s="280"/>
      <c r="M863"/>
      <c r="N863" s="280"/>
      <c r="O863"/>
      <c r="P863" s="280"/>
      <c r="S863"/>
      <c r="T863"/>
    </row>
    <row r="864" spans="1:20" x14ac:dyDescent="0.45">
      <c r="A864" s="285"/>
      <c r="B864" s="285"/>
      <c r="C864" s="285"/>
      <c r="D864" s="23"/>
      <c r="E864"/>
      <c r="F864"/>
      <c r="G864"/>
      <c r="H864" s="280"/>
      <c r="I864"/>
      <c r="J864" s="574"/>
      <c r="K864" s="419"/>
      <c r="L864" s="280"/>
      <c r="M864"/>
      <c r="N864" s="280"/>
      <c r="O864"/>
      <c r="P864" s="280"/>
      <c r="S864"/>
      <c r="T864"/>
    </row>
    <row r="865" spans="1:20" x14ac:dyDescent="0.45">
      <c r="A865" s="285"/>
      <c r="B865" s="285"/>
      <c r="C865" s="285"/>
      <c r="D865" s="23"/>
      <c r="E865"/>
      <c r="F865"/>
      <c r="G865"/>
      <c r="H865" s="280"/>
      <c r="I865"/>
      <c r="J865" s="574"/>
      <c r="K865" s="419"/>
      <c r="L865" s="280"/>
      <c r="M865"/>
      <c r="N865" s="280"/>
      <c r="O865"/>
      <c r="P865" s="280"/>
      <c r="S865"/>
      <c r="T865"/>
    </row>
    <row r="866" spans="1:20" x14ac:dyDescent="0.45">
      <c r="A866" s="285"/>
      <c r="B866" s="285"/>
      <c r="C866" s="285"/>
      <c r="D866" s="23"/>
      <c r="E866"/>
      <c r="F866"/>
      <c r="G866"/>
      <c r="H866" s="280"/>
      <c r="I866"/>
      <c r="J866" s="574"/>
      <c r="K866" s="419"/>
      <c r="L866" s="280"/>
      <c r="M866"/>
      <c r="N866" s="280"/>
      <c r="O866"/>
      <c r="P866" s="280"/>
      <c r="S866"/>
      <c r="T866"/>
    </row>
    <row r="867" spans="1:20" x14ac:dyDescent="0.45">
      <c r="A867" s="285"/>
      <c r="B867" s="285"/>
      <c r="C867" s="285"/>
      <c r="D867" s="23"/>
      <c r="E867"/>
      <c r="F867"/>
      <c r="G867"/>
      <c r="H867" s="280"/>
      <c r="I867"/>
      <c r="J867" s="574"/>
      <c r="K867" s="419"/>
      <c r="L867" s="280"/>
      <c r="M867"/>
      <c r="N867" s="280"/>
      <c r="O867"/>
      <c r="P867" s="280"/>
      <c r="S867"/>
      <c r="T867"/>
    </row>
    <row r="868" spans="1:20" x14ac:dyDescent="0.45">
      <c r="A868" s="285"/>
      <c r="B868" s="285"/>
      <c r="C868" s="285"/>
      <c r="D868" s="23"/>
      <c r="E868"/>
      <c r="F868"/>
      <c r="G868"/>
      <c r="H868" s="280"/>
      <c r="I868"/>
      <c r="J868" s="574"/>
      <c r="K868" s="419"/>
      <c r="L868" s="280"/>
      <c r="M868"/>
      <c r="N868" s="280"/>
      <c r="O868"/>
      <c r="P868" s="280"/>
      <c r="S868"/>
      <c r="T868"/>
    </row>
    <row r="869" spans="1:20" x14ac:dyDescent="0.45">
      <c r="A869" s="285"/>
      <c r="B869" s="285"/>
      <c r="C869" s="285"/>
      <c r="D869" s="23"/>
      <c r="E869"/>
      <c r="F869"/>
      <c r="G869"/>
      <c r="H869" s="280"/>
      <c r="I869"/>
      <c r="J869" s="574"/>
      <c r="K869" s="419"/>
      <c r="L869" s="280"/>
      <c r="M869"/>
      <c r="N869" s="280"/>
      <c r="O869"/>
      <c r="P869" s="280"/>
      <c r="S869"/>
      <c r="T869"/>
    </row>
    <row r="870" spans="1:20" x14ac:dyDescent="0.45">
      <c r="A870" s="285"/>
      <c r="B870" s="285"/>
      <c r="C870" s="285"/>
      <c r="D870" s="23"/>
      <c r="E870"/>
      <c r="F870"/>
      <c r="G870"/>
      <c r="H870" s="280"/>
      <c r="I870"/>
      <c r="J870" s="574"/>
      <c r="K870" s="419"/>
      <c r="L870" s="280"/>
      <c r="M870"/>
      <c r="N870" s="280"/>
      <c r="O870"/>
      <c r="P870" s="280"/>
      <c r="S870"/>
      <c r="T870"/>
    </row>
    <row r="871" spans="1:20" x14ac:dyDescent="0.45">
      <c r="A871" s="285"/>
      <c r="B871" s="285"/>
      <c r="C871" s="285"/>
      <c r="D871" s="23"/>
      <c r="E871"/>
      <c r="F871"/>
      <c r="G871"/>
      <c r="H871" s="280"/>
      <c r="I871"/>
      <c r="J871" s="574"/>
      <c r="K871" s="419"/>
      <c r="L871" s="280"/>
      <c r="M871"/>
      <c r="N871" s="280"/>
      <c r="O871"/>
      <c r="P871" s="280"/>
      <c r="S871"/>
      <c r="T871"/>
    </row>
    <row r="872" spans="1:20" x14ac:dyDescent="0.45">
      <c r="A872" s="285"/>
      <c r="B872" s="285"/>
      <c r="C872" s="285"/>
      <c r="D872" s="23"/>
      <c r="E872"/>
      <c r="F872"/>
      <c r="G872"/>
      <c r="H872" s="280"/>
      <c r="I872"/>
      <c r="J872" s="574"/>
      <c r="K872" s="419"/>
      <c r="L872" s="280"/>
      <c r="M872"/>
      <c r="N872" s="280"/>
      <c r="O872"/>
      <c r="P872" s="280"/>
      <c r="S872"/>
      <c r="T872"/>
    </row>
    <row r="873" spans="1:20" x14ac:dyDescent="0.45">
      <c r="A873" s="285"/>
      <c r="B873" s="285"/>
      <c r="C873" s="285"/>
      <c r="D873" s="23"/>
      <c r="E873"/>
      <c r="F873"/>
      <c r="G873"/>
      <c r="H873" s="280"/>
      <c r="I873"/>
      <c r="J873" s="574"/>
      <c r="K873" s="419"/>
      <c r="L873" s="280"/>
      <c r="M873"/>
      <c r="N873" s="280"/>
      <c r="O873"/>
      <c r="P873" s="280"/>
      <c r="S873"/>
      <c r="T873"/>
    </row>
    <row r="874" spans="1:20" x14ac:dyDescent="0.45">
      <c r="A874" s="285"/>
      <c r="B874" s="285"/>
      <c r="C874" s="285"/>
      <c r="D874" s="23"/>
      <c r="E874"/>
      <c r="F874"/>
      <c r="G874"/>
      <c r="H874" s="280"/>
      <c r="I874"/>
      <c r="J874" s="574"/>
      <c r="K874" s="419"/>
      <c r="L874" s="280"/>
      <c r="M874"/>
      <c r="N874" s="280"/>
      <c r="O874"/>
      <c r="P874" s="280"/>
      <c r="S874"/>
      <c r="T874"/>
    </row>
    <row r="875" spans="1:20" x14ac:dyDescent="0.45">
      <c r="A875" s="285"/>
      <c r="B875" s="285"/>
      <c r="C875" s="285"/>
      <c r="D875" s="23"/>
      <c r="E875"/>
      <c r="F875"/>
      <c r="G875"/>
      <c r="H875" s="280"/>
      <c r="I875"/>
      <c r="J875" s="574"/>
      <c r="K875" s="419"/>
      <c r="L875" s="280"/>
      <c r="M875"/>
      <c r="N875" s="280"/>
      <c r="O875"/>
      <c r="P875" s="280"/>
      <c r="S875"/>
      <c r="T875"/>
    </row>
    <row r="876" spans="1:20" x14ac:dyDescent="0.45">
      <c r="A876" s="285"/>
      <c r="B876" s="285"/>
      <c r="C876" s="285"/>
      <c r="D876" s="23"/>
      <c r="E876"/>
      <c r="F876"/>
      <c r="G876"/>
      <c r="H876" s="280"/>
      <c r="I876"/>
      <c r="J876" s="574"/>
      <c r="K876" s="419"/>
      <c r="L876" s="280"/>
      <c r="M876"/>
      <c r="N876" s="280"/>
      <c r="O876"/>
      <c r="P876" s="280"/>
      <c r="S876"/>
      <c r="T876"/>
    </row>
    <row r="877" spans="1:20" x14ac:dyDescent="0.45">
      <c r="A877" s="285"/>
      <c r="B877" s="285"/>
      <c r="C877" s="285"/>
      <c r="D877" s="23"/>
      <c r="E877"/>
      <c r="F877"/>
      <c r="G877"/>
      <c r="H877" s="280"/>
      <c r="I877"/>
      <c r="J877" s="574"/>
      <c r="K877" s="419"/>
      <c r="L877" s="280"/>
      <c r="M877"/>
      <c r="N877" s="280"/>
      <c r="O877"/>
      <c r="P877" s="280"/>
      <c r="S877"/>
      <c r="T877"/>
    </row>
    <row r="878" spans="1:20" x14ac:dyDescent="0.45">
      <c r="A878" s="285"/>
      <c r="B878" s="285"/>
      <c r="C878" s="285"/>
      <c r="D878" s="23"/>
      <c r="E878"/>
      <c r="F878"/>
      <c r="G878"/>
      <c r="H878" s="280"/>
      <c r="I878"/>
      <c r="J878" s="574"/>
      <c r="K878" s="419"/>
      <c r="L878" s="280"/>
      <c r="M878"/>
      <c r="N878" s="280"/>
      <c r="O878"/>
      <c r="P878" s="280"/>
      <c r="S878"/>
      <c r="T878"/>
    </row>
    <row r="879" spans="1:20" x14ac:dyDescent="0.45">
      <c r="A879" s="285"/>
      <c r="B879" s="285"/>
      <c r="C879" s="285"/>
      <c r="D879" s="23"/>
      <c r="E879"/>
      <c r="F879"/>
      <c r="G879"/>
      <c r="H879" s="280"/>
      <c r="I879"/>
      <c r="J879" s="574"/>
      <c r="K879" s="419"/>
      <c r="L879" s="280"/>
      <c r="M879"/>
      <c r="N879" s="280"/>
      <c r="O879"/>
      <c r="P879" s="280"/>
      <c r="S879"/>
      <c r="T879"/>
    </row>
    <row r="880" spans="1:20" x14ac:dyDescent="0.45">
      <c r="A880" s="285"/>
      <c r="B880" s="285"/>
      <c r="C880" s="285"/>
      <c r="D880" s="23"/>
      <c r="E880"/>
      <c r="F880"/>
      <c r="G880"/>
      <c r="H880" s="280"/>
      <c r="I880"/>
      <c r="J880" s="574"/>
      <c r="K880" s="419"/>
      <c r="L880" s="280"/>
      <c r="M880"/>
      <c r="N880" s="280"/>
      <c r="O880"/>
      <c r="P880" s="280"/>
      <c r="S880"/>
      <c r="T880"/>
    </row>
    <row r="881" spans="1:20" x14ac:dyDescent="0.45">
      <c r="A881" s="285"/>
      <c r="B881" s="285"/>
      <c r="C881" s="285"/>
      <c r="D881" s="23"/>
      <c r="E881"/>
      <c r="F881"/>
      <c r="G881"/>
      <c r="H881" s="280"/>
      <c r="I881"/>
      <c r="J881" s="574"/>
      <c r="K881" s="419"/>
      <c r="L881" s="280"/>
      <c r="M881"/>
      <c r="N881" s="280"/>
      <c r="O881"/>
      <c r="P881" s="280"/>
      <c r="S881"/>
      <c r="T881"/>
    </row>
    <row r="882" spans="1:20" x14ac:dyDescent="0.45">
      <c r="A882" s="285"/>
      <c r="B882" s="285"/>
      <c r="C882" s="285"/>
      <c r="D882" s="23"/>
      <c r="E882"/>
      <c r="F882"/>
      <c r="G882"/>
      <c r="H882" s="280"/>
      <c r="I882"/>
      <c r="J882" s="574"/>
      <c r="K882" s="419"/>
      <c r="L882" s="280"/>
      <c r="M882"/>
      <c r="N882" s="280"/>
      <c r="O882"/>
      <c r="P882" s="280"/>
      <c r="S882"/>
      <c r="T882"/>
    </row>
    <row r="883" spans="1:20" x14ac:dyDescent="0.45">
      <c r="A883" s="285"/>
      <c r="B883" s="285"/>
      <c r="C883" s="285"/>
      <c r="D883" s="23"/>
      <c r="E883"/>
      <c r="F883"/>
      <c r="G883"/>
      <c r="H883" s="280"/>
      <c r="I883"/>
      <c r="J883" s="574"/>
      <c r="K883" s="419"/>
      <c r="L883" s="280"/>
      <c r="M883"/>
      <c r="N883" s="280"/>
      <c r="O883"/>
      <c r="P883" s="280"/>
      <c r="S883"/>
      <c r="T883"/>
    </row>
    <row r="884" spans="1:20" x14ac:dyDescent="0.45">
      <c r="A884" s="285"/>
      <c r="B884" s="285"/>
      <c r="C884" s="285"/>
      <c r="D884" s="23"/>
      <c r="E884"/>
      <c r="F884"/>
      <c r="G884"/>
      <c r="H884" s="280"/>
      <c r="I884"/>
      <c r="J884" s="574"/>
      <c r="K884" s="419"/>
      <c r="L884" s="280"/>
      <c r="M884"/>
      <c r="N884" s="280"/>
      <c r="O884"/>
      <c r="P884" s="280"/>
      <c r="S884"/>
      <c r="T884"/>
    </row>
    <row r="885" spans="1:20" x14ac:dyDescent="0.45">
      <c r="A885" s="285"/>
      <c r="B885" s="285"/>
      <c r="C885" s="285"/>
      <c r="D885" s="23"/>
      <c r="E885"/>
      <c r="F885"/>
      <c r="G885"/>
      <c r="H885" s="280"/>
      <c r="I885"/>
      <c r="J885" s="574"/>
      <c r="K885" s="419"/>
      <c r="L885" s="280"/>
      <c r="M885"/>
      <c r="N885" s="280"/>
      <c r="O885"/>
      <c r="P885" s="280"/>
      <c r="S885"/>
      <c r="T885"/>
    </row>
    <row r="886" spans="1:20" x14ac:dyDescent="0.45">
      <c r="A886" s="285"/>
      <c r="B886" s="285"/>
      <c r="C886" s="285"/>
      <c r="D886" s="23"/>
      <c r="E886"/>
      <c r="F886"/>
      <c r="G886"/>
      <c r="H886" s="280"/>
      <c r="I886"/>
      <c r="J886" s="574"/>
      <c r="K886" s="419"/>
      <c r="L886" s="280"/>
      <c r="M886"/>
      <c r="N886" s="280"/>
      <c r="O886"/>
      <c r="P886" s="280"/>
      <c r="S886"/>
      <c r="T886"/>
    </row>
    <row r="887" spans="1:20" x14ac:dyDescent="0.45">
      <c r="A887" s="285"/>
      <c r="B887" s="285"/>
      <c r="C887" s="285"/>
      <c r="D887" s="23"/>
      <c r="E887"/>
      <c r="F887"/>
      <c r="G887"/>
      <c r="H887" s="280"/>
      <c r="I887"/>
      <c r="J887" s="574"/>
      <c r="K887" s="419"/>
      <c r="L887" s="280"/>
      <c r="M887"/>
      <c r="N887" s="280"/>
      <c r="O887"/>
      <c r="P887" s="280"/>
      <c r="S887"/>
      <c r="T887"/>
    </row>
    <row r="888" spans="1:20" x14ac:dyDescent="0.45">
      <c r="A888" s="285"/>
      <c r="B888" s="285"/>
      <c r="C888" s="285"/>
      <c r="D888" s="23"/>
      <c r="E888"/>
      <c r="F888"/>
      <c r="G888"/>
      <c r="H888" s="280"/>
      <c r="I888"/>
      <c r="J888" s="574"/>
      <c r="K888" s="419"/>
      <c r="L888" s="280"/>
      <c r="M888"/>
      <c r="N888" s="280"/>
      <c r="O888"/>
      <c r="P888" s="280"/>
      <c r="S888"/>
      <c r="T888"/>
    </row>
    <row r="889" spans="1:20" x14ac:dyDescent="0.45">
      <c r="A889" s="285"/>
      <c r="B889" s="285"/>
      <c r="C889" s="285"/>
      <c r="D889" s="23"/>
      <c r="E889"/>
      <c r="F889"/>
      <c r="G889"/>
      <c r="H889" s="280"/>
      <c r="I889"/>
      <c r="J889" s="574"/>
      <c r="K889" s="419"/>
      <c r="L889" s="280"/>
      <c r="M889"/>
      <c r="N889" s="280"/>
      <c r="O889"/>
      <c r="P889" s="280"/>
      <c r="S889"/>
      <c r="T889"/>
    </row>
    <row r="890" spans="1:20" x14ac:dyDescent="0.45">
      <c r="A890" s="285"/>
      <c r="B890" s="285"/>
      <c r="C890" s="285"/>
      <c r="D890" s="23"/>
      <c r="E890"/>
      <c r="F890"/>
      <c r="G890"/>
      <c r="H890" s="280"/>
      <c r="I890"/>
      <c r="J890" s="574"/>
      <c r="K890" s="419"/>
      <c r="L890" s="280"/>
      <c r="M890"/>
      <c r="N890" s="280"/>
      <c r="O890"/>
      <c r="P890" s="280"/>
      <c r="S890"/>
      <c r="T890"/>
    </row>
    <row r="891" spans="1:20" x14ac:dyDescent="0.45">
      <c r="A891" s="285"/>
      <c r="B891" s="285"/>
      <c r="C891" s="285"/>
      <c r="D891" s="23"/>
      <c r="E891"/>
      <c r="F891"/>
      <c r="G891"/>
      <c r="H891" s="280"/>
      <c r="I891"/>
      <c r="J891" s="574"/>
      <c r="K891" s="419"/>
      <c r="L891" s="280"/>
      <c r="M891"/>
      <c r="N891" s="280"/>
      <c r="O891"/>
      <c r="P891" s="280"/>
      <c r="S891"/>
      <c r="T891"/>
    </row>
    <row r="892" spans="1:20" x14ac:dyDescent="0.45">
      <c r="A892" s="285"/>
      <c r="B892" s="285"/>
      <c r="C892" s="285"/>
      <c r="D892" s="23"/>
      <c r="E892"/>
      <c r="F892"/>
      <c r="G892"/>
      <c r="H892" s="280"/>
      <c r="I892"/>
      <c r="J892" s="574"/>
      <c r="K892" s="419"/>
      <c r="L892" s="280"/>
      <c r="M892"/>
      <c r="N892" s="280"/>
      <c r="O892"/>
      <c r="P892" s="280"/>
      <c r="S892"/>
      <c r="T892"/>
    </row>
    <row r="893" spans="1:20" x14ac:dyDescent="0.45">
      <c r="A893" s="285"/>
      <c r="B893" s="285"/>
      <c r="C893" s="285"/>
      <c r="D893" s="23"/>
      <c r="E893"/>
      <c r="F893"/>
      <c r="G893"/>
      <c r="H893" s="280"/>
      <c r="I893"/>
      <c r="J893" s="574"/>
      <c r="K893" s="419"/>
      <c r="L893" s="280"/>
      <c r="M893"/>
      <c r="N893" s="280"/>
      <c r="O893"/>
      <c r="P893" s="280"/>
      <c r="S893"/>
      <c r="T893"/>
    </row>
    <row r="894" spans="1:20" x14ac:dyDescent="0.45">
      <c r="A894" s="285"/>
      <c r="B894" s="285"/>
      <c r="C894" s="285"/>
      <c r="D894" s="23"/>
      <c r="E894"/>
      <c r="F894"/>
      <c r="G894"/>
      <c r="H894" s="280"/>
      <c r="I894"/>
      <c r="J894" s="574"/>
      <c r="K894" s="419"/>
      <c r="L894" s="280"/>
      <c r="M894"/>
      <c r="N894" s="280"/>
      <c r="O894"/>
      <c r="P894" s="280"/>
      <c r="S894"/>
      <c r="T894"/>
    </row>
    <row r="895" spans="1:20" x14ac:dyDescent="0.45">
      <c r="A895" s="285"/>
      <c r="B895" s="285"/>
      <c r="C895" s="285"/>
      <c r="D895" s="23"/>
      <c r="E895"/>
      <c r="F895"/>
      <c r="G895"/>
      <c r="H895" s="280"/>
      <c r="I895"/>
      <c r="J895" s="574"/>
      <c r="K895" s="419"/>
      <c r="L895" s="280"/>
      <c r="M895"/>
      <c r="N895" s="280"/>
      <c r="O895"/>
      <c r="P895" s="280"/>
      <c r="S895"/>
      <c r="T895"/>
    </row>
    <row r="896" spans="1:20" x14ac:dyDescent="0.45">
      <c r="A896" s="285"/>
      <c r="B896" s="285"/>
      <c r="C896" s="285"/>
      <c r="D896" s="23"/>
      <c r="E896"/>
      <c r="F896"/>
      <c r="G896"/>
      <c r="H896" s="280"/>
      <c r="I896"/>
      <c r="J896" s="574"/>
      <c r="K896" s="419"/>
      <c r="L896" s="280"/>
      <c r="M896"/>
      <c r="N896" s="280"/>
      <c r="O896"/>
      <c r="P896" s="280"/>
      <c r="S896"/>
      <c r="T896"/>
    </row>
    <row r="897" spans="1:20" x14ac:dyDescent="0.45">
      <c r="A897" s="285"/>
      <c r="B897" s="285"/>
      <c r="C897" s="285"/>
      <c r="D897" s="23"/>
      <c r="E897"/>
      <c r="F897"/>
      <c r="G897"/>
      <c r="H897" s="280"/>
      <c r="I897"/>
      <c r="J897" s="574"/>
      <c r="K897" s="419"/>
      <c r="L897" s="280"/>
      <c r="M897"/>
      <c r="N897" s="280"/>
      <c r="O897"/>
      <c r="P897" s="280"/>
      <c r="S897"/>
      <c r="T897"/>
    </row>
    <row r="898" spans="1:20" x14ac:dyDescent="0.45">
      <c r="A898" s="285"/>
      <c r="B898" s="285"/>
      <c r="C898" s="285"/>
      <c r="D898" s="23"/>
      <c r="E898"/>
      <c r="F898"/>
      <c r="G898"/>
      <c r="H898" s="280"/>
      <c r="I898"/>
      <c r="J898" s="574"/>
      <c r="K898" s="419"/>
      <c r="L898" s="280"/>
      <c r="M898"/>
      <c r="N898" s="280"/>
      <c r="O898"/>
      <c r="P898" s="280"/>
      <c r="S898"/>
      <c r="T898"/>
    </row>
    <row r="899" spans="1:20" x14ac:dyDescent="0.45">
      <c r="A899" s="285"/>
      <c r="B899" s="285"/>
      <c r="C899" s="285"/>
      <c r="D899" s="23"/>
      <c r="E899"/>
      <c r="F899"/>
      <c r="G899"/>
      <c r="H899" s="280"/>
      <c r="I899"/>
      <c r="J899" s="574"/>
      <c r="K899" s="419"/>
      <c r="L899" s="280"/>
      <c r="M899"/>
      <c r="N899" s="280"/>
      <c r="O899"/>
      <c r="P899" s="280"/>
      <c r="S899"/>
      <c r="T899"/>
    </row>
    <row r="900" spans="1:20" x14ac:dyDescent="0.45">
      <c r="A900" s="285"/>
      <c r="B900" s="285"/>
      <c r="C900" s="285"/>
      <c r="D900" s="23"/>
      <c r="E900"/>
      <c r="F900"/>
      <c r="G900"/>
      <c r="H900" s="280"/>
      <c r="I900"/>
      <c r="J900" s="574"/>
      <c r="K900" s="419"/>
      <c r="L900" s="280"/>
      <c r="M900"/>
      <c r="N900" s="280"/>
      <c r="O900"/>
      <c r="P900" s="280"/>
      <c r="S900"/>
      <c r="T900"/>
    </row>
    <row r="901" spans="1:20" x14ac:dyDescent="0.45">
      <c r="A901" s="285"/>
      <c r="B901" s="285"/>
      <c r="C901" s="285"/>
      <c r="D901" s="23"/>
      <c r="E901"/>
      <c r="F901"/>
      <c r="G901"/>
      <c r="H901" s="280"/>
      <c r="I901"/>
      <c r="J901" s="574"/>
      <c r="K901" s="419"/>
      <c r="L901" s="280"/>
      <c r="M901"/>
      <c r="N901" s="280"/>
      <c r="O901"/>
      <c r="P901" s="280"/>
      <c r="S901"/>
      <c r="T901"/>
    </row>
    <row r="902" spans="1:20" x14ac:dyDescent="0.45">
      <c r="A902" s="285"/>
      <c r="B902" s="285"/>
      <c r="C902" s="285"/>
      <c r="D902" s="23"/>
      <c r="E902"/>
      <c r="F902"/>
      <c r="G902"/>
      <c r="H902" s="280"/>
      <c r="I902"/>
      <c r="J902" s="574"/>
      <c r="K902" s="419"/>
      <c r="L902" s="280"/>
      <c r="M902"/>
      <c r="N902" s="280"/>
      <c r="O902"/>
      <c r="P902" s="280"/>
      <c r="S902"/>
      <c r="T902"/>
    </row>
    <row r="903" spans="1:20" x14ac:dyDescent="0.45">
      <c r="A903" s="285"/>
      <c r="B903" s="285"/>
      <c r="C903" s="285"/>
      <c r="D903" s="23"/>
      <c r="E903"/>
      <c r="F903"/>
      <c r="G903"/>
      <c r="H903" s="280"/>
      <c r="I903"/>
      <c r="J903" s="574"/>
      <c r="K903" s="419"/>
      <c r="L903" s="280"/>
      <c r="M903"/>
      <c r="N903" s="280"/>
      <c r="O903"/>
      <c r="P903" s="280"/>
      <c r="S903"/>
      <c r="T903"/>
    </row>
    <row r="904" spans="1:20" x14ac:dyDescent="0.45">
      <c r="A904" s="285"/>
      <c r="B904" s="285"/>
      <c r="C904" s="285"/>
      <c r="D904" s="23"/>
      <c r="E904"/>
      <c r="F904"/>
      <c r="G904"/>
      <c r="H904" s="280"/>
      <c r="I904"/>
      <c r="J904" s="574"/>
      <c r="K904" s="419"/>
      <c r="L904" s="280"/>
      <c r="M904"/>
      <c r="N904" s="280"/>
      <c r="O904"/>
      <c r="P904" s="280"/>
      <c r="S904"/>
      <c r="T904"/>
    </row>
    <row r="905" spans="1:20" x14ac:dyDescent="0.45">
      <c r="A905" s="285"/>
      <c r="B905" s="285"/>
      <c r="C905" s="285"/>
      <c r="D905" s="23"/>
      <c r="E905"/>
      <c r="F905"/>
      <c r="G905"/>
      <c r="H905" s="280"/>
      <c r="I905"/>
      <c r="J905" s="574"/>
      <c r="K905" s="419"/>
      <c r="L905" s="280"/>
      <c r="M905"/>
      <c r="N905" s="280"/>
      <c r="O905"/>
      <c r="P905" s="280"/>
      <c r="S905"/>
      <c r="T905"/>
    </row>
    <row r="906" spans="1:20" x14ac:dyDescent="0.45">
      <c r="A906" s="285"/>
      <c r="B906" s="285"/>
      <c r="C906" s="285"/>
      <c r="D906" s="23"/>
      <c r="E906"/>
      <c r="F906"/>
      <c r="G906"/>
      <c r="H906" s="280"/>
      <c r="I906"/>
      <c r="J906" s="574"/>
      <c r="K906" s="419"/>
      <c r="L906" s="280"/>
      <c r="M906"/>
      <c r="N906" s="280"/>
      <c r="O906"/>
      <c r="P906" s="280"/>
      <c r="S906"/>
      <c r="T906"/>
    </row>
    <row r="907" spans="1:20" x14ac:dyDescent="0.45">
      <c r="A907" s="285"/>
      <c r="B907" s="285"/>
      <c r="C907" s="285"/>
      <c r="D907" s="23"/>
      <c r="E907"/>
      <c r="F907"/>
      <c r="G907"/>
      <c r="H907" s="280"/>
      <c r="I907"/>
      <c r="J907" s="574"/>
      <c r="K907" s="419"/>
      <c r="L907" s="280"/>
      <c r="M907"/>
      <c r="N907" s="280"/>
      <c r="O907"/>
      <c r="P907" s="280"/>
      <c r="S907"/>
      <c r="T907"/>
    </row>
    <row r="908" spans="1:20" x14ac:dyDescent="0.45">
      <c r="A908" s="285"/>
      <c r="B908" s="285"/>
      <c r="C908" s="285"/>
      <c r="D908" s="23"/>
      <c r="E908"/>
      <c r="F908"/>
      <c r="G908"/>
      <c r="H908" s="280"/>
      <c r="I908"/>
      <c r="J908" s="574"/>
      <c r="K908" s="419"/>
      <c r="L908" s="280"/>
      <c r="M908"/>
      <c r="N908" s="280"/>
      <c r="O908"/>
      <c r="P908" s="280"/>
      <c r="S908"/>
      <c r="T908"/>
    </row>
    <row r="909" spans="1:20" x14ac:dyDescent="0.45">
      <c r="A909" s="285"/>
      <c r="B909" s="285"/>
      <c r="C909" s="285"/>
      <c r="D909" s="23"/>
      <c r="E909"/>
      <c r="F909"/>
      <c r="G909"/>
      <c r="H909" s="280"/>
      <c r="I909"/>
      <c r="J909" s="574"/>
      <c r="K909" s="419"/>
      <c r="L909" s="280"/>
      <c r="M909"/>
      <c r="N909" s="280"/>
      <c r="O909"/>
      <c r="P909" s="280"/>
      <c r="S909"/>
      <c r="T909"/>
    </row>
    <row r="910" spans="1:20" x14ac:dyDescent="0.45">
      <c r="A910" s="285"/>
      <c r="B910" s="285"/>
      <c r="C910" s="285"/>
      <c r="D910" s="23"/>
      <c r="E910"/>
      <c r="F910"/>
      <c r="G910"/>
      <c r="H910" s="280"/>
      <c r="I910"/>
      <c r="J910" s="574"/>
      <c r="K910" s="419"/>
      <c r="L910" s="280"/>
      <c r="M910"/>
      <c r="N910" s="280"/>
      <c r="O910"/>
      <c r="P910" s="280"/>
      <c r="S910"/>
      <c r="T910"/>
    </row>
    <row r="911" spans="1:20" x14ac:dyDescent="0.45">
      <c r="A911" s="285"/>
      <c r="B911" s="285"/>
      <c r="C911" s="285"/>
      <c r="D911" s="23"/>
      <c r="E911"/>
      <c r="F911"/>
      <c r="G911"/>
      <c r="H911" s="280"/>
      <c r="I911"/>
      <c r="J911" s="574"/>
      <c r="K911" s="419"/>
      <c r="L911" s="280"/>
      <c r="M911"/>
      <c r="N911" s="280"/>
      <c r="O911"/>
      <c r="P911" s="280"/>
      <c r="S911"/>
      <c r="T911"/>
    </row>
    <row r="912" spans="1:20" x14ac:dyDescent="0.45">
      <c r="A912" s="285"/>
      <c r="B912" s="285"/>
      <c r="C912" s="285"/>
      <c r="D912" s="23"/>
      <c r="E912"/>
      <c r="F912"/>
      <c r="G912"/>
      <c r="H912" s="280"/>
      <c r="I912"/>
      <c r="J912" s="574"/>
      <c r="K912" s="419"/>
      <c r="L912" s="280"/>
      <c r="M912"/>
      <c r="N912" s="280"/>
      <c r="O912"/>
      <c r="P912" s="280"/>
      <c r="S912"/>
      <c r="T912"/>
    </row>
    <row r="913" spans="1:20" x14ac:dyDescent="0.45">
      <c r="A913" s="285"/>
      <c r="B913" s="285"/>
      <c r="C913" s="285"/>
      <c r="D913" s="23"/>
      <c r="E913"/>
      <c r="F913"/>
      <c r="G913"/>
      <c r="H913" s="280"/>
      <c r="I913"/>
      <c r="J913" s="574"/>
      <c r="K913" s="419"/>
      <c r="L913" s="280"/>
      <c r="M913"/>
      <c r="N913" s="280"/>
      <c r="O913"/>
      <c r="P913" s="280"/>
      <c r="S913"/>
      <c r="T913"/>
    </row>
    <row r="914" spans="1:20" x14ac:dyDescent="0.45">
      <c r="A914" s="285"/>
      <c r="B914" s="285"/>
      <c r="C914" s="285"/>
      <c r="D914" s="23"/>
      <c r="E914"/>
      <c r="F914"/>
      <c r="G914"/>
      <c r="H914" s="280"/>
      <c r="I914"/>
      <c r="J914" s="574"/>
      <c r="K914" s="419"/>
      <c r="L914" s="280"/>
      <c r="M914"/>
      <c r="N914" s="280"/>
      <c r="O914"/>
      <c r="P914" s="280"/>
      <c r="S914"/>
      <c r="T914"/>
    </row>
    <row r="915" spans="1:20" x14ac:dyDescent="0.45">
      <c r="A915" s="285"/>
      <c r="B915" s="285"/>
      <c r="C915" s="285"/>
      <c r="D915" s="23"/>
      <c r="E915"/>
      <c r="F915"/>
      <c r="G915"/>
      <c r="H915" s="280"/>
      <c r="I915"/>
      <c r="J915" s="574"/>
      <c r="K915" s="419"/>
      <c r="L915" s="280"/>
      <c r="M915"/>
      <c r="N915" s="280"/>
      <c r="O915"/>
      <c r="P915" s="280"/>
      <c r="S915"/>
      <c r="T915"/>
    </row>
    <row r="916" spans="1:20" x14ac:dyDescent="0.45">
      <c r="A916" s="285"/>
      <c r="B916" s="285"/>
      <c r="C916" s="285"/>
      <c r="D916" s="23"/>
      <c r="E916"/>
      <c r="F916"/>
      <c r="G916"/>
      <c r="H916" s="280"/>
      <c r="I916"/>
      <c r="J916" s="574"/>
      <c r="K916" s="419"/>
      <c r="L916" s="280"/>
      <c r="M916"/>
      <c r="N916" s="280"/>
      <c r="O916"/>
      <c r="P916" s="280"/>
      <c r="S916"/>
      <c r="T916"/>
    </row>
    <row r="917" spans="1:20" x14ac:dyDescent="0.45">
      <c r="A917" s="285"/>
      <c r="B917" s="285"/>
      <c r="C917" s="285"/>
      <c r="D917" s="23"/>
      <c r="E917"/>
      <c r="F917"/>
      <c r="G917"/>
      <c r="H917" s="280"/>
      <c r="I917"/>
      <c r="J917" s="574"/>
      <c r="K917" s="419"/>
      <c r="L917" s="280"/>
      <c r="M917"/>
      <c r="N917" s="280"/>
      <c r="O917"/>
      <c r="P917" s="280"/>
      <c r="S917"/>
      <c r="T917"/>
    </row>
    <row r="918" spans="1:20" x14ac:dyDescent="0.45">
      <c r="A918" s="285"/>
      <c r="B918" s="285"/>
      <c r="C918" s="285"/>
      <c r="D918" s="23"/>
      <c r="E918"/>
      <c r="F918"/>
      <c r="G918"/>
      <c r="H918" s="280"/>
      <c r="I918"/>
      <c r="J918" s="574"/>
      <c r="K918" s="419"/>
      <c r="L918" s="280"/>
      <c r="M918"/>
      <c r="N918" s="280"/>
      <c r="O918"/>
      <c r="P918" s="280"/>
      <c r="S918"/>
      <c r="T918"/>
    </row>
    <row r="919" spans="1:20" x14ac:dyDescent="0.45">
      <c r="A919" s="285"/>
      <c r="B919" s="285"/>
      <c r="C919" s="285"/>
      <c r="D919" s="23"/>
      <c r="E919"/>
      <c r="F919"/>
      <c r="G919"/>
      <c r="H919" s="280"/>
      <c r="I919"/>
      <c r="J919" s="574"/>
      <c r="K919" s="419"/>
      <c r="L919" s="280"/>
      <c r="M919"/>
      <c r="N919" s="280"/>
      <c r="O919"/>
      <c r="P919" s="280"/>
      <c r="S919"/>
      <c r="T919"/>
    </row>
    <row r="920" spans="1:20" x14ac:dyDescent="0.45">
      <c r="A920" s="285"/>
      <c r="B920" s="285"/>
      <c r="C920" s="285"/>
      <c r="D920" s="23"/>
      <c r="E920"/>
      <c r="F920"/>
      <c r="G920"/>
      <c r="H920" s="280"/>
      <c r="I920"/>
      <c r="J920" s="574"/>
      <c r="K920" s="419"/>
      <c r="L920" s="280"/>
      <c r="M920"/>
      <c r="N920" s="280"/>
      <c r="O920"/>
      <c r="P920" s="280"/>
      <c r="S920"/>
      <c r="T920"/>
    </row>
    <row r="921" spans="1:20" x14ac:dyDescent="0.45">
      <c r="A921" s="285"/>
      <c r="B921" s="285"/>
      <c r="C921" s="285"/>
      <c r="D921" s="23"/>
      <c r="E921"/>
      <c r="F921"/>
      <c r="G921"/>
      <c r="H921" s="280"/>
      <c r="I921"/>
      <c r="J921" s="574"/>
      <c r="K921" s="419"/>
      <c r="L921" s="280"/>
      <c r="M921"/>
      <c r="N921" s="280"/>
      <c r="O921"/>
      <c r="P921" s="280"/>
      <c r="S921"/>
      <c r="T921"/>
    </row>
    <row r="922" spans="1:20" x14ac:dyDescent="0.45">
      <c r="A922" s="285"/>
      <c r="B922" s="285"/>
      <c r="C922" s="285"/>
      <c r="D922" s="23"/>
      <c r="E922"/>
      <c r="F922"/>
      <c r="G922"/>
      <c r="H922" s="280"/>
      <c r="I922"/>
      <c r="J922" s="574"/>
      <c r="K922" s="419"/>
      <c r="L922" s="280"/>
      <c r="M922"/>
      <c r="N922" s="280"/>
      <c r="O922"/>
      <c r="P922" s="280"/>
      <c r="S922"/>
      <c r="T922"/>
    </row>
    <row r="923" spans="1:20" x14ac:dyDescent="0.45">
      <c r="A923" s="285"/>
      <c r="B923" s="285"/>
      <c r="C923" s="285"/>
      <c r="D923" s="23"/>
      <c r="E923"/>
      <c r="F923"/>
      <c r="G923"/>
      <c r="H923" s="280"/>
      <c r="I923"/>
      <c r="J923" s="574"/>
      <c r="K923" s="419"/>
      <c r="L923" s="280"/>
      <c r="M923"/>
      <c r="N923" s="280"/>
      <c r="O923"/>
      <c r="P923" s="280"/>
      <c r="S923"/>
      <c r="T923"/>
    </row>
    <row r="924" spans="1:20" x14ac:dyDescent="0.45">
      <c r="A924" s="285"/>
      <c r="B924" s="285"/>
      <c r="C924" s="285"/>
      <c r="D924" s="23"/>
      <c r="E924"/>
      <c r="F924"/>
      <c r="G924"/>
      <c r="H924" s="280"/>
      <c r="I924"/>
      <c r="J924" s="574"/>
      <c r="K924" s="419"/>
      <c r="L924" s="280"/>
      <c r="M924"/>
      <c r="N924" s="280"/>
      <c r="O924"/>
      <c r="P924" s="280"/>
      <c r="S924"/>
      <c r="T924"/>
    </row>
    <row r="925" spans="1:20" x14ac:dyDescent="0.45">
      <c r="A925" s="285"/>
      <c r="B925" s="285"/>
      <c r="C925" s="285"/>
      <c r="D925" s="23"/>
      <c r="E925"/>
      <c r="F925"/>
      <c r="G925"/>
      <c r="H925" s="280"/>
      <c r="I925"/>
      <c r="J925" s="574"/>
      <c r="K925" s="419"/>
      <c r="L925" s="280"/>
      <c r="M925"/>
      <c r="N925" s="280"/>
      <c r="O925"/>
      <c r="P925" s="280"/>
      <c r="S925"/>
      <c r="T925"/>
    </row>
    <row r="926" spans="1:20" x14ac:dyDescent="0.45">
      <c r="A926" s="285"/>
      <c r="B926" s="285"/>
      <c r="C926" s="285"/>
      <c r="D926" s="23"/>
      <c r="E926"/>
      <c r="F926"/>
      <c r="G926"/>
      <c r="H926" s="280"/>
      <c r="I926"/>
      <c r="J926" s="574"/>
      <c r="K926" s="419"/>
      <c r="L926" s="280"/>
      <c r="M926"/>
      <c r="N926" s="280"/>
      <c r="O926"/>
      <c r="P926" s="280"/>
      <c r="S926"/>
      <c r="T926"/>
    </row>
    <row r="927" spans="1:20" x14ac:dyDescent="0.45">
      <c r="A927" s="285"/>
      <c r="B927" s="285"/>
      <c r="C927" s="285"/>
      <c r="D927" s="23"/>
      <c r="E927"/>
      <c r="F927"/>
      <c r="G927"/>
      <c r="H927" s="280"/>
      <c r="I927"/>
      <c r="J927" s="574"/>
      <c r="K927" s="419"/>
      <c r="L927" s="280"/>
      <c r="M927"/>
      <c r="N927" s="280"/>
      <c r="O927"/>
      <c r="P927" s="280"/>
      <c r="S927"/>
      <c r="T927"/>
    </row>
    <row r="928" spans="1:20" x14ac:dyDescent="0.45">
      <c r="A928" s="285"/>
      <c r="B928" s="285"/>
      <c r="C928" s="285"/>
      <c r="D928" s="23"/>
      <c r="E928"/>
      <c r="F928"/>
      <c r="G928"/>
      <c r="H928" s="280"/>
      <c r="I928"/>
      <c r="J928" s="574"/>
      <c r="K928" s="419"/>
      <c r="L928" s="280"/>
      <c r="M928"/>
      <c r="N928" s="280"/>
      <c r="O928"/>
      <c r="P928" s="280"/>
      <c r="S928"/>
      <c r="T928"/>
    </row>
    <row r="929" spans="1:20" x14ac:dyDescent="0.45">
      <c r="A929" s="285"/>
      <c r="B929" s="285"/>
      <c r="C929" s="285"/>
      <c r="D929" s="23"/>
      <c r="E929"/>
      <c r="F929"/>
      <c r="G929"/>
      <c r="H929" s="280"/>
      <c r="I929"/>
      <c r="J929" s="574"/>
      <c r="K929" s="419"/>
      <c r="L929" s="280"/>
      <c r="M929"/>
      <c r="N929" s="280"/>
      <c r="O929"/>
      <c r="P929" s="280"/>
      <c r="S929"/>
      <c r="T929"/>
    </row>
    <row r="930" spans="1:20" x14ac:dyDescent="0.45">
      <c r="A930" s="285"/>
      <c r="B930" s="285"/>
      <c r="C930" s="285"/>
      <c r="D930" s="23"/>
      <c r="E930"/>
      <c r="F930"/>
      <c r="G930"/>
      <c r="H930" s="280"/>
      <c r="I930"/>
      <c r="J930" s="574"/>
      <c r="K930" s="419"/>
      <c r="L930" s="280"/>
      <c r="M930"/>
      <c r="N930" s="280"/>
      <c r="O930"/>
      <c r="P930" s="280"/>
      <c r="S930"/>
      <c r="T930"/>
    </row>
    <row r="931" spans="1:20" x14ac:dyDescent="0.45">
      <c r="A931" s="285"/>
      <c r="B931" s="285"/>
      <c r="C931" s="285"/>
      <c r="D931" s="23"/>
      <c r="E931"/>
      <c r="F931"/>
      <c r="G931"/>
      <c r="H931" s="280"/>
      <c r="I931"/>
      <c r="J931" s="574"/>
      <c r="K931" s="419"/>
      <c r="L931" s="280"/>
      <c r="M931"/>
      <c r="N931" s="280"/>
      <c r="O931"/>
      <c r="P931" s="280"/>
      <c r="S931"/>
      <c r="T931"/>
    </row>
    <row r="932" spans="1:20" x14ac:dyDescent="0.45">
      <c r="A932" s="285"/>
      <c r="B932" s="285"/>
      <c r="C932" s="285"/>
      <c r="D932" s="23"/>
      <c r="E932"/>
      <c r="F932"/>
      <c r="G932"/>
      <c r="H932" s="280"/>
      <c r="I932"/>
      <c r="J932" s="574"/>
      <c r="K932" s="419"/>
      <c r="L932" s="280"/>
      <c r="M932"/>
      <c r="N932" s="280"/>
      <c r="O932"/>
      <c r="P932" s="280"/>
      <c r="S932"/>
      <c r="T932"/>
    </row>
    <row r="933" spans="1:20" x14ac:dyDescent="0.45">
      <c r="A933" s="285"/>
      <c r="B933" s="285"/>
      <c r="C933" s="285"/>
      <c r="D933" s="23"/>
      <c r="E933"/>
      <c r="F933"/>
      <c r="G933"/>
      <c r="H933" s="280"/>
      <c r="I933"/>
      <c r="J933" s="574"/>
      <c r="K933" s="419"/>
      <c r="L933" s="280"/>
      <c r="M933"/>
      <c r="N933" s="280"/>
      <c r="O933"/>
      <c r="P933" s="280"/>
      <c r="S933"/>
      <c r="T933"/>
    </row>
    <row r="934" spans="1:20" x14ac:dyDescent="0.45">
      <c r="A934" s="285"/>
      <c r="B934" s="285"/>
      <c r="C934" s="285"/>
      <c r="D934" s="23"/>
      <c r="E934"/>
      <c r="F934"/>
      <c r="G934"/>
      <c r="H934" s="280"/>
      <c r="I934"/>
      <c r="J934" s="574"/>
      <c r="K934" s="419"/>
      <c r="L934" s="280"/>
      <c r="M934"/>
      <c r="N934" s="280"/>
      <c r="O934"/>
      <c r="P934" s="280"/>
      <c r="S934"/>
      <c r="T934"/>
    </row>
    <row r="935" spans="1:20" x14ac:dyDescent="0.45">
      <c r="A935" s="285"/>
      <c r="B935" s="285"/>
      <c r="C935" s="285"/>
      <c r="D935" s="23"/>
      <c r="E935"/>
      <c r="F935"/>
      <c r="G935"/>
      <c r="H935" s="280"/>
      <c r="I935"/>
      <c r="J935" s="574"/>
      <c r="K935" s="419"/>
      <c r="L935" s="280"/>
      <c r="M935"/>
      <c r="N935" s="280"/>
      <c r="O935"/>
      <c r="P935" s="280"/>
      <c r="S935"/>
      <c r="T935"/>
    </row>
    <row r="936" spans="1:20" x14ac:dyDescent="0.45">
      <c r="A936" s="285"/>
      <c r="B936" s="285"/>
      <c r="C936" s="285"/>
      <c r="D936" s="23"/>
      <c r="E936"/>
      <c r="F936"/>
      <c r="G936"/>
      <c r="H936" s="280"/>
      <c r="I936"/>
      <c r="J936" s="574"/>
      <c r="K936" s="419"/>
      <c r="L936" s="280"/>
      <c r="M936"/>
      <c r="N936" s="280"/>
      <c r="O936"/>
      <c r="P936" s="280"/>
      <c r="S936"/>
      <c r="T936"/>
    </row>
    <row r="937" spans="1:20" x14ac:dyDescent="0.45">
      <c r="A937" s="285"/>
      <c r="B937" s="285"/>
      <c r="C937" s="285"/>
      <c r="D937" s="23"/>
      <c r="E937"/>
      <c r="F937"/>
      <c r="G937"/>
      <c r="H937" s="280"/>
      <c r="I937"/>
      <c r="J937" s="574"/>
      <c r="K937" s="419"/>
      <c r="L937" s="280"/>
      <c r="M937"/>
      <c r="N937" s="280"/>
      <c r="O937"/>
      <c r="P937" s="280"/>
      <c r="S937"/>
      <c r="T937"/>
    </row>
    <row r="938" spans="1:20" x14ac:dyDescent="0.45">
      <c r="A938" s="285"/>
      <c r="B938" s="285"/>
      <c r="C938" s="285"/>
      <c r="D938" s="23"/>
      <c r="E938"/>
      <c r="F938"/>
      <c r="G938"/>
      <c r="H938" s="280"/>
      <c r="I938"/>
      <c r="J938" s="574"/>
      <c r="K938" s="419"/>
      <c r="L938" s="280"/>
      <c r="M938"/>
      <c r="N938" s="280"/>
      <c r="O938"/>
      <c r="P938" s="280"/>
      <c r="S938"/>
      <c r="T938"/>
    </row>
    <row r="939" spans="1:20" x14ac:dyDescent="0.45">
      <c r="A939" s="285"/>
      <c r="B939" s="285"/>
      <c r="C939" s="285"/>
      <c r="D939" s="23"/>
      <c r="E939"/>
      <c r="F939"/>
      <c r="G939"/>
      <c r="H939" s="280"/>
      <c r="I939"/>
      <c r="J939" s="574"/>
      <c r="K939" s="419"/>
      <c r="L939" s="280"/>
      <c r="M939"/>
      <c r="N939" s="280"/>
      <c r="O939"/>
      <c r="P939" s="280"/>
      <c r="S939"/>
      <c r="T939"/>
    </row>
    <row r="940" spans="1:20" x14ac:dyDescent="0.45">
      <c r="A940" s="285"/>
      <c r="B940" s="285"/>
      <c r="C940" s="285"/>
      <c r="D940" s="23"/>
      <c r="E940"/>
      <c r="F940"/>
      <c r="G940"/>
      <c r="H940" s="280"/>
      <c r="I940"/>
      <c r="J940" s="574"/>
      <c r="K940" s="419"/>
      <c r="L940" s="280"/>
      <c r="M940"/>
      <c r="N940" s="280"/>
      <c r="O940"/>
      <c r="P940" s="280"/>
      <c r="S940"/>
      <c r="T940"/>
    </row>
    <row r="941" spans="1:20" x14ac:dyDescent="0.45">
      <c r="A941" s="285"/>
      <c r="B941" s="285"/>
      <c r="C941" s="285"/>
      <c r="D941" s="23"/>
      <c r="E941"/>
      <c r="F941"/>
      <c r="G941"/>
      <c r="H941" s="280"/>
      <c r="I941"/>
      <c r="J941" s="574"/>
      <c r="K941" s="419"/>
      <c r="L941" s="280"/>
      <c r="M941"/>
      <c r="N941" s="280"/>
      <c r="O941"/>
      <c r="P941" s="280"/>
      <c r="S941"/>
      <c r="T941"/>
    </row>
    <row r="942" spans="1:20" x14ac:dyDescent="0.45">
      <c r="A942" s="285"/>
      <c r="B942" s="285"/>
      <c r="C942" s="285"/>
      <c r="D942" s="23"/>
      <c r="E942"/>
      <c r="F942"/>
      <c r="G942"/>
      <c r="H942" s="280"/>
      <c r="I942"/>
      <c r="J942" s="574"/>
      <c r="K942" s="419"/>
      <c r="L942" s="280"/>
      <c r="M942"/>
      <c r="N942" s="280"/>
      <c r="O942"/>
      <c r="P942" s="280"/>
      <c r="S942"/>
      <c r="T942"/>
    </row>
    <row r="943" spans="1:20" x14ac:dyDescent="0.45">
      <c r="A943" s="285"/>
      <c r="B943" s="285"/>
      <c r="C943" s="285"/>
      <c r="D943" s="23"/>
      <c r="E943"/>
      <c r="F943"/>
      <c r="G943"/>
      <c r="H943" s="280"/>
      <c r="I943"/>
      <c r="J943" s="574"/>
      <c r="K943" s="419"/>
      <c r="L943" s="280"/>
      <c r="M943"/>
      <c r="N943" s="280"/>
      <c r="O943"/>
      <c r="P943" s="280"/>
      <c r="S943"/>
      <c r="T943"/>
    </row>
    <row r="944" spans="1:20" x14ac:dyDescent="0.45">
      <c r="A944" s="285"/>
      <c r="B944" s="285"/>
      <c r="C944" s="285"/>
      <c r="D944" s="23"/>
      <c r="E944"/>
      <c r="F944"/>
      <c r="G944"/>
      <c r="H944" s="280"/>
      <c r="I944"/>
      <c r="J944" s="574"/>
      <c r="K944" s="419"/>
      <c r="L944" s="280"/>
      <c r="M944"/>
      <c r="N944" s="280"/>
      <c r="O944"/>
      <c r="P944" s="280"/>
      <c r="S944"/>
      <c r="T944"/>
    </row>
    <row r="945" spans="1:20" x14ac:dyDescent="0.45">
      <c r="A945" s="285"/>
      <c r="B945" s="285"/>
      <c r="C945" s="285"/>
      <c r="D945" s="23"/>
      <c r="E945"/>
      <c r="F945"/>
      <c r="G945"/>
      <c r="H945" s="280"/>
      <c r="I945"/>
      <c r="J945" s="574"/>
      <c r="K945" s="419"/>
      <c r="L945" s="280"/>
      <c r="M945"/>
      <c r="N945" s="280"/>
      <c r="O945"/>
      <c r="P945" s="280"/>
      <c r="S945"/>
      <c r="T945"/>
    </row>
    <row r="946" spans="1:20" x14ac:dyDescent="0.45">
      <c r="A946" s="285"/>
      <c r="B946" s="285"/>
      <c r="C946" s="285"/>
      <c r="D946" s="23"/>
      <c r="E946"/>
      <c r="F946"/>
      <c r="G946"/>
      <c r="H946" s="280"/>
      <c r="I946"/>
      <c r="J946" s="574"/>
      <c r="K946" s="419"/>
      <c r="L946" s="280"/>
      <c r="M946"/>
      <c r="N946" s="280"/>
      <c r="O946"/>
      <c r="P946" s="280"/>
      <c r="S946"/>
      <c r="T946"/>
    </row>
    <row r="947" spans="1:20" x14ac:dyDescent="0.45">
      <c r="A947" s="285"/>
      <c r="B947" s="285"/>
      <c r="C947" s="285"/>
      <c r="D947" s="23"/>
      <c r="E947"/>
      <c r="F947"/>
      <c r="G947"/>
      <c r="H947" s="280"/>
      <c r="I947"/>
      <c r="J947" s="574"/>
      <c r="K947" s="419"/>
      <c r="L947" s="280"/>
      <c r="M947"/>
      <c r="N947" s="280"/>
      <c r="O947"/>
      <c r="P947" s="280"/>
      <c r="S947"/>
      <c r="T947"/>
    </row>
    <row r="948" spans="1:20" x14ac:dyDescent="0.45">
      <c r="A948" s="285"/>
      <c r="B948" s="285"/>
      <c r="C948" s="285"/>
      <c r="D948" s="23"/>
      <c r="E948"/>
      <c r="F948"/>
      <c r="G948"/>
      <c r="H948" s="280"/>
      <c r="I948"/>
      <c r="J948" s="574"/>
      <c r="K948" s="419"/>
      <c r="L948" s="280"/>
      <c r="M948"/>
      <c r="N948" s="280"/>
      <c r="O948"/>
      <c r="P948" s="280"/>
      <c r="S948"/>
      <c r="T948"/>
    </row>
    <row r="949" spans="1:20" x14ac:dyDescent="0.45">
      <c r="A949" s="285"/>
      <c r="B949" s="285"/>
      <c r="C949" s="285"/>
      <c r="D949" s="23"/>
      <c r="E949"/>
      <c r="F949"/>
      <c r="G949"/>
      <c r="H949" s="280"/>
      <c r="I949"/>
      <c r="J949" s="574"/>
      <c r="K949" s="419"/>
      <c r="L949" s="280"/>
      <c r="M949"/>
      <c r="N949" s="280"/>
      <c r="O949"/>
      <c r="P949" s="280"/>
      <c r="S949"/>
      <c r="T949"/>
    </row>
    <row r="950" spans="1:20" x14ac:dyDescent="0.45">
      <c r="A950" s="285"/>
      <c r="B950" s="285"/>
      <c r="C950" s="285"/>
      <c r="D950" s="23"/>
      <c r="E950"/>
      <c r="F950"/>
      <c r="G950"/>
      <c r="H950" s="280"/>
      <c r="I950"/>
      <c r="J950" s="574"/>
      <c r="K950" s="419"/>
      <c r="L950" s="280"/>
      <c r="M950"/>
      <c r="N950" s="280"/>
      <c r="O950"/>
      <c r="P950" s="280"/>
      <c r="S950"/>
      <c r="T950"/>
    </row>
    <row r="951" spans="1:20" x14ac:dyDescent="0.45">
      <c r="A951" s="285"/>
      <c r="B951" s="285"/>
      <c r="C951" s="285"/>
      <c r="D951" s="23"/>
      <c r="E951"/>
      <c r="F951"/>
      <c r="G951"/>
      <c r="H951" s="280"/>
      <c r="I951"/>
      <c r="J951" s="574"/>
      <c r="K951" s="419"/>
      <c r="L951" s="280"/>
      <c r="M951"/>
      <c r="N951" s="280"/>
      <c r="O951"/>
      <c r="P951" s="280"/>
      <c r="S951"/>
      <c r="T951"/>
    </row>
    <row r="952" spans="1:20" x14ac:dyDescent="0.45">
      <c r="A952" s="285"/>
      <c r="B952" s="285"/>
      <c r="C952" s="285"/>
      <c r="D952" s="23"/>
      <c r="E952"/>
      <c r="F952"/>
      <c r="G952"/>
      <c r="H952" s="280"/>
      <c r="I952"/>
      <c r="J952" s="574"/>
      <c r="K952" s="419"/>
      <c r="L952" s="280"/>
      <c r="M952"/>
      <c r="N952" s="280"/>
      <c r="O952"/>
      <c r="P952" s="280"/>
      <c r="S952"/>
      <c r="T952"/>
    </row>
    <row r="953" spans="1:20" x14ac:dyDescent="0.45">
      <c r="A953" s="285"/>
      <c r="B953" s="285"/>
      <c r="C953" s="285"/>
      <c r="D953" s="23"/>
      <c r="E953"/>
      <c r="F953"/>
      <c r="G953"/>
      <c r="H953" s="280"/>
      <c r="I953"/>
      <c r="J953" s="574"/>
      <c r="K953" s="419"/>
      <c r="L953" s="280"/>
      <c r="M953"/>
      <c r="N953" s="280"/>
      <c r="O953"/>
      <c r="P953" s="280"/>
      <c r="S953"/>
      <c r="T953"/>
    </row>
    <row r="954" spans="1:20" x14ac:dyDescent="0.45">
      <c r="A954" s="285"/>
      <c r="B954" s="285"/>
      <c r="C954" s="285"/>
      <c r="D954" s="23"/>
      <c r="E954"/>
      <c r="F954"/>
      <c r="G954"/>
      <c r="H954" s="280"/>
      <c r="I954"/>
      <c r="J954" s="574"/>
      <c r="K954" s="419"/>
      <c r="L954" s="280"/>
      <c r="M954"/>
      <c r="N954" s="280"/>
      <c r="O954"/>
      <c r="P954" s="280"/>
      <c r="S954"/>
      <c r="T954"/>
    </row>
    <row r="955" spans="1:20" x14ac:dyDescent="0.45">
      <c r="A955" s="285"/>
      <c r="B955" s="285"/>
      <c r="C955" s="285"/>
      <c r="D955" s="23"/>
      <c r="E955"/>
      <c r="F955"/>
      <c r="G955"/>
      <c r="H955" s="280"/>
      <c r="I955"/>
      <c r="J955" s="574"/>
      <c r="K955" s="419"/>
      <c r="L955" s="280"/>
      <c r="M955"/>
      <c r="N955" s="280"/>
      <c r="O955"/>
      <c r="P955" s="280"/>
      <c r="S955"/>
      <c r="T955"/>
    </row>
    <row r="956" spans="1:20" x14ac:dyDescent="0.45">
      <c r="A956" s="285"/>
      <c r="B956" s="285"/>
      <c r="C956" s="285"/>
      <c r="D956" s="23"/>
      <c r="E956"/>
      <c r="F956"/>
      <c r="G956"/>
      <c r="H956" s="280"/>
      <c r="I956"/>
      <c r="J956" s="574"/>
      <c r="K956" s="419"/>
      <c r="L956" s="280"/>
      <c r="M956"/>
      <c r="N956" s="280"/>
      <c r="O956"/>
      <c r="P956" s="280"/>
      <c r="S956"/>
      <c r="T956"/>
    </row>
    <row r="957" spans="1:20" x14ac:dyDescent="0.45">
      <c r="A957" s="285"/>
      <c r="B957" s="285"/>
      <c r="C957" s="285"/>
      <c r="D957" s="23"/>
      <c r="E957"/>
      <c r="F957"/>
      <c r="G957"/>
      <c r="H957" s="280"/>
      <c r="I957"/>
      <c r="J957" s="574"/>
      <c r="K957" s="419"/>
      <c r="L957" s="280"/>
      <c r="M957"/>
      <c r="N957" s="280"/>
      <c r="O957"/>
      <c r="P957" s="280"/>
      <c r="S957"/>
      <c r="T957"/>
    </row>
    <row r="958" spans="1:20" x14ac:dyDescent="0.45">
      <c r="A958" s="285"/>
      <c r="B958" s="285"/>
      <c r="C958" s="285"/>
      <c r="D958" s="23"/>
      <c r="E958"/>
      <c r="F958"/>
      <c r="G958"/>
      <c r="H958" s="280"/>
      <c r="I958"/>
      <c r="J958" s="574"/>
      <c r="K958" s="419"/>
      <c r="L958" s="280"/>
      <c r="M958"/>
      <c r="N958" s="280"/>
      <c r="O958"/>
      <c r="P958" s="280"/>
      <c r="S958"/>
      <c r="T958"/>
    </row>
    <row r="959" spans="1:20" x14ac:dyDescent="0.45">
      <c r="A959" s="285"/>
      <c r="B959" s="285"/>
      <c r="C959" s="285"/>
      <c r="D959" s="23"/>
      <c r="E959"/>
      <c r="F959"/>
      <c r="G959"/>
      <c r="H959" s="280"/>
      <c r="I959"/>
      <c r="J959" s="574"/>
      <c r="K959" s="419"/>
      <c r="L959" s="280"/>
      <c r="M959"/>
      <c r="N959" s="280"/>
      <c r="O959"/>
      <c r="P959" s="280"/>
      <c r="S959"/>
      <c r="T959"/>
    </row>
    <row r="960" spans="1:20" x14ac:dyDescent="0.45">
      <c r="A960" s="285"/>
      <c r="B960" s="285"/>
      <c r="C960" s="285"/>
      <c r="D960" s="23"/>
      <c r="E960"/>
      <c r="F960"/>
      <c r="G960"/>
      <c r="H960" s="280"/>
      <c r="I960"/>
      <c r="J960" s="574"/>
      <c r="K960" s="419"/>
      <c r="L960" s="280"/>
      <c r="M960"/>
      <c r="N960" s="280"/>
      <c r="O960"/>
      <c r="P960" s="280"/>
      <c r="S960"/>
      <c r="T960"/>
    </row>
    <row r="961" spans="1:20" x14ac:dyDescent="0.45">
      <c r="A961" s="285"/>
      <c r="B961" s="285"/>
      <c r="C961" s="285"/>
      <c r="D961" s="23"/>
      <c r="E961"/>
      <c r="F961"/>
      <c r="G961"/>
      <c r="H961" s="280"/>
      <c r="I961"/>
      <c r="J961" s="574"/>
      <c r="K961" s="419"/>
      <c r="L961" s="280"/>
      <c r="M961"/>
      <c r="N961" s="280"/>
      <c r="O961"/>
      <c r="P961" s="280"/>
      <c r="S961"/>
      <c r="T961"/>
    </row>
    <row r="962" spans="1:20" x14ac:dyDescent="0.45">
      <c r="A962" s="285"/>
      <c r="B962" s="285"/>
      <c r="C962" s="285"/>
      <c r="D962" s="23"/>
      <c r="E962"/>
      <c r="F962"/>
      <c r="G962"/>
      <c r="H962" s="280"/>
      <c r="I962"/>
      <c r="J962" s="574"/>
      <c r="K962" s="419"/>
      <c r="L962" s="280"/>
      <c r="M962"/>
      <c r="N962" s="280"/>
      <c r="O962"/>
      <c r="P962" s="280"/>
      <c r="S962"/>
      <c r="T962"/>
    </row>
    <row r="963" spans="1:20" x14ac:dyDescent="0.45">
      <c r="A963" s="285"/>
      <c r="B963" s="285"/>
      <c r="C963" s="285"/>
      <c r="D963" s="23"/>
      <c r="E963"/>
      <c r="F963"/>
      <c r="G963"/>
      <c r="H963" s="280"/>
      <c r="I963"/>
      <c r="J963" s="574"/>
      <c r="K963" s="419"/>
      <c r="L963" s="280"/>
      <c r="M963"/>
      <c r="N963" s="280"/>
      <c r="O963"/>
      <c r="P963" s="280"/>
      <c r="S963"/>
      <c r="T963"/>
    </row>
    <row r="964" spans="1:20" x14ac:dyDescent="0.45">
      <c r="A964" s="285"/>
      <c r="B964" s="285"/>
      <c r="C964" s="285"/>
      <c r="D964" s="23"/>
      <c r="E964"/>
      <c r="F964"/>
      <c r="G964"/>
      <c r="H964" s="280"/>
      <c r="I964"/>
      <c r="J964" s="574"/>
      <c r="K964" s="419"/>
      <c r="L964" s="280"/>
      <c r="M964"/>
      <c r="N964" s="280"/>
      <c r="O964"/>
      <c r="P964" s="280"/>
      <c r="S964"/>
      <c r="T964"/>
    </row>
    <row r="965" spans="1:20" x14ac:dyDescent="0.45">
      <c r="A965" s="285"/>
      <c r="B965" s="285"/>
      <c r="C965" s="285"/>
      <c r="D965" s="23"/>
      <c r="E965"/>
      <c r="F965"/>
      <c r="G965"/>
      <c r="H965" s="280"/>
      <c r="I965"/>
      <c r="J965" s="574"/>
      <c r="K965" s="419"/>
      <c r="L965" s="280"/>
      <c r="M965"/>
      <c r="N965" s="280"/>
      <c r="O965"/>
      <c r="P965" s="280"/>
      <c r="S965"/>
      <c r="T965"/>
    </row>
    <row r="966" spans="1:20" x14ac:dyDescent="0.45">
      <c r="A966" s="285"/>
      <c r="B966" s="285"/>
      <c r="C966" s="285"/>
      <c r="D966" s="23"/>
      <c r="E966"/>
      <c r="F966"/>
      <c r="G966"/>
      <c r="H966" s="280"/>
      <c r="I966"/>
      <c r="J966" s="574"/>
      <c r="K966" s="419"/>
      <c r="L966" s="280"/>
      <c r="M966"/>
      <c r="N966" s="280"/>
      <c r="O966"/>
      <c r="P966" s="280"/>
      <c r="S966"/>
      <c r="T966"/>
    </row>
    <row r="967" spans="1:20" x14ac:dyDescent="0.45">
      <c r="A967" s="285"/>
      <c r="B967" s="285"/>
      <c r="C967" s="285"/>
      <c r="D967" s="23"/>
      <c r="E967"/>
      <c r="F967"/>
      <c r="G967"/>
      <c r="H967" s="280"/>
      <c r="I967"/>
      <c r="J967" s="574"/>
      <c r="K967" s="419"/>
      <c r="L967" s="280"/>
      <c r="M967"/>
      <c r="N967" s="280"/>
      <c r="O967"/>
      <c r="P967" s="280"/>
      <c r="S967"/>
      <c r="T967"/>
    </row>
    <row r="968" spans="1:20" x14ac:dyDescent="0.45">
      <c r="A968" s="285"/>
      <c r="B968" s="285"/>
      <c r="C968" s="285"/>
      <c r="D968" s="23"/>
      <c r="E968"/>
      <c r="F968"/>
      <c r="G968"/>
      <c r="H968" s="280"/>
      <c r="I968"/>
      <c r="J968" s="574"/>
      <c r="K968" s="419"/>
      <c r="L968" s="280"/>
      <c r="M968"/>
      <c r="N968" s="280"/>
      <c r="O968"/>
      <c r="P968" s="280"/>
      <c r="S968"/>
      <c r="T968"/>
    </row>
    <row r="969" spans="1:20" x14ac:dyDescent="0.45">
      <c r="A969" s="285"/>
      <c r="B969" s="285"/>
      <c r="C969" s="285"/>
      <c r="D969" s="23"/>
      <c r="E969"/>
      <c r="F969"/>
      <c r="G969"/>
      <c r="H969" s="280"/>
      <c r="I969"/>
      <c r="J969" s="574"/>
      <c r="K969" s="419"/>
      <c r="L969" s="280"/>
      <c r="M969"/>
      <c r="N969" s="280"/>
      <c r="O969"/>
      <c r="P969" s="280"/>
      <c r="S969"/>
      <c r="T969"/>
    </row>
    <row r="970" spans="1:20" x14ac:dyDescent="0.45">
      <c r="A970" s="285"/>
      <c r="B970" s="285"/>
      <c r="C970" s="285"/>
      <c r="D970" s="23"/>
      <c r="E970"/>
      <c r="F970"/>
      <c r="G970"/>
      <c r="H970" s="280"/>
      <c r="I970"/>
      <c r="J970" s="574"/>
      <c r="K970" s="419"/>
      <c r="L970" s="280"/>
      <c r="M970"/>
      <c r="N970" s="280"/>
      <c r="O970"/>
      <c r="P970" s="280"/>
      <c r="S970"/>
      <c r="T970"/>
    </row>
    <row r="971" spans="1:20" x14ac:dyDescent="0.45">
      <c r="A971" s="285"/>
      <c r="B971" s="285"/>
      <c r="C971" s="285"/>
      <c r="D971" s="23"/>
      <c r="E971"/>
      <c r="F971"/>
      <c r="G971"/>
      <c r="H971" s="280"/>
      <c r="I971"/>
      <c r="J971" s="574"/>
      <c r="K971" s="419"/>
      <c r="L971" s="280"/>
      <c r="M971"/>
      <c r="N971" s="280"/>
      <c r="O971"/>
      <c r="P971" s="280"/>
      <c r="S971"/>
      <c r="T971"/>
    </row>
    <row r="972" spans="1:20" x14ac:dyDescent="0.45">
      <c r="A972" s="285"/>
      <c r="B972" s="285"/>
      <c r="C972" s="285"/>
      <c r="D972" s="23"/>
      <c r="E972"/>
      <c r="F972"/>
      <c r="G972"/>
      <c r="H972" s="280"/>
      <c r="I972"/>
      <c r="J972" s="574"/>
      <c r="K972" s="419"/>
      <c r="L972" s="280"/>
      <c r="M972"/>
      <c r="N972" s="280"/>
      <c r="O972"/>
      <c r="P972" s="280"/>
      <c r="S972"/>
      <c r="T972"/>
    </row>
    <row r="973" spans="1:20" x14ac:dyDescent="0.45">
      <c r="A973" s="285"/>
      <c r="B973" s="285"/>
      <c r="C973" s="285"/>
      <c r="D973" s="23"/>
      <c r="E973"/>
      <c r="F973"/>
      <c r="G973"/>
      <c r="H973" s="280"/>
      <c r="I973"/>
      <c r="J973" s="574"/>
      <c r="K973" s="419"/>
      <c r="L973" s="280"/>
      <c r="M973"/>
      <c r="N973" s="280"/>
      <c r="O973"/>
      <c r="P973" s="280"/>
      <c r="S973"/>
      <c r="T973"/>
    </row>
    <row r="974" spans="1:20" x14ac:dyDescent="0.45">
      <c r="A974" s="285"/>
      <c r="B974" s="285"/>
      <c r="C974" s="285"/>
      <c r="D974" s="23"/>
      <c r="E974"/>
      <c r="F974"/>
      <c r="G974"/>
      <c r="H974" s="280"/>
      <c r="I974"/>
      <c r="J974" s="574"/>
      <c r="K974" s="419"/>
      <c r="L974" s="280"/>
      <c r="M974"/>
      <c r="N974" s="280"/>
      <c r="O974"/>
      <c r="P974" s="280"/>
      <c r="S974"/>
      <c r="T974"/>
    </row>
    <row r="975" spans="1:20" x14ac:dyDescent="0.45">
      <c r="A975" s="285"/>
      <c r="B975" s="285"/>
      <c r="C975" s="285"/>
      <c r="D975" s="23"/>
      <c r="E975"/>
      <c r="F975"/>
      <c r="G975"/>
      <c r="H975" s="280"/>
      <c r="I975"/>
      <c r="J975" s="574"/>
      <c r="K975" s="419"/>
      <c r="L975" s="280"/>
      <c r="M975"/>
      <c r="N975" s="280"/>
      <c r="O975"/>
      <c r="P975" s="280"/>
      <c r="S975"/>
      <c r="T975"/>
    </row>
    <row r="976" spans="1:20" x14ac:dyDescent="0.45">
      <c r="A976" s="285"/>
      <c r="B976" s="285"/>
      <c r="C976" s="285"/>
      <c r="D976" s="23"/>
      <c r="E976"/>
      <c r="F976"/>
      <c r="G976"/>
      <c r="H976" s="280"/>
      <c r="I976"/>
      <c r="J976" s="574"/>
      <c r="K976" s="419"/>
      <c r="L976" s="280"/>
      <c r="M976"/>
      <c r="N976" s="280"/>
      <c r="O976"/>
      <c r="P976" s="280"/>
      <c r="S976"/>
      <c r="T976"/>
    </row>
    <row r="977" spans="1:20" x14ac:dyDescent="0.45">
      <c r="A977" s="285"/>
      <c r="B977" s="285"/>
      <c r="C977" s="285"/>
      <c r="D977" s="23"/>
      <c r="E977"/>
      <c r="F977"/>
      <c r="G977"/>
      <c r="H977" s="280"/>
      <c r="I977"/>
      <c r="J977" s="574"/>
      <c r="K977" s="419"/>
      <c r="L977" s="280"/>
      <c r="M977"/>
      <c r="N977" s="280"/>
      <c r="O977"/>
      <c r="P977" s="280"/>
      <c r="S977"/>
      <c r="T977"/>
    </row>
    <row r="978" spans="1:20" x14ac:dyDescent="0.45">
      <c r="A978" s="285"/>
      <c r="B978" s="285"/>
      <c r="C978" s="285"/>
      <c r="D978" s="23"/>
      <c r="E978"/>
      <c r="F978"/>
      <c r="G978"/>
      <c r="H978" s="280"/>
      <c r="I978"/>
      <c r="J978" s="574"/>
      <c r="K978" s="419"/>
      <c r="L978" s="280"/>
      <c r="M978"/>
      <c r="N978" s="280"/>
      <c r="O978"/>
      <c r="P978" s="280"/>
      <c r="S978"/>
      <c r="T978"/>
    </row>
    <row r="979" spans="1:20" x14ac:dyDescent="0.45">
      <c r="A979" s="285"/>
      <c r="B979" s="285"/>
      <c r="C979" s="285"/>
      <c r="D979" s="23"/>
      <c r="E979"/>
      <c r="F979"/>
      <c r="G979"/>
      <c r="H979" s="280"/>
      <c r="I979"/>
      <c r="J979" s="574"/>
      <c r="K979" s="419"/>
      <c r="L979" s="280"/>
      <c r="M979"/>
      <c r="N979" s="280"/>
      <c r="O979"/>
      <c r="P979" s="280"/>
      <c r="S979"/>
      <c r="T979"/>
    </row>
    <row r="980" spans="1:20" x14ac:dyDescent="0.45">
      <c r="A980" s="285"/>
      <c r="B980" s="285"/>
      <c r="C980" s="285"/>
      <c r="D980" s="23"/>
      <c r="E980"/>
      <c r="F980"/>
      <c r="G980"/>
      <c r="H980" s="280"/>
      <c r="I980"/>
      <c r="J980" s="574"/>
      <c r="K980" s="419"/>
      <c r="L980" s="280"/>
      <c r="M980"/>
      <c r="N980" s="280"/>
      <c r="O980"/>
      <c r="P980" s="280"/>
      <c r="S980"/>
      <c r="T980"/>
    </row>
    <row r="981" spans="1:20" x14ac:dyDescent="0.45">
      <c r="A981" s="285"/>
      <c r="B981" s="285"/>
      <c r="C981" s="285"/>
      <c r="D981" s="23"/>
      <c r="E981"/>
      <c r="F981"/>
      <c r="G981"/>
      <c r="H981" s="280"/>
      <c r="I981"/>
      <c r="J981" s="574"/>
      <c r="K981" s="419"/>
      <c r="L981" s="280"/>
      <c r="M981"/>
      <c r="N981" s="280"/>
      <c r="O981"/>
      <c r="P981" s="280"/>
      <c r="S981"/>
      <c r="T981"/>
    </row>
    <row r="982" spans="1:20" x14ac:dyDescent="0.45">
      <c r="A982" s="285"/>
      <c r="B982" s="285"/>
      <c r="C982" s="285"/>
      <c r="D982" s="23"/>
      <c r="E982"/>
      <c r="F982"/>
      <c r="G982"/>
      <c r="H982" s="280"/>
      <c r="I982"/>
      <c r="J982" s="574"/>
      <c r="K982" s="419"/>
      <c r="L982" s="280"/>
      <c r="M982"/>
      <c r="N982" s="280"/>
      <c r="O982"/>
      <c r="P982" s="280"/>
      <c r="S982"/>
      <c r="T982"/>
    </row>
    <row r="983" spans="1:20" x14ac:dyDescent="0.45">
      <c r="A983" s="285"/>
      <c r="B983" s="285"/>
      <c r="C983" s="285"/>
      <c r="D983" s="23"/>
      <c r="E983"/>
      <c r="F983"/>
      <c r="G983"/>
      <c r="H983" s="280"/>
      <c r="I983"/>
      <c r="J983" s="574"/>
      <c r="K983" s="419"/>
      <c r="L983" s="280"/>
      <c r="M983"/>
      <c r="N983" s="280"/>
      <c r="O983"/>
      <c r="P983" s="280"/>
      <c r="S983"/>
      <c r="T983"/>
    </row>
    <row r="984" spans="1:20" x14ac:dyDescent="0.45">
      <c r="A984" s="285"/>
      <c r="B984" s="285"/>
      <c r="C984" s="285"/>
      <c r="D984" s="23"/>
      <c r="E984"/>
      <c r="F984"/>
      <c r="G984"/>
      <c r="H984" s="280"/>
      <c r="I984"/>
      <c r="J984" s="574"/>
      <c r="K984" s="419"/>
      <c r="L984" s="280"/>
      <c r="M984"/>
      <c r="N984" s="280"/>
      <c r="O984"/>
      <c r="P984" s="280"/>
      <c r="S984"/>
      <c r="T984"/>
    </row>
    <row r="985" spans="1:20" x14ac:dyDescent="0.45">
      <c r="A985" s="285"/>
      <c r="B985" s="285"/>
      <c r="C985" s="285"/>
      <c r="D985" s="23"/>
      <c r="E985"/>
      <c r="F985"/>
      <c r="G985"/>
      <c r="H985" s="280"/>
      <c r="I985"/>
      <c r="J985" s="574"/>
      <c r="K985" s="419"/>
      <c r="L985" s="280"/>
      <c r="M985"/>
      <c r="N985" s="280"/>
      <c r="O985"/>
      <c r="P985" s="280"/>
      <c r="S985"/>
      <c r="T985"/>
    </row>
    <row r="986" spans="1:20" x14ac:dyDescent="0.45">
      <c r="A986" s="285"/>
      <c r="B986" s="285"/>
      <c r="C986" s="285"/>
      <c r="D986" s="23"/>
      <c r="E986"/>
      <c r="F986"/>
      <c r="G986"/>
      <c r="H986" s="280"/>
      <c r="I986"/>
      <c r="J986" s="574"/>
      <c r="K986" s="419"/>
      <c r="L986" s="280"/>
      <c r="M986"/>
      <c r="N986" s="280"/>
      <c r="O986"/>
      <c r="P986" s="280"/>
      <c r="S986"/>
      <c r="T986"/>
    </row>
    <row r="987" spans="1:20" x14ac:dyDescent="0.45">
      <c r="A987" s="285"/>
      <c r="B987" s="285"/>
      <c r="C987" s="285"/>
      <c r="D987" s="23"/>
      <c r="E987"/>
      <c r="F987"/>
      <c r="G987"/>
      <c r="H987" s="280"/>
      <c r="I987"/>
      <c r="J987" s="574"/>
      <c r="K987" s="419"/>
      <c r="L987" s="280"/>
      <c r="M987"/>
      <c r="N987" s="280"/>
      <c r="O987"/>
      <c r="P987" s="280"/>
      <c r="S987"/>
      <c r="T987"/>
    </row>
    <row r="988" spans="1:20" x14ac:dyDescent="0.45">
      <c r="A988" s="285"/>
      <c r="B988" s="285"/>
      <c r="C988" s="285"/>
      <c r="D988" s="23"/>
      <c r="E988"/>
      <c r="F988"/>
      <c r="G988"/>
      <c r="H988" s="280"/>
      <c r="I988"/>
      <c r="J988" s="574"/>
      <c r="K988" s="419"/>
      <c r="L988" s="280"/>
      <c r="M988"/>
      <c r="N988" s="280"/>
      <c r="O988"/>
      <c r="P988" s="280"/>
      <c r="S988"/>
      <c r="T988"/>
    </row>
    <row r="989" spans="1:20" x14ac:dyDescent="0.45">
      <c r="A989" s="285"/>
      <c r="B989" s="285"/>
      <c r="C989" s="285"/>
      <c r="D989" s="23"/>
      <c r="E989"/>
      <c r="F989"/>
      <c r="G989"/>
      <c r="H989" s="280"/>
      <c r="I989"/>
      <c r="J989" s="574"/>
      <c r="K989" s="419"/>
      <c r="L989" s="280"/>
      <c r="M989"/>
      <c r="N989" s="280"/>
      <c r="O989"/>
      <c r="P989" s="280"/>
      <c r="S989"/>
      <c r="T989"/>
    </row>
    <row r="990" spans="1:20" x14ac:dyDescent="0.45">
      <c r="A990" s="285"/>
      <c r="B990" s="285"/>
      <c r="C990" s="285"/>
      <c r="D990" s="23"/>
      <c r="E990"/>
      <c r="F990"/>
      <c r="G990"/>
      <c r="H990" s="280"/>
      <c r="I990"/>
      <c r="J990" s="574"/>
      <c r="K990" s="419"/>
      <c r="L990" s="280"/>
      <c r="M990"/>
      <c r="N990" s="280"/>
      <c r="O990"/>
      <c r="P990" s="280"/>
      <c r="S990"/>
      <c r="T990"/>
    </row>
    <row r="991" spans="1:20" x14ac:dyDescent="0.45">
      <c r="A991" s="285"/>
      <c r="B991" s="285"/>
      <c r="C991" s="285"/>
      <c r="D991" s="23"/>
      <c r="E991"/>
      <c r="F991"/>
      <c r="G991"/>
      <c r="H991" s="280"/>
      <c r="I991"/>
      <c r="J991" s="574"/>
      <c r="K991" s="419"/>
      <c r="L991" s="280"/>
      <c r="M991"/>
      <c r="N991" s="280"/>
      <c r="O991"/>
      <c r="P991" s="280"/>
      <c r="S991"/>
      <c r="T991"/>
    </row>
    <row r="992" spans="1:20" x14ac:dyDescent="0.45">
      <c r="A992" s="285"/>
      <c r="B992" s="285"/>
      <c r="C992" s="285"/>
      <c r="D992" s="23"/>
      <c r="E992"/>
      <c r="F992"/>
      <c r="G992"/>
      <c r="H992" s="280"/>
      <c r="I992"/>
      <c r="J992" s="574"/>
      <c r="K992" s="419"/>
      <c r="L992" s="280"/>
      <c r="M992"/>
      <c r="N992" s="280"/>
      <c r="O992"/>
      <c r="P992" s="280"/>
      <c r="S992"/>
      <c r="T992"/>
    </row>
    <row r="993" spans="1:20" x14ac:dyDescent="0.45">
      <c r="A993" s="285"/>
      <c r="B993" s="285"/>
      <c r="C993" s="285"/>
      <c r="D993" s="23"/>
      <c r="E993"/>
      <c r="F993"/>
      <c r="G993"/>
      <c r="H993" s="280"/>
      <c r="I993"/>
      <c r="J993" s="574"/>
      <c r="K993" s="419"/>
      <c r="L993" s="280"/>
      <c r="M993"/>
      <c r="N993" s="280"/>
      <c r="O993"/>
      <c r="P993" s="280"/>
      <c r="S993"/>
      <c r="T993"/>
    </row>
    <row r="994" spans="1:20" x14ac:dyDescent="0.45">
      <c r="A994" s="285"/>
      <c r="B994" s="285"/>
      <c r="C994" s="285"/>
      <c r="D994" s="23"/>
      <c r="E994"/>
      <c r="F994"/>
      <c r="G994"/>
      <c r="H994" s="280"/>
      <c r="I994"/>
      <c r="J994" s="574"/>
      <c r="K994" s="419"/>
      <c r="L994" s="280"/>
      <c r="M994"/>
      <c r="N994" s="280"/>
      <c r="O994"/>
      <c r="P994" s="280"/>
      <c r="S994"/>
      <c r="T994"/>
    </row>
    <row r="995" spans="1:20" x14ac:dyDescent="0.45">
      <c r="A995" s="285"/>
      <c r="B995" s="285"/>
      <c r="C995" s="285"/>
      <c r="D995" s="23"/>
      <c r="E995"/>
      <c r="F995"/>
      <c r="G995"/>
      <c r="H995" s="280"/>
      <c r="I995"/>
      <c r="J995" s="574"/>
      <c r="K995" s="419"/>
      <c r="L995" s="280"/>
      <c r="M995"/>
      <c r="N995" s="280"/>
      <c r="O995"/>
      <c r="P995" s="280"/>
      <c r="S995"/>
      <c r="T995"/>
    </row>
    <row r="996" spans="1:20" x14ac:dyDescent="0.45">
      <c r="A996" s="285"/>
      <c r="B996" s="285"/>
      <c r="C996" s="285"/>
      <c r="D996" s="23"/>
      <c r="E996"/>
      <c r="F996"/>
      <c r="G996"/>
      <c r="H996" s="280"/>
      <c r="I996"/>
      <c r="J996" s="574"/>
      <c r="K996" s="419"/>
      <c r="L996" s="280"/>
      <c r="M996"/>
      <c r="N996" s="280"/>
      <c r="O996"/>
      <c r="P996" s="280"/>
      <c r="S996"/>
      <c r="T996"/>
    </row>
    <row r="997" spans="1:20" x14ac:dyDescent="0.45">
      <c r="A997" s="285"/>
      <c r="B997" s="285"/>
      <c r="C997" s="285"/>
      <c r="D997" s="23"/>
      <c r="E997"/>
      <c r="F997"/>
      <c r="G997"/>
      <c r="H997" s="280"/>
      <c r="I997"/>
      <c r="J997" s="574"/>
      <c r="K997" s="419"/>
      <c r="L997" s="280"/>
      <c r="M997"/>
      <c r="N997" s="280"/>
      <c r="O997"/>
      <c r="P997" s="280"/>
      <c r="S997"/>
      <c r="T997"/>
    </row>
    <row r="998" spans="1:20" x14ac:dyDescent="0.45">
      <c r="A998" s="285"/>
      <c r="B998" s="285"/>
      <c r="C998" s="285"/>
      <c r="D998" s="23"/>
      <c r="E998"/>
      <c r="F998"/>
      <c r="G998"/>
      <c r="H998" s="280"/>
      <c r="I998"/>
      <c r="J998" s="574"/>
      <c r="K998" s="419"/>
      <c r="L998" s="280"/>
      <c r="M998"/>
      <c r="N998" s="280"/>
      <c r="O998"/>
      <c r="P998" s="280"/>
      <c r="S998"/>
      <c r="T998"/>
    </row>
    <row r="999" spans="1:20" x14ac:dyDescent="0.45">
      <c r="A999" s="285"/>
      <c r="B999" s="285"/>
      <c r="C999" s="285"/>
      <c r="D999" s="23"/>
      <c r="E999"/>
      <c r="F999"/>
      <c r="G999"/>
      <c r="H999" s="280"/>
      <c r="I999"/>
      <c r="J999" s="574"/>
      <c r="K999" s="419"/>
      <c r="L999" s="280"/>
      <c r="M999"/>
      <c r="N999" s="280"/>
      <c r="O999"/>
      <c r="P999" s="280"/>
      <c r="S999"/>
      <c r="T999"/>
    </row>
    <row r="1000" spans="1:20" x14ac:dyDescent="0.45">
      <c r="A1000" s="285"/>
      <c r="B1000" s="285"/>
      <c r="C1000" s="285"/>
      <c r="D1000" s="23"/>
      <c r="E1000"/>
      <c r="F1000"/>
      <c r="G1000"/>
      <c r="H1000" s="280"/>
      <c r="I1000"/>
      <c r="J1000" s="574"/>
      <c r="K1000" s="419"/>
      <c r="L1000" s="280"/>
      <c r="M1000"/>
      <c r="N1000" s="280"/>
      <c r="O1000"/>
      <c r="P1000" s="280"/>
      <c r="S1000"/>
      <c r="T1000"/>
    </row>
    <row r="1001" spans="1:20" x14ac:dyDescent="0.45">
      <c r="A1001" s="285"/>
      <c r="B1001" s="285"/>
      <c r="C1001" s="285"/>
      <c r="D1001" s="23"/>
      <c r="E1001"/>
      <c r="F1001"/>
      <c r="G1001"/>
      <c r="H1001" s="280"/>
      <c r="I1001"/>
      <c r="J1001" s="574"/>
      <c r="K1001" s="419"/>
      <c r="L1001" s="280"/>
      <c r="M1001"/>
      <c r="N1001" s="280"/>
      <c r="O1001"/>
      <c r="P1001" s="280"/>
      <c r="S1001"/>
      <c r="T1001"/>
    </row>
    <row r="1002" spans="1:20" x14ac:dyDescent="0.45">
      <c r="A1002" s="285"/>
      <c r="B1002" s="285"/>
      <c r="C1002" s="285"/>
      <c r="D1002" s="23"/>
      <c r="E1002"/>
      <c r="F1002"/>
      <c r="G1002"/>
      <c r="H1002" s="280"/>
      <c r="I1002"/>
      <c r="J1002" s="574"/>
      <c r="K1002" s="419"/>
      <c r="L1002" s="280"/>
      <c r="M1002"/>
      <c r="N1002" s="280"/>
      <c r="O1002"/>
      <c r="P1002" s="280"/>
      <c r="S1002"/>
      <c r="T1002"/>
    </row>
    <row r="1003" spans="1:20" x14ac:dyDescent="0.45">
      <c r="A1003" s="285"/>
      <c r="B1003" s="285"/>
      <c r="C1003" s="285"/>
      <c r="D1003" s="23"/>
      <c r="E1003"/>
      <c r="F1003"/>
      <c r="G1003"/>
      <c r="H1003" s="280"/>
      <c r="I1003"/>
      <c r="J1003" s="574"/>
      <c r="K1003" s="419"/>
      <c r="L1003" s="280"/>
      <c r="M1003"/>
      <c r="N1003" s="280"/>
      <c r="O1003"/>
      <c r="P1003" s="280"/>
      <c r="S1003"/>
      <c r="T1003"/>
    </row>
    <row r="1004" spans="1:20" x14ac:dyDescent="0.45">
      <c r="A1004" s="285"/>
      <c r="B1004" s="285"/>
      <c r="C1004" s="285"/>
      <c r="D1004" s="23"/>
      <c r="E1004"/>
      <c r="F1004"/>
      <c r="G1004"/>
      <c r="H1004" s="280"/>
      <c r="I1004"/>
      <c r="J1004" s="574"/>
      <c r="K1004" s="419"/>
      <c r="L1004" s="280"/>
      <c r="M1004"/>
      <c r="N1004" s="280"/>
      <c r="O1004"/>
      <c r="P1004" s="280"/>
      <c r="S1004"/>
      <c r="T1004"/>
    </row>
    <row r="1005" spans="1:20" x14ac:dyDescent="0.45">
      <c r="A1005" s="285"/>
      <c r="B1005" s="285"/>
      <c r="C1005" s="285"/>
      <c r="D1005" s="23"/>
      <c r="E1005"/>
      <c r="F1005"/>
      <c r="G1005"/>
      <c r="H1005" s="280"/>
      <c r="I1005"/>
      <c r="J1005" s="574"/>
      <c r="K1005" s="419"/>
      <c r="L1005" s="280"/>
      <c r="M1005"/>
      <c r="N1005" s="280"/>
      <c r="O1005"/>
      <c r="P1005" s="280"/>
      <c r="S1005"/>
      <c r="T1005"/>
    </row>
    <row r="1006" spans="1:20" x14ac:dyDescent="0.45">
      <c r="A1006" s="285"/>
      <c r="B1006" s="285"/>
      <c r="C1006" s="285"/>
      <c r="D1006" s="23"/>
      <c r="E1006"/>
      <c r="F1006"/>
      <c r="G1006"/>
      <c r="H1006" s="280"/>
      <c r="I1006"/>
      <c r="J1006" s="574"/>
      <c r="K1006" s="419"/>
      <c r="L1006" s="280"/>
      <c r="M1006"/>
      <c r="N1006" s="280"/>
      <c r="O1006"/>
      <c r="P1006" s="280"/>
      <c r="S1006"/>
      <c r="T1006"/>
    </row>
    <row r="1007" spans="1:20" x14ac:dyDescent="0.45">
      <c r="A1007" s="285"/>
      <c r="B1007" s="285"/>
      <c r="C1007" s="285"/>
      <c r="D1007" s="23"/>
      <c r="E1007"/>
      <c r="F1007"/>
      <c r="G1007"/>
      <c r="H1007" s="280"/>
      <c r="I1007"/>
      <c r="J1007" s="574"/>
      <c r="K1007" s="419"/>
      <c r="L1007" s="280"/>
      <c r="M1007"/>
      <c r="N1007" s="280"/>
      <c r="O1007"/>
      <c r="P1007" s="280"/>
      <c r="S1007"/>
      <c r="T1007"/>
    </row>
    <row r="1008" spans="1:20" x14ac:dyDescent="0.45">
      <c r="A1008" s="285"/>
      <c r="B1008" s="285"/>
      <c r="C1008" s="285"/>
      <c r="D1008" s="23"/>
      <c r="E1008"/>
      <c r="F1008"/>
      <c r="G1008"/>
      <c r="H1008" s="280"/>
      <c r="I1008"/>
      <c r="J1008" s="574"/>
      <c r="K1008" s="419"/>
      <c r="L1008" s="280"/>
      <c r="M1008"/>
      <c r="N1008" s="280"/>
      <c r="O1008"/>
      <c r="P1008" s="280"/>
      <c r="S1008"/>
      <c r="T1008"/>
    </row>
    <row r="1009" spans="1:20" x14ac:dyDescent="0.45">
      <c r="A1009" s="285"/>
      <c r="B1009" s="285"/>
      <c r="C1009" s="285"/>
      <c r="D1009" s="23"/>
      <c r="E1009"/>
      <c r="F1009"/>
      <c r="G1009"/>
      <c r="H1009" s="280"/>
      <c r="I1009"/>
      <c r="J1009" s="574"/>
      <c r="K1009" s="419"/>
      <c r="L1009" s="280"/>
      <c r="M1009"/>
      <c r="N1009" s="280"/>
      <c r="O1009"/>
      <c r="P1009" s="280"/>
      <c r="S1009"/>
      <c r="T1009"/>
    </row>
    <row r="1010" spans="1:20" x14ac:dyDescent="0.45">
      <c r="A1010" s="285"/>
      <c r="B1010" s="285"/>
      <c r="C1010" s="285"/>
      <c r="D1010" s="23"/>
      <c r="E1010"/>
      <c r="F1010"/>
      <c r="G1010"/>
      <c r="H1010" s="280"/>
      <c r="I1010"/>
      <c r="J1010" s="574"/>
      <c r="K1010" s="419"/>
      <c r="L1010" s="280"/>
      <c r="M1010"/>
      <c r="N1010" s="280"/>
      <c r="O1010"/>
      <c r="P1010" s="280"/>
      <c r="S1010"/>
      <c r="T1010"/>
    </row>
    <row r="1011" spans="1:20" x14ac:dyDescent="0.45">
      <c r="A1011" s="285"/>
      <c r="B1011" s="285"/>
      <c r="C1011" s="285"/>
      <c r="D1011" s="23"/>
      <c r="E1011"/>
      <c r="F1011"/>
      <c r="G1011"/>
      <c r="H1011" s="280"/>
      <c r="I1011"/>
      <c r="J1011" s="574"/>
      <c r="K1011" s="419"/>
      <c r="L1011" s="280"/>
      <c r="M1011"/>
      <c r="N1011" s="280"/>
      <c r="O1011"/>
      <c r="P1011" s="280"/>
      <c r="S1011"/>
      <c r="T1011"/>
    </row>
    <row r="1012" spans="1:20" x14ac:dyDescent="0.45">
      <c r="A1012" s="285"/>
      <c r="B1012" s="285"/>
      <c r="C1012" s="285"/>
      <c r="D1012" s="23"/>
      <c r="E1012"/>
      <c r="F1012"/>
      <c r="G1012"/>
      <c r="H1012" s="280"/>
      <c r="I1012"/>
      <c r="J1012" s="574"/>
      <c r="K1012" s="419"/>
      <c r="L1012" s="280"/>
      <c r="M1012"/>
      <c r="N1012" s="280"/>
      <c r="O1012"/>
      <c r="P1012" s="280"/>
      <c r="S1012"/>
      <c r="T1012"/>
    </row>
    <row r="1013" spans="1:20" x14ac:dyDescent="0.45">
      <c r="A1013" s="285"/>
      <c r="B1013" s="285"/>
      <c r="C1013" s="285"/>
      <c r="D1013" s="23"/>
      <c r="E1013"/>
      <c r="F1013"/>
      <c r="G1013"/>
      <c r="H1013" s="280"/>
      <c r="I1013"/>
      <c r="J1013" s="574"/>
      <c r="K1013" s="419"/>
      <c r="L1013" s="280"/>
      <c r="M1013"/>
      <c r="N1013" s="280"/>
      <c r="O1013"/>
      <c r="P1013" s="280"/>
      <c r="S1013"/>
      <c r="T1013"/>
    </row>
    <row r="1014" spans="1:20" x14ac:dyDescent="0.45">
      <c r="A1014" s="285"/>
      <c r="B1014" s="285"/>
      <c r="C1014" s="285"/>
      <c r="D1014" s="23"/>
      <c r="E1014"/>
      <c r="F1014"/>
      <c r="G1014"/>
      <c r="H1014" s="280"/>
      <c r="I1014"/>
      <c r="J1014" s="574"/>
      <c r="K1014" s="419"/>
      <c r="L1014" s="280"/>
      <c r="M1014"/>
      <c r="N1014" s="280"/>
      <c r="O1014"/>
      <c r="P1014" s="280"/>
      <c r="S1014"/>
      <c r="T1014"/>
    </row>
    <row r="1015" spans="1:20" x14ac:dyDescent="0.45">
      <c r="A1015" s="285"/>
      <c r="B1015" s="285"/>
      <c r="C1015" s="285"/>
      <c r="D1015" s="23"/>
      <c r="E1015"/>
      <c r="F1015"/>
      <c r="G1015"/>
      <c r="H1015" s="280"/>
      <c r="I1015"/>
      <c r="J1015" s="574"/>
      <c r="K1015" s="419"/>
      <c r="L1015" s="280"/>
      <c r="M1015"/>
      <c r="N1015" s="280"/>
      <c r="O1015"/>
      <c r="P1015" s="280"/>
      <c r="S1015"/>
      <c r="T1015"/>
    </row>
    <row r="1016" spans="1:20" x14ac:dyDescent="0.45">
      <c r="A1016" s="285"/>
      <c r="B1016" s="285"/>
      <c r="C1016" s="285"/>
      <c r="D1016" s="23"/>
      <c r="E1016"/>
      <c r="F1016"/>
      <c r="G1016"/>
      <c r="H1016" s="280"/>
      <c r="I1016"/>
      <c r="J1016" s="574"/>
      <c r="K1016" s="419"/>
      <c r="L1016" s="280"/>
      <c r="M1016"/>
      <c r="N1016" s="280"/>
      <c r="O1016"/>
      <c r="P1016" s="280"/>
      <c r="S1016"/>
      <c r="T1016"/>
    </row>
    <row r="1017" spans="1:20" x14ac:dyDescent="0.45">
      <c r="A1017" s="285"/>
      <c r="B1017" s="285"/>
      <c r="C1017" s="285"/>
      <c r="D1017" s="23"/>
      <c r="E1017"/>
      <c r="F1017"/>
      <c r="G1017"/>
      <c r="H1017" s="280"/>
      <c r="I1017"/>
      <c r="J1017" s="574"/>
      <c r="K1017" s="419"/>
      <c r="L1017" s="280"/>
      <c r="M1017"/>
      <c r="N1017" s="280"/>
      <c r="O1017"/>
      <c r="P1017" s="280"/>
      <c r="S1017"/>
      <c r="T1017"/>
    </row>
    <row r="1018" spans="1:20" x14ac:dyDescent="0.45">
      <c r="A1018" s="285"/>
      <c r="B1018" s="285"/>
      <c r="C1018" s="285"/>
      <c r="D1018" s="23"/>
      <c r="E1018"/>
      <c r="F1018"/>
      <c r="G1018"/>
      <c r="H1018" s="280"/>
      <c r="I1018"/>
      <c r="J1018" s="574"/>
      <c r="K1018" s="419"/>
      <c r="L1018" s="280"/>
      <c r="M1018"/>
      <c r="N1018" s="280"/>
      <c r="O1018"/>
      <c r="P1018" s="280"/>
      <c r="S1018"/>
      <c r="T1018"/>
    </row>
    <row r="1019" spans="1:20" x14ac:dyDescent="0.45">
      <c r="A1019" s="285"/>
      <c r="B1019" s="285"/>
      <c r="C1019" s="285"/>
      <c r="D1019" s="23"/>
      <c r="E1019"/>
      <c r="F1019"/>
      <c r="G1019"/>
      <c r="H1019" s="280"/>
      <c r="I1019"/>
      <c r="J1019" s="574"/>
      <c r="K1019" s="419"/>
      <c r="L1019" s="280"/>
      <c r="M1019"/>
      <c r="N1019" s="280"/>
      <c r="O1019"/>
      <c r="P1019" s="280"/>
      <c r="S1019"/>
      <c r="T1019"/>
    </row>
    <row r="1020" spans="1:20" x14ac:dyDescent="0.45">
      <c r="A1020" s="285"/>
      <c r="B1020" s="285"/>
      <c r="C1020" s="285"/>
      <c r="D1020" s="23"/>
      <c r="E1020"/>
      <c r="F1020"/>
      <c r="G1020"/>
      <c r="H1020" s="280"/>
      <c r="I1020"/>
      <c r="J1020" s="574"/>
      <c r="K1020" s="419"/>
      <c r="L1020" s="280"/>
      <c r="M1020"/>
      <c r="N1020" s="280"/>
      <c r="O1020"/>
      <c r="P1020" s="280"/>
      <c r="S1020"/>
      <c r="T1020"/>
    </row>
    <row r="1021" spans="1:20" x14ac:dyDescent="0.45">
      <c r="A1021" s="285"/>
      <c r="B1021" s="285"/>
      <c r="C1021" s="285"/>
      <c r="D1021" s="23"/>
      <c r="E1021"/>
      <c r="F1021"/>
      <c r="G1021"/>
      <c r="H1021" s="280"/>
      <c r="I1021"/>
      <c r="J1021" s="574"/>
      <c r="K1021" s="419"/>
      <c r="L1021" s="280"/>
      <c r="M1021"/>
      <c r="N1021" s="280"/>
      <c r="O1021"/>
      <c r="P1021" s="280"/>
      <c r="S1021"/>
      <c r="T1021"/>
    </row>
    <row r="1022" spans="1:20" x14ac:dyDescent="0.45">
      <c r="A1022" s="285"/>
      <c r="B1022" s="285"/>
      <c r="C1022" s="285"/>
      <c r="D1022" s="23"/>
      <c r="E1022"/>
      <c r="F1022"/>
      <c r="G1022"/>
      <c r="H1022" s="280"/>
      <c r="I1022"/>
      <c r="J1022" s="574"/>
      <c r="K1022" s="419"/>
      <c r="L1022" s="280"/>
      <c r="M1022"/>
      <c r="N1022" s="280"/>
      <c r="O1022"/>
      <c r="P1022" s="280"/>
      <c r="S1022"/>
      <c r="T1022"/>
    </row>
    <row r="1023" spans="1:20" x14ac:dyDescent="0.45">
      <c r="A1023" s="285"/>
      <c r="B1023" s="285"/>
      <c r="C1023" s="285"/>
      <c r="D1023" s="23"/>
      <c r="E1023"/>
      <c r="F1023"/>
      <c r="G1023"/>
      <c r="H1023" s="280"/>
      <c r="I1023"/>
      <c r="J1023" s="574"/>
      <c r="K1023" s="419"/>
      <c r="L1023" s="280"/>
      <c r="M1023"/>
      <c r="N1023" s="280"/>
      <c r="O1023"/>
      <c r="P1023" s="280"/>
      <c r="S1023"/>
      <c r="T1023"/>
    </row>
    <row r="1024" spans="1:20" x14ac:dyDescent="0.45">
      <c r="A1024" s="285"/>
      <c r="B1024" s="285"/>
      <c r="C1024" s="285"/>
      <c r="D1024" s="23"/>
      <c r="E1024"/>
      <c r="F1024"/>
      <c r="G1024"/>
      <c r="H1024" s="280"/>
      <c r="I1024"/>
      <c r="J1024" s="574"/>
      <c r="K1024" s="419"/>
      <c r="L1024" s="280"/>
      <c r="M1024"/>
      <c r="N1024" s="280"/>
      <c r="O1024"/>
      <c r="P1024" s="280"/>
      <c r="S1024"/>
      <c r="T1024"/>
    </row>
    <row r="1025" spans="1:20" x14ac:dyDescent="0.45">
      <c r="A1025" s="285"/>
      <c r="B1025" s="285"/>
      <c r="C1025" s="285"/>
      <c r="D1025" s="23"/>
      <c r="E1025"/>
      <c r="F1025"/>
      <c r="G1025"/>
      <c r="H1025" s="280"/>
      <c r="I1025"/>
      <c r="J1025" s="574"/>
      <c r="K1025" s="419"/>
      <c r="L1025" s="280"/>
      <c r="M1025"/>
      <c r="N1025" s="280"/>
      <c r="O1025"/>
      <c r="P1025" s="280"/>
      <c r="S1025"/>
      <c r="T1025"/>
    </row>
    <row r="1026" spans="1:20" x14ac:dyDescent="0.45">
      <c r="A1026" s="285"/>
      <c r="B1026" s="285"/>
      <c r="C1026" s="285"/>
      <c r="D1026" s="23"/>
      <c r="E1026"/>
      <c r="F1026"/>
      <c r="G1026"/>
      <c r="H1026" s="280"/>
      <c r="I1026"/>
      <c r="J1026" s="574"/>
      <c r="K1026" s="419"/>
      <c r="L1026" s="280"/>
      <c r="M1026"/>
      <c r="N1026" s="280"/>
      <c r="O1026"/>
      <c r="P1026" s="280"/>
      <c r="S1026"/>
      <c r="T1026"/>
    </row>
    <row r="1027" spans="1:20" x14ac:dyDescent="0.45">
      <c r="A1027" s="285"/>
      <c r="B1027" s="285"/>
      <c r="C1027" s="285"/>
      <c r="D1027" s="23"/>
      <c r="E1027"/>
      <c r="F1027"/>
      <c r="G1027"/>
      <c r="H1027" s="280"/>
      <c r="I1027"/>
      <c r="J1027" s="574"/>
      <c r="K1027" s="419"/>
      <c r="L1027" s="280"/>
      <c r="M1027"/>
      <c r="N1027" s="280"/>
      <c r="O1027"/>
      <c r="P1027" s="280"/>
      <c r="S1027"/>
      <c r="T1027"/>
    </row>
    <row r="1028" spans="1:20" x14ac:dyDescent="0.45">
      <c r="A1028" s="285"/>
      <c r="B1028" s="285"/>
      <c r="C1028" s="285"/>
      <c r="D1028" s="23"/>
      <c r="E1028"/>
      <c r="F1028"/>
      <c r="G1028"/>
      <c r="H1028" s="280"/>
      <c r="I1028"/>
      <c r="J1028" s="574"/>
      <c r="K1028" s="419"/>
      <c r="L1028" s="280"/>
      <c r="M1028"/>
      <c r="N1028" s="280"/>
      <c r="O1028"/>
      <c r="P1028" s="280"/>
      <c r="S1028"/>
      <c r="T1028"/>
    </row>
    <row r="1029" spans="1:20" x14ac:dyDescent="0.45">
      <c r="A1029" s="285"/>
      <c r="B1029" s="285"/>
      <c r="C1029" s="285"/>
      <c r="D1029" s="23"/>
      <c r="E1029"/>
      <c r="F1029"/>
      <c r="G1029"/>
      <c r="H1029" s="280"/>
      <c r="I1029"/>
      <c r="J1029" s="574"/>
      <c r="K1029" s="419"/>
      <c r="L1029" s="280"/>
      <c r="M1029"/>
      <c r="N1029" s="280"/>
      <c r="O1029"/>
      <c r="P1029" s="280"/>
      <c r="S1029"/>
      <c r="T1029"/>
    </row>
    <row r="1030" spans="1:20" x14ac:dyDescent="0.45">
      <c r="A1030" s="285"/>
      <c r="B1030" s="285"/>
      <c r="C1030" s="285"/>
      <c r="D1030" s="23"/>
      <c r="E1030"/>
      <c r="F1030"/>
      <c r="G1030"/>
      <c r="H1030" s="280"/>
      <c r="I1030"/>
      <c r="J1030" s="574"/>
      <c r="K1030" s="419"/>
      <c r="L1030" s="280"/>
      <c r="M1030"/>
      <c r="N1030" s="280"/>
      <c r="O1030"/>
      <c r="P1030" s="280"/>
      <c r="S1030"/>
      <c r="T1030"/>
    </row>
    <row r="1031" spans="1:20" x14ac:dyDescent="0.45">
      <c r="A1031" s="285"/>
      <c r="B1031" s="285"/>
      <c r="C1031" s="285"/>
      <c r="D1031" s="23"/>
      <c r="E1031"/>
      <c r="F1031"/>
      <c r="G1031"/>
      <c r="H1031" s="280"/>
      <c r="I1031"/>
      <c r="J1031" s="574"/>
      <c r="K1031" s="419"/>
      <c r="L1031" s="280"/>
      <c r="M1031"/>
      <c r="N1031" s="280"/>
      <c r="O1031"/>
      <c r="P1031" s="280"/>
      <c r="S1031"/>
      <c r="T1031"/>
    </row>
    <row r="1032" spans="1:20" x14ac:dyDescent="0.45">
      <c r="A1032" s="285"/>
      <c r="B1032" s="285"/>
      <c r="C1032" s="285"/>
      <c r="D1032" s="23"/>
      <c r="E1032"/>
      <c r="F1032"/>
      <c r="G1032"/>
      <c r="H1032" s="280"/>
      <c r="I1032"/>
      <c r="J1032" s="574"/>
      <c r="K1032" s="419"/>
      <c r="L1032" s="280"/>
      <c r="M1032"/>
      <c r="N1032" s="280"/>
      <c r="O1032"/>
      <c r="P1032" s="280"/>
      <c r="S1032"/>
      <c r="T1032"/>
    </row>
    <row r="1033" spans="1:20" x14ac:dyDescent="0.45">
      <c r="A1033" s="285"/>
      <c r="B1033" s="285"/>
      <c r="C1033" s="285"/>
      <c r="D1033" s="23"/>
      <c r="E1033"/>
      <c r="F1033"/>
      <c r="G1033"/>
      <c r="H1033" s="280"/>
      <c r="I1033"/>
      <c r="J1033" s="574"/>
      <c r="K1033" s="419"/>
      <c r="L1033" s="280"/>
      <c r="M1033"/>
      <c r="N1033" s="280"/>
      <c r="O1033"/>
      <c r="P1033" s="280"/>
      <c r="S1033"/>
      <c r="T1033"/>
    </row>
    <row r="1034" spans="1:20" x14ac:dyDescent="0.45">
      <c r="A1034" s="285"/>
      <c r="B1034" s="285"/>
      <c r="C1034" s="285"/>
      <c r="D1034" s="23"/>
      <c r="E1034"/>
      <c r="F1034"/>
      <c r="G1034"/>
      <c r="H1034" s="280"/>
      <c r="I1034"/>
      <c r="J1034" s="574"/>
      <c r="K1034" s="419"/>
      <c r="L1034" s="280"/>
      <c r="M1034"/>
      <c r="N1034" s="280"/>
      <c r="O1034"/>
      <c r="P1034" s="280"/>
      <c r="S1034"/>
      <c r="T1034"/>
    </row>
    <row r="1035" spans="1:20" x14ac:dyDescent="0.45">
      <c r="A1035" s="285"/>
      <c r="B1035" s="285"/>
      <c r="C1035" s="285"/>
      <c r="D1035" s="23"/>
      <c r="E1035"/>
      <c r="F1035"/>
      <c r="G1035"/>
      <c r="H1035" s="280"/>
      <c r="I1035"/>
      <c r="J1035" s="574"/>
      <c r="K1035" s="419"/>
      <c r="L1035" s="280"/>
      <c r="M1035"/>
      <c r="N1035" s="280"/>
      <c r="O1035"/>
      <c r="P1035" s="280"/>
      <c r="S1035"/>
      <c r="T1035"/>
    </row>
    <row r="1036" spans="1:20" x14ac:dyDescent="0.45">
      <c r="A1036" s="285"/>
      <c r="B1036" s="285"/>
      <c r="C1036" s="285"/>
      <c r="D1036" s="23"/>
      <c r="E1036"/>
      <c r="F1036"/>
      <c r="G1036"/>
      <c r="H1036" s="280"/>
      <c r="I1036"/>
      <c r="J1036" s="574"/>
      <c r="K1036" s="419"/>
      <c r="L1036" s="280"/>
      <c r="M1036"/>
      <c r="N1036" s="280"/>
      <c r="O1036"/>
      <c r="P1036" s="280"/>
      <c r="S1036"/>
      <c r="T1036"/>
    </row>
    <row r="1037" spans="1:20" x14ac:dyDescent="0.45">
      <c r="A1037" s="285"/>
      <c r="B1037" s="285"/>
      <c r="C1037" s="285"/>
      <c r="D1037" s="23"/>
      <c r="E1037"/>
      <c r="F1037"/>
      <c r="G1037"/>
      <c r="H1037" s="280"/>
      <c r="I1037"/>
      <c r="J1037" s="574"/>
      <c r="K1037" s="419"/>
      <c r="L1037" s="280"/>
      <c r="M1037"/>
      <c r="N1037" s="280"/>
      <c r="O1037"/>
      <c r="P1037" s="280"/>
      <c r="S1037"/>
      <c r="T1037"/>
    </row>
    <row r="1038" spans="1:20" x14ac:dyDescent="0.45">
      <c r="A1038" s="285"/>
      <c r="B1038" s="285"/>
      <c r="C1038" s="285"/>
      <c r="D1038" s="23"/>
      <c r="E1038"/>
      <c r="F1038"/>
      <c r="G1038"/>
      <c r="H1038" s="280"/>
      <c r="I1038"/>
      <c r="J1038" s="574"/>
      <c r="K1038" s="419"/>
      <c r="L1038" s="280"/>
      <c r="M1038"/>
      <c r="N1038" s="280"/>
      <c r="O1038"/>
      <c r="P1038" s="280"/>
      <c r="S1038"/>
      <c r="T1038"/>
    </row>
    <row r="1039" spans="1:20" x14ac:dyDescent="0.45">
      <c r="A1039" s="285"/>
      <c r="B1039" s="285"/>
      <c r="C1039" s="285"/>
      <c r="D1039" s="23"/>
      <c r="E1039"/>
      <c r="F1039"/>
      <c r="G1039"/>
      <c r="H1039" s="280"/>
      <c r="I1039"/>
      <c r="J1039" s="574"/>
      <c r="K1039" s="419"/>
      <c r="L1039" s="280"/>
      <c r="M1039"/>
      <c r="N1039" s="280"/>
      <c r="O1039"/>
      <c r="P1039" s="280"/>
      <c r="S1039"/>
      <c r="T1039"/>
    </row>
    <row r="1040" spans="1:20" x14ac:dyDescent="0.45">
      <c r="A1040" s="285"/>
      <c r="B1040" s="285"/>
      <c r="C1040" s="285"/>
      <c r="D1040" s="23"/>
      <c r="E1040"/>
      <c r="F1040"/>
      <c r="G1040"/>
      <c r="H1040" s="280"/>
      <c r="I1040"/>
      <c r="J1040" s="574"/>
      <c r="K1040" s="419"/>
      <c r="L1040" s="280"/>
      <c r="M1040"/>
      <c r="N1040" s="280"/>
      <c r="O1040"/>
      <c r="P1040" s="280"/>
      <c r="S1040"/>
      <c r="T1040"/>
    </row>
    <row r="1041" spans="1:20" x14ac:dyDescent="0.45">
      <c r="A1041" s="285"/>
      <c r="B1041" s="285"/>
      <c r="C1041" s="285"/>
      <c r="D1041" s="23"/>
      <c r="E1041"/>
      <c r="F1041"/>
      <c r="G1041"/>
      <c r="H1041" s="280"/>
      <c r="I1041"/>
      <c r="J1041" s="574"/>
      <c r="K1041" s="419"/>
      <c r="L1041" s="280"/>
      <c r="M1041"/>
      <c r="N1041" s="280"/>
      <c r="O1041"/>
      <c r="P1041" s="280"/>
      <c r="S1041"/>
      <c r="T1041"/>
    </row>
    <row r="1042" spans="1:20" x14ac:dyDescent="0.45">
      <c r="A1042" s="285"/>
      <c r="B1042" s="285"/>
      <c r="C1042" s="285"/>
      <c r="D1042" s="23"/>
      <c r="E1042"/>
      <c r="F1042"/>
      <c r="G1042"/>
      <c r="H1042" s="280"/>
      <c r="I1042"/>
      <c r="J1042" s="574"/>
      <c r="K1042" s="419"/>
      <c r="L1042" s="280"/>
      <c r="M1042"/>
      <c r="N1042" s="280"/>
      <c r="O1042"/>
      <c r="P1042" s="280"/>
      <c r="S1042"/>
      <c r="T1042"/>
    </row>
    <row r="1043" spans="1:20" x14ac:dyDescent="0.45">
      <c r="A1043" s="285"/>
      <c r="B1043" s="285"/>
      <c r="C1043" s="285"/>
      <c r="D1043" s="23"/>
      <c r="E1043"/>
      <c r="F1043"/>
      <c r="G1043"/>
      <c r="H1043" s="280"/>
      <c r="I1043"/>
      <c r="J1043" s="574"/>
      <c r="K1043" s="419"/>
      <c r="L1043" s="280"/>
      <c r="M1043"/>
      <c r="N1043" s="280"/>
      <c r="O1043"/>
      <c r="P1043" s="280"/>
      <c r="S1043"/>
      <c r="T1043"/>
    </row>
    <row r="1044" spans="1:20" x14ac:dyDescent="0.45">
      <c r="A1044" s="285"/>
      <c r="B1044" s="285"/>
      <c r="C1044" s="285"/>
      <c r="D1044" s="23"/>
      <c r="E1044"/>
      <c r="F1044"/>
      <c r="G1044"/>
      <c r="H1044" s="280"/>
      <c r="I1044"/>
      <c r="J1044" s="574"/>
      <c r="K1044" s="419"/>
      <c r="L1044" s="280"/>
      <c r="M1044"/>
      <c r="N1044" s="280"/>
      <c r="O1044"/>
      <c r="P1044" s="280"/>
      <c r="S1044"/>
      <c r="T1044"/>
    </row>
    <row r="1045" spans="1:20" x14ac:dyDescent="0.45">
      <c r="A1045" s="285"/>
      <c r="B1045" s="285"/>
      <c r="C1045" s="285"/>
      <c r="D1045" s="23"/>
      <c r="E1045"/>
      <c r="F1045"/>
      <c r="G1045"/>
      <c r="H1045" s="280"/>
      <c r="I1045"/>
      <c r="J1045" s="574"/>
      <c r="K1045" s="419"/>
      <c r="L1045" s="280"/>
      <c r="M1045"/>
      <c r="N1045" s="280"/>
      <c r="O1045"/>
      <c r="P1045" s="280"/>
      <c r="S1045"/>
      <c r="T1045"/>
    </row>
    <row r="1046" spans="1:20" x14ac:dyDescent="0.45">
      <c r="A1046" s="285"/>
      <c r="B1046" s="285"/>
      <c r="C1046" s="285"/>
      <c r="D1046" s="23"/>
      <c r="E1046"/>
      <c r="F1046"/>
      <c r="G1046"/>
      <c r="H1046" s="280"/>
      <c r="I1046"/>
      <c r="J1046" s="574"/>
      <c r="K1046" s="419"/>
      <c r="L1046" s="280"/>
      <c r="M1046"/>
      <c r="N1046" s="280"/>
      <c r="O1046"/>
      <c r="P1046" s="280"/>
      <c r="S1046"/>
      <c r="T1046"/>
    </row>
    <row r="1047" spans="1:20" x14ac:dyDescent="0.45">
      <c r="A1047" s="285"/>
      <c r="B1047" s="285"/>
      <c r="C1047" s="285"/>
      <c r="D1047" s="23"/>
      <c r="E1047"/>
      <c r="F1047"/>
      <c r="G1047"/>
      <c r="H1047" s="280"/>
      <c r="I1047"/>
      <c r="J1047" s="574"/>
      <c r="K1047" s="419"/>
      <c r="L1047" s="280"/>
      <c r="M1047"/>
      <c r="N1047" s="280"/>
      <c r="O1047"/>
      <c r="P1047" s="280"/>
      <c r="S1047"/>
      <c r="T1047"/>
    </row>
    <row r="1048" spans="1:20" x14ac:dyDescent="0.45">
      <c r="A1048" s="285"/>
      <c r="B1048" s="285"/>
      <c r="C1048" s="285"/>
      <c r="D1048" s="23"/>
      <c r="E1048"/>
      <c r="F1048"/>
      <c r="G1048"/>
      <c r="H1048" s="280"/>
      <c r="I1048"/>
      <c r="J1048" s="574"/>
      <c r="K1048" s="419"/>
      <c r="L1048" s="280"/>
      <c r="M1048"/>
      <c r="N1048" s="280"/>
      <c r="O1048"/>
      <c r="P1048" s="280"/>
      <c r="S1048"/>
      <c r="T1048"/>
    </row>
    <row r="1049" spans="1:20" x14ac:dyDescent="0.45">
      <c r="A1049" s="285"/>
      <c r="B1049" s="285"/>
      <c r="C1049" s="285"/>
      <c r="D1049" s="23"/>
      <c r="E1049"/>
      <c r="F1049"/>
      <c r="G1049"/>
      <c r="H1049" s="280"/>
      <c r="I1049"/>
      <c r="J1049" s="574"/>
      <c r="K1049" s="419"/>
      <c r="L1049" s="280"/>
      <c r="M1049"/>
      <c r="N1049" s="280"/>
      <c r="O1049"/>
      <c r="P1049" s="280"/>
      <c r="S1049"/>
      <c r="T1049"/>
    </row>
    <row r="1050" spans="1:20" x14ac:dyDescent="0.45">
      <c r="A1050" s="285"/>
      <c r="B1050" s="285"/>
      <c r="C1050" s="285"/>
      <c r="D1050" s="23"/>
      <c r="E1050"/>
      <c r="F1050"/>
      <c r="G1050"/>
      <c r="H1050" s="280"/>
      <c r="I1050"/>
      <c r="J1050" s="574"/>
      <c r="K1050" s="419"/>
      <c r="L1050" s="280"/>
      <c r="M1050"/>
      <c r="N1050" s="280"/>
      <c r="O1050"/>
      <c r="P1050" s="280"/>
      <c r="S1050"/>
      <c r="T1050"/>
    </row>
    <row r="1051" spans="1:20" x14ac:dyDescent="0.45">
      <c r="A1051" s="285"/>
      <c r="B1051" s="285"/>
      <c r="C1051" s="285"/>
      <c r="D1051" s="23"/>
      <c r="E1051"/>
      <c r="F1051"/>
      <c r="G1051"/>
      <c r="H1051" s="280"/>
      <c r="I1051"/>
      <c r="J1051" s="574"/>
      <c r="K1051" s="419"/>
      <c r="L1051" s="280"/>
      <c r="M1051"/>
      <c r="N1051" s="280"/>
      <c r="O1051"/>
      <c r="P1051" s="280"/>
      <c r="S1051"/>
      <c r="T1051"/>
    </row>
    <row r="1052" spans="1:20" x14ac:dyDescent="0.45">
      <c r="A1052" s="285"/>
      <c r="B1052" s="285"/>
      <c r="C1052" s="285"/>
      <c r="D1052" s="23"/>
      <c r="E1052"/>
      <c r="F1052"/>
      <c r="G1052"/>
      <c r="H1052" s="280"/>
      <c r="I1052"/>
      <c r="J1052" s="574"/>
      <c r="K1052" s="419"/>
      <c r="L1052" s="280"/>
      <c r="M1052"/>
      <c r="N1052" s="280"/>
      <c r="O1052"/>
      <c r="P1052" s="280"/>
      <c r="S1052"/>
      <c r="T1052"/>
    </row>
    <row r="1053" spans="1:20" x14ac:dyDescent="0.45">
      <c r="A1053" s="285"/>
      <c r="B1053" s="285"/>
      <c r="C1053" s="285"/>
      <c r="D1053" s="23"/>
      <c r="E1053"/>
      <c r="F1053"/>
      <c r="G1053"/>
      <c r="H1053" s="280"/>
      <c r="I1053"/>
      <c r="J1053" s="574"/>
      <c r="K1053" s="419"/>
      <c r="L1053" s="280"/>
      <c r="M1053"/>
      <c r="N1053" s="280"/>
      <c r="O1053"/>
      <c r="P1053" s="280"/>
      <c r="S1053"/>
      <c r="T1053"/>
    </row>
    <row r="1054" spans="1:20" x14ac:dyDescent="0.45">
      <c r="A1054" s="285"/>
      <c r="B1054" s="285"/>
      <c r="C1054" s="285"/>
      <c r="D1054" s="23"/>
      <c r="E1054"/>
      <c r="F1054"/>
      <c r="G1054"/>
      <c r="H1054" s="280"/>
      <c r="I1054"/>
      <c r="J1054" s="574"/>
      <c r="K1054" s="419"/>
      <c r="L1054" s="280"/>
      <c r="M1054"/>
      <c r="N1054" s="280"/>
      <c r="O1054"/>
      <c r="P1054" s="280"/>
      <c r="S1054"/>
      <c r="T1054"/>
    </row>
    <row r="1055" spans="1:20" x14ac:dyDescent="0.45">
      <c r="A1055" s="285"/>
      <c r="B1055" s="285"/>
      <c r="C1055" s="285"/>
      <c r="D1055" s="23"/>
      <c r="E1055"/>
      <c r="F1055"/>
      <c r="G1055"/>
      <c r="H1055" s="280"/>
      <c r="I1055"/>
      <c r="J1055" s="574"/>
      <c r="K1055" s="419"/>
      <c r="L1055" s="280"/>
      <c r="M1055"/>
      <c r="N1055" s="280"/>
      <c r="O1055"/>
      <c r="P1055" s="280"/>
      <c r="S1055"/>
      <c r="T1055"/>
    </row>
    <row r="1056" spans="1:20" x14ac:dyDescent="0.45">
      <c r="A1056" s="285"/>
      <c r="B1056" s="285"/>
      <c r="C1056" s="285"/>
      <c r="D1056" s="23"/>
      <c r="E1056"/>
      <c r="F1056"/>
      <c r="G1056"/>
      <c r="H1056" s="280"/>
      <c r="I1056"/>
      <c r="J1056" s="574"/>
      <c r="K1056" s="419"/>
      <c r="L1056" s="280"/>
      <c r="M1056"/>
      <c r="N1056" s="280"/>
      <c r="O1056"/>
      <c r="P1056" s="280"/>
      <c r="S1056"/>
      <c r="T1056"/>
    </row>
    <row r="1057" spans="1:20" x14ac:dyDescent="0.45">
      <c r="A1057" s="285"/>
      <c r="B1057" s="285"/>
      <c r="C1057" s="285"/>
      <c r="D1057" s="23"/>
      <c r="E1057"/>
      <c r="F1057"/>
      <c r="G1057"/>
      <c r="H1057" s="280"/>
      <c r="I1057"/>
      <c r="J1057" s="574"/>
      <c r="K1057" s="419"/>
      <c r="L1057" s="280"/>
      <c r="M1057"/>
      <c r="N1057" s="280"/>
      <c r="O1057"/>
      <c r="P1057" s="280"/>
      <c r="S1057"/>
      <c r="T1057"/>
    </row>
    <row r="1058" spans="1:20" x14ac:dyDescent="0.45">
      <c r="A1058" s="285"/>
      <c r="B1058" s="285"/>
      <c r="C1058" s="285"/>
      <c r="D1058" s="23"/>
      <c r="E1058"/>
      <c r="F1058"/>
      <c r="G1058"/>
      <c r="H1058" s="280"/>
      <c r="I1058"/>
      <c r="J1058" s="574"/>
      <c r="K1058" s="419"/>
      <c r="L1058" s="280"/>
      <c r="M1058"/>
      <c r="N1058" s="280"/>
      <c r="O1058"/>
      <c r="P1058" s="280"/>
      <c r="S1058"/>
      <c r="T1058"/>
    </row>
    <row r="1059" spans="1:20" x14ac:dyDescent="0.45">
      <c r="A1059" s="285"/>
      <c r="B1059" s="285"/>
      <c r="C1059" s="285"/>
      <c r="D1059" s="23"/>
      <c r="E1059"/>
      <c r="F1059"/>
      <c r="G1059"/>
      <c r="H1059" s="280"/>
      <c r="I1059"/>
      <c r="J1059" s="574"/>
      <c r="K1059" s="419"/>
      <c r="L1059" s="280"/>
      <c r="M1059"/>
      <c r="N1059" s="280"/>
      <c r="O1059"/>
      <c r="P1059" s="280"/>
      <c r="S1059"/>
      <c r="T1059"/>
    </row>
    <row r="1060" spans="1:20" x14ac:dyDescent="0.45">
      <c r="A1060" s="285"/>
      <c r="B1060" s="285"/>
      <c r="C1060" s="285"/>
      <c r="D1060" s="23"/>
      <c r="E1060"/>
      <c r="F1060"/>
      <c r="G1060"/>
      <c r="H1060" s="280"/>
      <c r="I1060"/>
      <c r="J1060" s="574"/>
      <c r="K1060" s="419"/>
      <c r="L1060" s="280"/>
      <c r="M1060"/>
      <c r="N1060" s="280"/>
      <c r="O1060"/>
      <c r="P1060" s="280"/>
      <c r="S1060"/>
      <c r="T1060"/>
    </row>
    <row r="1061" spans="1:20" x14ac:dyDescent="0.45">
      <c r="A1061" s="285"/>
      <c r="B1061" s="285"/>
      <c r="C1061" s="285"/>
      <c r="D1061" s="23"/>
      <c r="E1061"/>
      <c r="F1061"/>
      <c r="G1061"/>
      <c r="H1061" s="280"/>
      <c r="I1061"/>
      <c r="J1061" s="574"/>
      <c r="K1061" s="419"/>
      <c r="L1061" s="280"/>
      <c r="M1061"/>
      <c r="N1061" s="280"/>
      <c r="O1061"/>
      <c r="P1061" s="280"/>
      <c r="S1061"/>
      <c r="T1061"/>
    </row>
    <row r="1062" spans="1:20" x14ac:dyDescent="0.45">
      <c r="A1062" s="285"/>
      <c r="B1062" s="285"/>
      <c r="C1062" s="285"/>
      <c r="D1062" s="23"/>
      <c r="E1062"/>
      <c r="F1062"/>
      <c r="G1062"/>
      <c r="H1062" s="280"/>
      <c r="I1062"/>
      <c r="J1062" s="574"/>
      <c r="K1062" s="419"/>
      <c r="L1062" s="280"/>
      <c r="M1062"/>
      <c r="N1062" s="280"/>
      <c r="O1062"/>
      <c r="P1062" s="280"/>
      <c r="S1062"/>
      <c r="T1062"/>
    </row>
    <row r="1063" spans="1:20" x14ac:dyDescent="0.45">
      <c r="A1063" s="285"/>
      <c r="B1063" s="285"/>
      <c r="C1063" s="285"/>
      <c r="D1063" s="23"/>
      <c r="E1063"/>
      <c r="F1063"/>
      <c r="G1063"/>
      <c r="H1063" s="280"/>
      <c r="I1063"/>
      <c r="J1063" s="574"/>
      <c r="K1063" s="419"/>
      <c r="L1063" s="280"/>
      <c r="M1063"/>
      <c r="N1063" s="280"/>
      <c r="O1063"/>
      <c r="P1063" s="280"/>
      <c r="S1063"/>
      <c r="T1063"/>
    </row>
    <row r="1064" spans="1:20" x14ac:dyDescent="0.45">
      <c r="A1064" s="285"/>
      <c r="B1064" s="285"/>
      <c r="C1064" s="285"/>
      <c r="D1064" s="23"/>
      <c r="E1064"/>
      <c r="F1064"/>
      <c r="G1064"/>
      <c r="H1064" s="280"/>
      <c r="I1064"/>
      <c r="J1064" s="574"/>
      <c r="K1064" s="419"/>
      <c r="L1064" s="280"/>
      <c r="M1064"/>
      <c r="N1064" s="280"/>
      <c r="O1064"/>
      <c r="P1064" s="280"/>
      <c r="S1064"/>
      <c r="T1064"/>
    </row>
    <row r="1065" spans="1:20" x14ac:dyDescent="0.45">
      <c r="A1065" s="285"/>
      <c r="B1065" s="285"/>
      <c r="C1065" s="285"/>
      <c r="D1065" s="23"/>
      <c r="E1065"/>
      <c r="F1065"/>
      <c r="G1065"/>
      <c r="H1065" s="280"/>
      <c r="I1065"/>
      <c r="J1065" s="574"/>
      <c r="K1065" s="419"/>
      <c r="L1065" s="280"/>
      <c r="M1065"/>
      <c r="N1065" s="280"/>
      <c r="O1065"/>
      <c r="P1065" s="280"/>
      <c r="S1065"/>
      <c r="T1065"/>
    </row>
    <row r="1066" spans="1:20" x14ac:dyDescent="0.45">
      <c r="A1066" s="285"/>
      <c r="B1066" s="285"/>
      <c r="C1066" s="285"/>
      <c r="D1066" s="23"/>
      <c r="E1066"/>
      <c r="F1066"/>
      <c r="G1066"/>
      <c r="H1066" s="280"/>
      <c r="I1066"/>
      <c r="J1066" s="574"/>
      <c r="K1066" s="419"/>
      <c r="L1066" s="280"/>
      <c r="M1066"/>
      <c r="N1066" s="280"/>
      <c r="O1066"/>
      <c r="P1066" s="280"/>
      <c r="S1066"/>
      <c r="T1066"/>
    </row>
    <row r="1067" spans="1:20" x14ac:dyDescent="0.45">
      <c r="A1067" s="285"/>
      <c r="B1067" s="285"/>
      <c r="C1067" s="285"/>
      <c r="D1067" s="23"/>
      <c r="E1067"/>
      <c r="F1067"/>
      <c r="G1067"/>
      <c r="H1067" s="280"/>
      <c r="I1067"/>
      <c r="J1067" s="574"/>
      <c r="K1067" s="419"/>
      <c r="L1067" s="280"/>
      <c r="M1067"/>
      <c r="N1067" s="280"/>
      <c r="O1067"/>
      <c r="P1067" s="280"/>
      <c r="S1067"/>
      <c r="T1067"/>
    </row>
    <row r="1068" spans="1:20" x14ac:dyDescent="0.45">
      <c r="A1068" s="285"/>
      <c r="B1068" s="285"/>
      <c r="C1068" s="285"/>
      <c r="D1068" s="23"/>
      <c r="E1068"/>
      <c r="F1068"/>
      <c r="G1068"/>
      <c r="H1068" s="280"/>
      <c r="I1068"/>
      <c r="J1068" s="574"/>
      <c r="K1068" s="419"/>
      <c r="L1068" s="280"/>
      <c r="M1068"/>
      <c r="N1068" s="280"/>
      <c r="O1068"/>
      <c r="P1068" s="280"/>
      <c r="S1068"/>
      <c r="T1068"/>
    </row>
    <row r="1069" spans="1:20" x14ac:dyDescent="0.45">
      <c r="A1069" s="285"/>
      <c r="B1069" s="285"/>
      <c r="C1069" s="285"/>
      <c r="D1069" s="23"/>
      <c r="E1069"/>
      <c r="F1069"/>
      <c r="G1069"/>
      <c r="H1069" s="280"/>
      <c r="I1069"/>
      <c r="J1069" s="574"/>
      <c r="K1069" s="419"/>
      <c r="L1069" s="280"/>
      <c r="M1069"/>
      <c r="N1069" s="280"/>
      <c r="O1069"/>
      <c r="P1069" s="280"/>
      <c r="S1069"/>
      <c r="T1069"/>
    </row>
    <row r="1070" spans="1:20" x14ac:dyDescent="0.45">
      <c r="A1070" s="285"/>
      <c r="B1070" s="285"/>
      <c r="C1070" s="285"/>
      <c r="D1070" s="23"/>
      <c r="E1070"/>
      <c r="F1070"/>
      <c r="G1070"/>
      <c r="H1070" s="280"/>
      <c r="I1070"/>
      <c r="J1070" s="574"/>
      <c r="K1070" s="419"/>
      <c r="L1070" s="280"/>
      <c r="M1070"/>
      <c r="N1070" s="280"/>
      <c r="O1070"/>
      <c r="P1070" s="280"/>
      <c r="S1070"/>
      <c r="T1070"/>
    </row>
    <row r="1071" spans="1:20" x14ac:dyDescent="0.45">
      <c r="A1071" s="285"/>
      <c r="B1071" s="285"/>
      <c r="C1071" s="285"/>
      <c r="D1071" s="23"/>
      <c r="E1071"/>
      <c r="F1071"/>
      <c r="G1071"/>
      <c r="H1071" s="280"/>
      <c r="I1071"/>
      <c r="J1071" s="574"/>
      <c r="K1071" s="419"/>
      <c r="L1071" s="280"/>
      <c r="M1071"/>
      <c r="N1071" s="280"/>
      <c r="O1071"/>
      <c r="P1071" s="280"/>
      <c r="S1071"/>
      <c r="T1071"/>
    </row>
    <row r="1072" spans="1:20" x14ac:dyDescent="0.45">
      <c r="A1072" s="285"/>
      <c r="B1072" s="285"/>
      <c r="C1072" s="285"/>
      <c r="D1072" s="23"/>
      <c r="E1072"/>
      <c r="F1072"/>
      <c r="G1072"/>
      <c r="H1072" s="280"/>
      <c r="I1072"/>
      <c r="J1072" s="574"/>
      <c r="K1072" s="419"/>
      <c r="L1072" s="280"/>
      <c r="M1072"/>
      <c r="N1072" s="280"/>
      <c r="O1072"/>
      <c r="P1072" s="280"/>
      <c r="S1072"/>
      <c r="T1072"/>
    </row>
    <row r="1073" spans="1:20" x14ac:dyDescent="0.45">
      <c r="A1073" s="285"/>
      <c r="B1073" s="285"/>
      <c r="C1073" s="285"/>
      <c r="D1073" s="23"/>
      <c r="E1073"/>
      <c r="F1073"/>
      <c r="G1073"/>
      <c r="H1073" s="280"/>
      <c r="I1073"/>
      <c r="J1073" s="574"/>
      <c r="K1073" s="419"/>
      <c r="L1073" s="280"/>
      <c r="M1073"/>
      <c r="N1073" s="280"/>
      <c r="O1073"/>
      <c r="P1073" s="280"/>
      <c r="S1073"/>
      <c r="T1073"/>
    </row>
    <row r="1074" spans="1:20" x14ac:dyDescent="0.45">
      <c r="A1074" s="285"/>
      <c r="B1074" s="285"/>
      <c r="C1074" s="285"/>
      <c r="D1074" s="23"/>
      <c r="E1074"/>
      <c r="F1074"/>
      <c r="G1074"/>
      <c r="H1074" s="280"/>
      <c r="I1074"/>
      <c r="J1074" s="574"/>
      <c r="K1074" s="419"/>
      <c r="L1074" s="280"/>
      <c r="M1074"/>
      <c r="N1074" s="280"/>
      <c r="O1074"/>
      <c r="P1074" s="280"/>
      <c r="S1074"/>
      <c r="T1074"/>
    </row>
    <row r="1075" spans="1:20" x14ac:dyDescent="0.45">
      <c r="A1075" s="285"/>
      <c r="B1075" s="285"/>
      <c r="C1075" s="285"/>
      <c r="D1075" s="23"/>
      <c r="E1075"/>
      <c r="F1075"/>
      <c r="G1075"/>
      <c r="H1075" s="280"/>
      <c r="I1075"/>
      <c r="J1075" s="574"/>
      <c r="K1075" s="419"/>
      <c r="L1075" s="280"/>
      <c r="M1075"/>
      <c r="N1075" s="280"/>
      <c r="O1075"/>
      <c r="P1075" s="280"/>
      <c r="S1075"/>
      <c r="T1075"/>
    </row>
    <row r="1076" spans="1:20" x14ac:dyDescent="0.45">
      <c r="A1076" s="285"/>
      <c r="B1076" s="285"/>
      <c r="C1076" s="285"/>
      <c r="D1076" s="23"/>
      <c r="E1076"/>
      <c r="F1076"/>
      <c r="G1076"/>
      <c r="H1076" s="280"/>
      <c r="I1076"/>
      <c r="J1076" s="574"/>
      <c r="K1076" s="419"/>
      <c r="L1076" s="280"/>
      <c r="M1076"/>
      <c r="N1076" s="280"/>
      <c r="O1076"/>
      <c r="P1076" s="280"/>
      <c r="S1076"/>
      <c r="T1076"/>
    </row>
    <row r="1077" spans="1:20" x14ac:dyDescent="0.45">
      <c r="A1077" s="285"/>
      <c r="B1077" s="285"/>
      <c r="C1077" s="285"/>
      <c r="D1077" s="23"/>
      <c r="E1077"/>
      <c r="F1077"/>
      <c r="G1077"/>
      <c r="H1077" s="280"/>
      <c r="I1077"/>
      <c r="J1077" s="574"/>
      <c r="K1077" s="419"/>
      <c r="L1077" s="280"/>
      <c r="M1077"/>
      <c r="N1077" s="280"/>
      <c r="O1077"/>
      <c r="P1077" s="280"/>
      <c r="S1077"/>
      <c r="T1077"/>
    </row>
    <row r="1078" spans="1:20" x14ac:dyDescent="0.45">
      <c r="A1078" s="285"/>
      <c r="B1078" s="285"/>
      <c r="C1078" s="285"/>
      <c r="D1078" s="23"/>
      <c r="E1078"/>
      <c r="F1078"/>
      <c r="G1078"/>
      <c r="H1078" s="280"/>
      <c r="I1078"/>
      <c r="J1078" s="574"/>
      <c r="K1078" s="419"/>
      <c r="L1078" s="280"/>
      <c r="M1078"/>
      <c r="N1078" s="280"/>
      <c r="O1078"/>
      <c r="P1078" s="280"/>
      <c r="S1078"/>
      <c r="T1078"/>
    </row>
    <row r="1079" spans="1:20" x14ac:dyDescent="0.45">
      <c r="A1079" s="285"/>
      <c r="B1079" s="285"/>
      <c r="C1079" s="285"/>
      <c r="D1079" s="23"/>
      <c r="E1079"/>
      <c r="F1079"/>
      <c r="G1079"/>
      <c r="H1079" s="280"/>
      <c r="I1079"/>
      <c r="J1079" s="574"/>
      <c r="K1079" s="419"/>
      <c r="L1079" s="280"/>
      <c r="M1079"/>
      <c r="N1079" s="280"/>
      <c r="O1079"/>
      <c r="P1079" s="280"/>
      <c r="S1079"/>
      <c r="T1079"/>
    </row>
    <row r="1080" spans="1:20" x14ac:dyDescent="0.45">
      <c r="A1080" s="285"/>
      <c r="B1080" s="285"/>
      <c r="C1080" s="285"/>
      <c r="D1080" s="23"/>
      <c r="E1080"/>
      <c r="F1080"/>
      <c r="G1080"/>
      <c r="H1080" s="280"/>
      <c r="I1080"/>
      <c r="J1080" s="574"/>
      <c r="K1080" s="419"/>
      <c r="L1080" s="280"/>
      <c r="M1080"/>
      <c r="N1080" s="280"/>
      <c r="O1080"/>
      <c r="P1080" s="280"/>
      <c r="S1080"/>
      <c r="T1080"/>
    </row>
    <row r="1081" spans="1:20" x14ac:dyDescent="0.45">
      <c r="A1081" s="285"/>
      <c r="B1081" s="285"/>
      <c r="C1081" s="285"/>
      <c r="D1081" s="23"/>
      <c r="E1081"/>
      <c r="F1081"/>
      <c r="G1081"/>
      <c r="H1081" s="280"/>
      <c r="I1081"/>
      <c r="J1081" s="574"/>
      <c r="K1081" s="419"/>
      <c r="L1081" s="280"/>
      <c r="M1081"/>
      <c r="N1081" s="280"/>
      <c r="O1081"/>
      <c r="P1081" s="280"/>
      <c r="S1081"/>
      <c r="T1081"/>
    </row>
    <row r="1082" spans="1:20" x14ac:dyDescent="0.45">
      <c r="A1082" s="285"/>
      <c r="B1082" s="285"/>
      <c r="C1082" s="285"/>
      <c r="D1082" s="23"/>
      <c r="E1082"/>
      <c r="F1082"/>
      <c r="G1082"/>
      <c r="H1082" s="280"/>
      <c r="I1082"/>
      <c r="J1082" s="574"/>
      <c r="K1082" s="419"/>
      <c r="L1082" s="280"/>
      <c r="M1082"/>
      <c r="N1082" s="280"/>
      <c r="O1082"/>
      <c r="P1082" s="280"/>
      <c r="S1082"/>
      <c r="T1082"/>
    </row>
    <row r="1083" spans="1:20" x14ac:dyDescent="0.45">
      <c r="A1083" s="285"/>
      <c r="B1083" s="285"/>
      <c r="C1083" s="285"/>
      <c r="D1083" s="23"/>
      <c r="E1083"/>
      <c r="F1083"/>
      <c r="G1083"/>
      <c r="H1083" s="280"/>
      <c r="I1083"/>
      <c r="J1083" s="574"/>
      <c r="K1083" s="419"/>
      <c r="L1083" s="280"/>
      <c r="M1083"/>
      <c r="N1083" s="280"/>
      <c r="O1083"/>
      <c r="P1083" s="280"/>
      <c r="S1083"/>
      <c r="T1083"/>
    </row>
    <row r="1084" spans="1:20" x14ac:dyDescent="0.45">
      <c r="A1084" s="285"/>
      <c r="B1084" s="285"/>
      <c r="C1084" s="285"/>
      <c r="D1084" s="23"/>
      <c r="E1084"/>
      <c r="F1084"/>
      <c r="G1084"/>
      <c r="H1084" s="280"/>
      <c r="I1084"/>
      <c r="J1084" s="574"/>
      <c r="K1084" s="419"/>
      <c r="L1084" s="280"/>
      <c r="M1084"/>
      <c r="N1084" s="280"/>
      <c r="O1084"/>
      <c r="P1084" s="280"/>
      <c r="S1084"/>
      <c r="T1084"/>
    </row>
    <row r="1085" spans="1:20" x14ac:dyDescent="0.45">
      <c r="A1085" s="285"/>
      <c r="B1085" s="285"/>
      <c r="C1085" s="285"/>
      <c r="D1085" s="23"/>
      <c r="E1085"/>
      <c r="F1085"/>
      <c r="G1085"/>
      <c r="H1085" s="280"/>
      <c r="I1085"/>
      <c r="J1085" s="574"/>
      <c r="K1085" s="419"/>
      <c r="L1085" s="280"/>
      <c r="M1085"/>
      <c r="N1085" s="280"/>
      <c r="O1085"/>
      <c r="P1085" s="280"/>
      <c r="S1085"/>
      <c r="T1085"/>
    </row>
    <row r="1086" spans="1:20" x14ac:dyDescent="0.45">
      <c r="A1086" s="285"/>
      <c r="B1086" s="285"/>
      <c r="C1086" s="285"/>
      <c r="D1086" s="23"/>
      <c r="E1086"/>
      <c r="F1086"/>
      <c r="G1086"/>
      <c r="H1086" s="280"/>
      <c r="I1086"/>
      <c r="J1086" s="574"/>
      <c r="K1086" s="419"/>
      <c r="L1086" s="280"/>
      <c r="M1086"/>
      <c r="N1086" s="280"/>
      <c r="O1086"/>
      <c r="P1086" s="280"/>
      <c r="S1086"/>
      <c r="T1086"/>
    </row>
    <row r="1087" spans="1:20" x14ac:dyDescent="0.45">
      <c r="A1087" s="285"/>
      <c r="B1087" s="285"/>
      <c r="C1087" s="285"/>
      <c r="D1087" s="23"/>
      <c r="E1087"/>
      <c r="F1087"/>
      <c r="G1087"/>
      <c r="H1087" s="280"/>
      <c r="I1087"/>
      <c r="J1087" s="574"/>
      <c r="K1087" s="419"/>
      <c r="L1087" s="280"/>
      <c r="M1087"/>
      <c r="N1087" s="280"/>
      <c r="O1087"/>
      <c r="P1087" s="280"/>
      <c r="S1087"/>
      <c r="T1087"/>
    </row>
    <row r="1088" spans="1:20" x14ac:dyDescent="0.45">
      <c r="A1088" s="285"/>
      <c r="B1088" s="285"/>
      <c r="C1088" s="285"/>
      <c r="D1088" s="23"/>
      <c r="E1088"/>
      <c r="F1088"/>
      <c r="G1088"/>
      <c r="H1088" s="280"/>
      <c r="I1088"/>
      <c r="J1088" s="574"/>
      <c r="K1088" s="419"/>
      <c r="L1088" s="280"/>
      <c r="M1088"/>
      <c r="N1088" s="280"/>
      <c r="O1088"/>
      <c r="P1088" s="280"/>
      <c r="S1088"/>
      <c r="T1088"/>
    </row>
    <row r="1089" spans="1:20" x14ac:dyDescent="0.45">
      <c r="A1089" s="285"/>
      <c r="B1089" s="285"/>
      <c r="C1089" s="285"/>
      <c r="D1089" s="23"/>
      <c r="E1089"/>
      <c r="F1089"/>
      <c r="G1089"/>
      <c r="H1089" s="280"/>
      <c r="I1089"/>
      <c r="J1089" s="574"/>
      <c r="K1089" s="419"/>
      <c r="L1089" s="280"/>
      <c r="M1089"/>
      <c r="N1089" s="280"/>
      <c r="O1089"/>
      <c r="P1089" s="280"/>
      <c r="S1089"/>
      <c r="T1089"/>
    </row>
    <row r="1090" spans="1:20" x14ac:dyDescent="0.45">
      <c r="A1090" s="285"/>
      <c r="B1090" s="285"/>
      <c r="C1090" s="285"/>
      <c r="D1090" s="23"/>
      <c r="E1090"/>
      <c r="F1090"/>
      <c r="G1090"/>
      <c r="H1090" s="280"/>
      <c r="I1090"/>
      <c r="J1090" s="574"/>
      <c r="K1090" s="419"/>
      <c r="L1090" s="280"/>
      <c r="M1090"/>
      <c r="N1090" s="280"/>
      <c r="O1090"/>
      <c r="P1090" s="280"/>
      <c r="S1090"/>
      <c r="T1090"/>
    </row>
    <row r="1091" spans="1:20" x14ac:dyDescent="0.45">
      <c r="A1091" s="285"/>
      <c r="B1091" s="285"/>
      <c r="C1091" s="285"/>
      <c r="D1091" s="23"/>
      <c r="E1091"/>
      <c r="F1091"/>
      <c r="G1091"/>
      <c r="H1091" s="280"/>
      <c r="I1091"/>
      <c r="J1091" s="574"/>
      <c r="K1091" s="419"/>
      <c r="L1091" s="280"/>
      <c r="M1091"/>
      <c r="N1091" s="280"/>
      <c r="O1091"/>
      <c r="P1091" s="280"/>
      <c r="S1091"/>
      <c r="T1091"/>
    </row>
    <row r="1092" spans="1:20" x14ac:dyDescent="0.45">
      <c r="A1092" s="285"/>
      <c r="B1092" s="285"/>
      <c r="C1092" s="285"/>
      <c r="D1092" s="23"/>
      <c r="E1092"/>
      <c r="F1092"/>
      <c r="G1092"/>
      <c r="H1092" s="280"/>
      <c r="I1092"/>
      <c r="J1092" s="574"/>
      <c r="K1092" s="419"/>
      <c r="L1092" s="280"/>
      <c r="M1092"/>
      <c r="N1092" s="280"/>
      <c r="O1092"/>
      <c r="P1092" s="280"/>
      <c r="S1092"/>
      <c r="T1092"/>
    </row>
    <row r="1093" spans="1:20" x14ac:dyDescent="0.45">
      <c r="A1093" s="285"/>
      <c r="B1093" s="285"/>
      <c r="C1093" s="285"/>
      <c r="D1093" s="23"/>
      <c r="E1093"/>
      <c r="F1093"/>
      <c r="G1093"/>
      <c r="H1093" s="280"/>
      <c r="I1093"/>
      <c r="J1093" s="574"/>
      <c r="K1093" s="419"/>
      <c r="L1093" s="280"/>
      <c r="M1093"/>
      <c r="N1093" s="280"/>
      <c r="O1093"/>
      <c r="P1093" s="280"/>
      <c r="S1093"/>
      <c r="T1093"/>
    </row>
    <row r="1094" spans="1:20" x14ac:dyDescent="0.45">
      <c r="A1094" s="285"/>
      <c r="B1094" s="285"/>
      <c r="C1094" s="285"/>
      <c r="D1094" s="23"/>
      <c r="E1094"/>
      <c r="F1094"/>
      <c r="G1094"/>
      <c r="H1094" s="280"/>
      <c r="I1094"/>
      <c r="J1094" s="574"/>
      <c r="K1094" s="419"/>
      <c r="L1094" s="280"/>
      <c r="M1094"/>
      <c r="N1094" s="280"/>
      <c r="O1094"/>
      <c r="P1094" s="280"/>
      <c r="S1094"/>
      <c r="T1094"/>
    </row>
    <row r="1095" spans="1:20" x14ac:dyDescent="0.45">
      <c r="A1095" s="285"/>
      <c r="B1095" s="285"/>
      <c r="C1095" s="285"/>
      <c r="D1095" s="23"/>
      <c r="E1095"/>
      <c r="F1095"/>
      <c r="G1095"/>
      <c r="H1095" s="280"/>
      <c r="I1095"/>
      <c r="J1095" s="574"/>
      <c r="K1095" s="419"/>
      <c r="L1095" s="280"/>
      <c r="M1095"/>
      <c r="N1095" s="280"/>
      <c r="O1095"/>
      <c r="P1095" s="280"/>
      <c r="S1095"/>
      <c r="T1095"/>
    </row>
    <row r="1096" spans="1:20" x14ac:dyDescent="0.45">
      <c r="A1096" s="285"/>
      <c r="B1096" s="285"/>
      <c r="C1096" s="285"/>
      <c r="D1096" s="23"/>
      <c r="E1096"/>
      <c r="F1096"/>
      <c r="G1096"/>
      <c r="H1096" s="280"/>
      <c r="I1096"/>
      <c r="J1096" s="574"/>
      <c r="K1096" s="419"/>
      <c r="L1096" s="280"/>
      <c r="M1096"/>
      <c r="N1096" s="280"/>
      <c r="O1096"/>
      <c r="P1096" s="280"/>
      <c r="S1096"/>
      <c r="T1096"/>
    </row>
    <row r="1097" spans="1:20" x14ac:dyDescent="0.45">
      <c r="A1097" s="285"/>
      <c r="B1097" s="285"/>
      <c r="C1097" s="285"/>
      <c r="D1097" s="23"/>
      <c r="E1097"/>
      <c r="F1097"/>
      <c r="G1097"/>
      <c r="H1097" s="280"/>
      <c r="I1097"/>
      <c r="J1097" s="574"/>
      <c r="K1097" s="419"/>
      <c r="L1097" s="280"/>
      <c r="M1097"/>
      <c r="N1097" s="280"/>
      <c r="O1097"/>
      <c r="P1097" s="280"/>
      <c r="S1097"/>
      <c r="T1097"/>
    </row>
    <row r="1098" spans="1:20" x14ac:dyDescent="0.45">
      <c r="A1098" s="285"/>
      <c r="B1098" s="285"/>
      <c r="C1098" s="285"/>
      <c r="D1098" s="23"/>
      <c r="E1098"/>
      <c r="F1098"/>
      <c r="G1098"/>
      <c r="H1098" s="280"/>
      <c r="I1098"/>
      <c r="J1098" s="574"/>
      <c r="K1098" s="419"/>
      <c r="L1098" s="280"/>
      <c r="M1098"/>
      <c r="N1098" s="280"/>
      <c r="O1098"/>
      <c r="P1098" s="280"/>
      <c r="S1098"/>
      <c r="T1098"/>
    </row>
    <row r="1099" spans="1:20" x14ac:dyDescent="0.45">
      <c r="A1099" s="285"/>
      <c r="B1099" s="285"/>
      <c r="C1099" s="285"/>
      <c r="D1099" s="23"/>
      <c r="E1099"/>
      <c r="F1099"/>
      <c r="G1099"/>
      <c r="H1099" s="280"/>
      <c r="I1099"/>
      <c r="J1099" s="574"/>
      <c r="K1099" s="419"/>
      <c r="L1099" s="280"/>
      <c r="M1099"/>
      <c r="N1099" s="280"/>
      <c r="O1099"/>
      <c r="P1099" s="280"/>
      <c r="S1099"/>
      <c r="T1099"/>
    </row>
    <row r="1100" spans="1:20" x14ac:dyDescent="0.45">
      <c r="A1100" s="285"/>
      <c r="B1100" s="285"/>
      <c r="C1100" s="285"/>
      <c r="D1100" s="23"/>
      <c r="E1100"/>
      <c r="F1100"/>
      <c r="G1100"/>
      <c r="H1100" s="280"/>
      <c r="I1100"/>
      <c r="J1100" s="574"/>
      <c r="K1100" s="419"/>
      <c r="L1100" s="280"/>
      <c r="M1100"/>
      <c r="N1100" s="280"/>
      <c r="O1100"/>
      <c r="P1100" s="280"/>
      <c r="S1100"/>
      <c r="T1100"/>
    </row>
    <row r="1101" spans="1:20" x14ac:dyDescent="0.45">
      <c r="A1101" s="285"/>
      <c r="B1101" s="285"/>
      <c r="C1101" s="285"/>
      <c r="D1101" s="23"/>
      <c r="E1101"/>
      <c r="F1101"/>
      <c r="G1101"/>
      <c r="H1101" s="280"/>
      <c r="I1101"/>
      <c r="J1101" s="574"/>
      <c r="K1101" s="419"/>
      <c r="L1101" s="280"/>
      <c r="M1101"/>
      <c r="N1101" s="280"/>
      <c r="O1101"/>
      <c r="P1101" s="280"/>
      <c r="S1101"/>
      <c r="T1101"/>
    </row>
    <row r="1102" spans="1:20" x14ac:dyDescent="0.45">
      <c r="A1102" s="285"/>
      <c r="B1102" s="285"/>
      <c r="C1102" s="285"/>
      <c r="D1102" s="23"/>
      <c r="E1102"/>
      <c r="F1102"/>
      <c r="G1102"/>
      <c r="H1102" s="280"/>
      <c r="I1102"/>
      <c r="J1102" s="574"/>
      <c r="K1102" s="419"/>
      <c r="L1102" s="280"/>
      <c r="M1102"/>
      <c r="N1102" s="280"/>
      <c r="O1102"/>
      <c r="P1102" s="280"/>
      <c r="S1102"/>
      <c r="T1102"/>
    </row>
    <row r="1103" spans="1:20" x14ac:dyDescent="0.45">
      <c r="A1103" s="285"/>
      <c r="B1103" s="285"/>
      <c r="C1103" s="285"/>
      <c r="D1103" s="23"/>
      <c r="E1103"/>
      <c r="F1103"/>
      <c r="G1103"/>
      <c r="H1103" s="280"/>
      <c r="I1103"/>
      <c r="J1103" s="574"/>
      <c r="K1103" s="419"/>
      <c r="L1103" s="280"/>
      <c r="M1103"/>
      <c r="N1103" s="280"/>
      <c r="O1103"/>
      <c r="P1103" s="280"/>
      <c r="S1103"/>
      <c r="T1103"/>
    </row>
    <row r="1104" spans="1:20" x14ac:dyDescent="0.45">
      <c r="A1104" s="285"/>
      <c r="B1104" s="285"/>
      <c r="C1104" s="285"/>
      <c r="D1104" s="23"/>
      <c r="E1104"/>
      <c r="F1104"/>
      <c r="G1104"/>
      <c r="H1104" s="280"/>
      <c r="I1104"/>
      <c r="J1104" s="574"/>
      <c r="K1104" s="419"/>
      <c r="L1104" s="280"/>
      <c r="M1104"/>
      <c r="N1104" s="280"/>
      <c r="O1104"/>
      <c r="P1104" s="280"/>
      <c r="S1104"/>
      <c r="T1104"/>
    </row>
    <row r="1105" spans="1:20" x14ac:dyDescent="0.45">
      <c r="A1105" s="285"/>
      <c r="B1105" s="285"/>
      <c r="C1105" s="285"/>
      <c r="D1105" s="23"/>
      <c r="E1105"/>
      <c r="F1105"/>
      <c r="G1105"/>
      <c r="H1105" s="280"/>
      <c r="I1105"/>
      <c r="J1105" s="574"/>
      <c r="K1105" s="419"/>
      <c r="L1105" s="280"/>
      <c r="M1105"/>
      <c r="N1105" s="280"/>
      <c r="O1105"/>
      <c r="P1105" s="280"/>
      <c r="S1105"/>
      <c r="T1105"/>
    </row>
    <row r="1106" spans="1:20" x14ac:dyDescent="0.45">
      <c r="A1106" s="285"/>
      <c r="B1106" s="285"/>
      <c r="C1106" s="285"/>
      <c r="D1106" s="23"/>
      <c r="E1106"/>
      <c r="F1106"/>
      <c r="G1106"/>
      <c r="H1106" s="280"/>
      <c r="I1106"/>
      <c r="J1106" s="574"/>
      <c r="K1106" s="419"/>
      <c r="L1106" s="280"/>
      <c r="M1106"/>
      <c r="N1106" s="280"/>
      <c r="O1106"/>
      <c r="P1106" s="280"/>
      <c r="S1106"/>
      <c r="T1106"/>
    </row>
    <row r="1107" spans="1:20" x14ac:dyDescent="0.45">
      <c r="A1107" s="285"/>
      <c r="B1107" s="285"/>
      <c r="C1107" s="285"/>
      <c r="D1107" s="23"/>
      <c r="E1107"/>
      <c r="F1107"/>
      <c r="G1107"/>
      <c r="H1107" s="280"/>
      <c r="I1107"/>
      <c r="J1107" s="574"/>
      <c r="K1107" s="419"/>
      <c r="L1107" s="280"/>
      <c r="M1107"/>
      <c r="N1107" s="280"/>
      <c r="O1107"/>
      <c r="P1107" s="280"/>
      <c r="S1107"/>
      <c r="T1107"/>
    </row>
    <row r="1108" spans="1:20" x14ac:dyDescent="0.45">
      <c r="A1108" s="285"/>
      <c r="B1108" s="285"/>
      <c r="C1108" s="285"/>
      <c r="D1108" s="23"/>
      <c r="E1108"/>
      <c r="F1108"/>
      <c r="G1108"/>
      <c r="H1108" s="280"/>
      <c r="I1108"/>
      <c r="J1108" s="574"/>
      <c r="K1108" s="419"/>
      <c r="L1108" s="280"/>
      <c r="M1108"/>
      <c r="N1108" s="280"/>
      <c r="O1108"/>
      <c r="P1108" s="280"/>
      <c r="S1108"/>
      <c r="T1108"/>
    </row>
    <row r="1109" spans="1:20" x14ac:dyDescent="0.45">
      <c r="A1109" s="285"/>
      <c r="B1109" s="285"/>
      <c r="C1109" s="285"/>
      <c r="D1109" s="23"/>
      <c r="E1109"/>
      <c r="F1109"/>
      <c r="G1109"/>
      <c r="H1109" s="280"/>
      <c r="I1109"/>
      <c r="J1109" s="574"/>
      <c r="K1109" s="419"/>
      <c r="L1109" s="280"/>
      <c r="M1109"/>
      <c r="N1109" s="280"/>
      <c r="O1109"/>
      <c r="P1109" s="280"/>
      <c r="S1109"/>
      <c r="T1109"/>
    </row>
    <row r="1110" spans="1:20" x14ac:dyDescent="0.45">
      <c r="A1110" s="285"/>
      <c r="B1110" s="285"/>
      <c r="C1110" s="285"/>
      <c r="D1110" s="23"/>
      <c r="E1110"/>
      <c r="F1110"/>
      <c r="G1110"/>
      <c r="H1110" s="280"/>
      <c r="I1110"/>
      <c r="J1110" s="574"/>
      <c r="K1110" s="419"/>
      <c r="L1110" s="280"/>
      <c r="M1110"/>
      <c r="N1110" s="280"/>
      <c r="O1110"/>
      <c r="P1110" s="280"/>
      <c r="S1110"/>
      <c r="T1110"/>
    </row>
    <row r="1111" spans="1:20" x14ac:dyDescent="0.45">
      <c r="A1111" s="285"/>
      <c r="B1111" s="285"/>
      <c r="C1111" s="285"/>
      <c r="D1111" s="23"/>
      <c r="E1111"/>
      <c r="F1111"/>
      <c r="G1111"/>
      <c r="H1111" s="280"/>
      <c r="I1111"/>
      <c r="J1111" s="574"/>
      <c r="K1111" s="419"/>
      <c r="L1111" s="280"/>
      <c r="M1111"/>
      <c r="N1111" s="280"/>
      <c r="O1111"/>
      <c r="P1111" s="280"/>
      <c r="S1111"/>
      <c r="T1111"/>
    </row>
    <row r="1112" spans="1:20" x14ac:dyDescent="0.45">
      <c r="A1112" s="285"/>
      <c r="B1112" s="285"/>
      <c r="C1112" s="285"/>
      <c r="D1112" s="23"/>
      <c r="E1112"/>
      <c r="F1112"/>
      <c r="G1112"/>
      <c r="H1112" s="280"/>
      <c r="I1112"/>
      <c r="J1112" s="574"/>
      <c r="K1112" s="419"/>
      <c r="L1112" s="280"/>
      <c r="M1112"/>
      <c r="N1112" s="280"/>
      <c r="O1112"/>
      <c r="P1112" s="280"/>
      <c r="S1112"/>
      <c r="T1112"/>
    </row>
    <row r="1113" spans="1:20" x14ac:dyDescent="0.45">
      <c r="A1113" s="285"/>
      <c r="B1113" s="285"/>
      <c r="C1113" s="285"/>
      <c r="D1113" s="23"/>
      <c r="E1113"/>
      <c r="F1113"/>
      <c r="G1113"/>
      <c r="H1113" s="280"/>
      <c r="I1113"/>
      <c r="J1113" s="574"/>
      <c r="K1113" s="419"/>
      <c r="L1113" s="280"/>
      <c r="M1113"/>
      <c r="N1113" s="280"/>
      <c r="O1113"/>
      <c r="P1113" s="280"/>
      <c r="S1113"/>
      <c r="T1113"/>
    </row>
    <row r="1114" spans="1:20" x14ac:dyDescent="0.45">
      <c r="A1114" s="285"/>
      <c r="B1114" s="285"/>
      <c r="C1114" s="285"/>
      <c r="D1114" s="23"/>
      <c r="E1114"/>
      <c r="F1114"/>
      <c r="G1114"/>
      <c r="H1114" s="280"/>
      <c r="I1114"/>
      <c r="J1114" s="574"/>
      <c r="K1114" s="419"/>
      <c r="L1114" s="280"/>
      <c r="M1114"/>
      <c r="N1114" s="280"/>
      <c r="O1114"/>
      <c r="P1114" s="280"/>
      <c r="S1114"/>
      <c r="T1114"/>
    </row>
    <row r="1115" spans="1:20" x14ac:dyDescent="0.45">
      <c r="A1115" s="285"/>
      <c r="B1115" s="285"/>
      <c r="C1115" s="285"/>
      <c r="D1115" s="23"/>
      <c r="E1115"/>
      <c r="F1115"/>
      <c r="G1115"/>
      <c r="H1115" s="280"/>
      <c r="I1115"/>
      <c r="J1115" s="574"/>
      <c r="K1115" s="419"/>
      <c r="L1115" s="280"/>
      <c r="M1115"/>
      <c r="N1115" s="280"/>
      <c r="O1115"/>
      <c r="P1115" s="280"/>
      <c r="S1115"/>
      <c r="T1115"/>
    </row>
    <row r="1116" spans="1:20" x14ac:dyDescent="0.45">
      <c r="A1116" s="285"/>
      <c r="B1116" s="285"/>
      <c r="C1116" s="285"/>
      <c r="D1116" s="23"/>
      <c r="E1116"/>
      <c r="F1116"/>
      <c r="G1116"/>
      <c r="H1116" s="280"/>
      <c r="I1116"/>
      <c r="J1116" s="574"/>
      <c r="K1116" s="419"/>
      <c r="L1116" s="280"/>
      <c r="M1116"/>
      <c r="N1116" s="280"/>
      <c r="O1116"/>
      <c r="P1116" s="280"/>
      <c r="S1116"/>
      <c r="T1116"/>
    </row>
    <row r="1117" spans="1:20" x14ac:dyDescent="0.45">
      <c r="A1117" s="285"/>
      <c r="B1117" s="285"/>
      <c r="C1117" s="285"/>
      <c r="D1117" s="23"/>
      <c r="E1117"/>
      <c r="F1117"/>
      <c r="G1117"/>
      <c r="H1117" s="280"/>
      <c r="I1117"/>
      <c r="J1117" s="574"/>
      <c r="K1117" s="419"/>
      <c r="L1117" s="280"/>
      <c r="M1117"/>
      <c r="N1117" s="280"/>
      <c r="O1117"/>
      <c r="P1117" s="280"/>
      <c r="S1117"/>
      <c r="T1117"/>
    </row>
    <row r="1118" spans="1:20" x14ac:dyDescent="0.45">
      <c r="A1118" s="285"/>
      <c r="B1118" s="285"/>
      <c r="C1118" s="285"/>
      <c r="D1118" s="23"/>
      <c r="E1118"/>
      <c r="F1118"/>
      <c r="G1118"/>
      <c r="H1118" s="280"/>
      <c r="I1118"/>
      <c r="J1118" s="574"/>
      <c r="K1118" s="419"/>
      <c r="L1118" s="280"/>
      <c r="M1118"/>
      <c r="N1118" s="280"/>
      <c r="O1118"/>
      <c r="P1118" s="280"/>
      <c r="S1118"/>
      <c r="T1118"/>
    </row>
    <row r="1119" spans="1:20" x14ac:dyDescent="0.45">
      <c r="A1119" s="285"/>
      <c r="B1119" s="285"/>
      <c r="C1119" s="285"/>
      <c r="D1119" s="23"/>
      <c r="E1119"/>
      <c r="F1119"/>
      <c r="G1119"/>
      <c r="H1119" s="280"/>
      <c r="I1119"/>
      <c r="J1119" s="574"/>
      <c r="K1119" s="419"/>
      <c r="L1119" s="280"/>
      <c r="M1119"/>
      <c r="N1119" s="280"/>
      <c r="O1119"/>
      <c r="P1119" s="280"/>
      <c r="S1119"/>
      <c r="T1119"/>
    </row>
    <row r="1120" spans="1:20" x14ac:dyDescent="0.45">
      <c r="A1120" s="285"/>
      <c r="B1120" s="285"/>
      <c r="C1120" s="285"/>
      <c r="D1120" s="23"/>
      <c r="E1120"/>
      <c r="F1120"/>
      <c r="G1120"/>
      <c r="H1120" s="280"/>
      <c r="I1120"/>
      <c r="J1120" s="574"/>
      <c r="K1120" s="419"/>
      <c r="L1120" s="280"/>
      <c r="M1120"/>
      <c r="N1120" s="280"/>
      <c r="O1120"/>
      <c r="P1120" s="280"/>
      <c r="S1120"/>
      <c r="T1120"/>
    </row>
    <row r="1121" spans="1:20" x14ac:dyDescent="0.45">
      <c r="A1121" s="285"/>
      <c r="B1121" s="285"/>
      <c r="C1121" s="285"/>
      <c r="D1121" s="23"/>
      <c r="E1121"/>
      <c r="F1121"/>
      <c r="G1121"/>
      <c r="H1121" s="280"/>
      <c r="I1121"/>
      <c r="J1121" s="574"/>
      <c r="K1121" s="419"/>
      <c r="L1121" s="280"/>
      <c r="M1121"/>
      <c r="N1121" s="280"/>
      <c r="O1121"/>
      <c r="P1121" s="280"/>
      <c r="S1121"/>
      <c r="T1121"/>
    </row>
    <row r="1122" spans="1:20" x14ac:dyDescent="0.45">
      <c r="A1122" s="285"/>
      <c r="B1122" s="285"/>
      <c r="C1122" s="285"/>
      <c r="D1122" s="23"/>
      <c r="E1122"/>
      <c r="F1122"/>
      <c r="G1122"/>
      <c r="H1122" s="280"/>
      <c r="I1122"/>
      <c r="J1122" s="574"/>
      <c r="K1122" s="419"/>
      <c r="L1122" s="280"/>
      <c r="M1122"/>
      <c r="N1122" s="280"/>
      <c r="O1122"/>
      <c r="P1122" s="280"/>
      <c r="S1122"/>
      <c r="T1122"/>
    </row>
    <row r="1123" spans="1:20" x14ac:dyDescent="0.45">
      <c r="A1123" s="285"/>
      <c r="B1123" s="285"/>
      <c r="C1123" s="285"/>
      <c r="D1123" s="23"/>
      <c r="E1123"/>
      <c r="F1123"/>
      <c r="G1123"/>
      <c r="H1123" s="280"/>
      <c r="I1123"/>
      <c r="J1123" s="574"/>
      <c r="K1123" s="419"/>
      <c r="L1123" s="280"/>
      <c r="M1123"/>
      <c r="N1123" s="280"/>
      <c r="O1123"/>
      <c r="P1123" s="280"/>
      <c r="S1123"/>
      <c r="T1123"/>
    </row>
    <row r="1124" spans="1:20" x14ac:dyDescent="0.45">
      <c r="A1124" s="285"/>
      <c r="B1124" s="285"/>
      <c r="C1124" s="285"/>
      <c r="D1124" s="23"/>
      <c r="E1124"/>
      <c r="F1124"/>
      <c r="G1124"/>
      <c r="H1124" s="280"/>
      <c r="I1124"/>
      <c r="J1124" s="574"/>
      <c r="K1124" s="419"/>
      <c r="L1124" s="280"/>
      <c r="M1124"/>
      <c r="N1124" s="280"/>
      <c r="O1124"/>
      <c r="P1124" s="280"/>
      <c r="S1124"/>
      <c r="T1124"/>
    </row>
    <row r="1125" spans="1:20" x14ac:dyDescent="0.45">
      <c r="A1125" s="285"/>
      <c r="B1125" s="285"/>
      <c r="C1125" s="285"/>
      <c r="D1125" s="23"/>
      <c r="E1125"/>
      <c r="F1125"/>
      <c r="G1125"/>
      <c r="H1125" s="280"/>
      <c r="I1125"/>
      <c r="J1125" s="574"/>
      <c r="K1125" s="419"/>
      <c r="L1125" s="280"/>
      <c r="M1125"/>
      <c r="N1125" s="280"/>
      <c r="O1125"/>
      <c r="P1125" s="280"/>
      <c r="S1125"/>
      <c r="T1125"/>
    </row>
    <row r="1126" spans="1:20" x14ac:dyDescent="0.45">
      <c r="A1126" s="285"/>
      <c r="B1126" s="285"/>
      <c r="C1126" s="285"/>
      <c r="D1126" s="23"/>
      <c r="E1126"/>
      <c r="F1126"/>
      <c r="G1126"/>
      <c r="H1126" s="280"/>
      <c r="I1126"/>
      <c r="J1126" s="574"/>
      <c r="K1126" s="419"/>
      <c r="L1126" s="280"/>
      <c r="M1126"/>
      <c r="N1126" s="280"/>
      <c r="O1126"/>
      <c r="P1126" s="280"/>
      <c r="S1126"/>
      <c r="T1126"/>
    </row>
    <row r="1127" spans="1:20" x14ac:dyDescent="0.45">
      <c r="A1127" s="285"/>
      <c r="B1127" s="285"/>
      <c r="C1127" s="285"/>
      <c r="D1127" s="23"/>
      <c r="E1127"/>
      <c r="F1127"/>
      <c r="G1127"/>
      <c r="H1127" s="280"/>
      <c r="I1127"/>
      <c r="J1127" s="574"/>
      <c r="K1127" s="419"/>
      <c r="L1127" s="280"/>
      <c r="M1127"/>
      <c r="N1127" s="280"/>
      <c r="O1127"/>
      <c r="P1127" s="280"/>
      <c r="S1127"/>
      <c r="T1127"/>
    </row>
    <row r="1128" spans="1:20" x14ac:dyDescent="0.45">
      <c r="A1128" s="285"/>
      <c r="B1128" s="285"/>
      <c r="C1128" s="285"/>
      <c r="D1128" s="23"/>
      <c r="E1128"/>
      <c r="F1128"/>
      <c r="G1128"/>
      <c r="H1128" s="280"/>
      <c r="I1128"/>
      <c r="J1128" s="574"/>
      <c r="K1128" s="419"/>
      <c r="L1128" s="280"/>
      <c r="M1128"/>
      <c r="N1128" s="280"/>
      <c r="O1128"/>
      <c r="P1128" s="280"/>
      <c r="S1128"/>
      <c r="T1128"/>
    </row>
    <row r="1129" spans="1:20" x14ac:dyDescent="0.45">
      <c r="A1129" s="285"/>
      <c r="B1129" s="285"/>
      <c r="C1129" s="285"/>
      <c r="D1129" s="23"/>
      <c r="E1129"/>
      <c r="F1129"/>
      <c r="G1129"/>
      <c r="H1129" s="280"/>
      <c r="I1129"/>
      <c r="J1129" s="574"/>
      <c r="K1129" s="419"/>
      <c r="L1129" s="280"/>
      <c r="M1129"/>
      <c r="N1129" s="280"/>
      <c r="O1129"/>
      <c r="P1129" s="280"/>
      <c r="S1129"/>
      <c r="T1129"/>
    </row>
    <row r="1130" spans="1:20" x14ac:dyDescent="0.45">
      <c r="A1130" s="285"/>
      <c r="B1130" s="285"/>
      <c r="C1130" s="285"/>
      <c r="D1130" s="23"/>
      <c r="E1130"/>
      <c r="F1130"/>
      <c r="G1130"/>
      <c r="H1130" s="280"/>
      <c r="I1130"/>
      <c r="J1130" s="574"/>
      <c r="K1130" s="419"/>
      <c r="L1130" s="280"/>
      <c r="M1130"/>
      <c r="N1130" s="280"/>
      <c r="O1130"/>
      <c r="P1130" s="280"/>
      <c r="S1130"/>
      <c r="T1130"/>
    </row>
    <row r="1131" spans="1:20" x14ac:dyDescent="0.45">
      <c r="A1131" s="285"/>
      <c r="B1131" s="285"/>
      <c r="C1131" s="285"/>
      <c r="D1131" s="23"/>
      <c r="E1131"/>
      <c r="F1131"/>
      <c r="G1131"/>
      <c r="H1131" s="280"/>
      <c r="I1131"/>
      <c r="J1131" s="574"/>
      <c r="K1131" s="419"/>
      <c r="L1131" s="280"/>
      <c r="M1131"/>
      <c r="N1131" s="280"/>
      <c r="O1131"/>
      <c r="P1131" s="280"/>
      <c r="S1131"/>
      <c r="T1131"/>
    </row>
    <row r="1132" spans="1:20" x14ac:dyDescent="0.45">
      <c r="A1132" s="285"/>
      <c r="B1132" s="285"/>
      <c r="C1132" s="285"/>
      <c r="D1132" s="23"/>
      <c r="E1132"/>
      <c r="F1132"/>
      <c r="G1132"/>
      <c r="H1132" s="280"/>
      <c r="I1132"/>
      <c r="J1132" s="574"/>
      <c r="K1132" s="419"/>
      <c r="L1132" s="280"/>
      <c r="M1132"/>
      <c r="N1132" s="280"/>
      <c r="O1132"/>
      <c r="P1132" s="280"/>
      <c r="S1132"/>
      <c r="T1132"/>
    </row>
    <row r="1133" spans="1:20" x14ac:dyDescent="0.45">
      <c r="A1133" s="285"/>
      <c r="B1133" s="285"/>
      <c r="C1133" s="285"/>
      <c r="D1133" s="23"/>
      <c r="E1133"/>
      <c r="F1133"/>
      <c r="G1133"/>
      <c r="H1133" s="280"/>
      <c r="I1133"/>
      <c r="J1133" s="574"/>
      <c r="K1133" s="419"/>
      <c r="L1133" s="280"/>
      <c r="M1133"/>
      <c r="N1133" s="280"/>
      <c r="O1133"/>
      <c r="P1133" s="280"/>
      <c r="S1133"/>
      <c r="T1133"/>
    </row>
    <row r="1134" spans="1:20" x14ac:dyDescent="0.45">
      <c r="A1134" s="285"/>
      <c r="B1134" s="285"/>
      <c r="C1134" s="285"/>
      <c r="D1134" s="23"/>
      <c r="E1134"/>
      <c r="F1134"/>
      <c r="G1134"/>
      <c r="H1134" s="280"/>
      <c r="I1134"/>
      <c r="J1134" s="574"/>
      <c r="K1134" s="419"/>
      <c r="L1134" s="280"/>
      <c r="M1134"/>
      <c r="N1134" s="280"/>
      <c r="O1134"/>
      <c r="P1134" s="280"/>
      <c r="S1134"/>
      <c r="T1134"/>
    </row>
    <row r="1135" spans="1:20" x14ac:dyDescent="0.45">
      <c r="A1135" s="285"/>
      <c r="B1135" s="285"/>
      <c r="C1135" s="285"/>
      <c r="D1135" s="23"/>
      <c r="E1135"/>
      <c r="F1135"/>
      <c r="G1135"/>
      <c r="H1135" s="280"/>
      <c r="I1135"/>
      <c r="J1135" s="574"/>
      <c r="K1135" s="419"/>
      <c r="L1135" s="280"/>
      <c r="M1135"/>
      <c r="N1135" s="280"/>
      <c r="O1135"/>
      <c r="P1135" s="280"/>
      <c r="S1135"/>
      <c r="T1135"/>
    </row>
    <row r="1136" spans="1:20" x14ac:dyDescent="0.45">
      <c r="A1136" s="285"/>
      <c r="B1136" s="285"/>
      <c r="C1136" s="285"/>
      <c r="D1136" s="23"/>
      <c r="E1136"/>
      <c r="F1136"/>
      <c r="G1136"/>
      <c r="H1136" s="280"/>
      <c r="I1136"/>
      <c r="J1136" s="574"/>
      <c r="K1136" s="419"/>
      <c r="L1136" s="280"/>
      <c r="M1136"/>
      <c r="N1136" s="280"/>
      <c r="O1136"/>
      <c r="P1136" s="280"/>
      <c r="S1136"/>
      <c r="T1136"/>
    </row>
    <row r="1137" spans="1:20" x14ac:dyDescent="0.45">
      <c r="A1137" s="285"/>
      <c r="B1137" s="285"/>
      <c r="C1137" s="285"/>
      <c r="D1137" s="23"/>
      <c r="E1137"/>
      <c r="F1137"/>
      <c r="G1137"/>
      <c r="H1137" s="280"/>
      <c r="I1137"/>
      <c r="J1137" s="574"/>
      <c r="K1137" s="419"/>
      <c r="L1137" s="280"/>
      <c r="M1137"/>
      <c r="N1137" s="280"/>
      <c r="O1137"/>
      <c r="P1137" s="280"/>
      <c r="S1137"/>
      <c r="T1137"/>
    </row>
    <row r="1138" spans="1:20" x14ac:dyDescent="0.45">
      <c r="A1138" s="285"/>
      <c r="B1138" s="285"/>
      <c r="C1138" s="285"/>
      <c r="D1138" s="23"/>
      <c r="E1138"/>
      <c r="F1138"/>
      <c r="G1138"/>
      <c r="H1138" s="280"/>
      <c r="I1138"/>
      <c r="J1138" s="574"/>
      <c r="K1138" s="419"/>
      <c r="L1138" s="280"/>
      <c r="M1138"/>
      <c r="N1138" s="280"/>
      <c r="O1138"/>
      <c r="P1138" s="280"/>
      <c r="S1138"/>
      <c r="T1138"/>
    </row>
    <row r="1139" spans="1:20" x14ac:dyDescent="0.45">
      <c r="A1139" s="285"/>
      <c r="B1139" s="285"/>
      <c r="C1139" s="285"/>
      <c r="D1139" s="23"/>
      <c r="E1139"/>
      <c r="F1139"/>
      <c r="G1139"/>
      <c r="H1139" s="280"/>
      <c r="I1139"/>
      <c r="J1139" s="574"/>
      <c r="K1139" s="419"/>
      <c r="L1139" s="280"/>
      <c r="M1139"/>
      <c r="N1139" s="280"/>
      <c r="O1139"/>
      <c r="P1139" s="280"/>
      <c r="S1139"/>
      <c r="T1139"/>
    </row>
    <row r="1140" spans="1:20" x14ac:dyDescent="0.45">
      <c r="A1140" s="285"/>
      <c r="B1140" s="285"/>
      <c r="C1140" s="285"/>
      <c r="D1140" s="23"/>
      <c r="E1140"/>
      <c r="F1140"/>
      <c r="G1140"/>
      <c r="H1140" s="280"/>
      <c r="I1140"/>
      <c r="J1140" s="574"/>
      <c r="K1140" s="419"/>
      <c r="L1140" s="280"/>
      <c r="M1140"/>
      <c r="N1140" s="280"/>
      <c r="O1140"/>
      <c r="P1140" s="280"/>
      <c r="S1140"/>
      <c r="T1140"/>
    </row>
    <row r="1141" spans="1:20" x14ac:dyDescent="0.45">
      <c r="A1141" s="285"/>
      <c r="B1141" s="285"/>
      <c r="C1141" s="285"/>
      <c r="D1141" s="23"/>
      <c r="E1141"/>
      <c r="F1141"/>
      <c r="G1141"/>
      <c r="H1141" s="280"/>
      <c r="I1141"/>
      <c r="J1141" s="574"/>
      <c r="K1141" s="419"/>
      <c r="L1141" s="280"/>
      <c r="M1141"/>
      <c r="N1141" s="280"/>
      <c r="O1141"/>
      <c r="P1141" s="280"/>
      <c r="S1141"/>
      <c r="T1141"/>
    </row>
    <row r="1142" spans="1:20" x14ac:dyDescent="0.45">
      <c r="A1142" s="285"/>
      <c r="B1142" s="285"/>
      <c r="C1142" s="285"/>
      <c r="D1142" s="23"/>
      <c r="E1142"/>
      <c r="F1142"/>
      <c r="G1142"/>
      <c r="H1142" s="280"/>
      <c r="I1142"/>
      <c r="J1142" s="574"/>
      <c r="K1142" s="419"/>
      <c r="L1142" s="280"/>
      <c r="M1142"/>
      <c r="N1142" s="280"/>
      <c r="O1142"/>
      <c r="P1142" s="280"/>
      <c r="S1142"/>
      <c r="T1142"/>
    </row>
    <row r="1143" spans="1:20" x14ac:dyDescent="0.45">
      <c r="A1143" s="285"/>
      <c r="B1143" s="285"/>
      <c r="C1143" s="285"/>
      <c r="D1143" s="23"/>
      <c r="E1143"/>
      <c r="F1143"/>
      <c r="G1143"/>
      <c r="H1143" s="280"/>
      <c r="I1143"/>
      <c r="J1143" s="574"/>
      <c r="K1143" s="419"/>
      <c r="L1143" s="280"/>
      <c r="M1143"/>
      <c r="N1143" s="280"/>
      <c r="O1143"/>
      <c r="P1143" s="280"/>
      <c r="S1143"/>
      <c r="T1143"/>
    </row>
    <row r="1144" spans="1:20" x14ac:dyDescent="0.45">
      <c r="A1144" s="285"/>
      <c r="B1144" s="285"/>
      <c r="C1144" s="285"/>
      <c r="D1144" s="23"/>
      <c r="E1144"/>
      <c r="F1144"/>
      <c r="G1144"/>
      <c r="H1144" s="280"/>
      <c r="I1144"/>
      <c r="J1144" s="574"/>
      <c r="K1144" s="419"/>
      <c r="L1144" s="280"/>
      <c r="M1144"/>
      <c r="N1144" s="280"/>
      <c r="O1144"/>
      <c r="P1144" s="280"/>
      <c r="S1144"/>
      <c r="T1144"/>
    </row>
    <row r="1145" spans="1:20" x14ac:dyDescent="0.45">
      <c r="A1145" s="285"/>
      <c r="B1145" s="285"/>
      <c r="C1145" s="285"/>
      <c r="D1145" s="23"/>
      <c r="E1145"/>
      <c r="F1145"/>
      <c r="G1145"/>
      <c r="H1145" s="280"/>
      <c r="I1145"/>
      <c r="J1145" s="574"/>
      <c r="K1145" s="419"/>
      <c r="L1145" s="280"/>
      <c r="M1145"/>
      <c r="N1145" s="280"/>
      <c r="O1145"/>
      <c r="P1145" s="280"/>
      <c r="S1145"/>
      <c r="T1145"/>
    </row>
    <row r="1146" spans="1:20" x14ac:dyDescent="0.45">
      <c r="A1146" s="285"/>
      <c r="B1146" s="285"/>
      <c r="C1146" s="285"/>
      <c r="D1146" s="23"/>
      <c r="E1146"/>
      <c r="F1146"/>
      <c r="G1146"/>
      <c r="H1146" s="280"/>
      <c r="I1146"/>
      <c r="J1146" s="574"/>
      <c r="K1146" s="419"/>
      <c r="L1146" s="280"/>
      <c r="M1146"/>
      <c r="N1146" s="280"/>
      <c r="O1146"/>
      <c r="P1146" s="280"/>
      <c r="S1146"/>
      <c r="T1146"/>
    </row>
    <row r="1147" spans="1:20" x14ac:dyDescent="0.45">
      <c r="A1147" s="285"/>
      <c r="B1147" s="285"/>
      <c r="C1147" s="285"/>
      <c r="D1147" s="23"/>
      <c r="E1147"/>
      <c r="F1147"/>
      <c r="G1147"/>
      <c r="H1147" s="280"/>
      <c r="I1147"/>
      <c r="J1147" s="574"/>
      <c r="K1147" s="419"/>
      <c r="L1147" s="280"/>
      <c r="M1147"/>
      <c r="N1147" s="280"/>
      <c r="O1147"/>
      <c r="P1147" s="280"/>
      <c r="S1147"/>
      <c r="T1147"/>
    </row>
    <row r="1148" spans="1:20" x14ac:dyDescent="0.45">
      <c r="A1148" s="285"/>
      <c r="B1148" s="285"/>
      <c r="C1148" s="285"/>
      <c r="D1148" s="23"/>
      <c r="E1148"/>
      <c r="F1148"/>
      <c r="G1148"/>
      <c r="H1148" s="280"/>
      <c r="I1148"/>
      <c r="J1148" s="574"/>
      <c r="K1148" s="419"/>
      <c r="L1148" s="280"/>
      <c r="M1148"/>
      <c r="N1148" s="280"/>
      <c r="O1148"/>
      <c r="P1148" s="280"/>
      <c r="S1148"/>
      <c r="T1148"/>
    </row>
    <row r="1149" spans="1:20" x14ac:dyDescent="0.45">
      <c r="A1149" s="285"/>
      <c r="B1149" s="285"/>
      <c r="C1149" s="285"/>
      <c r="D1149" s="23"/>
      <c r="E1149"/>
      <c r="F1149"/>
      <c r="G1149"/>
      <c r="H1149" s="280"/>
      <c r="I1149"/>
      <c r="J1149" s="574"/>
      <c r="K1149" s="419"/>
      <c r="L1149" s="280"/>
      <c r="M1149"/>
      <c r="N1149" s="280"/>
      <c r="O1149"/>
      <c r="P1149" s="280"/>
      <c r="S1149"/>
      <c r="T1149"/>
    </row>
    <row r="1150" spans="1:20" x14ac:dyDescent="0.45">
      <c r="A1150" s="285"/>
      <c r="B1150" s="285"/>
      <c r="C1150" s="285"/>
      <c r="D1150" s="23"/>
      <c r="E1150"/>
      <c r="F1150"/>
      <c r="G1150"/>
      <c r="H1150" s="280"/>
      <c r="I1150"/>
      <c r="J1150" s="574"/>
      <c r="K1150" s="419"/>
      <c r="L1150" s="280"/>
      <c r="M1150"/>
      <c r="N1150" s="280"/>
      <c r="O1150"/>
      <c r="P1150" s="280"/>
      <c r="S1150"/>
      <c r="T1150"/>
    </row>
    <row r="1151" spans="1:20" x14ac:dyDescent="0.45">
      <c r="A1151" s="285"/>
      <c r="B1151" s="285"/>
      <c r="C1151" s="285"/>
      <c r="D1151" s="23"/>
      <c r="E1151"/>
      <c r="F1151"/>
      <c r="G1151"/>
      <c r="H1151" s="280"/>
      <c r="I1151"/>
      <c r="J1151" s="574"/>
      <c r="K1151" s="419"/>
      <c r="L1151" s="280"/>
      <c r="M1151"/>
      <c r="N1151" s="280"/>
      <c r="O1151"/>
      <c r="P1151" s="280"/>
      <c r="S1151"/>
      <c r="T1151"/>
    </row>
    <row r="1152" spans="1:20" x14ac:dyDescent="0.45">
      <c r="A1152" s="285"/>
      <c r="B1152" s="285"/>
      <c r="C1152" s="285"/>
      <c r="D1152" s="23"/>
      <c r="E1152"/>
      <c r="F1152"/>
      <c r="G1152"/>
      <c r="H1152" s="280"/>
      <c r="I1152"/>
      <c r="J1152" s="574"/>
      <c r="K1152" s="419"/>
      <c r="L1152" s="280"/>
      <c r="M1152"/>
      <c r="N1152" s="280"/>
      <c r="O1152"/>
      <c r="P1152" s="280"/>
      <c r="S1152"/>
      <c r="T1152"/>
    </row>
    <row r="1153" spans="1:20" x14ac:dyDescent="0.45">
      <c r="A1153" s="285"/>
      <c r="B1153" s="285"/>
      <c r="C1153" s="285"/>
      <c r="D1153" s="23"/>
      <c r="E1153"/>
      <c r="F1153"/>
      <c r="G1153"/>
      <c r="H1153" s="280"/>
      <c r="I1153"/>
      <c r="J1153" s="574"/>
      <c r="K1153" s="419"/>
      <c r="L1153" s="280"/>
      <c r="M1153"/>
      <c r="N1153" s="280"/>
      <c r="O1153"/>
      <c r="P1153" s="280"/>
      <c r="S1153"/>
      <c r="T1153"/>
    </row>
    <row r="1154" spans="1:20" x14ac:dyDescent="0.45">
      <c r="A1154" s="285"/>
      <c r="B1154" s="285"/>
      <c r="C1154" s="285"/>
      <c r="D1154" s="23"/>
      <c r="E1154"/>
      <c r="F1154"/>
      <c r="G1154"/>
      <c r="H1154" s="280"/>
      <c r="I1154"/>
      <c r="J1154" s="574"/>
      <c r="K1154" s="419"/>
      <c r="L1154" s="280"/>
      <c r="M1154"/>
      <c r="N1154" s="280"/>
      <c r="O1154"/>
      <c r="P1154" s="280"/>
      <c r="S1154"/>
      <c r="T1154"/>
    </row>
    <row r="1155" spans="1:20" x14ac:dyDescent="0.45">
      <c r="A1155" s="285"/>
      <c r="B1155" s="285"/>
      <c r="C1155" s="285"/>
      <c r="D1155" s="23"/>
      <c r="E1155"/>
      <c r="F1155"/>
      <c r="G1155"/>
      <c r="H1155" s="280"/>
      <c r="I1155"/>
      <c r="J1155" s="574"/>
      <c r="K1155" s="419"/>
      <c r="L1155" s="280"/>
      <c r="M1155"/>
      <c r="N1155" s="280"/>
      <c r="O1155"/>
      <c r="P1155" s="280"/>
      <c r="S1155"/>
      <c r="T1155"/>
    </row>
    <row r="1156" spans="1:20" x14ac:dyDescent="0.45">
      <c r="A1156" s="285"/>
      <c r="B1156" s="285"/>
      <c r="C1156" s="285"/>
      <c r="D1156" s="23"/>
      <c r="E1156"/>
      <c r="F1156"/>
      <c r="G1156"/>
      <c r="H1156" s="280"/>
      <c r="I1156"/>
      <c r="J1156" s="574"/>
      <c r="K1156" s="419"/>
      <c r="L1156" s="280"/>
      <c r="M1156"/>
      <c r="N1156" s="280"/>
      <c r="O1156"/>
      <c r="P1156" s="280"/>
      <c r="S1156"/>
      <c r="T1156"/>
    </row>
    <row r="1157" spans="1:20" x14ac:dyDescent="0.45">
      <c r="A1157" s="285"/>
      <c r="B1157" s="285"/>
      <c r="C1157" s="285"/>
      <c r="D1157" s="23"/>
      <c r="E1157"/>
      <c r="F1157"/>
      <c r="G1157"/>
      <c r="H1157" s="280"/>
      <c r="I1157"/>
      <c r="J1157" s="574"/>
      <c r="K1157" s="419"/>
      <c r="L1157" s="280"/>
      <c r="M1157"/>
      <c r="N1157" s="280"/>
      <c r="O1157"/>
      <c r="P1157" s="280"/>
      <c r="S1157"/>
      <c r="T1157"/>
    </row>
    <row r="1158" spans="1:20" x14ac:dyDescent="0.45">
      <c r="A1158" s="285"/>
      <c r="B1158" s="285"/>
      <c r="C1158" s="285"/>
      <c r="D1158" s="23"/>
      <c r="E1158"/>
      <c r="F1158"/>
      <c r="G1158"/>
      <c r="H1158" s="280"/>
      <c r="I1158"/>
      <c r="J1158" s="574"/>
      <c r="K1158" s="419"/>
      <c r="L1158" s="280"/>
      <c r="M1158"/>
      <c r="N1158" s="280"/>
      <c r="O1158"/>
      <c r="P1158" s="280"/>
      <c r="S1158"/>
      <c r="T1158"/>
    </row>
    <row r="1159" spans="1:20" x14ac:dyDescent="0.45">
      <c r="A1159" s="285"/>
      <c r="B1159" s="285"/>
      <c r="C1159" s="285"/>
      <c r="D1159" s="23"/>
      <c r="E1159"/>
      <c r="F1159"/>
      <c r="G1159"/>
      <c r="H1159" s="280"/>
      <c r="I1159"/>
      <c r="J1159" s="574"/>
      <c r="K1159" s="419"/>
      <c r="L1159" s="280"/>
      <c r="M1159"/>
      <c r="N1159" s="280"/>
      <c r="O1159"/>
      <c r="P1159" s="280"/>
      <c r="S1159"/>
      <c r="T1159"/>
    </row>
    <row r="1160" spans="1:20" x14ac:dyDescent="0.45">
      <c r="A1160" s="285"/>
      <c r="B1160" s="285"/>
      <c r="C1160" s="285"/>
      <c r="D1160" s="23"/>
      <c r="E1160"/>
      <c r="F1160"/>
      <c r="G1160"/>
      <c r="H1160" s="280"/>
      <c r="I1160"/>
      <c r="J1160" s="574"/>
      <c r="K1160" s="419"/>
      <c r="L1160" s="280"/>
      <c r="M1160"/>
      <c r="N1160" s="280"/>
      <c r="O1160"/>
      <c r="P1160" s="280"/>
      <c r="S1160"/>
      <c r="T1160"/>
    </row>
    <row r="1161" spans="1:20" x14ac:dyDescent="0.45">
      <c r="A1161" s="285"/>
      <c r="B1161" s="285"/>
      <c r="C1161" s="285"/>
      <c r="D1161" s="23"/>
      <c r="E1161"/>
      <c r="F1161"/>
      <c r="G1161"/>
      <c r="H1161" s="280"/>
      <c r="I1161"/>
      <c r="J1161" s="574"/>
      <c r="K1161" s="419"/>
      <c r="L1161" s="280"/>
      <c r="M1161"/>
      <c r="N1161" s="280"/>
      <c r="O1161"/>
      <c r="P1161" s="280"/>
      <c r="S1161"/>
      <c r="T1161"/>
    </row>
    <row r="1162" spans="1:20" x14ac:dyDescent="0.45">
      <c r="A1162" s="285"/>
      <c r="B1162" s="285"/>
      <c r="C1162" s="285"/>
      <c r="D1162" s="23"/>
      <c r="E1162"/>
      <c r="F1162"/>
      <c r="G1162"/>
      <c r="H1162" s="280"/>
      <c r="I1162"/>
      <c r="J1162" s="574"/>
      <c r="K1162" s="419"/>
      <c r="L1162" s="280"/>
      <c r="M1162"/>
      <c r="N1162" s="280"/>
      <c r="O1162"/>
      <c r="P1162" s="280"/>
      <c r="S1162"/>
      <c r="T1162"/>
    </row>
    <row r="1163" spans="1:20" x14ac:dyDescent="0.45">
      <c r="A1163" s="285"/>
      <c r="B1163" s="285"/>
      <c r="C1163" s="285"/>
      <c r="D1163" s="23"/>
      <c r="E1163"/>
      <c r="F1163"/>
      <c r="G1163"/>
      <c r="H1163" s="280"/>
      <c r="I1163"/>
      <c r="J1163" s="574"/>
      <c r="K1163" s="419"/>
      <c r="L1163" s="280"/>
      <c r="M1163"/>
      <c r="N1163" s="280"/>
      <c r="O1163"/>
      <c r="P1163" s="280"/>
      <c r="S1163"/>
      <c r="T1163"/>
    </row>
    <row r="1164" spans="1:20" x14ac:dyDescent="0.45">
      <c r="A1164" s="285"/>
      <c r="B1164" s="285"/>
      <c r="C1164" s="285"/>
      <c r="D1164" s="23"/>
      <c r="E1164"/>
      <c r="F1164"/>
      <c r="G1164"/>
      <c r="H1164" s="280"/>
      <c r="I1164"/>
      <c r="J1164" s="574"/>
      <c r="K1164" s="419"/>
      <c r="L1164" s="280"/>
      <c r="M1164"/>
      <c r="N1164" s="280"/>
      <c r="O1164"/>
      <c r="P1164" s="280"/>
      <c r="S1164"/>
      <c r="T1164"/>
    </row>
    <row r="1165" spans="1:20" x14ac:dyDescent="0.45">
      <c r="A1165" s="285"/>
      <c r="B1165" s="285"/>
      <c r="C1165" s="285"/>
      <c r="D1165" s="23"/>
      <c r="E1165"/>
      <c r="F1165"/>
      <c r="G1165"/>
      <c r="H1165" s="280"/>
      <c r="I1165"/>
      <c r="J1165" s="574"/>
      <c r="K1165" s="419"/>
      <c r="L1165" s="280"/>
      <c r="M1165"/>
      <c r="N1165" s="280"/>
      <c r="O1165"/>
      <c r="P1165" s="280"/>
      <c r="S1165"/>
      <c r="T1165"/>
    </row>
    <row r="1166" spans="1:20" x14ac:dyDescent="0.45">
      <c r="A1166" s="285"/>
      <c r="B1166" s="285"/>
      <c r="C1166" s="285"/>
      <c r="D1166" s="23"/>
      <c r="E1166"/>
      <c r="F1166"/>
      <c r="G1166"/>
      <c r="H1166" s="280"/>
      <c r="I1166"/>
      <c r="J1166" s="574"/>
      <c r="K1166" s="419"/>
      <c r="L1166" s="280"/>
      <c r="M1166"/>
      <c r="N1166" s="280"/>
      <c r="O1166"/>
      <c r="P1166" s="280"/>
      <c r="S1166"/>
      <c r="T1166"/>
    </row>
    <row r="1167" spans="1:20" x14ac:dyDescent="0.45">
      <c r="A1167" s="285"/>
      <c r="B1167" s="285"/>
      <c r="C1167" s="285"/>
      <c r="D1167" s="23"/>
      <c r="E1167"/>
      <c r="F1167"/>
      <c r="G1167"/>
      <c r="H1167" s="280"/>
      <c r="I1167"/>
      <c r="J1167" s="574"/>
      <c r="K1167" s="419"/>
      <c r="L1167" s="280"/>
      <c r="M1167"/>
      <c r="N1167" s="280"/>
      <c r="O1167"/>
      <c r="P1167" s="280"/>
      <c r="S1167"/>
      <c r="T1167"/>
    </row>
    <row r="1168" spans="1:20" x14ac:dyDescent="0.45">
      <c r="A1168" s="285"/>
      <c r="B1168" s="285"/>
      <c r="C1168" s="285"/>
      <c r="D1168" s="23"/>
      <c r="E1168"/>
      <c r="F1168"/>
      <c r="G1168"/>
      <c r="H1168" s="280"/>
      <c r="I1168"/>
      <c r="J1168" s="574"/>
      <c r="K1168" s="419"/>
      <c r="L1168" s="280"/>
      <c r="M1168"/>
      <c r="N1168" s="280"/>
      <c r="O1168"/>
      <c r="P1168" s="280"/>
      <c r="S1168"/>
      <c r="T1168"/>
    </row>
    <row r="1169" spans="1:20" x14ac:dyDescent="0.45">
      <c r="A1169" s="285"/>
      <c r="B1169" s="285"/>
      <c r="C1169" s="285"/>
      <c r="D1169" s="23"/>
      <c r="E1169"/>
      <c r="F1169"/>
      <c r="G1169"/>
      <c r="H1169" s="280"/>
      <c r="I1169"/>
      <c r="J1169" s="574"/>
      <c r="K1169" s="419"/>
      <c r="L1169" s="280"/>
      <c r="M1169"/>
      <c r="N1169" s="280"/>
      <c r="O1169"/>
      <c r="P1169" s="280"/>
      <c r="S1169"/>
      <c r="T1169"/>
    </row>
    <row r="1170" spans="1:20" x14ac:dyDescent="0.45">
      <c r="A1170" s="285"/>
      <c r="B1170" s="285"/>
      <c r="C1170" s="285"/>
      <c r="D1170" s="23"/>
      <c r="E1170"/>
      <c r="F1170"/>
      <c r="G1170"/>
      <c r="H1170" s="280"/>
      <c r="I1170"/>
      <c r="J1170" s="574"/>
      <c r="K1170" s="419"/>
      <c r="L1170" s="280"/>
      <c r="M1170"/>
      <c r="N1170" s="280"/>
      <c r="O1170"/>
      <c r="P1170" s="280"/>
      <c r="S1170"/>
      <c r="T1170"/>
    </row>
    <row r="1171" spans="1:20" x14ac:dyDescent="0.45">
      <c r="A1171" s="285"/>
      <c r="B1171" s="285"/>
      <c r="C1171" s="285"/>
      <c r="D1171" s="23"/>
      <c r="E1171"/>
      <c r="F1171"/>
      <c r="G1171"/>
      <c r="H1171" s="280"/>
      <c r="I1171"/>
      <c r="J1171" s="574"/>
      <c r="K1171" s="419"/>
      <c r="L1171" s="280"/>
      <c r="M1171"/>
      <c r="N1171" s="280"/>
      <c r="O1171"/>
      <c r="P1171" s="280"/>
      <c r="S1171"/>
      <c r="T1171"/>
    </row>
    <row r="1172" spans="1:20" x14ac:dyDescent="0.45">
      <c r="A1172" s="285"/>
      <c r="B1172" s="285"/>
      <c r="C1172" s="285"/>
      <c r="D1172" s="23"/>
      <c r="E1172"/>
      <c r="F1172"/>
      <c r="G1172"/>
      <c r="H1172" s="280"/>
      <c r="I1172"/>
      <c r="J1172" s="574"/>
      <c r="K1172" s="419"/>
      <c r="L1172" s="280"/>
      <c r="M1172"/>
      <c r="N1172" s="280"/>
      <c r="O1172"/>
      <c r="P1172" s="280"/>
      <c r="S1172"/>
      <c r="T1172"/>
    </row>
    <row r="1173" spans="1:20" x14ac:dyDescent="0.45">
      <c r="A1173" s="285"/>
      <c r="B1173" s="285"/>
      <c r="C1173" s="285"/>
      <c r="D1173" s="23"/>
      <c r="E1173"/>
      <c r="F1173"/>
      <c r="G1173"/>
      <c r="H1173" s="280"/>
      <c r="I1173"/>
      <c r="J1173" s="574"/>
      <c r="K1173" s="419"/>
      <c r="L1173" s="280"/>
      <c r="M1173"/>
      <c r="N1173" s="280"/>
      <c r="O1173"/>
      <c r="P1173" s="280"/>
      <c r="S1173"/>
      <c r="T1173"/>
    </row>
    <row r="1174" spans="1:20" x14ac:dyDescent="0.45">
      <c r="A1174" s="285"/>
      <c r="B1174" s="285"/>
      <c r="C1174" s="285"/>
      <c r="D1174" s="23"/>
      <c r="E1174"/>
      <c r="F1174"/>
      <c r="G1174"/>
      <c r="H1174" s="280"/>
      <c r="I1174"/>
      <c r="J1174" s="574"/>
      <c r="K1174" s="419"/>
      <c r="L1174" s="280"/>
      <c r="M1174"/>
      <c r="N1174" s="280"/>
      <c r="O1174"/>
      <c r="P1174" s="280"/>
      <c r="S1174"/>
      <c r="T1174"/>
    </row>
    <row r="1175" spans="1:20" x14ac:dyDescent="0.45">
      <c r="A1175" s="285"/>
      <c r="B1175" s="285"/>
      <c r="C1175" s="285"/>
      <c r="D1175" s="23"/>
      <c r="E1175"/>
      <c r="F1175"/>
      <c r="G1175"/>
      <c r="H1175" s="280"/>
      <c r="I1175"/>
      <c r="J1175" s="574"/>
      <c r="K1175" s="419"/>
      <c r="L1175" s="280"/>
      <c r="M1175"/>
      <c r="N1175" s="280"/>
      <c r="O1175"/>
      <c r="P1175" s="280"/>
      <c r="S1175"/>
      <c r="T1175"/>
    </row>
    <row r="1176" spans="1:20" x14ac:dyDescent="0.45">
      <c r="A1176" s="285"/>
      <c r="B1176" s="285"/>
      <c r="C1176" s="285"/>
      <c r="D1176" s="23"/>
      <c r="E1176"/>
      <c r="F1176"/>
      <c r="G1176"/>
      <c r="H1176" s="280"/>
      <c r="I1176"/>
      <c r="J1176" s="574"/>
      <c r="K1176" s="419"/>
      <c r="L1176" s="280"/>
      <c r="M1176"/>
      <c r="N1176" s="280"/>
      <c r="O1176"/>
      <c r="P1176" s="280"/>
      <c r="S1176"/>
      <c r="T1176"/>
    </row>
    <row r="1177" spans="1:20" x14ac:dyDescent="0.45">
      <c r="A1177" s="285"/>
      <c r="B1177" s="285"/>
      <c r="C1177" s="285"/>
      <c r="D1177" s="23"/>
      <c r="E1177"/>
      <c r="F1177"/>
      <c r="G1177"/>
      <c r="H1177" s="280"/>
      <c r="I1177"/>
      <c r="J1177" s="574"/>
      <c r="K1177" s="419"/>
      <c r="L1177" s="280"/>
      <c r="M1177"/>
      <c r="N1177" s="280"/>
      <c r="O1177"/>
      <c r="P1177" s="280"/>
      <c r="S1177"/>
      <c r="T1177"/>
    </row>
    <row r="1178" spans="1:20" x14ac:dyDescent="0.45">
      <c r="A1178" s="285"/>
      <c r="B1178" s="285"/>
      <c r="C1178" s="285"/>
      <c r="D1178" s="23"/>
      <c r="E1178"/>
      <c r="F1178"/>
      <c r="G1178"/>
      <c r="H1178" s="280"/>
      <c r="I1178"/>
      <c r="J1178" s="574"/>
      <c r="K1178" s="419"/>
      <c r="L1178" s="280"/>
      <c r="M1178"/>
      <c r="N1178" s="280"/>
      <c r="O1178"/>
      <c r="P1178" s="280"/>
      <c r="S1178"/>
      <c r="T1178"/>
    </row>
    <row r="1179" spans="1:20" x14ac:dyDescent="0.45">
      <c r="A1179" s="285"/>
      <c r="B1179" s="285"/>
      <c r="C1179" s="285"/>
      <c r="D1179" s="23"/>
      <c r="E1179"/>
      <c r="F1179"/>
      <c r="G1179"/>
      <c r="H1179" s="280"/>
      <c r="I1179"/>
      <c r="J1179" s="574"/>
      <c r="K1179" s="419"/>
      <c r="L1179" s="280"/>
      <c r="M1179"/>
      <c r="N1179" s="280"/>
      <c r="O1179"/>
      <c r="P1179" s="280"/>
      <c r="S1179"/>
      <c r="T1179"/>
    </row>
    <row r="1180" spans="1:20" x14ac:dyDescent="0.45">
      <c r="A1180" s="285"/>
      <c r="B1180" s="285"/>
      <c r="C1180" s="285"/>
      <c r="D1180" s="23"/>
      <c r="E1180"/>
      <c r="F1180"/>
      <c r="G1180"/>
      <c r="H1180" s="280"/>
      <c r="I1180"/>
      <c r="J1180" s="574"/>
      <c r="K1180" s="419"/>
      <c r="L1180" s="280"/>
      <c r="M1180"/>
      <c r="N1180" s="280"/>
      <c r="O1180"/>
      <c r="P1180" s="280"/>
      <c r="S1180"/>
      <c r="T1180"/>
    </row>
    <row r="1181" spans="1:20" x14ac:dyDescent="0.45">
      <c r="A1181" s="285"/>
      <c r="B1181" s="285"/>
      <c r="C1181" s="285"/>
      <c r="D1181" s="23"/>
      <c r="E1181"/>
      <c r="F1181"/>
      <c r="G1181"/>
      <c r="H1181" s="280"/>
      <c r="I1181"/>
      <c r="J1181" s="574"/>
      <c r="K1181" s="419"/>
      <c r="L1181" s="280"/>
      <c r="M1181"/>
      <c r="N1181" s="280"/>
      <c r="O1181"/>
      <c r="P1181" s="280"/>
      <c r="S1181"/>
      <c r="T1181"/>
    </row>
    <row r="1182" spans="1:20" x14ac:dyDescent="0.45">
      <c r="A1182" s="285"/>
      <c r="B1182" s="285"/>
      <c r="C1182" s="285"/>
      <c r="D1182" s="23"/>
      <c r="E1182"/>
      <c r="F1182"/>
      <c r="G1182"/>
      <c r="H1182" s="280"/>
      <c r="I1182"/>
      <c r="J1182" s="574"/>
      <c r="K1182" s="419"/>
      <c r="L1182" s="280"/>
      <c r="M1182"/>
      <c r="N1182" s="280"/>
      <c r="O1182"/>
      <c r="P1182" s="280"/>
      <c r="S1182"/>
      <c r="T1182"/>
    </row>
    <row r="1183" spans="1:20" x14ac:dyDescent="0.45">
      <c r="A1183" s="285"/>
      <c r="B1183" s="285"/>
      <c r="C1183" s="285"/>
      <c r="D1183" s="23"/>
      <c r="E1183"/>
      <c r="F1183"/>
      <c r="G1183"/>
      <c r="H1183" s="280"/>
      <c r="I1183"/>
      <c r="J1183" s="574"/>
      <c r="K1183" s="419"/>
      <c r="L1183" s="280"/>
      <c r="M1183"/>
      <c r="N1183" s="280"/>
      <c r="O1183"/>
      <c r="P1183" s="280"/>
      <c r="S1183"/>
      <c r="T1183"/>
    </row>
    <row r="1184" spans="1:20" x14ac:dyDescent="0.45">
      <c r="A1184" s="285"/>
      <c r="B1184" s="285"/>
      <c r="C1184" s="285"/>
      <c r="D1184" s="23"/>
      <c r="E1184"/>
      <c r="F1184"/>
      <c r="G1184"/>
      <c r="H1184" s="280"/>
      <c r="I1184"/>
      <c r="J1184" s="574"/>
      <c r="K1184" s="419"/>
      <c r="L1184" s="280"/>
      <c r="M1184"/>
      <c r="N1184" s="280"/>
      <c r="O1184"/>
      <c r="P1184" s="280"/>
      <c r="S1184"/>
      <c r="T1184"/>
    </row>
    <row r="1185" spans="1:20" x14ac:dyDescent="0.45">
      <c r="A1185" s="285"/>
      <c r="B1185" s="285"/>
      <c r="C1185" s="285"/>
      <c r="D1185" s="23"/>
      <c r="E1185"/>
      <c r="F1185"/>
      <c r="G1185"/>
      <c r="H1185" s="280"/>
      <c r="I1185"/>
      <c r="J1185" s="574"/>
      <c r="K1185" s="419"/>
      <c r="L1185" s="280"/>
      <c r="M1185"/>
      <c r="N1185" s="280"/>
      <c r="O1185"/>
      <c r="P1185" s="280"/>
      <c r="S1185"/>
      <c r="T1185"/>
    </row>
    <row r="1186" spans="1:20" x14ac:dyDescent="0.45">
      <c r="A1186" s="285"/>
      <c r="B1186" s="285"/>
      <c r="C1186" s="285"/>
      <c r="D1186" s="23"/>
      <c r="E1186"/>
      <c r="F1186"/>
      <c r="G1186"/>
      <c r="H1186" s="280"/>
      <c r="I1186"/>
      <c r="J1186" s="574"/>
      <c r="K1186" s="419"/>
      <c r="L1186" s="280"/>
      <c r="M1186"/>
      <c r="N1186" s="280"/>
      <c r="O1186"/>
      <c r="P1186" s="280"/>
      <c r="S1186"/>
      <c r="T1186"/>
    </row>
    <row r="1187" spans="1:20" x14ac:dyDescent="0.45">
      <c r="A1187" s="285"/>
      <c r="B1187" s="285"/>
      <c r="C1187" s="285"/>
      <c r="D1187" s="23"/>
      <c r="E1187"/>
      <c r="F1187"/>
      <c r="G1187"/>
      <c r="H1187" s="280"/>
      <c r="I1187"/>
      <c r="J1187" s="574"/>
      <c r="K1187" s="419"/>
      <c r="L1187" s="280"/>
      <c r="M1187"/>
      <c r="N1187" s="280"/>
      <c r="O1187"/>
      <c r="P1187" s="280"/>
      <c r="S1187"/>
      <c r="T1187"/>
    </row>
    <row r="1188" spans="1:20" x14ac:dyDescent="0.45">
      <c r="A1188" s="285"/>
      <c r="B1188" s="285"/>
      <c r="C1188" s="285"/>
      <c r="D1188" s="23"/>
      <c r="E1188"/>
      <c r="F1188"/>
      <c r="G1188"/>
      <c r="H1188" s="280"/>
      <c r="I1188"/>
      <c r="J1188" s="574"/>
      <c r="K1188" s="419"/>
      <c r="L1188" s="280"/>
      <c r="M1188"/>
      <c r="N1188" s="280"/>
      <c r="O1188"/>
      <c r="P1188" s="280"/>
      <c r="S1188"/>
      <c r="T1188"/>
    </row>
    <row r="1189" spans="1:20" x14ac:dyDescent="0.45">
      <c r="A1189" s="285"/>
      <c r="B1189" s="285"/>
      <c r="C1189" s="285"/>
      <c r="D1189" s="23"/>
      <c r="E1189"/>
      <c r="F1189"/>
      <c r="G1189"/>
      <c r="H1189" s="280"/>
      <c r="I1189"/>
      <c r="J1189" s="574"/>
      <c r="K1189" s="419"/>
      <c r="L1189" s="280"/>
      <c r="M1189"/>
      <c r="N1189" s="280"/>
      <c r="O1189"/>
      <c r="P1189" s="280"/>
      <c r="S1189"/>
      <c r="T1189"/>
    </row>
    <row r="1190" spans="1:20" x14ac:dyDescent="0.45">
      <c r="A1190" s="285"/>
      <c r="B1190" s="285"/>
      <c r="C1190" s="285"/>
      <c r="D1190" s="23"/>
      <c r="E1190"/>
      <c r="F1190"/>
      <c r="G1190"/>
      <c r="H1190" s="280"/>
      <c r="I1190"/>
      <c r="J1190" s="574"/>
      <c r="K1190" s="419"/>
      <c r="L1190" s="280"/>
      <c r="M1190"/>
      <c r="N1190" s="280"/>
      <c r="O1190"/>
      <c r="P1190" s="280"/>
      <c r="S1190"/>
      <c r="T1190"/>
    </row>
    <row r="1191" spans="1:20" x14ac:dyDescent="0.45">
      <c r="A1191" s="285"/>
      <c r="B1191" s="285"/>
      <c r="C1191" s="285"/>
      <c r="D1191" s="23"/>
      <c r="E1191"/>
      <c r="F1191"/>
      <c r="G1191"/>
      <c r="H1191" s="280"/>
      <c r="I1191"/>
      <c r="J1191" s="574"/>
      <c r="K1191" s="419"/>
      <c r="L1191" s="280"/>
      <c r="M1191"/>
      <c r="N1191" s="280"/>
      <c r="O1191"/>
      <c r="P1191" s="280"/>
      <c r="S1191"/>
      <c r="T1191"/>
    </row>
    <row r="1192" spans="1:20" x14ac:dyDescent="0.45">
      <c r="A1192" s="285"/>
      <c r="B1192" s="285"/>
      <c r="C1192" s="285"/>
      <c r="D1192" s="23"/>
      <c r="E1192"/>
      <c r="F1192"/>
      <c r="G1192"/>
      <c r="H1192" s="280"/>
      <c r="I1192"/>
      <c r="J1192" s="574"/>
      <c r="K1192" s="419"/>
      <c r="L1192" s="280"/>
      <c r="M1192"/>
      <c r="N1192" s="280"/>
      <c r="O1192"/>
      <c r="P1192" s="280"/>
      <c r="S1192"/>
      <c r="T1192"/>
    </row>
    <row r="1193" spans="1:20" x14ac:dyDescent="0.45">
      <c r="A1193" s="285"/>
      <c r="B1193" s="285"/>
      <c r="C1193" s="285"/>
      <c r="D1193" s="23"/>
      <c r="E1193"/>
      <c r="F1193"/>
      <c r="G1193"/>
      <c r="H1193" s="280"/>
      <c r="I1193"/>
      <c r="J1193" s="574"/>
      <c r="K1193" s="419"/>
      <c r="L1193" s="280"/>
      <c r="M1193"/>
      <c r="N1193" s="280"/>
      <c r="O1193"/>
      <c r="P1193" s="280"/>
      <c r="S1193"/>
      <c r="T1193"/>
    </row>
    <row r="1194" spans="1:20" x14ac:dyDescent="0.45">
      <c r="A1194" s="285"/>
      <c r="B1194" s="285"/>
      <c r="C1194" s="285"/>
      <c r="D1194" s="23"/>
      <c r="E1194"/>
      <c r="F1194"/>
      <c r="G1194"/>
      <c r="H1194" s="280"/>
      <c r="I1194"/>
      <c r="J1194" s="574"/>
      <c r="K1194" s="419"/>
      <c r="L1194" s="280"/>
      <c r="M1194"/>
      <c r="N1194" s="280"/>
      <c r="O1194"/>
      <c r="P1194" s="280"/>
      <c r="S1194"/>
      <c r="T1194"/>
    </row>
    <row r="1195" spans="1:20" x14ac:dyDescent="0.45">
      <c r="A1195" s="285"/>
      <c r="B1195" s="285"/>
      <c r="C1195" s="285"/>
      <c r="D1195" s="23"/>
      <c r="E1195"/>
      <c r="F1195"/>
      <c r="G1195"/>
      <c r="H1195" s="280"/>
      <c r="I1195"/>
      <c r="J1195" s="574"/>
      <c r="K1195" s="419"/>
      <c r="L1195" s="280"/>
      <c r="M1195"/>
      <c r="N1195" s="280"/>
      <c r="O1195"/>
      <c r="P1195" s="280"/>
      <c r="S1195"/>
      <c r="T1195"/>
    </row>
    <row r="1196" spans="1:20" x14ac:dyDescent="0.45">
      <c r="A1196" s="285"/>
      <c r="B1196" s="285"/>
      <c r="C1196" s="285"/>
      <c r="D1196" s="23"/>
      <c r="E1196"/>
      <c r="F1196"/>
      <c r="G1196"/>
      <c r="H1196" s="280"/>
      <c r="I1196"/>
      <c r="J1196" s="574"/>
      <c r="K1196" s="419"/>
      <c r="L1196" s="280"/>
      <c r="M1196"/>
      <c r="N1196" s="280"/>
      <c r="O1196"/>
      <c r="P1196" s="280"/>
      <c r="S1196"/>
      <c r="T1196"/>
    </row>
    <row r="1197" spans="1:20" x14ac:dyDescent="0.45">
      <c r="A1197" s="285"/>
      <c r="B1197" s="285"/>
      <c r="C1197" s="285"/>
      <c r="D1197" s="23"/>
      <c r="E1197"/>
      <c r="F1197"/>
      <c r="G1197"/>
      <c r="H1197" s="280"/>
      <c r="I1197"/>
      <c r="J1197" s="574"/>
      <c r="K1197" s="419"/>
      <c r="L1197" s="280"/>
      <c r="M1197"/>
      <c r="N1197" s="280"/>
      <c r="O1197"/>
      <c r="P1197" s="280"/>
      <c r="S1197"/>
      <c r="T1197"/>
    </row>
    <row r="1198" spans="1:20" x14ac:dyDescent="0.45">
      <c r="A1198" s="285"/>
      <c r="B1198" s="285"/>
      <c r="C1198" s="285"/>
      <c r="D1198" s="23"/>
      <c r="E1198"/>
      <c r="F1198"/>
      <c r="G1198"/>
      <c r="H1198" s="280"/>
      <c r="I1198"/>
      <c r="J1198" s="574"/>
      <c r="K1198" s="419"/>
      <c r="L1198" s="280"/>
      <c r="M1198"/>
      <c r="N1198" s="280"/>
      <c r="O1198"/>
      <c r="P1198" s="280"/>
      <c r="S1198"/>
      <c r="T1198"/>
    </row>
    <row r="1199" spans="1:20" x14ac:dyDescent="0.45">
      <c r="A1199" s="285"/>
      <c r="B1199" s="285"/>
      <c r="C1199" s="285"/>
      <c r="D1199" s="23"/>
      <c r="E1199"/>
      <c r="F1199"/>
      <c r="G1199"/>
      <c r="H1199" s="280"/>
      <c r="I1199"/>
      <c r="J1199" s="574"/>
      <c r="K1199" s="419"/>
      <c r="L1199" s="280"/>
      <c r="M1199"/>
      <c r="N1199" s="280"/>
      <c r="O1199"/>
      <c r="P1199" s="280"/>
      <c r="S1199"/>
      <c r="T1199"/>
    </row>
    <row r="1200" spans="1:20" x14ac:dyDescent="0.45">
      <c r="A1200" s="285"/>
      <c r="B1200" s="285"/>
      <c r="C1200" s="285"/>
      <c r="D1200" s="23"/>
      <c r="E1200"/>
      <c r="F1200"/>
      <c r="G1200"/>
      <c r="H1200" s="280"/>
      <c r="I1200"/>
      <c r="J1200" s="574"/>
      <c r="K1200" s="419"/>
      <c r="L1200" s="280"/>
      <c r="M1200"/>
      <c r="N1200" s="280"/>
      <c r="O1200"/>
      <c r="P1200" s="280"/>
      <c r="S1200"/>
      <c r="T1200"/>
    </row>
    <row r="1201" spans="1:20" x14ac:dyDescent="0.45">
      <c r="A1201" s="285"/>
      <c r="B1201" s="285"/>
      <c r="C1201" s="285"/>
      <c r="D1201" s="23"/>
      <c r="E1201"/>
      <c r="F1201"/>
      <c r="G1201"/>
      <c r="H1201" s="280"/>
      <c r="I1201"/>
      <c r="J1201" s="574"/>
      <c r="K1201" s="419"/>
      <c r="L1201" s="280"/>
      <c r="M1201"/>
      <c r="N1201" s="280"/>
      <c r="O1201"/>
      <c r="P1201" s="280"/>
      <c r="S1201"/>
      <c r="T1201"/>
    </row>
    <row r="1202" spans="1:20" x14ac:dyDescent="0.45">
      <c r="A1202" s="285"/>
      <c r="B1202" s="285"/>
      <c r="C1202" s="285"/>
      <c r="D1202" s="23"/>
      <c r="E1202"/>
      <c r="F1202"/>
      <c r="G1202"/>
      <c r="H1202" s="280"/>
      <c r="I1202"/>
      <c r="J1202" s="574"/>
      <c r="K1202" s="419"/>
      <c r="L1202" s="280"/>
      <c r="M1202"/>
      <c r="N1202" s="280"/>
      <c r="O1202"/>
      <c r="P1202" s="280"/>
      <c r="S1202"/>
      <c r="T1202"/>
    </row>
    <row r="1203" spans="1:20" x14ac:dyDescent="0.45">
      <c r="A1203" s="285"/>
      <c r="B1203" s="285"/>
      <c r="C1203" s="285"/>
      <c r="D1203" s="23"/>
      <c r="E1203"/>
      <c r="F1203"/>
      <c r="G1203"/>
      <c r="H1203" s="280"/>
      <c r="I1203"/>
      <c r="J1203" s="574"/>
      <c r="K1203" s="419"/>
      <c r="L1203" s="280"/>
      <c r="M1203"/>
      <c r="N1203" s="280"/>
      <c r="O1203"/>
      <c r="P1203" s="280"/>
      <c r="S1203"/>
      <c r="T1203"/>
    </row>
    <row r="1204" spans="1:20" x14ac:dyDescent="0.45">
      <c r="A1204" s="285"/>
      <c r="B1204" s="285"/>
      <c r="C1204" s="285"/>
      <c r="D1204" s="23"/>
      <c r="E1204"/>
      <c r="F1204"/>
      <c r="G1204"/>
      <c r="H1204" s="280"/>
      <c r="I1204"/>
      <c r="J1204" s="574"/>
      <c r="K1204" s="419"/>
      <c r="L1204" s="280"/>
      <c r="M1204"/>
      <c r="N1204" s="280"/>
      <c r="O1204"/>
      <c r="P1204" s="280"/>
      <c r="S1204"/>
      <c r="T1204"/>
    </row>
    <row r="1205" spans="1:20" x14ac:dyDescent="0.45">
      <c r="A1205" s="285"/>
      <c r="B1205" s="285"/>
      <c r="C1205" s="285"/>
      <c r="D1205" s="23"/>
      <c r="E1205"/>
      <c r="F1205"/>
      <c r="G1205"/>
      <c r="H1205" s="280"/>
      <c r="I1205"/>
      <c r="J1205" s="574"/>
      <c r="K1205" s="419"/>
      <c r="L1205" s="280"/>
      <c r="M1205"/>
      <c r="N1205" s="280"/>
      <c r="O1205"/>
      <c r="P1205" s="280"/>
      <c r="S1205"/>
      <c r="T1205"/>
    </row>
    <row r="1206" spans="1:20" x14ac:dyDescent="0.45">
      <c r="A1206" s="285"/>
      <c r="B1206" s="285"/>
      <c r="C1206" s="285"/>
      <c r="D1206" s="23"/>
      <c r="E1206"/>
      <c r="F1206"/>
      <c r="G1206"/>
      <c r="H1206" s="280"/>
      <c r="I1206"/>
      <c r="J1206" s="574"/>
      <c r="K1206" s="419"/>
      <c r="L1206" s="280"/>
      <c r="M1206"/>
      <c r="N1206" s="280"/>
      <c r="O1206"/>
      <c r="P1206" s="280"/>
      <c r="S1206"/>
      <c r="T1206"/>
    </row>
    <row r="1207" spans="1:20" x14ac:dyDescent="0.45">
      <c r="A1207" s="285"/>
      <c r="B1207" s="285"/>
      <c r="C1207" s="285"/>
      <c r="D1207" s="23"/>
      <c r="E1207"/>
      <c r="F1207"/>
      <c r="G1207"/>
      <c r="H1207" s="280"/>
      <c r="I1207"/>
      <c r="J1207" s="574"/>
      <c r="K1207" s="419"/>
      <c r="L1207" s="280"/>
      <c r="M1207"/>
      <c r="N1207" s="280"/>
      <c r="O1207"/>
      <c r="P1207" s="280"/>
      <c r="S1207"/>
      <c r="T1207"/>
    </row>
    <row r="1208" spans="1:20" x14ac:dyDescent="0.45">
      <c r="A1208" s="285"/>
      <c r="B1208" s="285"/>
      <c r="C1208" s="285"/>
      <c r="D1208" s="23"/>
      <c r="E1208"/>
      <c r="F1208"/>
      <c r="G1208"/>
      <c r="H1208" s="280"/>
      <c r="I1208"/>
      <c r="J1208" s="574"/>
      <c r="K1208" s="419"/>
      <c r="L1208" s="280"/>
      <c r="M1208"/>
      <c r="N1208" s="280"/>
      <c r="O1208"/>
      <c r="P1208" s="280"/>
      <c r="S1208"/>
      <c r="T1208"/>
    </row>
    <row r="1209" spans="1:20" x14ac:dyDescent="0.45">
      <c r="A1209" s="285"/>
      <c r="B1209" s="285"/>
      <c r="C1209" s="285"/>
      <c r="D1209" s="23"/>
      <c r="E1209"/>
      <c r="F1209"/>
      <c r="G1209"/>
      <c r="H1209" s="280"/>
      <c r="I1209"/>
      <c r="J1209" s="574"/>
      <c r="K1209" s="419"/>
      <c r="L1209" s="280"/>
      <c r="M1209"/>
      <c r="N1209" s="280"/>
      <c r="O1209"/>
      <c r="P1209" s="280"/>
      <c r="S1209"/>
      <c r="T1209"/>
    </row>
    <row r="1210" spans="1:20" x14ac:dyDescent="0.45">
      <c r="A1210" s="285"/>
      <c r="B1210" s="285"/>
      <c r="C1210" s="285"/>
      <c r="D1210" s="23"/>
      <c r="E1210"/>
      <c r="F1210"/>
      <c r="G1210"/>
      <c r="H1210" s="280"/>
      <c r="I1210"/>
      <c r="J1210" s="574"/>
      <c r="K1210" s="419"/>
      <c r="L1210" s="280"/>
      <c r="M1210"/>
      <c r="N1210" s="280"/>
      <c r="O1210"/>
      <c r="P1210" s="280"/>
      <c r="S1210"/>
      <c r="T1210"/>
    </row>
    <row r="1211" spans="1:20" x14ac:dyDescent="0.45">
      <c r="A1211" s="285"/>
      <c r="B1211" s="285"/>
      <c r="C1211" s="285"/>
      <c r="D1211" s="23"/>
      <c r="E1211"/>
      <c r="F1211"/>
      <c r="G1211"/>
      <c r="H1211" s="280"/>
      <c r="I1211"/>
      <c r="J1211" s="574"/>
      <c r="K1211" s="419"/>
      <c r="L1211" s="280"/>
      <c r="M1211"/>
      <c r="N1211" s="280"/>
      <c r="O1211"/>
      <c r="P1211" s="280"/>
      <c r="S1211"/>
      <c r="T1211"/>
    </row>
    <row r="1212" spans="1:20" x14ac:dyDescent="0.45">
      <c r="A1212" s="285"/>
      <c r="B1212" s="285"/>
      <c r="C1212" s="285"/>
      <c r="D1212" s="23"/>
      <c r="E1212"/>
      <c r="F1212"/>
      <c r="G1212"/>
      <c r="H1212" s="280"/>
      <c r="I1212"/>
      <c r="J1212" s="574"/>
      <c r="K1212" s="419"/>
      <c r="L1212" s="280"/>
      <c r="M1212"/>
      <c r="N1212" s="280"/>
      <c r="O1212"/>
      <c r="P1212" s="280"/>
      <c r="S1212"/>
      <c r="T1212"/>
    </row>
    <row r="1213" spans="1:20" x14ac:dyDescent="0.45">
      <c r="A1213" s="285"/>
      <c r="B1213" s="285"/>
      <c r="C1213" s="285"/>
      <c r="D1213" s="23"/>
      <c r="E1213"/>
      <c r="F1213"/>
      <c r="G1213"/>
      <c r="H1213" s="280"/>
      <c r="I1213"/>
      <c r="J1213" s="574"/>
      <c r="K1213" s="419"/>
      <c r="L1213" s="280"/>
      <c r="M1213"/>
      <c r="N1213" s="280"/>
      <c r="O1213"/>
      <c r="P1213" s="280"/>
      <c r="S1213"/>
      <c r="T1213"/>
    </row>
    <row r="1214" spans="1:20" x14ac:dyDescent="0.45">
      <c r="A1214" s="285"/>
      <c r="B1214" s="285"/>
      <c r="C1214" s="285"/>
      <c r="D1214" s="23"/>
      <c r="E1214"/>
      <c r="F1214"/>
      <c r="G1214"/>
      <c r="H1214" s="280"/>
      <c r="I1214"/>
      <c r="J1214" s="574"/>
      <c r="K1214" s="419"/>
      <c r="L1214" s="280"/>
      <c r="M1214"/>
      <c r="N1214" s="280"/>
      <c r="O1214"/>
      <c r="P1214" s="280"/>
      <c r="S1214"/>
      <c r="T1214"/>
    </row>
    <row r="1215" spans="1:20" x14ac:dyDescent="0.45">
      <c r="A1215" s="285"/>
      <c r="B1215" s="285"/>
      <c r="C1215" s="285"/>
      <c r="D1215" s="23"/>
      <c r="E1215"/>
      <c r="F1215"/>
      <c r="G1215"/>
      <c r="H1215" s="280"/>
      <c r="I1215"/>
      <c r="J1215" s="574"/>
      <c r="K1215" s="419"/>
      <c r="L1215" s="280"/>
      <c r="M1215"/>
      <c r="N1215" s="280"/>
      <c r="O1215"/>
      <c r="P1215" s="280"/>
      <c r="S1215"/>
      <c r="T1215"/>
    </row>
    <row r="1216" spans="1:20" x14ac:dyDescent="0.45">
      <c r="A1216" s="285"/>
      <c r="B1216" s="285"/>
      <c r="C1216" s="285"/>
      <c r="D1216" s="23"/>
      <c r="E1216"/>
      <c r="F1216"/>
      <c r="G1216"/>
      <c r="H1216" s="280"/>
      <c r="I1216"/>
      <c r="J1216" s="574"/>
      <c r="K1216" s="419"/>
      <c r="L1216" s="280"/>
      <c r="M1216"/>
      <c r="N1216" s="280"/>
      <c r="O1216"/>
      <c r="P1216" s="280"/>
      <c r="S1216"/>
      <c r="T1216"/>
    </row>
    <row r="1217" spans="1:20" x14ac:dyDescent="0.45">
      <c r="A1217" s="285"/>
      <c r="B1217" s="285"/>
      <c r="C1217" s="285"/>
      <c r="D1217" s="23"/>
      <c r="E1217"/>
      <c r="F1217"/>
      <c r="G1217"/>
      <c r="H1217" s="280"/>
      <c r="I1217"/>
      <c r="J1217" s="574"/>
      <c r="K1217" s="419"/>
      <c r="L1217" s="280"/>
      <c r="M1217"/>
      <c r="N1217" s="280"/>
      <c r="O1217"/>
      <c r="P1217" s="280"/>
      <c r="S1217"/>
      <c r="T1217"/>
    </row>
    <row r="1218" spans="1:20" x14ac:dyDescent="0.45">
      <c r="A1218" s="285"/>
      <c r="B1218" s="285"/>
      <c r="C1218" s="285"/>
      <c r="D1218" s="23"/>
      <c r="E1218"/>
      <c r="F1218"/>
      <c r="G1218"/>
      <c r="H1218" s="280"/>
      <c r="I1218"/>
      <c r="J1218" s="574"/>
      <c r="K1218" s="419"/>
      <c r="L1218" s="280"/>
      <c r="M1218"/>
      <c r="N1218" s="280"/>
      <c r="O1218"/>
      <c r="P1218" s="280"/>
      <c r="S1218"/>
      <c r="T1218"/>
    </row>
    <row r="1219" spans="1:20" x14ac:dyDescent="0.45">
      <c r="A1219" s="285"/>
      <c r="B1219" s="285"/>
      <c r="C1219" s="285"/>
      <c r="D1219" s="23"/>
      <c r="E1219"/>
      <c r="F1219"/>
      <c r="G1219"/>
      <c r="H1219" s="280"/>
      <c r="I1219"/>
      <c r="J1219" s="574"/>
      <c r="K1219" s="419"/>
      <c r="L1219" s="280"/>
      <c r="M1219"/>
      <c r="N1219" s="280"/>
      <c r="O1219"/>
      <c r="P1219" s="280"/>
      <c r="S1219"/>
      <c r="T1219"/>
    </row>
    <row r="1220" spans="1:20" x14ac:dyDescent="0.45">
      <c r="A1220" s="285"/>
      <c r="B1220" s="285"/>
      <c r="C1220" s="285"/>
      <c r="D1220" s="23"/>
      <c r="E1220"/>
      <c r="F1220"/>
      <c r="G1220"/>
      <c r="H1220" s="280"/>
      <c r="I1220"/>
      <c r="J1220" s="574"/>
      <c r="K1220" s="419"/>
      <c r="L1220" s="280"/>
      <c r="M1220"/>
      <c r="N1220" s="280"/>
      <c r="O1220"/>
      <c r="P1220" s="280"/>
      <c r="S1220"/>
      <c r="T1220"/>
    </row>
    <row r="1221" spans="1:20" x14ac:dyDescent="0.45">
      <c r="A1221" s="285"/>
      <c r="B1221" s="285"/>
      <c r="C1221" s="285"/>
      <c r="D1221" s="23"/>
      <c r="E1221"/>
      <c r="F1221"/>
      <c r="G1221"/>
      <c r="H1221" s="280"/>
      <c r="I1221"/>
      <c r="J1221" s="574"/>
      <c r="K1221" s="419"/>
      <c r="L1221" s="280"/>
      <c r="M1221"/>
      <c r="N1221" s="280"/>
      <c r="O1221"/>
      <c r="P1221" s="280"/>
      <c r="S1221"/>
      <c r="T1221"/>
    </row>
    <row r="1222" spans="1:20" x14ac:dyDescent="0.45">
      <c r="A1222" s="285"/>
      <c r="B1222" s="285"/>
      <c r="C1222" s="285"/>
      <c r="D1222" s="23"/>
      <c r="E1222"/>
      <c r="F1222"/>
      <c r="G1222"/>
      <c r="H1222" s="280"/>
      <c r="I1222"/>
      <c r="J1222" s="574"/>
      <c r="K1222" s="419"/>
      <c r="L1222" s="280"/>
      <c r="M1222"/>
      <c r="N1222" s="280"/>
      <c r="O1222"/>
      <c r="P1222" s="280"/>
      <c r="S1222"/>
      <c r="T1222"/>
    </row>
    <row r="1223" spans="1:20" x14ac:dyDescent="0.45">
      <c r="A1223" s="285"/>
      <c r="B1223" s="285"/>
      <c r="C1223" s="285"/>
      <c r="D1223" s="23"/>
      <c r="E1223"/>
      <c r="F1223"/>
      <c r="G1223"/>
      <c r="H1223" s="280"/>
      <c r="I1223"/>
      <c r="J1223" s="574"/>
      <c r="K1223" s="419"/>
      <c r="L1223" s="280"/>
      <c r="M1223"/>
      <c r="N1223" s="280"/>
      <c r="O1223"/>
      <c r="P1223" s="280"/>
      <c r="S1223"/>
      <c r="T1223"/>
    </row>
    <row r="1224" spans="1:20" x14ac:dyDescent="0.45">
      <c r="A1224" s="285"/>
      <c r="B1224" s="285"/>
      <c r="C1224" s="285"/>
      <c r="D1224" s="23"/>
      <c r="E1224"/>
      <c r="F1224"/>
      <c r="G1224"/>
      <c r="H1224" s="280"/>
      <c r="I1224"/>
      <c r="J1224" s="574"/>
      <c r="K1224" s="419"/>
      <c r="L1224" s="280"/>
      <c r="M1224"/>
      <c r="N1224" s="280"/>
      <c r="O1224"/>
      <c r="P1224" s="280"/>
      <c r="S1224"/>
      <c r="T1224"/>
    </row>
    <row r="1225" spans="1:20" x14ac:dyDescent="0.45">
      <c r="A1225" s="285"/>
      <c r="B1225" s="285"/>
      <c r="C1225" s="285"/>
      <c r="D1225" s="23"/>
      <c r="E1225"/>
      <c r="F1225"/>
      <c r="G1225"/>
      <c r="H1225" s="280"/>
      <c r="I1225"/>
      <c r="J1225" s="574"/>
      <c r="K1225" s="419"/>
      <c r="L1225" s="280"/>
      <c r="M1225"/>
      <c r="N1225" s="280"/>
      <c r="O1225"/>
      <c r="P1225" s="280"/>
      <c r="S1225"/>
      <c r="T1225"/>
    </row>
    <row r="1226" spans="1:20" x14ac:dyDescent="0.45">
      <c r="A1226" s="285"/>
      <c r="B1226" s="285"/>
      <c r="C1226" s="285"/>
      <c r="D1226" s="23"/>
      <c r="E1226"/>
      <c r="F1226"/>
      <c r="G1226"/>
      <c r="H1226" s="280"/>
      <c r="I1226"/>
      <c r="J1226" s="574"/>
      <c r="K1226" s="419"/>
      <c r="L1226" s="280"/>
      <c r="M1226"/>
      <c r="N1226" s="280"/>
      <c r="O1226"/>
      <c r="P1226" s="280"/>
      <c r="S1226"/>
      <c r="T1226"/>
    </row>
    <row r="1227" spans="1:20" x14ac:dyDescent="0.45">
      <c r="A1227" s="285"/>
      <c r="B1227" s="285"/>
      <c r="C1227" s="285"/>
      <c r="D1227" s="23"/>
      <c r="E1227"/>
      <c r="F1227"/>
      <c r="G1227"/>
      <c r="H1227" s="280"/>
      <c r="I1227"/>
      <c r="J1227" s="574"/>
      <c r="K1227" s="419"/>
      <c r="L1227" s="280"/>
      <c r="M1227"/>
      <c r="N1227" s="280"/>
      <c r="O1227"/>
      <c r="P1227" s="280"/>
      <c r="S1227"/>
      <c r="T1227"/>
    </row>
    <row r="1228" spans="1:20" x14ac:dyDescent="0.45">
      <c r="A1228" s="285"/>
      <c r="B1228" s="285"/>
      <c r="C1228" s="285"/>
      <c r="D1228" s="23"/>
      <c r="E1228"/>
      <c r="F1228"/>
      <c r="G1228"/>
      <c r="H1228" s="280"/>
      <c r="I1228"/>
      <c r="J1228" s="574"/>
      <c r="K1228" s="419"/>
      <c r="L1228" s="280"/>
      <c r="M1228"/>
      <c r="N1228" s="280"/>
      <c r="O1228"/>
      <c r="P1228" s="280"/>
      <c r="S1228"/>
      <c r="T1228"/>
    </row>
    <row r="1229" spans="1:20" x14ac:dyDescent="0.45">
      <c r="A1229" s="285"/>
      <c r="B1229" s="285"/>
      <c r="C1229" s="285"/>
      <c r="D1229" s="23"/>
      <c r="E1229"/>
      <c r="F1229"/>
      <c r="G1229"/>
      <c r="H1229" s="280"/>
      <c r="I1229"/>
      <c r="J1229" s="574"/>
      <c r="K1229" s="419"/>
      <c r="L1229" s="280"/>
      <c r="M1229"/>
      <c r="N1229" s="280"/>
      <c r="O1229"/>
      <c r="P1229" s="280"/>
      <c r="S1229"/>
      <c r="T1229"/>
    </row>
    <row r="1230" spans="1:20" x14ac:dyDescent="0.45">
      <c r="A1230" s="285"/>
      <c r="B1230" s="285"/>
      <c r="C1230" s="285"/>
      <c r="D1230" s="23"/>
      <c r="E1230"/>
      <c r="F1230"/>
      <c r="G1230"/>
      <c r="H1230" s="280"/>
      <c r="I1230"/>
      <c r="J1230" s="574"/>
      <c r="K1230" s="419"/>
      <c r="L1230" s="280"/>
      <c r="M1230"/>
      <c r="N1230" s="280"/>
      <c r="O1230"/>
      <c r="P1230" s="280"/>
      <c r="S1230"/>
      <c r="T1230"/>
    </row>
    <row r="1231" spans="1:20" x14ac:dyDescent="0.45">
      <c r="A1231" s="285"/>
      <c r="B1231" s="285"/>
      <c r="C1231" s="285"/>
      <c r="D1231" s="23"/>
      <c r="E1231"/>
      <c r="F1231"/>
      <c r="G1231"/>
      <c r="H1231" s="280"/>
      <c r="I1231"/>
      <c r="J1231" s="574"/>
      <c r="K1231" s="419"/>
      <c r="L1231" s="280"/>
      <c r="M1231"/>
      <c r="N1231" s="280"/>
      <c r="O1231"/>
      <c r="P1231" s="280"/>
      <c r="S1231"/>
      <c r="T1231"/>
    </row>
    <row r="1232" spans="1:20" x14ac:dyDescent="0.45">
      <c r="A1232" s="285"/>
      <c r="B1232" s="285"/>
      <c r="C1232" s="285"/>
      <c r="D1232" s="23"/>
      <c r="E1232"/>
      <c r="F1232"/>
      <c r="G1232"/>
      <c r="H1232" s="280"/>
      <c r="I1232"/>
      <c r="J1232" s="574"/>
      <c r="K1232" s="419"/>
      <c r="L1232" s="280"/>
      <c r="M1232"/>
      <c r="N1232" s="280"/>
      <c r="O1232"/>
      <c r="P1232" s="280"/>
      <c r="S1232"/>
      <c r="T1232"/>
    </row>
    <row r="1233" spans="1:20" x14ac:dyDescent="0.45">
      <c r="A1233" s="285"/>
      <c r="B1233" s="285"/>
      <c r="C1233" s="285"/>
      <c r="D1233" s="23"/>
      <c r="E1233"/>
      <c r="F1233"/>
      <c r="G1233"/>
      <c r="H1233" s="280"/>
      <c r="I1233"/>
      <c r="J1233" s="574"/>
      <c r="K1233" s="419"/>
      <c r="L1233" s="280"/>
      <c r="M1233"/>
      <c r="N1233" s="280"/>
      <c r="O1233"/>
      <c r="P1233" s="280"/>
      <c r="S1233"/>
      <c r="T1233"/>
    </row>
    <row r="1234" spans="1:20" x14ac:dyDescent="0.45">
      <c r="A1234" s="285"/>
      <c r="B1234" s="285"/>
      <c r="C1234" s="285"/>
      <c r="D1234" s="23"/>
      <c r="E1234"/>
      <c r="F1234"/>
      <c r="G1234"/>
      <c r="H1234" s="280"/>
      <c r="I1234"/>
      <c r="J1234" s="574"/>
      <c r="K1234" s="419"/>
      <c r="L1234" s="280"/>
      <c r="M1234"/>
      <c r="N1234" s="280"/>
      <c r="O1234"/>
      <c r="P1234" s="280"/>
      <c r="S1234"/>
      <c r="T1234"/>
    </row>
    <row r="1235" spans="1:20" x14ac:dyDescent="0.45">
      <c r="A1235" s="285"/>
      <c r="B1235" s="285"/>
      <c r="C1235" s="285"/>
      <c r="D1235" s="23"/>
      <c r="E1235"/>
      <c r="F1235"/>
      <c r="G1235"/>
      <c r="H1235" s="280"/>
      <c r="I1235"/>
      <c r="J1235" s="574"/>
      <c r="K1235" s="419"/>
      <c r="L1235" s="280"/>
      <c r="M1235"/>
      <c r="N1235" s="280"/>
      <c r="O1235"/>
      <c r="P1235" s="280"/>
      <c r="S1235"/>
      <c r="T1235"/>
    </row>
    <row r="1236" spans="1:20" x14ac:dyDescent="0.45">
      <c r="A1236" s="285"/>
      <c r="B1236" s="285"/>
      <c r="C1236" s="285"/>
      <c r="D1236" s="23"/>
      <c r="E1236"/>
      <c r="F1236"/>
      <c r="G1236"/>
      <c r="H1236" s="280"/>
      <c r="I1236"/>
      <c r="J1236" s="574"/>
      <c r="K1236" s="419"/>
      <c r="L1236" s="280"/>
      <c r="M1236"/>
      <c r="N1236" s="280"/>
      <c r="O1236"/>
      <c r="P1236" s="280"/>
      <c r="S1236"/>
      <c r="T1236"/>
    </row>
    <row r="1237" spans="1:20" x14ac:dyDescent="0.45">
      <c r="A1237" s="285"/>
      <c r="B1237" s="285"/>
      <c r="C1237" s="285"/>
      <c r="D1237" s="23"/>
      <c r="E1237"/>
      <c r="F1237"/>
      <c r="G1237"/>
      <c r="H1237" s="280"/>
      <c r="I1237"/>
      <c r="J1237" s="574"/>
      <c r="K1237" s="419"/>
      <c r="L1237" s="280"/>
      <c r="M1237"/>
      <c r="N1237" s="280"/>
      <c r="O1237"/>
      <c r="P1237" s="280"/>
      <c r="S1237"/>
      <c r="T1237"/>
    </row>
    <row r="1238" spans="1:20" x14ac:dyDescent="0.45">
      <c r="A1238" s="285"/>
      <c r="B1238" s="285"/>
      <c r="C1238" s="285"/>
      <c r="D1238" s="23"/>
      <c r="E1238"/>
      <c r="F1238"/>
      <c r="G1238"/>
      <c r="H1238" s="280"/>
      <c r="I1238"/>
      <c r="J1238" s="574"/>
      <c r="K1238" s="419"/>
      <c r="L1238" s="280"/>
      <c r="M1238"/>
      <c r="N1238" s="280"/>
      <c r="O1238"/>
      <c r="P1238" s="280"/>
      <c r="S1238"/>
      <c r="T1238"/>
    </row>
    <row r="1239" spans="1:20" x14ac:dyDescent="0.45">
      <c r="A1239" s="285"/>
      <c r="B1239" s="285"/>
      <c r="C1239" s="285"/>
      <c r="D1239" s="23"/>
      <c r="E1239"/>
      <c r="F1239"/>
      <c r="G1239"/>
      <c r="H1239" s="280"/>
      <c r="I1239"/>
      <c r="J1239" s="574"/>
      <c r="K1239" s="419"/>
      <c r="L1239" s="280"/>
      <c r="M1239"/>
      <c r="N1239" s="280"/>
      <c r="O1239"/>
      <c r="P1239" s="280"/>
      <c r="S1239"/>
      <c r="T1239"/>
    </row>
    <row r="1240" spans="1:20" x14ac:dyDescent="0.45">
      <c r="A1240" s="285"/>
      <c r="B1240" s="285"/>
      <c r="C1240" s="285"/>
      <c r="D1240" s="23"/>
      <c r="E1240"/>
      <c r="F1240"/>
      <c r="G1240"/>
      <c r="H1240" s="280"/>
      <c r="I1240"/>
      <c r="J1240" s="574"/>
      <c r="K1240" s="419"/>
      <c r="L1240" s="280"/>
      <c r="M1240"/>
      <c r="N1240" s="280"/>
      <c r="O1240"/>
      <c r="P1240" s="280"/>
      <c r="S1240"/>
      <c r="T1240"/>
    </row>
    <row r="1241" spans="1:20" x14ac:dyDescent="0.45">
      <c r="A1241" s="285"/>
      <c r="B1241" s="285"/>
      <c r="C1241" s="285"/>
      <c r="D1241" s="23"/>
      <c r="E1241"/>
      <c r="F1241"/>
      <c r="G1241"/>
      <c r="H1241" s="280"/>
      <c r="I1241"/>
      <c r="J1241" s="574"/>
      <c r="K1241" s="419"/>
      <c r="L1241" s="280"/>
      <c r="M1241"/>
      <c r="N1241" s="280"/>
      <c r="O1241"/>
      <c r="P1241" s="280"/>
      <c r="S1241"/>
      <c r="T1241"/>
    </row>
    <row r="1242" spans="1:20" x14ac:dyDescent="0.45">
      <c r="A1242" s="285"/>
      <c r="B1242" s="285"/>
      <c r="C1242" s="285"/>
      <c r="D1242" s="23"/>
      <c r="E1242"/>
      <c r="F1242"/>
      <c r="G1242"/>
      <c r="H1242" s="280"/>
      <c r="I1242"/>
      <c r="J1242" s="574"/>
      <c r="K1242" s="419"/>
      <c r="L1242" s="280"/>
      <c r="M1242"/>
      <c r="N1242" s="280"/>
      <c r="O1242"/>
      <c r="P1242" s="280"/>
      <c r="S1242"/>
      <c r="T1242"/>
    </row>
    <row r="1243" spans="1:20" x14ac:dyDescent="0.45">
      <c r="A1243" s="285"/>
      <c r="B1243" s="285"/>
      <c r="C1243" s="285"/>
      <c r="D1243" s="23"/>
      <c r="E1243"/>
      <c r="F1243"/>
      <c r="G1243"/>
      <c r="H1243" s="280"/>
      <c r="I1243"/>
      <c r="J1243" s="574"/>
      <c r="K1243" s="419"/>
      <c r="L1243" s="280"/>
      <c r="M1243"/>
      <c r="N1243" s="280"/>
      <c r="O1243"/>
      <c r="P1243" s="280"/>
      <c r="S1243"/>
      <c r="T1243"/>
    </row>
    <row r="1244" spans="1:20" x14ac:dyDescent="0.45">
      <c r="A1244" s="285"/>
      <c r="B1244" s="285"/>
      <c r="C1244" s="285"/>
      <c r="D1244" s="23"/>
      <c r="E1244"/>
      <c r="F1244"/>
      <c r="G1244"/>
      <c r="H1244" s="280"/>
      <c r="I1244"/>
      <c r="J1244" s="574"/>
      <c r="K1244" s="419"/>
      <c r="L1244" s="280"/>
      <c r="M1244"/>
      <c r="N1244" s="280"/>
      <c r="O1244"/>
      <c r="P1244" s="280"/>
      <c r="S1244"/>
      <c r="T1244"/>
    </row>
    <row r="1245" spans="1:20" x14ac:dyDescent="0.45">
      <c r="A1245" s="285"/>
      <c r="B1245" s="285"/>
      <c r="C1245" s="285"/>
      <c r="D1245" s="23"/>
      <c r="E1245"/>
      <c r="F1245"/>
      <c r="G1245"/>
      <c r="H1245" s="280"/>
      <c r="I1245"/>
      <c r="J1245" s="574"/>
      <c r="K1245" s="419"/>
      <c r="L1245" s="280"/>
      <c r="M1245"/>
      <c r="N1245" s="280"/>
      <c r="O1245"/>
      <c r="P1245" s="280"/>
      <c r="S1245"/>
      <c r="T1245"/>
    </row>
    <row r="1246" spans="1:20" x14ac:dyDescent="0.45">
      <c r="A1246" s="285"/>
      <c r="B1246" s="285"/>
      <c r="C1246" s="285"/>
      <c r="D1246" s="23"/>
      <c r="E1246"/>
      <c r="F1246"/>
      <c r="G1246"/>
      <c r="H1246" s="280"/>
      <c r="I1246"/>
      <c r="J1246" s="574"/>
      <c r="K1246" s="419"/>
      <c r="L1246" s="280"/>
      <c r="M1246"/>
      <c r="N1246" s="280"/>
      <c r="O1246"/>
      <c r="P1246" s="280"/>
      <c r="S1246"/>
      <c r="T1246"/>
    </row>
    <row r="1247" spans="1:20" x14ac:dyDescent="0.45">
      <c r="A1247" s="285"/>
      <c r="B1247" s="285"/>
      <c r="C1247" s="285"/>
      <c r="D1247" s="23"/>
      <c r="E1247"/>
      <c r="F1247"/>
      <c r="G1247"/>
      <c r="H1247" s="280"/>
      <c r="I1247"/>
      <c r="J1247" s="574"/>
      <c r="K1247" s="419"/>
      <c r="L1247" s="280"/>
      <c r="M1247"/>
      <c r="N1247" s="280"/>
      <c r="O1247"/>
      <c r="P1247" s="280"/>
      <c r="S1247"/>
      <c r="T1247"/>
    </row>
    <row r="1248" spans="1:20" x14ac:dyDescent="0.45">
      <c r="A1248" s="285"/>
      <c r="B1248" s="285"/>
      <c r="C1248" s="285"/>
      <c r="D1248" s="23"/>
      <c r="E1248"/>
      <c r="F1248"/>
      <c r="G1248"/>
      <c r="H1248" s="280"/>
      <c r="I1248"/>
      <c r="J1248" s="574"/>
      <c r="K1248" s="419"/>
      <c r="L1248" s="280"/>
      <c r="M1248"/>
      <c r="N1248" s="280"/>
      <c r="O1248"/>
      <c r="P1248" s="280"/>
      <c r="S1248"/>
      <c r="T1248"/>
    </row>
    <row r="1249" spans="1:20" x14ac:dyDescent="0.45">
      <c r="A1249" s="285"/>
      <c r="B1249" s="285"/>
      <c r="C1249" s="285"/>
      <c r="D1249" s="23"/>
      <c r="E1249"/>
      <c r="F1249"/>
      <c r="G1249"/>
      <c r="H1249" s="280"/>
      <c r="I1249"/>
      <c r="J1249" s="574"/>
      <c r="K1249" s="419"/>
      <c r="L1249" s="280"/>
      <c r="M1249"/>
      <c r="N1249" s="280"/>
      <c r="O1249"/>
      <c r="P1249" s="280"/>
      <c r="S1249"/>
      <c r="T1249"/>
    </row>
    <row r="1250" spans="1:20" x14ac:dyDescent="0.45">
      <c r="A1250" s="285"/>
      <c r="B1250" s="285"/>
      <c r="C1250" s="285"/>
      <c r="D1250" s="23"/>
      <c r="E1250"/>
      <c r="F1250"/>
      <c r="G1250"/>
      <c r="H1250" s="280"/>
      <c r="I1250"/>
      <c r="J1250" s="574"/>
      <c r="K1250" s="419"/>
      <c r="L1250" s="280"/>
      <c r="M1250"/>
      <c r="N1250" s="280"/>
      <c r="O1250"/>
      <c r="P1250" s="280"/>
      <c r="S1250"/>
      <c r="T1250"/>
    </row>
    <row r="1251" spans="1:20" x14ac:dyDescent="0.45">
      <c r="A1251" s="285"/>
      <c r="B1251" s="285"/>
      <c r="C1251" s="285"/>
      <c r="D1251" s="23"/>
      <c r="E1251"/>
      <c r="F1251"/>
      <c r="G1251"/>
      <c r="H1251" s="280"/>
      <c r="I1251"/>
      <c r="J1251" s="574"/>
      <c r="K1251" s="419"/>
      <c r="L1251" s="280"/>
      <c r="M1251"/>
      <c r="N1251" s="280"/>
      <c r="O1251"/>
      <c r="P1251" s="280"/>
      <c r="S1251"/>
      <c r="T1251"/>
    </row>
    <row r="1252" spans="1:20" x14ac:dyDescent="0.45">
      <c r="A1252" s="285"/>
      <c r="B1252" s="285"/>
      <c r="C1252" s="285"/>
      <c r="D1252" s="23"/>
      <c r="E1252"/>
      <c r="F1252"/>
      <c r="G1252"/>
      <c r="H1252" s="280"/>
      <c r="I1252"/>
      <c r="J1252" s="574"/>
      <c r="K1252" s="419"/>
      <c r="L1252" s="280"/>
      <c r="M1252"/>
      <c r="N1252" s="280"/>
      <c r="O1252"/>
      <c r="P1252" s="280"/>
      <c r="S1252"/>
      <c r="T1252"/>
    </row>
    <row r="1253" spans="1:20" x14ac:dyDescent="0.45">
      <c r="A1253" s="285"/>
      <c r="B1253" s="285"/>
      <c r="C1253" s="285"/>
      <c r="D1253" s="23"/>
      <c r="E1253"/>
      <c r="F1253"/>
      <c r="G1253"/>
      <c r="H1253" s="280"/>
      <c r="I1253"/>
      <c r="J1253" s="574"/>
      <c r="K1253" s="419"/>
      <c r="L1253" s="280"/>
      <c r="M1253"/>
      <c r="N1253" s="280"/>
      <c r="O1253"/>
      <c r="P1253" s="280"/>
      <c r="S1253"/>
      <c r="T1253"/>
    </row>
    <row r="1254" spans="1:20" x14ac:dyDescent="0.45">
      <c r="A1254" s="285"/>
      <c r="B1254" s="285"/>
      <c r="C1254" s="285"/>
      <c r="D1254" s="23"/>
      <c r="E1254"/>
      <c r="F1254"/>
      <c r="G1254"/>
      <c r="H1254" s="280"/>
      <c r="I1254"/>
      <c r="J1254" s="574"/>
      <c r="K1254" s="419"/>
      <c r="L1254" s="280"/>
      <c r="M1254"/>
      <c r="N1254" s="280"/>
      <c r="O1254"/>
      <c r="P1254" s="280"/>
      <c r="S1254"/>
      <c r="T1254"/>
    </row>
    <row r="1255" spans="1:20" x14ac:dyDescent="0.45">
      <c r="A1255" s="285"/>
      <c r="B1255" s="285"/>
      <c r="C1255" s="285"/>
      <c r="D1255" s="23"/>
      <c r="E1255"/>
      <c r="F1255"/>
      <c r="G1255"/>
      <c r="H1255" s="280"/>
      <c r="I1255"/>
      <c r="J1255" s="574"/>
      <c r="K1255" s="419"/>
      <c r="L1255" s="280"/>
      <c r="M1255"/>
      <c r="N1255" s="280"/>
      <c r="O1255"/>
      <c r="P1255" s="280"/>
      <c r="S1255"/>
      <c r="T1255"/>
    </row>
    <row r="1256" spans="1:20" x14ac:dyDescent="0.45">
      <c r="A1256" s="285"/>
      <c r="B1256" s="285"/>
      <c r="C1256" s="285"/>
      <c r="D1256" s="23"/>
      <c r="E1256"/>
      <c r="F1256"/>
      <c r="G1256"/>
      <c r="H1256" s="280"/>
      <c r="I1256"/>
      <c r="J1256" s="574"/>
      <c r="K1256" s="419"/>
      <c r="L1256" s="280"/>
      <c r="M1256"/>
      <c r="N1256" s="280"/>
      <c r="O1256"/>
      <c r="P1256" s="280"/>
      <c r="S1256"/>
      <c r="T1256"/>
    </row>
    <row r="1257" spans="1:20" x14ac:dyDescent="0.45">
      <c r="A1257" s="285"/>
      <c r="B1257" s="285"/>
      <c r="C1257" s="285"/>
      <c r="D1257" s="23"/>
      <c r="E1257"/>
      <c r="F1257"/>
      <c r="G1257"/>
      <c r="H1257" s="280"/>
      <c r="I1257"/>
      <c r="J1257" s="574"/>
      <c r="K1257" s="419"/>
      <c r="L1257" s="280"/>
      <c r="M1257"/>
      <c r="N1257" s="280"/>
      <c r="O1257"/>
      <c r="P1257" s="280"/>
      <c r="S1257"/>
      <c r="T1257"/>
    </row>
    <row r="1258" spans="1:20" x14ac:dyDescent="0.45">
      <c r="A1258" s="285"/>
      <c r="B1258" s="285"/>
      <c r="C1258" s="285"/>
      <c r="D1258" s="23"/>
      <c r="E1258"/>
      <c r="F1258"/>
      <c r="G1258"/>
      <c r="H1258" s="280"/>
      <c r="I1258"/>
      <c r="J1258" s="574"/>
      <c r="K1258" s="419"/>
      <c r="L1258" s="280"/>
      <c r="M1258"/>
      <c r="N1258" s="280"/>
      <c r="O1258"/>
      <c r="P1258" s="280"/>
      <c r="S1258"/>
      <c r="T1258"/>
    </row>
    <row r="1259" spans="1:20" x14ac:dyDescent="0.45">
      <c r="A1259" s="285"/>
      <c r="B1259" s="285"/>
      <c r="C1259" s="285"/>
      <c r="D1259" s="23"/>
      <c r="E1259"/>
      <c r="F1259"/>
      <c r="G1259"/>
      <c r="H1259" s="280"/>
      <c r="I1259"/>
      <c r="J1259" s="574"/>
      <c r="K1259" s="419"/>
      <c r="L1259" s="280"/>
      <c r="M1259"/>
      <c r="N1259" s="280"/>
      <c r="O1259"/>
      <c r="P1259" s="280"/>
      <c r="S1259"/>
      <c r="T1259"/>
    </row>
    <row r="1260" spans="1:20" x14ac:dyDescent="0.45">
      <c r="A1260" s="285"/>
      <c r="B1260" s="285"/>
      <c r="C1260" s="285"/>
      <c r="D1260" s="23"/>
      <c r="E1260"/>
      <c r="F1260"/>
      <c r="G1260"/>
      <c r="H1260" s="280"/>
      <c r="I1260"/>
      <c r="J1260" s="574"/>
      <c r="K1260" s="419"/>
      <c r="L1260" s="280"/>
      <c r="M1260"/>
      <c r="N1260" s="280"/>
      <c r="O1260"/>
      <c r="P1260" s="280"/>
      <c r="S1260"/>
      <c r="T1260"/>
    </row>
    <row r="1261" spans="1:20" x14ac:dyDescent="0.45">
      <c r="A1261" s="285"/>
      <c r="B1261" s="285"/>
      <c r="C1261" s="285"/>
      <c r="D1261" s="23"/>
      <c r="E1261"/>
      <c r="F1261"/>
      <c r="G1261"/>
      <c r="H1261" s="280"/>
      <c r="I1261"/>
      <c r="J1261" s="574"/>
      <c r="K1261" s="419"/>
      <c r="L1261" s="280"/>
      <c r="M1261"/>
      <c r="N1261" s="280"/>
      <c r="O1261"/>
      <c r="P1261" s="280"/>
      <c r="S1261"/>
      <c r="T1261"/>
    </row>
    <row r="1262" spans="1:20" x14ac:dyDescent="0.45">
      <c r="A1262" s="285"/>
      <c r="B1262" s="285"/>
      <c r="C1262" s="285"/>
      <c r="D1262" s="23"/>
      <c r="E1262"/>
      <c r="F1262"/>
      <c r="G1262"/>
      <c r="H1262" s="280"/>
      <c r="I1262"/>
      <c r="J1262" s="574"/>
      <c r="K1262" s="419"/>
      <c r="L1262" s="280"/>
      <c r="M1262"/>
      <c r="N1262" s="280"/>
      <c r="O1262"/>
      <c r="P1262" s="280"/>
      <c r="S1262"/>
      <c r="T1262"/>
    </row>
    <row r="1263" spans="1:20" x14ac:dyDescent="0.45">
      <c r="A1263" s="285"/>
      <c r="B1263" s="285"/>
      <c r="C1263" s="285"/>
      <c r="D1263" s="23"/>
      <c r="E1263"/>
      <c r="F1263"/>
      <c r="G1263"/>
      <c r="H1263" s="280"/>
      <c r="I1263"/>
      <c r="J1263" s="574"/>
      <c r="K1263" s="419"/>
      <c r="L1263" s="280"/>
      <c r="M1263"/>
      <c r="N1263" s="280"/>
      <c r="O1263"/>
      <c r="P1263" s="280"/>
      <c r="S1263"/>
      <c r="T1263"/>
    </row>
    <row r="1264" spans="1:20" x14ac:dyDescent="0.45">
      <c r="A1264" s="285"/>
      <c r="B1264" s="285"/>
      <c r="C1264" s="285"/>
      <c r="D1264" s="23"/>
      <c r="E1264"/>
      <c r="F1264"/>
      <c r="G1264"/>
      <c r="H1264" s="280"/>
      <c r="I1264"/>
      <c r="J1264" s="574"/>
      <c r="K1264" s="419"/>
      <c r="L1264" s="280"/>
      <c r="M1264"/>
      <c r="N1264" s="280"/>
      <c r="O1264"/>
      <c r="P1264" s="280"/>
      <c r="S1264"/>
      <c r="T1264"/>
    </row>
    <row r="1265" spans="1:20" x14ac:dyDescent="0.45">
      <c r="A1265" s="285"/>
      <c r="B1265" s="285"/>
      <c r="C1265" s="285"/>
      <c r="D1265" s="23"/>
      <c r="E1265"/>
      <c r="F1265"/>
      <c r="G1265"/>
      <c r="H1265" s="280"/>
      <c r="I1265"/>
      <c r="J1265" s="574"/>
      <c r="K1265" s="419"/>
      <c r="L1265" s="280"/>
      <c r="M1265"/>
      <c r="N1265" s="280"/>
      <c r="O1265"/>
      <c r="P1265" s="280"/>
      <c r="S1265"/>
      <c r="T1265"/>
    </row>
    <row r="1266" spans="1:20" x14ac:dyDescent="0.45">
      <c r="A1266" s="285"/>
      <c r="B1266" s="285"/>
      <c r="C1266" s="285"/>
      <c r="D1266" s="23"/>
      <c r="E1266"/>
      <c r="F1266"/>
      <c r="G1266"/>
      <c r="H1266" s="280"/>
      <c r="I1266"/>
      <c r="J1266" s="574"/>
      <c r="K1266" s="419"/>
      <c r="L1266" s="280"/>
      <c r="M1266"/>
      <c r="N1266" s="280"/>
      <c r="O1266"/>
      <c r="P1266" s="280"/>
      <c r="S1266"/>
      <c r="T1266"/>
    </row>
    <row r="1267" spans="1:20" x14ac:dyDescent="0.45">
      <c r="A1267" s="285"/>
      <c r="B1267" s="285"/>
      <c r="C1267" s="285"/>
      <c r="D1267" s="23"/>
      <c r="E1267"/>
      <c r="F1267"/>
      <c r="G1267"/>
      <c r="H1267" s="280"/>
      <c r="I1267"/>
      <c r="J1267" s="574"/>
      <c r="K1267" s="419"/>
      <c r="L1267" s="280"/>
      <c r="M1267"/>
      <c r="N1267" s="280"/>
      <c r="O1267"/>
      <c r="P1267" s="280"/>
      <c r="S1267"/>
      <c r="T1267"/>
    </row>
    <row r="1268" spans="1:20" x14ac:dyDescent="0.45">
      <c r="A1268" s="285"/>
      <c r="B1268" s="285"/>
      <c r="C1268" s="285"/>
      <c r="D1268" s="23"/>
      <c r="E1268"/>
      <c r="F1268"/>
      <c r="G1268"/>
      <c r="H1268" s="280"/>
      <c r="I1268"/>
      <c r="J1268" s="574"/>
      <c r="K1268" s="419"/>
      <c r="L1268" s="280"/>
      <c r="M1268"/>
      <c r="N1268" s="280"/>
      <c r="O1268"/>
      <c r="P1268" s="280"/>
      <c r="S1268"/>
      <c r="T1268"/>
    </row>
    <row r="1269" spans="1:20" x14ac:dyDescent="0.45">
      <c r="A1269" s="285"/>
      <c r="B1269" s="285"/>
      <c r="C1269" s="285"/>
      <c r="D1269" s="23"/>
      <c r="E1269"/>
      <c r="F1269"/>
      <c r="G1269"/>
      <c r="H1269" s="280"/>
      <c r="I1269"/>
      <c r="J1269" s="574"/>
      <c r="K1269" s="419"/>
      <c r="L1269" s="280"/>
      <c r="M1269"/>
      <c r="N1269" s="280"/>
      <c r="O1269"/>
      <c r="P1269" s="280"/>
      <c r="S1269"/>
      <c r="T1269"/>
    </row>
    <row r="1270" spans="1:20" x14ac:dyDescent="0.45">
      <c r="A1270" s="285"/>
      <c r="B1270" s="285"/>
      <c r="C1270" s="285"/>
      <c r="D1270" s="23"/>
      <c r="E1270"/>
      <c r="F1270"/>
      <c r="G1270"/>
      <c r="H1270" s="280"/>
      <c r="I1270"/>
      <c r="J1270" s="574"/>
      <c r="K1270" s="419"/>
      <c r="L1270" s="280"/>
      <c r="M1270"/>
      <c r="N1270" s="280"/>
      <c r="O1270"/>
      <c r="P1270" s="280"/>
      <c r="S1270"/>
      <c r="T1270"/>
    </row>
    <row r="1271" spans="1:20" x14ac:dyDescent="0.45">
      <c r="A1271" s="285"/>
      <c r="B1271" s="285"/>
      <c r="C1271" s="285"/>
      <c r="D1271" s="23"/>
      <c r="E1271"/>
      <c r="F1271"/>
      <c r="G1271"/>
      <c r="H1271" s="280"/>
      <c r="I1271"/>
      <c r="J1271" s="574"/>
      <c r="K1271" s="419"/>
      <c r="L1271" s="280"/>
      <c r="M1271"/>
      <c r="N1271" s="280"/>
      <c r="O1271"/>
      <c r="P1271" s="280"/>
      <c r="S1271"/>
      <c r="T1271"/>
    </row>
    <row r="1272" spans="1:20" x14ac:dyDescent="0.45">
      <c r="A1272" s="285"/>
      <c r="B1272" s="285"/>
      <c r="C1272" s="285"/>
      <c r="D1272" s="23"/>
      <c r="E1272"/>
      <c r="F1272"/>
      <c r="G1272"/>
      <c r="H1272" s="280"/>
      <c r="I1272"/>
      <c r="J1272" s="574"/>
      <c r="K1272" s="419"/>
      <c r="L1272" s="280"/>
      <c r="M1272"/>
      <c r="N1272" s="280"/>
      <c r="O1272"/>
      <c r="P1272" s="280"/>
      <c r="S1272"/>
      <c r="T1272"/>
    </row>
    <row r="1273" spans="1:20" x14ac:dyDescent="0.45">
      <c r="A1273" s="285"/>
      <c r="B1273" s="285"/>
      <c r="C1273" s="285"/>
      <c r="D1273" s="23"/>
      <c r="E1273"/>
      <c r="F1273"/>
      <c r="G1273"/>
      <c r="H1273" s="280"/>
      <c r="I1273"/>
      <c r="J1273" s="574"/>
      <c r="K1273" s="419"/>
      <c r="L1273" s="280"/>
      <c r="M1273"/>
      <c r="N1273" s="280"/>
      <c r="O1273"/>
      <c r="P1273" s="280"/>
      <c r="S1273"/>
      <c r="T1273"/>
    </row>
    <row r="1274" spans="1:20" x14ac:dyDescent="0.45">
      <c r="A1274" s="285"/>
      <c r="B1274" s="285"/>
      <c r="C1274" s="285"/>
      <c r="D1274" s="23"/>
      <c r="E1274"/>
      <c r="F1274"/>
      <c r="G1274"/>
      <c r="H1274" s="280"/>
      <c r="I1274"/>
      <c r="J1274" s="574"/>
      <c r="K1274" s="419"/>
      <c r="L1274" s="280"/>
      <c r="M1274"/>
      <c r="N1274" s="280"/>
      <c r="O1274"/>
      <c r="P1274" s="280"/>
      <c r="S1274"/>
      <c r="T1274"/>
    </row>
    <row r="1275" spans="1:20" x14ac:dyDescent="0.45">
      <c r="A1275" s="285"/>
      <c r="B1275" s="285"/>
      <c r="C1275" s="285"/>
      <c r="D1275" s="23"/>
      <c r="E1275"/>
      <c r="F1275"/>
      <c r="G1275"/>
      <c r="H1275" s="280"/>
      <c r="I1275"/>
      <c r="J1275" s="574"/>
      <c r="K1275" s="419"/>
      <c r="L1275" s="280"/>
      <c r="M1275"/>
      <c r="N1275" s="280"/>
      <c r="O1275"/>
      <c r="P1275" s="280"/>
      <c r="S1275"/>
      <c r="T1275"/>
    </row>
    <row r="1276" spans="1:20" x14ac:dyDescent="0.45">
      <c r="A1276" s="285"/>
      <c r="B1276" s="285"/>
      <c r="C1276" s="285"/>
      <c r="D1276" s="23"/>
      <c r="E1276"/>
      <c r="F1276"/>
      <c r="G1276"/>
      <c r="H1276" s="280"/>
      <c r="I1276"/>
      <c r="J1276" s="574"/>
      <c r="K1276" s="419"/>
      <c r="L1276" s="280"/>
      <c r="M1276"/>
      <c r="N1276" s="280"/>
      <c r="O1276"/>
      <c r="P1276" s="280"/>
      <c r="S1276"/>
      <c r="T1276"/>
    </row>
    <row r="1277" spans="1:20" x14ac:dyDescent="0.45">
      <c r="A1277" s="285"/>
      <c r="B1277" s="285"/>
      <c r="C1277" s="285"/>
      <c r="D1277" s="23"/>
      <c r="E1277"/>
      <c r="F1277"/>
      <c r="G1277"/>
      <c r="H1277" s="280"/>
      <c r="I1277"/>
      <c r="J1277" s="574"/>
      <c r="K1277" s="419"/>
      <c r="L1277" s="280"/>
      <c r="M1277"/>
      <c r="N1277" s="280"/>
      <c r="O1277"/>
      <c r="P1277" s="280"/>
      <c r="S1277"/>
      <c r="T1277"/>
    </row>
    <row r="1278" spans="1:20" x14ac:dyDescent="0.45">
      <c r="A1278" s="285"/>
      <c r="B1278" s="285"/>
      <c r="C1278" s="285"/>
      <c r="D1278" s="23"/>
      <c r="E1278"/>
      <c r="F1278"/>
      <c r="G1278"/>
      <c r="H1278" s="280"/>
      <c r="I1278"/>
      <c r="J1278" s="574"/>
      <c r="K1278" s="419"/>
      <c r="L1278" s="280"/>
      <c r="M1278"/>
      <c r="N1278" s="280"/>
      <c r="O1278"/>
      <c r="P1278" s="280"/>
      <c r="S1278"/>
      <c r="T1278"/>
    </row>
    <row r="1279" spans="1:20" x14ac:dyDescent="0.45">
      <c r="A1279" s="285"/>
      <c r="B1279" s="285"/>
      <c r="C1279" s="285"/>
      <c r="D1279" s="23"/>
      <c r="E1279"/>
      <c r="F1279"/>
      <c r="G1279"/>
      <c r="H1279" s="280"/>
      <c r="I1279"/>
      <c r="J1279" s="574"/>
      <c r="K1279" s="419"/>
      <c r="L1279" s="280"/>
      <c r="M1279"/>
      <c r="N1279" s="280"/>
      <c r="O1279"/>
      <c r="P1279" s="280"/>
      <c r="S1279"/>
      <c r="T1279"/>
    </row>
    <row r="1280" spans="1:20" x14ac:dyDescent="0.45">
      <c r="A1280" s="285"/>
      <c r="B1280" s="285"/>
      <c r="C1280" s="285"/>
      <c r="D1280" s="23"/>
      <c r="E1280"/>
      <c r="F1280"/>
      <c r="G1280"/>
      <c r="H1280" s="280"/>
      <c r="I1280"/>
      <c r="J1280" s="574"/>
      <c r="K1280" s="419"/>
      <c r="L1280" s="280"/>
      <c r="M1280"/>
      <c r="N1280" s="280"/>
      <c r="O1280"/>
      <c r="P1280" s="280"/>
      <c r="S1280"/>
      <c r="T1280"/>
    </row>
    <row r="1281" spans="1:20" x14ac:dyDescent="0.45">
      <c r="A1281" s="285"/>
      <c r="B1281" s="285"/>
      <c r="C1281" s="285"/>
      <c r="D1281" s="23"/>
      <c r="E1281"/>
      <c r="F1281"/>
      <c r="G1281"/>
      <c r="H1281" s="280"/>
      <c r="I1281"/>
      <c r="J1281" s="574"/>
      <c r="K1281" s="419"/>
      <c r="L1281" s="280"/>
      <c r="M1281"/>
      <c r="N1281" s="280"/>
      <c r="O1281"/>
      <c r="P1281" s="280"/>
      <c r="S1281"/>
      <c r="T1281"/>
    </row>
    <row r="1282" spans="1:20" x14ac:dyDescent="0.45">
      <c r="A1282" s="285"/>
      <c r="B1282" s="285"/>
      <c r="C1282" s="285"/>
      <c r="D1282" s="23"/>
      <c r="E1282"/>
      <c r="F1282"/>
      <c r="G1282"/>
      <c r="H1282" s="280"/>
      <c r="I1282"/>
      <c r="J1282" s="574"/>
      <c r="K1282" s="419"/>
      <c r="L1282" s="280"/>
      <c r="M1282"/>
      <c r="N1282" s="280"/>
      <c r="O1282"/>
      <c r="P1282" s="280"/>
      <c r="S1282"/>
      <c r="T1282"/>
    </row>
    <row r="1283" spans="1:20" x14ac:dyDescent="0.45">
      <c r="A1283" s="285"/>
      <c r="B1283" s="285"/>
      <c r="C1283" s="285"/>
      <c r="D1283" s="23"/>
      <c r="E1283"/>
      <c r="F1283"/>
      <c r="G1283"/>
      <c r="H1283" s="280"/>
      <c r="I1283"/>
      <c r="J1283" s="574"/>
      <c r="K1283" s="419"/>
      <c r="L1283" s="280"/>
      <c r="M1283"/>
      <c r="N1283" s="280"/>
      <c r="O1283"/>
      <c r="P1283" s="280"/>
      <c r="S1283"/>
      <c r="T1283"/>
    </row>
    <row r="1284" spans="1:20" x14ac:dyDescent="0.45">
      <c r="A1284" s="285"/>
      <c r="B1284" s="285"/>
      <c r="C1284" s="285"/>
      <c r="D1284" s="23"/>
      <c r="E1284"/>
      <c r="F1284"/>
      <c r="G1284"/>
      <c r="H1284" s="280"/>
      <c r="I1284"/>
      <c r="J1284" s="574"/>
      <c r="K1284" s="419"/>
      <c r="L1284" s="280"/>
      <c r="M1284"/>
      <c r="N1284" s="280"/>
      <c r="O1284"/>
      <c r="P1284" s="280"/>
      <c r="S1284"/>
      <c r="T1284"/>
    </row>
    <row r="1285" spans="1:20" x14ac:dyDescent="0.45">
      <c r="A1285" s="285"/>
      <c r="B1285" s="285"/>
      <c r="C1285" s="285"/>
      <c r="D1285" s="23"/>
      <c r="E1285"/>
      <c r="F1285"/>
      <c r="G1285"/>
      <c r="H1285" s="280"/>
      <c r="I1285"/>
      <c r="J1285" s="574"/>
      <c r="K1285" s="419"/>
      <c r="L1285" s="280"/>
      <c r="M1285"/>
      <c r="N1285" s="280"/>
      <c r="O1285"/>
      <c r="P1285" s="280"/>
      <c r="S1285"/>
      <c r="T1285"/>
    </row>
    <row r="1286" spans="1:20" x14ac:dyDescent="0.45">
      <c r="A1286" s="285"/>
      <c r="B1286" s="285"/>
      <c r="C1286" s="285"/>
      <c r="D1286" s="23"/>
      <c r="E1286"/>
      <c r="F1286"/>
      <c r="G1286"/>
      <c r="H1286" s="280"/>
      <c r="I1286"/>
      <c r="J1286" s="574"/>
      <c r="K1286" s="419"/>
      <c r="L1286" s="280"/>
      <c r="M1286"/>
      <c r="N1286" s="280"/>
      <c r="O1286"/>
      <c r="P1286" s="280"/>
      <c r="S1286"/>
      <c r="T1286"/>
    </row>
    <row r="1287" spans="1:20" x14ac:dyDescent="0.45">
      <c r="A1287" s="285"/>
      <c r="B1287" s="285"/>
      <c r="C1287" s="285"/>
      <c r="D1287" s="23"/>
      <c r="E1287"/>
      <c r="F1287"/>
      <c r="G1287"/>
      <c r="H1287" s="280"/>
      <c r="I1287"/>
      <c r="J1287" s="574"/>
      <c r="K1287" s="419"/>
      <c r="L1287" s="280"/>
      <c r="M1287"/>
      <c r="N1287" s="280"/>
      <c r="O1287"/>
      <c r="P1287" s="280"/>
      <c r="S1287"/>
      <c r="T1287"/>
    </row>
    <row r="1288" spans="1:20" x14ac:dyDescent="0.45">
      <c r="A1288" s="285"/>
      <c r="B1288" s="285"/>
      <c r="C1288" s="285"/>
      <c r="D1288" s="23"/>
      <c r="E1288"/>
      <c r="F1288"/>
      <c r="G1288"/>
      <c r="H1288" s="280"/>
      <c r="I1288"/>
      <c r="J1288" s="574"/>
      <c r="K1288" s="419"/>
      <c r="L1288" s="280"/>
      <c r="M1288"/>
      <c r="N1288" s="280"/>
      <c r="O1288"/>
      <c r="P1288" s="280"/>
      <c r="S1288"/>
      <c r="T1288"/>
    </row>
    <row r="1289" spans="1:20" x14ac:dyDescent="0.45">
      <c r="A1289" s="285"/>
      <c r="B1289" s="285"/>
      <c r="C1289" s="285"/>
      <c r="D1289" s="23"/>
      <c r="E1289"/>
      <c r="F1289"/>
      <c r="G1289"/>
      <c r="H1289" s="280"/>
      <c r="I1289"/>
      <c r="J1289" s="574"/>
      <c r="K1289" s="419"/>
      <c r="L1289" s="280"/>
      <c r="M1289"/>
      <c r="N1289" s="280"/>
      <c r="O1289"/>
      <c r="P1289" s="280"/>
      <c r="S1289"/>
      <c r="T1289"/>
    </row>
    <row r="1290" spans="1:20" x14ac:dyDescent="0.45">
      <c r="A1290" s="285"/>
      <c r="B1290" s="285"/>
      <c r="C1290" s="285"/>
      <c r="D1290" s="23"/>
      <c r="E1290"/>
      <c r="F1290"/>
      <c r="G1290"/>
      <c r="H1290" s="280"/>
      <c r="I1290"/>
      <c r="J1290" s="574"/>
      <c r="K1290" s="419"/>
      <c r="L1290" s="280"/>
      <c r="M1290"/>
      <c r="N1290" s="280"/>
      <c r="O1290"/>
      <c r="P1290" s="280"/>
      <c r="S1290"/>
      <c r="T1290"/>
    </row>
    <row r="1291" spans="1:20" x14ac:dyDescent="0.45">
      <c r="A1291" s="285"/>
      <c r="B1291" s="285"/>
      <c r="C1291" s="285"/>
      <c r="D1291" s="23"/>
      <c r="E1291"/>
      <c r="F1291"/>
      <c r="G1291"/>
      <c r="H1291" s="280"/>
      <c r="I1291"/>
      <c r="J1291" s="574"/>
      <c r="K1291" s="419"/>
      <c r="L1291" s="280"/>
      <c r="M1291"/>
      <c r="N1291" s="280"/>
      <c r="O1291"/>
      <c r="P1291" s="280"/>
      <c r="S1291"/>
      <c r="T1291"/>
    </row>
    <row r="1292" spans="1:20" x14ac:dyDescent="0.45">
      <c r="A1292" s="285"/>
      <c r="B1292" s="285"/>
      <c r="C1292" s="285"/>
      <c r="D1292" s="23"/>
      <c r="E1292"/>
      <c r="F1292"/>
      <c r="G1292"/>
      <c r="H1292" s="280"/>
      <c r="I1292"/>
      <c r="J1292" s="574"/>
      <c r="K1292" s="419"/>
      <c r="L1292" s="280"/>
      <c r="M1292"/>
      <c r="N1292" s="280"/>
      <c r="O1292"/>
      <c r="P1292" s="280"/>
      <c r="S1292"/>
      <c r="T1292"/>
    </row>
    <row r="1293" spans="1:20" x14ac:dyDescent="0.45">
      <c r="A1293" s="285"/>
      <c r="B1293" s="285"/>
      <c r="C1293" s="285"/>
      <c r="D1293" s="23"/>
      <c r="E1293"/>
      <c r="F1293"/>
      <c r="G1293"/>
      <c r="H1293" s="280"/>
      <c r="I1293"/>
      <c r="J1293" s="574"/>
      <c r="K1293" s="419"/>
      <c r="L1293" s="280"/>
      <c r="M1293"/>
      <c r="N1293" s="280"/>
      <c r="O1293"/>
      <c r="P1293" s="280"/>
      <c r="S1293"/>
      <c r="T1293"/>
    </row>
    <row r="1294" spans="1:20" x14ac:dyDescent="0.45">
      <c r="A1294" s="285"/>
      <c r="B1294" s="285"/>
      <c r="C1294" s="285"/>
      <c r="D1294" s="23"/>
      <c r="E1294"/>
      <c r="F1294"/>
      <c r="G1294"/>
      <c r="H1294" s="280"/>
      <c r="I1294"/>
      <c r="J1294" s="574"/>
      <c r="K1294" s="419"/>
      <c r="L1294" s="280"/>
      <c r="M1294"/>
      <c r="N1294" s="280"/>
      <c r="O1294"/>
      <c r="P1294" s="280"/>
      <c r="S1294"/>
      <c r="T1294"/>
    </row>
    <row r="1295" spans="1:20" x14ac:dyDescent="0.45">
      <c r="A1295" s="285"/>
      <c r="B1295" s="285"/>
      <c r="C1295" s="285"/>
      <c r="D1295" s="23"/>
      <c r="E1295"/>
      <c r="F1295"/>
      <c r="G1295"/>
      <c r="H1295" s="280"/>
      <c r="I1295"/>
      <c r="J1295" s="574"/>
      <c r="K1295" s="419"/>
      <c r="L1295" s="280"/>
      <c r="M1295"/>
      <c r="N1295" s="280"/>
      <c r="O1295"/>
      <c r="P1295" s="280"/>
      <c r="S1295"/>
      <c r="T1295"/>
    </row>
    <row r="1296" spans="1:20" x14ac:dyDescent="0.45">
      <c r="A1296" s="285"/>
      <c r="B1296" s="285"/>
      <c r="C1296" s="285"/>
      <c r="D1296" s="23"/>
      <c r="E1296"/>
      <c r="F1296"/>
      <c r="G1296"/>
      <c r="H1296" s="280"/>
      <c r="I1296"/>
      <c r="J1296" s="574"/>
      <c r="K1296" s="419"/>
      <c r="L1296" s="280"/>
      <c r="M1296"/>
      <c r="N1296" s="280"/>
      <c r="O1296"/>
      <c r="P1296" s="280"/>
      <c r="S1296"/>
      <c r="T1296"/>
    </row>
    <row r="1297" spans="1:20" x14ac:dyDescent="0.45">
      <c r="A1297" s="285"/>
      <c r="B1297" s="285"/>
      <c r="C1297" s="285"/>
      <c r="D1297" s="23"/>
      <c r="E1297"/>
      <c r="F1297"/>
      <c r="G1297"/>
      <c r="H1297" s="280"/>
      <c r="I1297"/>
      <c r="J1297" s="574"/>
      <c r="K1297" s="419"/>
      <c r="L1297" s="280"/>
      <c r="M1297"/>
      <c r="N1297" s="280"/>
      <c r="O1297"/>
      <c r="P1297" s="280"/>
      <c r="S1297"/>
      <c r="T1297"/>
    </row>
    <row r="1298" spans="1:20" x14ac:dyDescent="0.45">
      <c r="A1298" s="285"/>
      <c r="B1298" s="285"/>
      <c r="C1298" s="285"/>
      <c r="D1298" s="23"/>
      <c r="E1298"/>
      <c r="F1298"/>
      <c r="G1298"/>
      <c r="H1298" s="280"/>
      <c r="I1298"/>
      <c r="J1298" s="574"/>
      <c r="K1298" s="419"/>
      <c r="L1298" s="280"/>
      <c r="M1298"/>
      <c r="N1298" s="280"/>
      <c r="O1298"/>
      <c r="P1298" s="280"/>
      <c r="S1298"/>
      <c r="T1298"/>
    </row>
    <row r="1299" spans="1:20" x14ac:dyDescent="0.45">
      <c r="A1299" s="285"/>
      <c r="B1299" s="285"/>
      <c r="C1299" s="285"/>
      <c r="D1299" s="23"/>
      <c r="E1299"/>
      <c r="F1299"/>
      <c r="G1299"/>
      <c r="H1299" s="280"/>
      <c r="I1299"/>
      <c r="J1299" s="574"/>
      <c r="K1299" s="419"/>
      <c r="L1299" s="280"/>
      <c r="M1299"/>
      <c r="N1299" s="280"/>
      <c r="O1299"/>
      <c r="P1299" s="280"/>
      <c r="S1299"/>
      <c r="T1299"/>
    </row>
    <row r="1300" spans="1:20" x14ac:dyDescent="0.45">
      <c r="A1300" s="285"/>
      <c r="B1300" s="285"/>
      <c r="C1300" s="285"/>
      <c r="D1300" s="23"/>
      <c r="E1300"/>
      <c r="F1300"/>
      <c r="G1300"/>
      <c r="H1300" s="280"/>
      <c r="I1300"/>
      <c r="J1300" s="574"/>
      <c r="K1300" s="419"/>
      <c r="L1300" s="280"/>
      <c r="M1300"/>
      <c r="N1300" s="280"/>
      <c r="O1300"/>
      <c r="P1300" s="280"/>
      <c r="S1300"/>
      <c r="T1300"/>
    </row>
    <row r="1301" spans="1:20" x14ac:dyDescent="0.45">
      <c r="A1301" s="285"/>
      <c r="B1301" s="285"/>
      <c r="C1301" s="285"/>
      <c r="D1301" s="23"/>
      <c r="E1301"/>
      <c r="F1301"/>
      <c r="G1301"/>
      <c r="H1301" s="280"/>
      <c r="I1301"/>
      <c r="J1301" s="574"/>
      <c r="K1301" s="419"/>
      <c r="L1301" s="280"/>
      <c r="M1301"/>
      <c r="N1301" s="280"/>
      <c r="O1301"/>
      <c r="P1301" s="280"/>
      <c r="S1301"/>
      <c r="T1301"/>
    </row>
    <row r="1302" spans="1:20" x14ac:dyDescent="0.45">
      <c r="A1302" s="285"/>
      <c r="B1302" s="285"/>
      <c r="C1302" s="285"/>
      <c r="D1302" s="23"/>
      <c r="E1302"/>
      <c r="F1302"/>
      <c r="G1302"/>
      <c r="H1302" s="280"/>
      <c r="I1302"/>
      <c r="J1302" s="574"/>
      <c r="K1302" s="419"/>
      <c r="L1302" s="280"/>
      <c r="M1302"/>
      <c r="N1302" s="280"/>
      <c r="O1302"/>
      <c r="P1302" s="280"/>
      <c r="S1302"/>
      <c r="T1302"/>
    </row>
    <row r="1303" spans="1:20" x14ac:dyDescent="0.45">
      <c r="A1303" s="285"/>
      <c r="B1303" s="285"/>
      <c r="C1303" s="285"/>
      <c r="D1303" s="23"/>
      <c r="E1303"/>
      <c r="F1303"/>
      <c r="G1303"/>
      <c r="H1303" s="280"/>
      <c r="I1303"/>
      <c r="J1303" s="574"/>
      <c r="K1303" s="419"/>
      <c r="L1303" s="280"/>
      <c r="M1303"/>
      <c r="N1303" s="280"/>
      <c r="O1303"/>
      <c r="P1303" s="280"/>
      <c r="S1303"/>
      <c r="T1303"/>
    </row>
    <row r="1304" spans="1:20" x14ac:dyDescent="0.45">
      <c r="A1304" s="285"/>
      <c r="B1304" s="285"/>
      <c r="C1304" s="285"/>
      <c r="D1304" s="23"/>
      <c r="E1304"/>
      <c r="F1304"/>
      <c r="G1304"/>
      <c r="H1304" s="280"/>
      <c r="I1304"/>
      <c r="J1304" s="574"/>
      <c r="K1304" s="419"/>
      <c r="L1304" s="280"/>
      <c r="M1304"/>
      <c r="N1304" s="280"/>
      <c r="O1304"/>
      <c r="P1304" s="280"/>
      <c r="S1304"/>
      <c r="T1304"/>
    </row>
    <row r="1305" spans="1:20" x14ac:dyDescent="0.45">
      <c r="A1305" s="285"/>
      <c r="B1305" s="285"/>
      <c r="C1305" s="285"/>
      <c r="D1305" s="23"/>
      <c r="E1305"/>
      <c r="F1305"/>
      <c r="G1305"/>
      <c r="H1305" s="280"/>
      <c r="I1305"/>
      <c r="J1305" s="574"/>
      <c r="K1305" s="419"/>
      <c r="L1305" s="280"/>
      <c r="M1305"/>
      <c r="N1305" s="280"/>
      <c r="O1305"/>
      <c r="P1305" s="280"/>
      <c r="S1305"/>
      <c r="T1305"/>
    </row>
    <row r="1306" spans="1:20" x14ac:dyDescent="0.45">
      <c r="A1306" s="285"/>
      <c r="B1306" s="285"/>
      <c r="C1306" s="285"/>
      <c r="D1306" s="23"/>
      <c r="E1306"/>
      <c r="F1306"/>
      <c r="G1306"/>
      <c r="H1306" s="280"/>
      <c r="I1306"/>
      <c r="J1306" s="574"/>
      <c r="K1306" s="419"/>
      <c r="L1306" s="280"/>
      <c r="M1306"/>
      <c r="N1306" s="280"/>
      <c r="O1306"/>
      <c r="P1306" s="280"/>
      <c r="S1306"/>
      <c r="T1306"/>
    </row>
    <row r="1307" spans="1:20" x14ac:dyDescent="0.45">
      <c r="A1307" s="285"/>
      <c r="B1307" s="285"/>
      <c r="C1307" s="285"/>
      <c r="D1307" s="23"/>
      <c r="E1307"/>
      <c r="F1307"/>
      <c r="G1307"/>
      <c r="H1307" s="280"/>
      <c r="I1307"/>
      <c r="J1307" s="574"/>
      <c r="K1307" s="419"/>
      <c r="L1307" s="280"/>
      <c r="M1307"/>
      <c r="N1307" s="280"/>
      <c r="O1307"/>
      <c r="P1307" s="280"/>
      <c r="S1307"/>
      <c r="T1307"/>
    </row>
    <row r="1308" spans="1:20" x14ac:dyDescent="0.45">
      <c r="A1308" s="285"/>
      <c r="B1308" s="285"/>
      <c r="C1308" s="285"/>
      <c r="D1308" s="23"/>
      <c r="E1308"/>
      <c r="F1308"/>
      <c r="G1308"/>
      <c r="H1308" s="280"/>
      <c r="I1308"/>
      <c r="J1308" s="574"/>
      <c r="K1308" s="419"/>
      <c r="L1308" s="280"/>
      <c r="M1308"/>
      <c r="N1308" s="280"/>
      <c r="O1308"/>
      <c r="P1308" s="280"/>
      <c r="S1308"/>
      <c r="T1308"/>
    </row>
    <row r="1309" spans="1:20" x14ac:dyDescent="0.45">
      <c r="A1309" s="285"/>
      <c r="B1309" s="285"/>
      <c r="C1309" s="285"/>
      <c r="D1309" s="23"/>
      <c r="E1309"/>
      <c r="F1309"/>
      <c r="G1309"/>
      <c r="H1309" s="280"/>
      <c r="I1309"/>
      <c r="J1309" s="574"/>
      <c r="K1309" s="419"/>
      <c r="L1309" s="280"/>
      <c r="M1309"/>
      <c r="N1309" s="280"/>
      <c r="O1309"/>
      <c r="P1309" s="280"/>
      <c r="S1309"/>
      <c r="T1309"/>
    </row>
    <row r="1310" spans="1:20" x14ac:dyDescent="0.45">
      <c r="A1310" s="285"/>
      <c r="B1310" s="285"/>
      <c r="C1310" s="285"/>
      <c r="D1310" s="23"/>
      <c r="E1310"/>
      <c r="F1310"/>
      <c r="G1310"/>
      <c r="H1310" s="280"/>
      <c r="I1310"/>
      <c r="J1310" s="574"/>
      <c r="K1310" s="419"/>
      <c r="L1310" s="280"/>
      <c r="M1310"/>
      <c r="N1310" s="280"/>
      <c r="O1310"/>
      <c r="P1310" s="280"/>
      <c r="S1310"/>
      <c r="T1310"/>
    </row>
    <row r="1311" spans="1:20" x14ac:dyDescent="0.45">
      <c r="A1311" s="285"/>
      <c r="B1311" s="285"/>
      <c r="C1311" s="285"/>
      <c r="D1311" s="23"/>
      <c r="E1311"/>
      <c r="F1311"/>
      <c r="G1311"/>
      <c r="H1311" s="280"/>
      <c r="I1311"/>
      <c r="J1311" s="574"/>
      <c r="K1311" s="419"/>
      <c r="L1311" s="280"/>
      <c r="M1311"/>
      <c r="N1311" s="280"/>
      <c r="O1311"/>
      <c r="P1311" s="280"/>
      <c r="S1311"/>
      <c r="T1311"/>
    </row>
    <row r="1312" spans="1:20" x14ac:dyDescent="0.45">
      <c r="A1312" s="285"/>
      <c r="B1312" s="285"/>
      <c r="C1312" s="285"/>
      <c r="D1312" s="23"/>
      <c r="E1312"/>
      <c r="F1312"/>
      <c r="G1312"/>
      <c r="H1312" s="280"/>
      <c r="I1312"/>
      <c r="J1312" s="574"/>
      <c r="K1312" s="419"/>
      <c r="L1312" s="280"/>
      <c r="M1312"/>
      <c r="N1312" s="280"/>
      <c r="O1312"/>
      <c r="P1312" s="280"/>
      <c r="S1312"/>
      <c r="T1312"/>
    </row>
    <row r="1313" spans="1:20" x14ac:dyDescent="0.45">
      <c r="A1313" s="285"/>
      <c r="B1313" s="285"/>
      <c r="C1313" s="285"/>
      <c r="D1313" s="23"/>
      <c r="E1313"/>
      <c r="F1313"/>
      <c r="G1313"/>
      <c r="H1313" s="280"/>
      <c r="I1313"/>
      <c r="J1313" s="574"/>
      <c r="K1313" s="419"/>
      <c r="L1313" s="280"/>
      <c r="M1313"/>
      <c r="N1313" s="280"/>
      <c r="O1313"/>
      <c r="P1313" s="280"/>
      <c r="S1313"/>
      <c r="T1313"/>
    </row>
    <row r="1314" spans="1:20" x14ac:dyDescent="0.45">
      <c r="A1314" s="285"/>
      <c r="B1314" s="285"/>
      <c r="C1314" s="285"/>
      <c r="D1314" s="23"/>
      <c r="E1314"/>
      <c r="F1314"/>
      <c r="G1314"/>
      <c r="H1314" s="280"/>
      <c r="I1314"/>
      <c r="J1314" s="574"/>
      <c r="K1314" s="419"/>
      <c r="L1314" s="280"/>
      <c r="M1314"/>
      <c r="N1314" s="280"/>
      <c r="O1314"/>
      <c r="P1314" s="280"/>
      <c r="S1314"/>
      <c r="T1314"/>
    </row>
    <row r="1315" spans="1:20" x14ac:dyDescent="0.45">
      <c r="A1315" s="285"/>
      <c r="B1315" s="285"/>
      <c r="C1315" s="285"/>
      <c r="D1315" s="23"/>
      <c r="E1315"/>
      <c r="F1315"/>
      <c r="G1315"/>
      <c r="H1315" s="280"/>
      <c r="I1315"/>
      <c r="J1315" s="574"/>
      <c r="K1315" s="419"/>
      <c r="L1315" s="280"/>
      <c r="M1315"/>
      <c r="N1315" s="280"/>
      <c r="O1315"/>
      <c r="P1315" s="280"/>
      <c r="S1315"/>
      <c r="T1315"/>
    </row>
    <row r="1316" spans="1:20" x14ac:dyDescent="0.45">
      <c r="A1316" s="285"/>
      <c r="B1316" s="285"/>
      <c r="C1316" s="285"/>
      <c r="D1316" s="23"/>
      <c r="E1316"/>
      <c r="F1316"/>
      <c r="G1316"/>
      <c r="H1316" s="280"/>
      <c r="I1316"/>
      <c r="J1316" s="574"/>
      <c r="K1316" s="419"/>
      <c r="L1316" s="280"/>
      <c r="M1316"/>
      <c r="N1316" s="280"/>
      <c r="O1316"/>
      <c r="P1316" s="280"/>
      <c r="S1316"/>
      <c r="T1316"/>
    </row>
    <row r="1317" spans="1:20" x14ac:dyDescent="0.45">
      <c r="A1317" s="285"/>
      <c r="B1317" s="285"/>
      <c r="C1317" s="285"/>
      <c r="D1317" s="23"/>
      <c r="E1317"/>
      <c r="F1317"/>
      <c r="G1317"/>
      <c r="H1317" s="280"/>
      <c r="I1317"/>
      <c r="J1317" s="574"/>
      <c r="K1317" s="419"/>
      <c r="L1317" s="280"/>
      <c r="M1317"/>
      <c r="N1317" s="280"/>
      <c r="O1317"/>
      <c r="P1317" s="280"/>
      <c r="S1317"/>
      <c r="T1317"/>
    </row>
    <row r="1318" spans="1:20" x14ac:dyDescent="0.45">
      <c r="A1318" s="285"/>
      <c r="B1318" s="285"/>
      <c r="C1318" s="285"/>
      <c r="D1318" s="23"/>
      <c r="E1318"/>
      <c r="F1318"/>
      <c r="G1318"/>
      <c r="H1318" s="280"/>
      <c r="I1318"/>
      <c r="J1318" s="574"/>
      <c r="K1318" s="419"/>
      <c r="L1318" s="280"/>
      <c r="M1318"/>
      <c r="N1318" s="280"/>
      <c r="O1318"/>
      <c r="P1318" s="280"/>
      <c r="S1318"/>
      <c r="T1318"/>
    </row>
    <row r="1319" spans="1:20" x14ac:dyDescent="0.45">
      <c r="A1319" s="285"/>
      <c r="B1319" s="285"/>
      <c r="C1319" s="285"/>
      <c r="D1319" s="23"/>
      <c r="E1319"/>
      <c r="F1319"/>
      <c r="G1319"/>
      <c r="H1319" s="280"/>
      <c r="I1319"/>
      <c r="J1319" s="574"/>
      <c r="K1319" s="419"/>
      <c r="L1319" s="280"/>
      <c r="M1319"/>
      <c r="N1319" s="280"/>
      <c r="O1319"/>
      <c r="P1319" s="280"/>
      <c r="S1319"/>
      <c r="T1319"/>
    </row>
    <row r="1320" spans="1:20" x14ac:dyDescent="0.45">
      <c r="A1320" s="285"/>
      <c r="B1320" s="285"/>
      <c r="C1320" s="285"/>
      <c r="D1320" s="23"/>
      <c r="E1320"/>
      <c r="F1320"/>
      <c r="G1320"/>
      <c r="H1320" s="280"/>
      <c r="I1320"/>
      <c r="J1320" s="574"/>
      <c r="K1320" s="419"/>
      <c r="L1320" s="280"/>
      <c r="M1320"/>
      <c r="N1320" s="280"/>
      <c r="O1320"/>
      <c r="P1320" s="280"/>
      <c r="S1320"/>
      <c r="T1320"/>
    </row>
    <row r="1321" spans="1:20" x14ac:dyDescent="0.45">
      <c r="A1321" s="285"/>
      <c r="B1321" s="285"/>
      <c r="C1321" s="285"/>
      <c r="D1321" s="23"/>
      <c r="E1321"/>
      <c r="F1321"/>
      <c r="G1321"/>
      <c r="H1321" s="280"/>
      <c r="I1321"/>
      <c r="J1321" s="574"/>
      <c r="K1321" s="419"/>
      <c r="L1321" s="280"/>
      <c r="M1321"/>
      <c r="N1321" s="280"/>
      <c r="O1321"/>
      <c r="P1321" s="280"/>
      <c r="S1321"/>
      <c r="T1321"/>
    </row>
    <row r="1322" spans="1:20" x14ac:dyDescent="0.45">
      <c r="A1322" s="285"/>
      <c r="B1322" s="285"/>
      <c r="C1322" s="285"/>
      <c r="D1322" s="23"/>
      <c r="E1322"/>
      <c r="F1322"/>
      <c r="G1322"/>
      <c r="H1322" s="280"/>
      <c r="I1322"/>
      <c r="J1322" s="574"/>
      <c r="K1322" s="419"/>
      <c r="L1322" s="280"/>
      <c r="M1322"/>
      <c r="N1322" s="280"/>
      <c r="O1322"/>
      <c r="P1322" s="280"/>
      <c r="S1322"/>
      <c r="T1322"/>
    </row>
    <row r="1323" spans="1:20" x14ac:dyDescent="0.45">
      <c r="A1323" s="285"/>
      <c r="B1323" s="285"/>
      <c r="C1323" s="285"/>
      <c r="D1323" s="23"/>
      <c r="E1323"/>
      <c r="F1323"/>
      <c r="G1323"/>
      <c r="H1323" s="280"/>
      <c r="I1323"/>
      <c r="J1323" s="574"/>
      <c r="K1323" s="419"/>
      <c r="L1323" s="280"/>
      <c r="M1323"/>
      <c r="N1323" s="280"/>
      <c r="O1323"/>
      <c r="P1323" s="280"/>
      <c r="S1323"/>
      <c r="T1323"/>
    </row>
    <row r="1324" spans="1:20" x14ac:dyDescent="0.45">
      <c r="A1324" s="285"/>
      <c r="B1324" s="285"/>
      <c r="C1324" s="285"/>
      <c r="D1324" s="23"/>
      <c r="E1324"/>
      <c r="F1324"/>
      <c r="G1324"/>
      <c r="H1324" s="280"/>
      <c r="I1324"/>
      <c r="J1324" s="574"/>
      <c r="K1324" s="419"/>
      <c r="L1324" s="280"/>
      <c r="M1324"/>
      <c r="N1324" s="280"/>
      <c r="O1324"/>
      <c r="P1324" s="280"/>
      <c r="S1324"/>
      <c r="T1324"/>
    </row>
    <row r="1325" spans="1:20" x14ac:dyDescent="0.45">
      <c r="A1325" s="285"/>
      <c r="B1325" s="285"/>
      <c r="C1325" s="285"/>
      <c r="D1325" s="23"/>
      <c r="E1325"/>
      <c r="F1325"/>
      <c r="G1325"/>
      <c r="H1325" s="280"/>
      <c r="I1325"/>
      <c r="J1325" s="574"/>
      <c r="K1325" s="419"/>
      <c r="L1325" s="280"/>
      <c r="M1325"/>
      <c r="N1325" s="280"/>
      <c r="O1325"/>
      <c r="P1325" s="280"/>
      <c r="S1325"/>
      <c r="T1325"/>
    </row>
    <row r="1326" spans="1:20" x14ac:dyDescent="0.45">
      <c r="A1326" s="285"/>
      <c r="B1326" s="285"/>
      <c r="C1326" s="285"/>
      <c r="D1326" s="23"/>
      <c r="E1326"/>
      <c r="F1326"/>
      <c r="G1326"/>
      <c r="H1326" s="280"/>
      <c r="I1326"/>
      <c r="J1326" s="574"/>
      <c r="K1326" s="419"/>
      <c r="L1326" s="280"/>
      <c r="M1326"/>
      <c r="N1326" s="280"/>
      <c r="O1326"/>
      <c r="P1326" s="280"/>
      <c r="S1326"/>
      <c r="T1326"/>
    </row>
    <row r="1327" spans="1:20" x14ac:dyDescent="0.45">
      <c r="A1327" s="285"/>
      <c r="B1327" s="285"/>
      <c r="C1327" s="285"/>
      <c r="D1327" s="23"/>
      <c r="E1327"/>
      <c r="F1327"/>
      <c r="G1327"/>
      <c r="H1327" s="280"/>
      <c r="I1327"/>
      <c r="J1327" s="574"/>
      <c r="K1327" s="419"/>
      <c r="L1327" s="280"/>
      <c r="M1327"/>
      <c r="N1327" s="280"/>
      <c r="O1327"/>
      <c r="P1327" s="280"/>
      <c r="S1327"/>
      <c r="T1327"/>
    </row>
    <row r="1328" spans="1:20" x14ac:dyDescent="0.45">
      <c r="A1328" s="285"/>
      <c r="B1328" s="285"/>
      <c r="C1328" s="285"/>
      <c r="D1328" s="23"/>
      <c r="E1328"/>
      <c r="F1328"/>
      <c r="G1328"/>
      <c r="H1328" s="280"/>
      <c r="I1328"/>
      <c r="J1328" s="574"/>
      <c r="K1328" s="419"/>
      <c r="L1328" s="280"/>
      <c r="M1328"/>
      <c r="N1328" s="280"/>
      <c r="O1328"/>
      <c r="P1328" s="280"/>
      <c r="S1328"/>
      <c r="T1328"/>
    </row>
    <row r="1329" spans="1:20" x14ac:dyDescent="0.45">
      <c r="A1329" s="285"/>
      <c r="B1329" s="285"/>
      <c r="C1329" s="285"/>
      <c r="D1329" s="23"/>
      <c r="E1329"/>
      <c r="F1329"/>
      <c r="G1329"/>
      <c r="H1329" s="280"/>
      <c r="I1329"/>
      <c r="J1329" s="574"/>
      <c r="K1329" s="419"/>
      <c r="L1329" s="280"/>
      <c r="M1329"/>
      <c r="N1329" s="280"/>
      <c r="O1329"/>
      <c r="P1329" s="280"/>
      <c r="S1329"/>
      <c r="T1329"/>
    </row>
    <row r="1330" spans="1:20" x14ac:dyDescent="0.45">
      <c r="A1330" s="285"/>
      <c r="B1330" s="285"/>
      <c r="C1330" s="285"/>
      <c r="D1330" s="23"/>
      <c r="E1330"/>
      <c r="F1330"/>
      <c r="G1330"/>
      <c r="H1330" s="280"/>
      <c r="I1330"/>
      <c r="J1330" s="574"/>
      <c r="K1330" s="419"/>
      <c r="L1330" s="280"/>
      <c r="M1330"/>
      <c r="N1330" s="280"/>
      <c r="O1330"/>
      <c r="P1330" s="280"/>
      <c r="S1330"/>
      <c r="T1330"/>
    </row>
    <row r="1331" spans="1:20" x14ac:dyDescent="0.45">
      <c r="A1331" s="285"/>
      <c r="B1331" s="285"/>
      <c r="C1331" s="285"/>
      <c r="D1331" s="23"/>
      <c r="E1331"/>
      <c r="F1331"/>
      <c r="G1331"/>
      <c r="H1331" s="280"/>
      <c r="I1331"/>
      <c r="J1331" s="574"/>
      <c r="K1331" s="419"/>
      <c r="L1331" s="280"/>
      <c r="M1331"/>
      <c r="N1331" s="280"/>
      <c r="O1331"/>
      <c r="P1331" s="280"/>
      <c r="S1331"/>
      <c r="T1331"/>
    </row>
    <row r="1332" spans="1:20" x14ac:dyDescent="0.45">
      <c r="A1332" s="285"/>
      <c r="B1332" s="285"/>
      <c r="C1332" s="285"/>
      <c r="D1332" s="23"/>
      <c r="E1332"/>
      <c r="F1332"/>
      <c r="G1332"/>
      <c r="H1332" s="280"/>
      <c r="I1332"/>
      <c r="J1332" s="574"/>
      <c r="K1332" s="419"/>
      <c r="L1332" s="280"/>
      <c r="M1332"/>
      <c r="N1332" s="280"/>
      <c r="O1332"/>
      <c r="P1332" s="280"/>
      <c r="S1332"/>
      <c r="T1332"/>
    </row>
    <row r="1333" spans="1:20" x14ac:dyDescent="0.45">
      <c r="A1333" s="285"/>
      <c r="B1333" s="285"/>
      <c r="C1333" s="285"/>
      <c r="D1333" s="23"/>
      <c r="E1333"/>
      <c r="F1333"/>
      <c r="G1333"/>
      <c r="H1333" s="280"/>
      <c r="I1333"/>
      <c r="J1333" s="574"/>
      <c r="K1333" s="419"/>
      <c r="L1333" s="280"/>
      <c r="M1333"/>
      <c r="N1333" s="280"/>
      <c r="O1333"/>
      <c r="P1333" s="280"/>
      <c r="S1333"/>
      <c r="T1333"/>
    </row>
    <row r="1334" spans="1:20" x14ac:dyDescent="0.45">
      <c r="A1334" s="285"/>
      <c r="B1334" s="285"/>
      <c r="C1334" s="285"/>
      <c r="D1334" s="23"/>
      <c r="E1334"/>
      <c r="F1334"/>
      <c r="G1334"/>
      <c r="H1334" s="280"/>
      <c r="I1334"/>
      <c r="J1334" s="574"/>
      <c r="K1334" s="419"/>
      <c r="L1334" s="280"/>
      <c r="M1334"/>
      <c r="N1334" s="280"/>
      <c r="O1334"/>
      <c r="P1334" s="280"/>
      <c r="S1334"/>
      <c r="T1334"/>
    </row>
    <row r="1335" spans="1:20" x14ac:dyDescent="0.45">
      <c r="A1335" s="285"/>
      <c r="B1335" s="285"/>
      <c r="C1335" s="285"/>
      <c r="D1335" s="23"/>
      <c r="E1335"/>
      <c r="F1335"/>
      <c r="G1335"/>
      <c r="H1335" s="280"/>
      <c r="I1335"/>
      <c r="J1335" s="574"/>
      <c r="K1335" s="419"/>
      <c r="L1335" s="280"/>
      <c r="M1335"/>
      <c r="N1335" s="280"/>
      <c r="O1335"/>
      <c r="P1335" s="280"/>
      <c r="S1335"/>
      <c r="T1335"/>
    </row>
    <row r="1336" spans="1:20" x14ac:dyDescent="0.45">
      <c r="A1336" s="285"/>
      <c r="B1336" s="285"/>
      <c r="C1336" s="285"/>
      <c r="D1336" s="23"/>
      <c r="E1336"/>
      <c r="F1336"/>
      <c r="G1336"/>
      <c r="H1336" s="280"/>
      <c r="I1336"/>
      <c r="J1336" s="574"/>
      <c r="K1336" s="419"/>
      <c r="L1336" s="280"/>
      <c r="M1336"/>
      <c r="N1336" s="280"/>
      <c r="O1336"/>
      <c r="P1336" s="280"/>
      <c r="S1336"/>
      <c r="T1336"/>
    </row>
    <row r="1337" spans="1:20" x14ac:dyDescent="0.45">
      <c r="A1337" s="285"/>
      <c r="B1337" s="285"/>
      <c r="C1337" s="285"/>
      <c r="D1337" s="23"/>
      <c r="E1337"/>
      <c r="F1337"/>
      <c r="G1337"/>
      <c r="H1337" s="280"/>
      <c r="I1337"/>
      <c r="J1337" s="574"/>
      <c r="K1337" s="419"/>
      <c r="L1337" s="280"/>
      <c r="M1337"/>
      <c r="N1337" s="280"/>
      <c r="O1337"/>
      <c r="P1337" s="280"/>
      <c r="S1337"/>
      <c r="T1337"/>
    </row>
    <row r="1338" spans="1:20" x14ac:dyDescent="0.45">
      <c r="A1338" s="285"/>
      <c r="B1338" s="285"/>
      <c r="C1338" s="285"/>
      <c r="D1338" s="23"/>
      <c r="E1338"/>
      <c r="F1338"/>
      <c r="G1338"/>
      <c r="H1338" s="280"/>
      <c r="I1338"/>
      <c r="J1338" s="574"/>
      <c r="K1338" s="419"/>
      <c r="L1338" s="280"/>
      <c r="M1338"/>
      <c r="N1338" s="280"/>
      <c r="O1338"/>
      <c r="P1338" s="280"/>
      <c r="S1338"/>
      <c r="T1338"/>
    </row>
    <row r="1339" spans="1:20" x14ac:dyDescent="0.45">
      <c r="A1339" s="285"/>
      <c r="B1339" s="285"/>
      <c r="C1339" s="285"/>
      <c r="D1339" s="23"/>
      <c r="E1339"/>
      <c r="F1339"/>
      <c r="G1339"/>
      <c r="H1339" s="280"/>
      <c r="I1339"/>
      <c r="J1339" s="574"/>
      <c r="K1339" s="419"/>
      <c r="L1339" s="280"/>
      <c r="M1339"/>
      <c r="N1339" s="280"/>
      <c r="O1339"/>
      <c r="P1339" s="280"/>
      <c r="S1339"/>
      <c r="T1339"/>
    </row>
    <row r="1340" spans="1:20" x14ac:dyDescent="0.45">
      <c r="A1340" s="285"/>
      <c r="B1340" s="285"/>
      <c r="C1340" s="285"/>
      <c r="D1340" s="23"/>
      <c r="E1340"/>
      <c r="F1340"/>
      <c r="G1340"/>
      <c r="H1340" s="280"/>
      <c r="I1340"/>
      <c r="J1340" s="574"/>
      <c r="K1340" s="419"/>
      <c r="L1340" s="280"/>
      <c r="M1340"/>
      <c r="N1340" s="280"/>
      <c r="O1340"/>
      <c r="P1340" s="280"/>
      <c r="S1340"/>
      <c r="T1340"/>
    </row>
    <row r="1341" spans="1:20" x14ac:dyDescent="0.45">
      <c r="A1341" s="285"/>
      <c r="B1341" s="285"/>
      <c r="C1341" s="285"/>
      <c r="D1341" s="23"/>
      <c r="E1341"/>
      <c r="F1341"/>
      <c r="G1341"/>
      <c r="H1341" s="280"/>
      <c r="I1341"/>
      <c r="J1341" s="574"/>
      <c r="K1341" s="419"/>
      <c r="L1341" s="280"/>
      <c r="M1341"/>
      <c r="N1341" s="280"/>
      <c r="O1341"/>
      <c r="P1341" s="280"/>
      <c r="S1341"/>
      <c r="T1341"/>
    </row>
    <row r="1342" spans="1:20" x14ac:dyDescent="0.45">
      <c r="A1342" s="285"/>
      <c r="B1342" s="285"/>
      <c r="C1342" s="285"/>
      <c r="D1342" s="23"/>
      <c r="E1342"/>
      <c r="F1342"/>
      <c r="G1342"/>
      <c r="H1342" s="280"/>
      <c r="I1342"/>
      <c r="J1342" s="574"/>
      <c r="K1342" s="419"/>
      <c r="L1342" s="280"/>
      <c r="M1342"/>
      <c r="N1342" s="280"/>
      <c r="O1342"/>
      <c r="P1342" s="280"/>
      <c r="S1342"/>
      <c r="T1342"/>
    </row>
    <row r="1343" spans="1:20" x14ac:dyDescent="0.45">
      <c r="A1343" s="285"/>
      <c r="B1343" s="285"/>
      <c r="C1343" s="285"/>
      <c r="D1343" s="23"/>
      <c r="E1343"/>
      <c r="F1343"/>
      <c r="G1343"/>
      <c r="H1343" s="280"/>
      <c r="I1343"/>
      <c r="J1343" s="574"/>
      <c r="K1343" s="419"/>
      <c r="L1343" s="280"/>
      <c r="M1343"/>
      <c r="N1343" s="280"/>
      <c r="O1343"/>
      <c r="P1343" s="280"/>
      <c r="S1343"/>
      <c r="T1343"/>
    </row>
    <row r="1344" spans="1:20" x14ac:dyDescent="0.45">
      <c r="A1344" s="285"/>
      <c r="B1344" s="285"/>
      <c r="C1344" s="285"/>
      <c r="D1344" s="23"/>
      <c r="E1344"/>
      <c r="F1344"/>
      <c r="G1344"/>
      <c r="H1344" s="280"/>
      <c r="I1344"/>
      <c r="J1344" s="574"/>
      <c r="K1344" s="419"/>
      <c r="L1344" s="280"/>
      <c r="M1344"/>
      <c r="N1344" s="280"/>
      <c r="O1344"/>
      <c r="P1344" s="280"/>
      <c r="S1344"/>
      <c r="T1344"/>
    </row>
    <row r="1345" spans="1:20" x14ac:dyDescent="0.45">
      <c r="A1345" s="285"/>
      <c r="B1345" s="285"/>
      <c r="C1345" s="285"/>
      <c r="D1345" s="23"/>
      <c r="E1345"/>
      <c r="F1345"/>
      <c r="G1345"/>
      <c r="H1345" s="280"/>
      <c r="I1345"/>
      <c r="J1345" s="574"/>
      <c r="K1345" s="419"/>
      <c r="L1345" s="280"/>
      <c r="M1345"/>
      <c r="N1345" s="280"/>
      <c r="O1345"/>
      <c r="P1345" s="280"/>
      <c r="S1345"/>
      <c r="T1345"/>
    </row>
    <row r="1346" spans="1:20" x14ac:dyDescent="0.45">
      <c r="A1346" s="285"/>
      <c r="B1346" s="285"/>
      <c r="C1346" s="285"/>
      <c r="D1346" s="23"/>
      <c r="E1346"/>
      <c r="F1346"/>
      <c r="G1346"/>
      <c r="H1346" s="280"/>
      <c r="I1346"/>
      <c r="J1346" s="574"/>
      <c r="K1346" s="419"/>
      <c r="L1346" s="280"/>
      <c r="M1346"/>
      <c r="N1346" s="280"/>
      <c r="O1346"/>
      <c r="P1346" s="280"/>
      <c r="S1346"/>
      <c r="T1346"/>
    </row>
    <row r="1347" spans="1:20" x14ac:dyDescent="0.45">
      <c r="A1347" s="285"/>
      <c r="B1347" s="285"/>
      <c r="C1347" s="285"/>
      <c r="D1347" s="23"/>
      <c r="E1347"/>
      <c r="F1347"/>
      <c r="G1347"/>
      <c r="H1347" s="280"/>
      <c r="I1347"/>
      <c r="J1347" s="574"/>
      <c r="K1347" s="419"/>
      <c r="L1347" s="280"/>
      <c r="M1347"/>
      <c r="N1347" s="280"/>
      <c r="O1347"/>
      <c r="P1347" s="280"/>
      <c r="S1347"/>
      <c r="T1347"/>
    </row>
    <row r="1348" spans="1:20" x14ac:dyDescent="0.45">
      <c r="A1348" s="285"/>
      <c r="B1348" s="285"/>
      <c r="C1348" s="285"/>
      <c r="D1348" s="23"/>
      <c r="E1348"/>
      <c r="F1348"/>
      <c r="G1348"/>
      <c r="H1348" s="280"/>
      <c r="I1348"/>
      <c r="J1348" s="574"/>
      <c r="K1348" s="419"/>
      <c r="L1348" s="280"/>
      <c r="M1348"/>
      <c r="N1348" s="280"/>
      <c r="O1348"/>
      <c r="P1348" s="280"/>
      <c r="S1348"/>
      <c r="T1348"/>
    </row>
    <row r="1349" spans="1:20" x14ac:dyDescent="0.45">
      <c r="A1349" s="285"/>
      <c r="B1349" s="285"/>
      <c r="C1349" s="285"/>
      <c r="D1349" s="23"/>
      <c r="E1349"/>
      <c r="F1349"/>
      <c r="G1349"/>
      <c r="H1349" s="280"/>
      <c r="I1349"/>
      <c r="J1349" s="574"/>
      <c r="K1349" s="419"/>
      <c r="L1349" s="280"/>
      <c r="M1349"/>
      <c r="N1349" s="280"/>
      <c r="O1349"/>
      <c r="P1349" s="280"/>
      <c r="S1349"/>
      <c r="T1349"/>
    </row>
    <row r="1350" spans="1:20" x14ac:dyDescent="0.45">
      <c r="A1350" s="285"/>
      <c r="B1350" s="285"/>
      <c r="C1350" s="285"/>
      <c r="D1350" s="23"/>
      <c r="E1350"/>
      <c r="F1350"/>
      <c r="G1350"/>
      <c r="H1350" s="280"/>
      <c r="I1350"/>
      <c r="J1350" s="574"/>
      <c r="K1350" s="419"/>
      <c r="L1350" s="280"/>
      <c r="M1350"/>
      <c r="N1350" s="280"/>
      <c r="O1350"/>
      <c r="P1350" s="280"/>
      <c r="S1350"/>
      <c r="T1350"/>
    </row>
    <row r="1351" spans="1:20" x14ac:dyDescent="0.45">
      <c r="A1351" s="285"/>
      <c r="B1351" s="285"/>
      <c r="C1351" s="285"/>
      <c r="D1351" s="23"/>
      <c r="E1351"/>
      <c r="F1351"/>
      <c r="G1351"/>
      <c r="H1351" s="280"/>
      <c r="I1351"/>
      <c r="J1351" s="574"/>
      <c r="K1351" s="419"/>
      <c r="L1351" s="280"/>
      <c r="M1351"/>
      <c r="N1351" s="280"/>
      <c r="O1351"/>
      <c r="P1351" s="280"/>
      <c r="S1351"/>
      <c r="T1351"/>
    </row>
    <row r="1352" spans="1:20" x14ac:dyDescent="0.45">
      <c r="A1352" s="285"/>
      <c r="B1352" s="285"/>
      <c r="C1352" s="285"/>
      <c r="D1352" s="23"/>
      <c r="E1352"/>
      <c r="F1352"/>
      <c r="G1352"/>
      <c r="H1352" s="280"/>
      <c r="I1352"/>
      <c r="J1352" s="574"/>
      <c r="K1352" s="419"/>
      <c r="L1352" s="280"/>
      <c r="M1352"/>
      <c r="N1352" s="280"/>
      <c r="O1352"/>
      <c r="P1352" s="280"/>
      <c r="S1352"/>
      <c r="T1352"/>
    </row>
    <row r="1353" spans="1:20" x14ac:dyDescent="0.45">
      <c r="A1353" s="285"/>
      <c r="B1353" s="285"/>
      <c r="C1353" s="285"/>
      <c r="D1353" s="23"/>
      <c r="E1353"/>
      <c r="F1353"/>
      <c r="G1353"/>
      <c r="H1353" s="280"/>
      <c r="I1353"/>
      <c r="J1353" s="574"/>
      <c r="K1353" s="419"/>
      <c r="L1353" s="280"/>
      <c r="M1353"/>
      <c r="N1353" s="280"/>
      <c r="O1353"/>
      <c r="P1353" s="280"/>
      <c r="S1353"/>
      <c r="T1353"/>
    </row>
    <row r="1354" spans="1:20" x14ac:dyDescent="0.45">
      <c r="A1354" s="285"/>
      <c r="B1354" s="285"/>
      <c r="C1354" s="285"/>
      <c r="D1354" s="23"/>
      <c r="E1354"/>
      <c r="F1354"/>
      <c r="G1354"/>
      <c r="H1354" s="280"/>
      <c r="I1354"/>
      <c r="J1354" s="574"/>
      <c r="K1354" s="419"/>
      <c r="L1354" s="280"/>
      <c r="M1354"/>
      <c r="N1354" s="280"/>
      <c r="O1354"/>
      <c r="P1354" s="280"/>
      <c r="S1354"/>
      <c r="T1354"/>
    </row>
    <row r="1355" spans="1:20" x14ac:dyDescent="0.45">
      <c r="A1355" s="285"/>
      <c r="B1355" s="285"/>
      <c r="C1355" s="285"/>
      <c r="D1355" s="23"/>
      <c r="E1355"/>
      <c r="F1355"/>
      <c r="G1355"/>
      <c r="H1355" s="280"/>
      <c r="I1355"/>
      <c r="J1355" s="574"/>
      <c r="K1355" s="419"/>
      <c r="L1355" s="280"/>
      <c r="M1355"/>
      <c r="N1355" s="280"/>
      <c r="O1355"/>
      <c r="P1355" s="280"/>
      <c r="S1355"/>
      <c r="T1355"/>
    </row>
    <row r="1356" spans="1:20" x14ac:dyDescent="0.45">
      <c r="A1356" s="285"/>
      <c r="B1356" s="285"/>
      <c r="C1356" s="285"/>
      <c r="D1356" s="23"/>
      <c r="E1356"/>
      <c r="F1356"/>
      <c r="G1356"/>
      <c r="H1356" s="280"/>
      <c r="I1356"/>
      <c r="J1356" s="574"/>
      <c r="K1356" s="419"/>
      <c r="L1356" s="280"/>
      <c r="M1356"/>
      <c r="N1356" s="280"/>
      <c r="O1356"/>
      <c r="P1356" s="280"/>
      <c r="S1356"/>
      <c r="T1356"/>
    </row>
    <row r="1357" spans="1:20" x14ac:dyDescent="0.45">
      <c r="A1357" s="285"/>
      <c r="B1357" s="285"/>
      <c r="C1357" s="285"/>
      <c r="D1357" s="23"/>
      <c r="E1357"/>
      <c r="F1357"/>
      <c r="G1357"/>
      <c r="H1357" s="280"/>
      <c r="I1357"/>
      <c r="J1357" s="574"/>
      <c r="K1357" s="419"/>
      <c r="L1357" s="280"/>
      <c r="M1357"/>
      <c r="N1357" s="280"/>
      <c r="O1357"/>
      <c r="P1357" s="280"/>
      <c r="S1357"/>
      <c r="T1357"/>
    </row>
    <row r="1358" spans="1:20" x14ac:dyDescent="0.45">
      <c r="A1358" s="285"/>
      <c r="B1358" s="285"/>
      <c r="C1358" s="285"/>
      <c r="D1358" s="23"/>
      <c r="E1358"/>
      <c r="F1358"/>
      <c r="G1358"/>
      <c r="H1358" s="280"/>
      <c r="I1358"/>
      <c r="J1358" s="574"/>
      <c r="K1358" s="419"/>
      <c r="L1358" s="280"/>
      <c r="M1358"/>
      <c r="N1358" s="280"/>
      <c r="O1358"/>
      <c r="P1358" s="280"/>
      <c r="S1358"/>
      <c r="T1358"/>
    </row>
    <row r="1359" spans="1:20" x14ac:dyDescent="0.45">
      <c r="A1359" s="285"/>
      <c r="B1359" s="285"/>
      <c r="C1359" s="285"/>
      <c r="D1359" s="23"/>
      <c r="E1359"/>
      <c r="F1359"/>
      <c r="G1359"/>
      <c r="H1359" s="280"/>
      <c r="I1359"/>
      <c r="J1359" s="574"/>
      <c r="K1359" s="419"/>
      <c r="L1359" s="280"/>
      <c r="M1359"/>
      <c r="N1359" s="280"/>
      <c r="O1359"/>
      <c r="P1359" s="280"/>
      <c r="S1359"/>
      <c r="T1359"/>
    </row>
    <row r="1360" spans="1:20" x14ac:dyDescent="0.45">
      <c r="A1360" s="285"/>
      <c r="B1360" s="285"/>
      <c r="C1360" s="285"/>
      <c r="D1360" s="23"/>
      <c r="E1360"/>
      <c r="F1360"/>
      <c r="G1360"/>
      <c r="H1360" s="280"/>
      <c r="I1360"/>
      <c r="J1360" s="574"/>
      <c r="K1360" s="419"/>
      <c r="L1360" s="280"/>
      <c r="M1360"/>
      <c r="N1360" s="280"/>
      <c r="O1360"/>
      <c r="P1360" s="280"/>
      <c r="S1360"/>
      <c r="T1360"/>
    </row>
    <row r="1361" spans="1:20" x14ac:dyDescent="0.45">
      <c r="A1361" s="285"/>
      <c r="B1361" s="285"/>
      <c r="C1361" s="285"/>
      <c r="D1361" s="23"/>
      <c r="E1361"/>
      <c r="F1361"/>
      <c r="G1361"/>
      <c r="H1361" s="280"/>
      <c r="I1361"/>
      <c r="J1361" s="574"/>
      <c r="K1361" s="419"/>
      <c r="L1361" s="280"/>
      <c r="M1361"/>
      <c r="N1361" s="280"/>
      <c r="O1361"/>
      <c r="P1361" s="280"/>
      <c r="S1361"/>
      <c r="T1361"/>
    </row>
    <row r="1362" spans="1:20" x14ac:dyDescent="0.45">
      <c r="A1362" s="285"/>
      <c r="B1362" s="285"/>
      <c r="C1362" s="285"/>
      <c r="D1362" s="23"/>
      <c r="E1362"/>
      <c r="F1362"/>
      <c r="G1362"/>
      <c r="H1362" s="280"/>
      <c r="I1362"/>
      <c r="J1362" s="574"/>
      <c r="K1362" s="419"/>
      <c r="L1362" s="280"/>
      <c r="M1362"/>
      <c r="N1362" s="280"/>
      <c r="O1362"/>
      <c r="P1362" s="280"/>
      <c r="S1362"/>
      <c r="T1362"/>
    </row>
    <row r="1363" spans="1:20" x14ac:dyDescent="0.45">
      <c r="A1363" s="285"/>
      <c r="B1363" s="285"/>
      <c r="C1363" s="285"/>
      <c r="D1363" s="23"/>
      <c r="E1363"/>
      <c r="F1363"/>
      <c r="G1363"/>
      <c r="H1363" s="280"/>
      <c r="I1363"/>
      <c r="J1363" s="574"/>
      <c r="K1363" s="419"/>
      <c r="L1363" s="280"/>
      <c r="M1363"/>
      <c r="N1363" s="280"/>
      <c r="O1363"/>
      <c r="P1363" s="280"/>
      <c r="S1363"/>
      <c r="T1363"/>
    </row>
    <row r="1364" spans="1:20" x14ac:dyDescent="0.45">
      <c r="A1364" s="285"/>
      <c r="B1364" s="285"/>
      <c r="C1364" s="285"/>
      <c r="D1364" s="23"/>
      <c r="E1364"/>
      <c r="F1364"/>
      <c r="G1364"/>
      <c r="H1364" s="280"/>
      <c r="I1364"/>
      <c r="J1364" s="574"/>
      <c r="K1364" s="419"/>
      <c r="L1364" s="280"/>
      <c r="M1364"/>
      <c r="N1364" s="280"/>
      <c r="O1364"/>
      <c r="P1364" s="280"/>
      <c r="S1364"/>
      <c r="T1364"/>
    </row>
    <row r="1365" spans="1:20" x14ac:dyDescent="0.45">
      <c r="A1365" s="285"/>
      <c r="B1365" s="285"/>
      <c r="C1365" s="285"/>
      <c r="D1365" s="23"/>
      <c r="E1365"/>
      <c r="F1365"/>
      <c r="G1365"/>
      <c r="H1365" s="280"/>
      <c r="I1365"/>
      <c r="J1365" s="574"/>
      <c r="K1365" s="419"/>
      <c r="L1365" s="280"/>
      <c r="M1365"/>
      <c r="N1365" s="280"/>
      <c r="O1365"/>
      <c r="P1365" s="280"/>
      <c r="S1365"/>
      <c r="T1365"/>
    </row>
    <row r="1366" spans="1:20" x14ac:dyDescent="0.45">
      <c r="A1366" s="285"/>
      <c r="B1366" s="285"/>
      <c r="C1366" s="285"/>
      <c r="D1366" s="23"/>
      <c r="E1366"/>
      <c r="F1366"/>
      <c r="G1366"/>
      <c r="H1366" s="280"/>
      <c r="I1366"/>
      <c r="J1366" s="574"/>
      <c r="K1366" s="419"/>
      <c r="L1366" s="280"/>
      <c r="M1366"/>
      <c r="N1366" s="280"/>
      <c r="O1366"/>
      <c r="P1366" s="280"/>
      <c r="S1366"/>
      <c r="T1366"/>
    </row>
    <row r="1367" spans="1:20" x14ac:dyDescent="0.45">
      <c r="A1367" s="285"/>
      <c r="B1367" s="285"/>
      <c r="C1367" s="285"/>
      <c r="D1367" s="23"/>
      <c r="E1367"/>
      <c r="F1367"/>
      <c r="G1367"/>
      <c r="H1367" s="280"/>
      <c r="I1367"/>
      <c r="J1367" s="574"/>
      <c r="K1367" s="419"/>
      <c r="L1367" s="280"/>
      <c r="M1367"/>
      <c r="N1367" s="280"/>
      <c r="O1367"/>
      <c r="P1367" s="280"/>
      <c r="S1367"/>
      <c r="T1367"/>
    </row>
    <row r="1368" spans="1:20" x14ac:dyDescent="0.45">
      <c r="A1368" s="285"/>
      <c r="B1368" s="285"/>
      <c r="C1368" s="285"/>
      <c r="D1368" s="23"/>
      <c r="E1368"/>
      <c r="F1368"/>
      <c r="G1368"/>
      <c r="H1368" s="280"/>
      <c r="I1368"/>
      <c r="J1368" s="574"/>
      <c r="K1368" s="419"/>
      <c r="L1368" s="280"/>
      <c r="M1368"/>
      <c r="N1368" s="280"/>
      <c r="O1368"/>
      <c r="P1368" s="280"/>
      <c r="S1368"/>
      <c r="T1368"/>
    </row>
    <row r="1369" spans="1:20" x14ac:dyDescent="0.45">
      <c r="A1369" s="285"/>
      <c r="B1369" s="285"/>
      <c r="C1369" s="285"/>
      <c r="D1369" s="23"/>
      <c r="E1369"/>
      <c r="F1369"/>
      <c r="G1369"/>
      <c r="H1369" s="280"/>
      <c r="I1369"/>
      <c r="J1369" s="574"/>
      <c r="K1369" s="419"/>
      <c r="L1369" s="280"/>
      <c r="M1369"/>
      <c r="N1369" s="280"/>
      <c r="O1369"/>
      <c r="P1369" s="280"/>
      <c r="S1369"/>
      <c r="T1369"/>
    </row>
    <row r="1370" spans="1:20" x14ac:dyDescent="0.45">
      <c r="A1370" s="285"/>
      <c r="B1370" s="285"/>
      <c r="C1370" s="285"/>
      <c r="D1370" s="23"/>
      <c r="E1370"/>
      <c r="F1370"/>
      <c r="G1370"/>
      <c r="H1370" s="280"/>
      <c r="I1370"/>
      <c r="J1370" s="574"/>
      <c r="K1370" s="419"/>
      <c r="L1370" s="280"/>
      <c r="M1370"/>
      <c r="N1370" s="280"/>
      <c r="O1370"/>
      <c r="P1370" s="280"/>
      <c r="S1370"/>
      <c r="T1370"/>
    </row>
    <row r="1371" spans="1:20" x14ac:dyDescent="0.45">
      <c r="A1371" s="285"/>
      <c r="B1371" s="285"/>
      <c r="C1371" s="285"/>
      <c r="D1371" s="23"/>
      <c r="E1371"/>
      <c r="F1371"/>
      <c r="G1371"/>
      <c r="H1371" s="280"/>
      <c r="I1371"/>
      <c r="J1371" s="574"/>
      <c r="K1371" s="419"/>
      <c r="L1371" s="280"/>
      <c r="M1371"/>
      <c r="N1371" s="280"/>
      <c r="O1371"/>
      <c r="P1371" s="280"/>
      <c r="S1371"/>
      <c r="T1371"/>
    </row>
    <row r="1372" spans="1:20" x14ac:dyDescent="0.45">
      <c r="A1372" s="285"/>
      <c r="B1372" s="285"/>
      <c r="C1372" s="285"/>
      <c r="D1372" s="23"/>
      <c r="E1372"/>
      <c r="F1372"/>
      <c r="G1372"/>
      <c r="H1372" s="280"/>
      <c r="I1372"/>
      <c r="J1372" s="574"/>
      <c r="K1372" s="419"/>
      <c r="L1372" s="280"/>
      <c r="M1372"/>
      <c r="N1372" s="280"/>
      <c r="O1372"/>
      <c r="P1372" s="280"/>
      <c r="S1372"/>
      <c r="T1372"/>
    </row>
    <row r="1373" spans="1:20" x14ac:dyDescent="0.45">
      <c r="A1373" s="285"/>
      <c r="B1373" s="285"/>
      <c r="C1373" s="285"/>
      <c r="D1373" s="23"/>
      <c r="E1373"/>
      <c r="F1373"/>
      <c r="G1373"/>
      <c r="H1373" s="280"/>
      <c r="I1373"/>
      <c r="J1373" s="574"/>
      <c r="K1373" s="419"/>
      <c r="L1373" s="280"/>
      <c r="M1373"/>
      <c r="N1373" s="280"/>
      <c r="O1373"/>
      <c r="P1373" s="280"/>
      <c r="S1373"/>
      <c r="T1373"/>
    </row>
    <row r="1374" spans="1:20" x14ac:dyDescent="0.45">
      <c r="A1374" s="285"/>
      <c r="B1374" s="285"/>
      <c r="C1374" s="285"/>
      <c r="D1374" s="23"/>
      <c r="E1374"/>
      <c r="F1374"/>
      <c r="G1374"/>
      <c r="H1374" s="280"/>
      <c r="I1374"/>
      <c r="J1374" s="574"/>
      <c r="K1374" s="419"/>
      <c r="L1374" s="280"/>
      <c r="M1374"/>
      <c r="N1374" s="280"/>
      <c r="O1374"/>
      <c r="P1374" s="280"/>
      <c r="S1374"/>
      <c r="T1374"/>
    </row>
    <row r="1375" spans="1:20" x14ac:dyDescent="0.45">
      <c r="A1375" s="285"/>
      <c r="B1375" s="285"/>
      <c r="C1375" s="285"/>
      <c r="D1375" s="23"/>
      <c r="E1375"/>
      <c r="F1375"/>
      <c r="G1375"/>
      <c r="H1375" s="280"/>
      <c r="I1375"/>
      <c r="J1375" s="574"/>
      <c r="K1375" s="419"/>
      <c r="L1375" s="280"/>
      <c r="M1375"/>
      <c r="N1375" s="280"/>
      <c r="O1375"/>
      <c r="P1375" s="280"/>
      <c r="S1375"/>
      <c r="T1375"/>
    </row>
    <row r="1376" spans="1:20" x14ac:dyDescent="0.45">
      <c r="A1376" s="285"/>
      <c r="B1376" s="285"/>
      <c r="C1376" s="285"/>
      <c r="D1376" s="23"/>
      <c r="E1376"/>
      <c r="F1376"/>
      <c r="G1376"/>
      <c r="H1376" s="280"/>
      <c r="I1376"/>
      <c r="J1376" s="574"/>
      <c r="K1376" s="419"/>
      <c r="L1376" s="280"/>
      <c r="M1376"/>
      <c r="N1376" s="280"/>
      <c r="O1376"/>
      <c r="P1376" s="280"/>
      <c r="S1376"/>
      <c r="T1376"/>
    </row>
    <row r="1377" spans="1:20" x14ac:dyDescent="0.45">
      <c r="A1377" s="285"/>
      <c r="B1377" s="285"/>
      <c r="C1377" s="285"/>
      <c r="D1377" s="23"/>
      <c r="E1377"/>
      <c r="F1377"/>
      <c r="G1377"/>
      <c r="H1377" s="280"/>
      <c r="I1377"/>
      <c r="J1377" s="574"/>
      <c r="K1377" s="419"/>
      <c r="L1377" s="280"/>
      <c r="M1377"/>
      <c r="N1377" s="280"/>
      <c r="O1377"/>
      <c r="P1377" s="280"/>
      <c r="S1377"/>
      <c r="T1377"/>
    </row>
    <row r="1378" spans="1:20" x14ac:dyDescent="0.45">
      <c r="A1378" s="285"/>
      <c r="B1378" s="285"/>
      <c r="C1378" s="285"/>
      <c r="D1378" s="23"/>
      <c r="E1378"/>
      <c r="F1378"/>
      <c r="G1378"/>
      <c r="H1378" s="280"/>
      <c r="I1378"/>
      <c r="J1378" s="574"/>
      <c r="K1378" s="419"/>
      <c r="L1378" s="280"/>
      <c r="M1378"/>
      <c r="N1378" s="280"/>
      <c r="O1378"/>
      <c r="P1378" s="280"/>
      <c r="S1378"/>
      <c r="T1378"/>
    </row>
    <row r="1379" spans="1:20" x14ac:dyDescent="0.45">
      <c r="A1379" s="285"/>
      <c r="B1379" s="285"/>
      <c r="C1379" s="285"/>
      <c r="D1379" s="23"/>
      <c r="E1379"/>
      <c r="F1379"/>
      <c r="G1379"/>
      <c r="H1379" s="280"/>
      <c r="I1379"/>
      <c r="J1379" s="574"/>
      <c r="K1379" s="419"/>
      <c r="L1379" s="280"/>
      <c r="M1379"/>
      <c r="N1379" s="280"/>
      <c r="O1379"/>
      <c r="P1379" s="280"/>
      <c r="S1379"/>
      <c r="T1379"/>
    </row>
    <row r="1380" spans="1:20" x14ac:dyDescent="0.45">
      <c r="A1380" s="285"/>
      <c r="B1380" s="285"/>
      <c r="C1380" s="285"/>
      <c r="D1380" s="23"/>
      <c r="E1380"/>
      <c r="F1380"/>
      <c r="G1380"/>
      <c r="H1380" s="280"/>
      <c r="I1380"/>
      <c r="J1380" s="574"/>
      <c r="K1380" s="419"/>
      <c r="L1380" s="280"/>
      <c r="M1380"/>
      <c r="N1380" s="280"/>
      <c r="O1380"/>
      <c r="P1380" s="280"/>
      <c r="S1380"/>
      <c r="T1380"/>
    </row>
    <row r="1381" spans="1:20" x14ac:dyDescent="0.45">
      <c r="A1381" s="285"/>
      <c r="B1381" s="285"/>
      <c r="C1381" s="285"/>
      <c r="D1381" s="23"/>
      <c r="E1381"/>
      <c r="F1381"/>
      <c r="G1381"/>
      <c r="H1381" s="280"/>
      <c r="I1381"/>
      <c r="J1381" s="574"/>
      <c r="K1381" s="419"/>
      <c r="L1381" s="280"/>
      <c r="M1381"/>
      <c r="N1381" s="280"/>
      <c r="O1381"/>
      <c r="P1381" s="280"/>
      <c r="S1381"/>
      <c r="T1381"/>
    </row>
    <row r="1382" spans="1:20" x14ac:dyDescent="0.45">
      <c r="A1382" s="285"/>
      <c r="B1382" s="285"/>
      <c r="C1382" s="285"/>
      <c r="D1382" s="23"/>
      <c r="E1382"/>
      <c r="F1382"/>
      <c r="G1382"/>
      <c r="H1382" s="280"/>
      <c r="I1382"/>
      <c r="J1382" s="574"/>
      <c r="K1382" s="419"/>
      <c r="L1382" s="280"/>
      <c r="M1382"/>
      <c r="N1382" s="280"/>
      <c r="O1382"/>
      <c r="P1382" s="280"/>
      <c r="S1382"/>
      <c r="T1382"/>
    </row>
    <row r="1383" spans="1:20" x14ac:dyDescent="0.45">
      <c r="A1383" s="285"/>
      <c r="B1383" s="285"/>
      <c r="C1383" s="285"/>
      <c r="D1383" s="23"/>
      <c r="E1383"/>
      <c r="F1383"/>
      <c r="G1383"/>
      <c r="H1383" s="280"/>
      <c r="I1383"/>
      <c r="J1383" s="574"/>
      <c r="K1383" s="419"/>
      <c r="L1383" s="280"/>
      <c r="M1383"/>
      <c r="N1383" s="280"/>
      <c r="O1383"/>
      <c r="P1383" s="280"/>
      <c r="S1383"/>
      <c r="T1383"/>
    </row>
    <row r="1384" spans="1:20" x14ac:dyDescent="0.45">
      <c r="A1384" s="285"/>
      <c r="B1384" s="285"/>
      <c r="C1384" s="285"/>
      <c r="D1384" s="23"/>
      <c r="E1384"/>
      <c r="F1384"/>
      <c r="G1384"/>
      <c r="H1384" s="280"/>
      <c r="I1384"/>
      <c r="J1384" s="574"/>
      <c r="K1384" s="419"/>
      <c r="L1384" s="280"/>
      <c r="M1384"/>
      <c r="N1384" s="280"/>
      <c r="O1384"/>
      <c r="P1384" s="280"/>
      <c r="S1384"/>
      <c r="T1384"/>
    </row>
    <row r="1385" spans="1:20" x14ac:dyDescent="0.45">
      <c r="A1385" s="285"/>
      <c r="B1385" s="285"/>
      <c r="C1385" s="285"/>
      <c r="D1385" s="23"/>
      <c r="E1385"/>
      <c r="F1385"/>
      <c r="G1385"/>
      <c r="H1385" s="280"/>
      <c r="I1385"/>
      <c r="J1385" s="574"/>
      <c r="K1385" s="419"/>
      <c r="L1385" s="280"/>
      <c r="M1385"/>
      <c r="N1385" s="280"/>
      <c r="O1385"/>
      <c r="P1385" s="280"/>
      <c r="S1385"/>
      <c r="T1385"/>
    </row>
    <row r="1386" spans="1:20" x14ac:dyDescent="0.45">
      <c r="A1386" s="285"/>
      <c r="B1386" s="285"/>
      <c r="C1386" s="285"/>
      <c r="D1386" s="23"/>
      <c r="E1386"/>
      <c r="F1386"/>
      <c r="G1386"/>
      <c r="H1386" s="280"/>
      <c r="I1386"/>
      <c r="J1386" s="574"/>
      <c r="K1386" s="419"/>
      <c r="L1386" s="280"/>
      <c r="M1386"/>
      <c r="N1386" s="280"/>
      <c r="O1386"/>
      <c r="P1386" s="280"/>
      <c r="S1386"/>
      <c r="T1386"/>
    </row>
    <row r="1387" spans="1:20" x14ac:dyDescent="0.45">
      <c r="A1387" s="285"/>
      <c r="B1387" s="285"/>
      <c r="C1387" s="285"/>
      <c r="D1387" s="23"/>
      <c r="E1387"/>
      <c r="F1387"/>
      <c r="G1387"/>
      <c r="H1387" s="280"/>
      <c r="I1387"/>
      <c r="J1387" s="574"/>
      <c r="K1387" s="419"/>
      <c r="L1387" s="280"/>
      <c r="M1387"/>
      <c r="N1387" s="280"/>
      <c r="O1387"/>
      <c r="P1387" s="280"/>
      <c r="S1387"/>
      <c r="T1387"/>
    </row>
    <row r="1388" spans="1:20" x14ac:dyDescent="0.45">
      <c r="A1388" s="285"/>
      <c r="B1388" s="285"/>
      <c r="C1388" s="285"/>
      <c r="D1388" s="23"/>
      <c r="E1388"/>
      <c r="F1388"/>
      <c r="G1388"/>
      <c r="H1388" s="280"/>
      <c r="I1388"/>
      <c r="J1388" s="574"/>
      <c r="K1388" s="419"/>
      <c r="L1388" s="280"/>
      <c r="M1388"/>
      <c r="N1388" s="280"/>
      <c r="O1388"/>
      <c r="P1388" s="280"/>
      <c r="S1388"/>
      <c r="T1388"/>
    </row>
    <row r="1389" spans="1:20" x14ac:dyDescent="0.45">
      <c r="A1389" s="285"/>
      <c r="B1389" s="285"/>
      <c r="C1389" s="285"/>
      <c r="D1389" s="23"/>
      <c r="E1389"/>
      <c r="F1389"/>
      <c r="G1389"/>
      <c r="H1389" s="280"/>
      <c r="I1389"/>
      <c r="J1389" s="574"/>
      <c r="K1389" s="419"/>
      <c r="L1389" s="280"/>
      <c r="M1389"/>
      <c r="N1389" s="280"/>
      <c r="O1389"/>
      <c r="P1389" s="280"/>
      <c r="S1389"/>
      <c r="T1389"/>
    </row>
    <row r="1390" spans="1:20" x14ac:dyDescent="0.45">
      <c r="A1390" s="285"/>
      <c r="B1390" s="285"/>
      <c r="C1390" s="285"/>
      <c r="D1390" s="23"/>
      <c r="E1390"/>
      <c r="F1390"/>
      <c r="G1390"/>
      <c r="H1390" s="280"/>
      <c r="I1390"/>
      <c r="J1390" s="574"/>
      <c r="K1390" s="419"/>
      <c r="L1390" s="280"/>
      <c r="M1390"/>
      <c r="N1390" s="280"/>
      <c r="O1390"/>
      <c r="P1390" s="280"/>
      <c r="S1390"/>
      <c r="T1390"/>
    </row>
    <row r="1391" spans="1:20" x14ac:dyDescent="0.45">
      <c r="A1391" s="285"/>
      <c r="B1391" s="285"/>
      <c r="C1391" s="285"/>
      <c r="D1391" s="23"/>
      <c r="E1391"/>
      <c r="F1391"/>
      <c r="G1391"/>
      <c r="H1391" s="280"/>
      <c r="I1391"/>
      <c r="J1391" s="574"/>
      <c r="K1391" s="419"/>
      <c r="L1391" s="280"/>
      <c r="M1391"/>
      <c r="N1391" s="280"/>
      <c r="O1391"/>
      <c r="P1391" s="280"/>
      <c r="S1391"/>
      <c r="T1391"/>
    </row>
    <row r="1392" spans="1:20" x14ac:dyDescent="0.45">
      <c r="A1392" s="285"/>
      <c r="B1392" s="285"/>
      <c r="C1392" s="285"/>
      <c r="D1392" s="23"/>
      <c r="E1392"/>
      <c r="F1392"/>
      <c r="G1392"/>
      <c r="H1392" s="280"/>
      <c r="I1392"/>
      <c r="J1392" s="574"/>
      <c r="K1392" s="419"/>
      <c r="L1392" s="280"/>
      <c r="M1392"/>
      <c r="N1392" s="280"/>
      <c r="O1392"/>
      <c r="P1392" s="280"/>
      <c r="S1392"/>
      <c r="T1392"/>
    </row>
    <row r="1393" spans="1:20" x14ac:dyDescent="0.45">
      <c r="A1393" s="285"/>
      <c r="B1393" s="285"/>
      <c r="C1393" s="285"/>
      <c r="D1393" s="23"/>
      <c r="E1393"/>
      <c r="F1393"/>
      <c r="G1393"/>
      <c r="H1393" s="280"/>
      <c r="I1393"/>
      <c r="J1393" s="574"/>
      <c r="K1393" s="419"/>
      <c r="L1393" s="280"/>
      <c r="M1393"/>
      <c r="N1393" s="280"/>
      <c r="O1393"/>
      <c r="P1393" s="280"/>
      <c r="S1393"/>
      <c r="T1393"/>
    </row>
    <row r="1394" spans="1:20" x14ac:dyDescent="0.45">
      <c r="A1394" s="285"/>
      <c r="B1394" s="285"/>
      <c r="C1394" s="285"/>
      <c r="D1394" s="23"/>
      <c r="E1394"/>
      <c r="F1394"/>
      <c r="G1394"/>
      <c r="H1394" s="280"/>
      <c r="I1394"/>
      <c r="J1394" s="574"/>
      <c r="K1394" s="419"/>
      <c r="L1394" s="280"/>
      <c r="M1394"/>
      <c r="N1394" s="280"/>
      <c r="O1394"/>
      <c r="P1394" s="280"/>
      <c r="S1394"/>
      <c r="T1394"/>
    </row>
    <row r="1395" spans="1:20" x14ac:dyDescent="0.45">
      <c r="A1395" s="285"/>
      <c r="B1395" s="285"/>
      <c r="C1395" s="285"/>
      <c r="D1395" s="23"/>
      <c r="E1395"/>
      <c r="F1395"/>
      <c r="G1395"/>
      <c r="H1395" s="280"/>
      <c r="I1395"/>
      <c r="J1395" s="574"/>
      <c r="K1395" s="419"/>
      <c r="L1395" s="280"/>
      <c r="M1395"/>
      <c r="N1395" s="280"/>
      <c r="O1395"/>
      <c r="P1395" s="280"/>
      <c r="S1395"/>
      <c r="T1395"/>
    </row>
    <row r="1396" spans="1:20" x14ac:dyDescent="0.45">
      <c r="A1396" s="285"/>
      <c r="B1396" s="285"/>
      <c r="C1396" s="285"/>
      <c r="D1396" s="23"/>
      <c r="E1396"/>
      <c r="F1396"/>
      <c r="G1396"/>
      <c r="H1396" s="280"/>
      <c r="I1396"/>
      <c r="J1396" s="574"/>
      <c r="K1396" s="419"/>
      <c r="L1396" s="280"/>
      <c r="M1396"/>
      <c r="N1396" s="280"/>
      <c r="O1396"/>
      <c r="P1396" s="280"/>
      <c r="S1396"/>
      <c r="T1396"/>
    </row>
    <row r="1397" spans="1:20" x14ac:dyDescent="0.45">
      <c r="A1397" s="285"/>
      <c r="B1397" s="285"/>
      <c r="C1397" s="285"/>
      <c r="D1397" s="23"/>
      <c r="E1397"/>
      <c r="F1397"/>
      <c r="G1397"/>
      <c r="H1397" s="280"/>
      <c r="I1397"/>
      <c r="J1397" s="574"/>
      <c r="K1397" s="419"/>
      <c r="L1397" s="280"/>
      <c r="M1397"/>
      <c r="N1397" s="280"/>
      <c r="O1397"/>
      <c r="P1397" s="280"/>
      <c r="S1397"/>
      <c r="T1397"/>
    </row>
    <row r="1398" spans="1:20" x14ac:dyDescent="0.45">
      <c r="A1398" s="285"/>
      <c r="B1398" s="285"/>
      <c r="C1398" s="285"/>
      <c r="D1398" s="23"/>
      <c r="E1398"/>
      <c r="F1398"/>
      <c r="G1398"/>
      <c r="H1398" s="280"/>
      <c r="I1398"/>
      <c r="J1398" s="574"/>
      <c r="K1398" s="419"/>
      <c r="L1398" s="280"/>
      <c r="M1398"/>
      <c r="N1398" s="280"/>
      <c r="O1398"/>
      <c r="P1398" s="280"/>
      <c r="S1398"/>
      <c r="T1398"/>
    </row>
    <row r="1399" spans="1:20" x14ac:dyDescent="0.45">
      <c r="A1399" s="285"/>
      <c r="B1399" s="285"/>
      <c r="C1399" s="285"/>
      <c r="D1399" s="23"/>
      <c r="E1399"/>
      <c r="F1399"/>
      <c r="G1399"/>
      <c r="H1399" s="280"/>
      <c r="I1399"/>
      <c r="J1399" s="574"/>
      <c r="K1399" s="419"/>
      <c r="L1399" s="280"/>
      <c r="M1399"/>
      <c r="N1399" s="280"/>
      <c r="O1399"/>
      <c r="P1399" s="280"/>
      <c r="S1399"/>
      <c r="T1399"/>
    </row>
    <row r="1400" spans="1:20" x14ac:dyDescent="0.45">
      <c r="A1400" s="285"/>
      <c r="B1400" s="285"/>
      <c r="C1400" s="285"/>
      <c r="D1400" s="23"/>
      <c r="E1400"/>
      <c r="F1400"/>
      <c r="G1400"/>
      <c r="H1400" s="280"/>
      <c r="I1400"/>
      <c r="J1400" s="574"/>
      <c r="K1400" s="419"/>
      <c r="L1400" s="280"/>
      <c r="M1400"/>
      <c r="N1400" s="280"/>
      <c r="O1400"/>
      <c r="P1400" s="280"/>
      <c r="S1400"/>
      <c r="T1400"/>
    </row>
    <row r="1401" spans="1:20" x14ac:dyDescent="0.45">
      <c r="A1401" s="285"/>
      <c r="B1401" s="285"/>
      <c r="C1401" s="285"/>
      <c r="D1401" s="23"/>
      <c r="E1401"/>
      <c r="F1401"/>
      <c r="G1401"/>
      <c r="H1401" s="280"/>
      <c r="I1401"/>
      <c r="J1401" s="574"/>
      <c r="K1401" s="419"/>
      <c r="L1401" s="280"/>
      <c r="M1401"/>
      <c r="N1401" s="280"/>
      <c r="O1401"/>
      <c r="P1401" s="280"/>
      <c r="S1401"/>
      <c r="T1401"/>
    </row>
    <row r="1402" spans="1:20" x14ac:dyDescent="0.45">
      <c r="A1402" s="285"/>
      <c r="B1402" s="285"/>
      <c r="C1402" s="285"/>
      <c r="D1402" s="23"/>
      <c r="E1402"/>
      <c r="F1402"/>
      <c r="G1402"/>
      <c r="H1402" s="280"/>
      <c r="I1402"/>
      <c r="J1402" s="574"/>
      <c r="K1402" s="419"/>
      <c r="L1402" s="280"/>
      <c r="M1402"/>
      <c r="N1402" s="280"/>
      <c r="O1402"/>
      <c r="P1402" s="280"/>
      <c r="S1402"/>
      <c r="T1402"/>
    </row>
    <row r="1403" spans="1:20" x14ac:dyDescent="0.45">
      <c r="A1403" s="285"/>
      <c r="B1403" s="285"/>
      <c r="C1403" s="285"/>
      <c r="D1403" s="23"/>
      <c r="E1403"/>
      <c r="F1403"/>
      <c r="G1403"/>
      <c r="H1403" s="280"/>
      <c r="I1403"/>
      <c r="J1403" s="574"/>
      <c r="K1403" s="419"/>
      <c r="L1403" s="280"/>
      <c r="M1403"/>
      <c r="N1403" s="280"/>
      <c r="O1403"/>
      <c r="P1403" s="280"/>
      <c r="S1403"/>
      <c r="T1403"/>
    </row>
    <row r="1404" spans="1:20" x14ac:dyDescent="0.45">
      <c r="A1404" s="285"/>
      <c r="B1404" s="285"/>
      <c r="C1404" s="285"/>
      <c r="D1404" s="23"/>
      <c r="E1404"/>
      <c r="F1404"/>
      <c r="G1404"/>
      <c r="H1404" s="280"/>
      <c r="I1404"/>
      <c r="J1404" s="574"/>
      <c r="K1404" s="419"/>
      <c r="L1404" s="280"/>
      <c r="M1404"/>
      <c r="N1404" s="280"/>
      <c r="O1404"/>
      <c r="P1404" s="280"/>
      <c r="S1404"/>
      <c r="T1404"/>
    </row>
    <row r="1405" spans="1:20" x14ac:dyDescent="0.45">
      <c r="A1405" s="285"/>
      <c r="B1405" s="285"/>
      <c r="C1405" s="285"/>
      <c r="D1405" s="23"/>
      <c r="E1405"/>
      <c r="F1405"/>
      <c r="G1405"/>
      <c r="H1405" s="280"/>
      <c r="I1405"/>
      <c r="J1405" s="574"/>
      <c r="K1405" s="419"/>
      <c r="L1405" s="280"/>
      <c r="M1405"/>
      <c r="N1405" s="280"/>
      <c r="O1405"/>
      <c r="P1405" s="280"/>
      <c r="S1405"/>
      <c r="T1405"/>
    </row>
    <row r="1406" spans="1:20" x14ac:dyDescent="0.45">
      <c r="A1406" s="285"/>
      <c r="B1406" s="285"/>
      <c r="C1406" s="285"/>
      <c r="D1406" s="23"/>
      <c r="E1406"/>
      <c r="F1406"/>
      <c r="G1406"/>
      <c r="H1406" s="280"/>
      <c r="I1406"/>
      <c r="J1406" s="574"/>
      <c r="K1406" s="419"/>
      <c r="L1406" s="280"/>
      <c r="M1406"/>
      <c r="N1406" s="280"/>
      <c r="O1406"/>
      <c r="P1406" s="280"/>
      <c r="S1406"/>
      <c r="T1406"/>
    </row>
    <row r="1407" spans="1:20" x14ac:dyDescent="0.45">
      <c r="A1407" s="285"/>
      <c r="B1407" s="285"/>
      <c r="C1407" s="285"/>
      <c r="D1407" s="23"/>
      <c r="E1407"/>
      <c r="F1407"/>
      <c r="G1407"/>
      <c r="H1407" s="280"/>
      <c r="I1407"/>
      <c r="J1407" s="574"/>
      <c r="K1407" s="419"/>
      <c r="L1407" s="280"/>
      <c r="M1407"/>
      <c r="N1407" s="280"/>
      <c r="O1407"/>
      <c r="P1407" s="280"/>
      <c r="S1407"/>
      <c r="T1407"/>
    </row>
    <row r="1408" spans="1:20" x14ac:dyDescent="0.45">
      <c r="A1408" s="285"/>
      <c r="B1408" s="285"/>
      <c r="C1408" s="285"/>
      <c r="D1408" s="23"/>
      <c r="E1408"/>
      <c r="F1408"/>
      <c r="G1408"/>
      <c r="H1408" s="280"/>
      <c r="I1408"/>
      <c r="J1408" s="574"/>
      <c r="K1408" s="419"/>
      <c r="L1408" s="280"/>
      <c r="M1408"/>
      <c r="N1408" s="280"/>
      <c r="O1408"/>
      <c r="P1408" s="280"/>
      <c r="S1408"/>
      <c r="T1408"/>
    </row>
    <row r="1409" spans="1:20" x14ac:dyDescent="0.45">
      <c r="A1409" s="285"/>
      <c r="B1409" s="285"/>
      <c r="C1409" s="285"/>
      <c r="D1409" s="23"/>
      <c r="E1409"/>
      <c r="F1409"/>
      <c r="G1409"/>
      <c r="H1409" s="280"/>
      <c r="I1409"/>
      <c r="J1409" s="574"/>
      <c r="K1409" s="419"/>
      <c r="L1409" s="280"/>
      <c r="M1409"/>
      <c r="N1409" s="280"/>
      <c r="O1409"/>
      <c r="P1409" s="280"/>
      <c r="S1409"/>
      <c r="T1409"/>
    </row>
    <row r="1410" spans="1:20" x14ac:dyDescent="0.45">
      <c r="A1410" s="285"/>
      <c r="B1410" s="285"/>
      <c r="C1410" s="285"/>
      <c r="D1410" s="23"/>
      <c r="E1410"/>
      <c r="F1410"/>
      <c r="G1410"/>
      <c r="H1410" s="280"/>
      <c r="I1410"/>
      <c r="J1410" s="574"/>
      <c r="K1410" s="419"/>
      <c r="L1410" s="280"/>
      <c r="M1410"/>
      <c r="N1410" s="280"/>
      <c r="O1410"/>
      <c r="P1410" s="280"/>
      <c r="S1410"/>
      <c r="T1410"/>
    </row>
    <row r="1411" spans="1:20" x14ac:dyDescent="0.45">
      <c r="A1411" s="285"/>
      <c r="B1411" s="285"/>
      <c r="C1411" s="285"/>
      <c r="D1411" s="23"/>
      <c r="E1411"/>
      <c r="F1411"/>
      <c r="G1411"/>
      <c r="H1411" s="280"/>
      <c r="I1411"/>
      <c r="J1411" s="574"/>
      <c r="K1411" s="419"/>
      <c r="L1411" s="280"/>
      <c r="M1411"/>
      <c r="N1411" s="280"/>
      <c r="O1411"/>
      <c r="P1411" s="280"/>
      <c r="S1411"/>
      <c r="T1411"/>
    </row>
    <row r="1412" spans="1:20" x14ac:dyDescent="0.45">
      <c r="A1412" s="285"/>
      <c r="B1412" s="285"/>
      <c r="C1412" s="285"/>
      <c r="D1412" s="23"/>
      <c r="E1412"/>
      <c r="F1412"/>
      <c r="G1412"/>
      <c r="H1412" s="280"/>
      <c r="I1412"/>
      <c r="J1412" s="574"/>
      <c r="K1412" s="419"/>
      <c r="L1412" s="280"/>
      <c r="M1412"/>
      <c r="N1412" s="280"/>
      <c r="O1412"/>
      <c r="P1412" s="280"/>
      <c r="S1412"/>
      <c r="T1412"/>
    </row>
    <row r="1413" spans="1:20" x14ac:dyDescent="0.45">
      <c r="A1413" s="285"/>
      <c r="B1413" s="285"/>
      <c r="C1413" s="285"/>
      <c r="D1413" s="23"/>
      <c r="E1413"/>
      <c r="F1413"/>
      <c r="G1413"/>
      <c r="H1413" s="280"/>
      <c r="I1413"/>
      <c r="J1413" s="574"/>
      <c r="K1413" s="419"/>
      <c r="L1413" s="280"/>
      <c r="M1413"/>
      <c r="N1413" s="280"/>
      <c r="O1413"/>
      <c r="P1413" s="280"/>
      <c r="S1413"/>
      <c r="T1413"/>
    </row>
    <row r="1414" spans="1:20" x14ac:dyDescent="0.45">
      <c r="A1414" s="285"/>
      <c r="B1414" s="285"/>
      <c r="C1414" s="285"/>
      <c r="D1414" s="23"/>
      <c r="E1414"/>
      <c r="F1414"/>
      <c r="G1414"/>
      <c r="H1414" s="280"/>
      <c r="I1414"/>
      <c r="J1414" s="574"/>
      <c r="K1414" s="419"/>
      <c r="L1414" s="280"/>
      <c r="M1414"/>
      <c r="N1414" s="280"/>
      <c r="O1414"/>
      <c r="P1414" s="280"/>
      <c r="S1414"/>
      <c r="T1414"/>
    </row>
    <row r="1415" spans="1:20" x14ac:dyDescent="0.45">
      <c r="A1415" s="285"/>
      <c r="B1415" s="285"/>
      <c r="C1415" s="285"/>
      <c r="D1415" s="23"/>
      <c r="E1415"/>
      <c r="F1415"/>
      <c r="G1415"/>
      <c r="H1415" s="280"/>
      <c r="I1415"/>
      <c r="J1415" s="574"/>
      <c r="K1415" s="419"/>
      <c r="L1415" s="280"/>
      <c r="M1415"/>
      <c r="N1415" s="280"/>
      <c r="O1415"/>
      <c r="P1415" s="280"/>
      <c r="S1415"/>
      <c r="T1415"/>
    </row>
    <row r="1416" spans="1:20" x14ac:dyDescent="0.45">
      <c r="A1416" s="285"/>
      <c r="B1416" s="285"/>
      <c r="C1416" s="285"/>
      <c r="D1416" s="23"/>
      <c r="E1416"/>
      <c r="F1416"/>
      <c r="G1416"/>
      <c r="H1416" s="280"/>
      <c r="I1416"/>
      <c r="J1416" s="574"/>
      <c r="K1416" s="419"/>
      <c r="L1416" s="280"/>
      <c r="M1416"/>
      <c r="N1416" s="280"/>
      <c r="O1416"/>
      <c r="P1416" s="280"/>
      <c r="S1416"/>
      <c r="T1416"/>
    </row>
    <row r="1417" spans="1:20" x14ac:dyDescent="0.45">
      <c r="A1417" s="285"/>
      <c r="B1417" s="285"/>
      <c r="C1417" s="285"/>
      <c r="D1417" s="23"/>
      <c r="E1417"/>
      <c r="F1417"/>
      <c r="G1417"/>
      <c r="H1417" s="280"/>
      <c r="I1417"/>
      <c r="J1417" s="574"/>
      <c r="K1417" s="419"/>
      <c r="L1417" s="280"/>
      <c r="M1417"/>
      <c r="N1417" s="280"/>
      <c r="O1417"/>
      <c r="P1417" s="280"/>
      <c r="S1417"/>
      <c r="T1417"/>
    </row>
    <row r="1418" spans="1:20" x14ac:dyDescent="0.45">
      <c r="A1418" s="285"/>
      <c r="B1418" s="285"/>
      <c r="C1418" s="285"/>
      <c r="D1418" s="23"/>
      <c r="E1418"/>
      <c r="F1418"/>
      <c r="G1418"/>
      <c r="H1418" s="280"/>
      <c r="I1418"/>
      <c r="J1418" s="574"/>
      <c r="K1418" s="419"/>
      <c r="L1418" s="280"/>
      <c r="M1418"/>
      <c r="N1418" s="280"/>
      <c r="O1418"/>
      <c r="P1418" s="280"/>
      <c r="S1418"/>
      <c r="T1418"/>
    </row>
    <row r="1419" spans="1:20" x14ac:dyDescent="0.45">
      <c r="A1419" s="285"/>
      <c r="B1419" s="285"/>
      <c r="C1419" s="285"/>
      <c r="D1419" s="23"/>
      <c r="E1419"/>
      <c r="F1419"/>
      <c r="G1419"/>
      <c r="H1419" s="280"/>
      <c r="I1419"/>
      <c r="J1419" s="574"/>
      <c r="K1419" s="419"/>
      <c r="L1419" s="280"/>
      <c r="M1419"/>
      <c r="N1419" s="280"/>
      <c r="O1419"/>
      <c r="P1419" s="280"/>
      <c r="S1419"/>
      <c r="T1419"/>
    </row>
    <row r="1420" spans="1:20" x14ac:dyDescent="0.45">
      <c r="A1420" s="285"/>
      <c r="B1420" s="285"/>
      <c r="C1420" s="285"/>
      <c r="D1420" s="23"/>
      <c r="E1420"/>
      <c r="F1420"/>
      <c r="G1420"/>
      <c r="H1420" s="280"/>
      <c r="I1420"/>
      <c r="J1420" s="574"/>
      <c r="K1420" s="419"/>
      <c r="L1420" s="280"/>
      <c r="M1420"/>
      <c r="N1420" s="280"/>
      <c r="O1420"/>
      <c r="P1420" s="280"/>
      <c r="S1420"/>
      <c r="T1420"/>
    </row>
    <row r="1421" spans="1:20" x14ac:dyDescent="0.45">
      <c r="A1421" s="285"/>
      <c r="B1421" s="285"/>
      <c r="C1421" s="285"/>
      <c r="D1421" s="23"/>
      <c r="E1421"/>
      <c r="F1421"/>
      <c r="G1421"/>
      <c r="H1421" s="280"/>
      <c r="I1421"/>
      <c r="J1421" s="574"/>
      <c r="K1421" s="419"/>
      <c r="L1421" s="280"/>
      <c r="M1421"/>
      <c r="N1421" s="280"/>
      <c r="O1421"/>
      <c r="P1421" s="280"/>
      <c r="S1421"/>
      <c r="T1421"/>
    </row>
    <row r="1422" spans="1:20" x14ac:dyDescent="0.45">
      <c r="A1422" s="285"/>
      <c r="B1422" s="285"/>
      <c r="C1422" s="285"/>
      <c r="D1422" s="23"/>
      <c r="E1422"/>
      <c r="F1422"/>
      <c r="G1422"/>
      <c r="H1422" s="280"/>
      <c r="I1422"/>
      <c r="J1422" s="574"/>
      <c r="K1422" s="419"/>
      <c r="L1422" s="280"/>
      <c r="M1422"/>
      <c r="N1422" s="280"/>
      <c r="O1422"/>
      <c r="P1422" s="280"/>
      <c r="S1422"/>
      <c r="T1422"/>
    </row>
    <row r="1423" spans="1:20" x14ac:dyDescent="0.45">
      <c r="A1423" s="285"/>
      <c r="B1423" s="285"/>
      <c r="C1423" s="285"/>
      <c r="D1423" s="23"/>
      <c r="E1423"/>
      <c r="F1423"/>
      <c r="G1423"/>
      <c r="H1423" s="280"/>
      <c r="I1423"/>
      <c r="J1423" s="574"/>
      <c r="K1423" s="419"/>
      <c r="L1423" s="280"/>
      <c r="M1423"/>
      <c r="N1423" s="280"/>
      <c r="O1423"/>
      <c r="P1423" s="280"/>
      <c r="S1423"/>
      <c r="T1423"/>
    </row>
    <row r="1424" spans="1:20" x14ac:dyDescent="0.45">
      <c r="A1424" s="285"/>
      <c r="B1424" s="285"/>
      <c r="C1424" s="285"/>
      <c r="D1424" s="23"/>
      <c r="E1424"/>
      <c r="F1424"/>
      <c r="G1424"/>
      <c r="H1424" s="280"/>
      <c r="I1424"/>
      <c r="J1424" s="574"/>
      <c r="K1424" s="419"/>
      <c r="L1424" s="280"/>
      <c r="M1424"/>
      <c r="N1424" s="280"/>
      <c r="O1424"/>
      <c r="P1424" s="280"/>
      <c r="S1424"/>
      <c r="T1424"/>
    </row>
    <row r="1425" spans="1:20" x14ac:dyDescent="0.45">
      <c r="A1425" s="285"/>
      <c r="B1425" s="285"/>
      <c r="C1425" s="285"/>
      <c r="D1425" s="23"/>
      <c r="E1425"/>
      <c r="F1425"/>
      <c r="G1425"/>
      <c r="H1425" s="280"/>
      <c r="I1425"/>
      <c r="J1425" s="574"/>
      <c r="K1425" s="419"/>
      <c r="L1425" s="280"/>
      <c r="M1425"/>
      <c r="N1425" s="280"/>
      <c r="O1425"/>
      <c r="P1425" s="280"/>
      <c r="S1425"/>
      <c r="T1425"/>
    </row>
    <row r="1426" spans="1:20" x14ac:dyDescent="0.45">
      <c r="A1426" s="285"/>
      <c r="B1426" s="285"/>
      <c r="C1426" s="285"/>
      <c r="D1426" s="23"/>
      <c r="E1426"/>
      <c r="F1426"/>
      <c r="G1426"/>
      <c r="H1426" s="280"/>
      <c r="I1426"/>
      <c r="J1426" s="574"/>
      <c r="K1426" s="419"/>
      <c r="L1426" s="280"/>
      <c r="M1426"/>
      <c r="N1426" s="280"/>
      <c r="O1426"/>
      <c r="P1426" s="280"/>
      <c r="S1426"/>
      <c r="T1426"/>
    </row>
    <row r="1427" spans="1:20" x14ac:dyDescent="0.45">
      <c r="A1427" s="285"/>
      <c r="B1427" s="285"/>
      <c r="C1427" s="285"/>
      <c r="D1427" s="23"/>
      <c r="E1427"/>
      <c r="F1427"/>
      <c r="G1427"/>
      <c r="H1427" s="280"/>
      <c r="I1427"/>
      <c r="J1427" s="574"/>
      <c r="K1427" s="419"/>
      <c r="L1427" s="280"/>
      <c r="M1427"/>
      <c r="N1427" s="280"/>
      <c r="O1427"/>
      <c r="P1427" s="280"/>
      <c r="S1427"/>
      <c r="T1427"/>
    </row>
    <row r="1428" spans="1:20" x14ac:dyDescent="0.45">
      <c r="A1428" s="285"/>
      <c r="B1428" s="285"/>
      <c r="C1428" s="285"/>
      <c r="D1428" s="23"/>
      <c r="E1428"/>
      <c r="F1428"/>
      <c r="G1428"/>
      <c r="H1428" s="280"/>
      <c r="I1428"/>
      <c r="J1428" s="574"/>
      <c r="K1428" s="419"/>
      <c r="L1428" s="280"/>
      <c r="M1428"/>
      <c r="N1428" s="280"/>
      <c r="O1428"/>
      <c r="P1428" s="280"/>
      <c r="S1428"/>
      <c r="T1428"/>
    </row>
    <row r="1429" spans="1:20" x14ac:dyDescent="0.45">
      <c r="A1429" s="285"/>
      <c r="B1429" s="285"/>
      <c r="C1429" s="285"/>
      <c r="D1429" s="23"/>
      <c r="E1429"/>
      <c r="F1429"/>
      <c r="G1429"/>
      <c r="H1429" s="280"/>
      <c r="I1429"/>
      <c r="J1429" s="574"/>
      <c r="K1429" s="419"/>
      <c r="L1429" s="280"/>
      <c r="M1429"/>
      <c r="N1429" s="280"/>
      <c r="O1429"/>
      <c r="P1429" s="280"/>
      <c r="S1429"/>
      <c r="T1429"/>
    </row>
    <row r="1430" spans="1:20" x14ac:dyDescent="0.45">
      <c r="A1430" s="285"/>
      <c r="B1430" s="285"/>
      <c r="C1430" s="285"/>
      <c r="D1430" s="23"/>
      <c r="E1430"/>
      <c r="F1430"/>
      <c r="G1430"/>
      <c r="H1430" s="280"/>
      <c r="I1430"/>
      <c r="J1430" s="574"/>
      <c r="K1430" s="419"/>
      <c r="L1430" s="280"/>
      <c r="M1430"/>
      <c r="N1430" s="280"/>
      <c r="O1430"/>
      <c r="P1430" s="280"/>
      <c r="S1430"/>
      <c r="T1430"/>
    </row>
    <row r="1431" spans="1:20" x14ac:dyDescent="0.45">
      <c r="A1431" s="285"/>
      <c r="B1431" s="285"/>
      <c r="C1431" s="285"/>
      <c r="D1431" s="23"/>
      <c r="E1431"/>
      <c r="F1431"/>
      <c r="G1431"/>
      <c r="H1431" s="280"/>
      <c r="I1431"/>
      <c r="J1431" s="574"/>
      <c r="K1431" s="419"/>
      <c r="L1431" s="280"/>
      <c r="M1431"/>
      <c r="N1431" s="280"/>
      <c r="O1431"/>
      <c r="P1431" s="280"/>
      <c r="S1431"/>
      <c r="T1431"/>
    </row>
    <row r="1432" spans="1:20" x14ac:dyDescent="0.45">
      <c r="A1432" s="285"/>
      <c r="B1432" s="285"/>
      <c r="C1432" s="285"/>
      <c r="D1432" s="23"/>
      <c r="E1432"/>
      <c r="F1432"/>
      <c r="G1432"/>
      <c r="H1432" s="280"/>
      <c r="I1432"/>
      <c r="J1432" s="574"/>
      <c r="K1432" s="419"/>
      <c r="L1432" s="280"/>
      <c r="M1432"/>
      <c r="N1432" s="280"/>
      <c r="O1432"/>
      <c r="P1432" s="280"/>
      <c r="S1432"/>
      <c r="T1432"/>
    </row>
    <row r="1433" spans="1:20" x14ac:dyDescent="0.45">
      <c r="A1433" s="285"/>
      <c r="B1433" s="285"/>
      <c r="C1433" s="285"/>
      <c r="D1433" s="23"/>
      <c r="E1433"/>
      <c r="F1433"/>
      <c r="G1433"/>
      <c r="H1433" s="280"/>
      <c r="I1433"/>
      <c r="J1433" s="574"/>
      <c r="K1433" s="419"/>
      <c r="L1433" s="280"/>
      <c r="M1433"/>
      <c r="N1433" s="280"/>
      <c r="O1433"/>
      <c r="P1433" s="280"/>
      <c r="S1433"/>
      <c r="T1433"/>
    </row>
    <row r="1434" spans="1:20" x14ac:dyDescent="0.45">
      <c r="A1434" s="285"/>
      <c r="B1434" s="285"/>
      <c r="C1434" s="285"/>
      <c r="D1434" s="23"/>
      <c r="E1434"/>
      <c r="F1434"/>
      <c r="G1434"/>
      <c r="H1434" s="280"/>
      <c r="I1434"/>
      <c r="J1434" s="574"/>
      <c r="K1434" s="419"/>
      <c r="L1434" s="280"/>
      <c r="M1434"/>
      <c r="N1434" s="280"/>
      <c r="O1434"/>
      <c r="P1434" s="280"/>
      <c r="S1434"/>
      <c r="T1434"/>
    </row>
    <row r="1435" spans="1:20" x14ac:dyDescent="0.45">
      <c r="A1435" s="285"/>
      <c r="B1435" s="285"/>
      <c r="C1435" s="285"/>
      <c r="D1435" s="23"/>
      <c r="E1435"/>
      <c r="F1435"/>
      <c r="G1435"/>
      <c r="H1435" s="280"/>
      <c r="I1435"/>
      <c r="J1435" s="574"/>
      <c r="K1435" s="419"/>
      <c r="L1435" s="280"/>
      <c r="M1435"/>
      <c r="N1435" s="280"/>
      <c r="O1435"/>
      <c r="P1435" s="280"/>
      <c r="S1435"/>
      <c r="T1435"/>
    </row>
    <row r="1436" spans="1:20" x14ac:dyDescent="0.45">
      <c r="A1436" s="285"/>
      <c r="B1436" s="285"/>
      <c r="C1436" s="285"/>
      <c r="D1436" s="23"/>
      <c r="E1436"/>
      <c r="F1436"/>
      <c r="G1436"/>
      <c r="H1436" s="280"/>
      <c r="I1436"/>
      <c r="J1436" s="574"/>
      <c r="K1436" s="419"/>
      <c r="L1436" s="280"/>
      <c r="M1436"/>
      <c r="N1436" s="280"/>
      <c r="O1436"/>
      <c r="P1436" s="280"/>
      <c r="S1436"/>
      <c r="T1436"/>
    </row>
    <row r="1437" spans="1:20" x14ac:dyDescent="0.45">
      <c r="A1437" s="285"/>
      <c r="B1437" s="285"/>
      <c r="C1437" s="285"/>
      <c r="D1437" s="23"/>
      <c r="E1437"/>
      <c r="F1437"/>
      <c r="G1437"/>
      <c r="H1437" s="280"/>
      <c r="I1437"/>
      <c r="J1437" s="574"/>
      <c r="K1437" s="419"/>
      <c r="L1437" s="280"/>
      <c r="M1437"/>
      <c r="N1437" s="280"/>
      <c r="O1437"/>
      <c r="P1437" s="280"/>
      <c r="S1437"/>
      <c r="T1437"/>
    </row>
    <row r="1438" spans="1:20" x14ac:dyDescent="0.45">
      <c r="A1438" s="285"/>
      <c r="B1438" s="285"/>
      <c r="C1438" s="285"/>
      <c r="D1438" s="23"/>
      <c r="E1438"/>
      <c r="F1438"/>
      <c r="G1438"/>
      <c r="H1438" s="280"/>
      <c r="I1438"/>
      <c r="J1438" s="574"/>
      <c r="K1438" s="419"/>
      <c r="L1438" s="280"/>
      <c r="M1438"/>
      <c r="N1438" s="280"/>
      <c r="O1438"/>
      <c r="P1438" s="280"/>
      <c r="S1438"/>
      <c r="T1438"/>
    </row>
    <row r="1439" spans="1:20" x14ac:dyDescent="0.45">
      <c r="A1439" s="285"/>
      <c r="B1439" s="285"/>
      <c r="C1439" s="285"/>
      <c r="D1439" s="23"/>
      <c r="E1439"/>
      <c r="F1439"/>
      <c r="G1439"/>
      <c r="H1439" s="280"/>
      <c r="I1439"/>
      <c r="J1439" s="574"/>
      <c r="K1439" s="419"/>
      <c r="L1439" s="280"/>
      <c r="M1439"/>
      <c r="N1439" s="280"/>
      <c r="O1439"/>
      <c r="P1439" s="280"/>
      <c r="S1439"/>
      <c r="T1439"/>
    </row>
    <row r="1440" spans="1:20" x14ac:dyDescent="0.45">
      <c r="A1440" s="285"/>
      <c r="B1440" s="285"/>
      <c r="C1440" s="285"/>
      <c r="D1440" s="23"/>
      <c r="E1440"/>
      <c r="F1440"/>
      <c r="G1440"/>
      <c r="H1440" s="280"/>
      <c r="I1440"/>
      <c r="J1440" s="574"/>
      <c r="K1440" s="419"/>
      <c r="L1440" s="280"/>
      <c r="M1440"/>
      <c r="N1440" s="280"/>
      <c r="O1440"/>
      <c r="P1440" s="280"/>
      <c r="S1440"/>
      <c r="T1440"/>
    </row>
    <row r="1441" spans="1:20" x14ac:dyDescent="0.45">
      <c r="A1441" s="285"/>
      <c r="B1441" s="285"/>
      <c r="C1441" s="285"/>
      <c r="D1441" s="23"/>
      <c r="E1441"/>
      <c r="F1441"/>
      <c r="G1441"/>
      <c r="H1441" s="280"/>
      <c r="I1441"/>
      <c r="J1441" s="574"/>
      <c r="K1441" s="419"/>
      <c r="L1441" s="280"/>
      <c r="M1441"/>
      <c r="N1441" s="280"/>
      <c r="O1441"/>
      <c r="P1441" s="280"/>
      <c r="S1441"/>
      <c r="T1441"/>
    </row>
    <row r="1442" spans="1:20" x14ac:dyDescent="0.45">
      <c r="A1442" s="285"/>
      <c r="B1442" s="285"/>
      <c r="C1442" s="285"/>
      <c r="D1442" s="23"/>
      <c r="E1442"/>
      <c r="F1442"/>
      <c r="G1442"/>
      <c r="H1442" s="280"/>
      <c r="I1442"/>
      <c r="J1442" s="574"/>
      <c r="K1442" s="419"/>
      <c r="L1442" s="280"/>
      <c r="M1442"/>
      <c r="N1442" s="280"/>
      <c r="O1442"/>
      <c r="P1442" s="280"/>
      <c r="S1442"/>
      <c r="T1442"/>
    </row>
    <row r="1443" spans="1:20" x14ac:dyDescent="0.45">
      <c r="A1443" s="285"/>
      <c r="B1443" s="285"/>
      <c r="C1443" s="285"/>
      <c r="D1443" s="23"/>
      <c r="E1443"/>
      <c r="F1443"/>
      <c r="G1443"/>
      <c r="H1443" s="280"/>
      <c r="I1443"/>
      <c r="J1443" s="574"/>
      <c r="K1443" s="419"/>
      <c r="L1443" s="280"/>
      <c r="M1443"/>
      <c r="N1443" s="280"/>
      <c r="O1443"/>
      <c r="P1443" s="280"/>
      <c r="S1443"/>
      <c r="T1443"/>
    </row>
    <row r="1444" spans="1:20" x14ac:dyDescent="0.45">
      <c r="A1444" s="285"/>
      <c r="B1444" s="285"/>
      <c r="C1444" s="285"/>
      <c r="D1444" s="23"/>
      <c r="E1444"/>
      <c r="F1444"/>
      <c r="G1444"/>
      <c r="H1444" s="280"/>
      <c r="I1444"/>
      <c r="J1444" s="574"/>
      <c r="K1444" s="419"/>
      <c r="L1444" s="280"/>
      <c r="M1444"/>
      <c r="N1444" s="280"/>
      <c r="O1444"/>
      <c r="P1444" s="280"/>
      <c r="S1444"/>
      <c r="T1444"/>
    </row>
    <row r="1445" spans="1:20" x14ac:dyDescent="0.45">
      <c r="A1445" s="285"/>
      <c r="B1445" s="285"/>
      <c r="C1445" s="285"/>
      <c r="D1445" s="23"/>
      <c r="E1445"/>
      <c r="F1445"/>
      <c r="G1445"/>
      <c r="H1445" s="280"/>
      <c r="I1445"/>
      <c r="J1445" s="574"/>
      <c r="K1445" s="419"/>
      <c r="L1445" s="280"/>
      <c r="M1445"/>
      <c r="N1445" s="280"/>
      <c r="O1445"/>
      <c r="P1445" s="280"/>
      <c r="S1445"/>
      <c r="T1445"/>
    </row>
    <row r="1446" spans="1:20" x14ac:dyDescent="0.45">
      <c r="A1446" s="285"/>
      <c r="B1446" s="285"/>
      <c r="C1446" s="285"/>
      <c r="D1446" s="23"/>
      <c r="E1446"/>
      <c r="F1446"/>
      <c r="G1446"/>
      <c r="H1446" s="280"/>
      <c r="I1446"/>
      <c r="J1446" s="574"/>
      <c r="K1446" s="419"/>
      <c r="L1446" s="280"/>
      <c r="M1446"/>
      <c r="N1446" s="280"/>
      <c r="O1446"/>
      <c r="P1446" s="280"/>
      <c r="S1446"/>
      <c r="T1446"/>
    </row>
    <row r="1447" spans="1:20" x14ac:dyDescent="0.45">
      <c r="A1447" s="285"/>
      <c r="B1447" s="285"/>
      <c r="C1447" s="285"/>
      <c r="D1447" s="23"/>
      <c r="E1447"/>
      <c r="F1447"/>
      <c r="G1447"/>
      <c r="H1447" s="280"/>
      <c r="I1447"/>
      <c r="J1447" s="574"/>
      <c r="K1447" s="419"/>
      <c r="L1447" s="280"/>
      <c r="M1447"/>
      <c r="N1447" s="280"/>
      <c r="O1447"/>
      <c r="P1447" s="280"/>
      <c r="S1447"/>
      <c r="T1447"/>
    </row>
    <row r="1448" spans="1:20" x14ac:dyDescent="0.45">
      <c r="A1448" s="285"/>
      <c r="B1448" s="285"/>
      <c r="C1448" s="285"/>
      <c r="D1448" s="23"/>
      <c r="E1448"/>
      <c r="F1448"/>
      <c r="G1448"/>
      <c r="H1448" s="280"/>
      <c r="I1448"/>
      <c r="J1448" s="574"/>
      <c r="K1448" s="419"/>
      <c r="L1448" s="280"/>
      <c r="M1448"/>
      <c r="N1448" s="280"/>
      <c r="O1448"/>
      <c r="P1448" s="280"/>
      <c r="S1448"/>
      <c r="T1448"/>
    </row>
    <row r="1449" spans="1:20" x14ac:dyDescent="0.45">
      <c r="A1449" s="285"/>
      <c r="B1449" s="285"/>
      <c r="C1449" s="285"/>
      <c r="D1449" s="23"/>
      <c r="E1449"/>
      <c r="F1449"/>
      <c r="G1449"/>
      <c r="H1449" s="280"/>
      <c r="I1449"/>
      <c r="J1449" s="574"/>
      <c r="K1449" s="419"/>
      <c r="L1449" s="280"/>
      <c r="M1449"/>
      <c r="N1449" s="280"/>
      <c r="O1449"/>
      <c r="P1449" s="280"/>
      <c r="S1449"/>
      <c r="T1449"/>
    </row>
    <row r="1450" spans="1:20" x14ac:dyDescent="0.45">
      <c r="A1450" s="285"/>
      <c r="B1450" s="285"/>
      <c r="C1450" s="285"/>
      <c r="D1450" s="23"/>
      <c r="E1450"/>
      <c r="F1450"/>
      <c r="G1450"/>
      <c r="H1450" s="280"/>
      <c r="I1450"/>
      <c r="J1450" s="574"/>
      <c r="K1450" s="419"/>
      <c r="L1450" s="280"/>
      <c r="M1450"/>
      <c r="N1450" s="280"/>
      <c r="O1450"/>
      <c r="P1450" s="280"/>
      <c r="S1450"/>
      <c r="T1450"/>
    </row>
    <row r="1451" spans="1:20" x14ac:dyDescent="0.45">
      <c r="A1451" s="285"/>
      <c r="B1451" s="285"/>
      <c r="C1451" s="285"/>
      <c r="D1451" s="23"/>
      <c r="E1451"/>
      <c r="F1451"/>
      <c r="G1451"/>
      <c r="H1451" s="280"/>
      <c r="I1451"/>
      <c r="J1451" s="574"/>
      <c r="K1451" s="419"/>
      <c r="L1451" s="280"/>
      <c r="M1451"/>
      <c r="N1451" s="280"/>
      <c r="O1451"/>
      <c r="P1451" s="280"/>
      <c r="S1451"/>
      <c r="T1451"/>
    </row>
    <row r="1452" spans="1:20" x14ac:dyDescent="0.45">
      <c r="A1452" s="285"/>
      <c r="B1452" s="285"/>
      <c r="C1452" s="285"/>
      <c r="D1452" s="23"/>
      <c r="E1452"/>
      <c r="F1452"/>
      <c r="G1452"/>
      <c r="H1452" s="280"/>
      <c r="I1452"/>
      <c r="J1452" s="574"/>
      <c r="K1452" s="419"/>
      <c r="L1452" s="280"/>
      <c r="M1452"/>
      <c r="N1452" s="280"/>
      <c r="O1452"/>
      <c r="P1452" s="280"/>
      <c r="S1452"/>
      <c r="T1452"/>
    </row>
    <row r="1453" spans="1:20" x14ac:dyDescent="0.45">
      <c r="A1453" s="285"/>
      <c r="B1453" s="285"/>
      <c r="C1453" s="285"/>
      <c r="D1453" s="23"/>
      <c r="E1453"/>
      <c r="F1453"/>
      <c r="G1453"/>
      <c r="H1453" s="280"/>
      <c r="I1453"/>
      <c r="J1453" s="574"/>
      <c r="K1453" s="419"/>
      <c r="L1453" s="280"/>
      <c r="M1453"/>
      <c r="N1453" s="280"/>
      <c r="O1453"/>
      <c r="P1453" s="280"/>
      <c r="S1453"/>
      <c r="T1453"/>
    </row>
    <row r="1454" spans="1:20" x14ac:dyDescent="0.45">
      <c r="A1454" s="285"/>
      <c r="B1454" s="285"/>
      <c r="C1454" s="285"/>
      <c r="D1454" s="23"/>
      <c r="E1454"/>
      <c r="F1454"/>
      <c r="G1454"/>
      <c r="H1454" s="280"/>
      <c r="I1454"/>
      <c r="J1454" s="574"/>
      <c r="K1454" s="419"/>
      <c r="L1454" s="280"/>
      <c r="M1454"/>
      <c r="N1454" s="280"/>
      <c r="O1454"/>
      <c r="P1454" s="280"/>
      <c r="S1454"/>
      <c r="T1454"/>
    </row>
    <row r="1455" spans="1:20" x14ac:dyDescent="0.45">
      <c r="A1455" s="285"/>
      <c r="B1455" s="285"/>
      <c r="C1455" s="285"/>
      <c r="D1455" s="23"/>
      <c r="E1455"/>
      <c r="F1455"/>
      <c r="G1455"/>
      <c r="H1455" s="280"/>
      <c r="I1455"/>
      <c r="J1455" s="574"/>
      <c r="K1455" s="419"/>
      <c r="L1455" s="280"/>
      <c r="M1455"/>
      <c r="N1455" s="280"/>
      <c r="O1455"/>
      <c r="P1455" s="280"/>
      <c r="S1455"/>
      <c r="T1455"/>
    </row>
    <row r="1456" spans="1:20" x14ac:dyDescent="0.45">
      <c r="A1456" s="285"/>
      <c r="B1456" s="285"/>
      <c r="C1456" s="285"/>
      <c r="D1456" s="23"/>
      <c r="E1456"/>
      <c r="F1456"/>
      <c r="G1456"/>
      <c r="H1456" s="280"/>
      <c r="I1456"/>
      <c r="J1456" s="574"/>
      <c r="K1456" s="419"/>
      <c r="L1456" s="280"/>
      <c r="M1456"/>
      <c r="N1456" s="280"/>
      <c r="O1456"/>
      <c r="P1456" s="280"/>
      <c r="S1456"/>
      <c r="T1456"/>
    </row>
    <row r="1457" spans="1:20" x14ac:dyDescent="0.45">
      <c r="A1457" s="285"/>
      <c r="B1457" s="285"/>
      <c r="C1457" s="285"/>
      <c r="D1457" s="23"/>
      <c r="E1457"/>
      <c r="F1457"/>
      <c r="G1457"/>
      <c r="H1457" s="280"/>
      <c r="I1457"/>
      <c r="J1457" s="574"/>
      <c r="K1457" s="419"/>
      <c r="L1457" s="280"/>
      <c r="M1457"/>
      <c r="N1457" s="280"/>
      <c r="O1457"/>
      <c r="P1457" s="280"/>
      <c r="S1457"/>
      <c r="T1457"/>
    </row>
    <row r="1458" spans="1:20" x14ac:dyDescent="0.45">
      <c r="A1458" s="285"/>
      <c r="B1458" s="285"/>
      <c r="C1458" s="285"/>
      <c r="D1458" s="23"/>
      <c r="E1458"/>
      <c r="F1458"/>
      <c r="G1458"/>
      <c r="H1458" s="280"/>
      <c r="I1458"/>
      <c r="J1458" s="574"/>
      <c r="K1458" s="419"/>
      <c r="L1458" s="280"/>
      <c r="M1458"/>
      <c r="N1458" s="280"/>
      <c r="O1458"/>
      <c r="P1458" s="280"/>
      <c r="S1458"/>
      <c r="T1458"/>
    </row>
    <row r="1459" spans="1:20" x14ac:dyDescent="0.45">
      <c r="A1459" s="285"/>
      <c r="B1459" s="285"/>
      <c r="C1459" s="285"/>
      <c r="D1459" s="23"/>
      <c r="E1459"/>
      <c r="F1459"/>
      <c r="G1459"/>
      <c r="H1459" s="280"/>
      <c r="I1459"/>
      <c r="J1459" s="574"/>
      <c r="K1459" s="419"/>
      <c r="L1459" s="280"/>
      <c r="M1459"/>
      <c r="N1459" s="280"/>
      <c r="O1459"/>
      <c r="P1459" s="280"/>
      <c r="S1459"/>
      <c r="T1459"/>
    </row>
    <row r="1460" spans="1:20" x14ac:dyDescent="0.45">
      <c r="A1460" s="285"/>
      <c r="B1460" s="285"/>
      <c r="C1460" s="285"/>
      <c r="D1460" s="23"/>
      <c r="E1460"/>
      <c r="F1460"/>
      <c r="G1460"/>
      <c r="H1460" s="280"/>
      <c r="I1460"/>
      <c r="J1460" s="574"/>
      <c r="K1460" s="419"/>
      <c r="L1460" s="280"/>
      <c r="M1460"/>
      <c r="N1460" s="280"/>
      <c r="O1460"/>
      <c r="P1460" s="280"/>
      <c r="S1460"/>
      <c r="T1460"/>
    </row>
    <row r="1461" spans="1:20" x14ac:dyDescent="0.45">
      <c r="A1461" s="285"/>
      <c r="B1461" s="285"/>
      <c r="C1461" s="285"/>
      <c r="D1461" s="23"/>
      <c r="E1461"/>
      <c r="F1461"/>
      <c r="G1461"/>
      <c r="H1461" s="280"/>
      <c r="I1461"/>
      <c r="J1461" s="574"/>
      <c r="K1461" s="419"/>
      <c r="L1461" s="280"/>
      <c r="M1461"/>
      <c r="N1461" s="280"/>
      <c r="O1461"/>
      <c r="P1461" s="280"/>
      <c r="S1461"/>
      <c r="T1461"/>
    </row>
    <row r="1462" spans="1:20" x14ac:dyDescent="0.45">
      <c r="A1462" s="285"/>
      <c r="B1462" s="285"/>
      <c r="C1462" s="285"/>
      <c r="D1462" s="23"/>
      <c r="E1462"/>
      <c r="F1462"/>
      <c r="G1462"/>
      <c r="H1462" s="280"/>
      <c r="I1462"/>
      <c r="J1462" s="574"/>
      <c r="K1462" s="419"/>
      <c r="L1462" s="280"/>
      <c r="M1462"/>
      <c r="N1462" s="280"/>
      <c r="O1462"/>
      <c r="P1462" s="280"/>
      <c r="S1462"/>
      <c r="T1462"/>
    </row>
    <row r="1463" spans="1:20" x14ac:dyDescent="0.45">
      <c r="A1463" s="285"/>
      <c r="B1463" s="285"/>
      <c r="C1463" s="285"/>
      <c r="D1463" s="23"/>
      <c r="E1463"/>
      <c r="F1463"/>
      <c r="G1463"/>
      <c r="H1463" s="280"/>
      <c r="I1463"/>
      <c r="J1463" s="574"/>
      <c r="K1463" s="419"/>
      <c r="L1463" s="280"/>
      <c r="M1463"/>
      <c r="N1463" s="280"/>
      <c r="O1463"/>
      <c r="P1463" s="280"/>
      <c r="S1463"/>
      <c r="T1463"/>
    </row>
    <row r="1464" spans="1:20" x14ac:dyDescent="0.45">
      <c r="A1464" s="285"/>
      <c r="B1464" s="285"/>
      <c r="C1464" s="285"/>
      <c r="D1464" s="23"/>
      <c r="E1464"/>
      <c r="F1464"/>
      <c r="G1464"/>
      <c r="H1464" s="280"/>
      <c r="I1464"/>
      <c r="J1464" s="574"/>
      <c r="K1464" s="419"/>
      <c r="L1464" s="280"/>
      <c r="M1464"/>
      <c r="N1464" s="280"/>
      <c r="O1464"/>
      <c r="P1464" s="280"/>
      <c r="S1464"/>
      <c r="T1464"/>
    </row>
    <row r="1465" spans="1:20" x14ac:dyDescent="0.45">
      <c r="A1465" s="285"/>
      <c r="B1465" s="285"/>
      <c r="C1465" s="285"/>
      <c r="D1465" s="23"/>
      <c r="E1465"/>
      <c r="F1465"/>
      <c r="G1465"/>
      <c r="H1465" s="280"/>
      <c r="I1465"/>
      <c r="J1465" s="574"/>
      <c r="K1465" s="419"/>
      <c r="L1465" s="280"/>
      <c r="M1465"/>
      <c r="N1465" s="280"/>
      <c r="O1465"/>
      <c r="P1465" s="280"/>
      <c r="S1465"/>
      <c r="T1465"/>
    </row>
    <row r="1466" spans="1:20" x14ac:dyDescent="0.45">
      <c r="A1466" s="285"/>
      <c r="B1466" s="285"/>
      <c r="C1466" s="285"/>
      <c r="D1466" s="23"/>
      <c r="E1466"/>
      <c r="F1466"/>
      <c r="G1466"/>
      <c r="H1466" s="280"/>
      <c r="I1466"/>
      <c r="J1466" s="574"/>
      <c r="K1466" s="419"/>
      <c r="L1466" s="280"/>
      <c r="M1466"/>
      <c r="N1466" s="280"/>
      <c r="O1466"/>
      <c r="P1466" s="280"/>
      <c r="S1466"/>
      <c r="T1466"/>
    </row>
    <row r="1467" spans="1:20" x14ac:dyDescent="0.45">
      <c r="A1467" s="285"/>
      <c r="B1467" s="285"/>
      <c r="C1467" s="285"/>
      <c r="D1467" s="23"/>
      <c r="E1467"/>
      <c r="F1467"/>
      <c r="G1467"/>
      <c r="H1467" s="280"/>
      <c r="I1467"/>
      <c r="J1467" s="574"/>
      <c r="K1467" s="419"/>
      <c r="L1467" s="280"/>
      <c r="M1467"/>
      <c r="N1467" s="280"/>
      <c r="O1467"/>
      <c r="P1467" s="280"/>
      <c r="S1467"/>
      <c r="T1467"/>
    </row>
    <row r="1468" spans="1:20" x14ac:dyDescent="0.45">
      <c r="A1468" s="285"/>
      <c r="B1468" s="285"/>
      <c r="C1468" s="285"/>
      <c r="D1468" s="23"/>
      <c r="E1468"/>
      <c r="F1468"/>
      <c r="G1468"/>
      <c r="H1468" s="280"/>
      <c r="I1468"/>
      <c r="J1468" s="574"/>
      <c r="K1468" s="419"/>
      <c r="L1468" s="280"/>
      <c r="M1468"/>
      <c r="N1468" s="280"/>
      <c r="O1468"/>
      <c r="P1468" s="280"/>
      <c r="S1468"/>
      <c r="T1468"/>
    </row>
    <row r="1469" spans="1:20" x14ac:dyDescent="0.45">
      <c r="A1469" s="285"/>
      <c r="B1469" s="285"/>
      <c r="C1469" s="285"/>
      <c r="D1469" s="23"/>
      <c r="E1469"/>
      <c r="F1469"/>
      <c r="G1469"/>
      <c r="H1469" s="280"/>
      <c r="I1469"/>
      <c r="J1469" s="574"/>
      <c r="K1469" s="419"/>
      <c r="L1469" s="280"/>
      <c r="M1469"/>
      <c r="N1469" s="280"/>
      <c r="O1469"/>
      <c r="P1469" s="280"/>
      <c r="S1469"/>
      <c r="T1469"/>
    </row>
    <row r="1470" spans="1:20" x14ac:dyDescent="0.45">
      <c r="A1470" s="285"/>
      <c r="B1470" s="285"/>
      <c r="C1470" s="285"/>
      <c r="D1470" s="23"/>
      <c r="E1470"/>
      <c r="F1470"/>
      <c r="G1470"/>
      <c r="H1470" s="280"/>
      <c r="I1470"/>
      <c r="J1470" s="574"/>
      <c r="K1470" s="419"/>
      <c r="L1470" s="280"/>
      <c r="M1470"/>
      <c r="N1470" s="280"/>
      <c r="O1470"/>
      <c r="P1470" s="280"/>
      <c r="S1470"/>
      <c r="T1470"/>
    </row>
    <row r="1471" spans="1:20" x14ac:dyDescent="0.45">
      <c r="A1471" s="285"/>
      <c r="B1471" s="285"/>
      <c r="C1471" s="285"/>
      <c r="D1471" s="23"/>
      <c r="E1471"/>
      <c r="F1471"/>
      <c r="G1471"/>
      <c r="H1471" s="280"/>
      <c r="I1471"/>
      <c r="J1471" s="574"/>
      <c r="K1471" s="419"/>
      <c r="L1471" s="280"/>
      <c r="M1471"/>
      <c r="N1471" s="280"/>
      <c r="O1471"/>
      <c r="P1471" s="280"/>
      <c r="S1471"/>
      <c r="T1471"/>
    </row>
    <row r="1472" spans="1:20" x14ac:dyDescent="0.45">
      <c r="A1472" s="285"/>
      <c r="B1472" s="285"/>
      <c r="C1472" s="285"/>
      <c r="D1472" s="23"/>
      <c r="E1472"/>
      <c r="F1472"/>
      <c r="G1472"/>
      <c r="H1472" s="280"/>
      <c r="I1472"/>
      <c r="J1472" s="574"/>
      <c r="K1472" s="419"/>
      <c r="L1472" s="280"/>
      <c r="M1472"/>
      <c r="N1472" s="280"/>
      <c r="O1472"/>
      <c r="P1472" s="280"/>
      <c r="S1472"/>
      <c r="T1472"/>
    </row>
    <row r="1473" spans="1:20" x14ac:dyDescent="0.45">
      <c r="A1473" s="285"/>
      <c r="B1473" s="285"/>
      <c r="C1473" s="285"/>
      <c r="D1473" s="23"/>
      <c r="E1473"/>
      <c r="F1473"/>
      <c r="G1473"/>
      <c r="H1473" s="280"/>
      <c r="I1473"/>
      <c r="J1473" s="574"/>
      <c r="K1473" s="419"/>
      <c r="L1473" s="280"/>
      <c r="M1473"/>
      <c r="N1473" s="280"/>
      <c r="O1473"/>
      <c r="P1473" s="280"/>
      <c r="S1473"/>
      <c r="T1473"/>
    </row>
    <row r="1474" spans="1:20" x14ac:dyDescent="0.45">
      <c r="A1474" s="285"/>
      <c r="B1474" s="285"/>
      <c r="C1474" s="285"/>
      <c r="D1474" s="23"/>
      <c r="E1474"/>
      <c r="F1474"/>
      <c r="G1474"/>
      <c r="H1474" s="280"/>
      <c r="I1474"/>
      <c r="J1474" s="574"/>
      <c r="K1474" s="419"/>
      <c r="L1474" s="280"/>
      <c r="M1474"/>
      <c r="N1474" s="280"/>
      <c r="O1474"/>
      <c r="P1474" s="280"/>
      <c r="S1474"/>
      <c r="T1474"/>
    </row>
    <row r="1475" spans="1:20" x14ac:dyDescent="0.45">
      <c r="A1475" s="285"/>
      <c r="B1475" s="285"/>
      <c r="C1475" s="285"/>
      <c r="D1475" s="23"/>
      <c r="E1475"/>
      <c r="F1475"/>
      <c r="G1475"/>
      <c r="H1475" s="280"/>
      <c r="I1475"/>
      <c r="J1475" s="574"/>
      <c r="K1475" s="419"/>
      <c r="L1475" s="280"/>
      <c r="M1475"/>
      <c r="N1475" s="280"/>
      <c r="O1475"/>
      <c r="P1475" s="280"/>
      <c r="S1475"/>
      <c r="T1475"/>
    </row>
    <row r="1476" spans="1:20" x14ac:dyDescent="0.45">
      <c r="A1476" s="285"/>
      <c r="B1476" s="285"/>
      <c r="C1476" s="285"/>
      <c r="D1476" s="23"/>
      <c r="E1476"/>
      <c r="F1476"/>
      <c r="G1476"/>
      <c r="H1476" s="280"/>
      <c r="I1476"/>
      <c r="J1476" s="574"/>
      <c r="K1476" s="419"/>
      <c r="L1476" s="280"/>
      <c r="M1476"/>
      <c r="N1476" s="280"/>
      <c r="O1476"/>
      <c r="P1476" s="280"/>
      <c r="S1476"/>
      <c r="T1476"/>
    </row>
    <row r="1477" spans="1:20" x14ac:dyDescent="0.45">
      <c r="A1477" s="285"/>
      <c r="B1477" s="285"/>
      <c r="C1477" s="285"/>
      <c r="D1477" s="23"/>
      <c r="E1477"/>
      <c r="F1477"/>
      <c r="G1477"/>
      <c r="H1477" s="280"/>
      <c r="I1477"/>
      <c r="J1477" s="574"/>
      <c r="K1477" s="419"/>
      <c r="L1477" s="280"/>
      <c r="M1477"/>
      <c r="N1477" s="280"/>
      <c r="O1477"/>
      <c r="P1477" s="280"/>
      <c r="S1477"/>
      <c r="T1477"/>
    </row>
    <row r="1478" spans="1:20" x14ac:dyDescent="0.45">
      <c r="A1478" s="285"/>
      <c r="B1478" s="285"/>
      <c r="C1478" s="285"/>
      <c r="D1478" s="23"/>
      <c r="E1478"/>
      <c r="F1478"/>
      <c r="G1478"/>
      <c r="H1478" s="280"/>
      <c r="I1478"/>
      <c r="J1478" s="574"/>
      <c r="K1478" s="419"/>
      <c r="L1478" s="280"/>
      <c r="M1478"/>
      <c r="N1478" s="280"/>
      <c r="O1478"/>
      <c r="P1478" s="280"/>
      <c r="S1478"/>
      <c r="T1478"/>
    </row>
    <row r="1479" spans="1:20" x14ac:dyDescent="0.45">
      <c r="A1479" s="285"/>
      <c r="B1479" s="285"/>
      <c r="C1479" s="285"/>
      <c r="D1479" s="23"/>
      <c r="E1479"/>
      <c r="F1479"/>
      <c r="G1479"/>
      <c r="H1479" s="280"/>
      <c r="I1479"/>
      <c r="J1479" s="574"/>
      <c r="K1479" s="419"/>
      <c r="L1479" s="280"/>
      <c r="M1479"/>
      <c r="N1479" s="280"/>
      <c r="O1479"/>
      <c r="P1479" s="280"/>
      <c r="S1479"/>
      <c r="T1479"/>
    </row>
    <row r="1480" spans="1:20" x14ac:dyDescent="0.45">
      <c r="A1480" s="285"/>
      <c r="B1480" s="285"/>
      <c r="C1480" s="285"/>
      <c r="D1480" s="23"/>
      <c r="E1480"/>
      <c r="F1480"/>
      <c r="G1480"/>
      <c r="H1480" s="280"/>
      <c r="I1480"/>
      <c r="J1480" s="574"/>
      <c r="K1480" s="419"/>
      <c r="L1480" s="280"/>
      <c r="M1480"/>
      <c r="N1480" s="280"/>
      <c r="O1480"/>
      <c r="P1480" s="280"/>
      <c r="S1480"/>
      <c r="T1480"/>
    </row>
    <row r="1481" spans="1:20" x14ac:dyDescent="0.45">
      <c r="A1481" s="285"/>
      <c r="B1481" s="285"/>
      <c r="C1481" s="285"/>
      <c r="D1481" s="23"/>
      <c r="E1481"/>
      <c r="F1481"/>
      <c r="G1481"/>
      <c r="H1481" s="280"/>
      <c r="I1481"/>
      <c r="J1481" s="574"/>
      <c r="K1481" s="419"/>
      <c r="L1481" s="280"/>
      <c r="M1481"/>
      <c r="N1481" s="280"/>
      <c r="O1481"/>
      <c r="P1481" s="280"/>
      <c r="S1481"/>
      <c r="T1481"/>
    </row>
    <row r="1482" spans="1:20" x14ac:dyDescent="0.45">
      <c r="A1482" s="285"/>
      <c r="B1482" s="285"/>
      <c r="C1482" s="285"/>
      <c r="D1482" s="23"/>
      <c r="E1482"/>
      <c r="F1482"/>
      <c r="G1482"/>
      <c r="H1482" s="280"/>
      <c r="I1482"/>
      <c r="J1482" s="574"/>
      <c r="K1482" s="419"/>
      <c r="L1482" s="280"/>
      <c r="M1482"/>
      <c r="N1482" s="280"/>
      <c r="O1482"/>
      <c r="P1482" s="280"/>
      <c r="S1482"/>
      <c r="T1482"/>
    </row>
    <row r="1483" spans="1:20" x14ac:dyDescent="0.45">
      <c r="A1483" s="285"/>
      <c r="B1483" s="285"/>
      <c r="C1483" s="285"/>
      <c r="D1483" s="23"/>
      <c r="E1483"/>
      <c r="F1483"/>
      <c r="G1483"/>
      <c r="H1483" s="280"/>
      <c r="I1483"/>
      <c r="J1483" s="574"/>
      <c r="K1483" s="419"/>
      <c r="L1483" s="280"/>
      <c r="M1483"/>
      <c r="N1483" s="280"/>
      <c r="O1483"/>
      <c r="P1483" s="280"/>
      <c r="S1483"/>
      <c r="T1483"/>
    </row>
    <row r="1484" spans="1:20" x14ac:dyDescent="0.45">
      <c r="A1484" s="285"/>
      <c r="B1484" s="285"/>
      <c r="C1484" s="285"/>
      <c r="D1484" s="23"/>
      <c r="E1484"/>
      <c r="F1484"/>
      <c r="G1484"/>
      <c r="H1484" s="280"/>
      <c r="I1484"/>
      <c r="J1484" s="574"/>
      <c r="K1484" s="419"/>
      <c r="L1484" s="280"/>
      <c r="M1484"/>
      <c r="N1484" s="280"/>
      <c r="O1484"/>
      <c r="P1484" s="280"/>
      <c r="S1484"/>
      <c r="T1484"/>
    </row>
    <row r="1485" spans="1:20" x14ac:dyDescent="0.45">
      <c r="A1485" s="285"/>
      <c r="B1485" s="285"/>
      <c r="C1485" s="285"/>
      <c r="D1485" s="23"/>
      <c r="E1485"/>
      <c r="F1485"/>
      <c r="G1485"/>
      <c r="H1485" s="280"/>
      <c r="I1485"/>
      <c r="J1485" s="574"/>
      <c r="K1485" s="419"/>
      <c r="L1485" s="280"/>
      <c r="M1485"/>
      <c r="N1485" s="280"/>
      <c r="O1485"/>
      <c r="P1485" s="280"/>
      <c r="S1485"/>
      <c r="T1485"/>
    </row>
    <row r="1486" spans="1:20" x14ac:dyDescent="0.45">
      <c r="A1486" s="285"/>
      <c r="B1486" s="285"/>
      <c r="C1486" s="285"/>
      <c r="D1486" s="23"/>
      <c r="E1486"/>
      <c r="F1486"/>
      <c r="G1486"/>
      <c r="H1486" s="280"/>
      <c r="I1486"/>
      <c r="J1486" s="574"/>
      <c r="K1486" s="419"/>
      <c r="L1486" s="280"/>
      <c r="M1486"/>
      <c r="N1486" s="280"/>
      <c r="O1486"/>
      <c r="P1486" s="280"/>
      <c r="S1486"/>
      <c r="T1486"/>
    </row>
    <row r="1487" spans="1:20" x14ac:dyDescent="0.45">
      <c r="A1487" s="285"/>
      <c r="B1487" s="285"/>
      <c r="C1487" s="285"/>
      <c r="D1487" s="23"/>
      <c r="E1487"/>
      <c r="F1487"/>
      <c r="G1487"/>
      <c r="H1487" s="280"/>
      <c r="I1487"/>
      <c r="J1487" s="574"/>
      <c r="K1487" s="419"/>
      <c r="L1487" s="280"/>
      <c r="M1487"/>
      <c r="N1487" s="280"/>
      <c r="O1487"/>
      <c r="P1487" s="280"/>
      <c r="S1487"/>
      <c r="T1487"/>
    </row>
    <row r="1488" spans="1:20" x14ac:dyDescent="0.45">
      <c r="A1488" s="285"/>
      <c r="B1488" s="285"/>
      <c r="C1488" s="285"/>
      <c r="D1488" s="23"/>
      <c r="E1488"/>
      <c r="F1488"/>
      <c r="G1488"/>
      <c r="H1488" s="280"/>
      <c r="I1488"/>
      <c r="J1488" s="574"/>
      <c r="K1488" s="419"/>
      <c r="L1488" s="280"/>
      <c r="M1488"/>
      <c r="N1488" s="280"/>
      <c r="O1488"/>
      <c r="P1488" s="280"/>
      <c r="S1488"/>
      <c r="T1488"/>
    </row>
    <row r="1489" spans="1:20" x14ac:dyDescent="0.45">
      <c r="A1489" s="285"/>
      <c r="B1489" s="285"/>
      <c r="C1489" s="285"/>
      <c r="D1489" s="23"/>
      <c r="E1489"/>
      <c r="F1489"/>
      <c r="G1489"/>
      <c r="H1489" s="280"/>
      <c r="I1489"/>
      <c r="J1489" s="574"/>
      <c r="K1489" s="419"/>
      <c r="L1489" s="280"/>
      <c r="M1489"/>
      <c r="N1489" s="280"/>
      <c r="O1489"/>
      <c r="P1489" s="280"/>
      <c r="S1489"/>
      <c r="T1489"/>
    </row>
    <row r="1490" spans="1:20" x14ac:dyDescent="0.45">
      <c r="A1490" s="285"/>
      <c r="B1490" s="285"/>
      <c r="C1490" s="285"/>
      <c r="D1490" s="23"/>
      <c r="E1490"/>
      <c r="F1490"/>
      <c r="G1490"/>
      <c r="H1490" s="280"/>
      <c r="I1490"/>
      <c r="J1490" s="574"/>
      <c r="K1490" s="419"/>
      <c r="L1490" s="280"/>
      <c r="M1490"/>
      <c r="N1490" s="280"/>
      <c r="O1490"/>
      <c r="P1490" s="280"/>
      <c r="S1490"/>
      <c r="T1490"/>
    </row>
    <row r="1491" spans="1:20" x14ac:dyDescent="0.45">
      <c r="A1491" s="285"/>
      <c r="B1491" s="285"/>
      <c r="C1491" s="285"/>
      <c r="D1491" s="23"/>
      <c r="E1491"/>
      <c r="F1491"/>
      <c r="G1491"/>
      <c r="H1491" s="280"/>
      <c r="I1491"/>
      <c r="J1491" s="574"/>
      <c r="K1491" s="419"/>
      <c r="L1491" s="280"/>
      <c r="M1491"/>
      <c r="N1491" s="280"/>
      <c r="O1491"/>
      <c r="P1491" s="280"/>
      <c r="S1491"/>
      <c r="T1491"/>
    </row>
    <row r="1492" spans="1:20" x14ac:dyDescent="0.45">
      <c r="A1492" s="285"/>
      <c r="B1492" s="285"/>
      <c r="C1492" s="285"/>
      <c r="D1492" s="23"/>
      <c r="E1492"/>
      <c r="F1492"/>
      <c r="G1492"/>
      <c r="H1492" s="280"/>
      <c r="I1492"/>
      <c r="J1492" s="574"/>
      <c r="K1492" s="419"/>
      <c r="L1492" s="280"/>
      <c r="M1492"/>
      <c r="N1492" s="280"/>
      <c r="O1492"/>
      <c r="P1492" s="280"/>
      <c r="S1492"/>
      <c r="T1492"/>
    </row>
    <row r="1493" spans="1:20" x14ac:dyDescent="0.45">
      <c r="A1493" s="285"/>
      <c r="B1493" s="285"/>
      <c r="C1493" s="285"/>
      <c r="D1493" s="23"/>
      <c r="E1493"/>
      <c r="F1493"/>
      <c r="G1493"/>
      <c r="H1493" s="280"/>
      <c r="I1493"/>
      <c r="J1493" s="574"/>
      <c r="K1493" s="419"/>
      <c r="L1493" s="280"/>
      <c r="M1493"/>
      <c r="N1493" s="280"/>
      <c r="O1493"/>
      <c r="P1493" s="280"/>
      <c r="S1493"/>
      <c r="T1493"/>
    </row>
    <row r="1494" spans="1:20" x14ac:dyDescent="0.45">
      <c r="A1494" s="285"/>
      <c r="B1494" s="285"/>
      <c r="C1494" s="285"/>
      <c r="D1494" s="23"/>
      <c r="E1494"/>
      <c r="F1494"/>
      <c r="G1494"/>
      <c r="H1494" s="280"/>
      <c r="I1494"/>
      <c r="J1494" s="574"/>
      <c r="K1494" s="419"/>
      <c r="L1494" s="280"/>
      <c r="M1494"/>
      <c r="N1494" s="280"/>
      <c r="O1494"/>
      <c r="P1494" s="280"/>
      <c r="S1494"/>
      <c r="T1494"/>
    </row>
    <row r="1495" spans="1:20" x14ac:dyDescent="0.45">
      <c r="A1495" s="285"/>
      <c r="B1495" s="285"/>
      <c r="C1495" s="285"/>
      <c r="D1495" s="23"/>
      <c r="E1495"/>
      <c r="F1495"/>
      <c r="G1495"/>
      <c r="H1495" s="280"/>
      <c r="I1495"/>
      <c r="J1495" s="574"/>
      <c r="K1495" s="419"/>
      <c r="L1495" s="280"/>
      <c r="M1495"/>
      <c r="N1495" s="280"/>
      <c r="O1495"/>
      <c r="P1495" s="280"/>
      <c r="S1495"/>
      <c r="T1495"/>
    </row>
    <row r="1496" spans="1:20" x14ac:dyDescent="0.45">
      <c r="A1496" s="285"/>
      <c r="B1496" s="285"/>
      <c r="C1496" s="285"/>
      <c r="D1496" s="23"/>
      <c r="E1496"/>
      <c r="F1496"/>
      <c r="G1496"/>
      <c r="H1496" s="280"/>
      <c r="I1496"/>
      <c r="J1496" s="574"/>
      <c r="K1496" s="419"/>
      <c r="L1496" s="280"/>
      <c r="M1496"/>
      <c r="N1496" s="280"/>
      <c r="O1496"/>
      <c r="P1496" s="280"/>
      <c r="S1496"/>
      <c r="T1496"/>
    </row>
    <row r="1497" spans="1:20" x14ac:dyDescent="0.45">
      <c r="A1497" s="285"/>
      <c r="B1497" s="285"/>
      <c r="C1497" s="285"/>
      <c r="D1497" s="23"/>
      <c r="E1497"/>
      <c r="F1497"/>
      <c r="G1497"/>
      <c r="H1497" s="280"/>
      <c r="I1497"/>
      <c r="J1497" s="574"/>
      <c r="K1497" s="419"/>
      <c r="L1497" s="280"/>
      <c r="M1497"/>
      <c r="N1497" s="280"/>
      <c r="O1497"/>
      <c r="P1497" s="280"/>
      <c r="S1497"/>
      <c r="T1497"/>
    </row>
    <row r="1498" spans="1:20" x14ac:dyDescent="0.45">
      <c r="A1498" s="285"/>
      <c r="B1498" s="285"/>
      <c r="C1498" s="285"/>
      <c r="D1498" s="23"/>
      <c r="E1498"/>
      <c r="F1498"/>
      <c r="G1498"/>
      <c r="H1498" s="280"/>
      <c r="I1498"/>
      <c r="J1498" s="574"/>
      <c r="K1498" s="419"/>
      <c r="L1498" s="280"/>
      <c r="M1498"/>
      <c r="N1498" s="280"/>
      <c r="O1498"/>
      <c r="P1498" s="280"/>
      <c r="S1498"/>
      <c r="T1498"/>
    </row>
    <row r="1499" spans="1:20" x14ac:dyDescent="0.45">
      <c r="A1499" s="285"/>
      <c r="B1499" s="285"/>
      <c r="C1499" s="285"/>
      <c r="D1499" s="23"/>
      <c r="E1499"/>
      <c r="F1499"/>
      <c r="G1499"/>
      <c r="H1499" s="280"/>
      <c r="I1499"/>
      <c r="J1499" s="574"/>
      <c r="K1499" s="419"/>
      <c r="L1499" s="280"/>
      <c r="M1499"/>
      <c r="N1499" s="280"/>
      <c r="O1499"/>
      <c r="P1499" s="280"/>
      <c r="S1499"/>
      <c r="T1499"/>
    </row>
    <row r="1500" spans="1:20" x14ac:dyDescent="0.45">
      <c r="A1500" s="285"/>
      <c r="B1500" s="285"/>
      <c r="C1500" s="285"/>
      <c r="D1500" s="23"/>
      <c r="E1500"/>
      <c r="F1500"/>
      <c r="G1500"/>
      <c r="H1500" s="280"/>
      <c r="I1500"/>
      <c r="J1500" s="574"/>
      <c r="K1500" s="419"/>
      <c r="L1500" s="280"/>
      <c r="M1500"/>
      <c r="N1500" s="280"/>
      <c r="O1500"/>
      <c r="P1500" s="280"/>
      <c r="S1500"/>
      <c r="T1500"/>
    </row>
    <row r="1501" spans="1:20" x14ac:dyDescent="0.45">
      <c r="A1501" s="285"/>
      <c r="B1501" s="285"/>
      <c r="C1501" s="285"/>
      <c r="D1501" s="23"/>
      <c r="E1501"/>
      <c r="F1501"/>
      <c r="G1501"/>
      <c r="H1501" s="280"/>
      <c r="I1501"/>
      <c r="J1501" s="574"/>
      <c r="K1501" s="419"/>
      <c r="L1501" s="280"/>
      <c r="M1501"/>
      <c r="N1501" s="280"/>
      <c r="O1501"/>
      <c r="P1501" s="280"/>
      <c r="S1501"/>
      <c r="T1501"/>
    </row>
    <row r="1502" spans="1:20" x14ac:dyDescent="0.45">
      <c r="A1502" s="285"/>
      <c r="B1502" s="285"/>
      <c r="C1502" s="285"/>
      <c r="D1502" s="23"/>
      <c r="E1502"/>
      <c r="F1502"/>
      <c r="G1502"/>
      <c r="H1502" s="280"/>
      <c r="I1502"/>
      <c r="J1502" s="574"/>
      <c r="K1502" s="419"/>
      <c r="L1502" s="280"/>
      <c r="M1502"/>
      <c r="N1502" s="280"/>
      <c r="O1502"/>
      <c r="P1502" s="280"/>
      <c r="S1502"/>
      <c r="T1502"/>
    </row>
    <row r="1503" spans="1:20" x14ac:dyDescent="0.45">
      <c r="A1503" s="285"/>
      <c r="B1503" s="285"/>
      <c r="C1503" s="285"/>
      <c r="D1503" s="23"/>
      <c r="E1503"/>
      <c r="F1503"/>
      <c r="G1503"/>
      <c r="H1503" s="280"/>
      <c r="I1503"/>
      <c r="J1503" s="574"/>
      <c r="K1503" s="419"/>
      <c r="L1503" s="280"/>
      <c r="M1503"/>
      <c r="N1503" s="280"/>
      <c r="O1503"/>
      <c r="P1503" s="280"/>
      <c r="S1503"/>
      <c r="T1503"/>
    </row>
    <row r="1504" spans="1:20" x14ac:dyDescent="0.45">
      <c r="A1504" s="285"/>
      <c r="B1504" s="285"/>
      <c r="C1504" s="285"/>
      <c r="D1504" s="23"/>
      <c r="E1504"/>
      <c r="F1504"/>
      <c r="G1504"/>
      <c r="H1504" s="280"/>
      <c r="I1504"/>
      <c r="J1504" s="574"/>
      <c r="K1504" s="419"/>
      <c r="L1504" s="280"/>
      <c r="M1504"/>
      <c r="N1504" s="280"/>
      <c r="O1504"/>
      <c r="P1504" s="280"/>
      <c r="S1504"/>
      <c r="T1504"/>
    </row>
    <row r="1505" spans="1:20" x14ac:dyDescent="0.45">
      <c r="A1505" s="285"/>
      <c r="B1505" s="285"/>
      <c r="C1505" s="285"/>
      <c r="D1505" s="23"/>
      <c r="E1505"/>
      <c r="F1505"/>
      <c r="G1505"/>
      <c r="H1505" s="280"/>
      <c r="I1505"/>
      <c r="J1505" s="574"/>
      <c r="K1505" s="419"/>
      <c r="L1505" s="280"/>
      <c r="M1505"/>
      <c r="N1505" s="280"/>
      <c r="O1505"/>
      <c r="P1505" s="280"/>
      <c r="S1505"/>
      <c r="T1505"/>
    </row>
    <row r="1506" spans="1:20" x14ac:dyDescent="0.45">
      <c r="A1506" s="285"/>
      <c r="B1506" s="285"/>
      <c r="C1506" s="285"/>
      <c r="D1506" s="23"/>
      <c r="E1506"/>
      <c r="F1506"/>
      <c r="G1506"/>
      <c r="H1506" s="280"/>
      <c r="I1506"/>
      <c r="J1506" s="574"/>
      <c r="K1506" s="419"/>
      <c r="L1506" s="280"/>
      <c r="M1506"/>
      <c r="N1506" s="280"/>
      <c r="O1506"/>
      <c r="P1506" s="280"/>
      <c r="S1506"/>
      <c r="T1506"/>
    </row>
    <row r="1507" spans="1:20" x14ac:dyDescent="0.45">
      <c r="A1507" s="285"/>
      <c r="B1507" s="285"/>
      <c r="C1507" s="285"/>
      <c r="D1507" s="23"/>
      <c r="E1507"/>
      <c r="F1507"/>
      <c r="G1507"/>
      <c r="H1507" s="280"/>
      <c r="I1507"/>
      <c r="J1507" s="574"/>
      <c r="K1507" s="419"/>
      <c r="L1507" s="280"/>
      <c r="M1507"/>
      <c r="N1507" s="280"/>
      <c r="O1507"/>
      <c r="P1507" s="280"/>
      <c r="S1507"/>
      <c r="T1507"/>
    </row>
    <row r="1508" spans="1:20" x14ac:dyDescent="0.45">
      <c r="A1508" s="285"/>
      <c r="B1508" s="285"/>
      <c r="C1508" s="285"/>
      <c r="D1508" s="23"/>
      <c r="E1508"/>
      <c r="F1508"/>
      <c r="G1508"/>
      <c r="H1508" s="280"/>
      <c r="I1508"/>
      <c r="J1508" s="574"/>
      <c r="K1508" s="419"/>
      <c r="L1508" s="280"/>
      <c r="M1508"/>
      <c r="N1508" s="280"/>
      <c r="O1508"/>
      <c r="P1508" s="280"/>
      <c r="S1508"/>
      <c r="T1508"/>
    </row>
    <row r="1509" spans="1:20" x14ac:dyDescent="0.45">
      <c r="A1509" s="285"/>
      <c r="B1509" s="285"/>
      <c r="C1509" s="285"/>
      <c r="D1509" s="23"/>
      <c r="E1509"/>
      <c r="F1509"/>
      <c r="G1509"/>
      <c r="H1509" s="280"/>
      <c r="I1509"/>
      <c r="J1509" s="574"/>
      <c r="K1509" s="419"/>
      <c r="L1509" s="280"/>
      <c r="M1509"/>
      <c r="N1509" s="280"/>
      <c r="O1509"/>
      <c r="P1509" s="280"/>
      <c r="S1509"/>
      <c r="T1509"/>
    </row>
    <row r="1510" spans="1:20" x14ac:dyDescent="0.45">
      <c r="A1510" s="285"/>
      <c r="B1510" s="285"/>
      <c r="C1510" s="285"/>
      <c r="D1510" s="23"/>
      <c r="E1510"/>
      <c r="F1510"/>
      <c r="G1510"/>
      <c r="H1510" s="280"/>
      <c r="I1510"/>
      <c r="J1510" s="574"/>
      <c r="K1510" s="419"/>
      <c r="L1510" s="280"/>
      <c r="M1510"/>
      <c r="N1510" s="280"/>
      <c r="O1510"/>
      <c r="P1510" s="280"/>
      <c r="S1510"/>
      <c r="T1510"/>
    </row>
    <row r="1511" spans="1:20" x14ac:dyDescent="0.45">
      <c r="A1511" s="285"/>
      <c r="B1511" s="285"/>
      <c r="C1511" s="285"/>
      <c r="D1511" s="23"/>
      <c r="E1511"/>
      <c r="F1511"/>
      <c r="G1511"/>
      <c r="H1511" s="280"/>
      <c r="I1511"/>
      <c r="J1511" s="574"/>
      <c r="K1511" s="419"/>
      <c r="L1511" s="280"/>
      <c r="M1511"/>
      <c r="N1511" s="280"/>
      <c r="O1511"/>
      <c r="P1511" s="280"/>
      <c r="S1511"/>
      <c r="T1511"/>
    </row>
    <row r="1512" spans="1:20" x14ac:dyDescent="0.45">
      <c r="A1512" s="285"/>
      <c r="B1512" s="285"/>
      <c r="C1512" s="285"/>
      <c r="D1512" s="23"/>
      <c r="E1512"/>
      <c r="F1512"/>
      <c r="G1512"/>
      <c r="H1512" s="280"/>
      <c r="I1512"/>
      <c r="J1512" s="574"/>
      <c r="K1512" s="419"/>
      <c r="L1512" s="280"/>
      <c r="M1512"/>
      <c r="N1512" s="280"/>
      <c r="O1512"/>
      <c r="P1512" s="280"/>
      <c r="S1512"/>
      <c r="T1512"/>
    </row>
    <row r="1513" spans="1:20" x14ac:dyDescent="0.45">
      <c r="A1513" s="285"/>
      <c r="B1513" s="285"/>
      <c r="C1513" s="285"/>
      <c r="D1513" s="23"/>
      <c r="E1513"/>
      <c r="F1513"/>
      <c r="G1513"/>
      <c r="H1513" s="280"/>
      <c r="I1513"/>
      <c r="J1513" s="574"/>
      <c r="K1513" s="419"/>
      <c r="L1513" s="280"/>
      <c r="M1513"/>
      <c r="N1513" s="280"/>
      <c r="O1513"/>
      <c r="P1513" s="280"/>
      <c r="S1513"/>
      <c r="T1513"/>
    </row>
    <row r="1514" spans="1:20" x14ac:dyDescent="0.45">
      <c r="A1514" s="285"/>
      <c r="B1514" s="285"/>
      <c r="C1514" s="285"/>
      <c r="D1514" s="23"/>
      <c r="E1514"/>
      <c r="F1514"/>
      <c r="G1514"/>
      <c r="H1514" s="280"/>
      <c r="I1514"/>
      <c r="J1514" s="574"/>
      <c r="K1514" s="419"/>
      <c r="L1514" s="280"/>
      <c r="M1514"/>
      <c r="N1514" s="280"/>
      <c r="O1514"/>
      <c r="P1514" s="280"/>
      <c r="S1514"/>
      <c r="T1514"/>
    </row>
    <row r="1515" spans="1:20" x14ac:dyDescent="0.45">
      <c r="A1515" s="285"/>
      <c r="B1515" s="285"/>
      <c r="C1515" s="285"/>
      <c r="D1515" s="23"/>
      <c r="E1515"/>
      <c r="F1515"/>
      <c r="G1515"/>
      <c r="H1515" s="280"/>
      <c r="I1515"/>
      <c r="J1515" s="574"/>
      <c r="K1515" s="419"/>
      <c r="L1515" s="280"/>
      <c r="M1515"/>
      <c r="N1515" s="280"/>
      <c r="O1515"/>
      <c r="P1515" s="280"/>
      <c r="S1515"/>
      <c r="T1515"/>
    </row>
    <row r="1516" spans="1:20" x14ac:dyDescent="0.45">
      <c r="A1516" s="285"/>
      <c r="B1516" s="285"/>
      <c r="C1516" s="285"/>
      <c r="D1516" s="23"/>
      <c r="E1516"/>
      <c r="F1516"/>
      <c r="G1516"/>
      <c r="H1516" s="280"/>
      <c r="I1516"/>
      <c r="J1516" s="574"/>
      <c r="K1516" s="419"/>
      <c r="L1516" s="280"/>
      <c r="M1516"/>
      <c r="N1516" s="280"/>
      <c r="O1516"/>
      <c r="P1516" s="280"/>
      <c r="S1516"/>
      <c r="T1516"/>
    </row>
    <row r="1517" spans="1:20" x14ac:dyDescent="0.45">
      <c r="A1517" s="285"/>
      <c r="B1517" s="285"/>
      <c r="C1517" s="285"/>
      <c r="D1517" s="23"/>
      <c r="E1517"/>
      <c r="F1517"/>
      <c r="G1517"/>
      <c r="H1517" s="280"/>
      <c r="I1517"/>
      <c r="J1517" s="574"/>
      <c r="K1517" s="419"/>
      <c r="L1517" s="280"/>
      <c r="M1517"/>
      <c r="N1517" s="280"/>
      <c r="O1517"/>
      <c r="P1517" s="280"/>
      <c r="S1517"/>
      <c r="T1517"/>
    </row>
    <row r="1518" spans="1:20" x14ac:dyDescent="0.45">
      <c r="A1518" s="285"/>
      <c r="B1518" s="285"/>
      <c r="C1518" s="285"/>
      <c r="D1518" s="23"/>
      <c r="E1518"/>
      <c r="F1518"/>
      <c r="G1518"/>
      <c r="H1518" s="280"/>
      <c r="I1518"/>
      <c r="J1518" s="574"/>
      <c r="K1518" s="419"/>
      <c r="L1518" s="280"/>
      <c r="M1518"/>
      <c r="N1518" s="280"/>
      <c r="O1518"/>
      <c r="P1518" s="280"/>
      <c r="S1518"/>
      <c r="T1518"/>
    </row>
    <row r="1519" spans="1:20" x14ac:dyDescent="0.45">
      <c r="A1519" s="285"/>
      <c r="B1519" s="285"/>
      <c r="C1519" s="285"/>
      <c r="D1519" s="23"/>
      <c r="E1519"/>
      <c r="F1519"/>
      <c r="G1519"/>
      <c r="H1519" s="280"/>
      <c r="I1519"/>
      <c r="J1519" s="574"/>
      <c r="K1519" s="419"/>
      <c r="L1519" s="280"/>
      <c r="M1519"/>
      <c r="N1519" s="280"/>
      <c r="O1519"/>
      <c r="P1519" s="280"/>
      <c r="S1519"/>
      <c r="T1519"/>
    </row>
    <row r="1520" spans="1:20" x14ac:dyDescent="0.45">
      <c r="A1520" s="285"/>
      <c r="B1520" s="285"/>
      <c r="C1520" s="285"/>
      <c r="D1520" s="23"/>
      <c r="E1520"/>
      <c r="F1520"/>
      <c r="G1520"/>
      <c r="H1520" s="280"/>
      <c r="I1520"/>
      <c r="J1520" s="574"/>
      <c r="K1520" s="419"/>
      <c r="L1520" s="280"/>
      <c r="M1520"/>
      <c r="N1520" s="280"/>
      <c r="O1520"/>
      <c r="P1520" s="280"/>
      <c r="S1520"/>
      <c r="T1520"/>
    </row>
    <row r="1521" spans="1:20" x14ac:dyDescent="0.45">
      <c r="A1521" s="285"/>
      <c r="B1521" s="285"/>
      <c r="C1521" s="285"/>
      <c r="D1521" s="23"/>
      <c r="E1521"/>
      <c r="F1521"/>
      <c r="G1521"/>
      <c r="H1521" s="280"/>
      <c r="I1521"/>
      <c r="J1521" s="574"/>
      <c r="K1521" s="419"/>
      <c r="L1521" s="280"/>
      <c r="M1521"/>
      <c r="N1521" s="280"/>
      <c r="O1521"/>
      <c r="P1521" s="280"/>
      <c r="S1521"/>
      <c r="T1521"/>
    </row>
    <row r="1522" spans="1:20" x14ac:dyDescent="0.45">
      <c r="A1522" s="285"/>
      <c r="B1522" s="285"/>
      <c r="C1522" s="285"/>
      <c r="D1522" s="23"/>
      <c r="E1522"/>
      <c r="F1522"/>
      <c r="G1522"/>
      <c r="H1522" s="280"/>
      <c r="I1522"/>
      <c r="J1522" s="574"/>
      <c r="K1522" s="419"/>
      <c r="L1522" s="280"/>
      <c r="M1522"/>
      <c r="N1522" s="280"/>
      <c r="O1522"/>
      <c r="P1522" s="280"/>
      <c r="S1522"/>
      <c r="T1522"/>
    </row>
    <row r="1523" spans="1:20" x14ac:dyDescent="0.45">
      <c r="A1523" s="285"/>
      <c r="B1523" s="285"/>
      <c r="C1523" s="285"/>
      <c r="D1523" s="23"/>
      <c r="E1523"/>
      <c r="F1523"/>
      <c r="G1523"/>
      <c r="H1523" s="280"/>
      <c r="I1523"/>
      <c r="J1523" s="574"/>
      <c r="K1523" s="419"/>
      <c r="L1523" s="280"/>
      <c r="M1523"/>
      <c r="N1523" s="280"/>
      <c r="O1523"/>
      <c r="P1523" s="280"/>
      <c r="S1523"/>
      <c r="T1523"/>
    </row>
    <row r="1524" spans="1:20" x14ac:dyDescent="0.45">
      <c r="A1524" s="285"/>
      <c r="B1524" s="285"/>
      <c r="C1524" s="285"/>
      <c r="D1524" s="23"/>
      <c r="E1524"/>
      <c r="F1524"/>
      <c r="G1524"/>
      <c r="H1524" s="280"/>
      <c r="I1524"/>
      <c r="J1524" s="574"/>
      <c r="K1524" s="419"/>
      <c r="L1524" s="280"/>
      <c r="M1524"/>
      <c r="N1524" s="280"/>
      <c r="O1524"/>
      <c r="P1524" s="280"/>
      <c r="S1524"/>
      <c r="T1524"/>
    </row>
    <row r="1525" spans="1:20" x14ac:dyDescent="0.45">
      <c r="A1525" s="285"/>
      <c r="B1525" s="285"/>
      <c r="C1525" s="285"/>
      <c r="D1525" s="23"/>
      <c r="E1525"/>
      <c r="F1525"/>
      <c r="G1525"/>
      <c r="H1525" s="280"/>
      <c r="I1525"/>
      <c r="J1525" s="574"/>
      <c r="K1525" s="419"/>
      <c r="L1525" s="280"/>
      <c r="M1525"/>
      <c r="N1525" s="280"/>
      <c r="O1525"/>
      <c r="P1525" s="280"/>
      <c r="S1525"/>
      <c r="T1525"/>
    </row>
    <row r="1526" spans="1:20" x14ac:dyDescent="0.45">
      <c r="A1526" s="285"/>
      <c r="B1526" s="285"/>
      <c r="C1526" s="285"/>
      <c r="D1526" s="23"/>
      <c r="E1526"/>
      <c r="F1526"/>
      <c r="G1526"/>
      <c r="H1526" s="280"/>
      <c r="I1526"/>
      <c r="J1526" s="574"/>
      <c r="K1526" s="419"/>
      <c r="L1526" s="280"/>
      <c r="M1526"/>
      <c r="N1526" s="280"/>
      <c r="O1526"/>
      <c r="P1526" s="280"/>
      <c r="S1526"/>
      <c r="T1526"/>
    </row>
    <row r="1527" spans="1:20" x14ac:dyDescent="0.45">
      <c r="A1527" s="285"/>
      <c r="B1527" s="285"/>
      <c r="C1527" s="285"/>
      <c r="D1527" s="23"/>
      <c r="E1527"/>
      <c r="F1527"/>
      <c r="G1527"/>
      <c r="H1527" s="280"/>
      <c r="I1527"/>
      <c r="J1527" s="574"/>
      <c r="K1527" s="419"/>
      <c r="L1527" s="280"/>
      <c r="M1527"/>
      <c r="N1527" s="280"/>
      <c r="O1527"/>
      <c r="P1527" s="280"/>
      <c r="S1527"/>
      <c r="T1527"/>
    </row>
    <row r="1528" spans="1:20" x14ac:dyDescent="0.45">
      <c r="A1528" s="285"/>
      <c r="B1528" s="285"/>
      <c r="C1528" s="285"/>
      <c r="D1528" s="23"/>
      <c r="E1528"/>
      <c r="F1528"/>
      <c r="G1528"/>
      <c r="H1528" s="280"/>
      <c r="I1528"/>
      <c r="J1528" s="574"/>
      <c r="K1528" s="419"/>
      <c r="L1528" s="280"/>
      <c r="M1528"/>
      <c r="N1528" s="280"/>
      <c r="O1528"/>
      <c r="P1528" s="280"/>
      <c r="S1528"/>
      <c r="T1528"/>
    </row>
    <row r="1529" spans="1:20" x14ac:dyDescent="0.45">
      <c r="A1529" s="285"/>
      <c r="B1529" s="285"/>
      <c r="C1529" s="285"/>
      <c r="D1529" s="23"/>
      <c r="E1529"/>
      <c r="F1529"/>
      <c r="G1529"/>
      <c r="H1529" s="280"/>
      <c r="I1529"/>
      <c r="J1529" s="574"/>
      <c r="K1529" s="419"/>
      <c r="L1529" s="280"/>
      <c r="M1529"/>
      <c r="N1529" s="280"/>
      <c r="O1529"/>
      <c r="P1529" s="280"/>
      <c r="S1529"/>
      <c r="T1529"/>
    </row>
    <row r="1530" spans="1:20" x14ac:dyDescent="0.45">
      <c r="A1530" s="285"/>
      <c r="B1530" s="285"/>
      <c r="C1530" s="285"/>
      <c r="D1530" s="23"/>
      <c r="E1530"/>
      <c r="F1530"/>
      <c r="G1530"/>
      <c r="H1530" s="280"/>
      <c r="I1530"/>
      <c r="J1530" s="574"/>
      <c r="K1530" s="419"/>
      <c r="L1530" s="280"/>
      <c r="M1530"/>
      <c r="N1530" s="280"/>
      <c r="O1530"/>
      <c r="P1530" s="280"/>
      <c r="S1530"/>
      <c r="T1530"/>
    </row>
    <row r="1531" spans="1:20" x14ac:dyDescent="0.45">
      <c r="A1531" s="285"/>
      <c r="B1531" s="285"/>
      <c r="C1531" s="285"/>
      <c r="D1531" s="23"/>
      <c r="E1531"/>
      <c r="F1531"/>
      <c r="G1531"/>
      <c r="H1531" s="280"/>
      <c r="I1531"/>
      <c r="J1531" s="574"/>
      <c r="K1531" s="419"/>
      <c r="L1531" s="280"/>
      <c r="M1531"/>
      <c r="N1531" s="280"/>
      <c r="O1531"/>
      <c r="P1531" s="280"/>
      <c r="S1531"/>
      <c r="T1531"/>
    </row>
    <row r="1532" spans="1:20" x14ac:dyDescent="0.45">
      <c r="A1532" s="285"/>
      <c r="B1532" s="285"/>
      <c r="C1532" s="285"/>
      <c r="D1532" s="23"/>
      <c r="E1532"/>
      <c r="F1532"/>
      <c r="G1532"/>
      <c r="H1532" s="280"/>
      <c r="I1532"/>
      <c r="J1532" s="574"/>
      <c r="K1532" s="419"/>
      <c r="L1532" s="280"/>
      <c r="M1532"/>
      <c r="N1532" s="280"/>
      <c r="O1532"/>
      <c r="P1532" s="280"/>
      <c r="S1532"/>
      <c r="T1532"/>
    </row>
    <row r="1533" spans="1:20" x14ac:dyDescent="0.45">
      <c r="A1533" s="285"/>
      <c r="B1533" s="285"/>
      <c r="C1533" s="285"/>
      <c r="D1533" s="23"/>
      <c r="E1533"/>
      <c r="F1533"/>
      <c r="G1533"/>
      <c r="H1533" s="280"/>
      <c r="I1533"/>
      <c r="J1533" s="574"/>
      <c r="K1533" s="419"/>
      <c r="L1533" s="280"/>
      <c r="M1533"/>
      <c r="N1533" s="280"/>
      <c r="O1533"/>
      <c r="P1533" s="280"/>
      <c r="S1533"/>
      <c r="T1533"/>
    </row>
    <row r="1534" spans="1:20" x14ac:dyDescent="0.45">
      <c r="A1534" s="285"/>
      <c r="B1534" s="285"/>
      <c r="C1534" s="285"/>
      <c r="D1534" s="23"/>
      <c r="E1534"/>
      <c r="F1534"/>
      <c r="G1534"/>
      <c r="H1534" s="280"/>
      <c r="I1534"/>
      <c r="J1534" s="574"/>
      <c r="K1534" s="419"/>
      <c r="L1534" s="280"/>
      <c r="M1534"/>
      <c r="N1534" s="280"/>
      <c r="O1534"/>
      <c r="P1534" s="280"/>
      <c r="S1534"/>
      <c r="T1534"/>
    </row>
    <row r="1535" spans="1:20" x14ac:dyDescent="0.45">
      <c r="A1535" s="285"/>
      <c r="B1535" s="285"/>
      <c r="C1535" s="285"/>
      <c r="D1535" s="23"/>
      <c r="E1535"/>
      <c r="F1535"/>
      <c r="G1535"/>
      <c r="H1535" s="280"/>
      <c r="I1535"/>
      <c r="J1535" s="574"/>
      <c r="K1535" s="419"/>
      <c r="L1535" s="280"/>
      <c r="M1535"/>
      <c r="N1535" s="280"/>
      <c r="O1535"/>
      <c r="P1535" s="280"/>
      <c r="S1535"/>
      <c r="T1535"/>
    </row>
    <row r="1536" spans="1:20" x14ac:dyDescent="0.45">
      <c r="A1536" s="285"/>
      <c r="B1536" s="285"/>
      <c r="C1536" s="285"/>
      <c r="D1536" s="23"/>
      <c r="E1536"/>
      <c r="F1536"/>
      <c r="G1536"/>
      <c r="H1536" s="280"/>
      <c r="I1536"/>
      <c r="J1536" s="574"/>
      <c r="K1536" s="419"/>
      <c r="L1536" s="280"/>
      <c r="M1536"/>
      <c r="N1536" s="280"/>
      <c r="O1536"/>
      <c r="P1536" s="280"/>
      <c r="S1536"/>
      <c r="T1536"/>
    </row>
    <row r="1537" spans="1:20" x14ac:dyDescent="0.45">
      <c r="A1537" s="285"/>
      <c r="B1537" s="285"/>
      <c r="C1537" s="285"/>
      <c r="D1537" s="23"/>
      <c r="E1537"/>
      <c r="F1537"/>
      <c r="G1537"/>
      <c r="H1537" s="280"/>
      <c r="I1537"/>
      <c r="J1537" s="574"/>
      <c r="K1537" s="419"/>
      <c r="L1537" s="280"/>
      <c r="M1537"/>
      <c r="N1537" s="280"/>
      <c r="O1537"/>
      <c r="P1537" s="280"/>
      <c r="S1537"/>
      <c r="T1537"/>
    </row>
    <row r="1538" spans="1:20" x14ac:dyDescent="0.45">
      <c r="A1538" s="285"/>
      <c r="B1538" s="285"/>
      <c r="C1538" s="285"/>
      <c r="D1538" s="23"/>
      <c r="E1538"/>
      <c r="F1538"/>
      <c r="G1538"/>
      <c r="H1538" s="280"/>
      <c r="I1538"/>
      <c r="J1538" s="574"/>
      <c r="K1538" s="419"/>
      <c r="L1538" s="280"/>
      <c r="M1538"/>
      <c r="N1538" s="280"/>
      <c r="O1538"/>
      <c r="P1538" s="280"/>
      <c r="S1538"/>
      <c r="T1538"/>
    </row>
    <row r="1539" spans="1:20" x14ac:dyDescent="0.45">
      <c r="A1539" s="285"/>
      <c r="B1539" s="285"/>
      <c r="C1539" s="285"/>
      <c r="D1539" s="23"/>
      <c r="E1539"/>
      <c r="F1539"/>
      <c r="G1539"/>
      <c r="H1539" s="280"/>
      <c r="I1539"/>
      <c r="J1539" s="574"/>
      <c r="K1539" s="419"/>
      <c r="L1539" s="280"/>
      <c r="M1539"/>
      <c r="N1539" s="280"/>
      <c r="O1539"/>
      <c r="P1539" s="280"/>
      <c r="S1539"/>
      <c r="T1539"/>
    </row>
    <row r="1540" spans="1:20" x14ac:dyDescent="0.45">
      <c r="A1540" s="285"/>
      <c r="B1540" s="285"/>
      <c r="C1540" s="285"/>
      <c r="D1540" s="23"/>
      <c r="E1540"/>
      <c r="F1540"/>
      <c r="G1540"/>
      <c r="H1540" s="280"/>
      <c r="I1540"/>
      <c r="J1540" s="574"/>
      <c r="K1540" s="419"/>
      <c r="L1540" s="280"/>
      <c r="M1540"/>
      <c r="N1540" s="280"/>
      <c r="O1540"/>
      <c r="P1540" s="280"/>
      <c r="S1540"/>
      <c r="T1540"/>
    </row>
    <row r="1541" spans="1:20" x14ac:dyDescent="0.45">
      <c r="A1541" s="285"/>
      <c r="B1541" s="285"/>
      <c r="C1541" s="285"/>
      <c r="D1541" s="23"/>
      <c r="E1541"/>
      <c r="F1541"/>
      <c r="G1541"/>
      <c r="H1541" s="280"/>
      <c r="I1541"/>
      <c r="J1541" s="574"/>
      <c r="K1541" s="419"/>
      <c r="L1541" s="280"/>
      <c r="M1541"/>
      <c r="N1541" s="280"/>
      <c r="O1541"/>
      <c r="P1541" s="280"/>
      <c r="S1541"/>
      <c r="T1541"/>
    </row>
    <row r="1542" spans="1:20" x14ac:dyDescent="0.45">
      <c r="A1542" s="285"/>
      <c r="B1542" s="285"/>
      <c r="C1542" s="285"/>
      <c r="D1542" s="23"/>
      <c r="E1542"/>
      <c r="F1542"/>
      <c r="G1542"/>
      <c r="H1542" s="280"/>
      <c r="I1542"/>
      <c r="J1542" s="574"/>
      <c r="K1542" s="419"/>
      <c r="L1542" s="280"/>
      <c r="M1542"/>
      <c r="N1542" s="280"/>
      <c r="O1542"/>
      <c r="P1542" s="280"/>
      <c r="S1542"/>
      <c r="T1542"/>
    </row>
    <row r="1543" spans="1:20" x14ac:dyDescent="0.45">
      <c r="A1543" s="285"/>
      <c r="B1543" s="285"/>
      <c r="C1543" s="285"/>
      <c r="D1543" s="23"/>
      <c r="E1543"/>
      <c r="F1543"/>
      <c r="G1543"/>
      <c r="H1543" s="280"/>
      <c r="I1543"/>
      <c r="J1543" s="574"/>
      <c r="K1543" s="419"/>
      <c r="L1543" s="280"/>
      <c r="M1543"/>
      <c r="N1543" s="280"/>
      <c r="O1543"/>
      <c r="P1543" s="280"/>
      <c r="S1543"/>
      <c r="T1543"/>
    </row>
    <row r="1544" spans="1:20" x14ac:dyDescent="0.45">
      <c r="A1544" s="285"/>
      <c r="B1544" s="285"/>
      <c r="C1544" s="285"/>
      <c r="D1544" s="23"/>
      <c r="E1544"/>
      <c r="F1544"/>
      <c r="G1544"/>
      <c r="H1544" s="280"/>
      <c r="I1544"/>
      <c r="J1544" s="574"/>
      <c r="K1544" s="419"/>
      <c r="L1544" s="280"/>
      <c r="M1544"/>
      <c r="N1544" s="280"/>
      <c r="O1544"/>
      <c r="P1544" s="280"/>
      <c r="S1544"/>
      <c r="T1544"/>
    </row>
    <row r="1545" spans="1:20" x14ac:dyDescent="0.45">
      <c r="A1545" s="285"/>
      <c r="B1545" s="285"/>
      <c r="C1545" s="285"/>
      <c r="D1545" s="23"/>
      <c r="E1545"/>
      <c r="F1545"/>
      <c r="G1545"/>
      <c r="H1545" s="280"/>
      <c r="I1545"/>
      <c r="J1545" s="574"/>
      <c r="K1545" s="419"/>
      <c r="L1545" s="280"/>
      <c r="M1545"/>
      <c r="N1545" s="280"/>
      <c r="O1545"/>
      <c r="P1545" s="280"/>
      <c r="S1545"/>
      <c r="T1545"/>
    </row>
    <row r="1546" spans="1:20" x14ac:dyDescent="0.45">
      <c r="A1546" s="285"/>
      <c r="B1546" s="285"/>
      <c r="C1546" s="285"/>
      <c r="D1546" s="23"/>
      <c r="E1546"/>
      <c r="F1546"/>
      <c r="G1546"/>
      <c r="H1546" s="280"/>
      <c r="I1546"/>
      <c r="J1546" s="574"/>
      <c r="K1546" s="419"/>
      <c r="L1546" s="280"/>
      <c r="M1546"/>
      <c r="N1546" s="280"/>
      <c r="O1546"/>
      <c r="P1546" s="280"/>
      <c r="S1546"/>
      <c r="T1546"/>
    </row>
    <row r="1547" spans="1:20" x14ac:dyDescent="0.45">
      <c r="A1547" s="285"/>
      <c r="B1547" s="285"/>
      <c r="C1547" s="285"/>
      <c r="D1547" s="23"/>
      <c r="E1547"/>
      <c r="F1547"/>
      <c r="G1547"/>
      <c r="H1547" s="280"/>
      <c r="I1547"/>
      <c r="J1547" s="574"/>
      <c r="K1547" s="419"/>
      <c r="L1547" s="280"/>
      <c r="M1547"/>
      <c r="N1547" s="280"/>
      <c r="O1547"/>
      <c r="P1547" s="280"/>
      <c r="S1547"/>
      <c r="T1547"/>
    </row>
    <row r="1548" spans="1:20" x14ac:dyDescent="0.45">
      <c r="A1548" s="285"/>
      <c r="B1548" s="285"/>
      <c r="C1548" s="285"/>
      <c r="D1548" s="23"/>
      <c r="E1548"/>
      <c r="F1548"/>
      <c r="G1548"/>
      <c r="H1548" s="280"/>
      <c r="I1548"/>
      <c r="J1548" s="574"/>
      <c r="K1548" s="419"/>
      <c r="L1548" s="280"/>
      <c r="M1548"/>
      <c r="N1548" s="280"/>
      <c r="O1548"/>
      <c r="P1548" s="280"/>
      <c r="S1548"/>
      <c r="T1548"/>
    </row>
    <row r="1549" spans="1:20" x14ac:dyDescent="0.45">
      <c r="A1549" s="285"/>
      <c r="B1549" s="285"/>
      <c r="C1549" s="285"/>
      <c r="D1549" s="23"/>
      <c r="E1549"/>
      <c r="F1549"/>
      <c r="G1549"/>
      <c r="H1549" s="280"/>
      <c r="I1549"/>
      <c r="J1549" s="574"/>
      <c r="K1549" s="419"/>
      <c r="L1549" s="280"/>
      <c r="M1549"/>
      <c r="N1549" s="280"/>
      <c r="O1549"/>
      <c r="P1549" s="280"/>
      <c r="S1549"/>
      <c r="T1549"/>
    </row>
    <row r="1550" spans="1:20" x14ac:dyDescent="0.45">
      <c r="A1550" s="285"/>
      <c r="B1550" s="285"/>
      <c r="C1550" s="285"/>
      <c r="D1550" s="23"/>
      <c r="E1550"/>
      <c r="F1550"/>
      <c r="G1550"/>
      <c r="H1550" s="280"/>
      <c r="I1550"/>
      <c r="J1550" s="574"/>
      <c r="K1550" s="419"/>
      <c r="L1550" s="280"/>
      <c r="M1550"/>
      <c r="N1550" s="280"/>
      <c r="O1550"/>
      <c r="P1550" s="280"/>
      <c r="S1550"/>
      <c r="T1550"/>
    </row>
    <row r="1551" spans="1:20" x14ac:dyDescent="0.45">
      <c r="A1551" s="285"/>
      <c r="B1551" s="285"/>
      <c r="C1551" s="285"/>
      <c r="D1551" s="23"/>
      <c r="E1551"/>
      <c r="F1551"/>
      <c r="G1551"/>
      <c r="H1551" s="280"/>
      <c r="I1551"/>
      <c r="J1551" s="574"/>
      <c r="K1551" s="419"/>
      <c r="L1551" s="280"/>
      <c r="M1551"/>
      <c r="N1551" s="280"/>
      <c r="O1551"/>
      <c r="P1551" s="280"/>
      <c r="S1551"/>
      <c r="T1551"/>
    </row>
    <row r="1552" spans="1:20" x14ac:dyDescent="0.45">
      <c r="A1552" s="285"/>
      <c r="B1552" s="285"/>
      <c r="C1552" s="285"/>
      <c r="D1552" s="23"/>
      <c r="E1552"/>
      <c r="F1552"/>
      <c r="G1552"/>
      <c r="H1552" s="280"/>
      <c r="I1552"/>
      <c r="J1552" s="574"/>
      <c r="K1552" s="419"/>
      <c r="L1552" s="280"/>
      <c r="M1552"/>
      <c r="N1552" s="280"/>
      <c r="O1552"/>
      <c r="P1552" s="280"/>
      <c r="S1552"/>
      <c r="T1552"/>
    </row>
    <row r="1553" spans="1:20" x14ac:dyDescent="0.45">
      <c r="A1553" s="285"/>
      <c r="B1553" s="285"/>
      <c r="C1553" s="285"/>
      <c r="D1553" s="23"/>
      <c r="E1553"/>
      <c r="F1553"/>
      <c r="G1553"/>
      <c r="H1553" s="280"/>
      <c r="I1553"/>
      <c r="J1553" s="574"/>
      <c r="K1553" s="419"/>
      <c r="L1553" s="280"/>
      <c r="M1553"/>
      <c r="N1553" s="280"/>
      <c r="O1553"/>
      <c r="P1553" s="280"/>
      <c r="S1553"/>
      <c r="T1553"/>
    </row>
    <row r="1554" spans="1:20" x14ac:dyDescent="0.45">
      <c r="A1554" s="285"/>
      <c r="B1554" s="285"/>
      <c r="C1554" s="285"/>
      <c r="D1554" s="23"/>
      <c r="E1554"/>
      <c r="F1554"/>
      <c r="G1554"/>
      <c r="H1554" s="280"/>
      <c r="I1554"/>
      <c r="J1554" s="574"/>
      <c r="K1554" s="419"/>
      <c r="L1554" s="280"/>
      <c r="M1554"/>
      <c r="N1554" s="280"/>
      <c r="O1554"/>
      <c r="P1554" s="280"/>
      <c r="S1554"/>
      <c r="T1554"/>
    </row>
    <row r="1555" spans="1:20" x14ac:dyDescent="0.45">
      <c r="A1555" s="285"/>
      <c r="B1555" s="285"/>
      <c r="C1555" s="285"/>
      <c r="D1555" s="23"/>
      <c r="E1555"/>
      <c r="F1555"/>
      <c r="G1555"/>
      <c r="H1555" s="280"/>
      <c r="I1555"/>
      <c r="J1555" s="574"/>
      <c r="K1555" s="419"/>
      <c r="L1555" s="280"/>
      <c r="M1555"/>
      <c r="N1555" s="280"/>
      <c r="O1555"/>
      <c r="P1555" s="280"/>
      <c r="S1555"/>
      <c r="T1555"/>
    </row>
    <row r="1556" spans="1:20" x14ac:dyDescent="0.45">
      <c r="A1556" s="285"/>
      <c r="B1556" s="285"/>
      <c r="C1556" s="285"/>
      <c r="D1556" s="23"/>
      <c r="E1556"/>
      <c r="F1556"/>
      <c r="G1556"/>
      <c r="H1556" s="280"/>
      <c r="I1556"/>
      <c r="J1556" s="574"/>
      <c r="K1556" s="419"/>
      <c r="L1556" s="280"/>
      <c r="M1556"/>
      <c r="N1556" s="280"/>
      <c r="O1556"/>
      <c r="P1556" s="280"/>
      <c r="S1556"/>
      <c r="T1556"/>
    </row>
    <row r="1557" spans="1:20" x14ac:dyDescent="0.45">
      <c r="A1557" s="285"/>
      <c r="B1557" s="285"/>
      <c r="C1557" s="285"/>
      <c r="D1557" s="23"/>
      <c r="E1557"/>
      <c r="F1557"/>
      <c r="G1557"/>
      <c r="H1557" s="280"/>
      <c r="I1557"/>
      <c r="J1557" s="574"/>
      <c r="K1557" s="419"/>
      <c r="L1557" s="280"/>
      <c r="M1557"/>
      <c r="N1557" s="280"/>
      <c r="O1557"/>
      <c r="P1557" s="280"/>
      <c r="S1557"/>
      <c r="T1557"/>
    </row>
    <row r="1558" spans="1:20" x14ac:dyDescent="0.45">
      <c r="A1558" s="285"/>
      <c r="B1558" s="285"/>
      <c r="C1558" s="285"/>
      <c r="D1558" s="23"/>
      <c r="E1558"/>
      <c r="F1558"/>
      <c r="G1558"/>
      <c r="H1558" s="280"/>
      <c r="I1558"/>
      <c r="J1558" s="574"/>
      <c r="K1558" s="419"/>
      <c r="L1558" s="280"/>
      <c r="M1558"/>
      <c r="N1558" s="280"/>
      <c r="O1558"/>
      <c r="P1558" s="280"/>
      <c r="S1558"/>
      <c r="T1558"/>
    </row>
    <row r="1559" spans="1:20" x14ac:dyDescent="0.45">
      <c r="A1559" s="285"/>
      <c r="B1559" s="285"/>
      <c r="C1559" s="285"/>
      <c r="D1559" s="23"/>
      <c r="E1559"/>
      <c r="F1559"/>
      <c r="G1559"/>
      <c r="H1559" s="280"/>
      <c r="I1559"/>
      <c r="J1559" s="574"/>
      <c r="K1559" s="419"/>
      <c r="L1559" s="280"/>
      <c r="M1559"/>
      <c r="N1559" s="280"/>
      <c r="O1559"/>
      <c r="P1559" s="280"/>
      <c r="S1559"/>
      <c r="T1559"/>
    </row>
    <row r="1560" spans="1:20" x14ac:dyDescent="0.45">
      <c r="A1560" s="285"/>
      <c r="B1560" s="285"/>
      <c r="C1560" s="285"/>
      <c r="D1560" s="23"/>
      <c r="E1560"/>
      <c r="F1560"/>
      <c r="G1560"/>
      <c r="H1560" s="280"/>
      <c r="I1560"/>
      <c r="J1560" s="574"/>
      <c r="K1560" s="419"/>
      <c r="L1560" s="280"/>
      <c r="M1560"/>
      <c r="N1560" s="280"/>
      <c r="O1560"/>
      <c r="P1560" s="280"/>
      <c r="S1560"/>
      <c r="T1560"/>
    </row>
    <row r="1561" spans="1:20" x14ac:dyDescent="0.45">
      <c r="A1561" s="285"/>
      <c r="B1561" s="285"/>
      <c r="C1561" s="285"/>
      <c r="D1561" s="23"/>
      <c r="E1561"/>
      <c r="F1561"/>
      <c r="G1561"/>
      <c r="H1561" s="280"/>
      <c r="I1561"/>
      <c r="J1561" s="574"/>
      <c r="K1561" s="419"/>
      <c r="L1561" s="280"/>
      <c r="M1561"/>
      <c r="N1561" s="280"/>
      <c r="O1561"/>
      <c r="P1561" s="280"/>
      <c r="S1561"/>
      <c r="T1561"/>
    </row>
    <row r="1562" spans="1:20" x14ac:dyDescent="0.45">
      <c r="A1562" s="285"/>
      <c r="B1562" s="285"/>
      <c r="C1562" s="285"/>
      <c r="D1562" s="23"/>
      <c r="E1562"/>
      <c r="F1562"/>
      <c r="G1562"/>
      <c r="H1562" s="280"/>
      <c r="I1562"/>
      <c r="J1562" s="574"/>
      <c r="K1562" s="419"/>
      <c r="L1562" s="280"/>
      <c r="M1562"/>
      <c r="N1562" s="280"/>
      <c r="O1562"/>
      <c r="P1562" s="280"/>
      <c r="S1562"/>
      <c r="T1562"/>
    </row>
    <row r="1563" spans="1:20" x14ac:dyDescent="0.45">
      <c r="A1563" s="285"/>
      <c r="B1563" s="285"/>
      <c r="C1563" s="285"/>
      <c r="D1563" s="23"/>
      <c r="E1563"/>
      <c r="F1563"/>
      <c r="G1563"/>
      <c r="H1563" s="280"/>
      <c r="I1563"/>
      <c r="J1563" s="574"/>
      <c r="K1563" s="419"/>
      <c r="L1563" s="280"/>
      <c r="M1563"/>
      <c r="N1563" s="280"/>
      <c r="O1563"/>
      <c r="P1563" s="280"/>
      <c r="S1563"/>
      <c r="T1563"/>
    </row>
    <row r="1564" spans="1:20" x14ac:dyDescent="0.45">
      <c r="A1564" s="285"/>
      <c r="B1564" s="285"/>
      <c r="C1564" s="285"/>
      <c r="D1564" s="23"/>
      <c r="E1564"/>
      <c r="F1564"/>
      <c r="G1564"/>
      <c r="H1564" s="280"/>
      <c r="I1564"/>
      <c r="J1564" s="574"/>
      <c r="K1564" s="419"/>
      <c r="L1564" s="280"/>
      <c r="M1564"/>
      <c r="N1564" s="280"/>
      <c r="O1564"/>
      <c r="P1564" s="280"/>
      <c r="S1564"/>
      <c r="T1564"/>
    </row>
    <row r="1565" spans="1:20" x14ac:dyDescent="0.45">
      <c r="A1565" s="285"/>
      <c r="B1565" s="285"/>
      <c r="C1565" s="285"/>
      <c r="D1565" s="23"/>
      <c r="E1565"/>
      <c r="F1565"/>
      <c r="G1565"/>
      <c r="H1565" s="280"/>
      <c r="I1565"/>
      <c r="J1565" s="574"/>
      <c r="K1565" s="419"/>
      <c r="L1565" s="280"/>
      <c r="M1565"/>
      <c r="N1565" s="280"/>
      <c r="O1565"/>
      <c r="P1565" s="280"/>
      <c r="S1565"/>
      <c r="T1565"/>
    </row>
    <row r="1566" spans="1:20" x14ac:dyDescent="0.45">
      <c r="A1566" s="285"/>
      <c r="B1566" s="285"/>
      <c r="C1566" s="285"/>
      <c r="D1566" s="23"/>
      <c r="E1566"/>
      <c r="F1566"/>
      <c r="G1566"/>
      <c r="H1566" s="280"/>
      <c r="I1566"/>
      <c r="J1566" s="574"/>
      <c r="K1566" s="419"/>
      <c r="L1566" s="280"/>
      <c r="M1566"/>
      <c r="N1566" s="280"/>
      <c r="O1566"/>
      <c r="P1566" s="280"/>
      <c r="S1566"/>
      <c r="T1566"/>
    </row>
    <row r="1567" spans="1:20" x14ac:dyDescent="0.45">
      <c r="A1567" s="285"/>
      <c r="B1567" s="285"/>
      <c r="C1567" s="285"/>
      <c r="D1567" s="23"/>
      <c r="E1567"/>
      <c r="F1567"/>
      <c r="G1567"/>
      <c r="H1567" s="280"/>
      <c r="I1567"/>
      <c r="J1567" s="574"/>
      <c r="K1567" s="419"/>
      <c r="L1567" s="280"/>
      <c r="M1567"/>
      <c r="N1567" s="280"/>
      <c r="O1567"/>
      <c r="P1567" s="280"/>
      <c r="S1567"/>
      <c r="T1567"/>
    </row>
    <row r="1568" spans="1:20" x14ac:dyDescent="0.45">
      <c r="A1568" s="285"/>
      <c r="B1568" s="285"/>
      <c r="C1568" s="285"/>
      <c r="D1568" s="23"/>
      <c r="E1568"/>
      <c r="F1568"/>
      <c r="G1568"/>
      <c r="H1568" s="280"/>
      <c r="I1568"/>
      <c r="J1568" s="574"/>
      <c r="K1568" s="419"/>
      <c r="L1568" s="280"/>
      <c r="M1568"/>
      <c r="N1568" s="280"/>
      <c r="O1568"/>
      <c r="P1568" s="280"/>
      <c r="S1568"/>
      <c r="T1568"/>
    </row>
    <row r="1569" spans="1:20" x14ac:dyDescent="0.45">
      <c r="A1569" s="285"/>
      <c r="B1569" s="285"/>
      <c r="C1569" s="285"/>
      <c r="D1569" s="23"/>
      <c r="E1569"/>
      <c r="F1569"/>
      <c r="G1569"/>
      <c r="H1569" s="280"/>
      <c r="I1569"/>
      <c r="J1569" s="574"/>
      <c r="K1569" s="419"/>
      <c r="L1569" s="280"/>
      <c r="M1569"/>
      <c r="N1569" s="280"/>
      <c r="O1569"/>
      <c r="P1569" s="280"/>
      <c r="S1569"/>
      <c r="T1569"/>
    </row>
    <row r="1570" spans="1:20" x14ac:dyDescent="0.45">
      <c r="A1570" s="285"/>
      <c r="B1570" s="285"/>
      <c r="C1570" s="285"/>
      <c r="D1570" s="23"/>
      <c r="E1570"/>
      <c r="F1570"/>
      <c r="G1570"/>
      <c r="H1570" s="280"/>
      <c r="I1570"/>
      <c r="J1570" s="574"/>
      <c r="K1570" s="419"/>
      <c r="L1570" s="280"/>
      <c r="M1570"/>
      <c r="N1570" s="280"/>
      <c r="O1570"/>
      <c r="P1570" s="280"/>
      <c r="S1570"/>
      <c r="T1570"/>
    </row>
    <row r="1571" spans="1:20" x14ac:dyDescent="0.45">
      <c r="A1571" s="285"/>
      <c r="B1571" s="285"/>
      <c r="C1571" s="285"/>
      <c r="D1571" s="23"/>
      <c r="E1571"/>
      <c r="F1571"/>
      <c r="G1571"/>
      <c r="H1571" s="280"/>
      <c r="I1571"/>
      <c r="J1571" s="574"/>
      <c r="K1571" s="419"/>
      <c r="L1571" s="280"/>
      <c r="M1571"/>
      <c r="N1571" s="280"/>
      <c r="O1571"/>
      <c r="P1571" s="280"/>
      <c r="S1571"/>
      <c r="T1571"/>
    </row>
    <row r="1572" spans="1:20" x14ac:dyDescent="0.45">
      <c r="A1572" s="285"/>
      <c r="B1572" s="285"/>
      <c r="C1572" s="285"/>
      <c r="D1572" s="23"/>
      <c r="E1572"/>
      <c r="F1572"/>
      <c r="G1572"/>
      <c r="H1572" s="280"/>
      <c r="I1572"/>
      <c r="J1572" s="574"/>
      <c r="K1572" s="419"/>
      <c r="L1572" s="280"/>
      <c r="M1572"/>
      <c r="N1572" s="280"/>
      <c r="O1572"/>
      <c r="P1572" s="280"/>
      <c r="S1572"/>
      <c r="T1572"/>
    </row>
    <row r="1573" spans="1:20" x14ac:dyDescent="0.45">
      <c r="A1573" s="285"/>
      <c r="B1573" s="285"/>
      <c r="C1573" s="285"/>
      <c r="D1573" s="23"/>
      <c r="E1573"/>
      <c r="F1573"/>
      <c r="G1573"/>
      <c r="H1573" s="280"/>
      <c r="I1573"/>
      <c r="J1573" s="574"/>
      <c r="K1573" s="419"/>
      <c r="L1573" s="280"/>
      <c r="M1573"/>
      <c r="N1573" s="280"/>
      <c r="O1573"/>
      <c r="P1573" s="280"/>
      <c r="S1573"/>
      <c r="T1573"/>
    </row>
    <row r="1574" spans="1:20" x14ac:dyDescent="0.45">
      <c r="A1574" s="285"/>
      <c r="B1574" s="285"/>
      <c r="C1574" s="285"/>
      <c r="D1574" s="23"/>
      <c r="E1574"/>
      <c r="F1574"/>
      <c r="G1574"/>
      <c r="H1574" s="280"/>
      <c r="I1574"/>
      <c r="J1574" s="574"/>
      <c r="K1574" s="419"/>
      <c r="L1574" s="280"/>
      <c r="M1574"/>
      <c r="N1574" s="280"/>
      <c r="O1574"/>
      <c r="P1574" s="280"/>
      <c r="S1574"/>
      <c r="T1574"/>
    </row>
    <row r="1575" spans="1:20" x14ac:dyDescent="0.45">
      <c r="A1575" s="285"/>
      <c r="B1575" s="285"/>
      <c r="C1575" s="285"/>
      <c r="D1575" s="23"/>
      <c r="E1575"/>
      <c r="F1575"/>
      <c r="G1575"/>
      <c r="H1575" s="280"/>
      <c r="I1575"/>
      <c r="J1575" s="574"/>
      <c r="K1575" s="419"/>
      <c r="L1575" s="280"/>
      <c r="M1575"/>
      <c r="N1575" s="280"/>
      <c r="O1575"/>
      <c r="P1575" s="280"/>
      <c r="S1575"/>
      <c r="T1575"/>
    </row>
    <row r="1576" spans="1:20" x14ac:dyDescent="0.45">
      <c r="A1576" s="285"/>
      <c r="B1576" s="285"/>
      <c r="C1576" s="285"/>
      <c r="D1576" s="23"/>
      <c r="E1576"/>
      <c r="F1576"/>
      <c r="G1576"/>
      <c r="H1576" s="280"/>
      <c r="I1576"/>
      <c r="J1576" s="574"/>
      <c r="K1576" s="419"/>
      <c r="L1576" s="280"/>
      <c r="M1576"/>
      <c r="N1576" s="280"/>
      <c r="O1576"/>
      <c r="P1576" s="280"/>
      <c r="S1576"/>
      <c r="T1576"/>
    </row>
    <row r="1577" spans="1:20" x14ac:dyDescent="0.45">
      <c r="A1577" s="285"/>
      <c r="B1577" s="285"/>
      <c r="C1577" s="285"/>
      <c r="D1577" s="23"/>
      <c r="E1577"/>
      <c r="F1577"/>
      <c r="G1577"/>
      <c r="H1577" s="280"/>
      <c r="I1577"/>
      <c r="J1577" s="574"/>
      <c r="K1577" s="419"/>
      <c r="L1577" s="280"/>
      <c r="M1577"/>
      <c r="N1577" s="280"/>
      <c r="O1577"/>
      <c r="P1577" s="280"/>
      <c r="S1577"/>
      <c r="T1577"/>
    </row>
    <row r="1578" spans="1:20" x14ac:dyDescent="0.45">
      <c r="A1578" s="285"/>
      <c r="B1578" s="285"/>
      <c r="C1578" s="285"/>
      <c r="D1578" s="23"/>
      <c r="E1578"/>
      <c r="F1578"/>
      <c r="G1578"/>
      <c r="H1578" s="280"/>
      <c r="I1578"/>
      <c r="J1578" s="574"/>
      <c r="K1578" s="419"/>
      <c r="L1578" s="280"/>
      <c r="M1578"/>
      <c r="N1578" s="280"/>
      <c r="O1578"/>
      <c r="P1578" s="280"/>
      <c r="S1578"/>
      <c r="T1578"/>
    </row>
    <row r="1579" spans="1:20" x14ac:dyDescent="0.45">
      <c r="A1579" s="285"/>
      <c r="B1579" s="285"/>
      <c r="C1579" s="285"/>
      <c r="D1579" s="23"/>
      <c r="E1579"/>
      <c r="F1579"/>
      <c r="G1579"/>
      <c r="H1579" s="280"/>
      <c r="I1579"/>
      <c r="J1579" s="574"/>
      <c r="K1579" s="419"/>
      <c r="L1579" s="280"/>
      <c r="M1579"/>
      <c r="N1579" s="280"/>
      <c r="O1579"/>
      <c r="P1579" s="280"/>
      <c r="S1579"/>
      <c r="T1579"/>
    </row>
    <row r="1580" spans="1:20" x14ac:dyDescent="0.45">
      <c r="A1580" s="285"/>
      <c r="B1580" s="285"/>
      <c r="C1580" s="285"/>
      <c r="D1580" s="23"/>
      <c r="E1580"/>
      <c r="F1580"/>
      <c r="G1580"/>
      <c r="H1580" s="280"/>
      <c r="I1580"/>
      <c r="J1580" s="574"/>
      <c r="K1580" s="419"/>
      <c r="L1580" s="280"/>
      <c r="M1580"/>
      <c r="N1580" s="280"/>
      <c r="O1580"/>
      <c r="P1580" s="280"/>
      <c r="S1580"/>
      <c r="T1580"/>
    </row>
    <row r="1581" spans="1:20" x14ac:dyDescent="0.45">
      <c r="A1581" s="285"/>
      <c r="B1581" s="285"/>
      <c r="C1581" s="285"/>
      <c r="D1581" s="23"/>
      <c r="E1581"/>
      <c r="F1581"/>
      <c r="G1581"/>
      <c r="H1581" s="280"/>
      <c r="I1581"/>
      <c r="J1581" s="574"/>
      <c r="K1581" s="419"/>
      <c r="L1581" s="280"/>
      <c r="M1581"/>
      <c r="N1581" s="280"/>
      <c r="O1581"/>
      <c r="P1581" s="280"/>
      <c r="S1581"/>
      <c r="T1581"/>
    </row>
    <row r="1582" spans="1:20" x14ac:dyDescent="0.45">
      <c r="A1582" s="285"/>
      <c r="B1582" s="285"/>
      <c r="C1582" s="285"/>
      <c r="D1582" s="23"/>
      <c r="E1582"/>
      <c r="F1582"/>
      <c r="G1582"/>
      <c r="H1582" s="280"/>
      <c r="I1582"/>
      <c r="J1582" s="574"/>
      <c r="K1582" s="419"/>
      <c r="L1582" s="280"/>
      <c r="M1582"/>
      <c r="N1582" s="280"/>
      <c r="O1582"/>
      <c r="P1582" s="280"/>
      <c r="S1582"/>
      <c r="T1582"/>
    </row>
    <row r="1583" spans="1:20" x14ac:dyDescent="0.45">
      <c r="A1583" s="285"/>
      <c r="B1583" s="285"/>
      <c r="C1583" s="285"/>
      <c r="D1583" s="23"/>
      <c r="E1583"/>
      <c r="F1583"/>
      <c r="G1583"/>
      <c r="H1583" s="280"/>
      <c r="I1583"/>
      <c r="J1583" s="574"/>
      <c r="K1583" s="419"/>
      <c r="L1583" s="280"/>
      <c r="M1583"/>
      <c r="N1583" s="280"/>
      <c r="O1583"/>
      <c r="P1583" s="280"/>
      <c r="S1583"/>
      <c r="T1583"/>
    </row>
    <row r="1584" spans="1:20" x14ac:dyDescent="0.45">
      <c r="A1584" s="285"/>
      <c r="B1584" s="285"/>
      <c r="C1584" s="285"/>
      <c r="D1584" s="23"/>
      <c r="E1584"/>
      <c r="F1584"/>
      <c r="G1584"/>
      <c r="H1584" s="280"/>
      <c r="I1584"/>
      <c r="J1584" s="574"/>
      <c r="K1584" s="419"/>
      <c r="L1584" s="280"/>
      <c r="M1584"/>
      <c r="N1584" s="280"/>
      <c r="O1584"/>
      <c r="P1584" s="280"/>
      <c r="S1584"/>
      <c r="T1584"/>
    </row>
    <row r="1585" spans="1:20" x14ac:dyDescent="0.45">
      <c r="A1585" s="285"/>
      <c r="B1585" s="285"/>
      <c r="C1585" s="285"/>
      <c r="D1585" s="23"/>
      <c r="E1585"/>
      <c r="F1585"/>
      <c r="G1585"/>
      <c r="H1585" s="280"/>
      <c r="I1585"/>
      <c r="J1585" s="574"/>
      <c r="K1585" s="419"/>
      <c r="L1585" s="280"/>
      <c r="M1585"/>
      <c r="N1585" s="280"/>
      <c r="O1585"/>
      <c r="P1585" s="280"/>
      <c r="S1585"/>
      <c r="T1585"/>
    </row>
    <row r="1586" spans="1:20" x14ac:dyDescent="0.45">
      <c r="A1586" s="285"/>
      <c r="B1586" s="285"/>
      <c r="C1586" s="285"/>
      <c r="D1586" s="23"/>
      <c r="E1586"/>
      <c r="F1586"/>
      <c r="G1586"/>
      <c r="H1586" s="280"/>
      <c r="I1586"/>
      <c r="J1586" s="574"/>
      <c r="K1586" s="419"/>
      <c r="L1586" s="280"/>
      <c r="M1586"/>
      <c r="N1586" s="280"/>
      <c r="O1586"/>
      <c r="P1586" s="280"/>
      <c r="S1586"/>
      <c r="T1586"/>
    </row>
    <row r="1587" spans="1:20" x14ac:dyDescent="0.45">
      <c r="A1587" s="285"/>
      <c r="B1587" s="285"/>
      <c r="C1587" s="285"/>
      <c r="D1587" s="23"/>
      <c r="E1587"/>
      <c r="F1587"/>
      <c r="G1587"/>
      <c r="H1587" s="280"/>
      <c r="I1587"/>
      <c r="J1587" s="574"/>
      <c r="K1587" s="419"/>
      <c r="L1587" s="280"/>
      <c r="M1587"/>
      <c r="N1587" s="280"/>
      <c r="O1587"/>
      <c r="P1587" s="280"/>
      <c r="S1587"/>
      <c r="T1587"/>
    </row>
    <row r="1588" spans="1:20" x14ac:dyDescent="0.45">
      <c r="A1588" s="285"/>
      <c r="B1588" s="285"/>
      <c r="C1588" s="285"/>
      <c r="D1588" s="23"/>
      <c r="E1588"/>
      <c r="F1588"/>
      <c r="G1588"/>
      <c r="H1588" s="280"/>
      <c r="I1588"/>
      <c r="J1588" s="574"/>
      <c r="K1588" s="419"/>
      <c r="L1588" s="280"/>
      <c r="M1588"/>
      <c r="N1588" s="280"/>
      <c r="O1588"/>
      <c r="P1588" s="280"/>
      <c r="S1588"/>
      <c r="T1588"/>
    </row>
    <row r="1589" spans="1:20" x14ac:dyDescent="0.45">
      <c r="A1589" s="285"/>
      <c r="B1589" s="285"/>
      <c r="C1589" s="285"/>
      <c r="D1589" s="23"/>
      <c r="E1589"/>
      <c r="F1589"/>
      <c r="G1589"/>
      <c r="H1589" s="280"/>
      <c r="I1589"/>
      <c r="J1589" s="574"/>
      <c r="K1589" s="419"/>
      <c r="L1589" s="280"/>
      <c r="M1589"/>
      <c r="N1589" s="280"/>
      <c r="O1589"/>
      <c r="P1589" s="280"/>
      <c r="S1589"/>
      <c r="T1589"/>
    </row>
    <row r="1590" spans="1:20" x14ac:dyDescent="0.45">
      <c r="A1590" s="285"/>
      <c r="B1590" s="285"/>
      <c r="C1590" s="285"/>
      <c r="D1590" s="23"/>
      <c r="E1590"/>
      <c r="F1590"/>
      <c r="G1590"/>
      <c r="H1590" s="280"/>
      <c r="I1590"/>
      <c r="J1590" s="574"/>
      <c r="K1590" s="419"/>
      <c r="L1590" s="280"/>
      <c r="M1590"/>
      <c r="N1590" s="280"/>
      <c r="O1590"/>
      <c r="P1590" s="280"/>
      <c r="S1590"/>
      <c r="T1590"/>
    </row>
    <row r="1591" spans="1:20" x14ac:dyDescent="0.45">
      <c r="A1591" s="285"/>
      <c r="B1591" s="285"/>
      <c r="C1591" s="285"/>
      <c r="D1591" s="23"/>
      <c r="E1591"/>
      <c r="F1591"/>
      <c r="G1591"/>
      <c r="H1591" s="280"/>
      <c r="I1591"/>
      <c r="J1591" s="574"/>
      <c r="K1591" s="419"/>
      <c r="L1591" s="280"/>
      <c r="M1591"/>
      <c r="N1591" s="280"/>
      <c r="O1591"/>
      <c r="P1591" s="280"/>
      <c r="S1591"/>
      <c r="T1591"/>
    </row>
    <row r="1592" spans="1:20" x14ac:dyDescent="0.45">
      <c r="A1592" s="285"/>
      <c r="B1592" s="285"/>
      <c r="C1592" s="285"/>
      <c r="D1592" s="23"/>
      <c r="E1592"/>
      <c r="F1592"/>
      <c r="G1592"/>
      <c r="H1592" s="280"/>
      <c r="I1592"/>
      <c r="J1592" s="574"/>
      <c r="K1592" s="419"/>
      <c r="L1592" s="280"/>
      <c r="M1592"/>
      <c r="N1592" s="280"/>
      <c r="O1592"/>
      <c r="P1592" s="280"/>
      <c r="S1592"/>
      <c r="T1592"/>
    </row>
    <row r="1593" spans="1:20" x14ac:dyDescent="0.45">
      <c r="A1593" s="285"/>
      <c r="B1593" s="285"/>
      <c r="C1593" s="285"/>
      <c r="D1593" s="23"/>
      <c r="E1593"/>
      <c r="F1593"/>
      <c r="G1593"/>
      <c r="H1593" s="280"/>
      <c r="I1593"/>
      <c r="J1593" s="574"/>
      <c r="K1593" s="419"/>
      <c r="L1593" s="280"/>
      <c r="M1593"/>
      <c r="N1593" s="280"/>
      <c r="O1593"/>
      <c r="P1593" s="280"/>
      <c r="S1593"/>
      <c r="T1593"/>
    </row>
    <row r="1594" spans="1:20" x14ac:dyDescent="0.45">
      <c r="A1594" s="285"/>
      <c r="B1594" s="285"/>
      <c r="C1594" s="285"/>
      <c r="D1594" s="23"/>
      <c r="E1594"/>
      <c r="F1594"/>
      <c r="G1594"/>
      <c r="H1594" s="280"/>
      <c r="I1594"/>
      <c r="J1594" s="574"/>
      <c r="K1594" s="419"/>
      <c r="L1594" s="280"/>
      <c r="M1594"/>
      <c r="N1594" s="280"/>
      <c r="O1594"/>
      <c r="P1594" s="280"/>
      <c r="S1594"/>
      <c r="T1594"/>
    </row>
    <row r="1595" spans="1:20" x14ac:dyDescent="0.45">
      <c r="A1595" s="285"/>
      <c r="B1595" s="285"/>
      <c r="C1595" s="285"/>
      <c r="D1595" s="23"/>
      <c r="E1595"/>
      <c r="F1595"/>
      <c r="G1595"/>
      <c r="H1595" s="280"/>
      <c r="I1595"/>
      <c r="J1595" s="574"/>
      <c r="K1595" s="419"/>
      <c r="L1595" s="280"/>
      <c r="M1595"/>
      <c r="N1595" s="280"/>
      <c r="O1595"/>
      <c r="P1595" s="280"/>
      <c r="S1595"/>
      <c r="T1595"/>
    </row>
    <row r="1596" spans="1:20" x14ac:dyDescent="0.45">
      <c r="A1596" s="285"/>
      <c r="B1596" s="285"/>
      <c r="C1596" s="285"/>
      <c r="D1596" s="23"/>
      <c r="E1596"/>
      <c r="F1596"/>
      <c r="G1596"/>
      <c r="H1596" s="280"/>
      <c r="I1596"/>
      <c r="J1596" s="574"/>
      <c r="K1596" s="419"/>
      <c r="L1596" s="280"/>
      <c r="M1596"/>
      <c r="N1596" s="280"/>
      <c r="O1596"/>
      <c r="P1596" s="280"/>
      <c r="S1596"/>
      <c r="T1596"/>
    </row>
    <row r="1597" spans="1:20" x14ac:dyDescent="0.45">
      <c r="A1597" s="285"/>
      <c r="B1597" s="285"/>
      <c r="C1597" s="285"/>
      <c r="D1597" s="23"/>
      <c r="E1597"/>
      <c r="F1597"/>
      <c r="G1597"/>
      <c r="H1597" s="280"/>
      <c r="I1597"/>
      <c r="J1597" s="574"/>
      <c r="K1597" s="419"/>
      <c r="L1597" s="280"/>
      <c r="M1597"/>
      <c r="N1597" s="280"/>
      <c r="O1597"/>
      <c r="P1597" s="280"/>
      <c r="S1597"/>
      <c r="T1597"/>
    </row>
    <row r="1598" spans="1:20" x14ac:dyDescent="0.45">
      <c r="A1598" s="285"/>
      <c r="B1598" s="285"/>
      <c r="C1598" s="285"/>
      <c r="D1598" s="23"/>
      <c r="E1598"/>
      <c r="F1598"/>
      <c r="G1598"/>
      <c r="H1598" s="280"/>
      <c r="I1598"/>
      <c r="J1598" s="574"/>
      <c r="K1598" s="419"/>
      <c r="L1598" s="280"/>
      <c r="M1598"/>
      <c r="N1598" s="280"/>
      <c r="O1598"/>
      <c r="P1598" s="280"/>
      <c r="S1598"/>
      <c r="T1598"/>
    </row>
    <row r="1599" spans="1:20" x14ac:dyDescent="0.45">
      <c r="A1599" s="285"/>
      <c r="B1599" s="285"/>
      <c r="C1599" s="285"/>
      <c r="D1599" s="23"/>
      <c r="E1599"/>
      <c r="F1599"/>
      <c r="G1599"/>
      <c r="H1599" s="280"/>
      <c r="I1599"/>
      <c r="J1599" s="574"/>
      <c r="K1599" s="419"/>
      <c r="L1599" s="280"/>
      <c r="M1599"/>
      <c r="N1599" s="280"/>
      <c r="O1599"/>
      <c r="P1599" s="280"/>
      <c r="S1599"/>
      <c r="T1599"/>
    </row>
    <row r="1600" spans="1:20" x14ac:dyDescent="0.45">
      <c r="A1600" s="285"/>
      <c r="B1600" s="285"/>
      <c r="C1600" s="285"/>
      <c r="D1600" s="23"/>
      <c r="E1600"/>
      <c r="F1600"/>
      <c r="G1600"/>
      <c r="H1600" s="280"/>
      <c r="I1600"/>
      <c r="J1600" s="574"/>
      <c r="K1600" s="419"/>
      <c r="L1600" s="280"/>
      <c r="M1600"/>
      <c r="N1600" s="280"/>
      <c r="O1600"/>
      <c r="P1600" s="280"/>
      <c r="S1600"/>
      <c r="T1600"/>
    </row>
    <row r="1601" spans="1:20" x14ac:dyDescent="0.45">
      <c r="A1601" s="285"/>
      <c r="B1601" s="285"/>
      <c r="C1601" s="285"/>
      <c r="D1601" s="23"/>
      <c r="E1601"/>
      <c r="F1601"/>
      <c r="G1601"/>
      <c r="H1601" s="280"/>
      <c r="I1601"/>
      <c r="J1601" s="574"/>
      <c r="K1601" s="419"/>
      <c r="L1601" s="280"/>
      <c r="M1601"/>
      <c r="N1601" s="280"/>
      <c r="O1601"/>
      <c r="P1601" s="280"/>
      <c r="S1601"/>
      <c r="T1601"/>
    </row>
    <row r="1602" spans="1:20" x14ac:dyDescent="0.45">
      <c r="A1602" s="285"/>
      <c r="B1602" s="285"/>
      <c r="C1602" s="285"/>
      <c r="D1602" s="23"/>
      <c r="E1602"/>
      <c r="F1602"/>
      <c r="G1602"/>
      <c r="H1602" s="280"/>
      <c r="I1602"/>
      <c r="J1602" s="574"/>
      <c r="K1602" s="419"/>
      <c r="L1602" s="280"/>
      <c r="M1602"/>
      <c r="N1602" s="280"/>
      <c r="O1602"/>
      <c r="P1602" s="280"/>
      <c r="S1602"/>
      <c r="T1602"/>
    </row>
    <row r="1603" spans="1:20" x14ac:dyDescent="0.45">
      <c r="A1603" s="285"/>
      <c r="B1603" s="285"/>
      <c r="C1603" s="285"/>
      <c r="D1603" s="23"/>
      <c r="E1603"/>
      <c r="F1603"/>
      <c r="G1603"/>
      <c r="H1603" s="280"/>
      <c r="I1603"/>
      <c r="J1603" s="574"/>
      <c r="K1603" s="419"/>
      <c r="L1603" s="280"/>
      <c r="M1603"/>
      <c r="N1603" s="280"/>
      <c r="O1603"/>
      <c r="P1603" s="280"/>
      <c r="S1603"/>
      <c r="T1603"/>
    </row>
    <row r="1604" spans="1:20" x14ac:dyDescent="0.45">
      <c r="A1604" s="285"/>
      <c r="B1604" s="285"/>
      <c r="C1604" s="285"/>
      <c r="D1604" s="23"/>
      <c r="E1604"/>
      <c r="F1604"/>
      <c r="G1604"/>
      <c r="H1604" s="280"/>
      <c r="I1604"/>
      <c r="J1604" s="574"/>
      <c r="K1604" s="419"/>
      <c r="L1604" s="280"/>
      <c r="M1604"/>
      <c r="N1604" s="280"/>
      <c r="O1604"/>
      <c r="P1604" s="280"/>
      <c r="S1604"/>
      <c r="T1604"/>
    </row>
    <row r="1605" spans="1:20" x14ac:dyDescent="0.45">
      <c r="A1605" s="285"/>
      <c r="B1605" s="285"/>
      <c r="C1605" s="285"/>
      <c r="D1605" s="23"/>
      <c r="E1605"/>
      <c r="F1605"/>
      <c r="G1605"/>
      <c r="H1605" s="280"/>
      <c r="I1605"/>
      <c r="J1605" s="574"/>
      <c r="K1605" s="419"/>
      <c r="L1605" s="280"/>
      <c r="M1605"/>
      <c r="N1605" s="280"/>
      <c r="O1605"/>
      <c r="P1605" s="280"/>
      <c r="S1605"/>
      <c r="T1605"/>
    </row>
    <row r="1606" spans="1:20" x14ac:dyDescent="0.45">
      <c r="A1606" s="285"/>
      <c r="B1606" s="285"/>
      <c r="C1606" s="285"/>
      <c r="D1606" s="23"/>
      <c r="E1606"/>
      <c r="F1606"/>
      <c r="G1606"/>
      <c r="H1606" s="280"/>
      <c r="I1606"/>
      <c r="J1606" s="574"/>
      <c r="K1606" s="419"/>
      <c r="L1606" s="280"/>
      <c r="M1606"/>
      <c r="N1606" s="280"/>
      <c r="O1606"/>
      <c r="P1606" s="280"/>
      <c r="S1606"/>
      <c r="T1606"/>
    </row>
    <row r="1607" spans="1:20" x14ac:dyDescent="0.45">
      <c r="A1607" s="285"/>
      <c r="B1607" s="285"/>
      <c r="C1607" s="285"/>
      <c r="D1607" s="23"/>
      <c r="E1607"/>
      <c r="F1607"/>
      <c r="G1607"/>
      <c r="H1607" s="280"/>
      <c r="I1607"/>
      <c r="J1607" s="574"/>
      <c r="K1607" s="419"/>
      <c r="L1607" s="280"/>
      <c r="M1607"/>
      <c r="N1607" s="280"/>
      <c r="O1607"/>
      <c r="P1607" s="280"/>
      <c r="S1607"/>
      <c r="T1607"/>
    </row>
    <row r="1608" spans="1:20" x14ac:dyDescent="0.45">
      <c r="A1608" s="285"/>
      <c r="B1608" s="285"/>
      <c r="C1608" s="285"/>
      <c r="D1608" s="23"/>
      <c r="E1608"/>
      <c r="F1608"/>
      <c r="G1608"/>
      <c r="H1608" s="280"/>
      <c r="I1608"/>
      <c r="J1608" s="574"/>
      <c r="K1608" s="419"/>
      <c r="L1608" s="280"/>
      <c r="M1608"/>
      <c r="N1608" s="280"/>
      <c r="O1608"/>
      <c r="P1608" s="280"/>
      <c r="S1608"/>
      <c r="T1608"/>
    </row>
    <row r="1609" spans="1:20" x14ac:dyDescent="0.45">
      <c r="A1609" s="285"/>
      <c r="B1609" s="285"/>
      <c r="C1609" s="285"/>
      <c r="D1609" s="23"/>
      <c r="E1609"/>
      <c r="F1609"/>
      <c r="G1609"/>
      <c r="H1609" s="280"/>
      <c r="I1609"/>
      <c r="J1609" s="574"/>
      <c r="K1609" s="419"/>
      <c r="L1609" s="280"/>
      <c r="M1609"/>
      <c r="N1609" s="280"/>
      <c r="O1609"/>
      <c r="P1609" s="280"/>
      <c r="S1609"/>
      <c r="T1609"/>
    </row>
    <row r="1610" spans="1:20" x14ac:dyDescent="0.45">
      <c r="A1610" s="285"/>
      <c r="B1610" s="285"/>
      <c r="C1610" s="285"/>
      <c r="D1610" s="23"/>
      <c r="E1610"/>
      <c r="F1610"/>
      <c r="G1610"/>
      <c r="H1610" s="280"/>
      <c r="I1610"/>
      <c r="J1610" s="574"/>
      <c r="K1610" s="419"/>
      <c r="L1610" s="280"/>
      <c r="M1610"/>
      <c r="N1610" s="280"/>
      <c r="O1610"/>
      <c r="P1610" s="280"/>
      <c r="S1610"/>
      <c r="T1610"/>
    </row>
    <row r="1611" spans="1:20" x14ac:dyDescent="0.45">
      <c r="A1611" s="285"/>
      <c r="B1611" s="285"/>
      <c r="C1611" s="285"/>
      <c r="D1611" s="23"/>
      <c r="E1611"/>
      <c r="F1611"/>
      <c r="G1611"/>
      <c r="H1611" s="280"/>
      <c r="I1611"/>
      <c r="J1611" s="574"/>
      <c r="K1611" s="419"/>
      <c r="L1611" s="280"/>
      <c r="M1611"/>
      <c r="N1611" s="280"/>
      <c r="O1611"/>
      <c r="P1611" s="280"/>
      <c r="S1611"/>
      <c r="T1611"/>
    </row>
    <row r="1612" spans="1:20" x14ac:dyDescent="0.45">
      <c r="A1612" s="285"/>
      <c r="B1612" s="285"/>
      <c r="C1612" s="285"/>
      <c r="D1612" s="23"/>
      <c r="E1612"/>
      <c r="F1612"/>
      <c r="G1612"/>
      <c r="H1612" s="280"/>
      <c r="I1612"/>
      <c r="J1612" s="574"/>
      <c r="K1612" s="419"/>
      <c r="L1612" s="280"/>
      <c r="M1612"/>
      <c r="N1612" s="280"/>
      <c r="O1612"/>
      <c r="P1612" s="280"/>
      <c r="S1612"/>
      <c r="T1612"/>
    </row>
    <row r="1613" spans="1:20" x14ac:dyDescent="0.45">
      <c r="A1613" s="285"/>
      <c r="B1613" s="285"/>
      <c r="C1613" s="285"/>
      <c r="D1613" s="23"/>
      <c r="E1613"/>
      <c r="F1613"/>
      <c r="G1613"/>
      <c r="H1613" s="280"/>
      <c r="I1613"/>
      <c r="J1613" s="574"/>
      <c r="K1613" s="419"/>
      <c r="L1613" s="280"/>
      <c r="M1613"/>
      <c r="N1613" s="280"/>
      <c r="O1613"/>
      <c r="P1613" s="280"/>
      <c r="S1613"/>
      <c r="T1613"/>
    </row>
    <row r="1614" spans="1:20" x14ac:dyDescent="0.45">
      <c r="A1614" s="285"/>
      <c r="B1614" s="285"/>
      <c r="C1614" s="285"/>
      <c r="D1614" s="23"/>
      <c r="E1614"/>
      <c r="F1614"/>
      <c r="G1614"/>
      <c r="H1614" s="280"/>
      <c r="I1614"/>
      <c r="J1614" s="574"/>
      <c r="K1614" s="419"/>
      <c r="L1614" s="280"/>
      <c r="M1614"/>
      <c r="N1614" s="280"/>
      <c r="O1614"/>
      <c r="P1614" s="280"/>
      <c r="S1614"/>
      <c r="T1614"/>
    </row>
    <row r="1615" spans="1:20" x14ac:dyDescent="0.45">
      <c r="A1615" s="285"/>
      <c r="B1615" s="285"/>
      <c r="C1615" s="285"/>
      <c r="D1615" s="23"/>
      <c r="E1615"/>
      <c r="F1615"/>
      <c r="G1615"/>
      <c r="H1615" s="280"/>
      <c r="I1615"/>
      <c r="J1615" s="574"/>
      <c r="K1615" s="419"/>
      <c r="L1615" s="280"/>
      <c r="M1615"/>
      <c r="N1615" s="280"/>
      <c r="O1615"/>
      <c r="P1615" s="280"/>
      <c r="S1615"/>
      <c r="T1615"/>
    </row>
    <row r="1616" spans="1:20" x14ac:dyDescent="0.45">
      <c r="A1616" s="285"/>
      <c r="B1616" s="285"/>
      <c r="C1616" s="285"/>
      <c r="D1616" s="23"/>
      <c r="E1616"/>
      <c r="F1616"/>
      <c r="G1616"/>
      <c r="H1616" s="280"/>
      <c r="I1616"/>
      <c r="J1616" s="574"/>
      <c r="K1616" s="419"/>
      <c r="L1616" s="280"/>
      <c r="M1616"/>
      <c r="N1616" s="280"/>
      <c r="O1616"/>
      <c r="P1616" s="280"/>
      <c r="S1616"/>
      <c r="T1616"/>
    </row>
    <row r="1617" spans="1:20" x14ac:dyDescent="0.45">
      <c r="A1617" s="285"/>
      <c r="B1617" s="285"/>
      <c r="C1617" s="285"/>
      <c r="D1617" s="23"/>
      <c r="E1617"/>
      <c r="F1617"/>
      <c r="G1617"/>
      <c r="H1617" s="280"/>
      <c r="I1617"/>
      <c r="J1617" s="574"/>
      <c r="K1617" s="419"/>
      <c r="L1617" s="280"/>
      <c r="M1617"/>
      <c r="N1617" s="280"/>
      <c r="O1617"/>
      <c r="P1617" s="280"/>
      <c r="S1617"/>
      <c r="T1617"/>
    </row>
    <row r="1618" spans="1:20" x14ac:dyDescent="0.45">
      <c r="A1618" s="285"/>
      <c r="B1618" s="285"/>
      <c r="C1618" s="285"/>
      <c r="D1618" s="23"/>
      <c r="E1618"/>
      <c r="F1618"/>
      <c r="G1618"/>
      <c r="H1618" s="280"/>
      <c r="I1618"/>
      <c r="J1618" s="574"/>
      <c r="K1618" s="419"/>
      <c r="L1618" s="280"/>
      <c r="M1618"/>
      <c r="N1618" s="280"/>
      <c r="O1618"/>
      <c r="P1618" s="280"/>
      <c r="S1618"/>
      <c r="T1618"/>
    </row>
    <row r="1619" spans="1:20" x14ac:dyDescent="0.45">
      <c r="A1619" s="285"/>
      <c r="B1619" s="285"/>
      <c r="C1619" s="285"/>
      <c r="D1619" s="23"/>
      <c r="E1619"/>
      <c r="F1619"/>
      <c r="G1619"/>
      <c r="H1619" s="280"/>
      <c r="I1619"/>
      <c r="J1619" s="574"/>
      <c r="K1619" s="419"/>
      <c r="L1619" s="280"/>
      <c r="M1619"/>
      <c r="N1619" s="280"/>
      <c r="O1619"/>
      <c r="P1619" s="280"/>
      <c r="S1619"/>
      <c r="T1619"/>
    </row>
    <row r="1620" spans="1:20" x14ac:dyDescent="0.45">
      <c r="A1620" s="285"/>
      <c r="B1620" s="285"/>
      <c r="C1620" s="285"/>
      <c r="D1620" s="23"/>
      <c r="E1620"/>
      <c r="F1620"/>
      <c r="G1620"/>
      <c r="H1620" s="280"/>
      <c r="I1620"/>
      <c r="J1620" s="574"/>
      <c r="K1620" s="419"/>
      <c r="L1620" s="280"/>
      <c r="M1620"/>
      <c r="N1620" s="280"/>
      <c r="O1620"/>
      <c r="P1620" s="280"/>
      <c r="S1620"/>
      <c r="T1620"/>
    </row>
    <row r="1621" spans="1:20" x14ac:dyDescent="0.45">
      <c r="A1621" s="285"/>
      <c r="B1621" s="285"/>
      <c r="C1621" s="285"/>
      <c r="D1621" s="23"/>
      <c r="E1621"/>
      <c r="F1621"/>
      <c r="G1621"/>
      <c r="H1621" s="280"/>
      <c r="I1621"/>
      <c r="J1621" s="574"/>
      <c r="K1621" s="419"/>
      <c r="L1621" s="280"/>
      <c r="M1621"/>
      <c r="N1621" s="280"/>
      <c r="O1621"/>
      <c r="P1621" s="280"/>
      <c r="S1621"/>
      <c r="T1621"/>
    </row>
    <row r="1622" spans="1:20" x14ac:dyDescent="0.45">
      <c r="A1622" s="285"/>
      <c r="B1622" s="285"/>
      <c r="C1622" s="285"/>
      <c r="D1622" s="23"/>
      <c r="E1622"/>
      <c r="F1622"/>
      <c r="G1622"/>
      <c r="H1622" s="280"/>
      <c r="I1622"/>
      <c r="J1622" s="574"/>
      <c r="K1622" s="419"/>
      <c r="L1622" s="280"/>
      <c r="M1622"/>
      <c r="N1622" s="280"/>
      <c r="O1622"/>
      <c r="P1622" s="280"/>
      <c r="S1622"/>
      <c r="T1622"/>
    </row>
    <row r="1623" spans="1:20" x14ac:dyDescent="0.45">
      <c r="A1623" s="285"/>
      <c r="B1623" s="285"/>
      <c r="C1623" s="285"/>
      <c r="D1623" s="23"/>
      <c r="E1623"/>
      <c r="F1623"/>
      <c r="G1623"/>
      <c r="H1623" s="280"/>
      <c r="I1623"/>
      <c r="J1623" s="574"/>
      <c r="K1623" s="419"/>
      <c r="L1623" s="280"/>
      <c r="M1623"/>
      <c r="N1623" s="280"/>
      <c r="O1623"/>
      <c r="P1623" s="280"/>
      <c r="S1623"/>
      <c r="T1623"/>
    </row>
    <row r="1624" spans="1:20" x14ac:dyDescent="0.45">
      <c r="A1624" s="285"/>
      <c r="B1624" s="285"/>
      <c r="C1624" s="285"/>
      <c r="D1624" s="23"/>
      <c r="E1624"/>
      <c r="F1624"/>
      <c r="G1624"/>
      <c r="H1624" s="280"/>
      <c r="I1624"/>
      <c r="J1624" s="574"/>
      <c r="K1624" s="419"/>
      <c r="L1624" s="280"/>
      <c r="M1624"/>
      <c r="N1624" s="280"/>
      <c r="O1624"/>
      <c r="P1624" s="280"/>
      <c r="S1624"/>
      <c r="T1624"/>
    </row>
    <row r="1625" spans="1:20" x14ac:dyDescent="0.45">
      <c r="A1625" s="285"/>
      <c r="B1625" s="285"/>
      <c r="C1625" s="285"/>
      <c r="D1625" s="23"/>
      <c r="E1625"/>
      <c r="F1625"/>
      <c r="G1625"/>
      <c r="H1625" s="280"/>
      <c r="I1625"/>
      <c r="J1625" s="574"/>
      <c r="K1625" s="419"/>
      <c r="L1625" s="280"/>
      <c r="M1625"/>
      <c r="N1625" s="280"/>
      <c r="O1625"/>
      <c r="P1625" s="280"/>
      <c r="S1625"/>
      <c r="T1625"/>
    </row>
    <row r="1626" spans="1:20" x14ac:dyDescent="0.45">
      <c r="A1626" s="285"/>
      <c r="B1626" s="285"/>
      <c r="C1626" s="285"/>
      <c r="D1626" s="23"/>
      <c r="E1626"/>
      <c r="F1626"/>
      <c r="G1626"/>
      <c r="H1626" s="280"/>
      <c r="I1626"/>
      <c r="J1626" s="574"/>
      <c r="K1626" s="419"/>
      <c r="L1626" s="280"/>
      <c r="M1626"/>
      <c r="N1626" s="280"/>
      <c r="O1626"/>
      <c r="P1626" s="280"/>
      <c r="S1626"/>
      <c r="T1626"/>
    </row>
    <row r="1627" spans="1:20" x14ac:dyDescent="0.45">
      <c r="A1627" s="285"/>
      <c r="B1627" s="285"/>
      <c r="C1627" s="285"/>
      <c r="D1627" s="23"/>
      <c r="E1627"/>
      <c r="F1627"/>
      <c r="G1627"/>
      <c r="H1627" s="280"/>
      <c r="I1627"/>
      <c r="J1627" s="574"/>
      <c r="K1627" s="419"/>
      <c r="L1627" s="280"/>
      <c r="M1627"/>
      <c r="N1627" s="280"/>
      <c r="O1627"/>
      <c r="P1627" s="280"/>
      <c r="S1627"/>
      <c r="T1627"/>
    </row>
    <row r="1628" spans="1:20" x14ac:dyDescent="0.45">
      <c r="A1628" s="285"/>
      <c r="B1628" s="285"/>
      <c r="C1628" s="285"/>
      <c r="D1628" s="23"/>
      <c r="E1628"/>
      <c r="F1628"/>
      <c r="G1628"/>
      <c r="H1628" s="280"/>
      <c r="I1628"/>
      <c r="J1628" s="574"/>
      <c r="K1628" s="419"/>
      <c r="L1628" s="280"/>
      <c r="M1628"/>
      <c r="N1628" s="280"/>
      <c r="O1628"/>
      <c r="P1628" s="280"/>
      <c r="S1628"/>
      <c r="T1628"/>
    </row>
    <row r="1629" spans="1:20" x14ac:dyDescent="0.45">
      <c r="A1629" s="285"/>
      <c r="B1629" s="285"/>
      <c r="C1629" s="285"/>
      <c r="D1629" s="23"/>
      <c r="E1629"/>
      <c r="F1629"/>
      <c r="G1629"/>
      <c r="H1629" s="280"/>
      <c r="I1629"/>
      <c r="J1629" s="574"/>
      <c r="K1629" s="419"/>
      <c r="L1629" s="280"/>
      <c r="M1629"/>
      <c r="N1629" s="280"/>
      <c r="O1629"/>
      <c r="P1629" s="280"/>
      <c r="S1629"/>
      <c r="T1629"/>
    </row>
    <row r="1630" spans="1:20" x14ac:dyDescent="0.45">
      <c r="A1630" s="285"/>
      <c r="B1630" s="285"/>
      <c r="C1630" s="285"/>
      <c r="D1630" s="23"/>
      <c r="E1630"/>
      <c r="F1630"/>
      <c r="G1630"/>
      <c r="H1630" s="280"/>
      <c r="I1630"/>
      <c r="J1630" s="574"/>
      <c r="K1630" s="419"/>
      <c r="L1630" s="280"/>
      <c r="M1630"/>
      <c r="N1630" s="280"/>
      <c r="O1630"/>
      <c r="P1630" s="280"/>
      <c r="S1630"/>
      <c r="T1630"/>
    </row>
    <row r="1631" spans="1:20" x14ac:dyDescent="0.45">
      <c r="A1631" s="285"/>
      <c r="B1631" s="285"/>
      <c r="C1631" s="285"/>
      <c r="D1631" s="23"/>
      <c r="E1631"/>
      <c r="F1631"/>
      <c r="G1631"/>
      <c r="H1631" s="280"/>
      <c r="I1631"/>
      <c r="J1631" s="574"/>
      <c r="K1631" s="419"/>
      <c r="L1631" s="280"/>
      <c r="M1631"/>
      <c r="N1631" s="280"/>
      <c r="O1631"/>
      <c r="P1631" s="280"/>
      <c r="S1631"/>
      <c r="T1631"/>
    </row>
    <row r="1632" spans="1:20" x14ac:dyDescent="0.45">
      <c r="A1632" s="285"/>
      <c r="B1632" s="285"/>
      <c r="C1632" s="285"/>
      <c r="D1632" s="23"/>
      <c r="E1632"/>
      <c r="F1632"/>
      <c r="G1632"/>
      <c r="H1632" s="280"/>
      <c r="I1632"/>
      <c r="J1632" s="574"/>
      <c r="K1632" s="419"/>
      <c r="L1632" s="280"/>
      <c r="M1632"/>
      <c r="N1632" s="280"/>
      <c r="O1632"/>
      <c r="P1632" s="280"/>
      <c r="S1632"/>
      <c r="T1632"/>
    </row>
    <row r="1633" spans="1:20" x14ac:dyDescent="0.45">
      <c r="A1633" s="285"/>
      <c r="B1633" s="285"/>
      <c r="C1633" s="285"/>
      <c r="D1633" s="23"/>
      <c r="E1633"/>
      <c r="F1633"/>
      <c r="G1633"/>
      <c r="H1633" s="280"/>
      <c r="I1633"/>
      <c r="J1633" s="574"/>
      <c r="K1633" s="419"/>
      <c r="L1633" s="280"/>
      <c r="M1633"/>
      <c r="N1633" s="280"/>
      <c r="O1633"/>
      <c r="P1633" s="280"/>
      <c r="S1633"/>
      <c r="T1633"/>
    </row>
    <row r="1634" spans="1:20" x14ac:dyDescent="0.45">
      <c r="A1634" s="285"/>
      <c r="B1634" s="285"/>
      <c r="C1634" s="285"/>
      <c r="D1634" s="23"/>
      <c r="E1634"/>
      <c r="F1634"/>
      <c r="G1634"/>
      <c r="H1634" s="280"/>
      <c r="I1634"/>
      <c r="J1634" s="574"/>
      <c r="K1634" s="419"/>
      <c r="L1634" s="280"/>
      <c r="M1634"/>
      <c r="N1634" s="280"/>
      <c r="O1634"/>
      <c r="P1634" s="280"/>
      <c r="S1634"/>
      <c r="T1634"/>
    </row>
    <row r="1635" spans="1:20" x14ac:dyDescent="0.45">
      <c r="A1635" s="285"/>
      <c r="B1635" s="285"/>
      <c r="C1635" s="285"/>
      <c r="D1635" s="23"/>
      <c r="E1635"/>
      <c r="F1635"/>
      <c r="G1635"/>
      <c r="H1635" s="280"/>
      <c r="I1635"/>
      <c r="J1635" s="574"/>
      <c r="K1635" s="419"/>
      <c r="L1635" s="280"/>
      <c r="M1635"/>
      <c r="N1635" s="280"/>
      <c r="O1635"/>
      <c r="P1635" s="280"/>
      <c r="S1635"/>
      <c r="T1635"/>
    </row>
    <row r="1636" spans="1:20" x14ac:dyDescent="0.45">
      <c r="A1636" s="285"/>
      <c r="B1636" s="285"/>
      <c r="C1636" s="285"/>
      <c r="D1636" s="23"/>
      <c r="E1636"/>
      <c r="F1636"/>
      <c r="G1636"/>
      <c r="H1636" s="280"/>
      <c r="I1636"/>
      <c r="J1636" s="574"/>
      <c r="K1636" s="419"/>
      <c r="L1636" s="280"/>
      <c r="M1636"/>
      <c r="N1636" s="280"/>
      <c r="O1636"/>
      <c r="P1636" s="280"/>
      <c r="S1636"/>
      <c r="T1636"/>
    </row>
    <row r="1637" spans="1:20" x14ac:dyDescent="0.45">
      <c r="A1637" s="285"/>
      <c r="B1637" s="285"/>
      <c r="C1637" s="285"/>
      <c r="D1637" s="23"/>
      <c r="E1637"/>
      <c r="F1637"/>
      <c r="G1637"/>
      <c r="H1637" s="280"/>
      <c r="I1637"/>
      <c r="J1637" s="574"/>
      <c r="K1637" s="419"/>
      <c r="L1637" s="280"/>
      <c r="M1637"/>
      <c r="N1637" s="280"/>
      <c r="O1637"/>
      <c r="P1637" s="280"/>
      <c r="S1637"/>
      <c r="T1637"/>
    </row>
    <row r="1638" spans="1:20" x14ac:dyDescent="0.45">
      <c r="A1638" s="285"/>
      <c r="B1638" s="285"/>
      <c r="C1638" s="285"/>
      <c r="D1638" s="23"/>
      <c r="E1638"/>
      <c r="F1638"/>
      <c r="G1638"/>
      <c r="H1638" s="280"/>
      <c r="I1638"/>
      <c r="J1638" s="574"/>
      <c r="K1638" s="419"/>
      <c r="L1638" s="280"/>
      <c r="M1638"/>
      <c r="N1638" s="280"/>
      <c r="O1638"/>
      <c r="P1638" s="280"/>
      <c r="S1638"/>
      <c r="T1638"/>
    </row>
    <row r="1639" spans="1:20" x14ac:dyDescent="0.45">
      <c r="A1639" s="285"/>
      <c r="B1639" s="285"/>
      <c r="C1639" s="285"/>
      <c r="D1639" s="23"/>
      <c r="E1639"/>
      <c r="F1639"/>
      <c r="G1639"/>
      <c r="H1639" s="280"/>
      <c r="I1639"/>
      <c r="J1639" s="574"/>
      <c r="K1639" s="419"/>
      <c r="L1639" s="280"/>
      <c r="M1639"/>
      <c r="N1639" s="280"/>
      <c r="O1639"/>
      <c r="P1639" s="280"/>
      <c r="S1639"/>
      <c r="T1639"/>
    </row>
    <row r="1640" spans="1:20" x14ac:dyDescent="0.45">
      <c r="A1640" s="285"/>
      <c r="B1640" s="285"/>
      <c r="C1640" s="285"/>
      <c r="D1640" s="23"/>
      <c r="E1640"/>
      <c r="F1640"/>
      <c r="G1640"/>
      <c r="H1640" s="280"/>
      <c r="I1640"/>
      <c r="J1640" s="574"/>
      <c r="K1640" s="419"/>
      <c r="L1640" s="280"/>
      <c r="M1640"/>
      <c r="N1640" s="280"/>
      <c r="O1640"/>
      <c r="P1640" s="280"/>
      <c r="S1640"/>
      <c r="T1640"/>
    </row>
    <row r="1641" spans="1:20" x14ac:dyDescent="0.45">
      <c r="A1641" s="285"/>
      <c r="B1641" s="285"/>
      <c r="C1641" s="285"/>
      <c r="D1641" s="23"/>
      <c r="E1641"/>
      <c r="F1641"/>
      <c r="G1641"/>
      <c r="H1641" s="280"/>
      <c r="I1641"/>
      <c r="J1641" s="574"/>
      <c r="K1641" s="419"/>
      <c r="L1641" s="280"/>
      <c r="M1641"/>
      <c r="N1641" s="280"/>
      <c r="O1641"/>
      <c r="P1641" s="280"/>
      <c r="S1641"/>
      <c r="T1641"/>
    </row>
    <row r="1642" spans="1:20" x14ac:dyDescent="0.45">
      <c r="A1642" s="285"/>
      <c r="B1642" s="285"/>
      <c r="C1642" s="285"/>
      <c r="D1642" s="23"/>
      <c r="E1642"/>
      <c r="F1642"/>
      <c r="G1642"/>
      <c r="H1642" s="280"/>
      <c r="I1642"/>
      <c r="J1642" s="574"/>
      <c r="K1642" s="419"/>
      <c r="L1642" s="280"/>
      <c r="M1642"/>
      <c r="N1642" s="280"/>
      <c r="O1642"/>
      <c r="P1642" s="280"/>
      <c r="S1642"/>
      <c r="T1642"/>
    </row>
    <row r="1643" spans="1:20" x14ac:dyDescent="0.45">
      <c r="A1643" s="285"/>
      <c r="B1643" s="285"/>
      <c r="C1643" s="285"/>
      <c r="D1643" s="23"/>
      <c r="E1643"/>
      <c r="F1643"/>
      <c r="G1643"/>
      <c r="H1643" s="280"/>
      <c r="I1643"/>
      <c r="J1643" s="574"/>
      <c r="K1643" s="419"/>
      <c r="L1643" s="280"/>
      <c r="M1643"/>
      <c r="N1643" s="280"/>
      <c r="O1643"/>
      <c r="P1643" s="280"/>
      <c r="S1643"/>
      <c r="T1643"/>
    </row>
    <row r="1644" spans="1:20" x14ac:dyDescent="0.45">
      <c r="A1644" s="285"/>
      <c r="B1644" s="285"/>
      <c r="C1644" s="285"/>
      <c r="D1644" s="23"/>
      <c r="E1644"/>
      <c r="F1644"/>
      <c r="G1644"/>
      <c r="H1644" s="280"/>
      <c r="I1644"/>
      <c r="J1644" s="574"/>
      <c r="K1644" s="419"/>
      <c r="L1644" s="280"/>
      <c r="M1644"/>
      <c r="N1644" s="280"/>
      <c r="O1644"/>
      <c r="P1644" s="280"/>
      <c r="S1644"/>
      <c r="T1644"/>
    </row>
    <row r="1645" spans="1:20" x14ac:dyDescent="0.45">
      <c r="A1645" s="285"/>
      <c r="B1645" s="285"/>
      <c r="C1645" s="285"/>
      <c r="D1645" s="23"/>
      <c r="E1645"/>
      <c r="F1645"/>
      <c r="G1645"/>
      <c r="H1645" s="280"/>
      <c r="I1645"/>
      <c r="J1645" s="574"/>
      <c r="K1645" s="419"/>
      <c r="L1645" s="280"/>
      <c r="M1645"/>
      <c r="N1645" s="280"/>
      <c r="O1645"/>
      <c r="P1645" s="280"/>
      <c r="S1645"/>
      <c r="T1645"/>
    </row>
    <row r="1646" spans="1:20" x14ac:dyDescent="0.45">
      <c r="A1646" s="285"/>
      <c r="B1646" s="285"/>
      <c r="C1646" s="285"/>
      <c r="D1646" s="23"/>
      <c r="E1646"/>
      <c r="F1646"/>
      <c r="G1646"/>
      <c r="H1646" s="280"/>
      <c r="I1646"/>
      <c r="J1646" s="574"/>
      <c r="K1646" s="419"/>
      <c r="L1646" s="280"/>
      <c r="M1646"/>
      <c r="N1646" s="280"/>
      <c r="O1646"/>
      <c r="P1646" s="280"/>
      <c r="S1646"/>
      <c r="T1646"/>
    </row>
    <row r="1647" spans="1:20" x14ac:dyDescent="0.45">
      <c r="A1647" s="285"/>
      <c r="B1647" s="285"/>
      <c r="C1647" s="285"/>
      <c r="D1647" s="23"/>
      <c r="E1647"/>
      <c r="F1647"/>
      <c r="G1647"/>
      <c r="H1647" s="280"/>
      <c r="I1647"/>
      <c r="J1647" s="574"/>
      <c r="K1647" s="419"/>
      <c r="L1647" s="280"/>
      <c r="M1647"/>
      <c r="N1647" s="280"/>
      <c r="O1647"/>
      <c r="P1647" s="280"/>
      <c r="S1647"/>
      <c r="T1647"/>
    </row>
    <row r="1648" spans="1:20" x14ac:dyDescent="0.45">
      <c r="A1648" s="285"/>
      <c r="B1648" s="285"/>
      <c r="C1648" s="285"/>
      <c r="D1648" s="23"/>
      <c r="E1648"/>
      <c r="F1648"/>
      <c r="G1648"/>
      <c r="H1648" s="280"/>
      <c r="I1648"/>
      <c r="J1648" s="574"/>
      <c r="K1648" s="419"/>
      <c r="L1648" s="280"/>
      <c r="M1648"/>
      <c r="N1648" s="280"/>
      <c r="O1648"/>
      <c r="P1648" s="280"/>
      <c r="S1648"/>
      <c r="T1648"/>
    </row>
    <row r="1649" spans="1:20" x14ac:dyDescent="0.45">
      <c r="A1649" s="285"/>
      <c r="B1649" s="285"/>
      <c r="C1649" s="285"/>
      <c r="D1649" s="23"/>
      <c r="E1649"/>
      <c r="F1649"/>
      <c r="G1649"/>
      <c r="H1649" s="280"/>
      <c r="I1649"/>
      <c r="J1649" s="574"/>
      <c r="K1649" s="419"/>
      <c r="L1649" s="280"/>
      <c r="M1649"/>
      <c r="N1649" s="280"/>
      <c r="O1649"/>
      <c r="P1649" s="280"/>
      <c r="S1649"/>
      <c r="T1649"/>
    </row>
    <row r="1650" spans="1:20" x14ac:dyDescent="0.45">
      <c r="A1650" s="285"/>
      <c r="B1650" s="285"/>
      <c r="C1650" s="285"/>
      <c r="D1650" s="23"/>
      <c r="E1650"/>
      <c r="F1650"/>
      <c r="G1650"/>
      <c r="H1650" s="280"/>
      <c r="I1650"/>
      <c r="J1650" s="574"/>
      <c r="K1650" s="419"/>
      <c r="L1650" s="280"/>
      <c r="M1650"/>
      <c r="N1650" s="280"/>
      <c r="O1650"/>
      <c r="P1650" s="280"/>
      <c r="S1650"/>
      <c r="T1650"/>
    </row>
    <row r="1651" spans="1:20" x14ac:dyDescent="0.45">
      <c r="A1651" s="285"/>
      <c r="B1651" s="285"/>
      <c r="C1651" s="285"/>
      <c r="D1651" s="23"/>
      <c r="E1651"/>
      <c r="F1651"/>
      <c r="G1651"/>
      <c r="H1651" s="280"/>
      <c r="I1651"/>
      <c r="J1651" s="574"/>
      <c r="K1651" s="419"/>
      <c r="L1651" s="280"/>
      <c r="M1651"/>
      <c r="N1651" s="280"/>
      <c r="O1651"/>
      <c r="P1651" s="280"/>
      <c r="S1651"/>
      <c r="T1651"/>
    </row>
    <row r="1652" spans="1:20" x14ac:dyDescent="0.45">
      <c r="A1652" s="285"/>
      <c r="B1652" s="285"/>
      <c r="C1652" s="285"/>
      <c r="D1652" s="23"/>
      <c r="E1652"/>
      <c r="F1652"/>
      <c r="G1652"/>
      <c r="H1652" s="280"/>
      <c r="I1652"/>
      <c r="J1652" s="574"/>
      <c r="K1652" s="419"/>
      <c r="L1652" s="280"/>
      <c r="M1652"/>
      <c r="N1652" s="280"/>
      <c r="O1652"/>
      <c r="P1652" s="280"/>
      <c r="S1652"/>
      <c r="T1652"/>
    </row>
    <row r="1653" spans="1:20" x14ac:dyDescent="0.45">
      <c r="A1653" s="285"/>
      <c r="B1653" s="285"/>
      <c r="C1653" s="285"/>
      <c r="D1653" s="23"/>
      <c r="E1653"/>
      <c r="F1653"/>
      <c r="G1653"/>
      <c r="H1653" s="280"/>
      <c r="I1653"/>
      <c r="J1653" s="574"/>
      <c r="K1653" s="419"/>
      <c r="L1653" s="280"/>
      <c r="M1653"/>
      <c r="N1653" s="280"/>
      <c r="O1653"/>
      <c r="P1653" s="280"/>
      <c r="S1653"/>
      <c r="T1653"/>
    </row>
    <row r="1654" spans="1:20" x14ac:dyDescent="0.45">
      <c r="A1654" s="285"/>
      <c r="B1654" s="285"/>
      <c r="C1654" s="285"/>
      <c r="D1654" s="23"/>
      <c r="E1654"/>
      <c r="F1654"/>
      <c r="G1654"/>
      <c r="H1654" s="280"/>
      <c r="I1654"/>
      <c r="J1654" s="574"/>
      <c r="K1654" s="419"/>
      <c r="L1654" s="280"/>
      <c r="M1654"/>
      <c r="N1654" s="280"/>
      <c r="O1654"/>
      <c r="P1654" s="280"/>
      <c r="S1654"/>
      <c r="T1654"/>
    </row>
    <row r="1655" spans="1:20" x14ac:dyDescent="0.45">
      <c r="A1655" s="285"/>
      <c r="B1655" s="285"/>
      <c r="C1655" s="285"/>
      <c r="D1655" s="23"/>
      <c r="E1655"/>
      <c r="F1655"/>
      <c r="G1655"/>
      <c r="H1655" s="280"/>
      <c r="I1655"/>
      <c r="J1655" s="574"/>
      <c r="K1655" s="419"/>
      <c r="L1655" s="280"/>
      <c r="M1655"/>
      <c r="N1655" s="280"/>
      <c r="O1655"/>
      <c r="P1655" s="280"/>
      <c r="S1655"/>
      <c r="T1655"/>
    </row>
    <row r="1656" spans="1:20" x14ac:dyDescent="0.45">
      <c r="A1656" s="285"/>
      <c r="B1656" s="285"/>
      <c r="C1656" s="285"/>
      <c r="D1656" s="23"/>
      <c r="E1656"/>
      <c r="F1656"/>
      <c r="G1656"/>
      <c r="H1656" s="280"/>
      <c r="I1656"/>
      <c r="J1656" s="574"/>
      <c r="K1656" s="419"/>
      <c r="L1656" s="280"/>
      <c r="M1656"/>
      <c r="N1656" s="280"/>
      <c r="O1656"/>
      <c r="P1656" s="280"/>
      <c r="S1656"/>
      <c r="T1656"/>
    </row>
    <row r="1657" spans="1:20" x14ac:dyDescent="0.45">
      <c r="A1657" s="285"/>
      <c r="B1657" s="285"/>
      <c r="C1657" s="285"/>
      <c r="D1657" s="23"/>
      <c r="E1657"/>
      <c r="F1657"/>
      <c r="G1657"/>
      <c r="H1657" s="280"/>
      <c r="I1657"/>
      <c r="J1657" s="574"/>
      <c r="K1657" s="419"/>
      <c r="L1657" s="280"/>
      <c r="M1657"/>
      <c r="N1657" s="280"/>
      <c r="O1657"/>
      <c r="P1657" s="280"/>
      <c r="S1657"/>
      <c r="T1657"/>
    </row>
    <row r="1658" spans="1:20" x14ac:dyDescent="0.45">
      <c r="A1658" s="285"/>
      <c r="B1658" s="285"/>
      <c r="C1658" s="285"/>
      <c r="D1658" s="23"/>
      <c r="E1658"/>
      <c r="F1658"/>
      <c r="G1658"/>
      <c r="H1658" s="280"/>
      <c r="I1658"/>
      <c r="J1658" s="574"/>
      <c r="K1658" s="419"/>
      <c r="L1658" s="280"/>
      <c r="M1658"/>
      <c r="N1658" s="280"/>
      <c r="O1658"/>
      <c r="P1658" s="280"/>
      <c r="S1658"/>
      <c r="T1658"/>
    </row>
    <row r="1659" spans="1:20" x14ac:dyDescent="0.45">
      <c r="A1659" s="285"/>
      <c r="B1659" s="285"/>
      <c r="C1659" s="285"/>
      <c r="D1659" s="23"/>
      <c r="E1659"/>
      <c r="F1659"/>
      <c r="G1659"/>
      <c r="H1659" s="280"/>
      <c r="I1659"/>
      <c r="J1659" s="574"/>
      <c r="K1659" s="419"/>
      <c r="L1659" s="280"/>
      <c r="M1659"/>
      <c r="N1659" s="280"/>
      <c r="O1659"/>
      <c r="P1659" s="280"/>
      <c r="S1659"/>
      <c r="T1659"/>
    </row>
    <row r="1660" spans="1:20" x14ac:dyDescent="0.45">
      <c r="A1660" s="285"/>
      <c r="B1660" s="285"/>
      <c r="C1660" s="285"/>
      <c r="D1660" s="23"/>
      <c r="E1660"/>
      <c r="F1660"/>
      <c r="G1660"/>
      <c r="H1660" s="280"/>
      <c r="I1660"/>
      <c r="J1660" s="574"/>
      <c r="K1660" s="419"/>
      <c r="L1660" s="280"/>
      <c r="M1660"/>
      <c r="N1660" s="280"/>
      <c r="O1660"/>
      <c r="P1660" s="280"/>
      <c r="S1660"/>
      <c r="T1660"/>
    </row>
    <row r="1661" spans="1:20" x14ac:dyDescent="0.45">
      <c r="A1661" s="285"/>
      <c r="B1661" s="285"/>
      <c r="C1661" s="285"/>
      <c r="D1661" s="23"/>
      <c r="E1661"/>
      <c r="F1661"/>
      <c r="G1661"/>
      <c r="H1661" s="280"/>
      <c r="I1661"/>
      <c r="J1661" s="574"/>
      <c r="K1661" s="419"/>
      <c r="L1661" s="280"/>
      <c r="M1661"/>
      <c r="N1661" s="280"/>
      <c r="O1661"/>
      <c r="P1661" s="280"/>
      <c r="S1661"/>
      <c r="T1661"/>
    </row>
    <row r="1662" spans="1:20" x14ac:dyDescent="0.45">
      <c r="A1662" s="285"/>
      <c r="B1662" s="285"/>
      <c r="C1662" s="285"/>
      <c r="D1662" s="23"/>
      <c r="E1662"/>
      <c r="F1662"/>
      <c r="G1662"/>
      <c r="H1662" s="280"/>
      <c r="I1662"/>
      <c r="J1662" s="574"/>
      <c r="K1662" s="419"/>
      <c r="L1662" s="280"/>
      <c r="M1662"/>
      <c r="N1662" s="280"/>
      <c r="O1662"/>
      <c r="P1662" s="280"/>
      <c r="S1662"/>
      <c r="T1662"/>
    </row>
    <row r="1663" spans="1:20" x14ac:dyDescent="0.45">
      <c r="A1663" s="285"/>
      <c r="B1663" s="285"/>
      <c r="C1663" s="285"/>
      <c r="D1663" s="23"/>
      <c r="E1663"/>
      <c r="F1663"/>
      <c r="G1663"/>
      <c r="H1663" s="280"/>
      <c r="I1663"/>
      <c r="J1663" s="574"/>
      <c r="K1663" s="419"/>
      <c r="L1663" s="280"/>
      <c r="M1663"/>
      <c r="N1663" s="280"/>
      <c r="O1663"/>
      <c r="P1663" s="280"/>
      <c r="S1663"/>
      <c r="T1663"/>
    </row>
    <row r="1664" spans="1:20" x14ac:dyDescent="0.45">
      <c r="A1664" s="285"/>
      <c r="B1664" s="285"/>
      <c r="C1664" s="285"/>
      <c r="D1664" s="23"/>
      <c r="E1664"/>
      <c r="F1664"/>
      <c r="G1664"/>
      <c r="H1664" s="280"/>
      <c r="I1664"/>
      <c r="J1664" s="574"/>
      <c r="K1664" s="419"/>
      <c r="L1664" s="280"/>
      <c r="M1664"/>
      <c r="N1664" s="280"/>
      <c r="O1664"/>
      <c r="P1664" s="280"/>
      <c r="S1664"/>
      <c r="T1664"/>
    </row>
    <row r="1665" spans="1:20" x14ac:dyDescent="0.45">
      <c r="A1665" s="285"/>
      <c r="B1665" s="285"/>
      <c r="C1665" s="285"/>
      <c r="D1665" s="23"/>
      <c r="E1665"/>
      <c r="F1665"/>
      <c r="G1665"/>
      <c r="H1665" s="280"/>
      <c r="I1665"/>
      <c r="J1665" s="574"/>
      <c r="K1665" s="419"/>
      <c r="L1665" s="280"/>
      <c r="M1665"/>
      <c r="N1665" s="280"/>
      <c r="O1665"/>
      <c r="P1665" s="280"/>
      <c r="S1665"/>
      <c r="T1665"/>
    </row>
    <row r="1666" spans="1:20" x14ac:dyDescent="0.45">
      <c r="A1666" s="285"/>
      <c r="B1666" s="285"/>
      <c r="C1666" s="285"/>
      <c r="D1666" s="23"/>
      <c r="E1666"/>
      <c r="F1666"/>
      <c r="G1666"/>
      <c r="H1666" s="280"/>
      <c r="I1666"/>
      <c r="J1666" s="574"/>
      <c r="K1666" s="419"/>
      <c r="L1666" s="280"/>
      <c r="M1666"/>
      <c r="N1666" s="280"/>
      <c r="O1666"/>
      <c r="P1666" s="280"/>
      <c r="S1666"/>
      <c r="T1666"/>
    </row>
    <row r="1667" spans="1:20" x14ac:dyDescent="0.45">
      <c r="A1667" s="285"/>
      <c r="B1667" s="285"/>
      <c r="C1667" s="285"/>
      <c r="D1667" s="23"/>
      <c r="E1667"/>
      <c r="F1667"/>
      <c r="G1667"/>
      <c r="H1667" s="280"/>
      <c r="I1667"/>
      <c r="J1667" s="574"/>
      <c r="K1667" s="419"/>
      <c r="L1667" s="280"/>
      <c r="M1667"/>
      <c r="N1667" s="280"/>
      <c r="O1667"/>
      <c r="P1667" s="280"/>
      <c r="S1667"/>
      <c r="T1667"/>
    </row>
    <row r="1668" spans="1:20" x14ac:dyDescent="0.45">
      <c r="A1668" s="285"/>
      <c r="B1668" s="285"/>
      <c r="C1668" s="285"/>
      <c r="D1668" s="23"/>
      <c r="E1668"/>
      <c r="F1668"/>
      <c r="G1668"/>
      <c r="H1668" s="280"/>
      <c r="I1668"/>
      <c r="J1668" s="574"/>
      <c r="K1668" s="419"/>
      <c r="L1668" s="280"/>
      <c r="M1668"/>
      <c r="N1668" s="280"/>
      <c r="O1668"/>
      <c r="P1668" s="280"/>
      <c r="S1668"/>
      <c r="T1668"/>
    </row>
    <row r="1669" spans="1:20" x14ac:dyDescent="0.45">
      <c r="A1669" s="285"/>
      <c r="B1669" s="285"/>
      <c r="C1669" s="285"/>
      <c r="D1669" s="23"/>
      <c r="E1669"/>
      <c r="F1669"/>
      <c r="G1669"/>
      <c r="H1669" s="280"/>
      <c r="I1669"/>
      <c r="J1669" s="574"/>
      <c r="K1669" s="419"/>
      <c r="L1669" s="280"/>
      <c r="M1669"/>
      <c r="N1669" s="280"/>
      <c r="O1669"/>
      <c r="P1669" s="280"/>
      <c r="S1669"/>
      <c r="T1669"/>
    </row>
    <row r="1670" spans="1:20" x14ac:dyDescent="0.45">
      <c r="A1670" s="285"/>
      <c r="B1670" s="285"/>
      <c r="C1670" s="285"/>
      <c r="D1670" s="23"/>
      <c r="E1670"/>
      <c r="F1670"/>
      <c r="G1670"/>
      <c r="H1670" s="280"/>
      <c r="I1670"/>
      <c r="J1670" s="574"/>
      <c r="K1670" s="419"/>
      <c r="L1670" s="280"/>
      <c r="M1670"/>
      <c r="N1670" s="280"/>
      <c r="O1670"/>
      <c r="P1670" s="280"/>
      <c r="S1670"/>
      <c r="T1670"/>
    </row>
    <row r="1671" spans="1:20" x14ac:dyDescent="0.45">
      <c r="A1671" s="285"/>
      <c r="B1671" s="285"/>
      <c r="C1671" s="285"/>
      <c r="D1671" s="23"/>
      <c r="E1671"/>
      <c r="F1671"/>
      <c r="G1671"/>
      <c r="H1671" s="280"/>
      <c r="I1671"/>
      <c r="J1671" s="574"/>
      <c r="K1671" s="419"/>
      <c r="L1671" s="280"/>
      <c r="M1671"/>
      <c r="N1671" s="280"/>
      <c r="O1671"/>
      <c r="P1671" s="280"/>
      <c r="S1671"/>
      <c r="T1671"/>
    </row>
    <row r="1672" spans="1:20" x14ac:dyDescent="0.45">
      <c r="A1672" s="285"/>
      <c r="B1672" s="285"/>
      <c r="C1672" s="285"/>
      <c r="D1672" s="23"/>
      <c r="E1672"/>
      <c r="F1672"/>
      <c r="G1672"/>
      <c r="H1672" s="280"/>
      <c r="I1672"/>
      <c r="J1672" s="574"/>
      <c r="K1672" s="419"/>
      <c r="L1672" s="280"/>
      <c r="M1672"/>
      <c r="N1672" s="280"/>
      <c r="O1672"/>
      <c r="P1672" s="280"/>
      <c r="S1672"/>
      <c r="T1672"/>
    </row>
    <row r="1673" spans="1:20" x14ac:dyDescent="0.45">
      <c r="A1673" s="285"/>
      <c r="B1673" s="285"/>
      <c r="C1673" s="285"/>
      <c r="D1673" s="23"/>
      <c r="E1673"/>
      <c r="F1673"/>
      <c r="G1673"/>
      <c r="H1673" s="280"/>
      <c r="I1673"/>
      <c r="J1673" s="574"/>
      <c r="K1673" s="419"/>
      <c r="L1673" s="280"/>
      <c r="M1673"/>
      <c r="N1673" s="280"/>
      <c r="O1673"/>
      <c r="P1673" s="280"/>
      <c r="S1673"/>
      <c r="T1673"/>
    </row>
    <row r="1674" spans="1:20" x14ac:dyDescent="0.45">
      <c r="A1674" s="285"/>
      <c r="B1674" s="285"/>
      <c r="C1674" s="285"/>
      <c r="D1674" s="23"/>
      <c r="E1674"/>
      <c r="F1674"/>
      <c r="G1674"/>
      <c r="H1674" s="280"/>
      <c r="I1674"/>
      <c r="J1674" s="574"/>
      <c r="K1674" s="419"/>
      <c r="L1674" s="280"/>
      <c r="M1674"/>
      <c r="N1674" s="280"/>
      <c r="O1674"/>
      <c r="P1674" s="280"/>
      <c r="S1674"/>
      <c r="T1674"/>
    </row>
    <row r="1675" spans="1:20" x14ac:dyDescent="0.45">
      <c r="A1675" s="285"/>
      <c r="B1675" s="285"/>
      <c r="C1675" s="285"/>
      <c r="D1675" s="23"/>
      <c r="E1675"/>
      <c r="F1675"/>
      <c r="G1675"/>
      <c r="H1675" s="280"/>
      <c r="I1675"/>
      <c r="J1675" s="574"/>
      <c r="K1675" s="419"/>
      <c r="L1675" s="280"/>
      <c r="M1675"/>
      <c r="N1675" s="280"/>
      <c r="O1675"/>
      <c r="P1675" s="280"/>
      <c r="S1675"/>
      <c r="T1675"/>
    </row>
    <row r="1676" spans="1:20" x14ac:dyDescent="0.45">
      <c r="A1676" s="285"/>
      <c r="B1676" s="285"/>
      <c r="C1676" s="285"/>
      <c r="D1676" s="23"/>
      <c r="E1676"/>
      <c r="F1676"/>
      <c r="G1676"/>
      <c r="H1676" s="280"/>
      <c r="I1676"/>
      <c r="J1676" s="574"/>
      <c r="K1676" s="419"/>
      <c r="L1676" s="280"/>
      <c r="M1676"/>
      <c r="N1676" s="280"/>
      <c r="O1676"/>
      <c r="P1676" s="280"/>
      <c r="S1676"/>
      <c r="T1676"/>
    </row>
    <row r="1677" spans="1:20" x14ac:dyDescent="0.45">
      <c r="A1677" s="285"/>
      <c r="B1677" s="285"/>
      <c r="C1677" s="285"/>
      <c r="D1677" s="23"/>
      <c r="E1677"/>
      <c r="F1677"/>
      <c r="G1677"/>
      <c r="H1677" s="280"/>
      <c r="I1677"/>
      <c r="J1677" s="574"/>
      <c r="K1677" s="419"/>
      <c r="L1677" s="280"/>
      <c r="M1677"/>
      <c r="N1677" s="280"/>
      <c r="O1677"/>
      <c r="P1677" s="280"/>
      <c r="S1677"/>
      <c r="T1677"/>
    </row>
    <row r="1678" spans="1:20" x14ac:dyDescent="0.45">
      <c r="A1678" s="285"/>
      <c r="B1678" s="285"/>
      <c r="C1678" s="285"/>
      <c r="D1678" s="23"/>
      <c r="E1678"/>
      <c r="F1678"/>
      <c r="G1678"/>
      <c r="H1678" s="280"/>
      <c r="I1678"/>
      <c r="J1678" s="574"/>
      <c r="K1678" s="419"/>
      <c r="L1678" s="280"/>
      <c r="M1678"/>
      <c r="N1678" s="280"/>
      <c r="O1678"/>
      <c r="P1678" s="280"/>
      <c r="S1678"/>
      <c r="T1678"/>
    </row>
    <row r="1679" spans="1:20" x14ac:dyDescent="0.45">
      <c r="A1679" s="285"/>
      <c r="B1679" s="285"/>
      <c r="C1679" s="285"/>
      <c r="D1679" s="23"/>
      <c r="E1679"/>
      <c r="F1679"/>
      <c r="G1679"/>
      <c r="H1679" s="280"/>
      <c r="I1679"/>
      <c r="J1679" s="574"/>
      <c r="K1679" s="419"/>
      <c r="L1679" s="280"/>
      <c r="M1679"/>
      <c r="N1679" s="280"/>
      <c r="O1679"/>
      <c r="P1679" s="280"/>
      <c r="S1679"/>
      <c r="T1679"/>
    </row>
    <row r="1680" spans="1:20" x14ac:dyDescent="0.45">
      <c r="A1680" s="285"/>
      <c r="B1680" s="285"/>
      <c r="C1680" s="285"/>
      <c r="D1680" s="23"/>
      <c r="E1680"/>
      <c r="F1680"/>
      <c r="G1680"/>
      <c r="H1680" s="280"/>
      <c r="I1680"/>
      <c r="J1680" s="574"/>
      <c r="K1680" s="419"/>
      <c r="L1680" s="280"/>
      <c r="M1680"/>
      <c r="N1680" s="280"/>
      <c r="O1680"/>
      <c r="P1680" s="280"/>
      <c r="S1680"/>
      <c r="T1680"/>
    </row>
    <row r="1681" spans="1:20" x14ac:dyDescent="0.45">
      <c r="A1681" s="285"/>
      <c r="B1681" s="285"/>
      <c r="C1681" s="285"/>
      <c r="D1681" s="23"/>
      <c r="E1681"/>
      <c r="F1681"/>
      <c r="G1681"/>
      <c r="H1681" s="280"/>
      <c r="I1681"/>
      <c r="J1681" s="574"/>
      <c r="K1681" s="419"/>
      <c r="L1681" s="280"/>
      <c r="M1681"/>
      <c r="N1681" s="280"/>
      <c r="O1681"/>
      <c r="P1681" s="280"/>
      <c r="S1681"/>
      <c r="T1681"/>
    </row>
    <row r="1682" spans="1:20" x14ac:dyDescent="0.45">
      <c r="A1682" s="285"/>
      <c r="B1682" s="285"/>
      <c r="C1682" s="285"/>
      <c r="D1682" s="23"/>
      <c r="E1682"/>
      <c r="F1682"/>
      <c r="G1682"/>
      <c r="H1682" s="280"/>
      <c r="I1682"/>
      <c r="J1682" s="574"/>
      <c r="K1682" s="419"/>
      <c r="L1682" s="280"/>
      <c r="M1682"/>
      <c r="N1682" s="280"/>
      <c r="O1682"/>
      <c r="P1682" s="280"/>
      <c r="S1682"/>
      <c r="T1682"/>
    </row>
    <row r="1683" spans="1:20" x14ac:dyDescent="0.45">
      <c r="A1683" s="285"/>
      <c r="B1683" s="285"/>
      <c r="C1683" s="285"/>
      <c r="D1683" s="23"/>
      <c r="E1683"/>
      <c r="F1683"/>
      <c r="G1683"/>
      <c r="H1683" s="280"/>
      <c r="I1683"/>
      <c r="J1683" s="574"/>
      <c r="K1683" s="419"/>
      <c r="L1683" s="280"/>
      <c r="M1683"/>
      <c r="N1683" s="280"/>
      <c r="O1683"/>
      <c r="P1683" s="280"/>
      <c r="S1683"/>
      <c r="T1683"/>
    </row>
    <row r="1684" spans="1:20" x14ac:dyDescent="0.45">
      <c r="A1684" s="285"/>
      <c r="B1684" s="285"/>
      <c r="C1684" s="285"/>
      <c r="D1684" s="23"/>
      <c r="E1684"/>
      <c r="F1684"/>
      <c r="G1684"/>
      <c r="H1684" s="280"/>
      <c r="I1684"/>
      <c r="J1684" s="574"/>
      <c r="K1684" s="419"/>
      <c r="L1684" s="280"/>
      <c r="M1684"/>
      <c r="N1684" s="280"/>
      <c r="O1684"/>
      <c r="P1684" s="280"/>
      <c r="S1684"/>
      <c r="T1684"/>
    </row>
    <row r="1685" spans="1:20" x14ac:dyDescent="0.45">
      <c r="A1685" s="285"/>
      <c r="B1685" s="285"/>
      <c r="C1685" s="285"/>
      <c r="D1685" s="23"/>
      <c r="E1685"/>
      <c r="F1685"/>
      <c r="G1685"/>
      <c r="H1685" s="280"/>
      <c r="I1685"/>
      <c r="J1685" s="574"/>
      <c r="K1685" s="419"/>
      <c r="L1685" s="280"/>
      <c r="M1685"/>
      <c r="N1685" s="280"/>
      <c r="O1685"/>
      <c r="P1685" s="280"/>
      <c r="S1685"/>
      <c r="T1685"/>
    </row>
    <row r="1686" spans="1:20" x14ac:dyDescent="0.45">
      <c r="A1686" s="285"/>
      <c r="B1686" s="285"/>
      <c r="C1686" s="285"/>
      <c r="D1686" s="23"/>
      <c r="E1686"/>
      <c r="F1686"/>
      <c r="G1686"/>
      <c r="H1686" s="280"/>
      <c r="I1686"/>
      <c r="J1686" s="574"/>
      <c r="K1686" s="419"/>
      <c r="L1686" s="280"/>
      <c r="M1686"/>
      <c r="N1686" s="280"/>
      <c r="O1686"/>
      <c r="P1686" s="280"/>
      <c r="S1686"/>
      <c r="T1686"/>
    </row>
    <row r="1687" spans="1:20" x14ac:dyDescent="0.45">
      <c r="A1687" s="285"/>
      <c r="B1687" s="285"/>
      <c r="C1687" s="285"/>
      <c r="D1687" s="23"/>
      <c r="E1687"/>
      <c r="F1687"/>
      <c r="G1687"/>
      <c r="H1687" s="280"/>
      <c r="I1687"/>
      <c r="J1687" s="574"/>
      <c r="K1687" s="419"/>
      <c r="L1687" s="280"/>
      <c r="M1687"/>
      <c r="N1687" s="280"/>
      <c r="O1687"/>
      <c r="P1687" s="280"/>
      <c r="S1687"/>
      <c r="T1687"/>
    </row>
    <row r="1688" spans="1:20" x14ac:dyDescent="0.45">
      <c r="A1688" s="285"/>
      <c r="B1688" s="285"/>
      <c r="C1688" s="285"/>
      <c r="D1688" s="23"/>
      <c r="E1688"/>
      <c r="F1688"/>
      <c r="G1688"/>
      <c r="H1688" s="280"/>
      <c r="I1688"/>
      <c r="J1688" s="574"/>
      <c r="K1688" s="419"/>
      <c r="L1688" s="280"/>
      <c r="M1688"/>
      <c r="N1688" s="280"/>
      <c r="O1688"/>
      <c r="P1688" s="280"/>
      <c r="S1688"/>
      <c r="T1688"/>
    </row>
    <row r="1689" spans="1:20" x14ac:dyDescent="0.45">
      <c r="A1689" s="285"/>
      <c r="B1689" s="285"/>
      <c r="C1689" s="285"/>
      <c r="D1689" s="23"/>
      <c r="E1689"/>
      <c r="F1689"/>
      <c r="G1689"/>
      <c r="H1689" s="280"/>
      <c r="I1689"/>
      <c r="J1689" s="574"/>
      <c r="K1689" s="419"/>
      <c r="L1689" s="280"/>
      <c r="M1689"/>
      <c r="N1689" s="280"/>
      <c r="O1689"/>
      <c r="P1689" s="280"/>
      <c r="S1689"/>
      <c r="T1689"/>
    </row>
    <row r="1690" spans="1:20" x14ac:dyDescent="0.45">
      <c r="A1690" s="285"/>
      <c r="B1690" s="285"/>
      <c r="C1690" s="285"/>
      <c r="D1690" s="23"/>
      <c r="E1690"/>
      <c r="F1690"/>
      <c r="G1690"/>
      <c r="H1690" s="280"/>
      <c r="I1690"/>
      <c r="J1690" s="574"/>
      <c r="K1690" s="419"/>
      <c r="L1690" s="280"/>
      <c r="M1690"/>
      <c r="N1690" s="280"/>
      <c r="O1690"/>
      <c r="P1690" s="280"/>
      <c r="S1690"/>
      <c r="T1690"/>
    </row>
    <row r="1691" spans="1:20" x14ac:dyDescent="0.45">
      <c r="A1691" s="285"/>
      <c r="B1691" s="285"/>
      <c r="C1691" s="285"/>
      <c r="D1691" s="23"/>
      <c r="E1691"/>
      <c r="F1691"/>
      <c r="G1691"/>
      <c r="H1691" s="280"/>
      <c r="I1691"/>
      <c r="J1691" s="574"/>
      <c r="K1691" s="419"/>
      <c r="L1691" s="280"/>
      <c r="M1691"/>
      <c r="N1691" s="280"/>
      <c r="O1691"/>
      <c r="P1691" s="280"/>
      <c r="S1691"/>
      <c r="T1691"/>
    </row>
    <row r="1692" spans="1:20" x14ac:dyDescent="0.45">
      <c r="A1692" s="285"/>
      <c r="B1692" s="285"/>
      <c r="C1692" s="285"/>
      <c r="D1692" s="23"/>
      <c r="E1692"/>
      <c r="F1692"/>
      <c r="G1692"/>
      <c r="H1692" s="280"/>
      <c r="I1692"/>
      <c r="J1692" s="574"/>
      <c r="K1692" s="419"/>
      <c r="L1692" s="280"/>
      <c r="M1692"/>
      <c r="N1692" s="280"/>
      <c r="O1692"/>
      <c r="P1692" s="280"/>
      <c r="S1692"/>
      <c r="T1692"/>
    </row>
    <row r="1693" spans="1:20" x14ac:dyDescent="0.45">
      <c r="A1693" s="285"/>
      <c r="B1693" s="285"/>
      <c r="C1693" s="285"/>
      <c r="D1693" s="23"/>
      <c r="E1693"/>
      <c r="F1693"/>
      <c r="G1693"/>
      <c r="H1693" s="280"/>
      <c r="I1693"/>
      <c r="J1693" s="574"/>
      <c r="K1693" s="419"/>
      <c r="L1693" s="280"/>
      <c r="M1693"/>
      <c r="N1693" s="280"/>
      <c r="O1693"/>
      <c r="P1693" s="280"/>
      <c r="S1693"/>
      <c r="T1693"/>
    </row>
    <row r="1694" spans="1:20" x14ac:dyDescent="0.45">
      <c r="A1694" s="285"/>
      <c r="B1694" s="285"/>
      <c r="C1694" s="285"/>
      <c r="D1694" s="23"/>
      <c r="E1694"/>
      <c r="F1694"/>
      <c r="G1694"/>
      <c r="H1694" s="280"/>
      <c r="I1694"/>
      <c r="J1694" s="574"/>
      <c r="K1694" s="419"/>
      <c r="L1694" s="280"/>
      <c r="M1694"/>
      <c r="N1694" s="280"/>
      <c r="O1694"/>
      <c r="P1694" s="280"/>
      <c r="S1694"/>
      <c r="T1694"/>
    </row>
    <row r="1695" spans="1:20" x14ac:dyDescent="0.45">
      <c r="A1695" s="285"/>
      <c r="B1695" s="285"/>
      <c r="C1695" s="285"/>
      <c r="D1695" s="23"/>
      <c r="E1695"/>
      <c r="F1695"/>
      <c r="G1695"/>
      <c r="H1695" s="280"/>
      <c r="I1695"/>
      <c r="J1695" s="574"/>
      <c r="K1695" s="419"/>
      <c r="L1695" s="280"/>
      <c r="M1695"/>
      <c r="N1695" s="280"/>
      <c r="O1695"/>
      <c r="P1695" s="280"/>
      <c r="S1695"/>
      <c r="T1695"/>
    </row>
    <row r="1696" spans="1:20" x14ac:dyDescent="0.45">
      <c r="A1696" s="285"/>
      <c r="B1696" s="285"/>
      <c r="C1696" s="285"/>
      <c r="D1696" s="23"/>
      <c r="E1696"/>
      <c r="F1696"/>
      <c r="G1696"/>
      <c r="H1696" s="280"/>
      <c r="I1696"/>
      <c r="J1696" s="574"/>
      <c r="K1696" s="419"/>
      <c r="L1696" s="280"/>
      <c r="M1696"/>
      <c r="N1696" s="280"/>
      <c r="O1696"/>
      <c r="P1696" s="280"/>
      <c r="S1696"/>
      <c r="T1696"/>
    </row>
    <row r="1697" spans="1:20" x14ac:dyDescent="0.45">
      <c r="A1697" s="285"/>
      <c r="B1697" s="285"/>
      <c r="C1697" s="285"/>
      <c r="D1697" s="23"/>
      <c r="E1697"/>
      <c r="F1697"/>
      <c r="G1697"/>
      <c r="H1697" s="280"/>
      <c r="I1697"/>
      <c r="J1697" s="574"/>
      <c r="K1697" s="419"/>
      <c r="L1697" s="280"/>
      <c r="M1697"/>
      <c r="N1697" s="280"/>
      <c r="O1697"/>
      <c r="P1697" s="280"/>
      <c r="S1697"/>
      <c r="T1697"/>
    </row>
    <row r="1698" spans="1:20" x14ac:dyDescent="0.45">
      <c r="A1698" s="285"/>
      <c r="B1698" s="285"/>
      <c r="C1698" s="285"/>
      <c r="D1698" s="23"/>
      <c r="E1698"/>
      <c r="F1698"/>
      <c r="G1698"/>
      <c r="H1698" s="280"/>
      <c r="I1698"/>
      <c r="J1698" s="574"/>
      <c r="K1698" s="419"/>
      <c r="L1698" s="280"/>
      <c r="M1698"/>
      <c r="N1698" s="280"/>
      <c r="O1698"/>
      <c r="P1698" s="280"/>
      <c r="S1698"/>
      <c r="T1698"/>
    </row>
    <row r="1699" spans="1:20" x14ac:dyDescent="0.45">
      <c r="A1699" s="285"/>
      <c r="B1699" s="285"/>
      <c r="C1699" s="285"/>
      <c r="D1699" s="23"/>
      <c r="E1699"/>
      <c r="F1699"/>
      <c r="G1699"/>
      <c r="H1699" s="280"/>
      <c r="I1699"/>
      <c r="J1699" s="574"/>
      <c r="K1699" s="419"/>
      <c r="L1699" s="280"/>
      <c r="M1699"/>
      <c r="N1699" s="280"/>
      <c r="O1699"/>
      <c r="P1699" s="280"/>
      <c r="S1699"/>
      <c r="T1699"/>
    </row>
    <row r="1700" spans="1:20" x14ac:dyDescent="0.45">
      <c r="A1700" s="285"/>
      <c r="B1700" s="285"/>
      <c r="C1700" s="285"/>
      <c r="D1700" s="23"/>
      <c r="E1700"/>
      <c r="F1700"/>
      <c r="G1700"/>
      <c r="H1700" s="280"/>
      <c r="I1700"/>
      <c r="J1700" s="574"/>
      <c r="K1700" s="419"/>
      <c r="L1700" s="280"/>
      <c r="M1700"/>
      <c r="N1700" s="280"/>
      <c r="O1700"/>
      <c r="P1700" s="280"/>
      <c r="S1700"/>
      <c r="T1700"/>
    </row>
    <row r="1701" spans="1:20" x14ac:dyDescent="0.45">
      <c r="A1701" s="285"/>
      <c r="B1701" s="285"/>
      <c r="C1701" s="285"/>
      <c r="D1701" s="23"/>
      <c r="E1701"/>
      <c r="F1701"/>
      <c r="G1701"/>
      <c r="H1701" s="280"/>
      <c r="I1701"/>
      <c r="J1701" s="574"/>
      <c r="K1701" s="419"/>
      <c r="L1701" s="280"/>
      <c r="M1701"/>
      <c r="N1701" s="280"/>
      <c r="O1701"/>
      <c r="P1701" s="280"/>
      <c r="S1701"/>
      <c r="T1701"/>
    </row>
    <row r="1702" spans="1:20" x14ac:dyDescent="0.45">
      <c r="A1702" s="285"/>
      <c r="B1702" s="285"/>
      <c r="C1702" s="285"/>
      <c r="D1702" s="23"/>
      <c r="E1702"/>
      <c r="F1702"/>
      <c r="G1702"/>
      <c r="H1702" s="280"/>
      <c r="I1702"/>
      <c r="J1702" s="574"/>
      <c r="K1702" s="419"/>
      <c r="L1702" s="280"/>
      <c r="M1702"/>
      <c r="N1702" s="280"/>
      <c r="O1702"/>
      <c r="P1702" s="280"/>
      <c r="S1702"/>
      <c r="T1702"/>
    </row>
    <row r="1703" spans="1:20" x14ac:dyDescent="0.45">
      <c r="A1703" s="285"/>
      <c r="B1703" s="285"/>
      <c r="C1703" s="285"/>
      <c r="D1703" s="23"/>
      <c r="E1703"/>
      <c r="F1703"/>
      <c r="G1703"/>
      <c r="H1703" s="280"/>
      <c r="I1703"/>
      <c r="J1703" s="574"/>
      <c r="K1703" s="419"/>
      <c r="L1703" s="280"/>
      <c r="M1703"/>
      <c r="N1703" s="280"/>
      <c r="O1703"/>
      <c r="P1703" s="280"/>
      <c r="S1703"/>
      <c r="T1703"/>
    </row>
    <row r="1704" spans="1:20" x14ac:dyDescent="0.45">
      <c r="A1704" s="285"/>
      <c r="B1704" s="285"/>
      <c r="C1704" s="285"/>
      <c r="D1704" s="23"/>
      <c r="E1704"/>
      <c r="F1704"/>
      <c r="G1704"/>
      <c r="H1704" s="280"/>
      <c r="I1704"/>
      <c r="J1704" s="574"/>
      <c r="K1704" s="419"/>
      <c r="L1704" s="280"/>
      <c r="M1704"/>
      <c r="N1704" s="280"/>
      <c r="O1704"/>
      <c r="P1704" s="280"/>
      <c r="S1704"/>
      <c r="T1704"/>
    </row>
    <row r="1705" spans="1:20" x14ac:dyDescent="0.45">
      <c r="A1705" s="285"/>
      <c r="B1705" s="285"/>
      <c r="C1705" s="285"/>
      <c r="D1705" s="23"/>
      <c r="E1705"/>
      <c r="F1705"/>
      <c r="G1705"/>
      <c r="H1705" s="280"/>
      <c r="I1705"/>
      <c r="J1705" s="574"/>
      <c r="K1705" s="419"/>
      <c r="L1705" s="280"/>
      <c r="M1705"/>
      <c r="N1705" s="280"/>
      <c r="O1705"/>
      <c r="P1705" s="280"/>
      <c r="S1705"/>
      <c r="T1705"/>
    </row>
    <row r="1706" spans="1:20" x14ac:dyDescent="0.45">
      <c r="A1706" s="285"/>
      <c r="B1706" s="285"/>
      <c r="C1706" s="285"/>
      <c r="D1706" s="23"/>
      <c r="E1706"/>
      <c r="F1706"/>
      <c r="G1706"/>
      <c r="H1706" s="280"/>
      <c r="I1706"/>
      <c r="J1706" s="574"/>
      <c r="K1706" s="419"/>
      <c r="L1706" s="280"/>
      <c r="M1706"/>
      <c r="N1706" s="280"/>
      <c r="O1706"/>
      <c r="P1706" s="280"/>
      <c r="S1706"/>
      <c r="T1706"/>
    </row>
    <row r="1707" spans="1:20" x14ac:dyDescent="0.45">
      <c r="A1707" s="285"/>
      <c r="B1707" s="285"/>
      <c r="C1707" s="285"/>
      <c r="D1707" s="23"/>
      <c r="E1707"/>
      <c r="F1707"/>
      <c r="G1707"/>
      <c r="H1707" s="280"/>
      <c r="I1707"/>
      <c r="J1707" s="574"/>
      <c r="K1707" s="419"/>
      <c r="L1707" s="280"/>
      <c r="M1707"/>
      <c r="N1707" s="280"/>
      <c r="O1707"/>
      <c r="P1707" s="280"/>
      <c r="S1707"/>
      <c r="T1707"/>
    </row>
    <row r="1708" spans="1:20" x14ac:dyDescent="0.45">
      <c r="A1708" s="285"/>
      <c r="B1708" s="285"/>
      <c r="C1708" s="285"/>
      <c r="D1708" s="23"/>
      <c r="E1708"/>
      <c r="F1708"/>
      <c r="G1708"/>
      <c r="H1708" s="280"/>
      <c r="I1708"/>
      <c r="J1708" s="574"/>
      <c r="K1708" s="419"/>
      <c r="L1708" s="280"/>
      <c r="M1708"/>
      <c r="N1708" s="280"/>
      <c r="O1708"/>
      <c r="P1708" s="280"/>
      <c r="S1708"/>
      <c r="T1708"/>
    </row>
    <row r="1709" spans="1:20" x14ac:dyDescent="0.45">
      <c r="A1709" s="285"/>
      <c r="B1709" s="285"/>
      <c r="C1709" s="285"/>
      <c r="D1709" s="23"/>
      <c r="E1709"/>
      <c r="F1709"/>
      <c r="G1709"/>
      <c r="H1709" s="280"/>
      <c r="I1709"/>
      <c r="J1709" s="574"/>
      <c r="K1709" s="419"/>
      <c r="L1709" s="280"/>
      <c r="M1709"/>
      <c r="N1709" s="280"/>
      <c r="O1709"/>
      <c r="P1709" s="280"/>
      <c r="S1709"/>
      <c r="T1709"/>
    </row>
    <row r="1710" spans="1:20" x14ac:dyDescent="0.45">
      <c r="A1710" s="285"/>
      <c r="B1710" s="285"/>
      <c r="C1710" s="285"/>
      <c r="D1710" s="23"/>
      <c r="E1710"/>
      <c r="F1710"/>
      <c r="G1710"/>
      <c r="H1710" s="280"/>
      <c r="I1710"/>
      <c r="J1710" s="574"/>
      <c r="K1710" s="419"/>
      <c r="L1710" s="280"/>
      <c r="M1710"/>
      <c r="N1710" s="280"/>
      <c r="O1710"/>
      <c r="P1710" s="280"/>
      <c r="S1710"/>
      <c r="T1710"/>
    </row>
    <row r="1711" spans="1:20" x14ac:dyDescent="0.45">
      <c r="A1711" s="285"/>
      <c r="B1711" s="285"/>
      <c r="C1711" s="285"/>
      <c r="D1711" s="23"/>
      <c r="E1711"/>
      <c r="F1711"/>
      <c r="G1711"/>
      <c r="H1711" s="280"/>
      <c r="I1711"/>
      <c r="J1711" s="574"/>
      <c r="K1711" s="419"/>
      <c r="L1711" s="280"/>
      <c r="M1711"/>
      <c r="N1711" s="280"/>
      <c r="O1711"/>
      <c r="P1711" s="280"/>
      <c r="S1711"/>
      <c r="T1711"/>
    </row>
    <row r="1712" spans="1:20" x14ac:dyDescent="0.45">
      <c r="A1712" s="285"/>
      <c r="B1712" s="285"/>
      <c r="C1712" s="285"/>
      <c r="D1712" s="23"/>
      <c r="E1712"/>
      <c r="F1712"/>
      <c r="G1712"/>
      <c r="H1712" s="280"/>
      <c r="I1712"/>
      <c r="J1712" s="574"/>
      <c r="K1712" s="419"/>
      <c r="L1712" s="280"/>
      <c r="M1712"/>
      <c r="N1712" s="280"/>
      <c r="O1712"/>
      <c r="P1712" s="280"/>
      <c r="S1712"/>
      <c r="T1712"/>
    </row>
    <row r="1713" spans="1:20" x14ac:dyDescent="0.45">
      <c r="A1713" s="285"/>
      <c r="B1713" s="285"/>
      <c r="C1713" s="285"/>
      <c r="D1713" s="23"/>
      <c r="E1713"/>
      <c r="F1713"/>
      <c r="G1713"/>
      <c r="H1713" s="280"/>
      <c r="I1713"/>
      <c r="J1713" s="574"/>
      <c r="K1713" s="419"/>
      <c r="L1713" s="280"/>
      <c r="M1713"/>
      <c r="N1713" s="280"/>
      <c r="O1713"/>
      <c r="P1713" s="280"/>
      <c r="S1713"/>
      <c r="T1713"/>
    </row>
    <row r="1714" spans="1:20" x14ac:dyDescent="0.45">
      <c r="A1714" s="285"/>
      <c r="B1714" s="285"/>
      <c r="C1714" s="285"/>
      <c r="D1714" s="23"/>
      <c r="E1714"/>
      <c r="F1714"/>
      <c r="G1714"/>
      <c r="H1714" s="280"/>
      <c r="I1714"/>
      <c r="J1714" s="574"/>
      <c r="K1714" s="419"/>
      <c r="L1714" s="280"/>
      <c r="M1714"/>
      <c r="N1714" s="280"/>
      <c r="O1714"/>
      <c r="P1714" s="280"/>
      <c r="S1714"/>
      <c r="T1714"/>
    </row>
    <row r="1715" spans="1:20" x14ac:dyDescent="0.45">
      <c r="A1715" s="285"/>
      <c r="B1715" s="285"/>
      <c r="C1715" s="285"/>
      <c r="D1715" s="23"/>
      <c r="E1715"/>
      <c r="F1715"/>
      <c r="G1715"/>
      <c r="H1715" s="280"/>
      <c r="I1715"/>
      <c r="J1715" s="574"/>
      <c r="K1715" s="419"/>
      <c r="L1715" s="280"/>
      <c r="M1715"/>
      <c r="N1715" s="280"/>
      <c r="O1715"/>
      <c r="P1715" s="280"/>
      <c r="S1715"/>
      <c r="T1715"/>
    </row>
    <row r="1716" spans="1:20" x14ac:dyDescent="0.45">
      <c r="A1716" s="285"/>
      <c r="B1716" s="285"/>
      <c r="C1716" s="285"/>
      <c r="D1716" s="23"/>
      <c r="E1716"/>
      <c r="F1716"/>
      <c r="G1716"/>
      <c r="H1716" s="280"/>
      <c r="I1716"/>
      <c r="J1716" s="574"/>
      <c r="K1716" s="419"/>
      <c r="L1716" s="280"/>
      <c r="M1716"/>
      <c r="N1716" s="280"/>
      <c r="O1716"/>
      <c r="P1716" s="280"/>
      <c r="S1716"/>
      <c r="T1716"/>
    </row>
    <row r="1717" spans="1:20" x14ac:dyDescent="0.45">
      <c r="A1717" s="285"/>
      <c r="B1717" s="285"/>
      <c r="C1717" s="285"/>
      <c r="D1717" s="23"/>
      <c r="E1717"/>
      <c r="F1717"/>
      <c r="G1717"/>
      <c r="H1717" s="280"/>
      <c r="I1717"/>
      <c r="J1717" s="574"/>
      <c r="K1717" s="419"/>
      <c r="L1717" s="280"/>
      <c r="M1717"/>
      <c r="N1717" s="280"/>
      <c r="O1717"/>
      <c r="P1717" s="280"/>
      <c r="S1717"/>
      <c r="T1717"/>
    </row>
    <row r="1718" spans="1:20" x14ac:dyDescent="0.45">
      <c r="A1718" s="285"/>
      <c r="B1718" s="285"/>
      <c r="C1718" s="285"/>
      <c r="D1718" s="23"/>
      <c r="E1718"/>
      <c r="F1718"/>
      <c r="G1718"/>
      <c r="H1718" s="280"/>
      <c r="I1718"/>
      <c r="J1718" s="574"/>
      <c r="K1718" s="419"/>
      <c r="L1718" s="280"/>
      <c r="M1718"/>
      <c r="N1718" s="280"/>
      <c r="O1718"/>
      <c r="P1718" s="280"/>
      <c r="S1718"/>
      <c r="T1718"/>
    </row>
    <row r="1719" spans="1:20" x14ac:dyDescent="0.45">
      <c r="A1719" s="285"/>
      <c r="B1719" s="285"/>
      <c r="C1719" s="285"/>
      <c r="D1719" s="23"/>
      <c r="E1719"/>
      <c r="F1719"/>
      <c r="G1719"/>
      <c r="H1719" s="280"/>
      <c r="I1719"/>
      <c r="J1719" s="574"/>
      <c r="K1719" s="419"/>
      <c r="L1719" s="280"/>
      <c r="M1719"/>
      <c r="N1719" s="280"/>
      <c r="O1719"/>
      <c r="P1719" s="280"/>
      <c r="S1719"/>
      <c r="T1719"/>
    </row>
    <row r="1720" spans="1:20" x14ac:dyDescent="0.45">
      <c r="A1720" s="285"/>
      <c r="B1720" s="285"/>
      <c r="C1720" s="285"/>
      <c r="D1720" s="23"/>
      <c r="E1720"/>
      <c r="F1720"/>
      <c r="G1720"/>
      <c r="H1720" s="280"/>
      <c r="I1720"/>
      <c r="J1720" s="574"/>
      <c r="K1720" s="419"/>
      <c r="L1720" s="280"/>
      <c r="M1720"/>
      <c r="N1720" s="280"/>
      <c r="O1720"/>
      <c r="P1720" s="280"/>
      <c r="S1720"/>
      <c r="T1720"/>
    </row>
    <row r="1721" spans="1:20" x14ac:dyDescent="0.45">
      <c r="A1721" s="285"/>
      <c r="B1721" s="285"/>
      <c r="C1721" s="285"/>
      <c r="D1721" s="23"/>
      <c r="E1721"/>
      <c r="F1721"/>
      <c r="G1721"/>
      <c r="H1721" s="280"/>
      <c r="I1721"/>
      <c r="J1721" s="574"/>
      <c r="K1721" s="419"/>
      <c r="L1721" s="280"/>
      <c r="M1721"/>
      <c r="N1721" s="280"/>
      <c r="O1721"/>
      <c r="P1721" s="280"/>
      <c r="S1721"/>
      <c r="T1721"/>
    </row>
    <row r="1722" spans="1:20" x14ac:dyDescent="0.45">
      <c r="A1722" s="285"/>
      <c r="B1722" s="285"/>
      <c r="C1722" s="285"/>
      <c r="D1722" s="23"/>
      <c r="E1722"/>
      <c r="F1722"/>
      <c r="G1722"/>
      <c r="H1722" s="280"/>
      <c r="I1722"/>
      <c r="J1722" s="574"/>
      <c r="K1722" s="419"/>
      <c r="L1722" s="280"/>
      <c r="M1722"/>
      <c r="N1722" s="280"/>
      <c r="O1722"/>
      <c r="P1722" s="280"/>
      <c r="S1722"/>
      <c r="T1722"/>
    </row>
    <row r="1723" spans="1:20" x14ac:dyDescent="0.45">
      <c r="A1723" s="285"/>
      <c r="B1723" s="285"/>
      <c r="C1723" s="285"/>
      <c r="D1723" s="23"/>
      <c r="E1723"/>
      <c r="F1723"/>
      <c r="G1723"/>
      <c r="H1723" s="280"/>
      <c r="I1723"/>
      <c r="J1723" s="574"/>
      <c r="K1723" s="419"/>
      <c r="L1723" s="280"/>
      <c r="M1723"/>
      <c r="N1723" s="280"/>
      <c r="O1723"/>
      <c r="P1723" s="280"/>
      <c r="S1723"/>
      <c r="T1723"/>
    </row>
    <row r="1724" spans="1:20" x14ac:dyDescent="0.45">
      <c r="A1724" s="285"/>
      <c r="B1724" s="285"/>
      <c r="C1724" s="285"/>
      <c r="D1724" s="23"/>
      <c r="E1724"/>
      <c r="F1724"/>
      <c r="G1724"/>
      <c r="H1724" s="280"/>
      <c r="I1724"/>
      <c r="J1724" s="574"/>
      <c r="K1724" s="419"/>
      <c r="L1724" s="280"/>
      <c r="M1724"/>
      <c r="N1724" s="280"/>
      <c r="O1724"/>
      <c r="P1724" s="280"/>
      <c r="S1724"/>
      <c r="T1724"/>
    </row>
    <row r="1725" spans="1:20" x14ac:dyDescent="0.45">
      <c r="A1725" s="285"/>
      <c r="B1725" s="285"/>
      <c r="C1725" s="285"/>
      <c r="D1725" s="23"/>
      <c r="E1725"/>
      <c r="F1725"/>
      <c r="G1725"/>
      <c r="H1725" s="280"/>
      <c r="I1725"/>
      <c r="J1725" s="574"/>
      <c r="K1725" s="419"/>
      <c r="L1725" s="280"/>
      <c r="M1725"/>
      <c r="N1725" s="280"/>
      <c r="O1725"/>
      <c r="P1725" s="280"/>
      <c r="S1725"/>
      <c r="T1725"/>
    </row>
    <row r="1726" spans="1:20" x14ac:dyDescent="0.45">
      <c r="A1726" s="285"/>
      <c r="B1726" s="285"/>
      <c r="C1726" s="285"/>
      <c r="D1726" s="23"/>
      <c r="E1726"/>
      <c r="F1726"/>
      <c r="G1726"/>
      <c r="H1726" s="280"/>
      <c r="I1726"/>
      <c r="J1726" s="574"/>
      <c r="K1726" s="419"/>
      <c r="L1726" s="280"/>
      <c r="M1726"/>
      <c r="N1726" s="280"/>
      <c r="O1726"/>
      <c r="P1726" s="280"/>
      <c r="S1726"/>
      <c r="T1726"/>
    </row>
    <row r="1727" spans="1:20" x14ac:dyDescent="0.45">
      <c r="A1727" s="285"/>
      <c r="B1727" s="285"/>
      <c r="C1727" s="285"/>
      <c r="D1727" s="23"/>
      <c r="E1727"/>
      <c r="F1727"/>
      <c r="G1727"/>
      <c r="H1727" s="280"/>
      <c r="I1727"/>
      <c r="J1727" s="574"/>
      <c r="K1727" s="419"/>
      <c r="L1727" s="280"/>
      <c r="M1727"/>
      <c r="N1727" s="280"/>
      <c r="O1727"/>
      <c r="P1727" s="280"/>
      <c r="S1727"/>
      <c r="T1727"/>
    </row>
    <row r="1728" spans="1:20" x14ac:dyDescent="0.45">
      <c r="A1728" s="285"/>
      <c r="B1728" s="285"/>
      <c r="C1728" s="285"/>
      <c r="D1728" s="23"/>
      <c r="E1728"/>
      <c r="F1728"/>
      <c r="G1728"/>
      <c r="H1728" s="280"/>
      <c r="I1728"/>
      <c r="J1728" s="574"/>
      <c r="K1728" s="419"/>
      <c r="L1728" s="280"/>
      <c r="M1728"/>
      <c r="N1728" s="280"/>
      <c r="O1728"/>
      <c r="P1728" s="280"/>
      <c r="S1728"/>
      <c r="T1728"/>
    </row>
    <row r="1729" spans="1:20" x14ac:dyDescent="0.45">
      <c r="A1729" s="285"/>
      <c r="B1729" s="285"/>
      <c r="C1729" s="285"/>
      <c r="D1729" s="23"/>
      <c r="E1729"/>
      <c r="F1729"/>
      <c r="G1729"/>
      <c r="H1729" s="280"/>
      <c r="I1729"/>
      <c r="J1729" s="574"/>
      <c r="K1729" s="419"/>
      <c r="L1729" s="280"/>
      <c r="M1729"/>
      <c r="N1729" s="280"/>
      <c r="O1729"/>
      <c r="P1729" s="280"/>
      <c r="S1729"/>
      <c r="T1729"/>
    </row>
    <row r="1730" spans="1:20" x14ac:dyDescent="0.45">
      <c r="A1730" s="285"/>
      <c r="B1730" s="285"/>
      <c r="C1730" s="285"/>
      <c r="D1730" s="23"/>
      <c r="E1730"/>
      <c r="F1730"/>
      <c r="G1730"/>
      <c r="H1730" s="280"/>
      <c r="I1730"/>
      <c r="J1730" s="574"/>
      <c r="K1730" s="419"/>
      <c r="L1730" s="280"/>
      <c r="M1730"/>
      <c r="N1730" s="280"/>
      <c r="O1730"/>
      <c r="P1730" s="280"/>
      <c r="S1730"/>
      <c r="T1730"/>
    </row>
    <row r="1731" spans="1:20" x14ac:dyDescent="0.45">
      <c r="A1731" s="285"/>
      <c r="B1731" s="285"/>
      <c r="C1731" s="285"/>
      <c r="D1731" s="23"/>
      <c r="E1731"/>
      <c r="F1731"/>
      <c r="G1731"/>
      <c r="H1731" s="280"/>
      <c r="I1731"/>
      <c r="J1731" s="574"/>
      <c r="K1731" s="419"/>
      <c r="L1731" s="280"/>
      <c r="M1731"/>
      <c r="N1731" s="280"/>
      <c r="O1731"/>
      <c r="P1731" s="280"/>
      <c r="S1731"/>
      <c r="T1731"/>
    </row>
    <row r="1732" spans="1:20" x14ac:dyDescent="0.45">
      <c r="A1732" s="285"/>
      <c r="B1732" s="285"/>
      <c r="C1732" s="285"/>
      <c r="D1732" s="23"/>
      <c r="E1732"/>
      <c r="F1732"/>
      <c r="G1732"/>
      <c r="H1732" s="280"/>
      <c r="I1732"/>
      <c r="J1732" s="574"/>
      <c r="K1732" s="419"/>
      <c r="L1732" s="280"/>
      <c r="M1732"/>
      <c r="N1732" s="280"/>
      <c r="O1732"/>
      <c r="P1732" s="280"/>
      <c r="S1732"/>
      <c r="T1732"/>
    </row>
    <row r="1733" spans="1:20" x14ac:dyDescent="0.45">
      <c r="A1733" s="285"/>
      <c r="B1733" s="285"/>
      <c r="C1733" s="285"/>
      <c r="D1733" s="23"/>
      <c r="E1733"/>
      <c r="F1733"/>
      <c r="G1733"/>
      <c r="H1733" s="280"/>
      <c r="I1733"/>
      <c r="J1733" s="574"/>
      <c r="K1733" s="419"/>
      <c r="L1733" s="280"/>
      <c r="M1733"/>
      <c r="N1733" s="280"/>
      <c r="O1733"/>
      <c r="P1733" s="280"/>
      <c r="S1733"/>
      <c r="T1733"/>
    </row>
    <row r="1734" spans="1:20" x14ac:dyDescent="0.45">
      <c r="A1734" s="285"/>
      <c r="B1734" s="285"/>
      <c r="C1734" s="285"/>
      <c r="D1734" s="23"/>
      <c r="E1734"/>
      <c r="F1734"/>
      <c r="G1734"/>
      <c r="H1734" s="280"/>
      <c r="I1734"/>
      <c r="J1734" s="574"/>
      <c r="K1734" s="419"/>
      <c r="L1734" s="280"/>
      <c r="M1734"/>
      <c r="N1734" s="280"/>
      <c r="O1734"/>
      <c r="P1734" s="280"/>
      <c r="S1734"/>
      <c r="T1734"/>
    </row>
    <row r="1735" spans="1:20" x14ac:dyDescent="0.45">
      <c r="A1735" s="285"/>
      <c r="B1735" s="285"/>
      <c r="C1735" s="285"/>
      <c r="D1735" s="23"/>
      <c r="E1735"/>
      <c r="F1735"/>
      <c r="G1735"/>
      <c r="H1735" s="280"/>
      <c r="I1735"/>
      <c r="J1735" s="574"/>
      <c r="K1735" s="419"/>
      <c r="L1735" s="280"/>
      <c r="M1735"/>
      <c r="N1735" s="280"/>
      <c r="O1735"/>
      <c r="P1735" s="280"/>
      <c r="S1735"/>
      <c r="T1735"/>
    </row>
    <row r="1736" spans="1:20" x14ac:dyDescent="0.45">
      <c r="A1736" s="285"/>
      <c r="B1736" s="285"/>
      <c r="C1736" s="285"/>
      <c r="D1736" s="23"/>
      <c r="E1736"/>
      <c r="F1736"/>
      <c r="G1736"/>
      <c r="H1736" s="280"/>
      <c r="I1736"/>
      <c r="J1736" s="574"/>
      <c r="K1736" s="419"/>
      <c r="L1736" s="280"/>
      <c r="M1736"/>
      <c r="N1736" s="280"/>
      <c r="O1736"/>
      <c r="P1736" s="280"/>
      <c r="S1736"/>
      <c r="T1736"/>
    </row>
    <row r="1737" spans="1:20" x14ac:dyDescent="0.45">
      <c r="A1737" s="285"/>
      <c r="B1737" s="285"/>
      <c r="C1737" s="285"/>
      <c r="D1737" s="23"/>
      <c r="E1737"/>
      <c r="F1737"/>
      <c r="G1737"/>
      <c r="H1737" s="280"/>
      <c r="I1737"/>
      <c r="J1737" s="574"/>
      <c r="K1737" s="419"/>
      <c r="L1737" s="280"/>
      <c r="M1737"/>
      <c r="N1737" s="280"/>
      <c r="O1737"/>
      <c r="P1737" s="280"/>
      <c r="S1737"/>
      <c r="T1737"/>
    </row>
    <row r="1738" spans="1:20" x14ac:dyDescent="0.45">
      <c r="A1738" s="285"/>
      <c r="B1738" s="285"/>
      <c r="C1738" s="285"/>
      <c r="D1738" s="23"/>
      <c r="E1738"/>
      <c r="F1738"/>
      <c r="G1738"/>
      <c r="H1738" s="280"/>
      <c r="I1738"/>
      <c r="J1738" s="574"/>
      <c r="K1738" s="419"/>
      <c r="L1738" s="280"/>
      <c r="M1738"/>
      <c r="N1738" s="280"/>
      <c r="O1738"/>
      <c r="P1738" s="280"/>
      <c r="S1738"/>
      <c r="T1738"/>
    </row>
    <row r="1739" spans="1:20" x14ac:dyDescent="0.45">
      <c r="A1739" s="285"/>
      <c r="B1739" s="285"/>
      <c r="C1739" s="285"/>
      <c r="D1739" s="23"/>
      <c r="E1739"/>
      <c r="F1739"/>
      <c r="G1739"/>
      <c r="H1739" s="280"/>
      <c r="I1739"/>
      <c r="J1739" s="574"/>
      <c r="K1739" s="419"/>
      <c r="L1739" s="280"/>
      <c r="M1739"/>
      <c r="N1739" s="280"/>
      <c r="O1739"/>
      <c r="P1739" s="280"/>
      <c r="S1739"/>
      <c r="T1739"/>
    </row>
    <row r="1740" spans="1:20" x14ac:dyDescent="0.45">
      <c r="A1740" s="285"/>
      <c r="B1740" s="285"/>
      <c r="C1740" s="285"/>
      <c r="D1740" s="23"/>
      <c r="E1740"/>
      <c r="F1740"/>
      <c r="G1740"/>
      <c r="H1740" s="280"/>
      <c r="I1740"/>
      <c r="J1740" s="574"/>
      <c r="K1740" s="419"/>
      <c r="L1740" s="280"/>
      <c r="M1740"/>
      <c r="N1740" s="280"/>
      <c r="O1740"/>
      <c r="P1740" s="280"/>
      <c r="S1740"/>
      <c r="T1740"/>
    </row>
    <row r="1741" spans="1:20" x14ac:dyDescent="0.45">
      <c r="A1741" s="285"/>
      <c r="B1741" s="285"/>
      <c r="C1741" s="285"/>
      <c r="D1741" s="23"/>
      <c r="E1741"/>
      <c r="F1741"/>
      <c r="G1741"/>
      <c r="H1741" s="280"/>
      <c r="I1741"/>
      <c r="J1741" s="574"/>
      <c r="K1741" s="419"/>
      <c r="L1741" s="280"/>
      <c r="M1741"/>
      <c r="N1741" s="280"/>
      <c r="O1741"/>
      <c r="P1741" s="280"/>
      <c r="S1741"/>
      <c r="T1741"/>
    </row>
    <row r="1742" spans="1:20" x14ac:dyDescent="0.45">
      <c r="A1742" s="285"/>
      <c r="B1742" s="285"/>
      <c r="C1742" s="285"/>
      <c r="D1742" s="23"/>
      <c r="E1742"/>
      <c r="F1742"/>
      <c r="G1742"/>
      <c r="H1742" s="280"/>
      <c r="I1742"/>
      <c r="J1742" s="574"/>
      <c r="K1742" s="419"/>
      <c r="L1742" s="280"/>
      <c r="M1742"/>
      <c r="N1742" s="280"/>
      <c r="O1742"/>
      <c r="P1742" s="280"/>
      <c r="S1742"/>
      <c r="T1742"/>
    </row>
    <row r="1743" spans="1:20" x14ac:dyDescent="0.45">
      <c r="A1743" s="285"/>
      <c r="B1743" s="285"/>
      <c r="C1743" s="285"/>
      <c r="D1743" s="23"/>
      <c r="E1743"/>
      <c r="F1743"/>
      <c r="G1743"/>
      <c r="H1743" s="280"/>
      <c r="I1743"/>
      <c r="J1743" s="574"/>
      <c r="K1743" s="419"/>
      <c r="L1743" s="280"/>
      <c r="M1743"/>
      <c r="N1743" s="280"/>
      <c r="O1743"/>
      <c r="P1743" s="280"/>
      <c r="S1743"/>
      <c r="T1743"/>
    </row>
    <row r="1744" spans="1:20" x14ac:dyDescent="0.45">
      <c r="A1744" s="285"/>
      <c r="B1744" s="285"/>
      <c r="C1744" s="285"/>
      <c r="D1744" s="23"/>
      <c r="E1744"/>
      <c r="F1744"/>
      <c r="G1744"/>
      <c r="H1744" s="280"/>
      <c r="I1744"/>
      <c r="J1744" s="574"/>
      <c r="K1744" s="419"/>
      <c r="L1744" s="280"/>
      <c r="M1744"/>
      <c r="N1744" s="280"/>
      <c r="O1744"/>
      <c r="P1744" s="280"/>
      <c r="S1744"/>
      <c r="T1744"/>
    </row>
    <row r="1745" spans="1:20" x14ac:dyDescent="0.45">
      <c r="A1745" s="285"/>
      <c r="B1745" s="285"/>
      <c r="C1745" s="285"/>
      <c r="D1745" s="23"/>
      <c r="E1745"/>
      <c r="F1745"/>
      <c r="G1745"/>
      <c r="H1745" s="280"/>
      <c r="I1745"/>
      <c r="J1745" s="574"/>
      <c r="K1745" s="419"/>
      <c r="L1745" s="280"/>
      <c r="M1745"/>
      <c r="N1745" s="280"/>
      <c r="O1745"/>
      <c r="P1745" s="280"/>
      <c r="S1745"/>
      <c r="T1745"/>
    </row>
    <row r="1746" spans="1:20" x14ac:dyDescent="0.45">
      <c r="A1746" s="285"/>
      <c r="B1746" s="285"/>
      <c r="C1746" s="285"/>
      <c r="D1746" s="23"/>
      <c r="E1746"/>
      <c r="F1746"/>
      <c r="G1746"/>
      <c r="H1746" s="280"/>
      <c r="I1746"/>
      <c r="J1746" s="574"/>
      <c r="K1746" s="419"/>
      <c r="L1746" s="280"/>
      <c r="M1746"/>
      <c r="N1746" s="280"/>
      <c r="O1746"/>
      <c r="P1746" s="280"/>
      <c r="S1746"/>
      <c r="T1746"/>
    </row>
    <row r="1747" spans="1:20" x14ac:dyDescent="0.45">
      <c r="A1747" s="285"/>
      <c r="B1747" s="285"/>
      <c r="C1747" s="285"/>
      <c r="D1747" s="23"/>
      <c r="E1747"/>
      <c r="F1747"/>
      <c r="G1747"/>
      <c r="H1747" s="280"/>
      <c r="I1747"/>
      <c r="J1747" s="574"/>
      <c r="K1747" s="419"/>
      <c r="L1747" s="280"/>
      <c r="M1747"/>
      <c r="N1747" s="280"/>
      <c r="O1747"/>
      <c r="P1747" s="280"/>
      <c r="S1747"/>
      <c r="T1747"/>
    </row>
    <row r="1748" spans="1:20" x14ac:dyDescent="0.45">
      <c r="A1748" s="285"/>
      <c r="B1748" s="285"/>
      <c r="C1748" s="285"/>
      <c r="D1748" s="23"/>
      <c r="E1748"/>
      <c r="F1748"/>
      <c r="G1748"/>
      <c r="H1748" s="280"/>
      <c r="I1748"/>
      <c r="J1748" s="574"/>
      <c r="K1748" s="419"/>
      <c r="L1748" s="280"/>
      <c r="M1748"/>
      <c r="N1748" s="280"/>
      <c r="O1748"/>
      <c r="P1748" s="280"/>
      <c r="S1748"/>
      <c r="T1748"/>
    </row>
    <row r="1749" spans="1:20" x14ac:dyDescent="0.45">
      <c r="A1749" s="285"/>
      <c r="B1749" s="285"/>
      <c r="C1749" s="285"/>
      <c r="D1749" s="23"/>
      <c r="E1749"/>
      <c r="F1749"/>
      <c r="G1749"/>
      <c r="H1749" s="280"/>
      <c r="I1749"/>
      <c r="J1749" s="574"/>
      <c r="K1749" s="419"/>
      <c r="L1749" s="280"/>
      <c r="M1749"/>
      <c r="N1749" s="280"/>
      <c r="O1749"/>
      <c r="P1749" s="280"/>
      <c r="S1749"/>
      <c r="T1749"/>
    </row>
    <row r="1750" spans="1:20" x14ac:dyDescent="0.45">
      <c r="A1750" s="285"/>
      <c r="B1750" s="285"/>
      <c r="C1750" s="285"/>
      <c r="D1750" s="23"/>
      <c r="E1750"/>
      <c r="F1750"/>
      <c r="G1750"/>
      <c r="H1750" s="280"/>
      <c r="I1750"/>
      <c r="J1750" s="574"/>
      <c r="K1750" s="419"/>
      <c r="L1750" s="280"/>
      <c r="M1750"/>
      <c r="N1750" s="280"/>
      <c r="O1750"/>
      <c r="P1750" s="280"/>
      <c r="S1750"/>
      <c r="T1750"/>
    </row>
    <row r="1751" spans="1:20" x14ac:dyDescent="0.45">
      <c r="A1751" s="285"/>
      <c r="B1751" s="285"/>
      <c r="C1751" s="285"/>
      <c r="D1751" s="23"/>
      <c r="E1751"/>
      <c r="F1751"/>
      <c r="G1751"/>
      <c r="H1751" s="280"/>
      <c r="I1751"/>
      <c r="J1751" s="574"/>
      <c r="K1751" s="419"/>
      <c r="L1751" s="280"/>
      <c r="M1751"/>
      <c r="N1751" s="280"/>
      <c r="O1751"/>
      <c r="P1751" s="280"/>
      <c r="S1751"/>
      <c r="T1751"/>
    </row>
    <row r="1752" spans="1:20" x14ac:dyDescent="0.45">
      <c r="A1752" s="285"/>
      <c r="B1752" s="285"/>
      <c r="C1752" s="285"/>
      <c r="D1752" s="23"/>
      <c r="E1752"/>
      <c r="F1752"/>
      <c r="G1752"/>
      <c r="H1752" s="280"/>
      <c r="I1752"/>
      <c r="J1752" s="574"/>
      <c r="K1752" s="419"/>
      <c r="L1752" s="280"/>
      <c r="M1752"/>
      <c r="N1752" s="280"/>
      <c r="O1752"/>
      <c r="P1752" s="280"/>
      <c r="S1752"/>
      <c r="T1752"/>
    </row>
    <row r="1753" spans="1:20" x14ac:dyDescent="0.45">
      <c r="A1753" s="285"/>
      <c r="B1753" s="285"/>
      <c r="C1753" s="285"/>
      <c r="D1753" s="23"/>
      <c r="E1753"/>
      <c r="F1753"/>
      <c r="G1753"/>
      <c r="H1753" s="280"/>
      <c r="I1753"/>
      <c r="J1753" s="574"/>
      <c r="K1753" s="419"/>
      <c r="L1753" s="280"/>
      <c r="M1753"/>
      <c r="N1753" s="280"/>
      <c r="O1753"/>
      <c r="P1753" s="280"/>
      <c r="S1753"/>
      <c r="T1753"/>
    </row>
    <row r="1754" spans="1:20" x14ac:dyDescent="0.45">
      <c r="A1754" s="285"/>
      <c r="B1754" s="285"/>
      <c r="C1754" s="285"/>
      <c r="D1754" s="23"/>
      <c r="E1754"/>
      <c r="F1754"/>
      <c r="G1754"/>
      <c r="H1754" s="280"/>
      <c r="I1754"/>
      <c r="J1754" s="574"/>
      <c r="K1754" s="419"/>
      <c r="L1754" s="280"/>
      <c r="M1754"/>
      <c r="N1754" s="280"/>
      <c r="O1754"/>
      <c r="P1754" s="280"/>
      <c r="S1754"/>
      <c r="T1754"/>
    </row>
    <row r="1755" spans="1:20" x14ac:dyDescent="0.45">
      <c r="A1755" s="285"/>
      <c r="B1755" s="285"/>
      <c r="C1755" s="285"/>
      <c r="D1755" s="23"/>
      <c r="E1755"/>
      <c r="F1755"/>
      <c r="G1755"/>
      <c r="H1755" s="280"/>
      <c r="I1755"/>
      <c r="J1755" s="574"/>
      <c r="K1755" s="419"/>
      <c r="L1755" s="280"/>
      <c r="M1755"/>
      <c r="N1755" s="280"/>
      <c r="O1755"/>
      <c r="P1755" s="280"/>
      <c r="S1755"/>
      <c r="T1755"/>
    </row>
    <row r="1756" spans="1:20" x14ac:dyDescent="0.45">
      <c r="A1756" s="285"/>
      <c r="B1756" s="285"/>
      <c r="C1756" s="285"/>
      <c r="D1756" s="23"/>
      <c r="E1756"/>
      <c r="F1756"/>
      <c r="G1756"/>
      <c r="H1756" s="280"/>
      <c r="I1756"/>
      <c r="J1756" s="574"/>
      <c r="K1756" s="419"/>
      <c r="L1756" s="280"/>
      <c r="M1756"/>
      <c r="N1756" s="280"/>
      <c r="O1756"/>
      <c r="P1756" s="280"/>
      <c r="S1756"/>
      <c r="T1756"/>
    </row>
    <row r="1757" spans="1:20" x14ac:dyDescent="0.45">
      <c r="A1757" s="285"/>
      <c r="B1757" s="285"/>
      <c r="C1757" s="285"/>
      <c r="D1757" s="23"/>
      <c r="E1757"/>
      <c r="F1757"/>
      <c r="G1757"/>
      <c r="H1757" s="280"/>
      <c r="I1757"/>
      <c r="J1757" s="574"/>
      <c r="K1757" s="419"/>
      <c r="L1757" s="280"/>
      <c r="M1757"/>
      <c r="N1757" s="280"/>
      <c r="O1757"/>
      <c r="P1757" s="280"/>
      <c r="S1757"/>
      <c r="T1757"/>
    </row>
    <row r="1758" spans="1:20" x14ac:dyDescent="0.45">
      <c r="A1758" s="285"/>
      <c r="B1758" s="285"/>
      <c r="C1758" s="285"/>
      <c r="D1758" s="23"/>
      <c r="E1758"/>
      <c r="F1758"/>
      <c r="G1758"/>
      <c r="H1758" s="280"/>
      <c r="I1758"/>
      <c r="J1758" s="574"/>
      <c r="K1758" s="419"/>
      <c r="L1758" s="280"/>
      <c r="M1758"/>
      <c r="N1758" s="280"/>
      <c r="O1758"/>
      <c r="P1758" s="280"/>
      <c r="S1758"/>
      <c r="T1758"/>
    </row>
    <row r="1759" spans="1:20" x14ac:dyDescent="0.45">
      <c r="A1759" s="285"/>
      <c r="B1759" s="285"/>
      <c r="C1759" s="285"/>
      <c r="D1759" s="23"/>
      <c r="E1759"/>
      <c r="F1759"/>
      <c r="G1759"/>
      <c r="H1759" s="280"/>
      <c r="I1759"/>
      <c r="J1759" s="574"/>
      <c r="K1759" s="419"/>
      <c r="L1759" s="280"/>
      <c r="M1759"/>
      <c r="N1759" s="280"/>
      <c r="O1759"/>
      <c r="P1759" s="280"/>
      <c r="S1759"/>
      <c r="T1759"/>
    </row>
    <row r="1760" spans="1:20" x14ac:dyDescent="0.45">
      <c r="A1760" s="285"/>
      <c r="B1760" s="285"/>
      <c r="C1760" s="285"/>
      <c r="D1760" s="23"/>
      <c r="E1760"/>
      <c r="F1760"/>
      <c r="G1760"/>
      <c r="H1760" s="280"/>
      <c r="I1760"/>
      <c r="J1760" s="574"/>
      <c r="K1760" s="419"/>
      <c r="L1760" s="280"/>
      <c r="M1760"/>
      <c r="N1760" s="280"/>
      <c r="O1760"/>
      <c r="P1760" s="280"/>
      <c r="S1760"/>
      <c r="T1760"/>
    </row>
    <row r="1761" spans="1:20" x14ac:dyDescent="0.45">
      <c r="A1761" s="285"/>
      <c r="B1761" s="285"/>
      <c r="C1761" s="285"/>
      <c r="D1761" s="23"/>
      <c r="E1761"/>
      <c r="F1761"/>
      <c r="G1761"/>
      <c r="H1761" s="280"/>
      <c r="I1761"/>
      <c r="J1761" s="574"/>
      <c r="K1761" s="419"/>
      <c r="L1761" s="280"/>
      <c r="M1761"/>
      <c r="N1761" s="280"/>
      <c r="O1761"/>
      <c r="P1761" s="280"/>
      <c r="S1761"/>
      <c r="T1761"/>
    </row>
    <row r="1762" spans="1:20" x14ac:dyDescent="0.45">
      <c r="A1762" s="285"/>
      <c r="B1762" s="285"/>
      <c r="C1762" s="285"/>
      <c r="D1762" s="23"/>
      <c r="E1762"/>
      <c r="F1762"/>
      <c r="G1762"/>
      <c r="H1762" s="280"/>
      <c r="I1762"/>
      <c r="J1762" s="574"/>
      <c r="K1762" s="419"/>
      <c r="L1762" s="280"/>
      <c r="M1762"/>
      <c r="N1762" s="280"/>
      <c r="O1762"/>
      <c r="P1762" s="280"/>
      <c r="S1762"/>
      <c r="T1762"/>
    </row>
    <row r="1763" spans="1:20" x14ac:dyDescent="0.45">
      <c r="A1763" s="285"/>
      <c r="B1763" s="285"/>
      <c r="C1763" s="285"/>
      <c r="D1763" s="23"/>
      <c r="E1763"/>
      <c r="F1763"/>
      <c r="G1763"/>
      <c r="H1763" s="280"/>
      <c r="I1763"/>
      <c r="J1763" s="574"/>
      <c r="K1763" s="419"/>
      <c r="L1763" s="280"/>
      <c r="M1763"/>
      <c r="N1763" s="280"/>
      <c r="O1763"/>
      <c r="P1763" s="280"/>
      <c r="S1763"/>
      <c r="T1763"/>
    </row>
    <row r="1764" spans="1:20" x14ac:dyDescent="0.45">
      <c r="A1764" s="285"/>
      <c r="B1764" s="285"/>
      <c r="C1764" s="285"/>
      <c r="D1764" s="23"/>
      <c r="E1764"/>
      <c r="F1764"/>
      <c r="G1764"/>
      <c r="H1764" s="280"/>
      <c r="I1764"/>
      <c r="J1764" s="574"/>
      <c r="K1764" s="419"/>
      <c r="L1764" s="280"/>
      <c r="M1764"/>
      <c r="N1764" s="280"/>
      <c r="O1764"/>
      <c r="P1764" s="280"/>
      <c r="S1764"/>
      <c r="T1764"/>
    </row>
    <row r="1765" spans="1:20" x14ac:dyDescent="0.45">
      <c r="A1765" s="285"/>
      <c r="B1765" s="285"/>
      <c r="C1765" s="285"/>
      <c r="D1765" s="23"/>
      <c r="E1765"/>
      <c r="F1765"/>
      <c r="G1765"/>
      <c r="H1765" s="280"/>
      <c r="I1765"/>
      <c r="J1765" s="574"/>
      <c r="K1765" s="419"/>
      <c r="L1765" s="280"/>
      <c r="M1765"/>
      <c r="N1765" s="280"/>
      <c r="O1765"/>
      <c r="P1765" s="280"/>
      <c r="S1765"/>
      <c r="T1765"/>
    </row>
    <row r="1766" spans="1:20" x14ac:dyDescent="0.45">
      <c r="A1766" s="285"/>
      <c r="B1766" s="285"/>
      <c r="C1766" s="285"/>
      <c r="D1766" s="23"/>
      <c r="E1766"/>
      <c r="F1766"/>
      <c r="G1766"/>
      <c r="H1766" s="280"/>
      <c r="I1766"/>
      <c r="J1766" s="574"/>
      <c r="K1766" s="419"/>
      <c r="L1766" s="280"/>
      <c r="M1766"/>
      <c r="N1766" s="280"/>
      <c r="O1766"/>
      <c r="P1766" s="280"/>
      <c r="S1766"/>
      <c r="T1766"/>
    </row>
    <row r="1767" spans="1:20" x14ac:dyDescent="0.45">
      <c r="A1767" s="285"/>
      <c r="B1767" s="285"/>
      <c r="C1767" s="285"/>
      <c r="D1767" s="23"/>
      <c r="E1767"/>
      <c r="F1767"/>
      <c r="G1767"/>
      <c r="H1767" s="280"/>
      <c r="I1767"/>
      <c r="J1767" s="574"/>
      <c r="K1767" s="419"/>
      <c r="L1767" s="280"/>
      <c r="M1767"/>
      <c r="N1767" s="280"/>
      <c r="O1767"/>
      <c r="P1767" s="280"/>
      <c r="S1767"/>
      <c r="T1767"/>
    </row>
    <row r="1768" spans="1:20" x14ac:dyDescent="0.45">
      <c r="A1768" s="285"/>
      <c r="B1768" s="285"/>
      <c r="C1768" s="285"/>
      <c r="D1768" s="23"/>
      <c r="E1768"/>
      <c r="F1768"/>
      <c r="G1768"/>
      <c r="H1768" s="280"/>
      <c r="I1768"/>
      <c r="J1768" s="574"/>
      <c r="K1768" s="419"/>
      <c r="L1768" s="280"/>
      <c r="M1768"/>
      <c r="N1768" s="280"/>
      <c r="O1768"/>
      <c r="P1768" s="280"/>
      <c r="S1768"/>
      <c r="T1768"/>
    </row>
    <row r="1769" spans="1:20" x14ac:dyDescent="0.45">
      <c r="A1769" s="285"/>
      <c r="B1769" s="285"/>
      <c r="C1769" s="285"/>
      <c r="D1769" s="23"/>
      <c r="E1769"/>
      <c r="F1769"/>
      <c r="G1769"/>
      <c r="H1769" s="280"/>
      <c r="I1769"/>
      <c r="J1769" s="574"/>
      <c r="K1769" s="419"/>
      <c r="L1769" s="280"/>
      <c r="M1769"/>
      <c r="N1769" s="280"/>
      <c r="O1769"/>
      <c r="P1769" s="280"/>
      <c r="S1769"/>
      <c r="T1769"/>
    </row>
    <row r="1770" spans="1:20" x14ac:dyDescent="0.45">
      <c r="A1770" s="285"/>
      <c r="B1770" s="285"/>
      <c r="C1770" s="285"/>
      <c r="D1770" s="23"/>
      <c r="E1770"/>
      <c r="F1770"/>
      <c r="G1770"/>
      <c r="H1770" s="280"/>
      <c r="I1770"/>
      <c r="J1770" s="574"/>
      <c r="K1770" s="419"/>
      <c r="L1770" s="280"/>
      <c r="M1770"/>
      <c r="N1770" s="280"/>
      <c r="O1770"/>
      <c r="P1770" s="280"/>
      <c r="S1770"/>
      <c r="T1770"/>
    </row>
    <row r="1771" spans="1:20" x14ac:dyDescent="0.45">
      <c r="A1771" s="285"/>
      <c r="B1771" s="285"/>
      <c r="C1771" s="285"/>
      <c r="D1771" s="23"/>
      <c r="E1771"/>
      <c r="F1771"/>
      <c r="G1771"/>
      <c r="H1771" s="280"/>
      <c r="I1771"/>
      <c r="J1771" s="574"/>
      <c r="K1771" s="419"/>
      <c r="L1771" s="280"/>
      <c r="M1771"/>
      <c r="N1771" s="280"/>
      <c r="O1771"/>
      <c r="P1771" s="280"/>
      <c r="S1771"/>
      <c r="T1771"/>
    </row>
    <row r="1772" spans="1:20" x14ac:dyDescent="0.45">
      <c r="A1772" s="285"/>
      <c r="B1772" s="285"/>
      <c r="C1772" s="285"/>
      <c r="D1772" s="23"/>
      <c r="E1772"/>
      <c r="F1772"/>
      <c r="G1772"/>
      <c r="H1772" s="280"/>
      <c r="I1772"/>
      <c r="J1772" s="574"/>
      <c r="K1772" s="419"/>
      <c r="L1772" s="280"/>
      <c r="M1772"/>
      <c r="N1772" s="280"/>
      <c r="O1772"/>
      <c r="P1772" s="280"/>
      <c r="S1772"/>
      <c r="T1772"/>
    </row>
    <row r="1773" spans="1:20" x14ac:dyDescent="0.45">
      <c r="A1773" s="285"/>
      <c r="B1773" s="285"/>
      <c r="C1773" s="285"/>
      <c r="D1773" s="23"/>
      <c r="E1773"/>
      <c r="F1773"/>
      <c r="G1773"/>
      <c r="H1773" s="280"/>
      <c r="I1773"/>
      <c r="J1773" s="574"/>
      <c r="K1773" s="419"/>
      <c r="L1773" s="280"/>
      <c r="M1773"/>
      <c r="N1773" s="280"/>
      <c r="O1773"/>
      <c r="P1773" s="280"/>
      <c r="S1773"/>
      <c r="T1773"/>
    </row>
    <row r="1774" spans="1:20" x14ac:dyDescent="0.45">
      <c r="A1774" s="285"/>
      <c r="B1774" s="285"/>
      <c r="C1774" s="285"/>
      <c r="D1774" s="23"/>
      <c r="E1774"/>
      <c r="F1774"/>
      <c r="G1774"/>
      <c r="H1774" s="280"/>
      <c r="I1774"/>
      <c r="J1774" s="574"/>
      <c r="K1774" s="419"/>
      <c r="L1774" s="280"/>
      <c r="M1774"/>
      <c r="N1774" s="280"/>
      <c r="O1774"/>
      <c r="P1774" s="280"/>
      <c r="S1774"/>
      <c r="T1774"/>
    </row>
    <row r="1775" spans="1:20" x14ac:dyDescent="0.45">
      <c r="A1775" s="285"/>
      <c r="B1775" s="285"/>
      <c r="C1775" s="285"/>
      <c r="D1775" s="23"/>
      <c r="E1775"/>
      <c r="F1775"/>
      <c r="G1775"/>
      <c r="H1775" s="280"/>
      <c r="I1775"/>
      <c r="J1775" s="574"/>
      <c r="K1775" s="419"/>
      <c r="L1775" s="280"/>
      <c r="M1775"/>
      <c r="N1775" s="280"/>
      <c r="O1775"/>
      <c r="P1775" s="280"/>
      <c r="S1775"/>
      <c r="T1775"/>
    </row>
    <row r="1776" spans="1:20" x14ac:dyDescent="0.45">
      <c r="A1776" s="285"/>
      <c r="B1776" s="285"/>
      <c r="C1776" s="285"/>
      <c r="D1776" s="23"/>
      <c r="E1776"/>
      <c r="F1776"/>
      <c r="G1776"/>
      <c r="H1776" s="280"/>
      <c r="I1776"/>
      <c r="J1776" s="574"/>
      <c r="K1776" s="419"/>
      <c r="L1776" s="280"/>
      <c r="M1776"/>
      <c r="N1776" s="280"/>
      <c r="O1776"/>
      <c r="P1776" s="280"/>
      <c r="S1776"/>
      <c r="T1776"/>
    </row>
    <row r="1777" spans="1:20" x14ac:dyDescent="0.45">
      <c r="A1777" s="285"/>
      <c r="B1777" s="285"/>
      <c r="C1777" s="285"/>
      <c r="D1777" s="23"/>
      <c r="E1777"/>
      <c r="F1777"/>
      <c r="G1777"/>
      <c r="H1777" s="280"/>
      <c r="I1777"/>
      <c r="J1777" s="574"/>
      <c r="K1777" s="419"/>
      <c r="L1777" s="280"/>
      <c r="M1777"/>
      <c r="N1777" s="280"/>
      <c r="O1777"/>
      <c r="P1777" s="280"/>
      <c r="S1777"/>
      <c r="T1777"/>
    </row>
    <row r="1778" spans="1:20" x14ac:dyDescent="0.45">
      <c r="A1778" s="285"/>
      <c r="B1778" s="285"/>
      <c r="C1778" s="285"/>
      <c r="D1778" s="23"/>
      <c r="E1778"/>
      <c r="F1778"/>
      <c r="G1778"/>
      <c r="H1778" s="280"/>
      <c r="I1778"/>
      <c r="J1778" s="574"/>
      <c r="K1778" s="419"/>
      <c r="L1778" s="280"/>
      <c r="M1778"/>
      <c r="N1778" s="280"/>
      <c r="O1778"/>
      <c r="P1778" s="280"/>
      <c r="S1778"/>
      <c r="T1778"/>
    </row>
    <row r="1779" spans="1:20" x14ac:dyDescent="0.45">
      <c r="A1779" s="285"/>
      <c r="B1779" s="285"/>
      <c r="C1779" s="285"/>
      <c r="D1779" s="23"/>
      <c r="E1779"/>
      <c r="F1779"/>
      <c r="G1779"/>
      <c r="H1779" s="280"/>
      <c r="I1779"/>
      <c r="J1779" s="574"/>
      <c r="K1779" s="419"/>
      <c r="L1779" s="280"/>
      <c r="M1779"/>
      <c r="N1779" s="280"/>
      <c r="O1779"/>
      <c r="P1779" s="280"/>
      <c r="S1779"/>
      <c r="T1779"/>
    </row>
    <row r="1780" spans="1:20" x14ac:dyDescent="0.45">
      <c r="A1780" s="285"/>
      <c r="B1780" s="285"/>
      <c r="C1780" s="285"/>
      <c r="D1780" s="23"/>
      <c r="E1780"/>
      <c r="F1780"/>
      <c r="G1780"/>
      <c r="H1780" s="280"/>
      <c r="I1780"/>
      <c r="J1780" s="574"/>
      <c r="K1780" s="419"/>
      <c r="L1780" s="280"/>
      <c r="M1780"/>
      <c r="N1780" s="280"/>
      <c r="O1780"/>
      <c r="P1780" s="280"/>
      <c r="S1780"/>
      <c r="T1780"/>
    </row>
    <row r="1781" spans="1:20" x14ac:dyDescent="0.45">
      <c r="A1781" s="285"/>
      <c r="B1781" s="285"/>
      <c r="C1781" s="285"/>
      <c r="D1781" s="23"/>
      <c r="E1781"/>
      <c r="F1781"/>
      <c r="G1781"/>
      <c r="H1781" s="280"/>
      <c r="I1781"/>
      <c r="J1781" s="574"/>
      <c r="K1781" s="419"/>
      <c r="L1781" s="280"/>
      <c r="M1781"/>
      <c r="N1781" s="280"/>
      <c r="O1781"/>
      <c r="P1781" s="280"/>
      <c r="S1781"/>
      <c r="T1781"/>
    </row>
    <row r="1782" spans="1:20" x14ac:dyDescent="0.45">
      <c r="A1782" s="285"/>
      <c r="B1782" s="285"/>
      <c r="C1782" s="285"/>
      <c r="D1782" s="23"/>
      <c r="E1782"/>
      <c r="F1782"/>
      <c r="G1782"/>
      <c r="H1782" s="280"/>
      <c r="I1782"/>
      <c r="J1782" s="574"/>
      <c r="K1782" s="419"/>
      <c r="L1782" s="280"/>
      <c r="M1782"/>
      <c r="N1782" s="280"/>
      <c r="O1782"/>
      <c r="P1782" s="280"/>
      <c r="S1782"/>
      <c r="T1782"/>
    </row>
    <row r="1783" spans="1:20" x14ac:dyDescent="0.45">
      <c r="A1783" s="285"/>
      <c r="B1783" s="285"/>
      <c r="C1783" s="285"/>
      <c r="D1783" s="23"/>
      <c r="E1783"/>
      <c r="F1783"/>
      <c r="G1783"/>
      <c r="H1783" s="280"/>
      <c r="I1783"/>
      <c r="J1783" s="574"/>
      <c r="K1783" s="419"/>
      <c r="L1783" s="280"/>
      <c r="M1783"/>
      <c r="N1783" s="280"/>
      <c r="O1783"/>
      <c r="P1783" s="280"/>
      <c r="S1783"/>
      <c r="T1783"/>
    </row>
    <row r="1784" spans="1:20" x14ac:dyDescent="0.45">
      <c r="A1784" s="285"/>
      <c r="B1784" s="285"/>
      <c r="C1784" s="285"/>
      <c r="D1784" s="23"/>
      <c r="E1784"/>
      <c r="F1784"/>
      <c r="G1784"/>
      <c r="H1784" s="280"/>
      <c r="I1784"/>
      <c r="J1784" s="574"/>
      <c r="K1784" s="419"/>
      <c r="L1784" s="280"/>
      <c r="M1784"/>
      <c r="N1784" s="280"/>
      <c r="O1784"/>
      <c r="P1784" s="280"/>
      <c r="S1784"/>
      <c r="T1784"/>
    </row>
    <row r="1785" spans="1:20" x14ac:dyDescent="0.45">
      <c r="A1785" s="285"/>
      <c r="B1785" s="285"/>
      <c r="C1785" s="285"/>
      <c r="D1785" s="23"/>
      <c r="E1785"/>
      <c r="F1785"/>
      <c r="G1785"/>
      <c r="H1785" s="280"/>
      <c r="I1785"/>
      <c r="J1785" s="574"/>
      <c r="K1785" s="419"/>
      <c r="L1785" s="280"/>
      <c r="M1785"/>
      <c r="N1785" s="280"/>
      <c r="O1785"/>
      <c r="P1785" s="280"/>
      <c r="S1785"/>
      <c r="T1785"/>
    </row>
    <row r="1786" spans="1:20" x14ac:dyDescent="0.45">
      <c r="A1786" s="285"/>
      <c r="B1786" s="285"/>
      <c r="C1786" s="285"/>
      <c r="D1786" s="23"/>
      <c r="E1786"/>
      <c r="F1786"/>
      <c r="G1786"/>
      <c r="H1786" s="280"/>
      <c r="I1786"/>
      <c r="J1786" s="574"/>
      <c r="K1786" s="419"/>
      <c r="L1786" s="280"/>
      <c r="M1786"/>
      <c r="N1786" s="280"/>
      <c r="O1786"/>
      <c r="P1786" s="280"/>
      <c r="S1786"/>
      <c r="T1786"/>
    </row>
    <row r="1787" spans="1:20" x14ac:dyDescent="0.45">
      <c r="A1787" s="285"/>
      <c r="B1787" s="285"/>
      <c r="C1787" s="285"/>
      <c r="D1787" s="23"/>
      <c r="E1787"/>
      <c r="F1787"/>
      <c r="G1787"/>
      <c r="H1787" s="280"/>
      <c r="I1787"/>
      <c r="J1787" s="574"/>
      <c r="K1787" s="419"/>
      <c r="L1787" s="280"/>
      <c r="M1787"/>
      <c r="N1787" s="280"/>
      <c r="O1787"/>
      <c r="P1787" s="280"/>
      <c r="S1787"/>
      <c r="T1787"/>
    </row>
    <row r="1788" spans="1:20" x14ac:dyDescent="0.45">
      <c r="A1788" s="285"/>
      <c r="B1788" s="285"/>
      <c r="C1788" s="285"/>
      <c r="D1788" s="23"/>
      <c r="E1788"/>
      <c r="F1788"/>
      <c r="G1788"/>
      <c r="H1788" s="280"/>
      <c r="I1788"/>
      <c r="J1788" s="574"/>
      <c r="K1788" s="419"/>
      <c r="L1788" s="280"/>
      <c r="M1788"/>
      <c r="N1788" s="280"/>
      <c r="O1788"/>
      <c r="P1788" s="280"/>
      <c r="S1788"/>
      <c r="T1788"/>
    </row>
    <row r="1789" spans="1:20" x14ac:dyDescent="0.45">
      <c r="A1789" s="285"/>
      <c r="B1789" s="285"/>
      <c r="C1789" s="285"/>
      <c r="D1789" s="23"/>
      <c r="E1789"/>
      <c r="F1789"/>
      <c r="G1789"/>
      <c r="H1789" s="280"/>
      <c r="I1789"/>
      <c r="J1789" s="574"/>
      <c r="K1789" s="419"/>
      <c r="L1789" s="280"/>
      <c r="M1789"/>
      <c r="N1789" s="280"/>
      <c r="O1789"/>
      <c r="P1789" s="280"/>
      <c r="S1789"/>
      <c r="T1789"/>
    </row>
    <row r="1790" spans="1:20" x14ac:dyDescent="0.45">
      <c r="A1790" s="285"/>
      <c r="B1790" s="285"/>
      <c r="C1790" s="285"/>
      <c r="D1790" s="23"/>
      <c r="E1790"/>
      <c r="F1790"/>
      <c r="G1790"/>
      <c r="H1790" s="280"/>
      <c r="I1790"/>
      <c r="J1790" s="574"/>
      <c r="K1790" s="419"/>
      <c r="L1790" s="280"/>
      <c r="M1790"/>
      <c r="N1790" s="280"/>
      <c r="O1790"/>
      <c r="P1790" s="280"/>
      <c r="S1790"/>
      <c r="T1790"/>
    </row>
    <row r="1791" spans="1:20" x14ac:dyDescent="0.45">
      <c r="A1791" s="285"/>
      <c r="B1791" s="285"/>
      <c r="C1791" s="285"/>
      <c r="D1791" s="23"/>
      <c r="E1791"/>
      <c r="F1791"/>
      <c r="G1791"/>
      <c r="H1791" s="280"/>
      <c r="I1791"/>
      <c r="J1791" s="574"/>
      <c r="K1791" s="419"/>
      <c r="L1791" s="280"/>
      <c r="M1791"/>
      <c r="N1791" s="280"/>
      <c r="O1791"/>
      <c r="P1791" s="280"/>
      <c r="S1791"/>
      <c r="T1791"/>
    </row>
    <row r="1792" spans="1:20" x14ac:dyDescent="0.45">
      <c r="A1792" s="285"/>
      <c r="B1792" s="285"/>
      <c r="C1792" s="285"/>
      <c r="D1792" s="23"/>
      <c r="E1792"/>
      <c r="F1792"/>
      <c r="G1792"/>
      <c r="H1792" s="280"/>
      <c r="I1792"/>
      <c r="J1792" s="574"/>
      <c r="K1792" s="419"/>
      <c r="L1792" s="280"/>
      <c r="M1792"/>
      <c r="N1792" s="280"/>
      <c r="O1792"/>
      <c r="P1792" s="280"/>
      <c r="S1792"/>
      <c r="T1792"/>
    </row>
    <row r="1793" spans="1:20" x14ac:dyDescent="0.45">
      <c r="A1793" s="285"/>
      <c r="B1793" s="285"/>
      <c r="C1793" s="285"/>
      <c r="D1793" s="23"/>
      <c r="E1793"/>
      <c r="F1793"/>
      <c r="G1793"/>
      <c r="H1793" s="280"/>
      <c r="I1793"/>
      <c r="J1793" s="574"/>
      <c r="K1793" s="419"/>
      <c r="L1793" s="280"/>
      <c r="M1793"/>
      <c r="N1793" s="280"/>
      <c r="O1793"/>
      <c r="P1793" s="280"/>
      <c r="S1793"/>
      <c r="T1793"/>
    </row>
    <row r="1794" spans="1:20" x14ac:dyDescent="0.45">
      <c r="A1794" s="285"/>
      <c r="B1794" s="285"/>
      <c r="C1794" s="285"/>
      <c r="D1794" s="23"/>
      <c r="E1794"/>
      <c r="F1794"/>
      <c r="G1794"/>
      <c r="H1794" s="280"/>
      <c r="I1794"/>
      <c r="J1794" s="574"/>
      <c r="K1794" s="419"/>
      <c r="L1794" s="280"/>
      <c r="M1794"/>
      <c r="N1794" s="280"/>
      <c r="O1794"/>
      <c r="P1794" s="280"/>
      <c r="S1794"/>
      <c r="T1794"/>
    </row>
    <row r="1795" spans="1:20" x14ac:dyDescent="0.45">
      <c r="A1795" s="285"/>
      <c r="B1795" s="285"/>
      <c r="C1795" s="285"/>
      <c r="D1795" s="23"/>
      <c r="E1795"/>
      <c r="F1795"/>
      <c r="G1795"/>
      <c r="H1795" s="280"/>
      <c r="I1795"/>
      <c r="J1795" s="574"/>
      <c r="K1795" s="419"/>
      <c r="L1795" s="280"/>
      <c r="M1795"/>
      <c r="N1795" s="280"/>
      <c r="O1795"/>
      <c r="P1795" s="280"/>
      <c r="S1795"/>
      <c r="T1795"/>
    </row>
    <row r="1796" spans="1:20" x14ac:dyDescent="0.45">
      <c r="A1796" s="285"/>
      <c r="B1796" s="285"/>
      <c r="C1796" s="285"/>
      <c r="D1796" s="23"/>
      <c r="E1796"/>
      <c r="F1796"/>
      <c r="G1796"/>
      <c r="H1796" s="280"/>
      <c r="I1796"/>
      <c r="J1796" s="574"/>
      <c r="K1796" s="419"/>
      <c r="L1796" s="280"/>
      <c r="M1796"/>
      <c r="N1796" s="280"/>
      <c r="O1796"/>
      <c r="P1796" s="280"/>
      <c r="S1796"/>
      <c r="T1796"/>
    </row>
    <row r="1797" spans="1:20" x14ac:dyDescent="0.45">
      <c r="A1797" s="285"/>
      <c r="B1797" s="285"/>
      <c r="C1797" s="285"/>
      <c r="D1797" s="23"/>
      <c r="E1797"/>
      <c r="F1797"/>
      <c r="G1797"/>
      <c r="H1797" s="280"/>
      <c r="I1797"/>
      <c r="J1797" s="574"/>
      <c r="K1797" s="419"/>
      <c r="L1797" s="280"/>
      <c r="M1797"/>
      <c r="N1797" s="280"/>
      <c r="O1797"/>
      <c r="P1797" s="280"/>
      <c r="S1797"/>
      <c r="T1797"/>
    </row>
    <row r="1798" spans="1:20" x14ac:dyDescent="0.45">
      <c r="A1798" s="285"/>
      <c r="B1798" s="285"/>
      <c r="C1798" s="285"/>
      <c r="D1798" s="23"/>
      <c r="E1798"/>
      <c r="F1798"/>
      <c r="G1798"/>
      <c r="H1798" s="280"/>
      <c r="I1798"/>
      <c r="J1798" s="574"/>
      <c r="K1798" s="419"/>
      <c r="L1798" s="280"/>
      <c r="M1798"/>
      <c r="N1798" s="280"/>
      <c r="O1798"/>
      <c r="P1798" s="280"/>
      <c r="S1798"/>
      <c r="T1798"/>
    </row>
    <row r="1799" spans="1:20" x14ac:dyDescent="0.45">
      <c r="A1799" s="285"/>
      <c r="B1799" s="285"/>
      <c r="C1799" s="285"/>
      <c r="D1799" s="23"/>
      <c r="E1799"/>
      <c r="F1799"/>
      <c r="G1799"/>
      <c r="H1799" s="280"/>
      <c r="I1799"/>
      <c r="J1799" s="574"/>
      <c r="K1799" s="419"/>
      <c r="L1799" s="280"/>
      <c r="M1799"/>
      <c r="N1799" s="280"/>
      <c r="O1799"/>
      <c r="P1799" s="280"/>
      <c r="S1799"/>
      <c r="T1799"/>
    </row>
    <row r="1800" spans="1:20" x14ac:dyDescent="0.45">
      <c r="A1800" s="285"/>
      <c r="B1800" s="285"/>
      <c r="C1800" s="285"/>
      <c r="D1800" s="23"/>
      <c r="E1800"/>
      <c r="F1800"/>
      <c r="G1800"/>
      <c r="H1800" s="280"/>
      <c r="I1800"/>
      <c r="J1800" s="574"/>
      <c r="K1800" s="419"/>
      <c r="L1800" s="280"/>
      <c r="M1800"/>
      <c r="N1800" s="280"/>
      <c r="O1800"/>
      <c r="P1800" s="280"/>
      <c r="S1800"/>
      <c r="T1800"/>
    </row>
    <row r="1801" spans="1:20" x14ac:dyDescent="0.45">
      <c r="A1801" s="285"/>
      <c r="B1801" s="285"/>
      <c r="C1801" s="285"/>
      <c r="D1801" s="23"/>
      <c r="E1801"/>
      <c r="F1801"/>
      <c r="G1801"/>
      <c r="H1801" s="280"/>
      <c r="I1801"/>
      <c r="J1801" s="574"/>
      <c r="K1801" s="419"/>
      <c r="L1801" s="280"/>
      <c r="M1801"/>
      <c r="N1801" s="280"/>
      <c r="O1801"/>
      <c r="P1801" s="280"/>
      <c r="S1801"/>
      <c r="T1801"/>
    </row>
    <row r="1802" spans="1:20" x14ac:dyDescent="0.45">
      <c r="A1802" s="285"/>
      <c r="B1802" s="285"/>
      <c r="C1802" s="285"/>
      <c r="D1802" s="23"/>
      <c r="E1802"/>
      <c r="F1802"/>
      <c r="G1802"/>
      <c r="H1802" s="280"/>
      <c r="I1802"/>
      <c r="J1802" s="574"/>
      <c r="K1802" s="419"/>
      <c r="L1802" s="280"/>
      <c r="M1802"/>
      <c r="N1802" s="280"/>
      <c r="O1802"/>
      <c r="P1802" s="280"/>
      <c r="S1802"/>
      <c r="T1802"/>
    </row>
    <row r="1803" spans="1:20" x14ac:dyDescent="0.45">
      <c r="A1803" s="285"/>
      <c r="B1803" s="285"/>
      <c r="C1803" s="285"/>
      <c r="D1803" s="23"/>
      <c r="E1803"/>
      <c r="F1803"/>
      <c r="G1803"/>
      <c r="H1803" s="280"/>
      <c r="I1803"/>
      <c r="J1803" s="574"/>
      <c r="K1803" s="419"/>
      <c r="L1803" s="280"/>
      <c r="M1803"/>
      <c r="N1803" s="280"/>
      <c r="O1803"/>
      <c r="P1803" s="280"/>
      <c r="S1803"/>
      <c r="T1803"/>
    </row>
    <row r="1804" spans="1:20" x14ac:dyDescent="0.45">
      <c r="A1804" s="285"/>
      <c r="B1804" s="285"/>
      <c r="C1804" s="285"/>
      <c r="D1804" s="23"/>
      <c r="E1804"/>
      <c r="F1804"/>
      <c r="G1804"/>
      <c r="H1804" s="280"/>
      <c r="I1804"/>
      <c r="J1804" s="574"/>
      <c r="K1804" s="419"/>
      <c r="L1804" s="280"/>
      <c r="M1804"/>
      <c r="N1804" s="280"/>
      <c r="O1804"/>
      <c r="P1804" s="280"/>
      <c r="S1804"/>
      <c r="T1804"/>
    </row>
    <row r="1805" spans="1:20" x14ac:dyDescent="0.45">
      <c r="A1805" s="285"/>
      <c r="B1805" s="285"/>
      <c r="C1805" s="285"/>
      <c r="D1805" s="23"/>
      <c r="E1805"/>
      <c r="F1805"/>
      <c r="G1805"/>
      <c r="H1805" s="280"/>
      <c r="I1805"/>
      <c r="J1805" s="574"/>
      <c r="K1805" s="419"/>
      <c r="L1805" s="280"/>
      <c r="M1805"/>
      <c r="N1805" s="280"/>
      <c r="O1805"/>
      <c r="P1805" s="280"/>
      <c r="S1805"/>
      <c r="T1805"/>
    </row>
    <row r="1806" spans="1:20" x14ac:dyDescent="0.45">
      <c r="A1806" s="285"/>
      <c r="B1806" s="285"/>
      <c r="C1806" s="285"/>
      <c r="D1806" s="23"/>
      <c r="E1806"/>
      <c r="F1806"/>
      <c r="G1806"/>
      <c r="H1806" s="280"/>
      <c r="I1806"/>
      <c r="J1806" s="574"/>
      <c r="K1806" s="419"/>
      <c r="L1806" s="280"/>
      <c r="M1806"/>
      <c r="N1806" s="280"/>
      <c r="O1806"/>
      <c r="P1806" s="280"/>
      <c r="S1806"/>
      <c r="T1806"/>
    </row>
    <row r="1807" spans="1:20" x14ac:dyDescent="0.45">
      <c r="A1807" s="285"/>
      <c r="B1807" s="285"/>
      <c r="C1807" s="285"/>
      <c r="D1807" s="23"/>
      <c r="E1807"/>
      <c r="F1807"/>
      <c r="G1807"/>
      <c r="H1807" s="280"/>
      <c r="I1807"/>
      <c r="J1807" s="574"/>
      <c r="K1807" s="419"/>
      <c r="L1807" s="280"/>
      <c r="M1807"/>
      <c r="N1807" s="280"/>
      <c r="O1807"/>
      <c r="P1807" s="280"/>
      <c r="S1807"/>
      <c r="T1807"/>
    </row>
    <row r="1808" spans="1:20" x14ac:dyDescent="0.45">
      <c r="A1808" s="285"/>
      <c r="B1808" s="285"/>
      <c r="C1808" s="285"/>
      <c r="D1808" s="23"/>
      <c r="E1808"/>
      <c r="F1808"/>
      <c r="G1808"/>
      <c r="H1808" s="280"/>
      <c r="I1808"/>
      <c r="J1808" s="574"/>
      <c r="K1808" s="419"/>
      <c r="L1808" s="280"/>
      <c r="M1808"/>
      <c r="N1808" s="280"/>
      <c r="O1808"/>
      <c r="P1808" s="280"/>
      <c r="S1808"/>
      <c r="T1808"/>
    </row>
    <row r="1809" spans="1:20" x14ac:dyDescent="0.45">
      <c r="A1809" s="285"/>
      <c r="B1809" s="285"/>
      <c r="C1809" s="285"/>
      <c r="D1809" s="23"/>
      <c r="E1809"/>
      <c r="F1809"/>
      <c r="G1809"/>
      <c r="H1809" s="280"/>
      <c r="I1809"/>
      <c r="J1809" s="574"/>
      <c r="K1809" s="419"/>
      <c r="L1809" s="280"/>
      <c r="M1809"/>
      <c r="N1809" s="280"/>
      <c r="O1809"/>
      <c r="P1809" s="280"/>
      <c r="S1809"/>
      <c r="T1809"/>
    </row>
    <row r="1810" spans="1:20" x14ac:dyDescent="0.45">
      <c r="A1810" s="285"/>
      <c r="B1810" s="285"/>
      <c r="C1810" s="285"/>
      <c r="D1810" s="23"/>
      <c r="E1810"/>
      <c r="F1810"/>
      <c r="G1810"/>
      <c r="H1810" s="280"/>
      <c r="I1810"/>
      <c r="J1810" s="574"/>
      <c r="K1810" s="419"/>
      <c r="L1810" s="280"/>
      <c r="M1810"/>
      <c r="N1810" s="280"/>
      <c r="O1810"/>
      <c r="P1810" s="280"/>
      <c r="S1810"/>
      <c r="T1810"/>
    </row>
    <row r="1811" spans="1:20" x14ac:dyDescent="0.45">
      <c r="A1811" s="285"/>
      <c r="B1811" s="285"/>
      <c r="C1811" s="285"/>
      <c r="D1811" s="23"/>
      <c r="E1811"/>
      <c r="F1811"/>
      <c r="G1811"/>
      <c r="H1811" s="280"/>
      <c r="I1811"/>
      <c r="J1811" s="574"/>
      <c r="K1811" s="419"/>
      <c r="L1811" s="280"/>
      <c r="M1811"/>
      <c r="N1811" s="280"/>
      <c r="O1811"/>
      <c r="P1811" s="280"/>
      <c r="S1811"/>
      <c r="T1811"/>
    </row>
    <row r="1812" spans="1:20" x14ac:dyDescent="0.45">
      <c r="A1812" s="285"/>
      <c r="B1812" s="285"/>
      <c r="C1812" s="285"/>
      <c r="D1812" s="23"/>
      <c r="E1812"/>
      <c r="F1812"/>
      <c r="G1812"/>
      <c r="H1812" s="280"/>
      <c r="I1812"/>
      <c r="J1812" s="574"/>
      <c r="K1812" s="419"/>
      <c r="L1812" s="280"/>
      <c r="M1812"/>
      <c r="N1812" s="280"/>
      <c r="O1812"/>
      <c r="P1812" s="280"/>
      <c r="S1812"/>
      <c r="T1812"/>
    </row>
    <row r="1813" spans="1:20" x14ac:dyDescent="0.45">
      <c r="A1813" s="285"/>
      <c r="B1813" s="285"/>
      <c r="C1813" s="285"/>
      <c r="D1813" s="23"/>
      <c r="E1813"/>
      <c r="F1813"/>
      <c r="G1813"/>
      <c r="H1813" s="280"/>
      <c r="I1813"/>
      <c r="J1813" s="574"/>
      <c r="K1813" s="419"/>
      <c r="L1813" s="280"/>
      <c r="M1813"/>
      <c r="N1813" s="280"/>
      <c r="O1813"/>
      <c r="P1813" s="280"/>
      <c r="S1813"/>
      <c r="T1813"/>
    </row>
    <row r="1814" spans="1:20" x14ac:dyDescent="0.45">
      <c r="A1814" s="285"/>
      <c r="B1814" s="285"/>
      <c r="C1814" s="285"/>
      <c r="D1814" s="23"/>
      <c r="E1814"/>
      <c r="F1814"/>
      <c r="G1814"/>
      <c r="H1814" s="280"/>
      <c r="I1814"/>
      <c r="J1814" s="574"/>
      <c r="K1814" s="419"/>
      <c r="L1814" s="280"/>
      <c r="M1814"/>
      <c r="N1814" s="280"/>
      <c r="O1814"/>
      <c r="P1814" s="280"/>
      <c r="S1814"/>
      <c r="T1814"/>
    </row>
    <row r="1815" spans="1:20" x14ac:dyDescent="0.45">
      <c r="A1815" s="285"/>
      <c r="B1815" s="285"/>
      <c r="C1815" s="285"/>
      <c r="D1815" s="23"/>
      <c r="E1815"/>
      <c r="F1815"/>
      <c r="G1815"/>
      <c r="H1815" s="280"/>
      <c r="I1815"/>
      <c r="J1815" s="574"/>
      <c r="K1815" s="419"/>
      <c r="L1815" s="280"/>
      <c r="M1815"/>
      <c r="N1815" s="280"/>
      <c r="O1815"/>
      <c r="P1815" s="280"/>
      <c r="S1815"/>
      <c r="T1815"/>
    </row>
    <row r="1816" spans="1:20" x14ac:dyDescent="0.45">
      <c r="A1816" s="285"/>
      <c r="B1816" s="285"/>
      <c r="C1816" s="285"/>
      <c r="D1816" s="23"/>
      <c r="E1816"/>
      <c r="F1816"/>
      <c r="G1816"/>
      <c r="H1816" s="280"/>
      <c r="I1816"/>
      <c r="J1816" s="574"/>
      <c r="K1816" s="419"/>
      <c r="L1816" s="280"/>
      <c r="M1816"/>
      <c r="N1816" s="280"/>
      <c r="O1816"/>
      <c r="P1816" s="280"/>
      <c r="S1816"/>
      <c r="T1816"/>
    </row>
    <row r="1817" spans="1:20" x14ac:dyDescent="0.45">
      <c r="A1817" s="285"/>
      <c r="B1817" s="285"/>
      <c r="C1817" s="285"/>
      <c r="D1817" s="23"/>
      <c r="E1817"/>
      <c r="F1817"/>
      <c r="G1817"/>
      <c r="H1817" s="280"/>
      <c r="I1817"/>
      <c r="J1817" s="574"/>
      <c r="K1817" s="419"/>
      <c r="L1817" s="280"/>
      <c r="M1817"/>
      <c r="N1817" s="280"/>
      <c r="O1817"/>
      <c r="P1817" s="280"/>
      <c r="S1817"/>
      <c r="T1817"/>
    </row>
    <row r="1818" spans="1:20" x14ac:dyDescent="0.45">
      <c r="A1818" s="285"/>
      <c r="B1818" s="285"/>
      <c r="C1818" s="285"/>
      <c r="D1818" s="23"/>
      <c r="E1818"/>
      <c r="F1818"/>
      <c r="G1818"/>
      <c r="H1818" s="280"/>
      <c r="I1818"/>
      <c r="J1818" s="574"/>
      <c r="K1818" s="419"/>
      <c r="L1818" s="280"/>
      <c r="M1818"/>
      <c r="N1818" s="280"/>
      <c r="O1818"/>
      <c r="P1818" s="280"/>
      <c r="S1818"/>
      <c r="T1818"/>
    </row>
    <row r="1819" spans="1:20" x14ac:dyDescent="0.45">
      <c r="A1819" s="285"/>
      <c r="B1819" s="285"/>
      <c r="C1819" s="285"/>
      <c r="D1819" s="23"/>
      <c r="E1819"/>
      <c r="F1819"/>
      <c r="G1819"/>
      <c r="H1819" s="280"/>
      <c r="I1819"/>
      <c r="J1819" s="574"/>
      <c r="K1819" s="419"/>
      <c r="L1819" s="280"/>
      <c r="M1819"/>
      <c r="N1819" s="280"/>
      <c r="O1819"/>
      <c r="P1819" s="280"/>
      <c r="S1819"/>
      <c r="T1819"/>
    </row>
    <row r="1820" spans="1:20" x14ac:dyDescent="0.45">
      <c r="A1820" s="285"/>
      <c r="B1820" s="285"/>
      <c r="C1820" s="285"/>
      <c r="D1820" s="23"/>
      <c r="E1820"/>
      <c r="F1820"/>
      <c r="G1820"/>
      <c r="H1820" s="280"/>
      <c r="I1820"/>
      <c r="J1820" s="574"/>
      <c r="K1820" s="419"/>
      <c r="L1820" s="280"/>
      <c r="M1820"/>
      <c r="N1820" s="280"/>
      <c r="O1820"/>
      <c r="P1820" s="280"/>
      <c r="S1820"/>
      <c r="T1820"/>
    </row>
    <row r="1821" spans="1:20" x14ac:dyDescent="0.45">
      <c r="A1821" s="285"/>
      <c r="B1821" s="285"/>
      <c r="C1821" s="285"/>
      <c r="D1821" s="23"/>
      <c r="E1821"/>
      <c r="F1821"/>
      <c r="G1821"/>
      <c r="H1821" s="280"/>
      <c r="I1821"/>
      <c r="J1821" s="574"/>
      <c r="K1821" s="419"/>
      <c r="L1821" s="280"/>
      <c r="M1821"/>
      <c r="N1821" s="280"/>
      <c r="O1821"/>
      <c r="P1821" s="280"/>
      <c r="S1821"/>
      <c r="T1821"/>
    </row>
    <row r="1822" spans="1:20" x14ac:dyDescent="0.45">
      <c r="A1822" s="285"/>
      <c r="B1822" s="285"/>
      <c r="C1822" s="285"/>
      <c r="D1822" s="23"/>
      <c r="E1822"/>
      <c r="F1822"/>
      <c r="G1822"/>
      <c r="H1822" s="280"/>
      <c r="I1822"/>
      <c r="J1822" s="574"/>
      <c r="K1822" s="419"/>
      <c r="L1822" s="280"/>
      <c r="M1822"/>
      <c r="N1822" s="280"/>
      <c r="O1822"/>
      <c r="P1822" s="280"/>
      <c r="S1822"/>
      <c r="T1822"/>
    </row>
    <row r="1823" spans="1:20" x14ac:dyDescent="0.45">
      <c r="A1823" s="285"/>
      <c r="B1823" s="285"/>
      <c r="C1823" s="285"/>
      <c r="D1823" s="23"/>
      <c r="E1823"/>
      <c r="F1823"/>
      <c r="G1823"/>
      <c r="H1823" s="280"/>
      <c r="I1823"/>
      <c r="J1823" s="574"/>
      <c r="K1823" s="419"/>
      <c r="L1823" s="280"/>
      <c r="M1823"/>
      <c r="N1823" s="280"/>
      <c r="O1823"/>
      <c r="P1823" s="280"/>
      <c r="S1823"/>
      <c r="T1823"/>
    </row>
    <row r="1824" spans="1:20" x14ac:dyDescent="0.45">
      <c r="A1824" s="285"/>
      <c r="B1824" s="285"/>
      <c r="C1824" s="285"/>
      <c r="D1824" s="23"/>
      <c r="E1824"/>
      <c r="F1824"/>
      <c r="G1824"/>
      <c r="H1824" s="280"/>
      <c r="I1824"/>
      <c r="J1824" s="574"/>
      <c r="K1824" s="419"/>
      <c r="L1824" s="280"/>
      <c r="M1824"/>
      <c r="N1824" s="280"/>
      <c r="O1824"/>
      <c r="P1824" s="280"/>
      <c r="S1824"/>
      <c r="T1824"/>
    </row>
    <row r="1825" spans="1:20" x14ac:dyDescent="0.45">
      <c r="A1825" s="285"/>
      <c r="B1825" s="285"/>
      <c r="C1825" s="285"/>
      <c r="D1825" s="23"/>
      <c r="E1825"/>
      <c r="F1825"/>
      <c r="G1825"/>
      <c r="H1825" s="280"/>
      <c r="I1825"/>
      <c r="J1825" s="574"/>
      <c r="K1825" s="419"/>
      <c r="L1825" s="280"/>
      <c r="M1825"/>
      <c r="N1825" s="280"/>
      <c r="O1825"/>
      <c r="P1825" s="280"/>
      <c r="S1825"/>
      <c r="T1825"/>
    </row>
    <row r="1826" spans="1:20" x14ac:dyDescent="0.45">
      <c r="A1826" s="285"/>
      <c r="B1826" s="285"/>
      <c r="C1826" s="285"/>
      <c r="D1826" s="23"/>
      <c r="E1826"/>
      <c r="F1826"/>
      <c r="G1826"/>
      <c r="H1826" s="280"/>
      <c r="I1826"/>
      <c r="J1826" s="574"/>
      <c r="K1826" s="419"/>
      <c r="L1826" s="280"/>
      <c r="M1826"/>
      <c r="N1826" s="280"/>
      <c r="O1826"/>
      <c r="P1826" s="280"/>
      <c r="S1826"/>
      <c r="T1826"/>
    </row>
    <row r="1827" spans="1:20" x14ac:dyDescent="0.45">
      <c r="A1827" s="285"/>
      <c r="B1827" s="285"/>
      <c r="C1827" s="285"/>
      <c r="D1827" s="23"/>
      <c r="E1827"/>
      <c r="F1827"/>
      <c r="G1827"/>
      <c r="H1827" s="280"/>
      <c r="I1827"/>
      <c r="J1827" s="574"/>
      <c r="K1827" s="419"/>
      <c r="L1827" s="280"/>
      <c r="M1827"/>
      <c r="N1827" s="280"/>
      <c r="O1827"/>
      <c r="P1827" s="280"/>
      <c r="S1827"/>
      <c r="T1827"/>
    </row>
    <row r="1828" spans="1:20" x14ac:dyDescent="0.45">
      <c r="A1828" s="285"/>
      <c r="B1828" s="285"/>
      <c r="C1828" s="285"/>
      <c r="D1828" s="23"/>
      <c r="E1828"/>
      <c r="F1828"/>
      <c r="G1828"/>
      <c r="H1828" s="280"/>
      <c r="I1828"/>
      <c r="J1828" s="574"/>
      <c r="K1828" s="419"/>
      <c r="L1828" s="280"/>
      <c r="M1828"/>
      <c r="N1828" s="280"/>
      <c r="O1828"/>
      <c r="P1828" s="280"/>
      <c r="S1828"/>
      <c r="T1828"/>
    </row>
    <row r="1829" spans="1:20" x14ac:dyDescent="0.45">
      <c r="A1829" s="285"/>
      <c r="B1829" s="285"/>
      <c r="C1829" s="285"/>
      <c r="D1829" s="23"/>
      <c r="E1829"/>
      <c r="F1829"/>
      <c r="G1829"/>
      <c r="H1829" s="280"/>
      <c r="I1829"/>
      <c r="J1829" s="574"/>
      <c r="K1829" s="419"/>
      <c r="L1829" s="280"/>
      <c r="M1829"/>
      <c r="N1829" s="280"/>
      <c r="O1829"/>
      <c r="P1829" s="280"/>
      <c r="S1829"/>
      <c r="T1829"/>
    </row>
    <row r="1830" spans="1:20" x14ac:dyDescent="0.45">
      <c r="A1830" s="285"/>
      <c r="B1830" s="285"/>
      <c r="C1830" s="285"/>
      <c r="D1830" s="23"/>
      <c r="E1830"/>
      <c r="F1830"/>
      <c r="G1830"/>
      <c r="H1830" s="280"/>
      <c r="I1830"/>
      <c r="J1830" s="574"/>
      <c r="K1830" s="419"/>
      <c r="L1830" s="280"/>
      <c r="M1830"/>
      <c r="N1830" s="280"/>
      <c r="O1830"/>
      <c r="P1830" s="280"/>
      <c r="S1830"/>
      <c r="T1830"/>
    </row>
    <row r="1831" spans="1:20" x14ac:dyDescent="0.45">
      <c r="A1831" s="285"/>
      <c r="B1831" s="285"/>
      <c r="C1831" s="285"/>
      <c r="D1831" s="23"/>
      <c r="E1831"/>
      <c r="F1831"/>
      <c r="G1831"/>
      <c r="H1831" s="280"/>
      <c r="I1831"/>
      <c r="J1831" s="574"/>
      <c r="K1831" s="419"/>
      <c r="L1831" s="280"/>
      <c r="M1831"/>
      <c r="N1831" s="280"/>
      <c r="O1831"/>
      <c r="P1831" s="280"/>
      <c r="S1831"/>
      <c r="T1831"/>
    </row>
    <row r="1832" spans="1:20" x14ac:dyDescent="0.45">
      <c r="A1832" s="285"/>
      <c r="B1832" s="285"/>
      <c r="C1832" s="285"/>
      <c r="D1832" s="23"/>
      <c r="E1832"/>
      <c r="F1832"/>
      <c r="G1832"/>
      <c r="H1832" s="280"/>
      <c r="I1832"/>
      <c r="J1832" s="574"/>
      <c r="K1832" s="419"/>
      <c r="L1832" s="280"/>
      <c r="M1832"/>
      <c r="N1832" s="280"/>
      <c r="O1832"/>
      <c r="P1832" s="280"/>
      <c r="S1832"/>
      <c r="T1832"/>
    </row>
    <row r="1833" spans="1:20" x14ac:dyDescent="0.45">
      <c r="A1833" s="285"/>
      <c r="B1833" s="285"/>
      <c r="C1833" s="285"/>
      <c r="D1833" s="23"/>
      <c r="E1833"/>
      <c r="F1833"/>
      <c r="G1833"/>
      <c r="H1833" s="280"/>
      <c r="I1833"/>
      <c r="J1833" s="574"/>
      <c r="K1833" s="419"/>
      <c r="L1833" s="280"/>
      <c r="M1833"/>
      <c r="N1833" s="280"/>
      <c r="O1833"/>
      <c r="P1833" s="280"/>
      <c r="S1833"/>
      <c r="T1833"/>
    </row>
    <row r="1834" spans="1:20" x14ac:dyDescent="0.45">
      <c r="A1834" s="285"/>
      <c r="B1834" s="285"/>
      <c r="C1834" s="285"/>
      <c r="D1834" s="23"/>
      <c r="E1834"/>
      <c r="F1834"/>
      <c r="G1834"/>
      <c r="H1834" s="280"/>
      <c r="I1834"/>
      <c r="J1834" s="574"/>
      <c r="K1834" s="419"/>
      <c r="L1834" s="280"/>
      <c r="M1834"/>
      <c r="N1834" s="280"/>
      <c r="O1834"/>
      <c r="P1834" s="280"/>
      <c r="S1834"/>
      <c r="T1834"/>
    </row>
    <row r="1835" spans="1:20" x14ac:dyDescent="0.45">
      <c r="A1835" s="285"/>
      <c r="B1835" s="285"/>
      <c r="C1835" s="285"/>
      <c r="D1835" s="23"/>
      <c r="E1835"/>
      <c r="F1835"/>
      <c r="G1835"/>
      <c r="H1835" s="280"/>
      <c r="I1835"/>
      <c r="J1835" s="574"/>
      <c r="K1835" s="419"/>
      <c r="L1835" s="280"/>
      <c r="M1835"/>
      <c r="N1835" s="280"/>
      <c r="O1835"/>
      <c r="P1835" s="280"/>
      <c r="S1835"/>
      <c r="T1835"/>
    </row>
    <row r="1836" spans="1:20" x14ac:dyDescent="0.45">
      <c r="A1836" s="285"/>
      <c r="B1836" s="285"/>
      <c r="C1836" s="285"/>
      <c r="D1836" s="23"/>
      <c r="E1836"/>
      <c r="F1836"/>
      <c r="G1836"/>
      <c r="H1836" s="280"/>
      <c r="I1836"/>
      <c r="J1836" s="574"/>
      <c r="K1836" s="419"/>
      <c r="L1836" s="280"/>
      <c r="M1836"/>
      <c r="N1836" s="280"/>
      <c r="O1836"/>
      <c r="P1836" s="280"/>
      <c r="S1836"/>
      <c r="T1836"/>
    </row>
    <row r="1837" spans="1:20" x14ac:dyDescent="0.45">
      <c r="A1837" s="285"/>
      <c r="B1837" s="285"/>
      <c r="C1837" s="285"/>
      <c r="D1837" s="23"/>
      <c r="E1837"/>
      <c r="F1837"/>
      <c r="G1837"/>
      <c r="H1837" s="280"/>
      <c r="I1837"/>
      <c r="J1837" s="574"/>
      <c r="K1837" s="419"/>
      <c r="L1837" s="280"/>
      <c r="M1837"/>
      <c r="N1837" s="280"/>
      <c r="O1837"/>
      <c r="P1837" s="280"/>
      <c r="S1837"/>
      <c r="T1837"/>
    </row>
    <row r="1838" spans="1:20" x14ac:dyDescent="0.45">
      <c r="A1838" s="285"/>
      <c r="B1838" s="285"/>
      <c r="C1838" s="285"/>
      <c r="D1838" s="23"/>
      <c r="E1838"/>
      <c r="F1838"/>
      <c r="G1838"/>
      <c r="H1838" s="280"/>
      <c r="I1838"/>
      <c r="J1838" s="574"/>
      <c r="K1838" s="419"/>
      <c r="L1838" s="280"/>
      <c r="M1838"/>
      <c r="N1838" s="280"/>
      <c r="O1838"/>
      <c r="P1838" s="280"/>
      <c r="S1838"/>
      <c r="T1838"/>
    </row>
    <row r="1839" spans="1:20" x14ac:dyDescent="0.45">
      <c r="A1839" s="285"/>
      <c r="B1839" s="285"/>
      <c r="C1839" s="285"/>
      <c r="D1839" s="23"/>
      <c r="E1839"/>
      <c r="F1839"/>
      <c r="G1839"/>
      <c r="H1839" s="280"/>
      <c r="I1839"/>
      <c r="J1839" s="574"/>
      <c r="K1839" s="419"/>
      <c r="L1839" s="280"/>
      <c r="M1839"/>
      <c r="N1839" s="280"/>
      <c r="O1839"/>
      <c r="P1839" s="280"/>
      <c r="S1839"/>
      <c r="T1839"/>
    </row>
    <row r="1840" spans="1:20" x14ac:dyDescent="0.45">
      <c r="A1840" s="285"/>
      <c r="B1840" s="285"/>
      <c r="C1840" s="285"/>
      <c r="D1840" s="23"/>
      <c r="E1840"/>
      <c r="F1840"/>
      <c r="G1840"/>
      <c r="H1840" s="280"/>
      <c r="I1840"/>
      <c r="J1840" s="574"/>
      <c r="K1840" s="419"/>
      <c r="L1840" s="280"/>
      <c r="M1840"/>
      <c r="N1840" s="280"/>
      <c r="O1840"/>
      <c r="P1840" s="280"/>
      <c r="S1840"/>
      <c r="T1840"/>
    </row>
    <row r="1841" spans="1:20" x14ac:dyDescent="0.45">
      <c r="A1841" s="285"/>
      <c r="B1841" s="285"/>
      <c r="C1841" s="285"/>
      <c r="D1841" s="23"/>
      <c r="E1841"/>
      <c r="F1841"/>
      <c r="G1841"/>
      <c r="H1841" s="280"/>
      <c r="I1841"/>
      <c r="J1841" s="574"/>
      <c r="K1841" s="419"/>
      <c r="L1841" s="280"/>
      <c r="M1841"/>
      <c r="N1841" s="280"/>
      <c r="O1841"/>
      <c r="P1841" s="280"/>
      <c r="S1841"/>
      <c r="T1841"/>
    </row>
    <row r="1842" spans="1:20" x14ac:dyDescent="0.45">
      <c r="A1842" s="285"/>
      <c r="B1842" s="285"/>
      <c r="C1842" s="285"/>
      <c r="D1842" s="23"/>
      <c r="E1842"/>
      <c r="F1842"/>
      <c r="G1842"/>
      <c r="H1842" s="280"/>
      <c r="I1842"/>
      <c r="J1842" s="574"/>
      <c r="K1842" s="419"/>
      <c r="L1842" s="280"/>
      <c r="M1842"/>
      <c r="N1842" s="280"/>
      <c r="O1842"/>
      <c r="P1842" s="280"/>
      <c r="S1842"/>
      <c r="T1842"/>
    </row>
    <row r="1843" spans="1:20" x14ac:dyDescent="0.45">
      <c r="A1843" s="285"/>
      <c r="B1843" s="285"/>
      <c r="C1843" s="285"/>
      <c r="D1843" s="23"/>
      <c r="E1843"/>
      <c r="F1843"/>
      <c r="G1843"/>
      <c r="H1843" s="280"/>
      <c r="I1843"/>
      <c r="J1843" s="574"/>
      <c r="K1843" s="419"/>
      <c r="L1843" s="280"/>
      <c r="M1843"/>
      <c r="N1843" s="280"/>
      <c r="O1843"/>
      <c r="P1843" s="280"/>
      <c r="S1843"/>
      <c r="T1843"/>
    </row>
    <row r="1844" spans="1:20" x14ac:dyDescent="0.45">
      <c r="A1844" s="285"/>
      <c r="B1844" s="285"/>
      <c r="C1844" s="285"/>
      <c r="D1844" s="23"/>
      <c r="E1844"/>
      <c r="F1844"/>
      <c r="G1844"/>
      <c r="H1844" s="280"/>
      <c r="I1844"/>
      <c r="J1844" s="574"/>
      <c r="K1844" s="419"/>
      <c r="L1844" s="280"/>
      <c r="M1844"/>
      <c r="N1844" s="280"/>
      <c r="O1844"/>
      <c r="P1844" s="280"/>
      <c r="S1844"/>
      <c r="T1844"/>
    </row>
    <row r="1845" spans="1:20" x14ac:dyDescent="0.45">
      <c r="A1845" s="285"/>
      <c r="B1845" s="285"/>
      <c r="C1845" s="285"/>
      <c r="D1845" s="23"/>
      <c r="E1845"/>
      <c r="F1845"/>
      <c r="G1845"/>
      <c r="H1845" s="280"/>
      <c r="I1845"/>
      <c r="J1845" s="574"/>
      <c r="K1845" s="419"/>
      <c r="L1845" s="280"/>
      <c r="M1845"/>
      <c r="N1845" s="280"/>
      <c r="O1845"/>
      <c r="P1845" s="280"/>
      <c r="S1845"/>
      <c r="T1845"/>
    </row>
    <row r="1846" spans="1:20" x14ac:dyDescent="0.45">
      <c r="A1846" s="285"/>
      <c r="B1846" s="285"/>
      <c r="C1846" s="285"/>
      <c r="D1846" s="23"/>
      <c r="E1846"/>
      <c r="F1846"/>
      <c r="G1846"/>
      <c r="H1846" s="280"/>
      <c r="I1846"/>
      <c r="J1846" s="574"/>
      <c r="K1846" s="419"/>
      <c r="L1846" s="280"/>
      <c r="M1846"/>
      <c r="N1846" s="280"/>
      <c r="O1846"/>
      <c r="P1846" s="280"/>
      <c r="S1846"/>
      <c r="T1846"/>
    </row>
    <row r="1847" spans="1:20" x14ac:dyDescent="0.45">
      <c r="A1847" s="285"/>
      <c r="B1847" s="285"/>
      <c r="C1847" s="285"/>
      <c r="D1847" s="23"/>
      <c r="E1847"/>
      <c r="F1847"/>
      <c r="G1847"/>
      <c r="H1847" s="280"/>
      <c r="I1847"/>
      <c r="J1847" s="574"/>
      <c r="K1847" s="419"/>
      <c r="L1847" s="280"/>
      <c r="M1847"/>
      <c r="N1847" s="280"/>
      <c r="O1847"/>
      <c r="P1847" s="280"/>
      <c r="S1847"/>
      <c r="T1847"/>
    </row>
    <row r="1848" spans="1:20" x14ac:dyDescent="0.45">
      <c r="A1848" s="285"/>
      <c r="B1848" s="285"/>
      <c r="C1848" s="285"/>
      <c r="D1848" s="23"/>
      <c r="E1848"/>
      <c r="F1848"/>
      <c r="G1848"/>
      <c r="H1848" s="280"/>
      <c r="I1848"/>
      <c r="J1848" s="574"/>
      <c r="K1848" s="419"/>
      <c r="L1848" s="280"/>
      <c r="M1848"/>
      <c r="N1848" s="280"/>
      <c r="O1848"/>
      <c r="P1848" s="280"/>
      <c r="S1848"/>
      <c r="T1848"/>
    </row>
    <row r="1849" spans="1:20" x14ac:dyDescent="0.45">
      <c r="A1849" s="285"/>
      <c r="B1849" s="285"/>
      <c r="C1849" s="285"/>
      <c r="D1849" s="23"/>
      <c r="E1849"/>
      <c r="F1849"/>
      <c r="G1849"/>
      <c r="H1849" s="280"/>
      <c r="I1849"/>
      <c r="J1849" s="574"/>
      <c r="K1849" s="419"/>
      <c r="L1849" s="280"/>
      <c r="M1849"/>
      <c r="N1849" s="280"/>
      <c r="O1849"/>
      <c r="P1849" s="280"/>
      <c r="S1849"/>
      <c r="T1849"/>
    </row>
    <row r="1850" spans="1:20" x14ac:dyDescent="0.45">
      <c r="A1850" s="285"/>
      <c r="B1850" s="285"/>
      <c r="C1850" s="285"/>
      <c r="D1850" s="23"/>
      <c r="E1850"/>
      <c r="F1850"/>
      <c r="G1850"/>
      <c r="H1850" s="280"/>
      <c r="I1850"/>
      <c r="J1850" s="574"/>
      <c r="K1850" s="419"/>
      <c r="L1850" s="280"/>
      <c r="M1850"/>
      <c r="N1850" s="280"/>
      <c r="O1850"/>
      <c r="P1850" s="280"/>
      <c r="S1850"/>
      <c r="T1850"/>
    </row>
    <row r="1851" spans="1:20" x14ac:dyDescent="0.45">
      <c r="A1851" s="285"/>
      <c r="B1851" s="285"/>
      <c r="C1851" s="285"/>
      <c r="D1851" s="23"/>
      <c r="E1851"/>
      <c r="F1851"/>
      <c r="G1851"/>
      <c r="H1851" s="280"/>
      <c r="I1851"/>
      <c r="J1851" s="574"/>
      <c r="K1851" s="419"/>
      <c r="L1851" s="280"/>
      <c r="M1851"/>
      <c r="N1851" s="280"/>
      <c r="O1851"/>
      <c r="P1851" s="280"/>
      <c r="S1851"/>
      <c r="T1851"/>
    </row>
    <row r="1852" spans="1:20" x14ac:dyDescent="0.45">
      <c r="A1852" s="285"/>
      <c r="B1852" s="285"/>
      <c r="C1852" s="285"/>
      <c r="D1852" s="23"/>
      <c r="E1852"/>
      <c r="F1852"/>
      <c r="G1852"/>
      <c r="H1852" s="280"/>
      <c r="I1852"/>
      <c r="J1852" s="574"/>
      <c r="K1852" s="419"/>
      <c r="L1852" s="280"/>
      <c r="M1852"/>
      <c r="N1852" s="280"/>
      <c r="O1852"/>
      <c r="P1852" s="280"/>
      <c r="S1852"/>
      <c r="T1852"/>
    </row>
    <row r="1853" spans="1:20" x14ac:dyDescent="0.45">
      <c r="A1853" s="285"/>
      <c r="B1853" s="285"/>
      <c r="C1853" s="285"/>
      <c r="D1853" s="23"/>
      <c r="E1853"/>
      <c r="F1853"/>
      <c r="G1853"/>
      <c r="H1853" s="280"/>
      <c r="I1853"/>
      <c r="J1853" s="574"/>
      <c r="K1853" s="419"/>
      <c r="L1853" s="280"/>
      <c r="M1853"/>
      <c r="N1853" s="280"/>
      <c r="O1853"/>
      <c r="P1853" s="280"/>
      <c r="S1853"/>
      <c r="T1853"/>
    </row>
    <row r="1854" spans="1:20" x14ac:dyDescent="0.45">
      <c r="A1854" s="285"/>
      <c r="B1854" s="285"/>
      <c r="C1854" s="285"/>
      <c r="D1854" s="23"/>
      <c r="E1854"/>
      <c r="F1854"/>
      <c r="G1854"/>
      <c r="H1854" s="280"/>
      <c r="I1854"/>
      <c r="J1854" s="574"/>
      <c r="K1854" s="419"/>
      <c r="L1854" s="280"/>
      <c r="M1854"/>
      <c r="N1854" s="280"/>
      <c r="O1854"/>
      <c r="P1854" s="280"/>
      <c r="S1854"/>
      <c r="T1854"/>
    </row>
    <row r="1855" spans="1:20" x14ac:dyDescent="0.45">
      <c r="A1855" s="285"/>
      <c r="B1855" s="285"/>
      <c r="C1855" s="285"/>
      <c r="D1855" s="23"/>
      <c r="E1855"/>
      <c r="F1855"/>
      <c r="G1855"/>
      <c r="H1855" s="280"/>
      <c r="I1855"/>
      <c r="J1855" s="574"/>
      <c r="K1855" s="419"/>
      <c r="L1855" s="280"/>
      <c r="M1855"/>
      <c r="N1855" s="280"/>
      <c r="O1855"/>
      <c r="P1855" s="280"/>
      <c r="S1855"/>
      <c r="T1855"/>
    </row>
    <row r="1856" spans="1:20" x14ac:dyDescent="0.45">
      <c r="A1856" s="285"/>
      <c r="B1856" s="285"/>
      <c r="C1856" s="285"/>
      <c r="D1856" s="23"/>
      <c r="E1856"/>
      <c r="F1856"/>
      <c r="G1856"/>
      <c r="H1856" s="280"/>
      <c r="I1856"/>
      <c r="J1856" s="574"/>
      <c r="K1856" s="419"/>
      <c r="L1856" s="280"/>
      <c r="M1856"/>
      <c r="N1856" s="280"/>
      <c r="O1856"/>
      <c r="P1856" s="280"/>
      <c r="S1856"/>
      <c r="T1856"/>
    </row>
    <row r="1857" spans="1:20" x14ac:dyDescent="0.45">
      <c r="A1857" s="285"/>
      <c r="B1857" s="285"/>
      <c r="C1857" s="285"/>
      <c r="D1857" s="23"/>
      <c r="E1857"/>
      <c r="F1857"/>
      <c r="G1857"/>
      <c r="H1857" s="280"/>
      <c r="I1857"/>
      <c r="J1857" s="574"/>
      <c r="K1857" s="419"/>
      <c r="L1857" s="280"/>
      <c r="M1857"/>
      <c r="N1857" s="280"/>
      <c r="O1857"/>
      <c r="P1857" s="280"/>
      <c r="S1857"/>
      <c r="T1857"/>
    </row>
    <row r="1858" spans="1:20" x14ac:dyDescent="0.45">
      <c r="A1858" s="285"/>
      <c r="B1858" s="285"/>
      <c r="C1858" s="285"/>
      <c r="D1858" s="23"/>
      <c r="E1858"/>
      <c r="F1858"/>
      <c r="G1858"/>
      <c r="H1858" s="280"/>
      <c r="I1858"/>
      <c r="J1858" s="574"/>
      <c r="K1858" s="419"/>
      <c r="L1858" s="280"/>
      <c r="M1858"/>
      <c r="N1858" s="280"/>
      <c r="O1858"/>
      <c r="P1858" s="280"/>
      <c r="S1858"/>
      <c r="T1858"/>
    </row>
    <row r="1859" spans="1:20" x14ac:dyDescent="0.45">
      <c r="A1859" s="285"/>
      <c r="B1859" s="285"/>
      <c r="C1859" s="285"/>
      <c r="D1859" s="23"/>
      <c r="E1859"/>
      <c r="F1859"/>
      <c r="G1859"/>
      <c r="H1859" s="280"/>
      <c r="I1859"/>
      <c r="J1859" s="574"/>
      <c r="K1859" s="419"/>
      <c r="L1859" s="280"/>
      <c r="M1859"/>
      <c r="N1859" s="280"/>
      <c r="O1859"/>
      <c r="P1859" s="280"/>
      <c r="S1859"/>
      <c r="T1859"/>
    </row>
    <row r="1860" spans="1:20" x14ac:dyDescent="0.45">
      <c r="A1860" s="285"/>
      <c r="B1860" s="285"/>
      <c r="C1860" s="285"/>
      <c r="D1860" s="23"/>
      <c r="E1860"/>
      <c r="F1860"/>
      <c r="G1860"/>
      <c r="H1860" s="280"/>
      <c r="I1860"/>
      <c r="J1860" s="574"/>
      <c r="K1860" s="419"/>
      <c r="L1860" s="280"/>
      <c r="M1860"/>
      <c r="N1860" s="280"/>
      <c r="O1860"/>
      <c r="P1860" s="280"/>
      <c r="S1860"/>
      <c r="T1860"/>
    </row>
    <row r="1861" spans="1:20" x14ac:dyDescent="0.45">
      <c r="A1861" s="285"/>
      <c r="B1861" s="285"/>
      <c r="C1861" s="285"/>
      <c r="D1861" s="23"/>
      <c r="E1861"/>
      <c r="F1861"/>
      <c r="G1861"/>
      <c r="H1861" s="280"/>
      <c r="I1861"/>
      <c r="J1861" s="574"/>
      <c r="K1861" s="419"/>
      <c r="L1861" s="280"/>
      <c r="M1861"/>
      <c r="N1861" s="280"/>
      <c r="O1861"/>
      <c r="P1861" s="280"/>
      <c r="S1861"/>
      <c r="T1861"/>
    </row>
    <row r="1862" spans="1:20" x14ac:dyDescent="0.45">
      <c r="A1862" s="285"/>
      <c r="B1862" s="285"/>
      <c r="C1862" s="285"/>
      <c r="D1862" s="23"/>
      <c r="E1862"/>
      <c r="F1862"/>
      <c r="G1862"/>
      <c r="H1862" s="280"/>
      <c r="I1862"/>
      <c r="J1862" s="574"/>
      <c r="K1862" s="419"/>
      <c r="L1862" s="280"/>
      <c r="M1862"/>
      <c r="N1862" s="280"/>
      <c r="O1862"/>
      <c r="P1862" s="280"/>
      <c r="S1862"/>
      <c r="T1862"/>
    </row>
    <row r="1863" spans="1:20" x14ac:dyDescent="0.45">
      <c r="A1863" s="285"/>
      <c r="B1863" s="285"/>
      <c r="C1863" s="285"/>
      <c r="D1863" s="23"/>
      <c r="E1863"/>
      <c r="F1863"/>
      <c r="G1863"/>
      <c r="H1863" s="280"/>
      <c r="I1863"/>
      <c r="J1863" s="574"/>
      <c r="K1863" s="419"/>
      <c r="L1863" s="280"/>
      <c r="M1863"/>
      <c r="N1863" s="280"/>
      <c r="O1863"/>
      <c r="P1863" s="280"/>
      <c r="S1863"/>
      <c r="T1863"/>
    </row>
    <row r="1864" spans="1:20" x14ac:dyDescent="0.45">
      <c r="A1864" s="285"/>
      <c r="B1864" s="285"/>
      <c r="C1864" s="285"/>
      <c r="D1864" s="23"/>
      <c r="E1864"/>
      <c r="F1864"/>
      <c r="G1864"/>
      <c r="H1864" s="280"/>
      <c r="I1864"/>
      <c r="J1864" s="574"/>
      <c r="K1864" s="419"/>
      <c r="L1864" s="280"/>
      <c r="M1864"/>
      <c r="N1864" s="280"/>
      <c r="O1864"/>
      <c r="P1864" s="280"/>
      <c r="S1864"/>
      <c r="T1864"/>
    </row>
    <row r="1865" spans="1:20" x14ac:dyDescent="0.45">
      <c r="A1865" s="285"/>
      <c r="B1865" s="285"/>
      <c r="C1865" s="285"/>
      <c r="D1865" s="23"/>
      <c r="E1865"/>
      <c r="F1865"/>
      <c r="G1865"/>
      <c r="H1865" s="280"/>
      <c r="I1865"/>
      <c r="J1865" s="574"/>
      <c r="K1865" s="419"/>
      <c r="L1865" s="280"/>
      <c r="M1865"/>
      <c r="N1865" s="280"/>
      <c r="O1865"/>
      <c r="P1865" s="280"/>
      <c r="S1865"/>
      <c r="T1865"/>
    </row>
    <row r="1866" spans="1:20" x14ac:dyDescent="0.45">
      <c r="A1866" s="285"/>
      <c r="B1866" s="285"/>
      <c r="C1866" s="285"/>
      <c r="D1866" s="23"/>
      <c r="E1866"/>
      <c r="F1866"/>
      <c r="G1866"/>
      <c r="H1866" s="280"/>
      <c r="I1866"/>
      <c r="J1866" s="574"/>
      <c r="K1866" s="419"/>
      <c r="L1866" s="280"/>
      <c r="M1866"/>
      <c r="N1866" s="280"/>
      <c r="O1866"/>
      <c r="P1866" s="280"/>
      <c r="S1866"/>
      <c r="T1866"/>
    </row>
    <row r="1867" spans="1:20" x14ac:dyDescent="0.45">
      <c r="A1867" s="285"/>
      <c r="B1867" s="285"/>
      <c r="C1867" s="285"/>
      <c r="D1867" s="23"/>
      <c r="E1867"/>
      <c r="F1867"/>
      <c r="G1867"/>
      <c r="H1867" s="280"/>
      <c r="I1867"/>
      <c r="J1867" s="574"/>
      <c r="K1867" s="419"/>
      <c r="L1867" s="280"/>
      <c r="M1867"/>
      <c r="N1867" s="280"/>
      <c r="O1867"/>
      <c r="P1867" s="280"/>
      <c r="S1867"/>
      <c r="T1867"/>
    </row>
    <row r="1868" spans="1:20" x14ac:dyDescent="0.45">
      <c r="A1868" s="285"/>
      <c r="B1868" s="285"/>
      <c r="C1868" s="285"/>
      <c r="D1868" s="23"/>
      <c r="E1868"/>
      <c r="F1868"/>
      <c r="G1868"/>
      <c r="H1868" s="280"/>
      <c r="I1868"/>
      <c r="J1868" s="574"/>
      <c r="K1868" s="419"/>
      <c r="L1868" s="280"/>
      <c r="M1868"/>
      <c r="N1868" s="280"/>
      <c r="O1868"/>
      <c r="P1868" s="280"/>
      <c r="S1868"/>
      <c r="T1868"/>
    </row>
    <row r="1869" spans="1:20" x14ac:dyDescent="0.45">
      <c r="A1869" s="285"/>
      <c r="B1869" s="285"/>
      <c r="C1869" s="285"/>
      <c r="D1869" s="23"/>
      <c r="E1869"/>
      <c r="F1869"/>
      <c r="G1869"/>
      <c r="H1869" s="280"/>
      <c r="I1869"/>
      <c r="J1869" s="574"/>
      <c r="K1869" s="419"/>
      <c r="L1869" s="280"/>
      <c r="M1869"/>
      <c r="N1869" s="280"/>
      <c r="O1869"/>
      <c r="P1869" s="280"/>
      <c r="S1869"/>
      <c r="T1869"/>
    </row>
    <row r="1870" spans="1:20" x14ac:dyDescent="0.45">
      <c r="A1870" s="285"/>
      <c r="B1870" s="285"/>
      <c r="C1870" s="285"/>
      <c r="D1870" s="23"/>
      <c r="E1870"/>
      <c r="F1870"/>
      <c r="G1870"/>
      <c r="H1870" s="280"/>
      <c r="I1870"/>
      <c r="J1870" s="574"/>
      <c r="K1870" s="419"/>
      <c r="L1870" s="280"/>
      <c r="M1870"/>
      <c r="N1870" s="280"/>
      <c r="O1870"/>
      <c r="P1870" s="280"/>
      <c r="S1870"/>
      <c r="T1870"/>
    </row>
    <row r="1871" spans="1:20" x14ac:dyDescent="0.45">
      <c r="A1871" s="285"/>
      <c r="B1871" s="285"/>
      <c r="C1871" s="285"/>
      <c r="D1871" s="23"/>
      <c r="E1871"/>
      <c r="F1871"/>
      <c r="G1871"/>
      <c r="H1871" s="280"/>
      <c r="I1871"/>
      <c r="J1871" s="574"/>
      <c r="K1871" s="419"/>
      <c r="L1871" s="280"/>
      <c r="M1871"/>
      <c r="N1871" s="280"/>
      <c r="O1871"/>
      <c r="P1871" s="280"/>
      <c r="S1871"/>
      <c r="T1871"/>
    </row>
    <row r="1872" spans="1:20" x14ac:dyDescent="0.45">
      <c r="A1872" s="285"/>
      <c r="B1872" s="285"/>
      <c r="C1872" s="285"/>
      <c r="D1872" s="23"/>
      <c r="E1872"/>
      <c r="F1872"/>
      <c r="G1872"/>
      <c r="H1872" s="280"/>
      <c r="I1872"/>
      <c r="J1872" s="574"/>
      <c r="K1872" s="419"/>
      <c r="L1872" s="280"/>
      <c r="M1872"/>
      <c r="N1872" s="280"/>
      <c r="O1872"/>
      <c r="P1872" s="280"/>
      <c r="S1872"/>
      <c r="T1872"/>
    </row>
    <row r="1873" spans="1:20" x14ac:dyDescent="0.45">
      <c r="A1873" s="285"/>
      <c r="B1873" s="285"/>
      <c r="C1873" s="285"/>
      <c r="D1873" s="23"/>
      <c r="E1873"/>
      <c r="F1873"/>
      <c r="G1873"/>
      <c r="H1873" s="280"/>
      <c r="I1873"/>
      <c r="J1873" s="574"/>
      <c r="K1873" s="419"/>
      <c r="L1873" s="280"/>
      <c r="M1873"/>
      <c r="N1873" s="280"/>
      <c r="O1873"/>
      <c r="P1873" s="280"/>
      <c r="S1873"/>
      <c r="T1873"/>
    </row>
    <row r="1874" spans="1:20" x14ac:dyDescent="0.45">
      <c r="A1874" s="285"/>
      <c r="B1874" s="285"/>
      <c r="C1874" s="285"/>
      <c r="D1874" s="23"/>
      <c r="E1874"/>
      <c r="F1874"/>
      <c r="G1874"/>
      <c r="H1874" s="280"/>
      <c r="I1874"/>
      <c r="J1874" s="574"/>
      <c r="K1874" s="419"/>
      <c r="L1874" s="280"/>
      <c r="M1874"/>
      <c r="N1874" s="280"/>
      <c r="O1874"/>
      <c r="P1874" s="280"/>
      <c r="S1874"/>
      <c r="T1874"/>
    </row>
    <row r="1875" spans="1:20" x14ac:dyDescent="0.45">
      <c r="A1875" s="285"/>
      <c r="B1875" s="285"/>
      <c r="C1875" s="285"/>
      <c r="D1875" s="23"/>
      <c r="E1875"/>
      <c r="F1875"/>
      <c r="G1875"/>
      <c r="H1875" s="280"/>
      <c r="I1875"/>
      <c r="J1875" s="574"/>
      <c r="K1875" s="419"/>
      <c r="L1875" s="280"/>
      <c r="M1875"/>
      <c r="N1875" s="280"/>
      <c r="O1875"/>
      <c r="P1875" s="280"/>
      <c r="S1875"/>
      <c r="T1875"/>
    </row>
    <row r="1876" spans="1:20" x14ac:dyDescent="0.45">
      <c r="A1876" s="285"/>
      <c r="B1876" s="285"/>
      <c r="C1876" s="285"/>
      <c r="D1876" s="23"/>
      <c r="E1876"/>
      <c r="F1876"/>
      <c r="G1876"/>
      <c r="H1876" s="280"/>
      <c r="I1876"/>
      <c r="J1876" s="574"/>
      <c r="K1876" s="419"/>
      <c r="L1876" s="280"/>
      <c r="M1876"/>
      <c r="N1876" s="280"/>
      <c r="O1876"/>
      <c r="P1876" s="280"/>
      <c r="S1876"/>
      <c r="T1876"/>
    </row>
    <row r="1877" spans="1:20" x14ac:dyDescent="0.45">
      <c r="A1877" s="285"/>
      <c r="B1877" s="285"/>
      <c r="C1877" s="285"/>
      <c r="D1877" s="23"/>
      <c r="E1877"/>
      <c r="F1877"/>
      <c r="G1877"/>
      <c r="H1877" s="280"/>
      <c r="I1877"/>
      <c r="J1877" s="574"/>
      <c r="K1877" s="419"/>
      <c r="L1877" s="280"/>
      <c r="M1877"/>
      <c r="N1877" s="280"/>
      <c r="O1877"/>
      <c r="P1877" s="280"/>
      <c r="S1877"/>
      <c r="T1877"/>
    </row>
    <row r="1878" spans="1:20" x14ac:dyDescent="0.45">
      <c r="A1878" s="285"/>
      <c r="B1878" s="285"/>
      <c r="C1878" s="285"/>
      <c r="D1878" s="23"/>
      <c r="E1878"/>
      <c r="F1878"/>
      <c r="G1878"/>
      <c r="H1878" s="280"/>
      <c r="I1878"/>
      <c r="J1878" s="574"/>
      <c r="K1878" s="419"/>
      <c r="L1878" s="280"/>
      <c r="M1878"/>
      <c r="N1878" s="280"/>
      <c r="O1878"/>
      <c r="P1878" s="280"/>
      <c r="S1878"/>
      <c r="T1878"/>
    </row>
    <row r="1879" spans="1:20" x14ac:dyDescent="0.45">
      <c r="A1879" s="285"/>
      <c r="B1879" s="285"/>
      <c r="C1879" s="285"/>
      <c r="D1879" s="23"/>
      <c r="E1879"/>
      <c r="F1879"/>
      <c r="G1879"/>
      <c r="H1879" s="280"/>
      <c r="I1879"/>
      <c r="J1879" s="574"/>
      <c r="K1879" s="419"/>
      <c r="L1879" s="280"/>
      <c r="M1879"/>
      <c r="N1879" s="280"/>
      <c r="O1879"/>
      <c r="P1879" s="280"/>
      <c r="S1879"/>
      <c r="T1879"/>
    </row>
    <row r="1880" spans="1:20" x14ac:dyDescent="0.45">
      <c r="A1880" s="285"/>
      <c r="B1880" s="285"/>
      <c r="C1880" s="285"/>
      <c r="D1880" s="23"/>
      <c r="E1880"/>
      <c r="F1880"/>
      <c r="G1880"/>
      <c r="H1880" s="280"/>
      <c r="I1880"/>
      <c r="J1880" s="574"/>
      <c r="K1880" s="419"/>
      <c r="L1880" s="280"/>
      <c r="M1880"/>
      <c r="N1880" s="280"/>
      <c r="O1880"/>
      <c r="P1880" s="280"/>
      <c r="S1880"/>
      <c r="T1880"/>
    </row>
    <row r="1881" spans="1:20" x14ac:dyDescent="0.45">
      <c r="A1881" s="285"/>
      <c r="B1881" s="285"/>
      <c r="C1881" s="285"/>
      <c r="D1881" s="23"/>
      <c r="E1881"/>
      <c r="F1881"/>
      <c r="G1881"/>
      <c r="H1881" s="280"/>
      <c r="I1881"/>
      <c r="J1881" s="574"/>
      <c r="K1881" s="419"/>
      <c r="L1881" s="280"/>
      <c r="M1881"/>
      <c r="N1881" s="280"/>
      <c r="O1881"/>
      <c r="P1881" s="280"/>
      <c r="S1881"/>
      <c r="T1881"/>
    </row>
    <row r="1882" spans="1:20" x14ac:dyDescent="0.45">
      <c r="A1882" s="285"/>
      <c r="B1882" s="285"/>
      <c r="C1882" s="285"/>
      <c r="D1882" s="23"/>
      <c r="E1882"/>
      <c r="F1882"/>
      <c r="G1882"/>
      <c r="H1882" s="280"/>
      <c r="I1882"/>
      <c r="J1882" s="574"/>
      <c r="K1882" s="419"/>
      <c r="L1882" s="280"/>
      <c r="M1882"/>
      <c r="N1882" s="280"/>
      <c r="O1882"/>
      <c r="P1882" s="280"/>
      <c r="S1882"/>
      <c r="T1882"/>
    </row>
    <row r="1883" spans="1:20" x14ac:dyDescent="0.45">
      <c r="A1883" s="285"/>
      <c r="B1883" s="285"/>
      <c r="C1883" s="285"/>
      <c r="D1883" s="23"/>
      <c r="E1883"/>
      <c r="F1883"/>
      <c r="G1883"/>
      <c r="H1883" s="280"/>
      <c r="I1883"/>
      <c r="J1883" s="574"/>
      <c r="K1883" s="419"/>
      <c r="L1883" s="280"/>
      <c r="M1883"/>
      <c r="N1883" s="280"/>
      <c r="O1883"/>
      <c r="P1883" s="280"/>
      <c r="S1883"/>
      <c r="T1883"/>
    </row>
    <row r="1884" spans="1:20" x14ac:dyDescent="0.45">
      <c r="A1884" s="285"/>
      <c r="B1884" s="285"/>
      <c r="C1884" s="285"/>
      <c r="D1884" s="23"/>
      <c r="E1884"/>
      <c r="F1884"/>
      <c r="G1884"/>
      <c r="H1884" s="280"/>
      <c r="I1884"/>
      <c r="J1884" s="574"/>
      <c r="K1884" s="419"/>
      <c r="L1884" s="280"/>
      <c r="M1884"/>
      <c r="N1884" s="280"/>
      <c r="O1884"/>
      <c r="P1884" s="280"/>
      <c r="S1884"/>
      <c r="T1884"/>
    </row>
    <row r="1885" spans="1:20" x14ac:dyDescent="0.45">
      <c r="A1885" s="285"/>
      <c r="B1885" s="285"/>
      <c r="C1885" s="285"/>
      <c r="D1885" s="23"/>
      <c r="E1885"/>
      <c r="F1885"/>
      <c r="G1885"/>
      <c r="H1885" s="280"/>
      <c r="I1885"/>
      <c r="J1885" s="574"/>
      <c r="K1885" s="419"/>
      <c r="L1885" s="280"/>
      <c r="M1885"/>
      <c r="N1885" s="280"/>
      <c r="O1885"/>
      <c r="P1885" s="280"/>
      <c r="S1885"/>
      <c r="T1885"/>
    </row>
    <row r="1886" spans="1:20" x14ac:dyDescent="0.45">
      <c r="A1886" s="285"/>
      <c r="B1886" s="285"/>
      <c r="C1886" s="285"/>
      <c r="D1886" s="23"/>
      <c r="E1886"/>
      <c r="F1886"/>
      <c r="G1886"/>
      <c r="H1886" s="280"/>
      <c r="I1886"/>
      <c r="J1886" s="574"/>
      <c r="K1886" s="419"/>
      <c r="L1886" s="280"/>
      <c r="M1886"/>
      <c r="N1886" s="280"/>
      <c r="O1886"/>
      <c r="P1886" s="280"/>
      <c r="S1886"/>
      <c r="T1886"/>
    </row>
    <row r="1887" spans="1:20" x14ac:dyDescent="0.45">
      <c r="A1887" s="285"/>
      <c r="B1887" s="285"/>
      <c r="C1887" s="285"/>
      <c r="D1887" s="23"/>
      <c r="E1887"/>
      <c r="F1887"/>
      <c r="G1887"/>
      <c r="H1887" s="280"/>
      <c r="I1887"/>
      <c r="J1887" s="574"/>
      <c r="K1887" s="419"/>
      <c r="L1887" s="280"/>
      <c r="M1887"/>
      <c r="N1887" s="280"/>
      <c r="O1887"/>
      <c r="P1887" s="280"/>
      <c r="S1887"/>
      <c r="T1887"/>
    </row>
    <row r="1888" spans="1:20" x14ac:dyDescent="0.45">
      <c r="A1888" s="285"/>
      <c r="B1888" s="285"/>
      <c r="C1888" s="285"/>
      <c r="D1888" s="23"/>
      <c r="E1888"/>
      <c r="F1888"/>
      <c r="G1888"/>
      <c r="H1888" s="280"/>
      <c r="I1888"/>
      <c r="J1888" s="574"/>
      <c r="K1888" s="419"/>
      <c r="L1888" s="280"/>
      <c r="M1888"/>
      <c r="N1888" s="280"/>
      <c r="O1888"/>
      <c r="P1888" s="280"/>
      <c r="S1888"/>
      <c r="T1888"/>
    </row>
    <row r="1889" spans="1:20" x14ac:dyDescent="0.45">
      <c r="A1889" s="285"/>
      <c r="B1889" s="285"/>
      <c r="C1889" s="285"/>
      <c r="D1889" s="23"/>
      <c r="E1889"/>
      <c r="F1889"/>
      <c r="G1889"/>
      <c r="H1889" s="280"/>
      <c r="I1889"/>
      <c r="J1889" s="574"/>
      <c r="K1889" s="419"/>
      <c r="L1889" s="280"/>
      <c r="M1889"/>
      <c r="N1889" s="280"/>
      <c r="O1889"/>
      <c r="P1889" s="280"/>
      <c r="S1889"/>
      <c r="T1889"/>
    </row>
    <row r="1890" spans="1:20" x14ac:dyDescent="0.45">
      <c r="A1890" s="285"/>
      <c r="B1890" s="285"/>
      <c r="C1890" s="285"/>
      <c r="D1890" s="23"/>
      <c r="E1890"/>
      <c r="F1890"/>
      <c r="G1890"/>
      <c r="H1890" s="280"/>
      <c r="I1890"/>
      <c r="J1890" s="574"/>
      <c r="K1890" s="419"/>
      <c r="L1890" s="280"/>
      <c r="M1890"/>
      <c r="N1890" s="280"/>
      <c r="O1890"/>
      <c r="P1890" s="280"/>
      <c r="S1890"/>
      <c r="T1890"/>
    </row>
    <row r="1891" spans="1:20" x14ac:dyDescent="0.45">
      <c r="A1891" s="285"/>
      <c r="B1891" s="285"/>
      <c r="C1891" s="285"/>
      <c r="D1891" s="23"/>
      <c r="E1891"/>
      <c r="F1891"/>
      <c r="G1891"/>
      <c r="H1891" s="280"/>
      <c r="I1891"/>
      <c r="J1891" s="574"/>
      <c r="K1891" s="419"/>
      <c r="L1891" s="280"/>
      <c r="M1891"/>
      <c r="N1891" s="280"/>
      <c r="O1891"/>
      <c r="P1891" s="280"/>
      <c r="S1891"/>
      <c r="T1891"/>
    </row>
    <row r="1892" spans="1:20" x14ac:dyDescent="0.45">
      <c r="A1892" s="285"/>
      <c r="B1892" s="285"/>
      <c r="C1892" s="285"/>
      <c r="D1892" s="23"/>
      <c r="E1892"/>
      <c r="F1892"/>
      <c r="G1892"/>
      <c r="H1892" s="280"/>
      <c r="I1892"/>
      <c r="J1892" s="574"/>
      <c r="K1892" s="419"/>
      <c r="L1892" s="280"/>
      <c r="M1892"/>
      <c r="N1892" s="280"/>
      <c r="O1892"/>
      <c r="P1892" s="280"/>
      <c r="S1892"/>
      <c r="T1892"/>
    </row>
    <row r="1893" spans="1:20" x14ac:dyDescent="0.45">
      <c r="A1893" s="285"/>
      <c r="B1893" s="285"/>
      <c r="C1893" s="285"/>
      <c r="D1893" s="23"/>
      <c r="E1893"/>
      <c r="F1893"/>
      <c r="G1893"/>
      <c r="H1893" s="280"/>
      <c r="I1893"/>
      <c r="J1893" s="574"/>
      <c r="K1893" s="419"/>
      <c r="L1893" s="280"/>
      <c r="M1893"/>
      <c r="N1893" s="280"/>
      <c r="O1893"/>
      <c r="P1893" s="280"/>
      <c r="S1893"/>
      <c r="T1893"/>
    </row>
    <row r="1894" spans="1:20" x14ac:dyDescent="0.45">
      <c r="A1894" s="285"/>
      <c r="B1894" s="285"/>
      <c r="C1894" s="285"/>
      <c r="D1894" s="23"/>
      <c r="E1894"/>
      <c r="F1894"/>
      <c r="G1894"/>
      <c r="H1894" s="280"/>
      <c r="I1894"/>
      <c r="J1894" s="574"/>
      <c r="K1894" s="419"/>
      <c r="L1894" s="280"/>
      <c r="M1894"/>
      <c r="N1894" s="280"/>
      <c r="O1894"/>
      <c r="P1894" s="280"/>
      <c r="S1894"/>
      <c r="T1894"/>
    </row>
    <row r="1895" spans="1:20" x14ac:dyDescent="0.45">
      <c r="A1895" s="285"/>
      <c r="B1895" s="285"/>
      <c r="C1895" s="285"/>
      <c r="D1895" s="23"/>
      <c r="E1895"/>
      <c r="F1895"/>
      <c r="G1895"/>
      <c r="H1895" s="280"/>
      <c r="I1895"/>
      <c r="J1895" s="574"/>
      <c r="K1895" s="419"/>
      <c r="L1895" s="280"/>
      <c r="M1895"/>
      <c r="N1895" s="280"/>
      <c r="O1895"/>
      <c r="P1895" s="280"/>
      <c r="S1895"/>
      <c r="T1895"/>
    </row>
    <row r="1896" spans="1:20" x14ac:dyDescent="0.45">
      <c r="A1896" s="285"/>
      <c r="B1896" s="285"/>
      <c r="C1896" s="285"/>
      <c r="D1896" s="23"/>
      <c r="E1896"/>
      <c r="F1896"/>
      <c r="G1896"/>
      <c r="H1896" s="280"/>
      <c r="I1896"/>
      <c r="J1896" s="574"/>
      <c r="K1896" s="419"/>
      <c r="L1896" s="280"/>
      <c r="M1896"/>
      <c r="N1896" s="280"/>
      <c r="O1896"/>
      <c r="P1896" s="280"/>
      <c r="S1896"/>
      <c r="T1896"/>
    </row>
    <row r="1897" spans="1:20" x14ac:dyDescent="0.45">
      <c r="A1897" s="285"/>
      <c r="B1897" s="285"/>
      <c r="C1897" s="285"/>
      <c r="D1897" s="23"/>
      <c r="E1897"/>
      <c r="F1897"/>
      <c r="G1897"/>
      <c r="H1897" s="280"/>
      <c r="I1897"/>
      <c r="J1897" s="574"/>
      <c r="K1897" s="419"/>
      <c r="L1897" s="280"/>
      <c r="M1897"/>
      <c r="N1897" s="280"/>
      <c r="O1897"/>
      <c r="P1897" s="280"/>
      <c r="S1897"/>
      <c r="T1897"/>
    </row>
    <row r="1898" spans="1:20" x14ac:dyDescent="0.45">
      <c r="A1898" s="285"/>
      <c r="B1898" s="285"/>
      <c r="C1898" s="285"/>
      <c r="D1898" s="23"/>
      <c r="E1898"/>
      <c r="F1898"/>
      <c r="G1898"/>
      <c r="H1898" s="280"/>
      <c r="I1898"/>
      <c r="J1898" s="574"/>
      <c r="K1898" s="419"/>
      <c r="L1898" s="280"/>
      <c r="M1898"/>
      <c r="N1898" s="280"/>
      <c r="O1898"/>
      <c r="P1898" s="280"/>
      <c r="S1898"/>
      <c r="T1898"/>
    </row>
    <row r="1899" spans="1:20" x14ac:dyDescent="0.45">
      <c r="A1899" s="285"/>
      <c r="B1899" s="285"/>
      <c r="C1899" s="285"/>
      <c r="D1899" s="23"/>
      <c r="E1899"/>
      <c r="F1899"/>
      <c r="G1899"/>
      <c r="H1899" s="280"/>
      <c r="I1899"/>
      <c r="J1899" s="574"/>
      <c r="K1899" s="419"/>
      <c r="L1899" s="280"/>
      <c r="M1899"/>
      <c r="N1899" s="280"/>
      <c r="O1899"/>
      <c r="P1899" s="280"/>
      <c r="S1899"/>
      <c r="T1899"/>
    </row>
    <row r="1900" spans="1:20" x14ac:dyDescent="0.45">
      <c r="A1900" s="285"/>
      <c r="B1900" s="285"/>
      <c r="C1900" s="285"/>
      <c r="D1900" s="23"/>
      <c r="E1900"/>
      <c r="F1900"/>
      <c r="G1900"/>
      <c r="H1900" s="280"/>
      <c r="I1900"/>
      <c r="J1900" s="574"/>
      <c r="K1900" s="419"/>
      <c r="L1900" s="280"/>
      <c r="M1900"/>
      <c r="N1900" s="280"/>
      <c r="O1900"/>
      <c r="P1900" s="280"/>
      <c r="S1900"/>
      <c r="T1900"/>
    </row>
    <row r="1901" spans="1:20" x14ac:dyDescent="0.45">
      <c r="A1901" s="285"/>
      <c r="B1901" s="285"/>
      <c r="C1901" s="285"/>
      <c r="D1901" s="23"/>
      <c r="E1901"/>
      <c r="F1901"/>
      <c r="G1901"/>
      <c r="H1901" s="280"/>
      <c r="I1901"/>
      <c r="J1901" s="574"/>
      <c r="K1901" s="419"/>
      <c r="L1901" s="280"/>
      <c r="M1901"/>
      <c r="N1901" s="280"/>
      <c r="O1901"/>
      <c r="P1901" s="280"/>
      <c r="S1901"/>
      <c r="T1901"/>
    </row>
    <row r="1902" spans="1:20" x14ac:dyDescent="0.45">
      <c r="A1902" s="285"/>
      <c r="B1902" s="285"/>
      <c r="C1902" s="285"/>
      <c r="D1902" s="23"/>
      <c r="E1902"/>
      <c r="F1902"/>
      <c r="G1902"/>
      <c r="H1902" s="280"/>
      <c r="I1902"/>
      <c r="J1902" s="574"/>
      <c r="K1902" s="419"/>
      <c r="L1902" s="280"/>
      <c r="M1902"/>
      <c r="N1902" s="280"/>
      <c r="O1902"/>
      <c r="P1902" s="280"/>
      <c r="S1902"/>
      <c r="T1902"/>
    </row>
    <row r="1903" spans="1:20" x14ac:dyDescent="0.45">
      <c r="A1903" s="285"/>
      <c r="B1903" s="285"/>
      <c r="C1903" s="285"/>
      <c r="D1903" s="23"/>
      <c r="E1903"/>
      <c r="F1903"/>
      <c r="G1903"/>
      <c r="H1903" s="280"/>
      <c r="I1903"/>
      <c r="J1903" s="574"/>
      <c r="K1903" s="419"/>
      <c r="L1903" s="280"/>
      <c r="M1903"/>
      <c r="N1903" s="280"/>
      <c r="O1903"/>
      <c r="P1903" s="280"/>
      <c r="S1903"/>
      <c r="T1903"/>
    </row>
    <row r="1904" spans="1:20" x14ac:dyDescent="0.45">
      <c r="A1904" s="285"/>
      <c r="B1904" s="285"/>
      <c r="C1904" s="285"/>
      <c r="D1904" s="23"/>
      <c r="E1904"/>
      <c r="F1904"/>
      <c r="G1904"/>
      <c r="H1904" s="280"/>
      <c r="I1904"/>
      <c r="J1904" s="574"/>
      <c r="K1904" s="419"/>
      <c r="L1904" s="280"/>
      <c r="M1904"/>
      <c r="N1904" s="280"/>
      <c r="O1904"/>
      <c r="P1904" s="280"/>
      <c r="S1904"/>
      <c r="T1904"/>
    </row>
    <row r="1905" spans="1:20" x14ac:dyDescent="0.45">
      <c r="A1905" s="285"/>
      <c r="B1905" s="285"/>
      <c r="C1905" s="285"/>
      <c r="D1905" s="23"/>
      <c r="E1905"/>
      <c r="F1905"/>
      <c r="G1905"/>
      <c r="H1905" s="280"/>
      <c r="I1905"/>
      <c r="J1905" s="574"/>
      <c r="K1905" s="419"/>
      <c r="L1905" s="280"/>
      <c r="M1905"/>
      <c r="N1905" s="280"/>
      <c r="O1905"/>
      <c r="P1905" s="280"/>
      <c r="S1905"/>
      <c r="T1905"/>
    </row>
    <row r="1906" spans="1:20" x14ac:dyDescent="0.45">
      <c r="A1906" s="285"/>
      <c r="B1906" s="285"/>
      <c r="C1906" s="285"/>
      <c r="D1906" s="23"/>
      <c r="E1906"/>
      <c r="F1906"/>
      <c r="G1906"/>
      <c r="H1906" s="280"/>
      <c r="I1906"/>
      <c r="J1906" s="574"/>
      <c r="K1906" s="419"/>
      <c r="L1906" s="280"/>
      <c r="M1906"/>
      <c r="N1906" s="280"/>
      <c r="O1906"/>
      <c r="P1906" s="280"/>
      <c r="S1906"/>
      <c r="T1906"/>
    </row>
    <row r="1907" spans="1:20" x14ac:dyDescent="0.45">
      <c r="A1907" s="285"/>
      <c r="B1907" s="285"/>
      <c r="C1907" s="285"/>
      <c r="D1907" s="23"/>
      <c r="E1907"/>
      <c r="F1907"/>
      <c r="G1907"/>
      <c r="H1907" s="280"/>
      <c r="I1907"/>
      <c r="J1907" s="574"/>
      <c r="K1907" s="419"/>
      <c r="L1907" s="280"/>
      <c r="M1907"/>
      <c r="N1907" s="280"/>
      <c r="O1907"/>
      <c r="P1907" s="280"/>
      <c r="S1907"/>
      <c r="T1907"/>
    </row>
    <row r="1908" spans="1:20" x14ac:dyDescent="0.45">
      <c r="A1908" s="285"/>
      <c r="B1908" s="285"/>
      <c r="C1908" s="285"/>
      <c r="D1908" s="23"/>
      <c r="E1908"/>
      <c r="F1908"/>
      <c r="G1908"/>
      <c r="H1908" s="280"/>
      <c r="I1908"/>
      <c r="J1908" s="574"/>
      <c r="K1908" s="419"/>
      <c r="L1908" s="280"/>
      <c r="M1908"/>
      <c r="N1908" s="280"/>
      <c r="O1908"/>
      <c r="P1908" s="280"/>
      <c r="S1908"/>
      <c r="T1908"/>
    </row>
    <row r="1909" spans="1:20" x14ac:dyDescent="0.45">
      <c r="A1909" s="285"/>
      <c r="B1909" s="285"/>
      <c r="C1909" s="285"/>
      <c r="D1909" s="23"/>
      <c r="E1909"/>
      <c r="F1909"/>
      <c r="G1909"/>
      <c r="H1909" s="280"/>
      <c r="I1909"/>
      <c r="J1909" s="574"/>
      <c r="K1909" s="419"/>
      <c r="L1909" s="280"/>
      <c r="M1909"/>
      <c r="N1909" s="280"/>
      <c r="O1909"/>
      <c r="P1909" s="280"/>
      <c r="S1909"/>
      <c r="T1909"/>
    </row>
    <row r="1910" spans="1:20" x14ac:dyDescent="0.45">
      <c r="A1910" s="285"/>
      <c r="B1910" s="285"/>
      <c r="C1910" s="285"/>
      <c r="D1910" s="23"/>
      <c r="E1910"/>
      <c r="F1910"/>
      <c r="G1910"/>
      <c r="H1910" s="280"/>
      <c r="I1910"/>
      <c r="J1910" s="574"/>
      <c r="K1910" s="419"/>
      <c r="L1910" s="280"/>
      <c r="M1910"/>
      <c r="N1910" s="280"/>
      <c r="O1910"/>
      <c r="P1910" s="280"/>
      <c r="S1910"/>
      <c r="T1910"/>
    </row>
    <row r="1911" spans="1:20" x14ac:dyDescent="0.45">
      <c r="A1911" s="285"/>
      <c r="B1911" s="285"/>
      <c r="C1911" s="285"/>
      <c r="D1911" s="23"/>
      <c r="E1911"/>
      <c r="F1911"/>
      <c r="G1911"/>
      <c r="H1911" s="280"/>
      <c r="I1911"/>
      <c r="J1911" s="574"/>
      <c r="K1911" s="419"/>
      <c r="L1911" s="280"/>
      <c r="M1911"/>
      <c r="N1911" s="280"/>
      <c r="O1911"/>
      <c r="P1911" s="280"/>
      <c r="S1911"/>
      <c r="T1911"/>
    </row>
    <row r="1912" spans="1:20" x14ac:dyDescent="0.45">
      <c r="A1912" s="285"/>
      <c r="B1912" s="285"/>
      <c r="C1912" s="285"/>
      <c r="D1912" s="23"/>
      <c r="E1912"/>
      <c r="F1912"/>
      <c r="G1912"/>
      <c r="H1912" s="280"/>
      <c r="I1912"/>
      <c r="J1912" s="574"/>
      <c r="K1912" s="419"/>
      <c r="L1912" s="280"/>
      <c r="M1912"/>
      <c r="N1912" s="280"/>
      <c r="O1912"/>
      <c r="P1912" s="280"/>
      <c r="S1912"/>
      <c r="T1912"/>
    </row>
    <row r="1913" spans="1:20" x14ac:dyDescent="0.45">
      <c r="A1913" s="285"/>
      <c r="B1913" s="285"/>
      <c r="C1913" s="285"/>
      <c r="D1913" s="23"/>
      <c r="E1913"/>
      <c r="F1913"/>
      <c r="G1913"/>
      <c r="H1913" s="280"/>
      <c r="I1913"/>
      <c r="J1913" s="574"/>
      <c r="K1913" s="419"/>
      <c r="L1913" s="280"/>
      <c r="M1913"/>
      <c r="N1913" s="280"/>
      <c r="O1913"/>
      <c r="P1913" s="280"/>
      <c r="S1913"/>
      <c r="T1913"/>
    </row>
    <row r="1914" spans="1:20" x14ac:dyDescent="0.45">
      <c r="A1914" s="285"/>
      <c r="B1914" s="285"/>
      <c r="C1914" s="285"/>
      <c r="D1914" s="23"/>
      <c r="E1914"/>
      <c r="F1914"/>
      <c r="G1914"/>
      <c r="H1914" s="280"/>
      <c r="I1914"/>
      <c r="J1914" s="574"/>
      <c r="K1914" s="419"/>
      <c r="L1914" s="280"/>
      <c r="M1914"/>
      <c r="N1914" s="280"/>
      <c r="O1914"/>
      <c r="P1914" s="280"/>
      <c r="S1914"/>
      <c r="T1914"/>
    </row>
    <row r="1915" spans="1:20" x14ac:dyDescent="0.45">
      <c r="A1915" s="285"/>
      <c r="B1915" s="285"/>
      <c r="C1915" s="285"/>
      <c r="D1915" s="23"/>
      <c r="E1915"/>
      <c r="F1915"/>
      <c r="G1915"/>
      <c r="H1915" s="280"/>
      <c r="I1915"/>
      <c r="J1915" s="574"/>
      <c r="K1915" s="419"/>
      <c r="L1915" s="280"/>
      <c r="M1915"/>
      <c r="N1915" s="280"/>
      <c r="O1915"/>
      <c r="P1915" s="280"/>
      <c r="S1915"/>
      <c r="T1915"/>
    </row>
    <row r="1916" spans="1:20" x14ac:dyDescent="0.45">
      <c r="A1916" s="285"/>
      <c r="B1916" s="285"/>
      <c r="C1916" s="285"/>
      <c r="D1916" s="23"/>
      <c r="E1916"/>
      <c r="F1916"/>
      <c r="G1916"/>
      <c r="H1916" s="280"/>
      <c r="I1916"/>
      <c r="J1916" s="574"/>
      <c r="K1916" s="419"/>
      <c r="L1916" s="280"/>
      <c r="M1916"/>
      <c r="N1916" s="280"/>
      <c r="O1916"/>
      <c r="P1916" s="280"/>
      <c r="S1916"/>
      <c r="T1916"/>
    </row>
    <row r="1917" spans="1:20" x14ac:dyDescent="0.45">
      <c r="A1917" s="285"/>
      <c r="B1917" s="285"/>
      <c r="C1917" s="285"/>
      <c r="D1917" s="23"/>
      <c r="E1917"/>
      <c r="F1917"/>
      <c r="G1917"/>
      <c r="H1917" s="280"/>
      <c r="I1917"/>
      <c r="J1917" s="574"/>
      <c r="K1917" s="419"/>
      <c r="L1917" s="280"/>
      <c r="M1917"/>
      <c r="N1917" s="280"/>
      <c r="O1917"/>
      <c r="P1917" s="280"/>
      <c r="S1917"/>
      <c r="T1917"/>
    </row>
    <row r="1918" spans="1:20" x14ac:dyDescent="0.45">
      <c r="A1918" s="285"/>
      <c r="B1918" s="285"/>
      <c r="C1918" s="285"/>
      <c r="D1918" s="23"/>
      <c r="E1918"/>
      <c r="F1918"/>
      <c r="G1918"/>
      <c r="H1918" s="280"/>
      <c r="I1918"/>
      <c r="J1918" s="574"/>
      <c r="K1918" s="419"/>
      <c r="L1918" s="280"/>
      <c r="M1918"/>
      <c r="N1918" s="280"/>
      <c r="O1918"/>
      <c r="P1918" s="280"/>
      <c r="S1918"/>
      <c r="T1918"/>
    </row>
    <row r="1919" spans="1:20" x14ac:dyDescent="0.45">
      <c r="A1919" s="285"/>
      <c r="B1919" s="285"/>
      <c r="C1919" s="285"/>
      <c r="D1919" s="23"/>
      <c r="E1919"/>
      <c r="F1919"/>
      <c r="G1919"/>
      <c r="H1919" s="280"/>
      <c r="I1919"/>
      <c r="J1919" s="574"/>
      <c r="K1919" s="419"/>
      <c r="L1919" s="280"/>
      <c r="M1919"/>
      <c r="N1919" s="280"/>
      <c r="O1919"/>
      <c r="P1919" s="280"/>
      <c r="S1919"/>
      <c r="T1919"/>
    </row>
    <row r="1920" spans="1:20" x14ac:dyDescent="0.45">
      <c r="A1920" s="285"/>
      <c r="B1920" s="285"/>
      <c r="C1920" s="285"/>
      <c r="D1920" s="23"/>
      <c r="E1920"/>
      <c r="F1920"/>
      <c r="G1920"/>
      <c r="H1920" s="280"/>
      <c r="I1920"/>
      <c r="J1920" s="574"/>
      <c r="K1920" s="419"/>
      <c r="L1920" s="280"/>
      <c r="M1920"/>
      <c r="N1920" s="280"/>
      <c r="O1920"/>
      <c r="P1920" s="280"/>
      <c r="S1920"/>
      <c r="T1920"/>
    </row>
    <row r="1921" spans="1:20" x14ac:dyDescent="0.45">
      <c r="A1921" s="285"/>
      <c r="B1921" s="285"/>
      <c r="C1921" s="285"/>
      <c r="D1921" s="23"/>
      <c r="E1921"/>
      <c r="F1921"/>
      <c r="G1921"/>
      <c r="H1921" s="280"/>
      <c r="I1921"/>
      <c r="J1921" s="574"/>
      <c r="K1921" s="419"/>
      <c r="L1921" s="280"/>
      <c r="M1921"/>
      <c r="N1921" s="280"/>
      <c r="O1921"/>
      <c r="P1921" s="280"/>
      <c r="S1921"/>
      <c r="T1921"/>
    </row>
    <row r="1922" spans="1:20" x14ac:dyDescent="0.45">
      <c r="A1922" s="285"/>
      <c r="B1922" s="285"/>
      <c r="C1922" s="285"/>
      <c r="D1922" s="23"/>
      <c r="E1922"/>
      <c r="F1922"/>
      <c r="G1922"/>
      <c r="H1922" s="280"/>
      <c r="I1922"/>
      <c r="J1922" s="574"/>
      <c r="K1922" s="419"/>
      <c r="L1922" s="280"/>
      <c r="M1922"/>
      <c r="N1922" s="280"/>
      <c r="O1922"/>
      <c r="P1922" s="280"/>
      <c r="S1922"/>
      <c r="T1922"/>
    </row>
    <row r="1923" spans="1:20" x14ac:dyDescent="0.45">
      <c r="A1923" s="285"/>
      <c r="B1923" s="285"/>
      <c r="C1923" s="285"/>
      <c r="D1923" s="23"/>
      <c r="E1923"/>
      <c r="F1923"/>
      <c r="G1923"/>
      <c r="H1923" s="280"/>
      <c r="I1923"/>
      <c r="J1923" s="574"/>
      <c r="K1923" s="419"/>
      <c r="L1923" s="280"/>
      <c r="M1923"/>
      <c r="N1923" s="280"/>
      <c r="O1923"/>
      <c r="P1923" s="280"/>
      <c r="S1923"/>
      <c r="T1923"/>
    </row>
    <row r="1924" spans="1:20" x14ac:dyDescent="0.45">
      <c r="A1924" s="285"/>
      <c r="B1924" s="285"/>
      <c r="C1924" s="285"/>
      <c r="D1924" s="23"/>
      <c r="E1924"/>
      <c r="F1924"/>
      <c r="G1924"/>
      <c r="H1924" s="280"/>
      <c r="I1924"/>
      <c r="J1924" s="574"/>
      <c r="K1924" s="419"/>
      <c r="L1924" s="280"/>
      <c r="M1924"/>
      <c r="N1924" s="280"/>
      <c r="O1924"/>
      <c r="P1924" s="280"/>
      <c r="S1924"/>
      <c r="T1924"/>
    </row>
    <row r="1925" spans="1:20" x14ac:dyDescent="0.45">
      <c r="A1925" s="285"/>
      <c r="B1925" s="285"/>
      <c r="C1925" s="285"/>
      <c r="D1925" s="23"/>
      <c r="E1925"/>
      <c r="F1925"/>
      <c r="G1925"/>
      <c r="H1925" s="280"/>
      <c r="I1925"/>
      <c r="J1925" s="574"/>
      <c r="K1925" s="419"/>
      <c r="L1925" s="280"/>
      <c r="M1925"/>
      <c r="N1925" s="280"/>
      <c r="O1925"/>
      <c r="P1925" s="280"/>
      <c r="S1925"/>
      <c r="T1925"/>
    </row>
    <row r="1926" spans="1:20" x14ac:dyDescent="0.45">
      <c r="A1926" s="285"/>
      <c r="B1926" s="285"/>
      <c r="C1926" s="285"/>
      <c r="D1926" s="23"/>
      <c r="E1926"/>
      <c r="F1926"/>
      <c r="G1926"/>
      <c r="H1926" s="280"/>
      <c r="I1926"/>
      <c r="J1926" s="574"/>
      <c r="K1926" s="419"/>
      <c r="L1926" s="280"/>
      <c r="M1926"/>
      <c r="N1926" s="280"/>
      <c r="O1926"/>
      <c r="P1926" s="280"/>
      <c r="S1926"/>
      <c r="T1926"/>
    </row>
    <row r="1927" spans="1:20" x14ac:dyDescent="0.45">
      <c r="A1927" s="285"/>
      <c r="B1927" s="285"/>
      <c r="C1927" s="285"/>
      <c r="D1927" s="23"/>
      <c r="E1927"/>
      <c r="F1927"/>
      <c r="G1927"/>
      <c r="H1927" s="280"/>
      <c r="I1927"/>
      <c r="J1927" s="574"/>
      <c r="K1927" s="419"/>
      <c r="L1927" s="280"/>
      <c r="M1927"/>
      <c r="N1927" s="280"/>
      <c r="O1927"/>
      <c r="P1927" s="280"/>
      <c r="S1927"/>
      <c r="T1927"/>
    </row>
    <row r="1928" spans="1:20" x14ac:dyDescent="0.45">
      <c r="A1928" s="285"/>
      <c r="B1928" s="285"/>
      <c r="C1928" s="285"/>
      <c r="D1928" s="23"/>
      <c r="E1928"/>
      <c r="F1928"/>
      <c r="G1928"/>
      <c r="H1928" s="280"/>
      <c r="I1928"/>
      <c r="J1928" s="574"/>
      <c r="K1928" s="419"/>
      <c r="L1928" s="280"/>
      <c r="M1928"/>
      <c r="N1928" s="280"/>
      <c r="O1928"/>
      <c r="P1928" s="280"/>
      <c r="S1928"/>
      <c r="T1928"/>
    </row>
    <row r="1929" spans="1:20" x14ac:dyDescent="0.45">
      <c r="A1929" s="285"/>
      <c r="B1929" s="285"/>
      <c r="C1929" s="285"/>
      <c r="D1929" s="23"/>
      <c r="E1929"/>
      <c r="F1929"/>
      <c r="G1929"/>
      <c r="H1929" s="280"/>
      <c r="I1929"/>
      <c r="J1929" s="574"/>
      <c r="K1929" s="419"/>
      <c r="L1929" s="280"/>
      <c r="M1929"/>
      <c r="N1929" s="280"/>
      <c r="O1929"/>
      <c r="P1929" s="280"/>
      <c r="S1929"/>
      <c r="T1929"/>
    </row>
    <row r="1930" spans="1:20" x14ac:dyDescent="0.45">
      <c r="A1930" s="285"/>
      <c r="B1930" s="285"/>
      <c r="C1930" s="285"/>
      <c r="D1930" s="23"/>
      <c r="E1930"/>
      <c r="F1930"/>
      <c r="G1930"/>
      <c r="H1930" s="280"/>
      <c r="I1930"/>
      <c r="J1930" s="574"/>
      <c r="K1930" s="419"/>
      <c r="L1930" s="280"/>
      <c r="M1930"/>
      <c r="N1930" s="280"/>
      <c r="O1930"/>
      <c r="P1930" s="280"/>
      <c r="S1930"/>
      <c r="T1930"/>
    </row>
    <row r="1931" spans="1:20" x14ac:dyDescent="0.45">
      <c r="A1931" s="285"/>
      <c r="B1931" s="285"/>
      <c r="C1931" s="285"/>
      <c r="D1931" s="23"/>
      <c r="E1931"/>
      <c r="F1931"/>
      <c r="G1931"/>
      <c r="H1931" s="280"/>
      <c r="I1931"/>
      <c r="J1931" s="574"/>
      <c r="K1931" s="419"/>
      <c r="L1931" s="280"/>
      <c r="M1931"/>
      <c r="N1931" s="280"/>
      <c r="O1931"/>
      <c r="P1931" s="280"/>
      <c r="S1931"/>
      <c r="T1931"/>
    </row>
    <row r="1932" spans="1:20" x14ac:dyDescent="0.45">
      <c r="A1932" s="285"/>
      <c r="B1932" s="285"/>
      <c r="C1932" s="285"/>
      <c r="D1932" s="23"/>
      <c r="E1932"/>
      <c r="F1932"/>
      <c r="G1932"/>
      <c r="H1932" s="280"/>
      <c r="I1932"/>
      <c r="J1932" s="574"/>
      <c r="K1932" s="419"/>
      <c r="L1932" s="280"/>
      <c r="M1932"/>
      <c r="N1932" s="280"/>
      <c r="O1932"/>
      <c r="P1932" s="280"/>
      <c r="S1932"/>
      <c r="T1932"/>
    </row>
    <row r="1933" spans="1:20" x14ac:dyDescent="0.45">
      <c r="A1933" s="285"/>
      <c r="B1933" s="285"/>
      <c r="C1933" s="285"/>
      <c r="D1933" s="23"/>
      <c r="E1933"/>
      <c r="F1933"/>
      <c r="G1933"/>
      <c r="H1933" s="280"/>
      <c r="I1933"/>
      <c r="J1933" s="574"/>
      <c r="K1933" s="419"/>
      <c r="L1933" s="280"/>
      <c r="M1933"/>
      <c r="N1933" s="280"/>
      <c r="O1933"/>
      <c r="P1933" s="280"/>
      <c r="S1933"/>
      <c r="T1933"/>
    </row>
    <row r="1934" spans="1:20" x14ac:dyDescent="0.45">
      <c r="A1934" s="285"/>
      <c r="B1934" s="285"/>
      <c r="C1934" s="285"/>
      <c r="D1934" s="23"/>
      <c r="E1934"/>
      <c r="F1934"/>
      <c r="G1934"/>
      <c r="H1934" s="280"/>
      <c r="I1934"/>
      <c r="J1934" s="574"/>
      <c r="K1934" s="419"/>
      <c r="L1934" s="280"/>
      <c r="M1934"/>
      <c r="N1934" s="280"/>
      <c r="O1934"/>
      <c r="P1934" s="280"/>
      <c r="S1934"/>
      <c r="T1934"/>
    </row>
    <row r="1935" spans="1:20" x14ac:dyDescent="0.45">
      <c r="A1935" s="285"/>
      <c r="B1935" s="285"/>
      <c r="C1935" s="285"/>
      <c r="D1935" s="23"/>
      <c r="E1935"/>
      <c r="F1935"/>
      <c r="G1935"/>
      <c r="H1935" s="280"/>
      <c r="I1935"/>
      <c r="J1935" s="574"/>
      <c r="K1935" s="419"/>
      <c r="L1935" s="280"/>
      <c r="M1935"/>
      <c r="N1935" s="280"/>
      <c r="O1935"/>
      <c r="P1935" s="280"/>
      <c r="S1935"/>
      <c r="T1935"/>
    </row>
    <row r="1936" spans="1:20" x14ac:dyDescent="0.45">
      <c r="A1936" s="285"/>
      <c r="B1936" s="285"/>
      <c r="C1936" s="285"/>
      <c r="D1936" s="23"/>
      <c r="E1936"/>
      <c r="F1936"/>
      <c r="G1936"/>
      <c r="H1936" s="280"/>
      <c r="I1936"/>
      <c r="J1936" s="574"/>
      <c r="K1936" s="419"/>
      <c r="L1936" s="280"/>
      <c r="M1936"/>
      <c r="N1936" s="280"/>
      <c r="O1936"/>
      <c r="P1936" s="280"/>
      <c r="S1936"/>
      <c r="T1936"/>
    </row>
    <row r="1937" spans="1:20" x14ac:dyDescent="0.45">
      <c r="A1937" s="285"/>
      <c r="B1937" s="285"/>
      <c r="C1937" s="285"/>
      <c r="D1937" s="23"/>
      <c r="E1937"/>
      <c r="F1937"/>
      <c r="G1937"/>
      <c r="H1937" s="280"/>
      <c r="I1937"/>
      <c r="J1937" s="574"/>
      <c r="K1937" s="419"/>
      <c r="L1937" s="280"/>
      <c r="M1937"/>
      <c r="N1937" s="280"/>
      <c r="O1937"/>
      <c r="P1937" s="280"/>
      <c r="S1937"/>
      <c r="T1937"/>
    </row>
    <row r="1938" spans="1:20" x14ac:dyDescent="0.45">
      <c r="A1938" s="285"/>
      <c r="B1938" s="285"/>
      <c r="C1938" s="285"/>
      <c r="D1938" s="23"/>
      <c r="E1938"/>
      <c r="F1938"/>
      <c r="G1938"/>
      <c r="H1938" s="280"/>
      <c r="I1938"/>
      <c r="J1938" s="574"/>
      <c r="K1938" s="419"/>
      <c r="L1938" s="280"/>
      <c r="M1938"/>
      <c r="N1938" s="280"/>
      <c r="O1938"/>
      <c r="P1938" s="280"/>
      <c r="S1938"/>
      <c r="T1938"/>
    </row>
    <row r="1939" spans="1:20" x14ac:dyDescent="0.45">
      <c r="A1939" s="285"/>
      <c r="B1939" s="285"/>
      <c r="C1939" s="285"/>
      <c r="D1939" s="23"/>
      <c r="E1939"/>
      <c r="F1939"/>
      <c r="G1939"/>
      <c r="H1939" s="280"/>
      <c r="I1939"/>
      <c r="J1939" s="574"/>
      <c r="K1939" s="419"/>
      <c r="L1939" s="280"/>
      <c r="M1939"/>
      <c r="N1939" s="280"/>
      <c r="O1939"/>
      <c r="P1939" s="280"/>
      <c r="S1939"/>
      <c r="T1939"/>
    </row>
    <row r="1940" spans="1:20" x14ac:dyDescent="0.45">
      <c r="A1940" s="285"/>
      <c r="B1940" s="285"/>
      <c r="C1940" s="285"/>
      <c r="D1940" s="23"/>
      <c r="E1940"/>
      <c r="F1940"/>
      <c r="G1940"/>
      <c r="H1940" s="280"/>
      <c r="I1940"/>
      <c r="J1940" s="574"/>
      <c r="K1940" s="419"/>
      <c r="L1940" s="280"/>
      <c r="M1940"/>
      <c r="N1940" s="280"/>
      <c r="O1940"/>
      <c r="P1940" s="280"/>
      <c r="S1940"/>
      <c r="T1940"/>
    </row>
    <row r="1941" spans="1:20" x14ac:dyDescent="0.45">
      <c r="A1941" s="285"/>
      <c r="B1941" s="285"/>
      <c r="C1941" s="285"/>
      <c r="D1941" s="23"/>
      <c r="E1941"/>
      <c r="F1941"/>
      <c r="G1941"/>
      <c r="H1941" s="280"/>
      <c r="I1941"/>
      <c r="J1941" s="574"/>
      <c r="K1941" s="419"/>
      <c r="L1941" s="280"/>
      <c r="M1941"/>
      <c r="N1941" s="280"/>
      <c r="O1941"/>
      <c r="P1941" s="280"/>
      <c r="S1941"/>
      <c r="T1941"/>
    </row>
    <row r="1942" spans="1:20" x14ac:dyDescent="0.45">
      <c r="A1942" s="285"/>
      <c r="B1942" s="285"/>
      <c r="C1942" s="285"/>
      <c r="D1942" s="23"/>
      <c r="E1942"/>
      <c r="F1942"/>
      <c r="G1942"/>
      <c r="H1942" s="280"/>
      <c r="I1942"/>
      <c r="J1942" s="574"/>
      <c r="K1942" s="419"/>
      <c r="L1942" s="280"/>
      <c r="M1942"/>
      <c r="N1942" s="280"/>
      <c r="O1942"/>
      <c r="P1942" s="280"/>
      <c r="S1942"/>
      <c r="T1942"/>
    </row>
    <row r="1943" spans="1:20" x14ac:dyDescent="0.45">
      <c r="A1943" s="285"/>
      <c r="B1943" s="285"/>
      <c r="C1943" s="285"/>
      <c r="D1943" s="23"/>
      <c r="E1943"/>
      <c r="F1943"/>
      <c r="G1943"/>
      <c r="H1943" s="280"/>
      <c r="I1943"/>
      <c r="J1943" s="574"/>
      <c r="K1943" s="419"/>
      <c r="L1943" s="280"/>
      <c r="M1943"/>
      <c r="N1943" s="280"/>
      <c r="O1943"/>
      <c r="P1943" s="280"/>
      <c r="S1943"/>
      <c r="T1943"/>
    </row>
    <row r="1944" spans="1:20" x14ac:dyDescent="0.45">
      <c r="A1944" s="285"/>
      <c r="B1944" s="285"/>
      <c r="C1944" s="285"/>
      <c r="D1944" s="23"/>
      <c r="E1944"/>
      <c r="F1944"/>
      <c r="G1944"/>
      <c r="H1944" s="280"/>
      <c r="I1944"/>
      <c r="J1944" s="574"/>
      <c r="K1944" s="419"/>
      <c r="L1944" s="280"/>
      <c r="M1944"/>
      <c r="N1944" s="280"/>
      <c r="O1944"/>
      <c r="P1944" s="280"/>
      <c r="S1944"/>
      <c r="T1944"/>
    </row>
    <row r="1945" spans="1:20" x14ac:dyDescent="0.45">
      <c r="A1945" s="285"/>
      <c r="B1945" s="285"/>
      <c r="C1945" s="285"/>
      <c r="D1945" s="23"/>
      <c r="E1945"/>
      <c r="F1945"/>
      <c r="G1945"/>
      <c r="H1945" s="280"/>
      <c r="I1945"/>
      <c r="J1945" s="574"/>
      <c r="K1945" s="419"/>
      <c r="L1945" s="280"/>
      <c r="M1945"/>
      <c r="N1945" s="280"/>
      <c r="O1945"/>
      <c r="P1945" s="280"/>
      <c r="S1945"/>
      <c r="T1945"/>
    </row>
    <row r="1946" spans="1:20" x14ac:dyDescent="0.45">
      <c r="A1946" s="285"/>
      <c r="B1946" s="285"/>
      <c r="C1946" s="285"/>
      <c r="D1946" s="23"/>
      <c r="E1946"/>
      <c r="F1946"/>
      <c r="G1946"/>
      <c r="H1946" s="280"/>
      <c r="I1946"/>
      <c r="J1946" s="574"/>
      <c r="K1946" s="419"/>
      <c r="L1946" s="280"/>
      <c r="M1946"/>
      <c r="N1946" s="280"/>
      <c r="O1946"/>
      <c r="P1946" s="280"/>
      <c r="S1946"/>
      <c r="T1946"/>
    </row>
    <row r="1947" spans="1:20" x14ac:dyDescent="0.45">
      <c r="A1947" s="285"/>
      <c r="B1947" s="285"/>
      <c r="C1947" s="285"/>
      <c r="D1947" s="23"/>
      <c r="E1947"/>
      <c r="F1947"/>
      <c r="G1947"/>
      <c r="H1947" s="280"/>
      <c r="I1947"/>
      <c r="J1947" s="574"/>
      <c r="K1947" s="419"/>
      <c r="L1947" s="280"/>
      <c r="M1947"/>
      <c r="N1947" s="280"/>
      <c r="O1947"/>
      <c r="P1947" s="280"/>
      <c r="S1947"/>
      <c r="T1947"/>
    </row>
    <row r="1948" spans="1:20" x14ac:dyDescent="0.45">
      <c r="A1948" s="285"/>
      <c r="B1948" s="285"/>
      <c r="C1948" s="285"/>
      <c r="D1948" s="23"/>
      <c r="E1948"/>
      <c r="F1948"/>
      <c r="G1948"/>
      <c r="H1948" s="280"/>
      <c r="I1948"/>
      <c r="J1948" s="574"/>
      <c r="K1948" s="419"/>
      <c r="L1948" s="280"/>
      <c r="M1948"/>
      <c r="N1948" s="280"/>
      <c r="O1948"/>
      <c r="P1948" s="280"/>
      <c r="S1948"/>
      <c r="T1948"/>
    </row>
    <row r="1949" spans="1:20" x14ac:dyDescent="0.45">
      <c r="A1949" s="285"/>
      <c r="B1949" s="285"/>
      <c r="C1949" s="285"/>
      <c r="D1949" s="23"/>
      <c r="E1949"/>
      <c r="F1949"/>
      <c r="G1949"/>
      <c r="H1949" s="280"/>
      <c r="I1949"/>
      <c r="J1949" s="574"/>
      <c r="K1949" s="419"/>
      <c r="L1949" s="280"/>
      <c r="M1949"/>
      <c r="N1949" s="280"/>
      <c r="O1949"/>
      <c r="P1949" s="280"/>
      <c r="S1949"/>
      <c r="T1949"/>
    </row>
    <row r="1950" spans="1:20" x14ac:dyDescent="0.45">
      <c r="A1950" s="285"/>
      <c r="B1950" s="285"/>
      <c r="C1950" s="285"/>
      <c r="D1950" s="23"/>
      <c r="E1950"/>
      <c r="F1950"/>
      <c r="G1950"/>
      <c r="H1950" s="280"/>
      <c r="I1950"/>
      <c r="J1950" s="574"/>
      <c r="K1950" s="419"/>
      <c r="L1950" s="280"/>
      <c r="M1950"/>
      <c r="N1950" s="280"/>
      <c r="O1950"/>
      <c r="P1950" s="280"/>
      <c r="S1950"/>
      <c r="T1950"/>
    </row>
    <row r="1951" spans="1:20" x14ac:dyDescent="0.45">
      <c r="A1951" s="285"/>
      <c r="B1951" s="285"/>
      <c r="C1951" s="285"/>
      <c r="D1951" s="23"/>
      <c r="E1951"/>
      <c r="F1951"/>
      <c r="G1951"/>
      <c r="H1951" s="280"/>
      <c r="I1951"/>
      <c r="J1951" s="574"/>
      <c r="K1951" s="419"/>
      <c r="L1951" s="280"/>
      <c r="M1951"/>
      <c r="N1951" s="280"/>
      <c r="O1951"/>
      <c r="P1951" s="280"/>
      <c r="S1951"/>
      <c r="T1951"/>
    </row>
    <row r="1952" spans="1:20" x14ac:dyDescent="0.45">
      <c r="A1952" s="285"/>
      <c r="B1952" s="285"/>
      <c r="C1952" s="285"/>
      <c r="D1952" s="23"/>
      <c r="E1952"/>
      <c r="F1952"/>
      <c r="G1952"/>
      <c r="H1952" s="280"/>
      <c r="I1952"/>
      <c r="J1952" s="574"/>
      <c r="K1952" s="419"/>
      <c r="L1952" s="280"/>
      <c r="M1952"/>
      <c r="N1952" s="280"/>
      <c r="O1952"/>
      <c r="P1952" s="280"/>
      <c r="S1952"/>
      <c r="T1952"/>
    </row>
    <row r="1953" spans="1:20" x14ac:dyDescent="0.45">
      <c r="A1953" s="285"/>
      <c r="B1953" s="285"/>
      <c r="C1953" s="285"/>
      <c r="D1953" s="23"/>
      <c r="E1953"/>
      <c r="F1953"/>
      <c r="G1953"/>
      <c r="H1953" s="280"/>
      <c r="I1953"/>
      <c r="J1953" s="574"/>
      <c r="K1953" s="419"/>
      <c r="L1953" s="280"/>
      <c r="M1953"/>
      <c r="N1953" s="280"/>
      <c r="O1953"/>
      <c r="P1953" s="280"/>
      <c r="S1953"/>
      <c r="T1953"/>
    </row>
    <row r="1954" spans="1:20" x14ac:dyDescent="0.45">
      <c r="A1954" s="285"/>
      <c r="B1954" s="285"/>
      <c r="C1954" s="285"/>
      <c r="D1954" s="23"/>
      <c r="E1954"/>
      <c r="F1954"/>
      <c r="G1954"/>
      <c r="H1954" s="280"/>
      <c r="I1954"/>
      <c r="J1954" s="574"/>
      <c r="K1954" s="419"/>
      <c r="L1954" s="280"/>
      <c r="M1954"/>
      <c r="N1954" s="280"/>
      <c r="O1954"/>
      <c r="P1954" s="280"/>
      <c r="S1954"/>
      <c r="T1954"/>
    </row>
    <row r="1955" spans="1:20" x14ac:dyDescent="0.45">
      <c r="A1955" s="285"/>
      <c r="B1955" s="285"/>
      <c r="C1955" s="285"/>
      <c r="D1955" s="23"/>
      <c r="E1955"/>
      <c r="F1955"/>
      <c r="G1955"/>
      <c r="H1955" s="280"/>
      <c r="I1955"/>
      <c r="J1955" s="574"/>
      <c r="K1955" s="419"/>
      <c r="L1955" s="280"/>
      <c r="M1955"/>
      <c r="N1955" s="280"/>
      <c r="O1955"/>
      <c r="P1955" s="280"/>
      <c r="S1955"/>
      <c r="T1955"/>
    </row>
    <row r="1956" spans="1:20" x14ac:dyDescent="0.45">
      <c r="A1956" s="285"/>
      <c r="B1956" s="285"/>
      <c r="C1956" s="285"/>
      <c r="D1956" s="23"/>
      <c r="E1956"/>
      <c r="F1956"/>
      <c r="G1956"/>
      <c r="H1956" s="280"/>
      <c r="I1956"/>
      <c r="J1956" s="574"/>
      <c r="K1956" s="419"/>
      <c r="L1956" s="280"/>
      <c r="M1956"/>
      <c r="N1956" s="280"/>
      <c r="O1956"/>
      <c r="P1956" s="280"/>
      <c r="S1956"/>
      <c r="T1956"/>
    </row>
    <row r="1957" spans="1:20" x14ac:dyDescent="0.45">
      <c r="A1957" s="285"/>
      <c r="B1957" s="285"/>
      <c r="C1957" s="285"/>
      <c r="D1957" s="23"/>
      <c r="E1957"/>
      <c r="F1957"/>
      <c r="G1957"/>
      <c r="H1957" s="280"/>
      <c r="I1957"/>
      <c r="J1957" s="574"/>
      <c r="K1957" s="419"/>
      <c r="L1957" s="280"/>
      <c r="M1957"/>
      <c r="N1957" s="280"/>
      <c r="O1957"/>
      <c r="P1957" s="280"/>
      <c r="S1957"/>
      <c r="T1957"/>
    </row>
    <row r="1958" spans="1:20" x14ac:dyDescent="0.45">
      <c r="A1958" s="285"/>
      <c r="B1958" s="285"/>
      <c r="C1958" s="285"/>
      <c r="D1958" s="23"/>
      <c r="E1958"/>
      <c r="F1958"/>
      <c r="G1958"/>
      <c r="H1958" s="280"/>
      <c r="I1958"/>
      <c r="J1958" s="574"/>
      <c r="K1958" s="419"/>
      <c r="L1958" s="280"/>
      <c r="M1958"/>
      <c r="N1958" s="280"/>
      <c r="O1958"/>
      <c r="P1958" s="280"/>
      <c r="S1958"/>
      <c r="T1958"/>
    </row>
    <row r="1959" spans="1:20" x14ac:dyDescent="0.45">
      <c r="A1959" s="285"/>
      <c r="B1959" s="285"/>
      <c r="C1959" s="285"/>
      <c r="D1959" s="23"/>
      <c r="E1959"/>
      <c r="F1959"/>
      <c r="G1959"/>
      <c r="H1959" s="280"/>
      <c r="I1959"/>
      <c r="J1959" s="574"/>
      <c r="K1959" s="419"/>
      <c r="L1959" s="280"/>
      <c r="M1959"/>
      <c r="N1959" s="280"/>
      <c r="O1959"/>
      <c r="P1959" s="280"/>
      <c r="S1959"/>
      <c r="T1959"/>
    </row>
    <row r="1960" spans="1:20" x14ac:dyDescent="0.45">
      <c r="A1960" s="285"/>
      <c r="B1960" s="285"/>
      <c r="C1960" s="285"/>
      <c r="D1960" s="23"/>
      <c r="E1960"/>
      <c r="F1960"/>
      <c r="G1960"/>
      <c r="H1960" s="280"/>
      <c r="I1960"/>
      <c r="J1960" s="574"/>
      <c r="K1960" s="419"/>
      <c r="L1960" s="280"/>
      <c r="M1960"/>
      <c r="N1960" s="280"/>
      <c r="O1960"/>
      <c r="P1960" s="280"/>
      <c r="S1960"/>
      <c r="T1960"/>
    </row>
    <row r="1961" spans="1:20" x14ac:dyDescent="0.45">
      <c r="A1961" s="285"/>
      <c r="B1961" s="285"/>
      <c r="C1961" s="285"/>
      <c r="D1961" s="23"/>
      <c r="E1961"/>
      <c r="F1961"/>
      <c r="G1961"/>
      <c r="H1961" s="280"/>
      <c r="I1961"/>
      <c r="J1961" s="574"/>
      <c r="K1961" s="419"/>
      <c r="L1961" s="280"/>
      <c r="M1961"/>
      <c r="N1961" s="280"/>
      <c r="O1961"/>
      <c r="P1961" s="280"/>
      <c r="S1961"/>
      <c r="T1961"/>
    </row>
    <row r="1962" spans="1:20" x14ac:dyDescent="0.45">
      <c r="A1962" s="285"/>
      <c r="B1962" s="285"/>
      <c r="C1962" s="285"/>
      <c r="D1962" s="23"/>
      <c r="E1962"/>
      <c r="F1962"/>
      <c r="G1962"/>
      <c r="H1962" s="280"/>
      <c r="I1962"/>
      <c r="J1962" s="574"/>
      <c r="K1962" s="419"/>
      <c r="L1962" s="280"/>
      <c r="M1962"/>
      <c r="N1962" s="280"/>
      <c r="O1962"/>
      <c r="P1962" s="280"/>
      <c r="S1962"/>
      <c r="T1962"/>
    </row>
    <row r="1963" spans="1:20" x14ac:dyDescent="0.45">
      <c r="A1963" s="285"/>
      <c r="B1963" s="285"/>
      <c r="C1963" s="285"/>
      <c r="D1963" s="23"/>
      <c r="E1963"/>
      <c r="F1963"/>
      <c r="G1963"/>
      <c r="H1963" s="280"/>
      <c r="I1963"/>
      <c r="J1963" s="574"/>
      <c r="K1963" s="419"/>
      <c r="L1963" s="280"/>
      <c r="M1963"/>
      <c r="N1963" s="280"/>
      <c r="O1963"/>
      <c r="P1963" s="280"/>
      <c r="S1963"/>
      <c r="T1963"/>
    </row>
    <row r="1964" spans="1:20" x14ac:dyDescent="0.45">
      <c r="A1964" s="285"/>
      <c r="B1964" s="285"/>
      <c r="C1964" s="285"/>
      <c r="D1964" s="23"/>
      <c r="E1964"/>
      <c r="F1964"/>
      <c r="G1964"/>
      <c r="H1964" s="280"/>
      <c r="I1964"/>
      <c r="J1964" s="574"/>
      <c r="K1964" s="419"/>
      <c r="L1964" s="280"/>
      <c r="M1964"/>
      <c r="N1964" s="280"/>
      <c r="O1964"/>
      <c r="P1964" s="280"/>
      <c r="S1964"/>
      <c r="T1964"/>
    </row>
    <row r="1965" spans="1:20" x14ac:dyDescent="0.45">
      <c r="A1965" s="285"/>
      <c r="B1965" s="285"/>
      <c r="C1965" s="285"/>
      <c r="D1965" s="23"/>
      <c r="E1965"/>
      <c r="F1965"/>
      <c r="G1965"/>
      <c r="H1965" s="280"/>
      <c r="I1965"/>
      <c r="J1965" s="574"/>
      <c r="K1965" s="419"/>
      <c r="L1965" s="280"/>
      <c r="M1965"/>
      <c r="N1965" s="280"/>
      <c r="O1965"/>
      <c r="P1965" s="280"/>
      <c r="S1965"/>
      <c r="T1965"/>
    </row>
    <row r="1966" spans="1:20" x14ac:dyDescent="0.45">
      <c r="A1966" s="285"/>
      <c r="B1966" s="285"/>
      <c r="C1966" s="285"/>
      <c r="D1966" s="23"/>
      <c r="E1966"/>
      <c r="F1966"/>
      <c r="G1966"/>
      <c r="H1966" s="280"/>
      <c r="I1966"/>
      <c r="J1966" s="574"/>
      <c r="K1966" s="419"/>
      <c r="L1966" s="280"/>
      <c r="M1966"/>
      <c r="N1966" s="280"/>
      <c r="O1966"/>
      <c r="P1966" s="280"/>
      <c r="S1966"/>
      <c r="T1966"/>
    </row>
    <row r="1967" spans="1:20" x14ac:dyDescent="0.45">
      <c r="A1967" s="285"/>
      <c r="B1967" s="285"/>
      <c r="C1967" s="285"/>
      <c r="D1967" s="23"/>
      <c r="E1967"/>
      <c r="F1967"/>
      <c r="G1967"/>
      <c r="H1967" s="280"/>
      <c r="I1967"/>
      <c r="J1967" s="574"/>
      <c r="K1967" s="419"/>
      <c r="L1967" s="280"/>
      <c r="M1967"/>
      <c r="N1967" s="280"/>
      <c r="O1967"/>
      <c r="P1967" s="280"/>
      <c r="S1967"/>
      <c r="T1967"/>
    </row>
    <row r="1968" spans="1:20" x14ac:dyDescent="0.45">
      <c r="A1968" s="285"/>
      <c r="B1968" s="285"/>
      <c r="C1968" s="285"/>
      <c r="D1968" s="23"/>
      <c r="E1968"/>
      <c r="F1968"/>
      <c r="G1968"/>
      <c r="H1968" s="280"/>
      <c r="I1968"/>
      <c r="J1968" s="574"/>
      <c r="K1968" s="419"/>
      <c r="L1968" s="280"/>
      <c r="M1968"/>
      <c r="N1968" s="280"/>
      <c r="O1968"/>
      <c r="P1968" s="280"/>
      <c r="S1968"/>
      <c r="T1968"/>
    </row>
    <row r="1969" spans="1:20" x14ac:dyDescent="0.45">
      <c r="A1969" s="285"/>
      <c r="B1969" s="285"/>
      <c r="C1969" s="285"/>
      <c r="D1969" s="23"/>
      <c r="E1969"/>
      <c r="F1969"/>
      <c r="G1969"/>
      <c r="H1969" s="280"/>
      <c r="I1969"/>
      <c r="J1969" s="574"/>
      <c r="K1969" s="419"/>
      <c r="L1969" s="280"/>
      <c r="M1969"/>
      <c r="N1969" s="280"/>
      <c r="O1969"/>
      <c r="P1969" s="280"/>
      <c r="S1969"/>
      <c r="T1969"/>
    </row>
    <row r="1970" spans="1:20" x14ac:dyDescent="0.45">
      <c r="A1970" s="285"/>
      <c r="B1970" s="285"/>
      <c r="C1970" s="285"/>
      <c r="D1970" s="23"/>
      <c r="E1970"/>
      <c r="F1970"/>
      <c r="G1970"/>
      <c r="H1970" s="280"/>
      <c r="I1970"/>
      <c r="J1970" s="574"/>
      <c r="K1970" s="419"/>
      <c r="L1970" s="280"/>
      <c r="M1970"/>
      <c r="N1970" s="280"/>
      <c r="O1970"/>
      <c r="P1970" s="280"/>
      <c r="S1970"/>
      <c r="T1970"/>
    </row>
    <row r="1971" spans="1:20" x14ac:dyDescent="0.45">
      <c r="A1971" s="285"/>
      <c r="B1971" s="285"/>
      <c r="C1971" s="285"/>
      <c r="D1971" s="23"/>
      <c r="E1971"/>
      <c r="F1971"/>
      <c r="G1971"/>
      <c r="H1971" s="280"/>
      <c r="I1971"/>
      <c r="J1971" s="574"/>
      <c r="K1971" s="419"/>
      <c r="L1971" s="280"/>
      <c r="M1971"/>
      <c r="N1971" s="280"/>
      <c r="O1971"/>
      <c r="P1971" s="280"/>
      <c r="S1971"/>
      <c r="T1971"/>
    </row>
    <row r="1972" spans="1:20" x14ac:dyDescent="0.45">
      <c r="A1972" s="285"/>
      <c r="B1972" s="285"/>
      <c r="C1972" s="285"/>
      <c r="D1972" s="23"/>
      <c r="E1972"/>
      <c r="F1972"/>
      <c r="G1972"/>
      <c r="H1972" s="280"/>
      <c r="I1972"/>
      <c r="J1972" s="574"/>
      <c r="K1972" s="419"/>
      <c r="L1972" s="280"/>
      <c r="M1972"/>
      <c r="N1972" s="280"/>
      <c r="O1972"/>
      <c r="P1972" s="280"/>
      <c r="S1972"/>
      <c r="T1972"/>
    </row>
    <row r="1973" spans="1:20" x14ac:dyDescent="0.45">
      <c r="A1973" s="285"/>
      <c r="B1973" s="285"/>
      <c r="C1973" s="285"/>
      <c r="D1973" s="23"/>
      <c r="E1973"/>
      <c r="F1973"/>
      <c r="G1973"/>
      <c r="H1973" s="280"/>
      <c r="I1973"/>
      <c r="J1973" s="574"/>
      <c r="K1973" s="419"/>
      <c r="L1973" s="280"/>
      <c r="M1973"/>
      <c r="N1973" s="280"/>
      <c r="O1973"/>
      <c r="P1973" s="280"/>
      <c r="S1973"/>
      <c r="T1973"/>
    </row>
    <row r="1974" spans="1:20" x14ac:dyDescent="0.45">
      <c r="A1974" s="285"/>
      <c r="B1974" s="285"/>
      <c r="C1974" s="285"/>
      <c r="D1974" s="23"/>
      <c r="E1974"/>
      <c r="F1974"/>
      <c r="G1974"/>
      <c r="H1974" s="280"/>
      <c r="I1974"/>
      <c r="J1974" s="574"/>
      <c r="K1974" s="419"/>
      <c r="L1974" s="280"/>
      <c r="M1974"/>
      <c r="N1974" s="280"/>
      <c r="O1974"/>
      <c r="P1974" s="280"/>
      <c r="S1974"/>
      <c r="T1974"/>
    </row>
    <row r="1975" spans="1:20" x14ac:dyDescent="0.45">
      <c r="A1975" s="285"/>
      <c r="B1975" s="285"/>
      <c r="C1975" s="285"/>
      <c r="D1975" s="23"/>
      <c r="E1975"/>
      <c r="F1975"/>
      <c r="G1975"/>
      <c r="H1975" s="280"/>
      <c r="I1975"/>
      <c r="J1975" s="574"/>
      <c r="K1975" s="419"/>
      <c r="L1975" s="280"/>
      <c r="M1975"/>
      <c r="N1975" s="280"/>
      <c r="O1975"/>
      <c r="P1975" s="280"/>
      <c r="S1975"/>
      <c r="T1975"/>
    </row>
    <row r="1976" spans="1:20" x14ac:dyDescent="0.45">
      <c r="A1976" s="285"/>
      <c r="B1976" s="285"/>
      <c r="C1976" s="285"/>
      <c r="D1976" s="23"/>
      <c r="E1976"/>
      <c r="F1976"/>
      <c r="G1976"/>
      <c r="H1976" s="280"/>
      <c r="I1976"/>
      <c r="J1976" s="574"/>
      <c r="K1976" s="419"/>
      <c r="L1976" s="280"/>
      <c r="M1976"/>
      <c r="N1976" s="280"/>
      <c r="O1976"/>
      <c r="P1976" s="280"/>
      <c r="S1976"/>
      <c r="T1976"/>
    </row>
    <row r="1977" spans="1:20" x14ac:dyDescent="0.45">
      <c r="A1977" s="285"/>
      <c r="B1977" s="285"/>
      <c r="C1977" s="285"/>
      <c r="D1977" s="23"/>
      <c r="E1977"/>
      <c r="F1977"/>
      <c r="G1977"/>
      <c r="H1977" s="280"/>
      <c r="I1977"/>
      <c r="J1977" s="574"/>
      <c r="K1977" s="419"/>
      <c r="L1977" s="280"/>
      <c r="M1977"/>
      <c r="N1977" s="280"/>
      <c r="O1977"/>
      <c r="P1977" s="280"/>
      <c r="S1977"/>
      <c r="T1977"/>
    </row>
    <row r="1978" spans="1:20" x14ac:dyDescent="0.45">
      <c r="A1978" s="285"/>
      <c r="B1978" s="285"/>
      <c r="C1978" s="285"/>
      <c r="D1978" s="23"/>
      <c r="E1978"/>
      <c r="F1978"/>
      <c r="G1978"/>
      <c r="H1978" s="280"/>
      <c r="I1978"/>
      <c r="J1978" s="574"/>
      <c r="K1978" s="419"/>
      <c r="L1978" s="280"/>
      <c r="M1978"/>
      <c r="N1978" s="280"/>
      <c r="O1978"/>
      <c r="P1978" s="280"/>
      <c r="S1978"/>
      <c r="T1978"/>
    </row>
    <row r="1979" spans="1:20" x14ac:dyDescent="0.45">
      <c r="A1979" s="285"/>
      <c r="B1979" s="285"/>
      <c r="C1979" s="285"/>
      <c r="D1979" s="23"/>
      <c r="E1979"/>
      <c r="F1979"/>
      <c r="G1979"/>
      <c r="H1979" s="280"/>
      <c r="I1979"/>
      <c r="J1979" s="574"/>
      <c r="K1979" s="419"/>
      <c r="L1979" s="280"/>
      <c r="M1979"/>
      <c r="N1979" s="280"/>
      <c r="O1979"/>
      <c r="P1979" s="280"/>
      <c r="S1979"/>
      <c r="T1979"/>
    </row>
    <row r="1980" spans="1:20" x14ac:dyDescent="0.45">
      <c r="A1980" s="285"/>
      <c r="B1980" s="285"/>
      <c r="C1980" s="285"/>
      <c r="D1980" s="23"/>
      <c r="E1980"/>
      <c r="F1980"/>
      <c r="G1980"/>
      <c r="H1980" s="280"/>
      <c r="I1980"/>
      <c r="J1980" s="574"/>
      <c r="K1980" s="419"/>
      <c r="L1980" s="280"/>
      <c r="M1980"/>
      <c r="N1980" s="280"/>
      <c r="O1980"/>
      <c r="P1980" s="280"/>
      <c r="S1980"/>
      <c r="T1980"/>
    </row>
    <row r="1981" spans="1:20" x14ac:dyDescent="0.45">
      <c r="A1981" s="285"/>
      <c r="B1981" s="285"/>
      <c r="C1981" s="285"/>
      <c r="D1981" s="23"/>
      <c r="E1981"/>
      <c r="F1981"/>
      <c r="G1981"/>
      <c r="H1981" s="280"/>
      <c r="I1981"/>
      <c r="J1981" s="574"/>
      <c r="K1981" s="419"/>
      <c r="L1981" s="280"/>
      <c r="M1981"/>
      <c r="N1981" s="280"/>
      <c r="O1981"/>
      <c r="P1981" s="280"/>
      <c r="S1981"/>
      <c r="T1981"/>
    </row>
    <row r="1982" spans="1:20" x14ac:dyDescent="0.45">
      <c r="A1982" s="285"/>
      <c r="B1982" s="285"/>
      <c r="C1982" s="285"/>
      <c r="D1982" s="23"/>
      <c r="E1982"/>
      <c r="F1982"/>
      <c r="G1982"/>
      <c r="H1982" s="280"/>
      <c r="I1982"/>
      <c r="J1982" s="574"/>
      <c r="K1982" s="419"/>
      <c r="L1982" s="280"/>
      <c r="M1982"/>
      <c r="N1982" s="280"/>
      <c r="O1982"/>
      <c r="P1982" s="280"/>
      <c r="S1982"/>
      <c r="T1982"/>
    </row>
    <row r="1983" spans="1:20" x14ac:dyDescent="0.45">
      <c r="A1983" s="285"/>
      <c r="B1983" s="285"/>
      <c r="C1983" s="285"/>
      <c r="D1983" s="23"/>
      <c r="E1983"/>
      <c r="F1983"/>
      <c r="G1983"/>
      <c r="H1983" s="280"/>
      <c r="I1983"/>
      <c r="J1983" s="574"/>
      <c r="K1983" s="419"/>
      <c r="L1983" s="280"/>
      <c r="M1983"/>
      <c r="N1983" s="280"/>
      <c r="O1983"/>
      <c r="P1983" s="280"/>
      <c r="S1983"/>
      <c r="T1983"/>
    </row>
    <row r="1984" spans="1:20" x14ac:dyDescent="0.45">
      <c r="A1984" s="285"/>
      <c r="B1984" s="285"/>
      <c r="C1984" s="285"/>
      <c r="D1984" s="23"/>
      <c r="E1984"/>
      <c r="F1984"/>
      <c r="G1984"/>
      <c r="H1984" s="280"/>
      <c r="I1984"/>
      <c r="J1984" s="574"/>
      <c r="K1984" s="419"/>
      <c r="L1984" s="280"/>
      <c r="M1984"/>
      <c r="N1984" s="280"/>
      <c r="O1984"/>
      <c r="P1984" s="280"/>
      <c r="S1984"/>
      <c r="T1984"/>
    </row>
    <row r="1985" spans="1:20" x14ac:dyDescent="0.45">
      <c r="A1985" s="285"/>
      <c r="B1985" s="285"/>
      <c r="C1985" s="285"/>
      <c r="D1985" s="23"/>
      <c r="E1985"/>
      <c r="F1985"/>
      <c r="G1985"/>
      <c r="H1985" s="280"/>
      <c r="I1985"/>
      <c r="J1985" s="574"/>
      <c r="K1985" s="419"/>
      <c r="L1985" s="280"/>
      <c r="M1985"/>
      <c r="N1985" s="280"/>
      <c r="O1985"/>
      <c r="P1985" s="280"/>
      <c r="S1985"/>
      <c r="T1985"/>
    </row>
    <row r="1986" spans="1:20" x14ac:dyDescent="0.45">
      <c r="A1986" s="285"/>
      <c r="B1986" s="285"/>
      <c r="C1986" s="285"/>
      <c r="D1986" s="23"/>
      <c r="E1986"/>
      <c r="F1986"/>
      <c r="G1986"/>
      <c r="H1986" s="280"/>
      <c r="I1986"/>
      <c r="J1986" s="574"/>
      <c r="K1986" s="419"/>
      <c r="L1986" s="280"/>
      <c r="M1986"/>
      <c r="N1986" s="280"/>
      <c r="O1986"/>
      <c r="P1986" s="280"/>
      <c r="S1986"/>
      <c r="T1986"/>
    </row>
    <row r="1987" spans="1:20" x14ac:dyDescent="0.45">
      <c r="A1987" s="285"/>
      <c r="B1987" s="285"/>
      <c r="C1987" s="285"/>
      <c r="D1987" s="23"/>
      <c r="E1987"/>
      <c r="F1987"/>
      <c r="G1987"/>
      <c r="H1987" s="280"/>
      <c r="I1987"/>
      <c r="J1987" s="574"/>
      <c r="K1987" s="419"/>
      <c r="L1987" s="280"/>
      <c r="M1987"/>
      <c r="N1987" s="280"/>
      <c r="O1987"/>
      <c r="P1987" s="280"/>
      <c r="S1987"/>
      <c r="T1987"/>
    </row>
    <row r="1988" spans="1:20" x14ac:dyDescent="0.45">
      <c r="A1988" s="285"/>
      <c r="B1988" s="285"/>
      <c r="C1988" s="285"/>
      <c r="D1988" s="23"/>
      <c r="E1988"/>
      <c r="F1988"/>
      <c r="G1988"/>
      <c r="H1988" s="280"/>
      <c r="I1988"/>
      <c r="J1988" s="574"/>
      <c r="K1988" s="419"/>
      <c r="L1988" s="280"/>
      <c r="M1988"/>
      <c r="N1988" s="280"/>
      <c r="O1988"/>
      <c r="P1988" s="280"/>
      <c r="S1988"/>
      <c r="T1988"/>
    </row>
    <row r="1989" spans="1:20" x14ac:dyDescent="0.45">
      <c r="A1989" s="285"/>
      <c r="B1989" s="285"/>
      <c r="C1989" s="285"/>
      <c r="D1989" s="23"/>
      <c r="E1989"/>
      <c r="F1989"/>
      <c r="G1989"/>
      <c r="H1989" s="280"/>
      <c r="I1989"/>
      <c r="J1989" s="574"/>
      <c r="K1989" s="419"/>
      <c r="L1989" s="280"/>
      <c r="M1989"/>
      <c r="N1989" s="280"/>
      <c r="O1989"/>
      <c r="P1989" s="280"/>
      <c r="S1989"/>
      <c r="T1989"/>
    </row>
    <row r="1990" spans="1:20" x14ac:dyDescent="0.45">
      <c r="A1990" s="285"/>
      <c r="B1990" s="285"/>
      <c r="C1990" s="285"/>
      <c r="D1990" s="23"/>
      <c r="E1990"/>
      <c r="F1990"/>
      <c r="G1990"/>
      <c r="H1990" s="280"/>
      <c r="I1990"/>
      <c r="J1990" s="574"/>
      <c r="K1990" s="419"/>
      <c r="L1990" s="280"/>
      <c r="M1990"/>
      <c r="N1990" s="280"/>
      <c r="O1990"/>
      <c r="P1990" s="280"/>
      <c r="S1990"/>
      <c r="T1990"/>
    </row>
    <row r="1991" spans="1:20" x14ac:dyDescent="0.45">
      <c r="A1991" s="285"/>
      <c r="B1991" s="285"/>
      <c r="C1991" s="285"/>
      <c r="D1991" s="23"/>
      <c r="E1991"/>
      <c r="F1991"/>
      <c r="G1991"/>
      <c r="H1991" s="280"/>
      <c r="I1991"/>
      <c r="J1991" s="574"/>
      <c r="K1991" s="419"/>
      <c r="L1991" s="280"/>
      <c r="M1991"/>
      <c r="N1991" s="280"/>
      <c r="O1991"/>
      <c r="P1991" s="280"/>
      <c r="S1991"/>
      <c r="T1991"/>
    </row>
    <row r="1992" spans="1:20" x14ac:dyDescent="0.45">
      <c r="A1992" s="285"/>
      <c r="B1992" s="285"/>
      <c r="C1992" s="285"/>
      <c r="D1992" s="23"/>
      <c r="E1992"/>
      <c r="F1992"/>
      <c r="G1992"/>
      <c r="H1992" s="280"/>
      <c r="I1992"/>
      <c r="J1992" s="574"/>
      <c r="K1992" s="419"/>
      <c r="L1992" s="280"/>
      <c r="M1992"/>
      <c r="N1992" s="280"/>
      <c r="O1992"/>
      <c r="P1992" s="280"/>
      <c r="S1992"/>
      <c r="T1992"/>
    </row>
    <row r="1993" spans="1:20" x14ac:dyDescent="0.45">
      <c r="A1993" s="285"/>
      <c r="B1993" s="285"/>
      <c r="C1993" s="285"/>
      <c r="D1993" s="23"/>
      <c r="E1993"/>
      <c r="F1993"/>
      <c r="G1993"/>
      <c r="H1993" s="280"/>
      <c r="I1993"/>
      <c r="J1993" s="574"/>
      <c r="K1993" s="419"/>
      <c r="L1993" s="280"/>
      <c r="M1993"/>
      <c r="N1993" s="280"/>
      <c r="O1993"/>
      <c r="P1993" s="280"/>
      <c r="S1993"/>
      <c r="T1993"/>
    </row>
    <row r="1994" spans="1:20" x14ac:dyDescent="0.45">
      <c r="A1994" s="285"/>
      <c r="B1994" s="285"/>
      <c r="C1994" s="285"/>
      <c r="D1994" s="23"/>
      <c r="E1994"/>
      <c r="F1994"/>
      <c r="G1994"/>
      <c r="H1994" s="280"/>
      <c r="I1994"/>
      <c r="J1994" s="574"/>
      <c r="K1994" s="419"/>
      <c r="L1994" s="280"/>
      <c r="M1994"/>
      <c r="N1994" s="280"/>
      <c r="O1994"/>
      <c r="P1994" s="280"/>
      <c r="S1994"/>
      <c r="T1994"/>
    </row>
    <row r="1995" spans="1:20" x14ac:dyDescent="0.45">
      <c r="A1995" s="285"/>
      <c r="B1995" s="285"/>
      <c r="C1995" s="285"/>
      <c r="D1995" s="23"/>
      <c r="E1995"/>
      <c r="F1995"/>
      <c r="G1995"/>
      <c r="H1995" s="280"/>
      <c r="I1995"/>
      <c r="J1995" s="574"/>
      <c r="K1995" s="419"/>
      <c r="L1995" s="280"/>
      <c r="M1995"/>
      <c r="N1995" s="280"/>
      <c r="O1995"/>
      <c r="P1995" s="280"/>
      <c r="S1995"/>
      <c r="T1995"/>
    </row>
    <row r="1996" spans="1:20" x14ac:dyDescent="0.45">
      <c r="A1996" s="285"/>
      <c r="B1996" s="285"/>
      <c r="C1996" s="285"/>
      <c r="D1996" s="23"/>
      <c r="E1996"/>
      <c r="F1996"/>
      <c r="G1996"/>
      <c r="H1996" s="280"/>
      <c r="I1996"/>
      <c r="J1996" s="574"/>
      <c r="K1996" s="419"/>
      <c r="L1996" s="280"/>
      <c r="M1996"/>
      <c r="N1996" s="280"/>
      <c r="O1996"/>
      <c r="P1996" s="280"/>
      <c r="S1996"/>
      <c r="T1996"/>
    </row>
    <row r="1997" spans="1:20" x14ac:dyDescent="0.45">
      <c r="A1997" s="285"/>
      <c r="B1997" s="285"/>
      <c r="C1997" s="285"/>
      <c r="D1997" s="23"/>
      <c r="E1997"/>
      <c r="F1997"/>
      <c r="G1997"/>
      <c r="H1997" s="280"/>
      <c r="I1997"/>
      <c r="J1997" s="574"/>
      <c r="K1997" s="419"/>
      <c r="L1997" s="280"/>
      <c r="M1997"/>
      <c r="N1997" s="280"/>
      <c r="O1997"/>
      <c r="P1997" s="280"/>
      <c r="S1997"/>
      <c r="T1997"/>
    </row>
    <row r="1998" spans="1:20" x14ac:dyDescent="0.45">
      <c r="A1998" s="285"/>
      <c r="B1998" s="285"/>
      <c r="C1998" s="285"/>
      <c r="D1998" s="23"/>
      <c r="E1998"/>
      <c r="F1998"/>
      <c r="G1998"/>
      <c r="H1998" s="280"/>
      <c r="I1998"/>
      <c r="J1998" s="574"/>
      <c r="K1998" s="419"/>
      <c r="L1998" s="280"/>
      <c r="M1998"/>
      <c r="N1998" s="280"/>
      <c r="O1998"/>
      <c r="P1998" s="280"/>
      <c r="S1998"/>
      <c r="T1998"/>
    </row>
    <row r="1999" spans="1:20" x14ac:dyDescent="0.45">
      <c r="A1999" s="285"/>
      <c r="B1999" s="285"/>
      <c r="C1999" s="285"/>
      <c r="D1999" s="23"/>
      <c r="E1999"/>
      <c r="F1999"/>
      <c r="G1999"/>
      <c r="H1999" s="280"/>
      <c r="I1999"/>
      <c r="J1999" s="574"/>
      <c r="K1999" s="419"/>
      <c r="L1999" s="280"/>
      <c r="M1999"/>
      <c r="N1999" s="280"/>
      <c r="O1999"/>
      <c r="P1999" s="280"/>
      <c r="S1999"/>
      <c r="T1999"/>
    </row>
    <row r="2000" spans="1:20" x14ac:dyDescent="0.45">
      <c r="A2000" s="285"/>
      <c r="B2000" s="285"/>
      <c r="C2000" s="285"/>
      <c r="D2000" s="23"/>
      <c r="E2000"/>
      <c r="F2000"/>
      <c r="G2000"/>
      <c r="H2000" s="280"/>
      <c r="I2000"/>
      <c r="J2000" s="574"/>
      <c r="K2000" s="419"/>
      <c r="L2000" s="280"/>
      <c r="M2000"/>
      <c r="N2000" s="280"/>
      <c r="O2000"/>
      <c r="P2000" s="280"/>
      <c r="S2000"/>
      <c r="T2000"/>
    </row>
    <row r="2001" spans="1:20" x14ac:dyDescent="0.45">
      <c r="A2001" s="285"/>
      <c r="B2001" s="285"/>
      <c r="C2001" s="285"/>
      <c r="D2001" s="23"/>
      <c r="E2001"/>
      <c r="F2001"/>
      <c r="G2001"/>
      <c r="H2001" s="280"/>
      <c r="I2001"/>
      <c r="J2001" s="574"/>
      <c r="K2001" s="419"/>
      <c r="L2001" s="280"/>
      <c r="M2001"/>
      <c r="N2001" s="280"/>
      <c r="O2001"/>
      <c r="P2001" s="280"/>
      <c r="S2001"/>
      <c r="T2001"/>
    </row>
    <row r="2002" spans="1:20" x14ac:dyDescent="0.45">
      <c r="A2002" s="285"/>
      <c r="B2002" s="285"/>
      <c r="C2002" s="285"/>
      <c r="D2002" s="23"/>
      <c r="E2002"/>
      <c r="F2002"/>
      <c r="G2002"/>
      <c r="H2002" s="280"/>
      <c r="I2002"/>
      <c r="J2002" s="574"/>
      <c r="K2002" s="419"/>
      <c r="L2002" s="280"/>
      <c r="M2002"/>
      <c r="N2002" s="280"/>
      <c r="O2002"/>
      <c r="P2002" s="280"/>
      <c r="S2002"/>
      <c r="T2002"/>
    </row>
    <row r="2003" spans="1:20" x14ac:dyDescent="0.45">
      <c r="A2003" s="285"/>
      <c r="B2003" s="285"/>
      <c r="C2003" s="285"/>
      <c r="D2003" s="23"/>
      <c r="E2003"/>
      <c r="F2003"/>
      <c r="G2003"/>
      <c r="H2003" s="280"/>
      <c r="I2003"/>
      <c r="J2003" s="574"/>
      <c r="K2003" s="419"/>
      <c r="L2003" s="280"/>
      <c r="M2003"/>
      <c r="N2003" s="280"/>
      <c r="O2003"/>
      <c r="P2003" s="280"/>
      <c r="S2003"/>
      <c r="T2003"/>
    </row>
    <row r="2004" spans="1:20" x14ac:dyDescent="0.45">
      <c r="A2004" s="285"/>
      <c r="B2004" s="285"/>
      <c r="C2004" s="285"/>
      <c r="D2004" s="23"/>
      <c r="E2004"/>
      <c r="F2004"/>
      <c r="G2004"/>
      <c r="H2004" s="280"/>
      <c r="I2004"/>
      <c r="J2004" s="574"/>
      <c r="K2004" s="419"/>
      <c r="L2004" s="280"/>
      <c r="M2004"/>
      <c r="N2004" s="280"/>
      <c r="O2004"/>
      <c r="P2004" s="280"/>
      <c r="S2004"/>
      <c r="T2004"/>
    </row>
    <row r="2005" spans="1:20" x14ac:dyDescent="0.45">
      <c r="A2005" s="285"/>
      <c r="B2005" s="285"/>
      <c r="C2005" s="285"/>
      <c r="D2005" s="23"/>
      <c r="E2005"/>
      <c r="F2005"/>
      <c r="G2005"/>
      <c r="H2005" s="280"/>
      <c r="I2005"/>
      <c r="J2005" s="574"/>
      <c r="K2005" s="419"/>
      <c r="L2005" s="280"/>
      <c r="M2005"/>
      <c r="N2005" s="280"/>
      <c r="O2005"/>
      <c r="P2005" s="280"/>
      <c r="S2005"/>
      <c r="T2005"/>
    </row>
    <row r="2006" spans="1:20" x14ac:dyDescent="0.45">
      <c r="A2006" s="285"/>
      <c r="B2006" s="285"/>
      <c r="C2006" s="285"/>
      <c r="D2006" s="23"/>
      <c r="E2006"/>
      <c r="F2006"/>
      <c r="G2006"/>
      <c r="H2006" s="280"/>
      <c r="I2006"/>
      <c r="J2006" s="574"/>
      <c r="K2006" s="419"/>
      <c r="L2006" s="280"/>
      <c r="M2006"/>
      <c r="N2006" s="280"/>
      <c r="O2006"/>
      <c r="P2006" s="280"/>
      <c r="S2006"/>
      <c r="T2006"/>
    </row>
    <row r="2007" spans="1:20" x14ac:dyDescent="0.45">
      <c r="A2007" s="285"/>
      <c r="B2007" s="285"/>
      <c r="C2007" s="285"/>
      <c r="D2007" s="23"/>
      <c r="E2007"/>
      <c r="F2007"/>
      <c r="G2007"/>
      <c r="H2007" s="280"/>
      <c r="I2007"/>
      <c r="J2007" s="574"/>
      <c r="K2007" s="419"/>
      <c r="L2007" s="280"/>
      <c r="M2007"/>
      <c r="N2007" s="280"/>
      <c r="O2007"/>
      <c r="P2007" s="280"/>
      <c r="S2007"/>
      <c r="T2007"/>
    </row>
    <row r="2008" spans="1:20" x14ac:dyDescent="0.45">
      <c r="A2008" s="285"/>
      <c r="B2008" s="285"/>
      <c r="C2008" s="285"/>
      <c r="D2008" s="23"/>
      <c r="E2008"/>
      <c r="F2008"/>
      <c r="G2008"/>
      <c r="H2008" s="280"/>
      <c r="I2008"/>
      <c r="J2008" s="574"/>
      <c r="K2008" s="419"/>
      <c r="L2008" s="280"/>
      <c r="M2008"/>
      <c r="N2008" s="280"/>
      <c r="O2008"/>
      <c r="P2008" s="280"/>
      <c r="S2008"/>
      <c r="T2008"/>
    </row>
    <row r="2009" spans="1:20" x14ac:dyDescent="0.45">
      <c r="A2009" s="285"/>
      <c r="B2009" s="285"/>
      <c r="C2009" s="285"/>
      <c r="D2009" s="23"/>
      <c r="E2009"/>
      <c r="F2009"/>
      <c r="G2009"/>
      <c r="H2009" s="280"/>
      <c r="I2009"/>
      <c r="J2009" s="574"/>
      <c r="K2009" s="419"/>
      <c r="L2009" s="280"/>
      <c r="M2009"/>
      <c r="N2009" s="280"/>
      <c r="O2009"/>
      <c r="P2009" s="280"/>
      <c r="S2009"/>
      <c r="T2009"/>
    </row>
    <row r="2010" spans="1:20" x14ac:dyDescent="0.45">
      <c r="A2010" s="285"/>
      <c r="B2010" s="285"/>
      <c r="C2010" s="285"/>
      <c r="D2010" s="23"/>
      <c r="E2010"/>
      <c r="F2010"/>
      <c r="G2010"/>
      <c r="H2010" s="280"/>
      <c r="I2010"/>
      <c r="J2010" s="574"/>
      <c r="K2010" s="419"/>
      <c r="L2010" s="280"/>
      <c r="M2010"/>
      <c r="N2010" s="280"/>
      <c r="O2010"/>
      <c r="P2010" s="280"/>
      <c r="S2010"/>
      <c r="T2010"/>
    </row>
    <row r="2011" spans="1:20" x14ac:dyDescent="0.45">
      <c r="A2011" s="285"/>
      <c r="B2011" s="285"/>
      <c r="C2011" s="285"/>
      <c r="D2011" s="23"/>
      <c r="E2011"/>
      <c r="F2011"/>
      <c r="G2011"/>
      <c r="H2011" s="280"/>
      <c r="I2011"/>
      <c r="J2011" s="574"/>
      <c r="K2011" s="419"/>
      <c r="L2011" s="280"/>
      <c r="M2011"/>
      <c r="N2011" s="280"/>
      <c r="O2011"/>
      <c r="P2011" s="280"/>
      <c r="S2011"/>
      <c r="T2011"/>
    </row>
    <row r="2012" spans="1:20" x14ac:dyDescent="0.45">
      <c r="A2012" s="285"/>
      <c r="B2012" s="285"/>
      <c r="C2012" s="285"/>
      <c r="D2012" s="23"/>
      <c r="E2012"/>
      <c r="F2012"/>
      <c r="G2012"/>
      <c r="H2012" s="280"/>
      <c r="I2012"/>
      <c r="J2012" s="574"/>
      <c r="K2012" s="419"/>
      <c r="L2012" s="280"/>
      <c r="M2012"/>
      <c r="N2012" s="280"/>
      <c r="O2012"/>
      <c r="P2012" s="280"/>
      <c r="S2012"/>
      <c r="T2012"/>
    </row>
    <row r="2013" spans="1:20" x14ac:dyDescent="0.45">
      <c r="A2013" s="285"/>
      <c r="B2013" s="285"/>
      <c r="C2013" s="285"/>
      <c r="D2013" s="23"/>
      <c r="E2013"/>
      <c r="F2013"/>
      <c r="G2013"/>
      <c r="H2013" s="280"/>
      <c r="I2013"/>
      <c r="J2013" s="574"/>
      <c r="K2013" s="419"/>
      <c r="L2013" s="280"/>
      <c r="M2013"/>
      <c r="N2013" s="280"/>
      <c r="O2013"/>
      <c r="P2013" s="280"/>
      <c r="S2013"/>
      <c r="T2013"/>
    </row>
    <row r="2014" spans="1:20" x14ac:dyDescent="0.45">
      <c r="A2014" s="285"/>
      <c r="B2014" s="285"/>
      <c r="C2014" s="285"/>
      <c r="D2014" s="23"/>
      <c r="E2014"/>
      <c r="F2014"/>
      <c r="G2014"/>
      <c r="H2014" s="280"/>
      <c r="I2014"/>
      <c r="J2014" s="574"/>
      <c r="K2014" s="419"/>
      <c r="L2014" s="280"/>
      <c r="M2014"/>
      <c r="N2014" s="280"/>
      <c r="O2014"/>
      <c r="P2014" s="280"/>
      <c r="S2014"/>
      <c r="T2014"/>
    </row>
    <row r="2015" spans="1:20" x14ac:dyDescent="0.45">
      <c r="A2015" s="285"/>
      <c r="B2015" s="285"/>
      <c r="C2015" s="285"/>
      <c r="D2015" s="23"/>
      <c r="E2015"/>
      <c r="F2015"/>
      <c r="G2015"/>
      <c r="H2015" s="280"/>
      <c r="I2015"/>
      <c r="J2015" s="574"/>
      <c r="K2015" s="419"/>
      <c r="L2015" s="280"/>
      <c r="M2015"/>
      <c r="N2015" s="280"/>
      <c r="O2015"/>
      <c r="P2015" s="280"/>
      <c r="S2015"/>
      <c r="T2015"/>
    </row>
    <row r="2016" spans="1:20" x14ac:dyDescent="0.45">
      <c r="A2016" s="285"/>
      <c r="B2016" s="285"/>
      <c r="C2016" s="285"/>
      <c r="D2016" s="23"/>
      <c r="E2016"/>
      <c r="F2016"/>
      <c r="G2016"/>
      <c r="H2016" s="280"/>
      <c r="I2016"/>
      <c r="J2016" s="574"/>
      <c r="K2016" s="419"/>
      <c r="L2016" s="280"/>
      <c r="M2016"/>
      <c r="N2016" s="280"/>
      <c r="O2016"/>
      <c r="P2016" s="280"/>
      <c r="S2016"/>
      <c r="T2016"/>
    </row>
    <row r="2017" spans="1:20" x14ac:dyDescent="0.45">
      <c r="A2017" s="285"/>
      <c r="B2017" s="285"/>
      <c r="C2017" s="285"/>
      <c r="D2017" s="23"/>
      <c r="E2017"/>
      <c r="F2017"/>
      <c r="G2017"/>
      <c r="H2017" s="280"/>
      <c r="I2017"/>
      <c r="J2017" s="574"/>
      <c r="K2017" s="419"/>
      <c r="L2017" s="280"/>
      <c r="M2017"/>
      <c r="N2017" s="280"/>
      <c r="O2017"/>
      <c r="P2017" s="280"/>
      <c r="S2017"/>
      <c r="T2017"/>
    </row>
    <row r="2018" spans="1:20" x14ac:dyDescent="0.45">
      <c r="A2018" s="285"/>
      <c r="B2018" s="285"/>
      <c r="C2018" s="285"/>
      <c r="D2018" s="23"/>
      <c r="E2018"/>
      <c r="F2018"/>
      <c r="G2018"/>
      <c r="H2018" s="280"/>
      <c r="I2018"/>
      <c r="J2018" s="574"/>
      <c r="K2018" s="419"/>
      <c r="L2018" s="280"/>
      <c r="M2018"/>
      <c r="N2018" s="280"/>
      <c r="O2018"/>
      <c r="P2018" s="280"/>
      <c r="S2018"/>
      <c r="T2018"/>
    </row>
    <row r="2019" spans="1:20" x14ac:dyDescent="0.45">
      <c r="A2019" s="285"/>
      <c r="B2019" s="285"/>
      <c r="C2019" s="285"/>
      <c r="D2019" s="23"/>
      <c r="E2019"/>
      <c r="F2019"/>
      <c r="G2019"/>
      <c r="H2019" s="280"/>
      <c r="I2019"/>
      <c r="J2019" s="574"/>
      <c r="K2019" s="419"/>
      <c r="L2019" s="280"/>
      <c r="M2019"/>
      <c r="N2019" s="280"/>
      <c r="O2019"/>
      <c r="P2019" s="280"/>
      <c r="S2019"/>
      <c r="T2019"/>
    </row>
    <row r="2020" spans="1:20" x14ac:dyDescent="0.45">
      <c r="A2020" s="285"/>
      <c r="B2020" s="285"/>
      <c r="C2020" s="285"/>
      <c r="D2020" s="23"/>
      <c r="E2020"/>
      <c r="F2020"/>
      <c r="G2020"/>
      <c r="H2020" s="280"/>
      <c r="I2020"/>
      <c r="J2020" s="574"/>
      <c r="K2020" s="419"/>
      <c r="L2020" s="280"/>
      <c r="M2020"/>
      <c r="N2020" s="280"/>
      <c r="O2020"/>
      <c r="P2020" s="280"/>
      <c r="S2020"/>
      <c r="T2020"/>
    </row>
    <row r="2021" spans="1:20" x14ac:dyDescent="0.45">
      <c r="A2021" s="285"/>
      <c r="B2021" s="285"/>
      <c r="C2021" s="285"/>
      <c r="D2021" s="23"/>
      <c r="E2021"/>
      <c r="F2021"/>
      <c r="G2021"/>
      <c r="H2021" s="280"/>
      <c r="I2021"/>
      <c r="J2021" s="574"/>
      <c r="K2021" s="419"/>
      <c r="L2021" s="280"/>
      <c r="M2021"/>
      <c r="N2021" s="280"/>
      <c r="O2021"/>
      <c r="P2021" s="280"/>
      <c r="S2021"/>
      <c r="T2021"/>
    </row>
    <row r="2022" spans="1:20" x14ac:dyDescent="0.45">
      <c r="A2022" s="285"/>
      <c r="B2022" s="285"/>
      <c r="C2022" s="285"/>
      <c r="D2022" s="23"/>
      <c r="E2022"/>
      <c r="F2022"/>
      <c r="G2022"/>
      <c r="H2022" s="280"/>
      <c r="I2022"/>
      <c r="J2022" s="574"/>
      <c r="K2022" s="419"/>
      <c r="L2022" s="280"/>
      <c r="M2022"/>
      <c r="N2022" s="280"/>
      <c r="O2022"/>
      <c r="P2022" s="280"/>
      <c r="S2022"/>
      <c r="T2022"/>
    </row>
    <row r="2023" spans="1:20" x14ac:dyDescent="0.45">
      <c r="A2023" s="285"/>
      <c r="B2023" s="285"/>
      <c r="C2023" s="285"/>
      <c r="D2023" s="23"/>
      <c r="E2023"/>
      <c r="F2023"/>
      <c r="G2023"/>
      <c r="H2023" s="280"/>
      <c r="I2023"/>
      <c r="J2023" s="574"/>
      <c r="K2023" s="419"/>
      <c r="L2023" s="280"/>
      <c r="M2023"/>
      <c r="N2023" s="280"/>
      <c r="O2023"/>
      <c r="P2023" s="280"/>
      <c r="S2023"/>
      <c r="T2023"/>
    </row>
    <row r="2024" spans="1:20" x14ac:dyDescent="0.45">
      <c r="A2024" s="285"/>
      <c r="B2024" s="285"/>
      <c r="C2024" s="285"/>
      <c r="D2024" s="23"/>
      <c r="E2024"/>
      <c r="F2024"/>
      <c r="G2024"/>
      <c r="H2024" s="280"/>
      <c r="I2024"/>
      <c r="J2024" s="574"/>
      <c r="K2024" s="419"/>
      <c r="L2024" s="280"/>
      <c r="M2024"/>
      <c r="N2024" s="280"/>
      <c r="O2024"/>
      <c r="P2024" s="280"/>
      <c r="S2024"/>
      <c r="T2024"/>
    </row>
    <row r="2025" spans="1:20" x14ac:dyDescent="0.45">
      <c r="A2025" s="285"/>
      <c r="B2025" s="285"/>
      <c r="C2025" s="285"/>
      <c r="D2025" s="23"/>
      <c r="E2025"/>
      <c r="F2025"/>
      <c r="G2025"/>
      <c r="H2025" s="280"/>
      <c r="I2025"/>
      <c r="J2025" s="574"/>
      <c r="K2025" s="419"/>
      <c r="L2025" s="280"/>
      <c r="M2025"/>
      <c r="N2025" s="280"/>
      <c r="O2025"/>
      <c r="P2025" s="280"/>
      <c r="S2025"/>
      <c r="T2025"/>
    </row>
    <row r="2026" spans="1:20" x14ac:dyDescent="0.45">
      <c r="A2026" s="285"/>
      <c r="B2026" s="285"/>
      <c r="C2026" s="285"/>
      <c r="D2026" s="23"/>
      <c r="E2026"/>
      <c r="F2026"/>
      <c r="G2026"/>
      <c r="H2026" s="280"/>
      <c r="I2026"/>
      <c r="J2026" s="574"/>
      <c r="K2026" s="419"/>
      <c r="L2026" s="280"/>
      <c r="M2026"/>
      <c r="N2026" s="280"/>
      <c r="O2026"/>
      <c r="P2026" s="280"/>
      <c r="S2026"/>
      <c r="T2026"/>
    </row>
    <row r="2027" spans="1:20" x14ac:dyDescent="0.45">
      <c r="A2027" s="285"/>
      <c r="B2027" s="285"/>
      <c r="C2027" s="285"/>
      <c r="D2027" s="23"/>
      <c r="E2027"/>
      <c r="F2027"/>
      <c r="G2027"/>
      <c r="H2027" s="280"/>
      <c r="I2027"/>
      <c r="J2027" s="574"/>
      <c r="K2027" s="419"/>
      <c r="L2027" s="280"/>
      <c r="M2027"/>
      <c r="N2027" s="280"/>
      <c r="O2027"/>
      <c r="P2027" s="280"/>
      <c r="S2027"/>
      <c r="T2027"/>
    </row>
    <row r="2028" spans="1:20" x14ac:dyDescent="0.45">
      <c r="A2028" s="285"/>
      <c r="B2028" s="285"/>
      <c r="C2028" s="285"/>
      <c r="D2028" s="23"/>
      <c r="E2028"/>
      <c r="F2028"/>
      <c r="G2028"/>
      <c r="H2028" s="280"/>
      <c r="I2028"/>
      <c r="J2028" s="574"/>
      <c r="K2028" s="419"/>
      <c r="L2028" s="280"/>
      <c r="M2028"/>
      <c r="N2028" s="280"/>
      <c r="O2028"/>
      <c r="P2028" s="280"/>
      <c r="S2028"/>
      <c r="T2028"/>
    </row>
    <row r="2029" spans="1:20" x14ac:dyDescent="0.45">
      <c r="A2029" s="285"/>
      <c r="B2029" s="285"/>
      <c r="C2029" s="285"/>
      <c r="D2029" s="23"/>
      <c r="E2029"/>
      <c r="F2029"/>
      <c r="G2029"/>
      <c r="H2029" s="280"/>
      <c r="I2029"/>
      <c r="J2029" s="574"/>
      <c r="K2029" s="419"/>
      <c r="L2029" s="280"/>
      <c r="M2029"/>
      <c r="N2029" s="280"/>
      <c r="O2029"/>
      <c r="P2029" s="280"/>
      <c r="S2029"/>
      <c r="T2029"/>
    </row>
    <row r="2030" spans="1:20" x14ac:dyDescent="0.45">
      <c r="A2030" s="285"/>
      <c r="B2030" s="285"/>
      <c r="C2030" s="285"/>
      <c r="D2030" s="23"/>
      <c r="E2030"/>
      <c r="F2030"/>
      <c r="G2030"/>
      <c r="H2030" s="280"/>
      <c r="I2030"/>
      <c r="J2030" s="574"/>
      <c r="K2030" s="419"/>
      <c r="L2030" s="280"/>
      <c r="M2030"/>
      <c r="N2030" s="280"/>
      <c r="O2030"/>
      <c r="P2030" s="280"/>
      <c r="S2030"/>
      <c r="T2030"/>
    </row>
    <row r="2031" spans="1:20" x14ac:dyDescent="0.45">
      <c r="A2031" s="285"/>
      <c r="B2031" s="285"/>
      <c r="C2031" s="285"/>
      <c r="D2031" s="23"/>
      <c r="E2031"/>
      <c r="F2031"/>
      <c r="G2031"/>
      <c r="H2031" s="280"/>
      <c r="I2031"/>
      <c r="J2031" s="574"/>
      <c r="K2031" s="419"/>
      <c r="L2031" s="280"/>
      <c r="M2031"/>
      <c r="N2031" s="280"/>
      <c r="O2031"/>
      <c r="P2031" s="280"/>
      <c r="S2031"/>
      <c r="T2031"/>
    </row>
    <row r="2032" spans="1:20" x14ac:dyDescent="0.45">
      <c r="A2032" s="285"/>
      <c r="B2032" s="285"/>
      <c r="C2032" s="285"/>
      <c r="D2032" s="23"/>
      <c r="E2032"/>
      <c r="F2032"/>
      <c r="G2032"/>
      <c r="H2032" s="280"/>
      <c r="I2032"/>
      <c r="J2032" s="574"/>
      <c r="K2032" s="419"/>
      <c r="L2032" s="280"/>
      <c r="M2032"/>
      <c r="N2032" s="280"/>
      <c r="O2032"/>
      <c r="P2032" s="280"/>
      <c r="S2032"/>
      <c r="T2032"/>
    </row>
    <row r="2033" spans="1:20" x14ac:dyDescent="0.45">
      <c r="A2033" s="285"/>
      <c r="B2033" s="285"/>
      <c r="C2033" s="285"/>
      <c r="D2033" s="23"/>
      <c r="E2033"/>
      <c r="F2033"/>
      <c r="G2033"/>
      <c r="H2033" s="280"/>
      <c r="I2033"/>
      <c r="J2033" s="574"/>
      <c r="K2033" s="419"/>
      <c r="L2033" s="280"/>
      <c r="M2033"/>
      <c r="N2033" s="280"/>
      <c r="O2033"/>
      <c r="P2033" s="280"/>
      <c r="S2033"/>
      <c r="T2033"/>
    </row>
    <row r="2034" spans="1:20" x14ac:dyDescent="0.45">
      <c r="A2034" s="285"/>
      <c r="B2034" s="285"/>
      <c r="C2034" s="285"/>
      <c r="D2034" s="23"/>
      <c r="E2034"/>
      <c r="F2034"/>
      <c r="G2034"/>
      <c r="H2034" s="280"/>
      <c r="I2034"/>
      <c r="J2034" s="574"/>
      <c r="K2034" s="419"/>
      <c r="L2034" s="280"/>
      <c r="M2034"/>
      <c r="N2034" s="280"/>
      <c r="O2034"/>
      <c r="P2034" s="280"/>
      <c r="S2034"/>
      <c r="T2034"/>
    </row>
    <row r="2035" spans="1:20" x14ac:dyDescent="0.45">
      <c r="A2035" s="285"/>
      <c r="B2035" s="285"/>
      <c r="C2035" s="285"/>
      <c r="D2035" s="23"/>
      <c r="E2035"/>
      <c r="F2035"/>
      <c r="G2035"/>
      <c r="H2035" s="280"/>
      <c r="I2035"/>
      <c r="J2035" s="574"/>
      <c r="K2035" s="419"/>
      <c r="L2035" s="280"/>
      <c r="M2035"/>
      <c r="N2035" s="280"/>
      <c r="O2035"/>
      <c r="P2035" s="280"/>
      <c r="S2035"/>
      <c r="T2035"/>
    </row>
    <row r="2036" spans="1:20" x14ac:dyDescent="0.45">
      <c r="A2036" s="285"/>
      <c r="B2036" s="285"/>
      <c r="C2036" s="285"/>
      <c r="D2036" s="23"/>
      <c r="E2036"/>
      <c r="F2036"/>
      <c r="G2036"/>
      <c r="H2036" s="280"/>
      <c r="I2036"/>
      <c r="J2036" s="574"/>
      <c r="K2036" s="419"/>
      <c r="L2036" s="280"/>
      <c r="M2036"/>
      <c r="N2036" s="280"/>
      <c r="O2036"/>
      <c r="P2036" s="280"/>
      <c r="S2036"/>
      <c r="T2036"/>
    </row>
    <row r="2037" spans="1:20" x14ac:dyDescent="0.45">
      <c r="A2037" s="285"/>
      <c r="B2037" s="285"/>
      <c r="C2037" s="285"/>
      <c r="D2037" s="23"/>
      <c r="E2037"/>
      <c r="F2037"/>
      <c r="G2037"/>
      <c r="H2037" s="280"/>
      <c r="I2037"/>
      <c r="J2037" s="574"/>
      <c r="K2037" s="419"/>
      <c r="L2037" s="280"/>
      <c r="M2037"/>
      <c r="N2037" s="280"/>
      <c r="O2037"/>
      <c r="P2037" s="280"/>
      <c r="S2037"/>
      <c r="T2037"/>
    </row>
    <row r="2038" spans="1:20" x14ac:dyDescent="0.45">
      <c r="A2038" s="285"/>
      <c r="B2038" s="285"/>
      <c r="C2038" s="285"/>
      <c r="D2038" s="23"/>
      <c r="E2038"/>
      <c r="F2038"/>
      <c r="G2038"/>
      <c r="H2038" s="280"/>
      <c r="I2038"/>
      <c r="J2038" s="574"/>
      <c r="K2038" s="419"/>
      <c r="L2038" s="280"/>
      <c r="M2038"/>
      <c r="N2038" s="280"/>
      <c r="O2038"/>
      <c r="P2038" s="280"/>
      <c r="S2038"/>
      <c r="T2038"/>
    </row>
    <row r="2039" spans="1:20" x14ac:dyDescent="0.45">
      <c r="A2039" s="285"/>
      <c r="B2039" s="285"/>
      <c r="C2039" s="285"/>
      <c r="D2039" s="23"/>
      <c r="E2039"/>
      <c r="F2039"/>
      <c r="G2039"/>
      <c r="H2039" s="280"/>
      <c r="I2039"/>
      <c r="J2039" s="574"/>
      <c r="K2039" s="419"/>
      <c r="L2039" s="280"/>
      <c r="M2039"/>
      <c r="N2039" s="280"/>
      <c r="O2039"/>
      <c r="P2039" s="280"/>
      <c r="S2039"/>
      <c r="T2039"/>
    </row>
    <row r="2040" spans="1:20" x14ac:dyDescent="0.45">
      <c r="A2040" s="285"/>
      <c r="B2040" s="285"/>
      <c r="C2040" s="285"/>
      <c r="D2040" s="23"/>
      <c r="E2040"/>
      <c r="F2040"/>
      <c r="G2040"/>
      <c r="H2040" s="280"/>
      <c r="I2040"/>
      <c r="J2040" s="574"/>
      <c r="K2040" s="419"/>
      <c r="L2040" s="280"/>
      <c r="M2040"/>
      <c r="N2040" s="280"/>
      <c r="O2040"/>
      <c r="P2040" s="280"/>
      <c r="S2040"/>
      <c r="T2040"/>
    </row>
    <row r="2041" spans="1:20" x14ac:dyDescent="0.45">
      <c r="A2041" s="285"/>
      <c r="B2041" s="285"/>
      <c r="C2041" s="285"/>
      <c r="D2041" s="23"/>
      <c r="E2041"/>
      <c r="F2041"/>
      <c r="G2041"/>
      <c r="H2041" s="280"/>
      <c r="I2041"/>
      <c r="J2041" s="574"/>
      <c r="K2041" s="419"/>
      <c r="L2041" s="280"/>
      <c r="M2041"/>
      <c r="N2041" s="280"/>
      <c r="O2041"/>
      <c r="P2041" s="280"/>
      <c r="S2041"/>
      <c r="T2041"/>
    </row>
    <row r="2042" spans="1:20" x14ac:dyDescent="0.45">
      <c r="A2042" s="285"/>
      <c r="B2042" s="285"/>
      <c r="C2042" s="285"/>
      <c r="D2042" s="23"/>
      <c r="E2042"/>
      <c r="F2042"/>
      <c r="G2042"/>
      <c r="H2042" s="280"/>
      <c r="I2042"/>
      <c r="J2042" s="574"/>
      <c r="K2042" s="419"/>
      <c r="L2042" s="280"/>
      <c r="M2042"/>
      <c r="N2042" s="280"/>
      <c r="O2042"/>
      <c r="P2042" s="280"/>
      <c r="S2042"/>
      <c r="T2042"/>
    </row>
    <row r="2043" spans="1:20" x14ac:dyDescent="0.45">
      <c r="A2043" s="285"/>
      <c r="B2043" s="285"/>
      <c r="C2043" s="285"/>
      <c r="D2043" s="23"/>
      <c r="E2043"/>
      <c r="F2043"/>
      <c r="G2043"/>
      <c r="H2043" s="280"/>
      <c r="I2043"/>
      <c r="J2043" s="574"/>
      <c r="K2043" s="419"/>
      <c r="L2043" s="280"/>
      <c r="M2043"/>
      <c r="N2043" s="280"/>
      <c r="O2043"/>
      <c r="P2043" s="280"/>
      <c r="S2043"/>
      <c r="T2043"/>
    </row>
    <row r="2044" spans="1:20" x14ac:dyDescent="0.45">
      <c r="A2044" s="285"/>
      <c r="B2044" s="285"/>
      <c r="C2044" s="285"/>
      <c r="D2044" s="23"/>
      <c r="E2044"/>
      <c r="F2044"/>
      <c r="G2044"/>
      <c r="H2044" s="280"/>
      <c r="I2044"/>
      <c r="J2044" s="574"/>
      <c r="K2044" s="419"/>
      <c r="L2044" s="280"/>
      <c r="M2044"/>
      <c r="N2044" s="280"/>
      <c r="O2044"/>
      <c r="P2044" s="280"/>
      <c r="S2044"/>
      <c r="T2044"/>
    </row>
    <row r="2045" spans="1:20" x14ac:dyDescent="0.45">
      <c r="A2045" s="285"/>
      <c r="B2045" s="285"/>
      <c r="C2045" s="285"/>
      <c r="D2045" s="23"/>
      <c r="E2045"/>
      <c r="F2045"/>
      <c r="G2045"/>
      <c r="H2045" s="280"/>
      <c r="I2045"/>
      <c r="J2045" s="574"/>
      <c r="K2045" s="419"/>
      <c r="L2045" s="280"/>
      <c r="M2045"/>
      <c r="N2045" s="280"/>
      <c r="O2045"/>
      <c r="P2045" s="280"/>
      <c r="S2045"/>
      <c r="T2045"/>
    </row>
    <row r="2046" spans="1:20" x14ac:dyDescent="0.45">
      <c r="A2046" s="285"/>
      <c r="B2046" s="285"/>
      <c r="C2046" s="285"/>
      <c r="D2046" s="23"/>
      <c r="E2046"/>
      <c r="F2046"/>
      <c r="G2046"/>
      <c r="H2046" s="280"/>
      <c r="I2046"/>
      <c r="J2046" s="574"/>
      <c r="K2046" s="419"/>
      <c r="L2046" s="280"/>
      <c r="M2046"/>
      <c r="N2046" s="280"/>
      <c r="O2046"/>
      <c r="P2046" s="280"/>
      <c r="S2046"/>
      <c r="T2046"/>
    </row>
    <row r="2047" spans="1:20" x14ac:dyDescent="0.45">
      <c r="A2047" s="285"/>
      <c r="B2047" s="285"/>
      <c r="C2047" s="285"/>
      <c r="D2047" s="23"/>
      <c r="E2047"/>
      <c r="F2047"/>
      <c r="G2047"/>
      <c r="H2047" s="280"/>
      <c r="I2047"/>
      <c r="J2047" s="574"/>
      <c r="K2047" s="419"/>
      <c r="L2047" s="280"/>
      <c r="M2047"/>
      <c r="N2047" s="280"/>
      <c r="O2047"/>
      <c r="P2047" s="280"/>
      <c r="S2047"/>
      <c r="T2047"/>
    </row>
    <row r="2048" spans="1:20" x14ac:dyDescent="0.45">
      <c r="A2048" s="285"/>
      <c r="B2048" s="285"/>
      <c r="C2048" s="285"/>
      <c r="D2048" s="23"/>
      <c r="E2048"/>
      <c r="F2048"/>
      <c r="G2048"/>
      <c r="H2048" s="280"/>
      <c r="I2048"/>
      <c r="J2048" s="574"/>
      <c r="K2048" s="419"/>
      <c r="L2048" s="280"/>
      <c r="M2048"/>
      <c r="N2048" s="280"/>
      <c r="O2048"/>
      <c r="P2048" s="280"/>
      <c r="S2048"/>
      <c r="T2048"/>
    </row>
    <row r="2049" spans="1:20" x14ac:dyDescent="0.45">
      <c r="A2049" s="285"/>
      <c r="B2049" s="285"/>
      <c r="C2049" s="285"/>
      <c r="D2049" s="23"/>
      <c r="E2049"/>
      <c r="F2049"/>
      <c r="G2049"/>
      <c r="H2049" s="280"/>
      <c r="I2049"/>
      <c r="J2049" s="574"/>
      <c r="K2049" s="419"/>
      <c r="L2049" s="280"/>
      <c r="M2049"/>
      <c r="N2049" s="280"/>
      <c r="O2049"/>
      <c r="P2049" s="280"/>
      <c r="S2049"/>
      <c r="T2049"/>
    </row>
    <row r="2050" spans="1:20" x14ac:dyDescent="0.45">
      <c r="A2050" s="285"/>
      <c r="B2050" s="285"/>
      <c r="C2050" s="285"/>
      <c r="D2050" s="23"/>
      <c r="E2050"/>
      <c r="F2050"/>
      <c r="G2050"/>
      <c r="H2050" s="280"/>
      <c r="I2050"/>
      <c r="J2050" s="574"/>
      <c r="K2050" s="419"/>
      <c r="L2050" s="280"/>
      <c r="M2050"/>
      <c r="N2050" s="280"/>
      <c r="O2050"/>
      <c r="P2050" s="280"/>
      <c r="S2050"/>
      <c r="T2050"/>
    </row>
    <row r="2051" spans="1:20" x14ac:dyDescent="0.45">
      <c r="A2051" s="285"/>
      <c r="B2051" s="285"/>
      <c r="C2051" s="285"/>
      <c r="D2051" s="23"/>
      <c r="E2051"/>
      <c r="F2051"/>
      <c r="G2051"/>
      <c r="H2051" s="280"/>
      <c r="I2051"/>
      <c r="J2051" s="574"/>
      <c r="K2051" s="419"/>
      <c r="L2051" s="280"/>
      <c r="M2051"/>
      <c r="N2051" s="280"/>
      <c r="O2051"/>
      <c r="P2051" s="280"/>
      <c r="S2051"/>
      <c r="T2051"/>
    </row>
    <row r="2052" spans="1:20" x14ac:dyDescent="0.45">
      <c r="A2052" s="285"/>
      <c r="B2052" s="285"/>
      <c r="C2052" s="285"/>
      <c r="D2052" s="23"/>
      <c r="E2052"/>
      <c r="F2052"/>
      <c r="G2052"/>
      <c r="H2052" s="280"/>
      <c r="I2052"/>
      <c r="J2052" s="574"/>
      <c r="K2052" s="419"/>
      <c r="L2052" s="280"/>
      <c r="M2052"/>
      <c r="N2052" s="280"/>
      <c r="O2052"/>
      <c r="P2052" s="280"/>
      <c r="S2052"/>
      <c r="T2052"/>
    </row>
    <row r="2053" spans="1:20" x14ac:dyDescent="0.45">
      <c r="A2053" s="285"/>
      <c r="B2053" s="285"/>
      <c r="C2053" s="285"/>
      <c r="D2053" s="23"/>
      <c r="E2053"/>
      <c r="F2053"/>
      <c r="G2053"/>
      <c r="H2053" s="280"/>
      <c r="I2053"/>
      <c r="J2053" s="574"/>
      <c r="K2053" s="419"/>
      <c r="L2053" s="280"/>
      <c r="M2053"/>
      <c r="N2053" s="280"/>
      <c r="O2053"/>
      <c r="P2053" s="280"/>
      <c r="S2053"/>
      <c r="T2053"/>
    </row>
    <row r="2054" spans="1:20" x14ac:dyDescent="0.45">
      <c r="A2054" s="285"/>
      <c r="B2054" s="285"/>
      <c r="C2054" s="285"/>
      <c r="D2054" s="23"/>
      <c r="E2054"/>
      <c r="F2054"/>
      <c r="G2054"/>
      <c r="H2054" s="280"/>
      <c r="I2054"/>
      <c r="J2054" s="574"/>
      <c r="K2054" s="419"/>
      <c r="L2054" s="280"/>
      <c r="M2054"/>
      <c r="N2054" s="280"/>
      <c r="O2054"/>
      <c r="P2054" s="280"/>
      <c r="S2054"/>
      <c r="T2054"/>
    </row>
    <row r="2055" spans="1:20" x14ac:dyDescent="0.45">
      <c r="A2055" s="285"/>
      <c r="B2055" s="285"/>
      <c r="C2055" s="285"/>
      <c r="D2055" s="23"/>
      <c r="E2055"/>
      <c r="F2055"/>
      <c r="G2055"/>
      <c r="H2055" s="280"/>
      <c r="I2055"/>
      <c r="J2055" s="574"/>
      <c r="K2055" s="419"/>
      <c r="L2055" s="280"/>
      <c r="M2055"/>
      <c r="N2055" s="280"/>
      <c r="O2055"/>
      <c r="P2055" s="280"/>
      <c r="S2055"/>
      <c r="T2055"/>
    </row>
    <row r="2056" spans="1:20" x14ac:dyDescent="0.45">
      <c r="A2056" s="285"/>
      <c r="B2056" s="285"/>
      <c r="C2056" s="285"/>
      <c r="D2056" s="23"/>
      <c r="E2056"/>
      <c r="F2056"/>
      <c r="G2056"/>
      <c r="H2056" s="280"/>
      <c r="I2056"/>
      <c r="J2056" s="574"/>
      <c r="K2056" s="419"/>
      <c r="L2056" s="280"/>
      <c r="M2056"/>
      <c r="N2056" s="280"/>
      <c r="O2056"/>
      <c r="P2056" s="280"/>
      <c r="S2056"/>
      <c r="T2056"/>
    </row>
    <row r="2057" spans="1:20" x14ac:dyDescent="0.45">
      <c r="A2057" s="285"/>
      <c r="B2057" s="285"/>
      <c r="C2057" s="285"/>
      <c r="D2057" s="23"/>
      <c r="E2057"/>
      <c r="F2057"/>
      <c r="G2057"/>
      <c r="H2057" s="280"/>
      <c r="I2057"/>
      <c r="J2057" s="574"/>
      <c r="K2057" s="419"/>
      <c r="L2057" s="280"/>
      <c r="M2057"/>
      <c r="N2057" s="280"/>
      <c r="O2057"/>
      <c r="P2057" s="280"/>
      <c r="S2057"/>
      <c r="T2057"/>
    </row>
    <row r="2058" spans="1:20" x14ac:dyDescent="0.45">
      <c r="A2058" s="285"/>
      <c r="B2058" s="285"/>
      <c r="C2058" s="285"/>
      <c r="D2058" s="23"/>
      <c r="E2058"/>
      <c r="F2058"/>
      <c r="G2058"/>
      <c r="H2058" s="280"/>
      <c r="I2058"/>
      <c r="J2058" s="574"/>
      <c r="K2058" s="419"/>
      <c r="L2058" s="280"/>
      <c r="M2058"/>
      <c r="N2058" s="280"/>
      <c r="O2058"/>
      <c r="P2058" s="280"/>
      <c r="S2058"/>
      <c r="T2058"/>
    </row>
    <row r="2059" spans="1:20" x14ac:dyDescent="0.45">
      <c r="A2059" s="285"/>
      <c r="B2059" s="285"/>
      <c r="C2059" s="285"/>
      <c r="D2059" s="23"/>
      <c r="E2059"/>
      <c r="F2059"/>
      <c r="G2059"/>
      <c r="H2059" s="280"/>
      <c r="I2059"/>
      <c r="J2059" s="574"/>
      <c r="K2059" s="419"/>
      <c r="L2059" s="280"/>
      <c r="M2059"/>
      <c r="N2059" s="280"/>
      <c r="O2059"/>
      <c r="P2059" s="280"/>
      <c r="S2059"/>
      <c r="T2059"/>
    </row>
    <row r="2060" spans="1:20" x14ac:dyDescent="0.45">
      <c r="A2060" s="285"/>
      <c r="B2060" s="285"/>
      <c r="C2060" s="285"/>
      <c r="D2060" s="23"/>
      <c r="E2060"/>
      <c r="F2060"/>
      <c r="G2060"/>
      <c r="H2060" s="280"/>
      <c r="I2060"/>
      <c r="J2060" s="574"/>
      <c r="K2060" s="419"/>
      <c r="L2060" s="280"/>
      <c r="M2060"/>
      <c r="N2060" s="280"/>
      <c r="O2060"/>
      <c r="P2060" s="280"/>
      <c r="S2060"/>
      <c r="T2060"/>
    </row>
    <row r="2061" spans="1:20" x14ac:dyDescent="0.45">
      <c r="A2061" s="285"/>
      <c r="B2061" s="285"/>
      <c r="C2061" s="285"/>
      <c r="D2061" s="23"/>
      <c r="E2061"/>
      <c r="F2061"/>
      <c r="G2061"/>
      <c r="H2061" s="280"/>
      <c r="I2061"/>
      <c r="J2061" s="574"/>
      <c r="K2061" s="419"/>
      <c r="L2061" s="280"/>
      <c r="M2061"/>
      <c r="N2061" s="280"/>
      <c r="O2061"/>
      <c r="P2061" s="280"/>
      <c r="S2061"/>
      <c r="T2061"/>
    </row>
    <row r="2062" spans="1:20" x14ac:dyDescent="0.45">
      <c r="A2062" s="285"/>
      <c r="B2062" s="285"/>
      <c r="C2062" s="285"/>
      <c r="D2062" s="23"/>
      <c r="E2062"/>
      <c r="F2062"/>
      <c r="G2062"/>
      <c r="H2062" s="280"/>
      <c r="I2062"/>
      <c r="J2062" s="574"/>
      <c r="K2062" s="419"/>
      <c r="L2062" s="280"/>
      <c r="M2062"/>
      <c r="N2062" s="280"/>
      <c r="O2062"/>
      <c r="P2062" s="280"/>
      <c r="S2062"/>
      <c r="T2062"/>
    </row>
    <row r="2063" spans="1:20" x14ac:dyDescent="0.45">
      <c r="A2063" s="285"/>
      <c r="B2063" s="285"/>
      <c r="C2063" s="285"/>
      <c r="D2063" s="23"/>
      <c r="E2063"/>
      <c r="F2063"/>
      <c r="G2063"/>
      <c r="H2063" s="280"/>
      <c r="I2063"/>
      <c r="J2063" s="574"/>
      <c r="K2063" s="419"/>
      <c r="L2063" s="280"/>
      <c r="M2063"/>
      <c r="N2063" s="280"/>
      <c r="O2063"/>
      <c r="P2063" s="280"/>
      <c r="S2063"/>
      <c r="T2063"/>
    </row>
    <row r="2064" spans="1:20" x14ac:dyDescent="0.45">
      <c r="A2064" s="285"/>
      <c r="B2064" s="285"/>
      <c r="C2064" s="285"/>
      <c r="D2064" s="23"/>
      <c r="E2064"/>
      <c r="F2064"/>
      <c r="G2064"/>
      <c r="H2064" s="280"/>
      <c r="I2064"/>
      <c r="J2064" s="574"/>
      <c r="K2064" s="419"/>
      <c r="L2064" s="280"/>
      <c r="M2064"/>
      <c r="N2064" s="280"/>
      <c r="O2064"/>
      <c r="P2064" s="280"/>
      <c r="S2064"/>
      <c r="T2064"/>
    </row>
    <row r="2065" spans="1:20" x14ac:dyDescent="0.45">
      <c r="A2065" s="285"/>
      <c r="B2065" s="285"/>
      <c r="C2065" s="285"/>
      <c r="D2065" s="23"/>
      <c r="E2065"/>
      <c r="F2065"/>
      <c r="G2065"/>
      <c r="H2065" s="280"/>
      <c r="I2065"/>
      <c r="J2065" s="574"/>
      <c r="K2065" s="419"/>
      <c r="L2065" s="280"/>
      <c r="M2065"/>
      <c r="N2065" s="280"/>
      <c r="O2065"/>
      <c r="P2065" s="280"/>
      <c r="S2065"/>
      <c r="T2065"/>
    </row>
    <row r="2066" spans="1:20" x14ac:dyDescent="0.45">
      <c r="A2066" s="285"/>
      <c r="B2066" s="285"/>
      <c r="C2066" s="285"/>
      <c r="D2066" s="23"/>
      <c r="E2066"/>
      <c r="F2066"/>
      <c r="G2066"/>
      <c r="H2066" s="280"/>
      <c r="I2066"/>
      <c r="J2066" s="574"/>
      <c r="K2066" s="419"/>
      <c r="L2066" s="280"/>
      <c r="M2066"/>
      <c r="N2066" s="280"/>
      <c r="O2066"/>
      <c r="P2066" s="280"/>
      <c r="S2066"/>
      <c r="T2066"/>
    </row>
    <row r="2067" spans="1:20" x14ac:dyDescent="0.45">
      <c r="A2067" s="285"/>
      <c r="B2067" s="285"/>
      <c r="C2067" s="285"/>
      <c r="D2067" s="23"/>
      <c r="E2067"/>
      <c r="F2067"/>
      <c r="G2067"/>
      <c r="H2067" s="280"/>
      <c r="I2067"/>
      <c r="J2067" s="574"/>
      <c r="K2067" s="419"/>
      <c r="L2067" s="280"/>
      <c r="M2067"/>
      <c r="N2067" s="280"/>
      <c r="O2067"/>
      <c r="P2067" s="280"/>
      <c r="S2067"/>
      <c r="T2067"/>
    </row>
    <row r="2068" spans="1:20" x14ac:dyDescent="0.45">
      <c r="A2068" s="285"/>
      <c r="B2068" s="285"/>
      <c r="C2068" s="285"/>
      <c r="D2068" s="23"/>
      <c r="E2068"/>
      <c r="F2068"/>
      <c r="G2068"/>
      <c r="H2068" s="280"/>
      <c r="I2068"/>
      <c r="J2068" s="574"/>
      <c r="K2068" s="419"/>
      <c r="L2068" s="280"/>
      <c r="M2068"/>
      <c r="N2068" s="280"/>
      <c r="O2068"/>
      <c r="P2068" s="280"/>
      <c r="S2068"/>
      <c r="T2068"/>
    </row>
    <row r="2069" spans="1:20" x14ac:dyDescent="0.45">
      <c r="A2069" s="285"/>
      <c r="B2069" s="285"/>
      <c r="C2069" s="285"/>
      <c r="D2069" s="23"/>
      <c r="E2069"/>
      <c r="F2069"/>
      <c r="G2069"/>
      <c r="H2069" s="280"/>
      <c r="I2069"/>
      <c r="J2069" s="574"/>
      <c r="K2069" s="419"/>
      <c r="L2069" s="280"/>
      <c r="M2069"/>
      <c r="N2069" s="280"/>
      <c r="O2069"/>
      <c r="P2069" s="280"/>
      <c r="S2069"/>
      <c r="T2069"/>
    </row>
    <row r="2070" spans="1:20" x14ac:dyDescent="0.45">
      <c r="A2070" s="285"/>
      <c r="B2070" s="285"/>
      <c r="C2070" s="285"/>
      <c r="D2070" s="23"/>
      <c r="E2070"/>
      <c r="F2070"/>
      <c r="G2070"/>
      <c r="H2070" s="280"/>
      <c r="I2070"/>
      <c r="J2070" s="574"/>
      <c r="K2070" s="419"/>
      <c r="L2070" s="280"/>
      <c r="M2070"/>
      <c r="N2070" s="280"/>
      <c r="O2070"/>
      <c r="P2070" s="280"/>
      <c r="S2070"/>
      <c r="T2070"/>
    </row>
    <row r="2071" spans="1:20" x14ac:dyDescent="0.45">
      <c r="A2071" s="285"/>
      <c r="B2071" s="285"/>
      <c r="C2071" s="285"/>
      <c r="D2071" s="23"/>
      <c r="E2071"/>
      <c r="F2071"/>
      <c r="G2071"/>
      <c r="H2071" s="280"/>
      <c r="I2071"/>
      <c r="J2071" s="574"/>
      <c r="K2071" s="419"/>
      <c r="L2071" s="280"/>
      <c r="M2071"/>
      <c r="N2071" s="280"/>
      <c r="O2071"/>
      <c r="P2071" s="280"/>
      <c r="S2071"/>
      <c r="T2071"/>
    </row>
    <row r="2072" spans="1:20" x14ac:dyDescent="0.45">
      <c r="A2072" s="285"/>
      <c r="B2072" s="285"/>
      <c r="C2072" s="285"/>
      <c r="D2072" s="23"/>
      <c r="E2072"/>
      <c r="F2072"/>
      <c r="G2072"/>
      <c r="H2072" s="280"/>
      <c r="I2072"/>
      <c r="J2072" s="574"/>
      <c r="K2072" s="419"/>
      <c r="L2072" s="280"/>
      <c r="M2072"/>
      <c r="N2072" s="280"/>
      <c r="O2072"/>
      <c r="P2072" s="280"/>
      <c r="S2072"/>
      <c r="T2072"/>
    </row>
    <row r="2073" spans="1:20" x14ac:dyDescent="0.45">
      <c r="A2073" s="285"/>
      <c r="B2073" s="285"/>
      <c r="C2073" s="285"/>
      <c r="D2073" s="23"/>
      <c r="E2073"/>
      <c r="F2073"/>
      <c r="G2073"/>
      <c r="H2073" s="280"/>
      <c r="I2073"/>
      <c r="J2073" s="574"/>
      <c r="K2073" s="419"/>
      <c r="L2073" s="280"/>
      <c r="M2073"/>
      <c r="N2073" s="280"/>
      <c r="O2073"/>
      <c r="P2073" s="280"/>
      <c r="S2073"/>
      <c r="T2073"/>
    </row>
    <row r="2074" spans="1:20" x14ac:dyDescent="0.45">
      <c r="A2074" s="285"/>
      <c r="B2074" s="285"/>
      <c r="C2074" s="285"/>
      <c r="D2074" s="23"/>
      <c r="E2074"/>
      <c r="F2074"/>
      <c r="G2074"/>
      <c r="H2074" s="280"/>
      <c r="I2074"/>
      <c r="J2074" s="574"/>
      <c r="K2074" s="419"/>
      <c r="L2074" s="280"/>
      <c r="M2074"/>
      <c r="N2074" s="280"/>
      <c r="O2074"/>
      <c r="P2074" s="280"/>
      <c r="S2074"/>
      <c r="T2074"/>
    </row>
    <row r="2075" spans="1:20" x14ac:dyDescent="0.45">
      <c r="A2075" s="285"/>
      <c r="B2075" s="285"/>
      <c r="C2075" s="285"/>
      <c r="D2075" s="23"/>
      <c r="E2075"/>
      <c r="F2075"/>
      <c r="G2075"/>
      <c r="H2075" s="280"/>
      <c r="I2075"/>
      <c r="J2075" s="574"/>
      <c r="K2075" s="419"/>
      <c r="L2075" s="280"/>
      <c r="M2075"/>
      <c r="N2075" s="280"/>
      <c r="O2075"/>
      <c r="P2075" s="280"/>
      <c r="S2075"/>
      <c r="T2075"/>
    </row>
    <row r="2076" spans="1:20" x14ac:dyDescent="0.45">
      <c r="A2076" s="285"/>
      <c r="B2076" s="285"/>
      <c r="C2076" s="285"/>
      <c r="D2076" s="23"/>
      <c r="E2076"/>
      <c r="F2076"/>
      <c r="G2076"/>
      <c r="H2076" s="280"/>
      <c r="I2076"/>
      <c r="J2076" s="574"/>
      <c r="K2076" s="419"/>
      <c r="L2076" s="280"/>
      <c r="M2076"/>
      <c r="N2076" s="280"/>
      <c r="O2076"/>
      <c r="P2076" s="280"/>
      <c r="S2076"/>
      <c r="T2076"/>
    </row>
    <row r="2077" spans="1:20" x14ac:dyDescent="0.45">
      <c r="A2077" s="285"/>
      <c r="B2077" s="285"/>
      <c r="C2077" s="285"/>
      <c r="D2077" s="23"/>
      <c r="E2077"/>
      <c r="F2077"/>
      <c r="G2077"/>
      <c r="H2077" s="280"/>
      <c r="I2077"/>
      <c r="J2077" s="574"/>
      <c r="K2077" s="419"/>
      <c r="L2077" s="280"/>
      <c r="M2077"/>
      <c r="N2077" s="280"/>
      <c r="O2077"/>
      <c r="P2077" s="280"/>
      <c r="S2077"/>
      <c r="T2077"/>
    </row>
    <row r="2078" spans="1:20" x14ac:dyDescent="0.45">
      <c r="A2078" s="285"/>
      <c r="B2078" s="285"/>
      <c r="C2078" s="285"/>
      <c r="D2078" s="23"/>
      <c r="E2078"/>
      <c r="F2078"/>
      <c r="G2078"/>
      <c r="H2078" s="280"/>
      <c r="I2078"/>
      <c r="J2078" s="574"/>
      <c r="K2078" s="419"/>
      <c r="L2078" s="280"/>
      <c r="M2078"/>
      <c r="N2078" s="280"/>
      <c r="O2078"/>
      <c r="P2078" s="280"/>
      <c r="S2078"/>
      <c r="T2078"/>
    </row>
    <row r="2079" spans="1:20" x14ac:dyDescent="0.45">
      <c r="A2079" s="285"/>
      <c r="B2079" s="285"/>
      <c r="C2079" s="285"/>
      <c r="D2079" s="23"/>
      <c r="E2079"/>
      <c r="F2079"/>
      <c r="G2079"/>
      <c r="H2079" s="280"/>
      <c r="I2079"/>
      <c r="J2079" s="574"/>
      <c r="K2079" s="419"/>
      <c r="L2079" s="280"/>
      <c r="M2079"/>
      <c r="N2079" s="280"/>
      <c r="O2079"/>
      <c r="P2079" s="280"/>
      <c r="S2079"/>
      <c r="T2079"/>
    </row>
    <row r="2080" spans="1:20" x14ac:dyDescent="0.45">
      <c r="A2080" s="285"/>
      <c r="B2080" s="285"/>
      <c r="C2080" s="285"/>
      <c r="D2080" s="23"/>
      <c r="E2080"/>
      <c r="F2080"/>
      <c r="G2080"/>
      <c r="H2080" s="280"/>
      <c r="I2080"/>
      <c r="J2080" s="574"/>
      <c r="K2080" s="419"/>
      <c r="L2080" s="280"/>
      <c r="M2080"/>
      <c r="N2080" s="280"/>
      <c r="O2080"/>
      <c r="P2080" s="280"/>
      <c r="S2080"/>
      <c r="T2080"/>
    </row>
    <row r="2081" spans="1:20" x14ac:dyDescent="0.45">
      <c r="A2081" s="285"/>
      <c r="B2081" s="285"/>
      <c r="C2081" s="285"/>
      <c r="D2081" s="23"/>
      <c r="E2081"/>
      <c r="F2081"/>
      <c r="G2081"/>
      <c r="H2081" s="280"/>
      <c r="I2081"/>
      <c r="J2081" s="574"/>
      <c r="K2081" s="419"/>
      <c r="L2081" s="280"/>
      <c r="M2081"/>
      <c r="N2081" s="280"/>
      <c r="O2081"/>
      <c r="P2081" s="280"/>
      <c r="S2081"/>
      <c r="T2081"/>
    </row>
    <row r="2082" spans="1:20" x14ac:dyDescent="0.45">
      <c r="A2082" s="285"/>
      <c r="B2082" s="285"/>
      <c r="C2082" s="285"/>
      <c r="D2082" s="23"/>
      <c r="E2082"/>
      <c r="F2082"/>
      <c r="G2082"/>
      <c r="H2082" s="280"/>
      <c r="I2082"/>
      <c r="J2082" s="574"/>
      <c r="K2082" s="419"/>
      <c r="L2082" s="280"/>
      <c r="M2082"/>
      <c r="N2082" s="280"/>
      <c r="O2082"/>
      <c r="P2082" s="280"/>
      <c r="S2082"/>
      <c r="T2082"/>
    </row>
    <row r="2083" spans="1:20" x14ac:dyDescent="0.45">
      <c r="A2083" s="285"/>
      <c r="B2083" s="285"/>
      <c r="C2083" s="285"/>
      <c r="D2083" s="23"/>
      <c r="E2083"/>
      <c r="F2083"/>
      <c r="G2083"/>
      <c r="H2083" s="280"/>
      <c r="I2083"/>
      <c r="J2083" s="574"/>
      <c r="K2083" s="419"/>
      <c r="L2083" s="280"/>
      <c r="M2083"/>
      <c r="N2083" s="280"/>
      <c r="O2083"/>
      <c r="P2083" s="280"/>
      <c r="S2083"/>
      <c r="T2083"/>
    </row>
    <row r="2084" spans="1:20" x14ac:dyDescent="0.45">
      <c r="A2084" s="285"/>
      <c r="B2084" s="285"/>
      <c r="C2084" s="285"/>
      <c r="D2084" s="23"/>
      <c r="E2084"/>
      <c r="F2084"/>
      <c r="G2084"/>
      <c r="H2084" s="280"/>
      <c r="I2084"/>
      <c r="J2084" s="574"/>
      <c r="K2084" s="419"/>
      <c r="L2084" s="280"/>
      <c r="M2084"/>
      <c r="N2084" s="280"/>
      <c r="O2084"/>
      <c r="P2084" s="280"/>
      <c r="S2084"/>
      <c r="T2084"/>
    </row>
    <row r="2085" spans="1:20" x14ac:dyDescent="0.45">
      <c r="A2085" s="285"/>
      <c r="B2085" s="285"/>
      <c r="C2085" s="285"/>
      <c r="D2085" s="23"/>
      <c r="E2085"/>
      <c r="F2085"/>
      <c r="G2085"/>
      <c r="H2085" s="280"/>
      <c r="I2085"/>
      <c r="J2085" s="574"/>
      <c r="K2085" s="419"/>
      <c r="L2085" s="280"/>
      <c r="M2085"/>
      <c r="N2085" s="280"/>
      <c r="O2085"/>
      <c r="P2085" s="280"/>
      <c r="S2085"/>
      <c r="T2085"/>
    </row>
    <row r="2086" spans="1:20" x14ac:dyDescent="0.45">
      <c r="A2086" s="285"/>
      <c r="B2086" s="285"/>
      <c r="C2086" s="285"/>
      <c r="D2086" s="23"/>
      <c r="E2086"/>
      <c r="F2086"/>
      <c r="G2086"/>
      <c r="H2086" s="280"/>
      <c r="I2086"/>
      <c r="J2086" s="574"/>
      <c r="K2086" s="419"/>
      <c r="L2086" s="280"/>
      <c r="M2086"/>
      <c r="N2086" s="280"/>
      <c r="O2086"/>
      <c r="P2086" s="280"/>
      <c r="S2086"/>
      <c r="T2086"/>
    </row>
    <row r="2087" spans="1:20" x14ac:dyDescent="0.45">
      <c r="A2087" s="285"/>
      <c r="B2087" s="285"/>
      <c r="C2087" s="285"/>
      <c r="D2087" s="23"/>
      <c r="E2087"/>
      <c r="F2087"/>
      <c r="G2087"/>
      <c r="H2087" s="280"/>
      <c r="I2087"/>
      <c r="J2087" s="574"/>
      <c r="K2087" s="419"/>
      <c r="L2087" s="280"/>
      <c r="M2087"/>
      <c r="N2087" s="280"/>
      <c r="O2087"/>
      <c r="P2087" s="280"/>
      <c r="S2087"/>
      <c r="T2087"/>
    </row>
    <row r="2088" spans="1:20" x14ac:dyDescent="0.45">
      <c r="A2088" s="285"/>
      <c r="B2088" s="285"/>
      <c r="C2088" s="285"/>
      <c r="D2088" s="23"/>
      <c r="E2088"/>
      <c r="F2088"/>
      <c r="G2088"/>
      <c r="H2088" s="280"/>
      <c r="I2088"/>
      <c r="J2088" s="574"/>
      <c r="K2088" s="419"/>
      <c r="L2088" s="280"/>
      <c r="M2088"/>
      <c r="N2088" s="280"/>
      <c r="O2088"/>
      <c r="P2088" s="280"/>
      <c r="S2088"/>
      <c r="T2088"/>
    </row>
    <row r="2089" spans="1:20" x14ac:dyDescent="0.45">
      <c r="A2089" s="285"/>
      <c r="B2089" s="285"/>
      <c r="C2089" s="285"/>
      <c r="D2089" s="23"/>
      <c r="E2089"/>
      <c r="F2089"/>
      <c r="G2089"/>
      <c r="H2089" s="280"/>
      <c r="I2089"/>
      <c r="J2089" s="574"/>
      <c r="K2089" s="419"/>
      <c r="L2089" s="280"/>
      <c r="M2089"/>
      <c r="N2089" s="280"/>
      <c r="O2089"/>
      <c r="P2089" s="280"/>
      <c r="S2089"/>
      <c r="T2089"/>
    </row>
    <row r="2090" spans="1:20" x14ac:dyDescent="0.45">
      <c r="A2090" s="285"/>
      <c r="B2090" s="285"/>
      <c r="C2090" s="285"/>
      <c r="D2090" s="23"/>
      <c r="E2090"/>
      <c r="F2090"/>
      <c r="G2090"/>
      <c r="H2090" s="280"/>
      <c r="I2090"/>
      <c r="J2090" s="574"/>
      <c r="K2090" s="419"/>
      <c r="L2090" s="280"/>
      <c r="M2090"/>
      <c r="N2090" s="280"/>
      <c r="O2090"/>
      <c r="P2090" s="280"/>
      <c r="S2090"/>
      <c r="T2090"/>
    </row>
    <row r="2091" spans="1:20" x14ac:dyDescent="0.45">
      <c r="A2091" s="285"/>
      <c r="B2091" s="285"/>
      <c r="C2091" s="285"/>
      <c r="D2091" s="23"/>
      <c r="E2091"/>
      <c r="F2091"/>
      <c r="G2091"/>
      <c r="H2091" s="280"/>
      <c r="I2091"/>
      <c r="J2091" s="574"/>
      <c r="K2091" s="419"/>
      <c r="L2091" s="280"/>
      <c r="M2091"/>
      <c r="N2091" s="280"/>
      <c r="O2091"/>
      <c r="P2091" s="280"/>
      <c r="S2091"/>
      <c r="T2091"/>
    </row>
    <row r="2092" spans="1:20" x14ac:dyDescent="0.45">
      <c r="A2092" s="285"/>
      <c r="B2092" s="285"/>
      <c r="C2092" s="285"/>
      <c r="D2092" s="23"/>
      <c r="E2092"/>
      <c r="F2092"/>
      <c r="G2092"/>
      <c r="H2092" s="280"/>
      <c r="I2092"/>
      <c r="J2092" s="574"/>
      <c r="K2092" s="419"/>
      <c r="L2092" s="280"/>
      <c r="M2092"/>
      <c r="N2092" s="280"/>
      <c r="O2092"/>
      <c r="P2092" s="280"/>
      <c r="S2092"/>
      <c r="T2092"/>
    </row>
    <row r="2093" spans="1:20" x14ac:dyDescent="0.45">
      <c r="A2093" s="285"/>
      <c r="B2093" s="285"/>
      <c r="C2093" s="285"/>
      <c r="D2093" s="23"/>
      <c r="E2093"/>
      <c r="F2093"/>
      <c r="G2093"/>
      <c r="H2093" s="280"/>
      <c r="I2093"/>
      <c r="J2093" s="574"/>
      <c r="K2093" s="419"/>
      <c r="L2093" s="280"/>
      <c r="M2093"/>
      <c r="N2093" s="280"/>
      <c r="O2093"/>
      <c r="P2093" s="280"/>
      <c r="S2093"/>
      <c r="T2093"/>
    </row>
    <row r="2094" spans="1:20" x14ac:dyDescent="0.45">
      <c r="A2094" s="285"/>
      <c r="B2094" s="285"/>
      <c r="C2094" s="285"/>
      <c r="D2094" s="23"/>
      <c r="E2094"/>
      <c r="F2094"/>
      <c r="G2094"/>
      <c r="H2094" s="280"/>
      <c r="I2094"/>
      <c r="J2094" s="574"/>
      <c r="K2094" s="419"/>
      <c r="L2094" s="280"/>
      <c r="M2094"/>
      <c r="N2094" s="280"/>
      <c r="O2094"/>
      <c r="P2094" s="280"/>
      <c r="S2094"/>
      <c r="T2094"/>
    </row>
    <row r="2095" spans="1:20" x14ac:dyDescent="0.45">
      <c r="A2095" s="285"/>
      <c r="B2095" s="285"/>
      <c r="C2095" s="285"/>
      <c r="D2095" s="23"/>
      <c r="E2095"/>
      <c r="F2095"/>
      <c r="G2095"/>
      <c r="H2095" s="280"/>
      <c r="I2095"/>
      <c r="J2095" s="574"/>
      <c r="K2095" s="419"/>
      <c r="L2095" s="280"/>
      <c r="M2095"/>
      <c r="N2095" s="280"/>
      <c r="O2095"/>
      <c r="P2095" s="280"/>
      <c r="S2095"/>
      <c r="T2095"/>
    </row>
    <row r="2096" spans="1:20" x14ac:dyDescent="0.45">
      <c r="A2096" s="285"/>
      <c r="B2096" s="285"/>
      <c r="C2096" s="285"/>
      <c r="D2096" s="23"/>
      <c r="E2096"/>
      <c r="F2096"/>
      <c r="G2096"/>
      <c r="H2096" s="280"/>
      <c r="I2096"/>
      <c r="J2096" s="574"/>
      <c r="K2096" s="419"/>
      <c r="L2096" s="280"/>
      <c r="M2096"/>
      <c r="N2096" s="280"/>
      <c r="O2096"/>
      <c r="P2096" s="280"/>
      <c r="S2096"/>
      <c r="T2096"/>
    </row>
    <row r="2097" spans="1:20" x14ac:dyDescent="0.45">
      <c r="A2097" s="285"/>
      <c r="B2097" s="285"/>
      <c r="C2097" s="285"/>
      <c r="D2097" s="23"/>
      <c r="E2097"/>
      <c r="F2097"/>
      <c r="G2097"/>
      <c r="H2097" s="280"/>
      <c r="I2097"/>
      <c r="J2097" s="574"/>
      <c r="K2097" s="419"/>
      <c r="L2097" s="280"/>
      <c r="M2097"/>
      <c r="N2097" s="280"/>
      <c r="O2097"/>
      <c r="P2097" s="280"/>
      <c r="S2097"/>
      <c r="T2097"/>
    </row>
    <row r="2098" spans="1:20" x14ac:dyDescent="0.45">
      <c r="A2098" s="285"/>
      <c r="B2098" s="285"/>
      <c r="C2098" s="285"/>
      <c r="D2098" s="23"/>
      <c r="E2098"/>
      <c r="F2098"/>
      <c r="G2098"/>
      <c r="H2098" s="280"/>
      <c r="I2098"/>
      <c r="J2098" s="574"/>
      <c r="K2098" s="419"/>
      <c r="L2098" s="280"/>
      <c r="M2098"/>
      <c r="N2098" s="280"/>
      <c r="O2098"/>
      <c r="P2098" s="280"/>
      <c r="S2098"/>
      <c r="T2098"/>
    </row>
    <row r="2099" spans="1:20" x14ac:dyDescent="0.45">
      <c r="A2099" s="285"/>
      <c r="B2099" s="285"/>
      <c r="C2099" s="285"/>
      <c r="D2099" s="23"/>
      <c r="E2099"/>
      <c r="F2099"/>
      <c r="G2099"/>
      <c r="H2099" s="280"/>
      <c r="I2099"/>
      <c r="J2099" s="574"/>
      <c r="K2099" s="419"/>
      <c r="L2099" s="280"/>
      <c r="M2099"/>
      <c r="N2099" s="280"/>
      <c r="O2099"/>
      <c r="P2099" s="280"/>
      <c r="S2099"/>
      <c r="T2099"/>
    </row>
    <row r="2100" spans="1:20" x14ac:dyDescent="0.45">
      <c r="A2100" s="285"/>
      <c r="B2100" s="285"/>
      <c r="C2100" s="285"/>
      <c r="D2100" s="23"/>
      <c r="E2100"/>
      <c r="F2100"/>
      <c r="G2100"/>
      <c r="H2100" s="280"/>
      <c r="I2100"/>
      <c r="J2100" s="574"/>
      <c r="K2100" s="419"/>
      <c r="L2100" s="280"/>
      <c r="M2100"/>
      <c r="N2100" s="280"/>
      <c r="O2100"/>
      <c r="P2100" s="280"/>
      <c r="S2100"/>
      <c r="T2100"/>
    </row>
    <row r="2101" spans="1:20" x14ac:dyDescent="0.45">
      <c r="A2101" s="285"/>
      <c r="B2101" s="285"/>
      <c r="C2101" s="285"/>
      <c r="D2101" s="23"/>
      <c r="E2101"/>
      <c r="F2101"/>
      <c r="G2101"/>
      <c r="H2101" s="280"/>
      <c r="I2101"/>
      <c r="J2101" s="574"/>
      <c r="K2101" s="419"/>
      <c r="L2101" s="280"/>
      <c r="M2101"/>
      <c r="N2101" s="280"/>
      <c r="O2101"/>
      <c r="P2101" s="280"/>
      <c r="S2101"/>
      <c r="T2101"/>
    </row>
    <row r="2102" spans="1:20" x14ac:dyDescent="0.45">
      <c r="A2102" s="285"/>
      <c r="B2102" s="285"/>
      <c r="C2102" s="285"/>
      <c r="D2102" s="23"/>
      <c r="E2102"/>
      <c r="F2102"/>
      <c r="G2102"/>
      <c r="H2102" s="280"/>
      <c r="I2102"/>
      <c r="J2102" s="574"/>
      <c r="K2102" s="419"/>
      <c r="L2102" s="280"/>
      <c r="M2102"/>
      <c r="N2102" s="280"/>
      <c r="O2102"/>
      <c r="P2102" s="280"/>
      <c r="S2102"/>
      <c r="T2102"/>
    </row>
    <row r="2103" spans="1:20" x14ac:dyDescent="0.45">
      <c r="A2103" s="285"/>
      <c r="B2103" s="285"/>
      <c r="C2103" s="285"/>
      <c r="D2103" s="23"/>
      <c r="E2103"/>
      <c r="F2103"/>
      <c r="G2103"/>
      <c r="H2103" s="280"/>
      <c r="I2103"/>
      <c r="J2103" s="574"/>
      <c r="K2103" s="419"/>
      <c r="L2103" s="280"/>
      <c r="M2103"/>
      <c r="N2103" s="280"/>
      <c r="O2103"/>
      <c r="P2103" s="280"/>
      <c r="S2103"/>
      <c r="T2103"/>
    </row>
    <row r="2104" spans="1:20" x14ac:dyDescent="0.45">
      <c r="A2104" s="285"/>
      <c r="B2104" s="285"/>
      <c r="C2104" s="285"/>
      <c r="D2104" s="23"/>
      <c r="E2104"/>
      <c r="F2104"/>
      <c r="G2104"/>
      <c r="H2104" s="280"/>
      <c r="I2104"/>
      <c r="J2104" s="574"/>
      <c r="K2104" s="419"/>
      <c r="L2104" s="280"/>
      <c r="M2104"/>
      <c r="N2104" s="280"/>
      <c r="O2104"/>
      <c r="P2104" s="280"/>
      <c r="S2104"/>
      <c r="T2104"/>
    </row>
    <row r="2105" spans="1:20" x14ac:dyDescent="0.45">
      <c r="A2105" s="285"/>
      <c r="B2105" s="285"/>
      <c r="C2105" s="285"/>
      <c r="D2105" s="23"/>
      <c r="E2105"/>
      <c r="F2105"/>
      <c r="G2105"/>
      <c r="H2105" s="280"/>
      <c r="I2105"/>
      <c r="J2105" s="574"/>
      <c r="K2105" s="419"/>
      <c r="L2105" s="280"/>
      <c r="M2105"/>
      <c r="N2105" s="280"/>
      <c r="O2105"/>
      <c r="P2105" s="280"/>
      <c r="S2105"/>
      <c r="T2105"/>
    </row>
    <row r="2106" spans="1:20" x14ac:dyDescent="0.45">
      <c r="A2106" s="285"/>
      <c r="B2106" s="285"/>
      <c r="C2106" s="285"/>
      <c r="D2106" s="23"/>
      <c r="E2106"/>
      <c r="F2106"/>
      <c r="G2106"/>
      <c r="H2106" s="280"/>
      <c r="I2106"/>
      <c r="J2106" s="574"/>
      <c r="K2106" s="419"/>
      <c r="L2106" s="280"/>
      <c r="M2106"/>
      <c r="N2106" s="280"/>
      <c r="O2106"/>
      <c r="P2106" s="280"/>
      <c r="S2106"/>
      <c r="T2106"/>
    </row>
    <row r="2107" spans="1:20" x14ac:dyDescent="0.45">
      <c r="A2107" s="285"/>
      <c r="B2107" s="285"/>
      <c r="C2107" s="285"/>
      <c r="D2107" s="23"/>
      <c r="E2107"/>
      <c r="F2107"/>
      <c r="G2107"/>
      <c r="H2107" s="280"/>
      <c r="I2107"/>
      <c r="J2107" s="574"/>
      <c r="K2107" s="419"/>
      <c r="L2107" s="280"/>
      <c r="M2107"/>
      <c r="N2107" s="280"/>
      <c r="O2107"/>
      <c r="P2107" s="280"/>
      <c r="S2107"/>
      <c r="T2107"/>
    </row>
    <row r="2108" spans="1:20" x14ac:dyDescent="0.45">
      <c r="A2108" s="285"/>
      <c r="B2108" s="285"/>
      <c r="C2108" s="285"/>
      <c r="D2108" s="23"/>
      <c r="E2108"/>
      <c r="F2108"/>
      <c r="G2108"/>
      <c r="H2108" s="280"/>
      <c r="I2108"/>
      <c r="J2108" s="574"/>
      <c r="K2108" s="419"/>
      <c r="L2108" s="280"/>
      <c r="M2108"/>
      <c r="N2108" s="280"/>
      <c r="O2108"/>
      <c r="P2108" s="280"/>
      <c r="S2108"/>
      <c r="T2108"/>
    </row>
    <row r="2109" spans="1:20" x14ac:dyDescent="0.45">
      <c r="A2109" s="285"/>
      <c r="B2109" s="285"/>
      <c r="C2109" s="285"/>
      <c r="D2109" s="23"/>
      <c r="E2109"/>
      <c r="F2109"/>
      <c r="G2109"/>
      <c r="H2109" s="280"/>
      <c r="I2109"/>
      <c r="J2109" s="574"/>
      <c r="K2109" s="419"/>
      <c r="L2109" s="280"/>
      <c r="M2109"/>
      <c r="N2109" s="280"/>
      <c r="O2109"/>
      <c r="P2109" s="280"/>
      <c r="S2109"/>
      <c r="T2109"/>
    </row>
    <row r="2110" spans="1:20" x14ac:dyDescent="0.45">
      <c r="A2110" s="285"/>
      <c r="B2110" s="285"/>
      <c r="C2110" s="285"/>
      <c r="D2110" s="23"/>
      <c r="E2110"/>
      <c r="F2110"/>
      <c r="G2110"/>
      <c r="H2110" s="280"/>
      <c r="I2110"/>
      <c r="J2110" s="574"/>
      <c r="K2110" s="419"/>
      <c r="L2110" s="280"/>
      <c r="M2110"/>
      <c r="N2110" s="280"/>
      <c r="O2110"/>
      <c r="P2110" s="280"/>
      <c r="S2110"/>
      <c r="T2110"/>
    </row>
    <row r="2111" spans="1:20" x14ac:dyDescent="0.45">
      <c r="A2111" s="285"/>
      <c r="B2111" s="285"/>
      <c r="C2111" s="285"/>
      <c r="D2111" s="23"/>
      <c r="E2111"/>
      <c r="F2111"/>
      <c r="G2111"/>
      <c r="H2111" s="280"/>
      <c r="I2111"/>
      <c r="J2111" s="574"/>
      <c r="K2111" s="419"/>
      <c r="L2111" s="280"/>
      <c r="M2111"/>
      <c r="N2111" s="280"/>
      <c r="O2111"/>
      <c r="P2111" s="280"/>
      <c r="S2111"/>
      <c r="T2111"/>
    </row>
    <row r="2112" spans="1:20" x14ac:dyDescent="0.45">
      <c r="A2112" s="285"/>
      <c r="B2112" s="285"/>
      <c r="C2112" s="285"/>
      <c r="D2112" s="23"/>
      <c r="E2112"/>
      <c r="F2112"/>
      <c r="G2112"/>
      <c r="H2112" s="280"/>
      <c r="I2112"/>
      <c r="J2112" s="574"/>
      <c r="K2112" s="419"/>
      <c r="L2112" s="280"/>
      <c r="M2112"/>
      <c r="N2112" s="280"/>
      <c r="O2112"/>
      <c r="P2112" s="280"/>
      <c r="S2112"/>
      <c r="T2112"/>
    </row>
    <row r="2113" spans="1:20" x14ac:dyDescent="0.45">
      <c r="A2113" s="285"/>
      <c r="B2113" s="285"/>
      <c r="C2113" s="285"/>
      <c r="D2113" s="23"/>
      <c r="E2113"/>
      <c r="F2113"/>
      <c r="G2113"/>
      <c r="H2113" s="280"/>
      <c r="I2113"/>
      <c r="J2113" s="574"/>
      <c r="K2113" s="419"/>
      <c r="L2113" s="280"/>
      <c r="M2113"/>
      <c r="N2113" s="280"/>
      <c r="O2113"/>
      <c r="P2113" s="280"/>
      <c r="S2113"/>
      <c r="T2113"/>
    </row>
    <row r="2114" spans="1:20" x14ac:dyDescent="0.45">
      <c r="A2114" s="285"/>
      <c r="B2114" s="285"/>
      <c r="C2114" s="285"/>
      <c r="D2114" s="23"/>
      <c r="E2114"/>
      <c r="F2114"/>
      <c r="G2114"/>
      <c r="H2114" s="280"/>
      <c r="I2114"/>
      <c r="J2114" s="574"/>
      <c r="K2114" s="419"/>
      <c r="L2114" s="280"/>
      <c r="M2114"/>
      <c r="N2114" s="280"/>
      <c r="O2114"/>
      <c r="P2114" s="280"/>
      <c r="S2114"/>
      <c r="T2114"/>
    </row>
    <row r="2115" spans="1:20" x14ac:dyDescent="0.45">
      <c r="A2115" s="285"/>
      <c r="B2115" s="285"/>
      <c r="C2115" s="285"/>
      <c r="D2115" s="23"/>
      <c r="E2115"/>
      <c r="F2115"/>
      <c r="G2115"/>
      <c r="H2115" s="280"/>
      <c r="I2115"/>
      <c r="J2115" s="574"/>
      <c r="K2115" s="419"/>
      <c r="L2115" s="280"/>
      <c r="M2115"/>
      <c r="N2115" s="280"/>
      <c r="O2115"/>
      <c r="P2115" s="280"/>
      <c r="S2115"/>
      <c r="T2115"/>
    </row>
    <row r="2116" spans="1:20" x14ac:dyDescent="0.45">
      <c r="A2116" s="285"/>
      <c r="B2116" s="285"/>
      <c r="C2116" s="285"/>
      <c r="D2116" s="23"/>
      <c r="E2116"/>
      <c r="F2116"/>
      <c r="G2116"/>
      <c r="H2116" s="280"/>
      <c r="I2116"/>
      <c r="J2116" s="574"/>
      <c r="K2116" s="419"/>
      <c r="L2116" s="280"/>
      <c r="M2116"/>
      <c r="N2116" s="280"/>
      <c r="O2116"/>
      <c r="P2116" s="280"/>
      <c r="S2116"/>
      <c r="T2116"/>
    </row>
    <row r="2117" spans="1:20" x14ac:dyDescent="0.45">
      <c r="A2117" s="285"/>
      <c r="B2117" s="285"/>
      <c r="C2117" s="285"/>
      <c r="D2117" s="23"/>
      <c r="E2117"/>
      <c r="F2117"/>
      <c r="G2117"/>
      <c r="H2117" s="280"/>
      <c r="I2117"/>
      <c r="J2117" s="574"/>
      <c r="K2117" s="419"/>
      <c r="L2117" s="280"/>
      <c r="M2117"/>
      <c r="N2117" s="280"/>
      <c r="O2117"/>
      <c r="P2117" s="280"/>
      <c r="S2117"/>
      <c r="T2117"/>
    </row>
    <row r="2118" spans="1:20" x14ac:dyDescent="0.45">
      <c r="A2118" s="285"/>
      <c r="B2118" s="285"/>
      <c r="C2118" s="285"/>
      <c r="D2118" s="23"/>
      <c r="E2118"/>
      <c r="F2118"/>
      <c r="G2118"/>
      <c r="H2118" s="280"/>
      <c r="I2118"/>
      <c r="J2118" s="574"/>
      <c r="K2118" s="419"/>
      <c r="L2118" s="280"/>
      <c r="M2118"/>
      <c r="N2118" s="280"/>
      <c r="O2118"/>
      <c r="P2118" s="280"/>
      <c r="S2118"/>
      <c r="T2118"/>
    </row>
    <row r="2119" spans="1:20" x14ac:dyDescent="0.45">
      <c r="A2119" s="285"/>
      <c r="B2119" s="285"/>
      <c r="C2119" s="285"/>
      <c r="D2119" s="23"/>
      <c r="E2119"/>
      <c r="F2119"/>
      <c r="G2119"/>
      <c r="H2119" s="280"/>
      <c r="I2119"/>
      <c r="J2119" s="574"/>
      <c r="K2119" s="419"/>
      <c r="L2119" s="280"/>
      <c r="M2119"/>
      <c r="N2119" s="280"/>
      <c r="O2119"/>
      <c r="P2119" s="280"/>
      <c r="S2119"/>
      <c r="T2119"/>
    </row>
    <row r="2120" spans="1:20" x14ac:dyDescent="0.45">
      <c r="A2120" s="285"/>
      <c r="B2120" s="285"/>
      <c r="C2120" s="285"/>
      <c r="D2120" s="23"/>
      <c r="E2120"/>
      <c r="F2120"/>
      <c r="G2120"/>
      <c r="H2120" s="280"/>
      <c r="I2120"/>
      <c r="J2120" s="574"/>
      <c r="K2120" s="419"/>
      <c r="L2120" s="280"/>
      <c r="M2120"/>
      <c r="N2120" s="280"/>
      <c r="O2120"/>
      <c r="P2120" s="280"/>
      <c r="S2120"/>
      <c r="T2120"/>
    </row>
    <row r="2121" spans="1:20" x14ac:dyDescent="0.45">
      <c r="A2121" s="285"/>
      <c r="B2121" s="285"/>
      <c r="C2121" s="285"/>
      <c r="D2121" s="23"/>
      <c r="E2121"/>
      <c r="F2121"/>
      <c r="G2121"/>
      <c r="H2121" s="280"/>
      <c r="I2121"/>
      <c r="J2121" s="574"/>
      <c r="K2121" s="419"/>
      <c r="L2121" s="280"/>
      <c r="M2121"/>
      <c r="N2121" s="280"/>
      <c r="O2121"/>
      <c r="P2121" s="280"/>
      <c r="S2121"/>
      <c r="T2121"/>
    </row>
    <row r="2122" spans="1:20" x14ac:dyDescent="0.45">
      <c r="A2122" s="285"/>
      <c r="B2122" s="285"/>
      <c r="C2122" s="285"/>
      <c r="D2122" s="23"/>
      <c r="E2122"/>
      <c r="F2122"/>
      <c r="G2122"/>
      <c r="H2122" s="280"/>
      <c r="I2122"/>
      <c r="J2122" s="574"/>
      <c r="K2122" s="419"/>
      <c r="L2122" s="280"/>
      <c r="M2122"/>
      <c r="N2122" s="280"/>
      <c r="O2122"/>
      <c r="P2122" s="280"/>
      <c r="S2122"/>
      <c r="T2122"/>
    </row>
    <row r="2123" spans="1:20" x14ac:dyDescent="0.45">
      <c r="A2123" s="285"/>
      <c r="B2123" s="285"/>
      <c r="C2123" s="285"/>
      <c r="D2123" s="23"/>
      <c r="E2123"/>
      <c r="F2123"/>
      <c r="G2123"/>
      <c r="H2123" s="280"/>
      <c r="I2123"/>
      <c r="J2123" s="574"/>
      <c r="K2123" s="419"/>
      <c r="L2123" s="280"/>
      <c r="M2123"/>
      <c r="N2123" s="280"/>
      <c r="O2123"/>
      <c r="P2123" s="280"/>
      <c r="S2123"/>
      <c r="T2123"/>
    </row>
    <row r="2124" spans="1:20" x14ac:dyDescent="0.45">
      <c r="A2124" s="285"/>
      <c r="B2124" s="285"/>
      <c r="C2124" s="285"/>
      <c r="D2124" s="23"/>
      <c r="E2124"/>
      <c r="F2124"/>
      <c r="G2124"/>
      <c r="H2124" s="280"/>
      <c r="I2124"/>
      <c r="J2124" s="574"/>
      <c r="K2124" s="419"/>
      <c r="L2124" s="280"/>
      <c r="M2124"/>
      <c r="N2124" s="280"/>
      <c r="O2124"/>
      <c r="P2124" s="280"/>
      <c r="S2124"/>
      <c r="T2124"/>
    </row>
    <row r="2125" spans="1:20" x14ac:dyDescent="0.45">
      <c r="A2125" s="285"/>
      <c r="B2125" s="285"/>
      <c r="C2125" s="285"/>
      <c r="D2125" s="23"/>
      <c r="E2125"/>
      <c r="F2125"/>
      <c r="G2125"/>
      <c r="H2125" s="280"/>
      <c r="I2125"/>
      <c r="J2125" s="574"/>
      <c r="K2125" s="419"/>
      <c r="L2125" s="280"/>
      <c r="M2125"/>
      <c r="N2125" s="280"/>
      <c r="O2125"/>
      <c r="P2125" s="280"/>
      <c r="S2125"/>
      <c r="T2125"/>
    </row>
    <row r="2126" spans="1:20" x14ac:dyDescent="0.45">
      <c r="A2126" s="285"/>
      <c r="B2126" s="285"/>
      <c r="C2126" s="285"/>
      <c r="D2126" s="23"/>
      <c r="E2126"/>
      <c r="F2126"/>
      <c r="G2126"/>
      <c r="H2126" s="280"/>
      <c r="I2126"/>
      <c r="J2126" s="574"/>
      <c r="K2126" s="419"/>
      <c r="L2126" s="280"/>
      <c r="M2126"/>
      <c r="N2126" s="280"/>
      <c r="O2126"/>
      <c r="P2126" s="280"/>
      <c r="S2126"/>
      <c r="T2126"/>
    </row>
    <row r="2127" spans="1:20" x14ac:dyDescent="0.45">
      <c r="A2127" s="285"/>
      <c r="B2127" s="285"/>
      <c r="C2127" s="285"/>
      <c r="D2127" s="23"/>
      <c r="E2127"/>
      <c r="F2127"/>
      <c r="G2127"/>
      <c r="H2127" s="280"/>
      <c r="I2127"/>
      <c r="J2127" s="574"/>
      <c r="K2127" s="419"/>
      <c r="L2127" s="280"/>
      <c r="M2127"/>
      <c r="N2127" s="280"/>
      <c r="O2127"/>
      <c r="P2127" s="280"/>
      <c r="S2127"/>
      <c r="T2127"/>
    </row>
    <row r="2128" spans="1:20" x14ac:dyDescent="0.45">
      <c r="A2128" s="285"/>
      <c r="B2128" s="285"/>
      <c r="C2128" s="285"/>
      <c r="D2128" s="23"/>
      <c r="E2128"/>
      <c r="F2128"/>
      <c r="G2128"/>
      <c r="H2128" s="280"/>
      <c r="I2128"/>
      <c r="J2128" s="574"/>
      <c r="K2128" s="419"/>
      <c r="L2128" s="280"/>
      <c r="M2128"/>
      <c r="N2128" s="280"/>
      <c r="O2128"/>
      <c r="P2128" s="280"/>
      <c r="S2128"/>
      <c r="T2128"/>
    </row>
    <row r="2129" spans="1:20" x14ac:dyDescent="0.45">
      <c r="A2129" s="285"/>
      <c r="B2129" s="285"/>
      <c r="C2129" s="285"/>
      <c r="D2129" s="23"/>
      <c r="E2129"/>
      <c r="F2129"/>
      <c r="G2129"/>
      <c r="H2129" s="280"/>
      <c r="I2129"/>
      <c r="J2129" s="574"/>
      <c r="K2129" s="419"/>
      <c r="L2129" s="280"/>
      <c r="M2129"/>
      <c r="N2129" s="280"/>
      <c r="O2129"/>
      <c r="P2129" s="280"/>
      <c r="S2129"/>
      <c r="T2129"/>
    </row>
    <row r="2130" spans="1:20" x14ac:dyDescent="0.45">
      <c r="A2130" s="285"/>
      <c r="B2130" s="285"/>
      <c r="C2130" s="285"/>
      <c r="D2130" s="23"/>
      <c r="E2130"/>
      <c r="F2130"/>
      <c r="G2130"/>
      <c r="H2130" s="280"/>
      <c r="I2130"/>
      <c r="J2130" s="574"/>
      <c r="K2130" s="419"/>
      <c r="L2130" s="280"/>
      <c r="M2130"/>
      <c r="N2130" s="280"/>
      <c r="O2130"/>
      <c r="P2130" s="280"/>
      <c r="S2130"/>
      <c r="T2130"/>
    </row>
    <row r="2131" spans="1:20" x14ac:dyDescent="0.45">
      <c r="A2131" s="285"/>
      <c r="B2131" s="285"/>
      <c r="C2131" s="285"/>
      <c r="D2131" s="23"/>
      <c r="E2131"/>
      <c r="F2131"/>
      <c r="G2131"/>
      <c r="H2131" s="280"/>
      <c r="I2131"/>
      <c r="J2131" s="574"/>
      <c r="K2131" s="419"/>
      <c r="L2131" s="280"/>
      <c r="M2131"/>
      <c r="N2131" s="280"/>
      <c r="O2131"/>
      <c r="P2131" s="280"/>
      <c r="S2131"/>
      <c r="T2131"/>
    </row>
    <row r="2132" spans="1:20" x14ac:dyDescent="0.45">
      <c r="A2132" s="285"/>
      <c r="B2132" s="285"/>
      <c r="C2132" s="285"/>
      <c r="D2132" s="23"/>
      <c r="E2132"/>
      <c r="F2132"/>
      <c r="G2132"/>
      <c r="H2132" s="280"/>
      <c r="I2132"/>
      <c r="J2132" s="574"/>
      <c r="K2132" s="419"/>
      <c r="L2132" s="280"/>
      <c r="M2132"/>
      <c r="N2132" s="280"/>
      <c r="O2132"/>
      <c r="P2132" s="280"/>
      <c r="S2132"/>
      <c r="T2132"/>
    </row>
    <row r="2133" spans="1:20" x14ac:dyDescent="0.45">
      <c r="A2133" s="285"/>
      <c r="B2133" s="285"/>
      <c r="C2133" s="285"/>
      <c r="D2133" s="23"/>
      <c r="E2133"/>
      <c r="F2133"/>
      <c r="G2133"/>
      <c r="H2133" s="280"/>
      <c r="I2133"/>
      <c r="J2133" s="574"/>
      <c r="K2133" s="419"/>
      <c r="L2133" s="280"/>
      <c r="M2133"/>
      <c r="N2133" s="280"/>
      <c r="O2133"/>
      <c r="P2133" s="280"/>
      <c r="S2133"/>
      <c r="T2133"/>
    </row>
    <row r="2134" spans="1:20" x14ac:dyDescent="0.45">
      <c r="A2134" s="285"/>
      <c r="B2134" s="285"/>
      <c r="C2134" s="285"/>
      <c r="D2134" s="23"/>
      <c r="E2134"/>
      <c r="F2134"/>
      <c r="G2134"/>
      <c r="H2134" s="280"/>
      <c r="I2134"/>
      <c r="J2134" s="574"/>
      <c r="K2134" s="419"/>
      <c r="L2134" s="280"/>
      <c r="M2134"/>
      <c r="N2134" s="280"/>
      <c r="O2134"/>
      <c r="P2134" s="280"/>
      <c r="S2134"/>
      <c r="T2134"/>
    </row>
    <row r="2135" spans="1:20" x14ac:dyDescent="0.45">
      <c r="A2135" s="285"/>
      <c r="B2135" s="285"/>
      <c r="C2135" s="285"/>
      <c r="D2135" s="23"/>
      <c r="E2135"/>
      <c r="F2135"/>
      <c r="G2135"/>
      <c r="H2135" s="280"/>
      <c r="I2135"/>
      <c r="J2135" s="574"/>
      <c r="K2135" s="419"/>
      <c r="L2135" s="280"/>
      <c r="M2135"/>
      <c r="N2135" s="280"/>
      <c r="O2135"/>
      <c r="P2135" s="280"/>
      <c r="S2135"/>
      <c r="T2135"/>
    </row>
    <row r="2136" spans="1:20" x14ac:dyDescent="0.45">
      <c r="A2136" s="285"/>
      <c r="B2136" s="285"/>
      <c r="C2136" s="285"/>
      <c r="D2136" s="23"/>
      <c r="E2136"/>
      <c r="F2136"/>
      <c r="G2136"/>
      <c r="H2136" s="280"/>
      <c r="I2136"/>
      <c r="J2136" s="574"/>
      <c r="K2136" s="419"/>
      <c r="L2136" s="280"/>
      <c r="M2136"/>
      <c r="N2136" s="280"/>
      <c r="O2136"/>
      <c r="P2136" s="280"/>
      <c r="S2136"/>
      <c r="T2136"/>
    </row>
    <row r="2137" spans="1:20" x14ac:dyDescent="0.45">
      <c r="A2137" s="285"/>
      <c r="B2137" s="285"/>
      <c r="C2137" s="285"/>
      <c r="D2137" s="23"/>
      <c r="E2137"/>
      <c r="F2137"/>
      <c r="G2137"/>
      <c r="H2137" s="280"/>
      <c r="I2137"/>
      <c r="J2137" s="574"/>
      <c r="K2137" s="419"/>
      <c r="L2137" s="280"/>
      <c r="M2137"/>
      <c r="N2137" s="280"/>
      <c r="O2137"/>
      <c r="P2137" s="280"/>
      <c r="S2137"/>
      <c r="T2137"/>
    </row>
    <row r="2138" spans="1:20" x14ac:dyDescent="0.45">
      <c r="A2138" s="285"/>
      <c r="B2138" s="285"/>
      <c r="C2138" s="285"/>
      <c r="D2138" s="23"/>
      <c r="E2138"/>
      <c r="F2138"/>
      <c r="G2138"/>
      <c r="H2138" s="280"/>
      <c r="I2138"/>
      <c r="J2138" s="574"/>
      <c r="K2138" s="419"/>
      <c r="L2138" s="280"/>
      <c r="M2138"/>
      <c r="N2138" s="280"/>
      <c r="O2138"/>
      <c r="P2138" s="280"/>
      <c r="S2138"/>
      <c r="T2138"/>
    </row>
    <row r="2139" spans="1:20" x14ac:dyDescent="0.45">
      <c r="A2139" s="285"/>
      <c r="B2139" s="285"/>
      <c r="C2139" s="285"/>
      <c r="D2139" s="23"/>
      <c r="E2139"/>
      <c r="F2139"/>
      <c r="G2139"/>
      <c r="H2139" s="280"/>
      <c r="I2139"/>
      <c r="J2139" s="574"/>
      <c r="K2139" s="419"/>
      <c r="L2139" s="280"/>
      <c r="M2139"/>
      <c r="N2139" s="280"/>
      <c r="O2139"/>
      <c r="P2139" s="280"/>
      <c r="S2139"/>
      <c r="T2139"/>
    </row>
    <row r="2140" spans="1:20" x14ac:dyDescent="0.45">
      <c r="A2140" s="285"/>
      <c r="B2140" s="285"/>
      <c r="C2140" s="285"/>
      <c r="D2140" s="23"/>
      <c r="E2140"/>
      <c r="F2140"/>
      <c r="G2140"/>
      <c r="H2140" s="280"/>
      <c r="I2140"/>
      <c r="J2140" s="574"/>
      <c r="K2140" s="419"/>
      <c r="L2140" s="280"/>
      <c r="M2140"/>
      <c r="N2140" s="280"/>
      <c r="O2140"/>
      <c r="P2140" s="280"/>
      <c r="S2140"/>
      <c r="T2140"/>
    </row>
    <row r="2141" spans="1:20" x14ac:dyDescent="0.45">
      <c r="A2141" s="285"/>
      <c r="B2141" s="285"/>
      <c r="C2141" s="285"/>
      <c r="D2141" s="23"/>
      <c r="E2141"/>
      <c r="F2141"/>
      <c r="G2141"/>
      <c r="H2141" s="280"/>
      <c r="I2141"/>
      <c r="J2141" s="574"/>
      <c r="K2141" s="419"/>
      <c r="L2141" s="280"/>
      <c r="M2141"/>
      <c r="N2141" s="280"/>
      <c r="O2141"/>
      <c r="P2141" s="280"/>
      <c r="S2141"/>
      <c r="T2141"/>
    </row>
    <row r="2142" spans="1:20" x14ac:dyDescent="0.45">
      <c r="A2142" s="285"/>
      <c r="B2142" s="285"/>
      <c r="C2142" s="285"/>
      <c r="D2142" s="23"/>
      <c r="E2142"/>
      <c r="F2142"/>
      <c r="G2142"/>
      <c r="H2142" s="280"/>
      <c r="I2142"/>
      <c r="J2142" s="574"/>
      <c r="K2142" s="419"/>
      <c r="L2142" s="280"/>
      <c r="M2142"/>
      <c r="N2142" s="280"/>
      <c r="O2142"/>
      <c r="P2142" s="280"/>
      <c r="S2142"/>
      <c r="T2142"/>
    </row>
    <row r="2143" spans="1:20" x14ac:dyDescent="0.45">
      <c r="A2143" s="285"/>
      <c r="B2143" s="285"/>
      <c r="C2143" s="285"/>
      <c r="D2143" s="23"/>
      <c r="E2143"/>
      <c r="F2143"/>
      <c r="G2143"/>
      <c r="H2143" s="280"/>
      <c r="I2143"/>
      <c r="J2143" s="574"/>
      <c r="K2143" s="419"/>
      <c r="L2143" s="280"/>
      <c r="M2143"/>
      <c r="N2143" s="280"/>
      <c r="O2143"/>
      <c r="P2143" s="280"/>
      <c r="S2143"/>
      <c r="T2143"/>
    </row>
    <row r="2144" spans="1:20" x14ac:dyDescent="0.45">
      <c r="A2144" s="285"/>
      <c r="B2144" s="285"/>
      <c r="C2144" s="285"/>
      <c r="D2144" s="23"/>
      <c r="E2144"/>
      <c r="F2144"/>
      <c r="G2144"/>
      <c r="H2144" s="280"/>
      <c r="I2144"/>
      <c r="J2144" s="574"/>
      <c r="K2144" s="419"/>
      <c r="L2144" s="280"/>
      <c r="M2144"/>
      <c r="N2144" s="280"/>
      <c r="O2144"/>
      <c r="P2144" s="280"/>
      <c r="S2144"/>
      <c r="T2144"/>
    </row>
    <row r="2145" spans="1:20" x14ac:dyDescent="0.45">
      <c r="A2145" s="285"/>
      <c r="B2145" s="285"/>
      <c r="C2145" s="285"/>
      <c r="D2145" s="23"/>
      <c r="E2145"/>
      <c r="F2145"/>
      <c r="G2145"/>
      <c r="H2145" s="280"/>
      <c r="I2145"/>
      <c r="J2145" s="574"/>
      <c r="K2145" s="419"/>
      <c r="L2145" s="280"/>
      <c r="M2145"/>
      <c r="N2145" s="280"/>
      <c r="O2145"/>
      <c r="P2145" s="280"/>
      <c r="S2145"/>
      <c r="T2145"/>
    </row>
    <row r="2146" spans="1:20" x14ac:dyDescent="0.45">
      <c r="A2146" s="285"/>
      <c r="B2146" s="285"/>
      <c r="C2146" s="285"/>
      <c r="D2146" s="23"/>
      <c r="E2146"/>
      <c r="F2146"/>
      <c r="G2146"/>
      <c r="H2146" s="280"/>
      <c r="I2146"/>
      <c r="J2146" s="574"/>
      <c r="K2146" s="419"/>
      <c r="L2146" s="280"/>
      <c r="M2146"/>
      <c r="N2146" s="280"/>
      <c r="O2146"/>
      <c r="P2146" s="280"/>
      <c r="S2146"/>
      <c r="T2146"/>
    </row>
    <row r="2147" spans="1:20" x14ac:dyDescent="0.45">
      <c r="A2147" s="285"/>
      <c r="B2147" s="285"/>
      <c r="C2147" s="285"/>
      <c r="D2147" s="23"/>
      <c r="E2147"/>
      <c r="F2147"/>
      <c r="G2147"/>
      <c r="H2147" s="280"/>
      <c r="I2147"/>
      <c r="J2147" s="574"/>
      <c r="K2147" s="419"/>
      <c r="L2147" s="280"/>
      <c r="M2147"/>
      <c r="N2147" s="280"/>
      <c r="O2147"/>
      <c r="P2147" s="280"/>
      <c r="S2147"/>
      <c r="T2147"/>
    </row>
    <row r="2148" spans="1:20" x14ac:dyDescent="0.45">
      <c r="A2148" s="285"/>
      <c r="B2148" s="285"/>
      <c r="C2148" s="285"/>
      <c r="D2148" s="23"/>
      <c r="E2148"/>
      <c r="F2148"/>
      <c r="G2148"/>
      <c r="H2148" s="280"/>
      <c r="I2148"/>
      <c r="J2148" s="574"/>
      <c r="K2148" s="419"/>
      <c r="L2148" s="280"/>
      <c r="M2148"/>
      <c r="N2148" s="280"/>
      <c r="O2148"/>
      <c r="P2148" s="280"/>
      <c r="S2148"/>
      <c r="T2148"/>
    </row>
    <row r="2149" spans="1:20" x14ac:dyDescent="0.45">
      <c r="A2149" s="285"/>
      <c r="B2149" s="285"/>
      <c r="C2149" s="285"/>
      <c r="D2149" s="23"/>
      <c r="E2149"/>
      <c r="F2149"/>
      <c r="G2149"/>
      <c r="H2149" s="280"/>
      <c r="I2149"/>
      <c r="J2149" s="574"/>
      <c r="K2149" s="419"/>
      <c r="L2149" s="280"/>
      <c r="M2149"/>
      <c r="N2149" s="280"/>
      <c r="O2149"/>
      <c r="P2149" s="280"/>
      <c r="S2149"/>
      <c r="T2149"/>
    </row>
    <row r="2150" spans="1:20" x14ac:dyDescent="0.45">
      <c r="A2150" s="285"/>
      <c r="B2150" s="285"/>
      <c r="C2150" s="285"/>
      <c r="D2150" s="23"/>
      <c r="E2150"/>
      <c r="F2150"/>
      <c r="G2150"/>
      <c r="H2150" s="280"/>
      <c r="I2150"/>
      <c r="J2150" s="574"/>
      <c r="K2150" s="419"/>
      <c r="L2150" s="280"/>
      <c r="M2150"/>
      <c r="N2150" s="280"/>
      <c r="O2150"/>
      <c r="P2150" s="280"/>
      <c r="S2150"/>
      <c r="T2150"/>
    </row>
    <row r="2151" spans="1:20" x14ac:dyDescent="0.45">
      <c r="A2151" s="285"/>
      <c r="B2151" s="285"/>
      <c r="C2151" s="285"/>
      <c r="D2151" s="23"/>
      <c r="E2151"/>
      <c r="F2151"/>
      <c r="G2151"/>
      <c r="H2151" s="280"/>
      <c r="I2151"/>
      <c r="J2151" s="574"/>
      <c r="K2151" s="419"/>
      <c r="L2151" s="280"/>
      <c r="M2151"/>
      <c r="N2151" s="280"/>
      <c r="O2151"/>
      <c r="P2151" s="280"/>
      <c r="S2151"/>
      <c r="T2151"/>
    </row>
    <row r="2152" spans="1:20" x14ac:dyDescent="0.45">
      <c r="A2152" s="285"/>
      <c r="B2152" s="285"/>
      <c r="C2152" s="285"/>
      <c r="D2152" s="23"/>
      <c r="E2152"/>
      <c r="F2152"/>
      <c r="G2152"/>
      <c r="H2152" s="280"/>
      <c r="I2152"/>
      <c r="J2152" s="574"/>
      <c r="K2152" s="419"/>
      <c r="L2152" s="280"/>
      <c r="M2152"/>
      <c r="N2152" s="280"/>
      <c r="O2152"/>
      <c r="P2152" s="280"/>
      <c r="S2152"/>
      <c r="T2152"/>
    </row>
    <row r="2153" spans="1:20" x14ac:dyDescent="0.45">
      <c r="A2153" s="285"/>
      <c r="B2153" s="285"/>
      <c r="C2153" s="285"/>
      <c r="D2153" s="23"/>
      <c r="E2153"/>
      <c r="F2153"/>
      <c r="G2153"/>
      <c r="H2153" s="280"/>
      <c r="I2153"/>
      <c r="J2153" s="574"/>
      <c r="K2153" s="419"/>
      <c r="L2153" s="280"/>
      <c r="M2153"/>
      <c r="N2153" s="280"/>
      <c r="O2153"/>
      <c r="P2153" s="280"/>
      <c r="S2153"/>
      <c r="T2153"/>
    </row>
    <row r="2154" spans="1:20" x14ac:dyDescent="0.45">
      <c r="A2154" s="285"/>
      <c r="B2154" s="285"/>
      <c r="C2154" s="285"/>
      <c r="D2154" s="23"/>
      <c r="E2154"/>
      <c r="F2154"/>
      <c r="G2154"/>
      <c r="H2154" s="280"/>
      <c r="I2154"/>
      <c r="J2154" s="574"/>
      <c r="K2154" s="419"/>
      <c r="L2154" s="280"/>
      <c r="M2154"/>
      <c r="N2154" s="280"/>
      <c r="O2154"/>
      <c r="P2154" s="280"/>
      <c r="S2154"/>
      <c r="T2154"/>
    </row>
    <row r="2155" spans="1:20" x14ac:dyDescent="0.45">
      <c r="A2155" s="285"/>
      <c r="B2155" s="285"/>
      <c r="C2155" s="285"/>
      <c r="D2155" s="23"/>
      <c r="E2155"/>
      <c r="F2155"/>
      <c r="G2155"/>
      <c r="H2155" s="280"/>
      <c r="I2155"/>
      <c r="J2155" s="574"/>
      <c r="K2155" s="419"/>
      <c r="L2155" s="280"/>
      <c r="M2155"/>
      <c r="N2155" s="280"/>
      <c r="O2155"/>
      <c r="P2155" s="280"/>
      <c r="S2155"/>
      <c r="T2155"/>
    </row>
    <row r="2156" spans="1:20" x14ac:dyDescent="0.45">
      <c r="A2156" s="285"/>
      <c r="B2156" s="285"/>
      <c r="C2156" s="285"/>
      <c r="D2156" s="23"/>
      <c r="E2156"/>
      <c r="F2156"/>
      <c r="G2156"/>
      <c r="H2156" s="280"/>
      <c r="I2156"/>
      <c r="J2156" s="574"/>
      <c r="K2156" s="419"/>
      <c r="L2156" s="280"/>
      <c r="M2156"/>
      <c r="N2156" s="280"/>
      <c r="O2156"/>
      <c r="P2156" s="280"/>
      <c r="S2156"/>
      <c r="T2156"/>
    </row>
    <row r="2157" spans="1:20" x14ac:dyDescent="0.45">
      <c r="A2157" s="285"/>
      <c r="B2157" s="285"/>
      <c r="C2157" s="285"/>
      <c r="D2157" s="23"/>
      <c r="E2157"/>
      <c r="F2157"/>
      <c r="G2157"/>
      <c r="H2157" s="280"/>
      <c r="I2157"/>
      <c r="J2157" s="574"/>
      <c r="K2157" s="419"/>
      <c r="L2157" s="280"/>
      <c r="M2157"/>
      <c r="N2157" s="280"/>
      <c r="O2157"/>
      <c r="P2157" s="280"/>
      <c r="S2157"/>
      <c r="T2157"/>
    </row>
    <row r="2158" spans="1:20" x14ac:dyDescent="0.45">
      <c r="A2158" s="285"/>
      <c r="B2158" s="285"/>
      <c r="C2158" s="285"/>
      <c r="D2158" s="23"/>
      <c r="E2158"/>
      <c r="F2158"/>
      <c r="G2158"/>
      <c r="H2158" s="280"/>
      <c r="I2158"/>
      <c r="J2158" s="574"/>
      <c r="K2158" s="419"/>
      <c r="L2158" s="280"/>
      <c r="M2158"/>
      <c r="N2158" s="280"/>
      <c r="O2158"/>
      <c r="P2158" s="280"/>
      <c r="S2158"/>
      <c r="T2158"/>
    </row>
    <row r="2159" spans="1:20" x14ac:dyDescent="0.45">
      <c r="A2159" s="285"/>
      <c r="B2159" s="285"/>
      <c r="C2159" s="285"/>
      <c r="D2159" s="23"/>
      <c r="E2159"/>
      <c r="F2159"/>
      <c r="G2159"/>
      <c r="H2159" s="280"/>
      <c r="I2159"/>
      <c r="J2159" s="574"/>
      <c r="K2159" s="419"/>
      <c r="L2159" s="280"/>
      <c r="M2159"/>
      <c r="N2159" s="280"/>
      <c r="O2159"/>
      <c r="P2159" s="280"/>
      <c r="S2159"/>
      <c r="T2159"/>
    </row>
    <row r="2160" spans="1:20" x14ac:dyDescent="0.45">
      <c r="A2160" s="285"/>
      <c r="B2160" s="285"/>
      <c r="C2160" s="285"/>
      <c r="D2160" s="23"/>
      <c r="E2160"/>
      <c r="F2160"/>
      <c r="G2160"/>
      <c r="H2160" s="280"/>
      <c r="I2160"/>
      <c r="J2160" s="574"/>
      <c r="K2160" s="419"/>
      <c r="L2160" s="280"/>
      <c r="M2160"/>
      <c r="N2160" s="280"/>
      <c r="O2160"/>
      <c r="P2160" s="280"/>
      <c r="S2160"/>
      <c r="T2160"/>
    </row>
    <row r="2161" spans="1:20" x14ac:dyDescent="0.45">
      <c r="A2161" s="285"/>
      <c r="B2161" s="285"/>
      <c r="C2161" s="285"/>
      <c r="D2161" s="23"/>
      <c r="E2161"/>
      <c r="F2161"/>
      <c r="G2161"/>
      <c r="H2161" s="280"/>
      <c r="I2161"/>
      <c r="J2161" s="574"/>
      <c r="K2161" s="419"/>
      <c r="L2161" s="280"/>
      <c r="M2161"/>
      <c r="N2161" s="280"/>
      <c r="O2161"/>
      <c r="P2161" s="280"/>
      <c r="S2161"/>
      <c r="T2161"/>
    </row>
    <row r="2162" spans="1:20" x14ac:dyDescent="0.45">
      <c r="A2162" s="285"/>
      <c r="B2162" s="285"/>
      <c r="C2162" s="285"/>
      <c r="D2162" s="23"/>
      <c r="E2162"/>
      <c r="F2162"/>
      <c r="G2162"/>
      <c r="H2162" s="280"/>
      <c r="I2162"/>
      <c r="J2162" s="574"/>
      <c r="K2162" s="419"/>
      <c r="L2162" s="280"/>
      <c r="M2162"/>
      <c r="N2162" s="280"/>
      <c r="O2162"/>
      <c r="P2162" s="280"/>
      <c r="S2162"/>
      <c r="T2162"/>
    </row>
    <row r="2163" spans="1:20" x14ac:dyDescent="0.45">
      <c r="A2163" s="285"/>
      <c r="B2163" s="285"/>
      <c r="C2163" s="285"/>
      <c r="D2163" s="23"/>
      <c r="E2163"/>
      <c r="F2163"/>
      <c r="G2163"/>
      <c r="H2163" s="280"/>
      <c r="I2163"/>
      <c r="J2163" s="574"/>
      <c r="K2163" s="419"/>
      <c r="L2163" s="280"/>
      <c r="M2163"/>
      <c r="N2163" s="280"/>
      <c r="O2163"/>
      <c r="P2163" s="280"/>
      <c r="S2163"/>
      <c r="T2163"/>
    </row>
    <row r="2164" spans="1:20" x14ac:dyDescent="0.45">
      <c r="A2164" s="285"/>
      <c r="B2164" s="285"/>
      <c r="C2164" s="285"/>
      <c r="D2164" s="23"/>
      <c r="E2164"/>
      <c r="F2164"/>
      <c r="G2164"/>
      <c r="H2164" s="280"/>
      <c r="I2164"/>
      <c r="J2164" s="574"/>
      <c r="K2164" s="419"/>
      <c r="L2164" s="280"/>
      <c r="M2164"/>
      <c r="N2164" s="280"/>
      <c r="O2164"/>
      <c r="P2164" s="280"/>
      <c r="S2164"/>
      <c r="T2164"/>
    </row>
    <row r="2165" spans="1:20" x14ac:dyDescent="0.45">
      <c r="A2165" s="285"/>
      <c r="B2165" s="285"/>
      <c r="C2165" s="285"/>
      <c r="D2165" s="23"/>
      <c r="E2165"/>
      <c r="F2165"/>
      <c r="G2165"/>
      <c r="H2165" s="280"/>
      <c r="I2165"/>
      <c r="J2165" s="574"/>
      <c r="K2165" s="419"/>
      <c r="L2165" s="280"/>
      <c r="M2165"/>
      <c r="N2165" s="280"/>
      <c r="O2165"/>
      <c r="P2165" s="280"/>
      <c r="S2165"/>
      <c r="T2165"/>
    </row>
    <row r="2166" spans="1:20" x14ac:dyDescent="0.45">
      <c r="A2166" s="285"/>
      <c r="B2166" s="285"/>
      <c r="C2166" s="285"/>
      <c r="D2166" s="23"/>
      <c r="E2166"/>
      <c r="F2166"/>
      <c r="G2166"/>
      <c r="H2166" s="280"/>
      <c r="I2166"/>
      <c r="J2166" s="574"/>
      <c r="K2166" s="419"/>
      <c r="L2166" s="280"/>
      <c r="M2166"/>
      <c r="N2166" s="280"/>
      <c r="O2166"/>
      <c r="P2166" s="280"/>
      <c r="S2166"/>
      <c r="T2166"/>
    </row>
    <row r="2167" spans="1:20" x14ac:dyDescent="0.45">
      <c r="A2167" s="285"/>
      <c r="B2167" s="285"/>
      <c r="C2167" s="285"/>
      <c r="D2167" s="23"/>
      <c r="E2167"/>
      <c r="F2167"/>
      <c r="G2167"/>
      <c r="H2167" s="280"/>
      <c r="I2167"/>
      <c r="J2167" s="574"/>
      <c r="K2167" s="419"/>
      <c r="L2167" s="280"/>
      <c r="M2167"/>
      <c r="N2167" s="280"/>
      <c r="O2167"/>
      <c r="P2167" s="280"/>
      <c r="S2167"/>
      <c r="T2167"/>
    </row>
    <row r="2168" spans="1:20" x14ac:dyDescent="0.45">
      <c r="A2168" s="285"/>
      <c r="B2168" s="285"/>
      <c r="C2168" s="285"/>
      <c r="D2168" s="23"/>
      <c r="E2168"/>
      <c r="F2168"/>
      <c r="G2168"/>
      <c r="H2168" s="280"/>
      <c r="I2168"/>
      <c r="J2168" s="574"/>
      <c r="K2168" s="419"/>
      <c r="L2168" s="280"/>
      <c r="M2168"/>
      <c r="N2168" s="280"/>
      <c r="O2168"/>
      <c r="P2168" s="280"/>
      <c r="S2168"/>
      <c r="T2168"/>
    </row>
    <row r="2169" spans="1:20" x14ac:dyDescent="0.45">
      <c r="A2169" s="285"/>
      <c r="B2169" s="285"/>
      <c r="C2169" s="285"/>
      <c r="D2169" s="23"/>
      <c r="E2169"/>
      <c r="F2169"/>
      <c r="G2169"/>
      <c r="H2169" s="280"/>
      <c r="I2169"/>
      <c r="J2169" s="574"/>
      <c r="K2169" s="419"/>
      <c r="L2169" s="280"/>
      <c r="M2169"/>
      <c r="N2169" s="280"/>
      <c r="O2169"/>
      <c r="P2169" s="280"/>
      <c r="S2169"/>
      <c r="T2169"/>
    </row>
    <row r="2170" spans="1:20" x14ac:dyDescent="0.45">
      <c r="A2170" s="285"/>
      <c r="B2170" s="285"/>
      <c r="C2170" s="285"/>
      <c r="D2170" s="23"/>
      <c r="E2170"/>
      <c r="F2170"/>
      <c r="G2170"/>
      <c r="H2170" s="280"/>
      <c r="I2170"/>
      <c r="J2170" s="574"/>
      <c r="K2170" s="419"/>
      <c r="L2170" s="280"/>
      <c r="M2170"/>
      <c r="N2170" s="280"/>
      <c r="O2170"/>
      <c r="P2170" s="280"/>
      <c r="S2170"/>
      <c r="T2170"/>
    </row>
    <row r="2171" spans="1:20" x14ac:dyDescent="0.45">
      <c r="A2171" s="285"/>
      <c r="B2171" s="285"/>
      <c r="C2171" s="285"/>
      <c r="D2171" s="23"/>
      <c r="E2171"/>
      <c r="F2171"/>
      <c r="G2171"/>
      <c r="H2171" s="280"/>
      <c r="I2171"/>
      <c r="J2171" s="574"/>
      <c r="K2171" s="419"/>
      <c r="L2171" s="280"/>
      <c r="M2171"/>
      <c r="N2171" s="280"/>
      <c r="O2171"/>
      <c r="P2171" s="280"/>
      <c r="S2171"/>
      <c r="T2171"/>
    </row>
    <row r="2172" spans="1:20" x14ac:dyDescent="0.45">
      <c r="A2172" s="285"/>
      <c r="B2172" s="285"/>
      <c r="C2172" s="285"/>
      <c r="D2172" s="23"/>
      <c r="E2172"/>
      <c r="F2172"/>
      <c r="G2172"/>
      <c r="H2172" s="280"/>
      <c r="I2172"/>
      <c r="J2172" s="574"/>
      <c r="K2172" s="419"/>
      <c r="L2172" s="280"/>
      <c r="M2172"/>
      <c r="N2172" s="280"/>
      <c r="O2172"/>
      <c r="P2172" s="280"/>
      <c r="S2172"/>
      <c r="T2172"/>
    </row>
    <row r="2173" spans="1:20" x14ac:dyDescent="0.45">
      <c r="A2173" s="285"/>
      <c r="B2173" s="285"/>
      <c r="C2173" s="285"/>
      <c r="D2173" s="23"/>
      <c r="E2173"/>
      <c r="F2173"/>
      <c r="G2173"/>
      <c r="H2173" s="280"/>
      <c r="I2173"/>
      <c r="J2173" s="574"/>
      <c r="K2173" s="419"/>
      <c r="L2173" s="280"/>
      <c r="M2173"/>
      <c r="N2173" s="280"/>
      <c r="O2173"/>
      <c r="P2173" s="280"/>
      <c r="S2173"/>
      <c r="T2173"/>
    </row>
    <row r="2174" spans="1:20" x14ac:dyDescent="0.45">
      <c r="A2174" s="285"/>
      <c r="B2174" s="285"/>
      <c r="C2174" s="285"/>
      <c r="D2174" s="23"/>
      <c r="E2174"/>
      <c r="F2174"/>
      <c r="G2174"/>
      <c r="H2174" s="280"/>
      <c r="I2174"/>
      <c r="J2174" s="574"/>
      <c r="K2174" s="419"/>
      <c r="L2174" s="280"/>
      <c r="M2174"/>
      <c r="N2174" s="280"/>
      <c r="O2174"/>
      <c r="P2174" s="280"/>
      <c r="S2174"/>
      <c r="T2174"/>
    </row>
    <row r="2175" spans="1:20" x14ac:dyDescent="0.45">
      <c r="A2175" s="285"/>
      <c r="B2175" s="285"/>
      <c r="C2175" s="285"/>
      <c r="D2175" s="23"/>
      <c r="E2175"/>
      <c r="F2175"/>
      <c r="G2175"/>
      <c r="H2175" s="280"/>
      <c r="I2175"/>
      <c r="J2175" s="574"/>
      <c r="K2175" s="419"/>
      <c r="L2175" s="280"/>
      <c r="M2175"/>
      <c r="N2175" s="280"/>
      <c r="O2175"/>
      <c r="P2175" s="280"/>
      <c r="S2175"/>
      <c r="T2175"/>
    </row>
    <row r="2176" spans="1:20" x14ac:dyDescent="0.45">
      <c r="A2176" s="285"/>
      <c r="B2176" s="285"/>
      <c r="C2176" s="285"/>
      <c r="D2176" s="23"/>
      <c r="E2176"/>
      <c r="F2176"/>
      <c r="G2176"/>
      <c r="H2176" s="280"/>
      <c r="I2176"/>
      <c r="J2176" s="574"/>
      <c r="K2176" s="419"/>
      <c r="L2176" s="280"/>
      <c r="M2176"/>
      <c r="N2176" s="280"/>
      <c r="O2176"/>
      <c r="P2176" s="280"/>
      <c r="S2176"/>
      <c r="T2176"/>
    </row>
    <row r="2177" spans="1:20" x14ac:dyDescent="0.45">
      <c r="A2177" s="285"/>
      <c r="B2177" s="285"/>
      <c r="C2177" s="285"/>
      <c r="D2177" s="23"/>
      <c r="E2177"/>
      <c r="F2177"/>
      <c r="G2177"/>
      <c r="H2177" s="280"/>
      <c r="I2177"/>
      <c r="J2177" s="574"/>
      <c r="K2177" s="419"/>
      <c r="L2177" s="280"/>
      <c r="M2177"/>
      <c r="N2177" s="280"/>
      <c r="O2177"/>
      <c r="P2177" s="280"/>
      <c r="S2177"/>
      <c r="T2177"/>
    </row>
    <row r="2178" spans="1:20" x14ac:dyDescent="0.45">
      <c r="A2178" s="285"/>
      <c r="B2178" s="285"/>
      <c r="C2178" s="285"/>
      <c r="D2178" s="23"/>
      <c r="E2178"/>
      <c r="F2178"/>
      <c r="G2178"/>
      <c r="H2178" s="280"/>
      <c r="I2178"/>
      <c r="J2178" s="574"/>
      <c r="K2178" s="419"/>
      <c r="L2178" s="280"/>
      <c r="M2178"/>
      <c r="N2178" s="280"/>
      <c r="O2178"/>
      <c r="P2178" s="280"/>
      <c r="S2178"/>
      <c r="T2178"/>
    </row>
    <row r="2179" spans="1:20" x14ac:dyDescent="0.45">
      <c r="A2179" s="285"/>
      <c r="B2179" s="285"/>
      <c r="C2179" s="285"/>
      <c r="D2179" s="23"/>
      <c r="E2179"/>
      <c r="F2179"/>
      <c r="G2179"/>
      <c r="H2179" s="280"/>
      <c r="I2179"/>
      <c r="J2179" s="574"/>
      <c r="K2179" s="419"/>
      <c r="L2179" s="280"/>
      <c r="M2179"/>
      <c r="N2179" s="280"/>
      <c r="O2179"/>
      <c r="P2179" s="280"/>
      <c r="S2179"/>
      <c r="T2179"/>
    </row>
    <row r="2180" spans="1:20" x14ac:dyDescent="0.45">
      <c r="A2180" s="285"/>
      <c r="B2180" s="285"/>
      <c r="C2180" s="285"/>
      <c r="D2180" s="23"/>
      <c r="E2180"/>
      <c r="F2180"/>
      <c r="G2180"/>
      <c r="H2180" s="280"/>
      <c r="I2180"/>
      <c r="J2180" s="574"/>
      <c r="K2180" s="419"/>
      <c r="L2180" s="280"/>
      <c r="M2180"/>
      <c r="N2180" s="280"/>
      <c r="O2180"/>
      <c r="P2180" s="280"/>
      <c r="S2180"/>
      <c r="T2180"/>
    </row>
    <row r="2181" spans="1:20" x14ac:dyDescent="0.45">
      <c r="A2181" s="285"/>
      <c r="B2181" s="285"/>
      <c r="C2181" s="285"/>
      <c r="D2181" s="23"/>
      <c r="E2181"/>
      <c r="F2181"/>
      <c r="G2181"/>
      <c r="H2181" s="280"/>
      <c r="I2181"/>
      <c r="J2181" s="574"/>
      <c r="K2181" s="419"/>
      <c r="L2181" s="280"/>
      <c r="M2181"/>
      <c r="N2181" s="280"/>
      <c r="O2181"/>
      <c r="P2181" s="280"/>
      <c r="S2181"/>
      <c r="T2181"/>
    </row>
    <row r="2182" spans="1:20" x14ac:dyDescent="0.45">
      <c r="A2182" s="285"/>
      <c r="B2182" s="285"/>
      <c r="C2182" s="285"/>
      <c r="D2182" s="23"/>
      <c r="E2182"/>
      <c r="F2182"/>
      <c r="G2182"/>
      <c r="H2182" s="280"/>
      <c r="I2182"/>
      <c r="J2182" s="574"/>
      <c r="K2182" s="419"/>
      <c r="L2182" s="280"/>
      <c r="M2182"/>
      <c r="N2182" s="280"/>
      <c r="O2182"/>
      <c r="P2182" s="280"/>
      <c r="S2182"/>
      <c r="T2182"/>
    </row>
    <row r="2183" spans="1:20" x14ac:dyDescent="0.45">
      <c r="A2183" s="285"/>
      <c r="B2183" s="285"/>
      <c r="C2183" s="285"/>
      <c r="D2183" s="23"/>
      <c r="E2183"/>
      <c r="F2183"/>
      <c r="G2183"/>
      <c r="H2183" s="280"/>
      <c r="I2183"/>
      <c r="J2183" s="574"/>
      <c r="K2183" s="419"/>
      <c r="L2183" s="280"/>
      <c r="M2183"/>
      <c r="N2183" s="280"/>
      <c r="O2183"/>
      <c r="P2183" s="280"/>
      <c r="S2183"/>
      <c r="T2183"/>
    </row>
    <row r="2184" spans="1:20" x14ac:dyDescent="0.45">
      <c r="A2184" s="285"/>
      <c r="B2184" s="285"/>
      <c r="C2184" s="285"/>
      <c r="D2184" s="23"/>
      <c r="E2184"/>
      <c r="F2184"/>
      <c r="G2184"/>
      <c r="H2184" s="280"/>
      <c r="I2184"/>
      <c r="J2184" s="574"/>
      <c r="K2184" s="419"/>
      <c r="L2184" s="280"/>
      <c r="M2184"/>
      <c r="N2184" s="280"/>
      <c r="O2184"/>
      <c r="P2184" s="280"/>
      <c r="S2184"/>
      <c r="T2184"/>
    </row>
    <row r="2185" spans="1:20" x14ac:dyDescent="0.45">
      <c r="A2185" s="285"/>
      <c r="B2185" s="285"/>
      <c r="C2185" s="285"/>
      <c r="D2185" s="23"/>
      <c r="E2185"/>
      <c r="F2185"/>
      <c r="G2185"/>
      <c r="H2185" s="280"/>
      <c r="I2185"/>
      <c r="J2185" s="574"/>
      <c r="K2185" s="419"/>
      <c r="L2185" s="280"/>
      <c r="M2185"/>
      <c r="N2185" s="280"/>
      <c r="O2185"/>
      <c r="P2185" s="280"/>
      <c r="S2185"/>
      <c r="T2185"/>
    </row>
    <row r="2186" spans="1:20" x14ac:dyDescent="0.45">
      <c r="A2186" s="285"/>
      <c r="B2186" s="285"/>
      <c r="C2186" s="285"/>
      <c r="D2186" s="23"/>
      <c r="E2186"/>
      <c r="F2186"/>
      <c r="G2186"/>
      <c r="H2186" s="280"/>
      <c r="I2186"/>
      <c r="J2186" s="574"/>
      <c r="K2186" s="419"/>
      <c r="L2186" s="280"/>
      <c r="M2186"/>
      <c r="N2186" s="280"/>
      <c r="O2186"/>
      <c r="P2186" s="280"/>
      <c r="S2186"/>
      <c r="T2186"/>
    </row>
    <row r="2187" spans="1:20" x14ac:dyDescent="0.45">
      <c r="A2187" s="285"/>
      <c r="B2187" s="285"/>
      <c r="C2187" s="285"/>
      <c r="D2187" s="23"/>
      <c r="E2187"/>
      <c r="F2187"/>
      <c r="G2187"/>
      <c r="H2187" s="280"/>
      <c r="I2187"/>
      <c r="J2187" s="574"/>
      <c r="K2187" s="419"/>
      <c r="L2187" s="280"/>
      <c r="M2187"/>
      <c r="N2187" s="280"/>
      <c r="O2187"/>
      <c r="P2187" s="280"/>
      <c r="S2187"/>
      <c r="T2187"/>
    </row>
    <row r="2188" spans="1:20" x14ac:dyDescent="0.45">
      <c r="A2188" s="285"/>
      <c r="B2188" s="285"/>
      <c r="C2188" s="285"/>
      <c r="D2188" s="23"/>
      <c r="E2188"/>
      <c r="F2188"/>
      <c r="G2188"/>
      <c r="H2188" s="280"/>
      <c r="I2188"/>
      <c r="J2188" s="574"/>
      <c r="K2188" s="419"/>
      <c r="L2188" s="280"/>
      <c r="M2188"/>
      <c r="N2188" s="280"/>
      <c r="O2188"/>
      <c r="P2188" s="280"/>
      <c r="S2188"/>
      <c r="T2188"/>
    </row>
    <row r="2189" spans="1:20" x14ac:dyDescent="0.45">
      <c r="A2189" s="285"/>
      <c r="B2189" s="285"/>
      <c r="C2189" s="285"/>
      <c r="D2189" s="23"/>
      <c r="E2189"/>
      <c r="F2189"/>
      <c r="G2189"/>
      <c r="H2189" s="280"/>
      <c r="I2189"/>
      <c r="J2189" s="574"/>
      <c r="K2189" s="419"/>
      <c r="L2189" s="280"/>
      <c r="M2189"/>
      <c r="N2189" s="280"/>
      <c r="O2189"/>
      <c r="P2189" s="280"/>
      <c r="S2189"/>
      <c r="T2189"/>
    </row>
    <row r="2190" spans="1:20" x14ac:dyDescent="0.45">
      <c r="A2190" s="285"/>
      <c r="B2190" s="285"/>
      <c r="C2190" s="285"/>
      <c r="D2190" s="23"/>
      <c r="E2190"/>
      <c r="F2190"/>
      <c r="G2190"/>
      <c r="H2190" s="280"/>
      <c r="I2190"/>
      <c r="J2190" s="574"/>
      <c r="K2190" s="419"/>
      <c r="L2190" s="280"/>
      <c r="M2190"/>
      <c r="N2190" s="280"/>
      <c r="O2190"/>
      <c r="P2190" s="280"/>
      <c r="S2190"/>
      <c r="T2190"/>
    </row>
    <row r="2191" spans="1:20" x14ac:dyDescent="0.45">
      <c r="A2191" s="285"/>
      <c r="B2191" s="285"/>
      <c r="C2191" s="285"/>
      <c r="D2191" s="23"/>
      <c r="E2191"/>
      <c r="F2191"/>
      <c r="G2191"/>
      <c r="H2191" s="280"/>
      <c r="I2191"/>
      <c r="J2191" s="574"/>
      <c r="K2191" s="419"/>
      <c r="L2191" s="280"/>
      <c r="M2191"/>
      <c r="N2191" s="280"/>
      <c r="O2191"/>
      <c r="P2191" s="280"/>
      <c r="S2191"/>
      <c r="T2191"/>
    </row>
    <row r="2192" spans="1:20" x14ac:dyDescent="0.45">
      <c r="A2192" s="285"/>
      <c r="B2192" s="285"/>
      <c r="C2192" s="285"/>
      <c r="D2192" s="23"/>
      <c r="E2192"/>
      <c r="F2192"/>
      <c r="G2192"/>
      <c r="H2192" s="280"/>
      <c r="I2192"/>
      <c r="J2192" s="574"/>
      <c r="K2192" s="419"/>
      <c r="L2192" s="280"/>
      <c r="M2192"/>
      <c r="N2192" s="280"/>
      <c r="O2192"/>
      <c r="P2192" s="280"/>
      <c r="S2192"/>
      <c r="T2192"/>
    </row>
    <row r="2193" spans="1:20" x14ac:dyDescent="0.45">
      <c r="A2193" s="285"/>
      <c r="B2193" s="285"/>
      <c r="C2193" s="285"/>
      <c r="D2193" s="23"/>
      <c r="E2193"/>
      <c r="F2193"/>
      <c r="G2193"/>
      <c r="H2193" s="280"/>
      <c r="I2193"/>
      <c r="J2193" s="574"/>
      <c r="K2193" s="419"/>
      <c r="L2193" s="280"/>
      <c r="M2193"/>
      <c r="N2193" s="280"/>
      <c r="O2193"/>
      <c r="P2193" s="280"/>
      <c r="S2193"/>
      <c r="T2193"/>
    </row>
    <row r="2194" spans="1:20" x14ac:dyDescent="0.45">
      <c r="A2194" s="285"/>
      <c r="B2194" s="285"/>
      <c r="C2194" s="285"/>
      <c r="D2194" s="23"/>
      <c r="E2194"/>
      <c r="F2194"/>
      <c r="G2194"/>
      <c r="H2194" s="280"/>
      <c r="I2194"/>
      <c r="J2194" s="574"/>
      <c r="K2194" s="419"/>
      <c r="L2194" s="280"/>
      <c r="M2194"/>
      <c r="N2194" s="280"/>
      <c r="O2194"/>
      <c r="P2194" s="280"/>
      <c r="S2194"/>
      <c r="T2194"/>
    </row>
    <row r="2195" spans="1:20" x14ac:dyDescent="0.45">
      <c r="A2195" s="285"/>
      <c r="B2195" s="285"/>
      <c r="C2195" s="285"/>
      <c r="D2195" s="23"/>
      <c r="E2195"/>
      <c r="F2195"/>
      <c r="G2195"/>
      <c r="H2195" s="280"/>
      <c r="I2195"/>
      <c r="J2195" s="574"/>
      <c r="K2195" s="419"/>
      <c r="L2195" s="280"/>
      <c r="M2195"/>
      <c r="N2195" s="280"/>
      <c r="O2195"/>
      <c r="P2195" s="280"/>
      <c r="S2195"/>
      <c r="T2195"/>
    </row>
    <row r="2196" spans="1:20" x14ac:dyDescent="0.45">
      <c r="A2196" s="285"/>
      <c r="B2196" s="285"/>
      <c r="C2196" s="285"/>
      <c r="D2196" s="23"/>
      <c r="E2196"/>
      <c r="F2196"/>
      <c r="G2196"/>
      <c r="H2196" s="280"/>
      <c r="I2196"/>
      <c r="J2196" s="574"/>
      <c r="K2196" s="419"/>
      <c r="L2196" s="280"/>
      <c r="M2196"/>
      <c r="N2196" s="280"/>
      <c r="O2196"/>
      <c r="P2196" s="280"/>
      <c r="S2196"/>
      <c r="T2196"/>
    </row>
    <row r="2197" spans="1:20" x14ac:dyDescent="0.45">
      <c r="A2197" s="285"/>
      <c r="B2197" s="285"/>
      <c r="C2197" s="285"/>
      <c r="D2197" s="23"/>
      <c r="E2197"/>
      <c r="F2197"/>
      <c r="G2197"/>
      <c r="H2197" s="280"/>
      <c r="I2197"/>
      <c r="J2197" s="574"/>
      <c r="K2197" s="419"/>
      <c r="L2197" s="280"/>
      <c r="M2197"/>
      <c r="N2197" s="280"/>
      <c r="O2197"/>
      <c r="P2197" s="280"/>
      <c r="S2197"/>
      <c r="T2197"/>
    </row>
    <row r="2198" spans="1:20" x14ac:dyDescent="0.45">
      <c r="A2198" s="285"/>
      <c r="B2198" s="285"/>
      <c r="C2198" s="285"/>
      <c r="D2198" s="23"/>
      <c r="E2198"/>
      <c r="F2198"/>
      <c r="G2198"/>
      <c r="H2198" s="280"/>
      <c r="I2198"/>
      <c r="J2198" s="574"/>
      <c r="K2198" s="419"/>
      <c r="L2198" s="280"/>
      <c r="M2198"/>
      <c r="N2198" s="280"/>
      <c r="O2198"/>
      <c r="P2198" s="280"/>
      <c r="S2198"/>
      <c r="T2198"/>
    </row>
    <row r="2199" spans="1:20" x14ac:dyDescent="0.45">
      <c r="A2199" s="285"/>
      <c r="B2199" s="285"/>
      <c r="C2199" s="285"/>
      <c r="D2199" s="23"/>
      <c r="E2199"/>
      <c r="F2199"/>
      <c r="G2199"/>
      <c r="H2199" s="280"/>
      <c r="I2199"/>
      <c r="J2199" s="574"/>
      <c r="K2199" s="419"/>
      <c r="L2199" s="280"/>
      <c r="M2199"/>
      <c r="N2199" s="280"/>
      <c r="O2199"/>
      <c r="P2199" s="280"/>
      <c r="S2199"/>
      <c r="T2199"/>
    </row>
    <row r="2200" spans="1:20" x14ac:dyDescent="0.45">
      <c r="A2200" s="285"/>
      <c r="B2200" s="285"/>
      <c r="C2200" s="285"/>
      <c r="D2200" s="23"/>
      <c r="E2200"/>
      <c r="F2200"/>
      <c r="G2200"/>
      <c r="H2200" s="280"/>
      <c r="I2200"/>
      <c r="J2200" s="574"/>
      <c r="K2200" s="419"/>
      <c r="L2200" s="280"/>
      <c r="M2200"/>
      <c r="N2200" s="280"/>
      <c r="O2200"/>
      <c r="P2200" s="280"/>
      <c r="S2200"/>
      <c r="T2200"/>
    </row>
    <row r="2201" spans="1:20" x14ac:dyDescent="0.45">
      <c r="A2201" s="285"/>
      <c r="B2201" s="285"/>
      <c r="C2201" s="285"/>
      <c r="D2201" s="23"/>
      <c r="E2201"/>
      <c r="F2201"/>
      <c r="G2201"/>
      <c r="H2201" s="280"/>
      <c r="I2201"/>
      <c r="J2201" s="574"/>
      <c r="K2201" s="419"/>
      <c r="L2201" s="280"/>
      <c r="M2201"/>
      <c r="N2201" s="280"/>
      <c r="O2201"/>
      <c r="P2201" s="280"/>
      <c r="S2201"/>
      <c r="T2201"/>
    </row>
    <row r="2202" spans="1:20" x14ac:dyDescent="0.45">
      <c r="A2202" s="285"/>
      <c r="B2202" s="285"/>
      <c r="C2202" s="285"/>
      <c r="D2202" s="23"/>
      <c r="E2202"/>
      <c r="F2202"/>
      <c r="G2202"/>
      <c r="H2202" s="280"/>
      <c r="I2202"/>
      <c r="J2202" s="574"/>
      <c r="K2202" s="419"/>
      <c r="L2202" s="280"/>
      <c r="M2202"/>
      <c r="N2202" s="280"/>
      <c r="O2202"/>
      <c r="P2202" s="280"/>
      <c r="S2202"/>
      <c r="T2202"/>
    </row>
    <row r="2203" spans="1:20" x14ac:dyDescent="0.45">
      <c r="A2203" s="285"/>
      <c r="B2203" s="285"/>
      <c r="C2203" s="285"/>
      <c r="D2203" s="23"/>
      <c r="E2203"/>
      <c r="F2203"/>
      <c r="G2203"/>
      <c r="H2203" s="280"/>
      <c r="I2203"/>
      <c r="J2203" s="574"/>
      <c r="K2203" s="419"/>
      <c r="L2203" s="280"/>
      <c r="M2203"/>
      <c r="N2203" s="280"/>
      <c r="O2203"/>
      <c r="P2203" s="280"/>
      <c r="S2203"/>
      <c r="T2203"/>
    </row>
    <row r="2204" spans="1:20" x14ac:dyDescent="0.45">
      <c r="A2204" s="285"/>
      <c r="B2204" s="285"/>
      <c r="C2204" s="285"/>
      <c r="D2204" s="23"/>
      <c r="E2204"/>
      <c r="F2204"/>
      <c r="G2204"/>
      <c r="H2204" s="280"/>
      <c r="I2204"/>
      <c r="J2204" s="574"/>
      <c r="K2204" s="419"/>
      <c r="L2204" s="280"/>
      <c r="M2204"/>
      <c r="N2204" s="280"/>
      <c r="O2204"/>
      <c r="P2204" s="280"/>
      <c r="S2204"/>
      <c r="T2204"/>
    </row>
    <row r="2205" spans="1:20" x14ac:dyDescent="0.45">
      <c r="A2205" s="285"/>
      <c r="B2205" s="285"/>
      <c r="C2205" s="285"/>
      <c r="D2205" s="23"/>
      <c r="E2205"/>
      <c r="F2205"/>
      <c r="G2205"/>
      <c r="H2205" s="280"/>
      <c r="I2205"/>
      <c r="J2205" s="574"/>
      <c r="K2205" s="419"/>
      <c r="L2205" s="280"/>
      <c r="M2205"/>
      <c r="N2205" s="280"/>
      <c r="O2205"/>
      <c r="P2205" s="280"/>
      <c r="S2205"/>
      <c r="T2205"/>
    </row>
    <row r="2206" spans="1:20" x14ac:dyDescent="0.45">
      <c r="A2206" s="285"/>
      <c r="B2206" s="285"/>
      <c r="C2206" s="285"/>
      <c r="D2206" s="23"/>
      <c r="E2206"/>
      <c r="F2206"/>
      <c r="G2206"/>
      <c r="H2206" s="280"/>
      <c r="I2206"/>
      <c r="J2206" s="574"/>
      <c r="K2206" s="419"/>
      <c r="L2206" s="280"/>
      <c r="M2206"/>
      <c r="N2206" s="280"/>
      <c r="O2206"/>
      <c r="P2206" s="280"/>
      <c r="S2206"/>
      <c r="T2206"/>
    </row>
    <row r="2207" spans="1:20" x14ac:dyDescent="0.45">
      <c r="A2207" s="285"/>
      <c r="B2207" s="285"/>
      <c r="C2207" s="285"/>
      <c r="D2207" s="23"/>
      <c r="E2207"/>
      <c r="F2207"/>
      <c r="G2207"/>
      <c r="H2207" s="280"/>
      <c r="I2207"/>
      <c r="J2207" s="574"/>
      <c r="K2207" s="419"/>
      <c r="L2207" s="280"/>
      <c r="M2207"/>
      <c r="N2207" s="280"/>
      <c r="O2207"/>
      <c r="P2207" s="280"/>
      <c r="S2207"/>
      <c r="T2207"/>
    </row>
    <row r="2208" spans="1:20" x14ac:dyDescent="0.45">
      <c r="A2208" s="285"/>
      <c r="B2208" s="285"/>
      <c r="C2208" s="285"/>
      <c r="D2208" s="23"/>
      <c r="E2208"/>
      <c r="F2208"/>
      <c r="G2208"/>
      <c r="H2208" s="280"/>
      <c r="I2208"/>
      <c r="J2208" s="574"/>
      <c r="K2208" s="419"/>
      <c r="L2208" s="280"/>
      <c r="M2208"/>
      <c r="N2208" s="280"/>
      <c r="O2208"/>
      <c r="P2208" s="280"/>
      <c r="S2208"/>
      <c r="T2208"/>
    </row>
    <row r="2209" spans="1:20" x14ac:dyDescent="0.45">
      <c r="A2209" s="285"/>
      <c r="B2209" s="285"/>
      <c r="C2209" s="285"/>
      <c r="D2209" s="23"/>
      <c r="E2209"/>
      <c r="F2209"/>
      <c r="G2209"/>
      <c r="H2209" s="280"/>
      <c r="I2209"/>
      <c r="J2209" s="574"/>
      <c r="K2209" s="419"/>
      <c r="L2209" s="280"/>
      <c r="M2209"/>
      <c r="N2209" s="280"/>
      <c r="O2209"/>
      <c r="P2209" s="280"/>
      <c r="S2209"/>
      <c r="T2209"/>
    </row>
    <row r="2210" spans="1:20" x14ac:dyDescent="0.45">
      <c r="A2210" s="285"/>
      <c r="B2210" s="285"/>
      <c r="C2210" s="285"/>
      <c r="D2210" s="23"/>
      <c r="E2210"/>
      <c r="F2210"/>
      <c r="G2210"/>
      <c r="H2210" s="280"/>
      <c r="I2210"/>
      <c r="J2210" s="574"/>
      <c r="K2210" s="419"/>
      <c r="L2210" s="280"/>
      <c r="M2210"/>
      <c r="N2210" s="280"/>
      <c r="O2210"/>
      <c r="P2210" s="280"/>
      <c r="S2210"/>
      <c r="T2210"/>
    </row>
    <row r="2211" spans="1:20" x14ac:dyDescent="0.45">
      <c r="A2211" s="285"/>
      <c r="B2211" s="285"/>
      <c r="C2211" s="285"/>
      <c r="D2211" s="23"/>
      <c r="E2211"/>
      <c r="F2211"/>
      <c r="G2211"/>
      <c r="H2211" s="280"/>
      <c r="I2211"/>
      <c r="J2211" s="574"/>
      <c r="K2211" s="419"/>
      <c r="L2211" s="280"/>
      <c r="M2211"/>
      <c r="N2211" s="280"/>
      <c r="O2211"/>
      <c r="P2211" s="280"/>
      <c r="S2211"/>
      <c r="T2211"/>
    </row>
    <row r="2212" spans="1:20" x14ac:dyDescent="0.45">
      <c r="A2212" s="285"/>
      <c r="B2212" s="285"/>
      <c r="C2212" s="285"/>
      <c r="D2212" s="23"/>
      <c r="E2212"/>
      <c r="F2212"/>
      <c r="G2212"/>
      <c r="H2212" s="280"/>
      <c r="I2212"/>
      <c r="J2212" s="574"/>
      <c r="K2212" s="419"/>
      <c r="L2212" s="280"/>
      <c r="M2212"/>
      <c r="N2212" s="280"/>
      <c r="O2212"/>
      <c r="P2212" s="280"/>
      <c r="S2212"/>
      <c r="T2212"/>
    </row>
    <row r="2213" spans="1:20" x14ac:dyDescent="0.45">
      <c r="A2213" s="285"/>
      <c r="B2213" s="285"/>
      <c r="C2213" s="285"/>
      <c r="D2213" s="23"/>
      <c r="E2213"/>
      <c r="F2213"/>
      <c r="G2213"/>
      <c r="H2213" s="280"/>
      <c r="I2213"/>
      <c r="J2213" s="574"/>
      <c r="K2213" s="419"/>
      <c r="L2213" s="280"/>
      <c r="M2213"/>
      <c r="N2213" s="280"/>
      <c r="O2213"/>
      <c r="P2213" s="280"/>
      <c r="S2213"/>
      <c r="T2213"/>
    </row>
    <row r="2214" spans="1:20" x14ac:dyDescent="0.45">
      <c r="A2214" s="285"/>
      <c r="B2214" s="285"/>
      <c r="C2214" s="285"/>
      <c r="D2214" s="23"/>
      <c r="E2214"/>
      <c r="F2214"/>
      <c r="G2214"/>
      <c r="H2214" s="280"/>
      <c r="I2214"/>
      <c r="J2214" s="574"/>
      <c r="K2214" s="419"/>
      <c r="L2214" s="280"/>
      <c r="M2214"/>
      <c r="N2214" s="280"/>
      <c r="O2214"/>
      <c r="P2214" s="280"/>
      <c r="S2214"/>
      <c r="T2214"/>
    </row>
    <row r="2215" spans="1:20" x14ac:dyDescent="0.45">
      <c r="A2215" s="285"/>
      <c r="B2215" s="285"/>
      <c r="C2215" s="285"/>
      <c r="D2215" s="23"/>
      <c r="E2215"/>
      <c r="F2215"/>
      <c r="G2215"/>
      <c r="H2215" s="280"/>
      <c r="I2215"/>
      <c r="J2215" s="574"/>
      <c r="K2215" s="419"/>
      <c r="L2215" s="280"/>
      <c r="M2215"/>
      <c r="N2215" s="280"/>
      <c r="O2215"/>
      <c r="P2215" s="280"/>
      <c r="S2215"/>
      <c r="T2215"/>
    </row>
    <row r="2216" spans="1:20" x14ac:dyDescent="0.45">
      <c r="A2216" s="285"/>
      <c r="B2216" s="285"/>
      <c r="C2216" s="285"/>
      <c r="D2216" s="23"/>
      <c r="E2216"/>
      <c r="F2216"/>
      <c r="G2216"/>
      <c r="H2216" s="280"/>
      <c r="I2216"/>
      <c r="J2216" s="574"/>
      <c r="K2216" s="419"/>
      <c r="L2216" s="280"/>
      <c r="M2216"/>
      <c r="N2216" s="280"/>
      <c r="O2216"/>
      <c r="P2216" s="280"/>
      <c r="S2216"/>
      <c r="T2216"/>
    </row>
    <row r="2217" spans="1:20" x14ac:dyDescent="0.45">
      <c r="A2217" s="285"/>
      <c r="B2217" s="285"/>
      <c r="C2217" s="285"/>
      <c r="D2217" s="23"/>
      <c r="E2217"/>
      <c r="F2217"/>
      <c r="G2217"/>
      <c r="H2217" s="280"/>
      <c r="I2217"/>
      <c r="J2217" s="574"/>
      <c r="K2217" s="419"/>
      <c r="L2217" s="280"/>
      <c r="M2217"/>
      <c r="N2217" s="280"/>
      <c r="O2217"/>
      <c r="P2217" s="280"/>
      <c r="S2217"/>
      <c r="T2217"/>
    </row>
    <row r="2218" spans="1:20" x14ac:dyDescent="0.45">
      <c r="A2218" s="285"/>
      <c r="B2218" s="285"/>
      <c r="C2218" s="285"/>
      <c r="D2218" s="23"/>
      <c r="E2218"/>
      <c r="F2218"/>
      <c r="G2218"/>
      <c r="H2218" s="280"/>
      <c r="I2218"/>
      <c r="J2218" s="574"/>
      <c r="K2218" s="419"/>
      <c r="L2218" s="280"/>
      <c r="M2218"/>
      <c r="N2218" s="280"/>
      <c r="O2218"/>
      <c r="P2218" s="280"/>
      <c r="S2218"/>
      <c r="T2218"/>
    </row>
    <row r="2219" spans="1:20" x14ac:dyDescent="0.45">
      <c r="A2219" s="285"/>
      <c r="B2219" s="285"/>
      <c r="C2219" s="285"/>
      <c r="D2219" s="23"/>
      <c r="E2219"/>
      <c r="F2219"/>
      <c r="G2219"/>
      <c r="H2219" s="280"/>
      <c r="I2219"/>
      <c r="J2219" s="574"/>
      <c r="K2219" s="419"/>
      <c r="L2219" s="280"/>
      <c r="M2219"/>
      <c r="N2219" s="280"/>
      <c r="O2219"/>
      <c r="P2219" s="280"/>
      <c r="S2219"/>
      <c r="T2219"/>
    </row>
    <row r="2220" spans="1:20" x14ac:dyDescent="0.45">
      <c r="A2220" s="285"/>
      <c r="B2220" s="285"/>
      <c r="C2220" s="285"/>
      <c r="D2220" s="23"/>
      <c r="E2220"/>
      <c r="F2220"/>
      <c r="G2220"/>
      <c r="H2220" s="280"/>
      <c r="I2220"/>
      <c r="J2220" s="574"/>
      <c r="K2220" s="419"/>
      <c r="L2220" s="280"/>
      <c r="M2220"/>
      <c r="N2220" s="280"/>
      <c r="O2220"/>
      <c r="P2220" s="280"/>
      <c r="S2220"/>
      <c r="T2220"/>
    </row>
    <row r="2221" spans="1:20" x14ac:dyDescent="0.45">
      <c r="A2221" s="285"/>
      <c r="B2221" s="285"/>
      <c r="C2221" s="285"/>
      <c r="D2221" s="23"/>
      <c r="E2221"/>
      <c r="F2221"/>
      <c r="G2221"/>
      <c r="H2221" s="280"/>
      <c r="I2221"/>
      <c r="J2221" s="574"/>
      <c r="K2221" s="419"/>
      <c r="L2221" s="280"/>
      <c r="M2221"/>
      <c r="N2221" s="280"/>
      <c r="O2221"/>
      <c r="P2221" s="280"/>
      <c r="S2221"/>
      <c r="T2221"/>
    </row>
    <row r="2222" spans="1:20" x14ac:dyDescent="0.45">
      <c r="A2222" s="285"/>
      <c r="B2222" s="285"/>
      <c r="C2222" s="285"/>
      <c r="D2222" s="23"/>
      <c r="E2222"/>
      <c r="F2222"/>
      <c r="G2222"/>
      <c r="H2222" s="280"/>
      <c r="I2222"/>
      <c r="J2222" s="574"/>
      <c r="K2222" s="419"/>
      <c r="L2222" s="280"/>
      <c r="M2222"/>
      <c r="N2222" s="280"/>
      <c r="O2222"/>
      <c r="P2222" s="280"/>
      <c r="S2222"/>
      <c r="T2222"/>
    </row>
    <row r="2223" spans="1:20" x14ac:dyDescent="0.45">
      <c r="A2223" s="285"/>
      <c r="B2223" s="285"/>
      <c r="C2223" s="285"/>
      <c r="D2223" s="23"/>
      <c r="E2223"/>
      <c r="F2223"/>
      <c r="G2223"/>
      <c r="H2223" s="280"/>
      <c r="I2223"/>
      <c r="J2223" s="574"/>
      <c r="K2223" s="419"/>
      <c r="L2223" s="280"/>
      <c r="M2223"/>
      <c r="N2223" s="280"/>
      <c r="O2223"/>
      <c r="P2223" s="280"/>
      <c r="S2223"/>
      <c r="T2223"/>
    </row>
    <row r="2224" spans="1:20" x14ac:dyDescent="0.45">
      <c r="A2224" s="285"/>
      <c r="B2224" s="285"/>
      <c r="C2224" s="285"/>
      <c r="D2224" s="23"/>
      <c r="E2224"/>
      <c r="F2224"/>
      <c r="G2224"/>
      <c r="H2224" s="280"/>
      <c r="I2224"/>
      <c r="J2224" s="574"/>
      <c r="K2224" s="419"/>
      <c r="L2224" s="280"/>
      <c r="M2224"/>
      <c r="N2224" s="280"/>
      <c r="O2224"/>
      <c r="P2224" s="280"/>
      <c r="S2224"/>
      <c r="T2224"/>
    </row>
    <row r="2225" spans="1:20" x14ac:dyDescent="0.45">
      <c r="A2225" s="285"/>
      <c r="B2225" s="285"/>
      <c r="C2225" s="285"/>
      <c r="D2225" s="23"/>
      <c r="E2225"/>
      <c r="F2225"/>
      <c r="G2225"/>
      <c r="H2225" s="280"/>
      <c r="I2225"/>
      <c r="J2225" s="574"/>
      <c r="K2225" s="419"/>
      <c r="L2225" s="280"/>
      <c r="M2225"/>
      <c r="N2225" s="280"/>
      <c r="O2225"/>
      <c r="P2225" s="280"/>
      <c r="S2225"/>
      <c r="T2225"/>
    </row>
    <row r="2226" spans="1:20" x14ac:dyDescent="0.45">
      <c r="A2226" s="285"/>
      <c r="B2226" s="285"/>
      <c r="C2226" s="285"/>
      <c r="D2226" s="23"/>
      <c r="E2226"/>
      <c r="F2226"/>
      <c r="G2226"/>
      <c r="H2226" s="280"/>
      <c r="I2226"/>
      <c r="J2226" s="574"/>
      <c r="K2226" s="419"/>
      <c r="L2226" s="280"/>
      <c r="M2226"/>
      <c r="N2226" s="280"/>
      <c r="O2226"/>
      <c r="P2226" s="280"/>
      <c r="S2226"/>
      <c r="T2226"/>
    </row>
    <row r="2227" spans="1:20" x14ac:dyDescent="0.45">
      <c r="A2227" s="285"/>
      <c r="B2227" s="285"/>
      <c r="C2227" s="285"/>
      <c r="D2227" s="23"/>
      <c r="E2227"/>
      <c r="F2227"/>
      <c r="G2227"/>
      <c r="H2227" s="280"/>
      <c r="I2227"/>
      <c r="J2227" s="574"/>
      <c r="K2227" s="419"/>
      <c r="L2227" s="280"/>
      <c r="M2227"/>
      <c r="N2227" s="280"/>
      <c r="O2227"/>
      <c r="P2227" s="280"/>
      <c r="S2227"/>
      <c r="T2227"/>
    </row>
    <row r="2228" spans="1:20" x14ac:dyDescent="0.45">
      <c r="A2228" s="285"/>
      <c r="B2228" s="285"/>
      <c r="C2228" s="285"/>
      <c r="D2228" s="23"/>
      <c r="E2228"/>
      <c r="F2228"/>
      <c r="G2228"/>
      <c r="H2228" s="280"/>
      <c r="I2228"/>
      <c r="J2228" s="574"/>
      <c r="K2228" s="419"/>
      <c r="L2228" s="280"/>
      <c r="M2228"/>
      <c r="N2228" s="280"/>
      <c r="O2228"/>
      <c r="P2228" s="280"/>
      <c r="S2228"/>
      <c r="T2228"/>
    </row>
    <row r="2229" spans="1:20" x14ac:dyDescent="0.45">
      <c r="A2229" s="285"/>
      <c r="B2229" s="285"/>
      <c r="C2229" s="285"/>
      <c r="D2229" s="23"/>
      <c r="E2229"/>
      <c r="F2229"/>
      <c r="G2229"/>
      <c r="H2229" s="280"/>
      <c r="I2229"/>
      <c r="J2229" s="574"/>
      <c r="K2229" s="419"/>
      <c r="L2229" s="280"/>
      <c r="M2229"/>
      <c r="N2229" s="280"/>
      <c r="O2229"/>
      <c r="P2229" s="280"/>
      <c r="S2229"/>
      <c r="T2229"/>
    </row>
    <row r="2230" spans="1:20" x14ac:dyDescent="0.45">
      <c r="A2230" s="285"/>
      <c r="B2230" s="285"/>
      <c r="C2230" s="285"/>
      <c r="D2230" s="23"/>
      <c r="E2230"/>
      <c r="F2230"/>
      <c r="G2230"/>
      <c r="H2230" s="280"/>
      <c r="I2230"/>
      <c r="J2230" s="574"/>
      <c r="K2230" s="419"/>
      <c r="L2230" s="280"/>
      <c r="M2230"/>
      <c r="N2230" s="280"/>
      <c r="O2230"/>
      <c r="P2230" s="280"/>
      <c r="S2230"/>
      <c r="T2230"/>
    </row>
    <row r="2231" spans="1:20" x14ac:dyDescent="0.45">
      <c r="A2231" s="285"/>
      <c r="B2231" s="285"/>
      <c r="C2231" s="285"/>
      <c r="D2231" s="23"/>
      <c r="E2231"/>
      <c r="F2231"/>
      <c r="G2231"/>
      <c r="H2231" s="280"/>
      <c r="I2231"/>
      <c r="J2231" s="574"/>
      <c r="K2231" s="419"/>
      <c r="L2231" s="280"/>
      <c r="M2231"/>
      <c r="N2231" s="280"/>
      <c r="O2231"/>
      <c r="P2231" s="280"/>
      <c r="S2231"/>
      <c r="T2231"/>
    </row>
    <row r="2232" spans="1:20" x14ac:dyDescent="0.45">
      <c r="A2232" s="285"/>
      <c r="B2232" s="285"/>
      <c r="C2232" s="285"/>
      <c r="D2232" s="23"/>
      <c r="E2232"/>
      <c r="F2232"/>
      <c r="G2232"/>
      <c r="H2232" s="280"/>
      <c r="I2232"/>
      <c r="J2232" s="574"/>
      <c r="K2232" s="419"/>
      <c r="L2232" s="280"/>
      <c r="M2232"/>
      <c r="N2232" s="280"/>
      <c r="O2232"/>
      <c r="P2232" s="280"/>
      <c r="S2232"/>
      <c r="T2232"/>
    </row>
    <row r="2233" spans="1:20" x14ac:dyDescent="0.45">
      <c r="A2233" s="285"/>
      <c r="B2233" s="285"/>
      <c r="C2233" s="285"/>
      <c r="D2233" s="23"/>
      <c r="E2233"/>
      <c r="F2233"/>
      <c r="G2233"/>
      <c r="H2233" s="280"/>
      <c r="I2233"/>
      <c r="J2233" s="574"/>
      <c r="K2233" s="419"/>
      <c r="L2233" s="280"/>
      <c r="M2233"/>
      <c r="N2233" s="280"/>
      <c r="O2233"/>
      <c r="P2233" s="280"/>
      <c r="S2233"/>
      <c r="T2233"/>
    </row>
    <row r="2234" spans="1:20" x14ac:dyDescent="0.45">
      <c r="A2234" s="285"/>
      <c r="B2234" s="285"/>
      <c r="C2234" s="285"/>
      <c r="D2234" s="23"/>
      <c r="E2234"/>
      <c r="F2234"/>
      <c r="G2234"/>
      <c r="H2234" s="280"/>
      <c r="I2234"/>
      <c r="J2234" s="574"/>
      <c r="K2234" s="419"/>
      <c r="L2234" s="280"/>
      <c r="M2234"/>
      <c r="N2234" s="280"/>
      <c r="O2234"/>
      <c r="P2234" s="280"/>
      <c r="S2234"/>
      <c r="T2234"/>
    </row>
    <row r="2235" spans="1:20" x14ac:dyDescent="0.45">
      <c r="A2235" s="285"/>
      <c r="B2235" s="285"/>
      <c r="C2235" s="285"/>
      <c r="D2235" s="23"/>
      <c r="E2235"/>
      <c r="F2235"/>
      <c r="G2235"/>
      <c r="H2235" s="280"/>
      <c r="I2235"/>
      <c r="J2235" s="574"/>
      <c r="K2235" s="419"/>
      <c r="L2235" s="280"/>
      <c r="M2235"/>
      <c r="N2235" s="280"/>
      <c r="O2235"/>
      <c r="P2235" s="280"/>
      <c r="S2235"/>
      <c r="T2235"/>
    </row>
    <row r="2236" spans="1:20" x14ac:dyDescent="0.45">
      <c r="A2236" s="285"/>
      <c r="B2236" s="285"/>
      <c r="C2236" s="285"/>
      <c r="D2236" s="23"/>
      <c r="E2236"/>
      <c r="F2236"/>
      <c r="G2236"/>
      <c r="H2236" s="280"/>
      <c r="I2236"/>
      <c r="J2236" s="574"/>
      <c r="K2236" s="419"/>
      <c r="L2236" s="280"/>
      <c r="M2236"/>
      <c r="N2236" s="280"/>
      <c r="O2236"/>
      <c r="P2236" s="280"/>
      <c r="S2236"/>
      <c r="T2236"/>
    </row>
    <row r="2237" spans="1:20" x14ac:dyDescent="0.45">
      <c r="A2237" s="285"/>
      <c r="B2237" s="285"/>
      <c r="C2237" s="285"/>
      <c r="D2237" s="23"/>
      <c r="E2237"/>
      <c r="F2237"/>
      <c r="G2237"/>
      <c r="H2237" s="280"/>
      <c r="I2237"/>
      <c r="J2237" s="574"/>
      <c r="K2237" s="419"/>
      <c r="L2237" s="280"/>
      <c r="M2237"/>
      <c r="N2237" s="280"/>
      <c r="O2237"/>
      <c r="P2237" s="280"/>
      <c r="S2237"/>
      <c r="T2237"/>
    </row>
    <row r="2238" spans="1:20" x14ac:dyDescent="0.45">
      <c r="A2238" s="285"/>
      <c r="B2238" s="285"/>
      <c r="C2238" s="285"/>
      <c r="D2238" s="23"/>
      <c r="E2238"/>
      <c r="F2238"/>
      <c r="G2238"/>
      <c r="H2238" s="280"/>
      <c r="I2238"/>
      <c r="J2238" s="574"/>
      <c r="K2238" s="419"/>
      <c r="L2238" s="280"/>
      <c r="M2238"/>
      <c r="N2238" s="280"/>
      <c r="O2238"/>
      <c r="P2238" s="280"/>
      <c r="S2238"/>
      <c r="T2238"/>
    </row>
    <row r="2239" spans="1:20" x14ac:dyDescent="0.45">
      <c r="A2239" s="285"/>
      <c r="B2239" s="285"/>
      <c r="C2239" s="285"/>
      <c r="D2239" s="23"/>
      <c r="E2239"/>
      <c r="F2239"/>
      <c r="G2239"/>
      <c r="H2239" s="280"/>
      <c r="I2239"/>
      <c r="J2239" s="574"/>
      <c r="K2239" s="419"/>
      <c r="L2239" s="280"/>
      <c r="M2239"/>
      <c r="N2239" s="280"/>
      <c r="O2239"/>
      <c r="P2239" s="280"/>
      <c r="S2239"/>
      <c r="T2239"/>
    </row>
    <row r="2240" spans="1:20" x14ac:dyDescent="0.45">
      <c r="A2240" s="285"/>
      <c r="B2240" s="285"/>
      <c r="C2240" s="285"/>
      <c r="D2240" s="23"/>
      <c r="E2240"/>
      <c r="F2240"/>
      <c r="G2240"/>
      <c r="H2240" s="280"/>
      <c r="I2240"/>
      <c r="J2240" s="574"/>
      <c r="K2240" s="419"/>
      <c r="L2240" s="280"/>
      <c r="M2240"/>
      <c r="N2240" s="280"/>
      <c r="O2240"/>
      <c r="P2240" s="280"/>
      <c r="S2240"/>
      <c r="T2240"/>
    </row>
    <row r="2241" spans="1:20" x14ac:dyDescent="0.45">
      <c r="A2241" s="285"/>
      <c r="B2241" s="285"/>
      <c r="C2241" s="285"/>
      <c r="D2241" s="23"/>
      <c r="E2241"/>
      <c r="F2241"/>
      <c r="G2241"/>
      <c r="H2241" s="280"/>
      <c r="I2241"/>
      <c r="J2241" s="574"/>
      <c r="K2241" s="419"/>
      <c r="L2241" s="280"/>
      <c r="M2241"/>
      <c r="N2241" s="280"/>
      <c r="O2241"/>
      <c r="P2241" s="280"/>
      <c r="S2241"/>
      <c r="T2241"/>
    </row>
    <row r="2242" spans="1:20" x14ac:dyDescent="0.45">
      <c r="A2242" s="285"/>
      <c r="B2242" s="285"/>
      <c r="C2242" s="285"/>
      <c r="D2242" s="23"/>
      <c r="E2242"/>
      <c r="F2242"/>
      <c r="G2242"/>
      <c r="H2242" s="280"/>
      <c r="I2242"/>
      <c r="J2242" s="574"/>
      <c r="K2242" s="419"/>
      <c r="L2242" s="280"/>
      <c r="M2242"/>
      <c r="N2242" s="280"/>
      <c r="O2242"/>
      <c r="P2242" s="280"/>
      <c r="S2242"/>
      <c r="T2242"/>
    </row>
    <row r="2243" spans="1:20" x14ac:dyDescent="0.45">
      <c r="A2243" s="285"/>
      <c r="B2243" s="285"/>
      <c r="C2243" s="285"/>
      <c r="D2243" s="23"/>
      <c r="E2243"/>
      <c r="F2243"/>
      <c r="G2243"/>
      <c r="H2243" s="280"/>
      <c r="I2243"/>
      <c r="J2243" s="574"/>
      <c r="K2243" s="419"/>
      <c r="L2243" s="280"/>
      <c r="M2243"/>
      <c r="N2243" s="280"/>
      <c r="O2243"/>
      <c r="P2243" s="280"/>
      <c r="S2243"/>
      <c r="T2243"/>
    </row>
    <row r="2244" spans="1:20" x14ac:dyDescent="0.45">
      <c r="A2244" s="285"/>
      <c r="B2244" s="285"/>
      <c r="C2244" s="285"/>
      <c r="D2244" s="23"/>
      <c r="E2244"/>
      <c r="F2244"/>
      <c r="G2244"/>
      <c r="H2244" s="280"/>
      <c r="I2244"/>
      <c r="J2244" s="574"/>
      <c r="K2244" s="419"/>
      <c r="L2244" s="280"/>
      <c r="M2244"/>
      <c r="N2244" s="280"/>
      <c r="O2244"/>
      <c r="P2244" s="280"/>
      <c r="S2244"/>
      <c r="T2244"/>
    </row>
    <row r="2245" spans="1:20" x14ac:dyDescent="0.45">
      <c r="A2245" s="285"/>
      <c r="B2245" s="285"/>
      <c r="C2245" s="285"/>
      <c r="D2245" s="23"/>
      <c r="E2245"/>
      <c r="F2245"/>
      <c r="G2245"/>
      <c r="H2245" s="280"/>
      <c r="I2245"/>
      <c r="J2245" s="574"/>
      <c r="K2245" s="419"/>
      <c r="L2245" s="280"/>
      <c r="M2245"/>
      <c r="N2245" s="280"/>
      <c r="O2245"/>
      <c r="P2245" s="280"/>
      <c r="S2245"/>
      <c r="T2245"/>
    </row>
    <row r="2246" spans="1:20" x14ac:dyDescent="0.45">
      <c r="A2246" s="285"/>
      <c r="B2246" s="285"/>
      <c r="C2246" s="285"/>
      <c r="D2246" s="23"/>
      <c r="E2246"/>
      <c r="F2246"/>
      <c r="G2246"/>
      <c r="H2246" s="280"/>
      <c r="I2246"/>
      <c r="J2246" s="574"/>
      <c r="K2246" s="419"/>
      <c r="L2246" s="280"/>
      <c r="M2246"/>
      <c r="N2246" s="280"/>
      <c r="O2246"/>
      <c r="P2246" s="280"/>
      <c r="S2246"/>
      <c r="T2246"/>
    </row>
    <row r="2247" spans="1:20" x14ac:dyDescent="0.45">
      <c r="A2247" s="285"/>
      <c r="B2247" s="285"/>
      <c r="C2247" s="285"/>
      <c r="D2247" s="23"/>
      <c r="E2247"/>
      <c r="F2247"/>
      <c r="G2247"/>
      <c r="H2247" s="280"/>
      <c r="I2247"/>
      <c r="J2247" s="574"/>
      <c r="K2247" s="419"/>
      <c r="L2247" s="280"/>
      <c r="M2247"/>
      <c r="N2247" s="280"/>
      <c r="O2247"/>
      <c r="P2247" s="280"/>
      <c r="S2247"/>
      <c r="T2247"/>
    </row>
    <row r="2248" spans="1:20" x14ac:dyDescent="0.45">
      <c r="A2248" s="285"/>
      <c r="B2248" s="285"/>
      <c r="C2248" s="285"/>
      <c r="D2248" s="23"/>
      <c r="E2248"/>
      <c r="F2248"/>
      <c r="G2248"/>
      <c r="H2248" s="280"/>
      <c r="I2248"/>
      <c r="J2248" s="574"/>
      <c r="K2248" s="419"/>
      <c r="L2248" s="280"/>
      <c r="M2248"/>
      <c r="N2248" s="280"/>
      <c r="O2248"/>
      <c r="P2248" s="280"/>
      <c r="S2248"/>
      <c r="T2248"/>
    </row>
    <row r="2249" spans="1:20" x14ac:dyDescent="0.45">
      <c r="A2249" s="285"/>
      <c r="B2249" s="285"/>
      <c r="C2249" s="285"/>
      <c r="D2249" s="23"/>
      <c r="E2249"/>
      <c r="F2249"/>
      <c r="G2249"/>
      <c r="H2249" s="280"/>
      <c r="I2249"/>
      <c r="J2249" s="574"/>
      <c r="K2249" s="419"/>
      <c r="L2249" s="280"/>
      <c r="M2249"/>
      <c r="N2249" s="280"/>
      <c r="O2249"/>
      <c r="P2249" s="280"/>
      <c r="S2249"/>
      <c r="T2249"/>
    </row>
    <row r="2250" spans="1:20" x14ac:dyDescent="0.45">
      <c r="A2250" s="285"/>
      <c r="B2250" s="285"/>
      <c r="C2250" s="285"/>
      <c r="D2250" s="23"/>
      <c r="E2250"/>
      <c r="F2250"/>
      <c r="G2250"/>
      <c r="H2250" s="280"/>
      <c r="I2250"/>
      <c r="J2250" s="574"/>
      <c r="K2250" s="419"/>
      <c r="L2250" s="280"/>
      <c r="M2250"/>
      <c r="N2250" s="280"/>
      <c r="O2250"/>
      <c r="P2250" s="280"/>
      <c r="S2250"/>
      <c r="T2250"/>
    </row>
    <row r="2251" spans="1:20" x14ac:dyDescent="0.45">
      <c r="A2251" s="285"/>
      <c r="B2251" s="285"/>
      <c r="C2251" s="285"/>
      <c r="D2251" s="23"/>
      <c r="E2251"/>
      <c r="F2251"/>
      <c r="G2251"/>
      <c r="H2251" s="280"/>
      <c r="I2251"/>
      <c r="J2251" s="574"/>
      <c r="K2251" s="419"/>
      <c r="L2251" s="280"/>
      <c r="M2251"/>
      <c r="N2251" s="280"/>
      <c r="O2251"/>
      <c r="P2251" s="280"/>
      <c r="S2251"/>
      <c r="T2251"/>
    </row>
    <row r="2252" spans="1:20" x14ac:dyDescent="0.45">
      <c r="A2252" s="285"/>
      <c r="B2252" s="285"/>
      <c r="C2252" s="285"/>
      <c r="D2252" s="23"/>
      <c r="E2252"/>
      <c r="F2252"/>
      <c r="G2252"/>
      <c r="H2252" s="280"/>
      <c r="I2252"/>
      <c r="J2252" s="574"/>
      <c r="K2252" s="419"/>
      <c r="L2252" s="280"/>
      <c r="M2252"/>
      <c r="N2252" s="280"/>
      <c r="O2252"/>
      <c r="P2252" s="280"/>
      <c r="S2252"/>
      <c r="T2252"/>
    </row>
    <row r="2253" spans="1:20" x14ac:dyDescent="0.45">
      <c r="A2253" s="285"/>
      <c r="B2253" s="285"/>
      <c r="C2253" s="285"/>
      <c r="D2253" s="23"/>
      <c r="E2253"/>
      <c r="F2253"/>
      <c r="G2253"/>
      <c r="H2253" s="280"/>
      <c r="I2253"/>
      <c r="J2253" s="574"/>
      <c r="K2253" s="419"/>
      <c r="L2253" s="280"/>
      <c r="M2253"/>
      <c r="N2253" s="280"/>
      <c r="O2253"/>
      <c r="P2253" s="280"/>
      <c r="S2253"/>
      <c r="T2253"/>
    </row>
    <row r="2254" spans="1:20" x14ac:dyDescent="0.45">
      <c r="A2254" s="285"/>
      <c r="B2254" s="285"/>
      <c r="C2254" s="285"/>
      <c r="D2254" s="23"/>
      <c r="E2254"/>
      <c r="F2254"/>
      <c r="G2254"/>
      <c r="H2254" s="280"/>
      <c r="I2254"/>
      <c r="J2254" s="574"/>
      <c r="K2254" s="419"/>
      <c r="L2254" s="280"/>
      <c r="M2254"/>
      <c r="N2254" s="280"/>
      <c r="O2254"/>
      <c r="P2254" s="280"/>
      <c r="S2254"/>
      <c r="T2254"/>
    </row>
    <row r="2255" spans="1:20" x14ac:dyDescent="0.45">
      <c r="A2255" s="285"/>
      <c r="B2255" s="285"/>
      <c r="C2255" s="285"/>
      <c r="D2255" s="23"/>
      <c r="E2255"/>
      <c r="F2255"/>
      <c r="G2255"/>
      <c r="H2255" s="280"/>
      <c r="I2255"/>
      <c r="J2255" s="574"/>
      <c r="K2255" s="419"/>
      <c r="L2255" s="280"/>
      <c r="M2255"/>
      <c r="N2255" s="280"/>
      <c r="O2255"/>
      <c r="P2255" s="280"/>
      <c r="S2255"/>
      <c r="T2255"/>
    </row>
    <row r="2256" spans="1:20" x14ac:dyDescent="0.45">
      <c r="A2256" s="285"/>
      <c r="B2256" s="285"/>
      <c r="C2256" s="285"/>
      <c r="D2256" s="23"/>
      <c r="E2256"/>
      <c r="F2256"/>
      <c r="G2256"/>
      <c r="H2256" s="280"/>
      <c r="I2256"/>
      <c r="J2256" s="574"/>
      <c r="K2256" s="419"/>
      <c r="L2256" s="280"/>
      <c r="M2256"/>
      <c r="N2256" s="280"/>
      <c r="O2256"/>
      <c r="P2256" s="280"/>
      <c r="S2256"/>
      <c r="T2256"/>
    </row>
    <row r="2257" spans="1:20" x14ac:dyDescent="0.45">
      <c r="A2257" s="285"/>
      <c r="B2257" s="285"/>
      <c r="C2257" s="285"/>
      <c r="D2257" s="23"/>
      <c r="E2257"/>
      <c r="F2257"/>
      <c r="G2257"/>
      <c r="H2257" s="280"/>
      <c r="I2257"/>
      <c r="J2257" s="574"/>
      <c r="K2257" s="419"/>
      <c r="L2257" s="280"/>
      <c r="M2257"/>
      <c r="N2257" s="280"/>
      <c r="O2257"/>
      <c r="P2257" s="280"/>
      <c r="S2257"/>
      <c r="T2257"/>
    </row>
    <row r="2258" spans="1:20" x14ac:dyDescent="0.45">
      <c r="A2258" s="285"/>
      <c r="B2258" s="285"/>
      <c r="C2258" s="285"/>
      <c r="D2258" s="23"/>
      <c r="E2258"/>
      <c r="F2258"/>
      <c r="G2258"/>
      <c r="H2258" s="280"/>
      <c r="I2258"/>
      <c r="J2258" s="574"/>
      <c r="K2258" s="419"/>
      <c r="L2258" s="280"/>
      <c r="M2258"/>
      <c r="N2258" s="280"/>
      <c r="O2258"/>
      <c r="P2258" s="280"/>
      <c r="S2258"/>
      <c r="T2258"/>
    </row>
    <row r="2259" spans="1:20" x14ac:dyDescent="0.45">
      <c r="A2259" s="285"/>
      <c r="B2259" s="285"/>
      <c r="C2259" s="285"/>
      <c r="D2259" s="23"/>
      <c r="E2259"/>
      <c r="F2259"/>
      <c r="G2259"/>
      <c r="H2259" s="280"/>
      <c r="I2259"/>
      <c r="J2259" s="574"/>
      <c r="K2259" s="419"/>
      <c r="L2259" s="280"/>
      <c r="M2259"/>
      <c r="N2259" s="280"/>
      <c r="O2259"/>
      <c r="P2259" s="280"/>
      <c r="S2259"/>
      <c r="T2259"/>
    </row>
    <row r="2260" spans="1:20" x14ac:dyDescent="0.45">
      <c r="A2260" s="285"/>
      <c r="B2260" s="285"/>
      <c r="C2260" s="285"/>
      <c r="D2260" s="23"/>
      <c r="E2260"/>
      <c r="F2260"/>
      <c r="G2260"/>
      <c r="H2260" s="280"/>
      <c r="I2260"/>
      <c r="J2260" s="574"/>
      <c r="K2260" s="419"/>
      <c r="L2260" s="280"/>
      <c r="M2260"/>
      <c r="N2260" s="280"/>
      <c r="O2260"/>
      <c r="P2260" s="280"/>
      <c r="S2260"/>
      <c r="T2260"/>
    </row>
    <row r="2261" spans="1:20" x14ac:dyDescent="0.45">
      <c r="A2261" s="285"/>
      <c r="B2261" s="285"/>
      <c r="C2261" s="285"/>
      <c r="D2261" s="23"/>
      <c r="E2261"/>
      <c r="F2261"/>
      <c r="G2261"/>
      <c r="H2261" s="280"/>
      <c r="I2261"/>
      <c r="J2261" s="574"/>
      <c r="K2261" s="419"/>
      <c r="L2261" s="280"/>
      <c r="M2261"/>
      <c r="N2261" s="280"/>
      <c r="O2261"/>
      <c r="P2261" s="280"/>
      <c r="S2261"/>
      <c r="T2261"/>
    </row>
    <row r="2262" spans="1:20" x14ac:dyDescent="0.45">
      <c r="A2262" s="285"/>
      <c r="B2262" s="285"/>
      <c r="C2262" s="285"/>
      <c r="D2262" s="23"/>
      <c r="E2262"/>
      <c r="F2262"/>
      <c r="G2262"/>
      <c r="H2262" s="280"/>
      <c r="I2262"/>
      <c r="J2262" s="574"/>
      <c r="K2262" s="419"/>
      <c r="L2262" s="280"/>
      <c r="M2262"/>
      <c r="N2262" s="280"/>
      <c r="O2262"/>
      <c r="P2262" s="280"/>
      <c r="S2262"/>
      <c r="T2262"/>
    </row>
    <row r="2263" spans="1:20" x14ac:dyDescent="0.45">
      <c r="A2263" s="285"/>
      <c r="B2263" s="285"/>
      <c r="C2263" s="285"/>
      <c r="D2263" s="23"/>
      <c r="E2263"/>
      <c r="F2263"/>
      <c r="G2263"/>
      <c r="H2263" s="280"/>
      <c r="I2263"/>
      <c r="J2263" s="574"/>
      <c r="K2263" s="419"/>
      <c r="L2263" s="280"/>
      <c r="M2263"/>
      <c r="N2263" s="280"/>
      <c r="O2263"/>
      <c r="P2263" s="280"/>
      <c r="S2263"/>
      <c r="T2263"/>
    </row>
    <row r="2264" spans="1:20" x14ac:dyDescent="0.45">
      <c r="A2264" s="285"/>
      <c r="B2264" s="285"/>
      <c r="C2264" s="285"/>
      <c r="D2264" s="23"/>
      <c r="E2264"/>
      <c r="F2264"/>
      <c r="G2264"/>
      <c r="H2264" s="280"/>
      <c r="I2264"/>
      <c r="J2264" s="574"/>
      <c r="K2264" s="419"/>
      <c r="L2264" s="280"/>
      <c r="M2264"/>
      <c r="N2264" s="280"/>
      <c r="O2264"/>
      <c r="P2264" s="280"/>
      <c r="S2264"/>
      <c r="T2264"/>
    </row>
    <row r="2265" spans="1:20" x14ac:dyDescent="0.45">
      <c r="A2265" s="285"/>
      <c r="B2265" s="285"/>
      <c r="C2265" s="285"/>
      <c r="D2265" s="23"/>
      <c r="E2265"/>
      <c r="F2265"/>
      <c r="G2265"/>
      <c r="H2265" s="280"/>
      <c r="I2265"/>
      <c r="J2265" s="574"/>
      <c r="K2265" s="419"/>
      <c r="L2265" s="280"/>
      <c r="M2265"/>
      <c r="N2265" s="280"/>
      <c r="O2265"/>
      <c r="P2265" s="280"/>
      <c r="S2265"/>
      <c r="T2265"/>
    </row>
    <row r="2266" spans="1:20" x14ac:dyDescent="0.45">
      <c r="A2266" s="285"/>
      <c r="B2266" s="285"/>
      <c r="C2266" s="285"/>
      <c r="D2266" s="23"/>
      <c r="E2266"/>
      <c r="F2266"/>
      <c r="G2266"/>
      <c r="H2266" s="280"/>
      <c r="I2266"/>
      <c r="J2266" s="574"/>
      <c r="K2266" s="419"/>
      <c r="L2266" s="280"/>
      <c r="M2266"/>
      <c r="N2266" s="280"/>
      <c r="O2266"/>
      <c r="P2266" s="280"/>
      <c r="S2266"/>
      <c r="T2266"/>
    </row>
    <row r="2267" spans="1:20" x14ac:dyDescent="0.45">
      <c r="A2267" s="285"/>
      <c r="B2267" s="285"/>
      <c r="C2267" s="285"/>
      <c r="D2267" s="23"/>
      <c r="E2267"/>
      <c r="F2267"/>
      <c r="G2267"/>
      <c r="H2267" s="280"/>
      <c r="I2267"/>
      <c r="J2267" s="574"/>
      <c r="K2267" s="419"/>
      <c r="L2267" s="280"/>
      <c r="M2267"/>
      <c r="N2267" s="280"/>
      <c r="O2267"/>
      <c r="P2267" s="280"/>
      <c r="S2267"/>
      <c r="T2267"/>
    </row>
    <row r="2268" spans="1:20" x14ac:dyDescent="0.45">
      <c r="A2268" s="285"/>
      <c r="B2268" s="285"/>
      <c r="C2268" s="285"/>
      <c r="D2268" s="23"/>
      <c r="E2268"/>
      <c r="F2268"/>
      <c r="G2268"/>
      <c r="H2268" s="280"/>
      <c r="I2268"/>
      <c r="J2268" s="574"/>
      <c r="K2268" s="419"/>
      <c r="L2268" s="280"/>
      <c r="M2268"/>
      <c r="N2268" s="280"/>
      <c r="O2268"/>
      <c r="P2268" s="280"/>
      <c r="S2268"/>
      <c r="T2268"/>
    </row>
    <row r="2269" spans="1:20" x14ac:dyDescent="0.45">
      <c r="A2269" s="285"/>
      <c r="B2269" s="285"/>
      <c r="C2269" s="285"/>
      <c r="D2269" s="23"/>
      <c r="E2269"/>
      <c r="F2269"/>
      <c r="G2269"/>
      <c r="H2269" s="280"/>
      <c r="I2269"/>
      <c r="J2269" s="574"/>
      <c r="K2269" s="419"/>
      <c r="L2269" s="280"/>
      <c r="M2269"/>
      <c r="N2269" s="280"/>
      <c r="O2269"/>
      <c r="P2269" s="280"/>
      <c r="S2269"/>
      <c r="T2269"/>
    </row>
    <row r="2270" spans="1:20" x14ac:dyDescent="0.45">
      <c r="A2270" s="285"/>
      <c r="B2270" s="285"/>
      <c r="C2270" s="285"/>
      <c r="D2270" s="23"/>
      <c r="E2270"/>
      <c r="F2270"/>
      <c r="G2270"/>
      <c r="H2270" s="280"/>
      <c r="I2270"/>
      <c r="J2270" s="574"/>
      <c r="K2270" s="419"/>
      <c r="L2270" s="280"/>
      <c r="M2270"/>
      <c r="N2270" s="280"/>
      <c r="O2270"/>
      <c r="P2270" s="280"/>
      <c r="S2270"/>
      <c r="T2270"/>
    </row>
    <row r="2271" spans="1:20" x14ac:dyDescent="0.45">
      <c r="A2271" s="285"/>
      <c r="B2271" s="285"/>
      <c r="C2271" s="285"/>
      <c r="D2271" s="23"/>
      <c r="E2271"/>
      <c r="F2271"/>
      <c r="G2271"/>
      <c r="H2271" s="280"/>
      <c r="I2271"/>
      <c r="J2271" s="574"/>
      <c r="K2271" s="419"/>
      <c r="L2271" s="280"/>
      <c r="M2271"/>
      <c r="N2271" s="280"/>
      <c r="O2271"/>
      <c r="P2271" s="280"/>
      <c r="S2271"/>
      <c r="T2271"/>
    </row>
    <row r="2272" spans="1:20" x14ac:dyDescent="0.45">
      <c r="A2272" s="285"/>
      <c r="B2272" s="285"/>
      <c r="C2272" s="285"/>
      <c r="D2272" s="23"/>
      <c r="E2272"/>
      <c r="F2272"/>
      <c r="G2272"/>
      <c r="H2272" s="280"/>
      <c r="I2272"/>
      <c r="J2272" s="574"/>
      <c r="K2272" s="419"/>
      <c r="L2272" s="280"/>
      <c r="M2272"/>
      <c r="N2272" s="280"/>
      <c r="O2272"/>
      <c r="P2272" s="280"/>
      <c r="S2272"/>
      <c r="T2272"/>
    </row>
    <row r="2273" spans="1:20" x14ac:dyDescent="0.45">
      <c r="A2273" s="285"/>
      <c r="B2273" s="285"/>
      <c r="C2273" s="285"/>
      <c r="D2273" s="23"/>
      <c r="E2273"/>
      <c r="F2273"/>
      <c r="G2273"/>
      <c r="H2273" s="280"/>
      <c r="I2273"/>
      <c r="J2273" s="574"/>
      <c r="K2273" s="419"/>
      <c r="L2273" s="280"/>
      <c r="M2273"/>
      <c r="N2273" s="280"/>
      <c r="O2273"/>
      <c r="P2273" s="280"/>
      <c r="S2273"/>
      <c r="T2273"/>
    </row>
    <row r="2274" spans="1:20" x14ac:dyDescent="0.45">
      <c r="A2274" s="285"/>
      <c r="B2274" s="285"/>
      <c r="C2274" s="285"/>
      <c r="D2274" s="23"/>
      <c r="E2274"/>
      <c r="F2274"/>
      <c r="G2274"/>
      <c r="H2274" s="280"/>
      <c r="I2274"/>
      <c r="J2274" s="574"/>
      <c r="K2274" s="419"/>
      <c r="L2274" s="280"/>
      <c r="M2274"/>
      <c r="N2274" s="280"/>
      <c r="O2274"/>
      <c r="P2274" s="280"/>
      <c r="S2274"/>
      <c r="T2274"/>
    </row>
    <row r="2275" spans="1:20" x14ac:dyDescent="0.45">
      <c r="A2275" s="285"/>
      <c r="B2275" s="285"/>
      <c r="C2275" s="285"/>
      <c r="D2275" s="23"/>
      <c r="E2275"/>
      <c r="F2275"/>
      <c r="G2275"/>
      <c r="H2275" s="280"/>
      <c r="I2275"/>
      <c r="J2275" s="574"/>
      <c r="K2275" s="419"/>
      <c r="L2275" s="280"/>
      <c r="M2275"/>
      <c r="N2275" s="280"/>
      <c r="O2275"/>
      <c r="P2275" s="280"/>
      <c r="S2275"/>
      <c r="T2275"/>
    </row>
    <row r="2276" spans="1:20" x14ac:dyDescent="0.45">
      <c r="A2276" s="285"/>
      <c r="B2276" s="285"/>
      <c r="C2276" s="285"/>
      <c r="D2276" s="23"/>
      <c r="E2276"/>
      <c r="F2276"/>
      <c r="G2276"/>
      <c r="H2276" s="280"/>
      <c r="I2276"/>
      <c r="J2276" s="574"/>
      <c r="K2276" s="419"/>
      <c r="L2276" s="280"/>
      <c r="M2276"/>
      <c r="N2276" s="280"/>
      <c r="O2276"/>
      <c r="P2276" s="280"/>
      <c r="S2276"/>
      <c r="T2276"/>
    </row>
    <row r="2277" spans="1:20" x14ac:dyDescent="0.45">
      <c r="A2277" s="285"/>
      <c r="B2277" s="285"/>
      <c r="C2277" s="285"/>
      <c r="D2277" s="23"/>
      <c r="E2277"/>
      <c r="F2277"/>
      <c r="G2277"/>
      <c r="H2277" s="280"/>
      <c r="I2277"/>
      <c r="J2277" s="574"/>
      <c r="K2277" s="419"/>
      <c r="L2277" s="280"/>
      <c r="M2277"/>
      <c r="N2277" s="280"/>
      <c r="O2277"/>
      <c r="P2277" s="280"/>
      <c r="S2277"/>
      <c r="T2277"/>
    </row>
    <row r="2278" spans="1:20" x14ac:dyDescent="0.45">
      <c r="A2278" s="285"/>
      <c r="B2278" s="285"/>
      <c r="C2278" s="285"/>
      <c r="D2278" s="23"/>
      <c r="E2278"/>
      <c r="F2278"/>
      <c r="G2278"/>
      <c r="H2278" s="280"/>
      <c r="I2278"/>
      <c r="J2278" s="574"/>
      <c r="K2278" s="419"/>
      <c r="L2278" s="280"/>
      <c r="M2278"/>
      <c r="N2278" s="280"/>
      <c r="O2278"/>
      <c r="P2278" s="280"/>
      <c r="S2278"/>
      <c r="T2278"/>
    </row>
    <row r="2279" spans="1:20" x14ac:dyDescent="0.45">
      <c r="A2279" s="285"/>
      <c r="B2279" s="285"/>
      <c r="C2279" s="285"/>
      <c r="D2279" s="23"/>
      <c r="E2279"/>
      <c r="F2279"/>
      <c r="G2279"/>
      <c r="H2279" s="280"/>
      <c r="I2279"/>
      <c r="J2279" s="574"/>
      <c r="K2279" s="419"/>
      <c r="L2279" s="280"/>
      <c r="M2279"/>
      <c r="N2279" s="280"/>
      <c r="O2279"/>
      <c r="P2279" s="280"/>
      <c r="S2279"/>
      <c r="T2279"/>
    </row>
    <row r="2280" spans="1:20" x14ac:dyDescent="0.45">
      <c r="A2280" s="285"/>
      <c r="B2280" s="285"/>
      <c r="C2280" s="285"/>
      <c r="D2280" s="23"/>
      <c r="E2280"/>
      <c r="F2280"/>
      <c r="G2280"/>
      <c r="H2280" s="280"/>
      <c r="I2280"/>
      <c r="J2280" s="574"/>
      <c r="K2280" s="419"/>
      <c r="L2280" s="280"/>
      <c r="M2280"/>
      <c r="N2280" s="280"/>
      <c r="O2280"/>
      <c r="P2280" s="280"/>
      <c r="S2280"/>
      <c r="T2280"/>
    </row>
    <row r="2281" spans="1:20" x14ac:dyDescent="0.45">
      <c r="A2281" s="285"/>
      <c r="B2281" s="285"/>
      <c r="C2281" s="285"/>
      <c r="D2281" s="23"/>
      <c r="E2281"/>
      <c r="F2281"/>
      <c r="G2281"/>
      <c r="H2281" s="280"/>
      <c r="I2281"/>
      <c r="J2281" s="574"/>
      <c r="K2281" s="419"/>
      <c r="L2281" s="280"/>
      <c r="M2281"/>
      <c r="N2281" s="280"/>
      <c r="O2281"/>
      <c r="P2281" s="280"/>
      <c r="S2281"/>
      <c r="T2281"/>
    </row>
    <row r="2282" spans="1:20" x14ac:dyDescent="0.45">
      <c r="A2282" s="285"/>
      <c r="B2282" s="285"/>
      <c r="C2282" s="285"/>
      <c r="D2282" s="23"/>
      <c r="E2282"/>
      <c r="F2282"/>
      <c r="G2282"/>
      <c r="H2282" s="280"/>
      <c r="I2282"/>
      <c r="J2282" s="574"/>
      <c r="K2282" s="419"/>
      <c r="L2282" s="280"/>
      <c r="M2282"/>
      <c r="N2282" s="280"/>
      <c r="O2282"/>
      <c r="P2282" s="280"/>
      <c r="S2282"/>
      <c r="T2282"/>
    </row>
    <row r="2283" spans="1:20" x14ac:dyDescent="0.45">
      <c r="A2283" s="285"/>
      <c r="B2283" s="285"/>
      <c r="C2283" s="285"/>
      <c r="D2283" s="23"/>
      <c r="E2283"/>
      <c r="F2283"/>
      <c r="G2283"/>
      <c r="H2283" s="280"/>
      <c r="I2283"/>
      <c r="J2283" s="574"/>
      <c r="K2283" s="419"/>
      <c r="L2283" s="280"/>
      <c r="M2283"/>
      <c r="N2283" s="280"/>
      <c r="O2283"/>
      <c r="P2283" s="280"/>
      <c r="S2283"/>
      <c r="T2283"/>
    </row>
    <row r="2284" spans="1:20" x14ac:dyDescent="0.45">
      <c r="A2284" s="285"/>
      <c r="B2284" s="285"/>
      <c r="C2284" s="285"/>
      <c r="D2284" s="23"/>
      <c r="E2284"/>
      <c r="F2284"/>
      <c r="G2284"/>
      <c r="H2284" s="280"/>
      <c r="I2284"/>
      <c r="J2284" s="574"/>
      <c r="K2284" s="419"/>
      <c r="L2284" s="280"/>
      <c r="M2284"/>
      <c r="N2284" s="280"/>
      <c r="O2284"/>
      <c r="P2284" s="280"/>
      <c r="S2284"/>
      <c r="T2284"/>
    </row>
    <row r="2285" spans="1:20" x14ac:dyDescent="0.45">
      <c r="A2285" s="285"/>
      <c r="B2285" s="285"/>
      <c r="C2285" s="285"/>
      <c r="D2285" s="23"/>
      <c r="E2285"/>
      <c r="F2285"/>
      <c r="G2285"/>
      <c r="H2285" s="280"/>
      <c r="I2285"/>
      <c r="J2285" s="574"/>
      <c r="K2285" s="419"/>
      <c r="L2285" s="280"/>
      <c r="M2285"/>
      <c r="N2285" s="280"/>
      <c r="O2285"/>
      <c r="P2285" s="280"/>
      <c r="S2285"/>
      <c r="T2285"/>
    </row>
    <row r="2286" spans="1:20" x14ac:dyDescent="0.45">
      <c r="A2286" s="285"/>
      <c r="B2286" s="285"/>
      <c r="C2286" s="285"/>
      <c r="D2286" s="23"/>
      <c r="E2286"/>
      <c r="F2286"/>
      <c r="G2286"/>
      <c r="H2286" s="280"/>
      <c r="I2286"/>
      <c r="J2286" s="574"/>
      <c r="K2286" s="419"/>
      <c r="L2286" s="280"/>
      <c r="M2286"/>
      <c r="N2286" s="280"/>
      <c r="O2286"/>
      <c r="P2286" s="280"/>
      <c r="S2286"/>
      <c r="T2286"/>
    </row>
    <row r="2287" spans="1:20" x14ac:dyDescent="0.45">
      <c r="A2287" s="285"/>
      <c r="B2287" s="285"/>
      <c r="C2287" s="285"/>
      <c r="D2287" s="23"/>
      <c r="E2287"/>
      <c r="F2287"/>
      <c r="G2287"/>
      <c r="H2287" s="280"/>
      <c r="I2287"/>
      <c r="J2287" s="574"/>
      <c r="K2287" s="419"/>
      <c r="L2287" s="280"/>
      <c r="M2287"/>
      <c r="N2287" s="280"/>
      <c r="O2287"/>
      <c r="P2287" s="280"/>
      <c r="S2287"/>
      <c r="T2287"/>
    </row>
    <row r="2288" spans="1:20" x14ac:dyDescent="0.45">
      <c r="A2288" s="285"/>
      <c r="B2288" s="285"/>
      <c r="C2288" s="285"/>
      <c r="D2288" s="23"/>
      <c r="E2288"/>
      <c r="F2288"/>
      <c r="G2288"/>
      <c r="H2288" s="280"/>
      <c r="I2288"/>
      <c r="J2288" s="574"/>
      <c r="K2288" s="419"/>
      <c r="L2288" s="280"/>
      <c r="M2288"/>
      <c r="N2288" s="280"/>
      <c r="O2288"/>
      <c r="P2288" s="280"/>
      <c r="S2288"/>
      <c r="T2288"/>
    </row>
    <row r="2289" spans="1:20" x14ac:dyDescent="0.45">
      <c r="A2289" s="285"/>
      <c r="B2289" s="285"/>
      <c r="C2289" s="285"/>
      <c r="D2289" s="23"/>
      <c r="E2289"/>
      <c r="F2289"/>
      <c r="G2289"/>
      <c r="H2289" s="280"/>
      <c r="I2289"/>
      <c r="J2289" s="574"/>
      <c r="K2289" s="419"/>
      <c r="L2289" s="280"/>
      <c r="M2289"/>
      <c r="N2289" s="280"/>
      <c r="O2289"/>
      <c r="P2289" s="280"/>
      <c r="S2289"/>
      <c r="T2289"/>
    </row>
    <row r="2290" spans="1:20" x14ac:dyDescent="0.45">
      <c r="A2290" s="285"/>
      <c r="B2290" s="285"/>
      <c r="C2290" s="285"/>
      <c r="D2290" s="23"/>
      <c r="E2290"/>
      <c r="F2290"/>
      <c r="G2290"/>
      <c r="H2290" s="280"/>
      <c r="I2290"/>
      <c r="J2290" s="574"/>
      <c r="K2290" s="419"/>
      <c r="L2290" s="280"/>
      <c r="M2290"/>
      <c r="N2290" s="280"/>
      <c r="O2290"/>
      <c r="P2290" s="280"/>
      <c r="S2290"/>
      <c r="T2290"/>
    </row>
    <row r="2291" spans="1:20" x14ac:dyDescent="0.45">
      <c r="A2291" s="285"/>
      <c r="B2291" s="285"/>
      <c r="C2291" s="285"/>
      <c r="D2291" s="23"/>
      <c r="E2291"/>
      <c r="F2291"/>
      <c r="G2291"/>
      <c r="H2291" s="280"/>
      <c r="I2291"/>
      <c r="J2291" s="574"/>
      <c r="K2291" s="419"/>
      <c r="L2291" s="280"/>
      <c r="M2291"/>
      <c r="N2291" s="280"/>
      <c r="O2291"/>
      <c r="P2291" s="280"/>
      <c r="S2291"/>
      <c r="T2291"/>
    </row>
    <row r="2292" spans="1:20" x14ac:dyDescent="0.45">
      <c r="A2292" s="285"/>
      <c r="B2292" s="285"/>
      <c r="C2292" s="285"/>
      <c r="D2292" s="23"/>
      <c r="E2292"/>
      <c r="F2292"/>
      <c r="G2292"/>
      <c r="H2292" s="280"/>
      <c r="I2292"/>
      <c r="J2292" s="574"/>
      <c r="K2292" s="419"/>
      <c r="L2292" s="280"/>
      <c r="M2292"/>
      <c r="N2292" s="280"/>
      <c r="O2292"/>
      <c r="P2292" s="280"/>
      <c r="S2292"/>
      <c r="T2292"/>
    </row>
    <row r="2293" spans="1:20" x14ac:dyDescent="0.45">
      <c r="A2293" s="285"/>
      <c r="B2293" s="285"/>
      <c r="C2293" s="285"/>
      <c r="D2293" s="23"/>
      <c r="E2293"/>
      <c r="F2293"/>
      <c r="G2293"/>
      <c r="H2293" s="280"/>
      <c r="I2293"/>
      <c r="J2293" s="574"/>
      <c r="K2293" s="419"/>
      <c r="L2293" s="280"/>
      <c r="M2293"/>
      <c r="N2293" s="280"/>
      <c r="O2293"/>
      <c r="P2293" s="280"/>
      <c r="S2293"/>
      <c r="T2293"/>
    </row>
    <row r="2294" spans="1:20" x14ac:dyDescent="0.45">
      <c r="A2294" s="285"/>
      <c r="B2294" s="285"/>
      <c r="C2294" s="285"/>
      <c r="D2294" s="23"/>
      <c r="E2294"/>
      <c r="F2294"/>
      <c r="G2294"/>
      <c r="H2294" s="280"/>
      <c r="I2294"/>
      <c r="J2294" s="574"/>
      <c r="K2294" s="419"/>
      <c r="L2294" s="280"/>
      <c r="M2294"/>
      <c r="N2294" s="280"/>
      <c r="O2294"/>
      <c r="P2294" s="280"/>
      <c r="S2294"/>
      <c r="T2294"/>
    </row>
    <row r="2295" spans="1:20" x14ac:dyDescent="0.45">
      <c r="A2295" s="285"/>
      <c r="B2295" s="285"/>
      <c r="C2295" s="285"/>
      <c r="D2295" s="23"/>
      <c r="E2295"/>
      <c r="F2295"/>
      <c r="G2295"/>
      <c r="H2295" s="280"/>
      <c r="I2295"/>
      <c r="J2295" s="574"/>
      <c r="K2295" s="419"/>
      <c r="L2295" s="280"/>
      <c r="M2295"/>
      <c r="N2295" s="280"/>
      <c r="O2295"/>
      <c r="P2295" s="280"/>
      <c r="S2295"/>
      <c r="T2295"/>
    </row>
    <row r="2296" spans="1:20" x14ac:dyDescent="0.45">
      <c r="A2296" s="285"/>
      <c r="B2296" s="285"/>
      <c r="C2296" s="285"/>
      <c r="D2296" s="23"/>
      <c r="E2296"/>
      <c r="F2296"/>
      <c r="G2296"/>
      <c r="H2296" s="280"/>
      <c r="I2296"/>
      <c r="J2296" s="574"/>
      <c r="K2296" s="419"/>
      <c r="L2296" s="280"/>
      <c r="M2296"/>
      <c r="N2296" s="280"/>
      <c r="O2296"/>
      <c r="P2296" s="280"/>
      <c r="S2296"/>
      <c r="T2296"/>
    </row>
    <row r="2297" spans="1:20" x14ac:dyDescent="0.45">
      <c r="A2297" s="285"/>
      <c r="B2297" s="285"/>
      <c r="C2297" s="285"/>
      <c r="D2297" s="23"/>
      <c r="E2297"/>
      <c r="F2297"/>
      <c r="G2297"/>
      <c r="H2297" s="280"/>
      <c r="I2297"/>
      <c r="J2297" s="574"/>
      <c r="K2297" s="419"/>
      <c r="L2297" s="280"/>
      <c r="M2297"/>
      <c r="N2297" s="280"/>
      <c r="O2297"/>
      <c r="P2297" s="280"/>
      <c r="S2297"/>
      <c r="T2297"/>
    </row>
    <row r="2298" spans="1:20" x14ac:dyDescent="0.45">
      <c r="A2298" s="285"/>
      <c r="B2298" s="285"/>
      <c r="C2298" s="285"/>
      <c r="D2298" s="23"/>
      <c r="E2298"/>
      <c r="F2298"/>
      <c r="G2298"/>
      <c r="H2298" s="280"/>
      <c r="I2298"/>
      <c r="J2298" s="574"/>
      <c r="K2298" s="419"/>
      <c r="L2298" s="280"/>
      <c r="M2298"/>
      <c r="N2298" s="280"/>
      <c r="O2298"/>
      <c r="P2298" s="280"/>
      <c r="S2298"/>
      <c r="T2298"/>
    </row>
    <row r="2299" spans="1:20" x14ac:dyDescent="0.45">
      <c r="A2299" s="285"/>
      <c r="B2299" s="285"/>
      <c r="C2299" s="285"/>
      <c r="D2299" s="23"/>
      <c r="E2299"/>
      <c r="F2299"/>
      <c r="G2299"/>
      <c r="H2299" s="280"/>
      <c r="I2299"/>
      <c r="J2299" s="574"/>
      <c r="K2299" s="419"/>
      <c r="L2299" s="280"/>
      <c r="M2299"/>
      <c r="N2299" s="280"/>
      <c r="O2299"/>
      <c r="P2299" s="280"/>
      <c r="S2299"/>
      <c r="T2299"/>
    </row>
    <row r="2300" spans="1:20" x14ac:dyDescent="0.45">
      <c r="A2300" s="285"/>
      <c r="B2300" s="285"/>
      <c r="C2300" s="285"/>
      <c r="D2300" s="23"/>
      <c r="E2300"/>
      <c r="F2300"/>
      <c r="G2300"/>
      <c r="H2300" s="280"/>
      <c r="I2300"/>
      <c r="J2300" s="574"/>
      <c r="K2300" s="419"/>
      <c r="L2300" s="280"/>
      <c r="M2300"/>
      <c r="N2300" s="280"/>
      <c r="O2300"/>
      <c r="P2300" s="280"/>
      <c r="S2300"/>
      <c r="T2300"/>
    </row>
    <row r="2301" spans="1:20" x14ac:dyDescent="0.45">
      <c r="A2301" s="285"/>
      <c r="B2301" s="285"/>
      <c r="C2301" s="285"/>
      <c r="D2301" s="23"/>
      <c r="E2301"/>
      <c r="F2301"/>
      <c r="G2301"/>
      <c r="H2301" s="280"/>
      <c r="I2301"/>
      <c r="J2301" s="574"/>
      <c r="K2301" s="419"/>
      <c r="L2301" s="280"/>
      <c r="M2301"/>
      <c r="N2301" s="280"/>
      <c r="O2301"/>
      <c r="P2301" s="280"/>
      <c r="S2301"/>
      <c r="T2301"/>
    </row>
    <row r="2302" spans="1:20" x14ac:dyDescent="0.45">
      <c r="A2302" s="285"/>
      <c r="B2302" s="285"/>
      <c r="C2302" s="285"/>
      <c r="D2302" s="23"/>
      <c r="E2302"/>
      <c r="F2302"/>
      <c r="G2302"/>
      <c r="H2302" s="280"/>
      <c r="I2302"/>
      <c r="J2302" s="574"/>
      <c r="K2302" s="419"/>
      <c r="L2302" s="280"/>
      <c r="M2302"/>
      <c r="N2302" s="280"/>
      <c r="O2302"/>
      <c r="P2302" s="280"/>
      <c r="S2302"/>
      <c r="T2302"/>
    </row>
    <row r="2303" spans="1:20" x14ac:dyDescent="0.45">
      <c r="A2303" s="285"/>
      <c r="B2303" s="285"/>
      <c r="C2303" s="285"/>
      <c r="D2303" s="23"/>
      <c r="E2303"/>
      <c r="F2303"/>
      <c r="G2303"/>
      <c r="H2303" s="280"/>
      <c r="I2303"/>
      <c r="J2303" s="574"/>
      <c r="K2303" s="419"/>
      <c r="L2303" s="280"/>
      <c r="M2303"/>
      <c r="N2303" s="280"/>
      <c r="O2303"/>
      <c r="P2303" s="280"/>
      <c r="S2303"/>
      <c r="T2303"/>
    </row>
    <row r="2304" spans="1:20" x14ac:dyDescent="0.45">
      <c r="A2304" s="285"/>
      <c r="B2304" s="285"/>
      <c r="C2304" s="285"/>
      <c r="D2304" s="23"/>
      <c r="E2304"/>
      <c r="F2304"/>
      <c r="G2304"/>
      <c r="H2304" s="280"/>
      <c r="I2304"/>
      <c r="J2304" s="574"/>
      <c r="K2304" s="419"/>
      <c r="L2304" s="280"/>
      <c r="M2304"/>
      <c r="N2304" s="280"/>
      <c r="O2304"/>
      <c r="P2304" s="280"/>
      <c r="S2304"/>
      <c r="T2304"/>
    </row>
    <row r="2305" spans="1:20" x14ac:dyDescent="0.45">
      <c r="A2305" s="285"/>
      <c r="B2305" s="285"/>
      <c r="C2305" s="285"/>
      <c r="D2305" s="23"/>
      <c r="E2305"/>
      <c r="F2305"/>
      <c r="G2305"/>
      <c r="H2305" s="280"/>
      <c r="I2305"/>
      <c r="J2305" s="574"/>
      <c r="K2305" s="419"/>
      <c r="L2305" s="280"/>
      <c r="M2305"/>
      <c r="N2305" s="280"/>
      <c r="O2305"/>
      <c r="P2305" s="280"/>
      <c r="S2305"/>
      <c r="T2305"/>
    </row>
    <row r="2306" spans="1:20" x14ac:dyDescent="0.45">
      <c r="A2306" s="285"/>
      <c r="B2306" s="285"/>
      <c r="C2306" s="285"/>
      <c r="D2306" s="23"/>
      <c r="E2306"/>
      <c r="F2306"/>
      <c r="G2306"/>
      <c r="H2306" s="280"/>
      <c r="I2306"/>
      <c r="J2306" s="574"/>
      <c r="K2306" s="419"/>
      <c r="L2306" s="280"/>
      <c r="M2306"/>
      <c r="N2306" s="280"/>
      <c r="O2306"/>
      <c r="P2306" s="280"/>
      <c r="S2306"/>
      <c r="T2306"/>
    </row>
    <row r="2307" spans="1:20" x14ac:dyDescent="0.45">
      <c r="A2307" s="285"/>
      <c r="B2307" s="285"/>
      <c r="C2307" s="285"/>
      <c r="D2307" s="23"/>
      <c r="E2307"/>
      <c r="F2307"/>
      <c r="G2307"/>
      <c r="H2307" s="280"/>
      <c r="I2307"/>
      <c r="J2307" s="574"/>
      <c r="K2307" s="419"/>
      <c r="L2307" s="280"/>
      <c r="M2307"/>
      <c r="N2307" s="280"/>
      <c r="O2307"/>
      <c r="P2307" s="280"/>
      <c r="S2307"/>
      <c r="T2307"/>
    </row>
    <row r="2308" spans="1:20" x14ac:dyDescent="0.45">
      <c r="A2308" s="285"/>
      <c r="B2308" s="285"/>
      <c r="C2308" s="285"/>
      <c r="D2308" s="23"/>
      <c r="E2308"/>
      <c r="F2308"/>
      <c r="G2308"/>
      <c r="H2308" s="280"/>
      <c r="I2308"/>
      <c r="J2308" s="574"/>
      <c r="K2308" s="419"/>
      <c r="L2308" s="280"/>
      <c r="M2308"/>
      <c r="N2308" s="280"/>
      <c r="O2308"/>
      <c r="P2308" s="280"/>
      <c r="S2308"/>
      <c r="T2308"/>
    </row>
    <row r="2309" spans="1:20" x14ac:dyDescent="0.45">
      <c r="A2309" s="285"/>
      <c r="B2309" s="285"/>
      <c r="C2309" s="285"/>
      <c r="D2309" s="23"/>
      <c r="E2309"/>
      <c r="F2309"/>
      <c r="G2309"/>
      <c r="H2309" s="280"/>
      <c r="I2309"/>
      <c r="J2309" s="574"/>
      <c r="K2309" s="419"/>
      <c r="L2309" s="280"/>
      <c r="M2309"/>
      <c r="N2309" s="280"/>
      <c r="O2309"/>
      <c r="P2309" s="280"/>
      <c r="S2309"/>
      <c r="T2309"/>
    </row>
    <row r="2310" spans="1:20" x14ac:dyDescent="0.45">
      <c r="A2310" s="285"/>
      <c r="B2310" s="285"/>
      <c r="C2310" s="285"/>
      <c r="D2310" s="23"/>
      <c r="E2310"/>
      <c r="F2310"/>
      <c r="G2310"/>
      <c r="H2310" s="280"/>
      <c r="I2310"/>
      <c r="J2310" s="574"/>
      <c r="K2310" s="419"/>
      <c r="L2310" s="280"/>
      <c r="M2310"/>
      <c r="N2310" s="280"/>
      <c r="O2310"/>
      <c r="P2310" s="280"/>
      <c r="S2310"/>
      <c r="T2310"/>
    </row>
    <row r="2311" spans="1:20" x14ac:dyDescent="0.45">
      <c r="A2311" s="285"/>
      <c r="B2311" s="285"/>
      <c r="C2311" s="285"/>
      <c r="D2311" s="23"/>
      <c r="E2311"/>
      <c r="F2311"/>
      <c r="G2311"/>
      <c r="H2311" s="280"/>
      <c r="I2311"/>
      <c r="J2311" s="574"/>
      <c r="K2311" s="419"/>
      <c r="L2311" s="280"/>
      <c r="M2311"/>
      <c r="N2311" s="280"/>
      <c r="O2311"/>
      <c r="P2311" s="280"/>
      <c r="S2311"/>
      <c r="T2311"/>
    </row>
    <row r="2312" spans="1:20" x14ac:dyDescent="0.45">
      <c r="A2312" s="285"/>
      <c r="B2312" s="285"/>
      <c r="C2312" s="285"/>
      <c r="D2312" s="23"/>
      <c r="E2312"/>
      <c r="F2312"/>
      <c r="G2312"/>
      <c r="H2312" s="280"/>
      <c r="I2312"/>
      <c r="J2312" s="574"/>
      <c r="K2312" s="419"/>
      <c r="L2312" s="280"/>
      <c r="M2312"/>
      <c r="N2312" s="280"/>
      <c r="O2312"/>
      <c r="P2312" s="280"/>
      <c r="S2312"/>
      <c r="T2312"/>
    </row>
    <row r="2313" spans="1:20" x14ac:dyDescent="0.45">
      <c r="A2313" s="285"/>
      <c r="B2313" s="285"/>
      <c r="C2313" s="285"/>
      <c r="D2313" s="23"/>
      <c r="E2313"/>
      <c r="F2313"/>
      <c r="G2313"/>
      <c r="H2313" s="280"/>
      <c r="I2313"/>
      <c r="J2313" s="574"/>
      <c r="K2313" s="419"/>
      <c r="L2313" s="280"/>
      <c r="M2313"/>
      <c r="N2313" s="280"/>
      <c r="O2313"/>
      <c r="P2313" s="280"/>
      <c r="S2313"/>
      <c r="T2313"/>
    </row>
    <row r="2314" spans="1:20" x14ac:dyDescent="0.45">
      <c r="A2314" s="285"/>
      <c r="B2314" s="285"/>
      <c r="C2314" s="285"/>
      <c r="D2314" s="23"/>
      <c r="E2314"/>
      <c r="F2314"/>
      <c r="G2314"/>
      <c r="H2314" s="280"/>
      <c r="I2314"/>
      <c r="J2314" s="574"/>
      <c r="K2314" s="419"/>
      <c r="L2314" s="280"/>
      <c r="M2314"/>
      <c r="N2314" s="280"/>
      <c r="O2314"/>
      <c r="P2314" s="280"/>
      <c r="S2314"/>
      <c r="T2314"/>
    </row>
    <row r="2315" spans="1:20" x14ac:dyDescent="0.45">
      <c r="A2315" s="285"/>
      <c r="B2315" s="285"/>
      <c r="C2315" s="285"/>
      <c r="D2315" s="23"/>
      <c r="E2315"/>
      <c r="F2315"/>
      <c r="G2315"/>
      <c r="H2315" s="280"/>
      <c r="I2315"/>
      <c r="J2315" s="574"/>
      <c r="K2315" s="419"/>
      <c r="L2315" s="280"/>
      <c r="M2315"/>
      <c r="N2315" s="280"/>
      <c r="O2315"/>
      <c r="P2315" s="280"/>
      <c r="S2315"/>
      <c r="T2315"/>
    </row>
    <row r="2316" spans="1:20" x14ac:dyDescent="0.45">
      <c r="A2316" s="285"/>
      <c r="B2316" s="285"/>
      <c r="C2316" s="285"/>
      <c r="D2316" s="23"/>
      <c r="E2316"/>
      <c r="F2316"/>
      <c r="G2316"/>
      <c r="H2316" s="280"/>
      <c r="I2316"/>
      <c r="J2316" s="574"/>
      <c r="K2316" s="419"/>
      <c r="L2316" s="280"/>
      <c r="M2316"/>
      <c r="N2316" s="280"/>
      <c r="O2316"/>
      <c r="P2316" s="280"/>
      <c r="S2316"/>
      <c r="T2316"/>
    </row>
    <row r="2317" spans="1:20" x14ac:dyDescent="0.45">
      <c r="A2317" s="285"/>
      <c r="B2317" s="285"/>
      <c r="C2317" s="285"/>
      <c r="D2317" s="23"/>
      <c r="E2317"/>
      <c r="F2317"/>
      <c r="G2317"/>
      <c r="H2317" s="280"/>
      <c r="I2317"/>
      <c r="J2317" s="574"/>
      <c r="K2317" s="419"/>
      <c r="L2317" s="280"/>
      <c r="M2317"/>
      <c r="N2317" s="280"/>
      <c r="O2317"/>
      <c r="P2317" s="280"/>
      <c r="S2317"/>
      <c r="T2317"/>
    </row>
    <row r="2318" spans="1:20" x14ac:dyDescent="0.45">
      <c r="A2318" s="285"/>
      <c r="B2318" s="285"/>
      <c r="C2318" s="285"/>
      <c r="D2318" s="23"/>
      <c r="E2318"/>
      <c r="F2318"/>
      <c r="G2318"/>
      <c r="H2318" s="280"/>
      <c r="I2318"/>
      <c r="J2318" s="574"/>
      <c r="K2318" s="419"/>
      <c r="L2318" s="280"/>
      <c r="M2318"/>
      <c r="N2318" s="280"/>
      <c r="O2318"/>
      <c r="P2318" s="280"/>
      <c r="S2318"/>
      <c r="T2318"/>
    </row>
    <row r="2319" spans="1:20" x14ac:dyDescent="0.45">
      <c r="A2319" s="285"/>
      <c r="B2319" s="285"/>
      <c r="C2319" s="285"/>
      <c r="D2319" s="23"/>
      <c r="E2319"/>
      <c r="F2319"/>
      <c r="G2319"/>
      <c r="H2319" s="280"/>
      <c r="I2319"/>
      <c r="J2319" s="574"/>
      <c r="K2319" s="419"/>
      <c r="L2319" s="280"/>
      <c r="M2319"/>
      <c r="N2319" s="280"/>
      <c r="O2319"/>
      <c r="P2319" s="280"/>
      <c r="S2319"/>
      <c r="T2319"/>
    </row>
    <row r="2320" spans="1:20" x14ac:dyDescent="0.45">
      <c r="A2320" s="285"/>
      <c r="B2320" s="285"/>
      <c r="C2320" s="285"/>
      <c r="D2320" s="23"/>
      <c r="E2320"/>
      <c r="F2320"/>
      <c r="G2320"/>
      <c r="H2320" s="280"/>
      <c r="I2320"/>
      <c r="J2320" s="574"/>
      <c r="K2320" s="419"/>
      <c r="L2320" s="280"/>
      <c r="M2320"/>
      <c r="N2320" s="280"/>
      <c r="O2320"/>
      <c r="P2320" s="280"/>
      <c r="S2320"/>
      <c r="T2320"/>
    </row>
    <row r="2321" spans="1:20" x14ac:dyDescent="0.45">
      <c r="A2321" s="285"/>
      <c r="B2321" s="285"/>
      <c r="C2321" s="285"/>
      <c r="D2321" s="23"/>
      <c r="E2321"/>
      <c r="F2321"/>
      <c r="G2321"/>
      <c r="H2321" s="280"/>
      <c r="I2321"/>
      <c r="J2321" s="574"/>
      <c r="K2321" s="419"/>
      <c r="L2321" s="280"/>
      <c r="M2321"/>
      <c r="N2321" s="280"/>
      <c r="O2321"/>
      <c r="P2321" s="280"/>
      <c r="S2321"/>
      <c r="T2321"/>
    </row>
    <row r="2322" spans="1:20" x14ac:dyDescent="0.45">
      <c r="A2322" s="285"/>
      <c r="B2322" s="285"/>
      <c r="C2322" s="285"/>
      <c r="D2322" s="23"/>
      <c r="E2322"/>
      <c r="F2322"/>
      <c r="G2322"/>
      <c r="H2322" s="280"/>
      <c r="I2322"/>
      <c r="J2322" s="574"/>
      <c r="K2322" s="419"/>
      <c r="L2322" s="280"/>
      <c r="M2322"/>
      <c r="N2322" s="280"/>
      <c r="O2322"/>
      <c r="P2322" s="280"/>
      <c r="S2322"/>
      <c r="T2322"/>
    </row>
    <row r="2323" spans="1:20" x14ac:dyDescent="0.45">
      <c r="A2323" s="285"/>
      <c r="B2323" s="285"/>
      <c r="C2323" s="285"/>
      <c r="D2323" s="23"/>
      <c r="E2323"/>
      <c r="F2323"/>
      <c r="G2323"/>
      <c r="H2323" s="280"/>
      <c r="I2323"/>
      <c r="J2323" s="574"/>
      <c r="K2323" s="419"/>
      <c r="L2323" s="280"/>
      <c r="M2323"/>
      <c r="N2323" s="280"/>
      <c r="O2323"/>
      <c r="P2323" s="280"/>
      <c r="S2323"/>
      <c r="T2323"/>
    </row>
    <row r="2324" spans="1:20" x14ac:dyDescent="0.45">
      <c r="A2324" s="285"/>
      <c r="B2324" s="285"/>
      <c r="C2324" s="285"/>
      <c r="D2324" s="23"/>
      <c r="E2324"/>
      <c r="F2324"/>
      <c r="G2324"/>
      <c r="H2324" s="280"/>
      <c r="I2324"/>
      <c r="J2324" s="574"/>
      <c r="K2324" s="419"/>
      <c r="L2324" s="280"/>
      <c r="M2324"/>
      <c r="N2324" s="280"/>
      <c r="O2324"/>
      <c r="P2324" s="280"/>
      <c r="S2324"/>
      <c r="T2324"/>
    </row>
    <row r="2325" spans="1:20" x14ac:dyDescent="0.45">
      <c r="A2325" s="285"/>
      <c r="B2325" s="285"/>
      <c r="C2325" s="285"/>
      <c r="D2325" s="23"/>
      <c r="E2325"/>
      <c r="F2325"/>
      <c r="G2325"/>
      <c r="H2325" s="280"/>
      <c r="I2325"/>
      <c r="J2325" s="574"/>
      <c r="K2325" s="419"/>
      <c r="L2325" s="280"/>
      <c r="M2325"/>
      <c r="N2325" s="280"/>
      <c r="O2325"/>
      <c r="P2325" s="280"/>
      <c r="S2325"/>
      <c r="T2325"/>
    </row>
    <row r="2326" spans="1:20" x14ac:dyDescent="0.45">
      <c r="A2326" s="285"/>
      <c r="B2326" s="285"/>
      <c r="C2326" s="285"/>
      <c r="D2326" s="23"/>
      <c r="E2326"/>
      <c r="F2326"/>
      <c r="G2326"/>
      <c r="H2326" s="280"/>
      <c r="I2326"/>
      <c r="J2326" s="574"/>
      <c r="K2326" s="419"/>
      <c r="L2326" s="280"/>
      <c r="M2326"/>
      <c r="N2326" s="280"/>
      <c r="O2326"/>
      <c r="P2326" s="280"/>
      <c r="S2326"/>
      <c r="T2326"/>
    </row>
    <row r="2327" spans="1:20" x14ac:dyDescent="0.45">
      <c r="A2327" s="285"/>
      <c r="B2327" s="285"/>
      <c r="C2327" s="285"/>
      <c r="D2327" s="23"/>
      <c r="E2327"/>
      <c r="F2327"/>
      <c r="G2327"/>
      <c r="H2327" s="280"/>
      <c r="I2327"/>
      <c r="J2327" s="574"/>
      <c r="K2327" s="419"/>
      <c r="L2327" s="280"/>
      <c r="M2327"/>
      <c r="N2327" s="280"/>
      <c r="O2327"/>
      <c r="P2327" s="280"/>
      <c r="S2327"/>
      <c r="T2327"/>
    </row>
    <row r="2328" spans="1:20" x14ac:dyDescent="0.45">
      <c r="A2328" s="285"/>
      <c r="B2328" s="285"/>
      <c r="C2328" s="285"/>
      <c r="D2328" s="23"/>
      <c r="E2328"/>
      <c r="F2328"/>
      <c r="G2328"/>
      <c r="H2328" s="280"/>
      <c r="I2328"/>
      <c r="J2328" s="574"/>
      <c r="K2328" s="419"/>
      <c r="L2328" s="280"/>
      <c r="M2328"/>
      <c r="N2328" s="280"/>
      <c r="O2328"/>
      <c r="P2328" s="280"/>
      <c r="S2328"/>
      <c r="T2328"/>
    </row>
    <row r="2329" spans="1:20" x14ac:dyDescent="0.45">
      <c r="A2329" s="285"/>
      <c r="B2329" s="285"/>
      <c r="C2329" s="285"/>
      <c r="D2329" s="23"/>
      <c r="E2329"/>
      <c r="F2329"/>
      <c r="G2329"/>
      <c r="H2329" s="280"/>
      <c r="I2329"/>
      <c r="J2329" s="574"/>
      <c r="K2329" s="419"/>
      <c r="L2329" s="280"/>
      <c r="M2329"/>
      <c r="N2329" s="280"/>
      <c r="O2329"/>
      <c r="P2329" s="280"/>
      <c r="S2329"/>
      <c r="T2329"/>
    </row>
    <row r="2330" spans="1:20" x14ac:dyDescent="0.45">
      <c r="A2330" s="285"/>
      <c r="B2330" s="285"/>
      <c r="C2330" s="285"/>
      <c r="D2330" s="23"/>
      <c r="E2330"/>
      <c r="F2330"/>
      <c r="G2330"/>
      <c r="H2330" s="280"/>
      <c r="I2330"/>
      <c r="J2330" s="574"/>
      <c r="K2330" s="419"/>
      <c r="L2330" s="280"/>
      <c r="M2330"/>
      <c r="N2330" s="280"/>
      <c r="O2330"/>
      <c r="P2330" s="280"/>
      <c r="S2330"/>
      <c r="T2330"/>
    </row>
    <row r="2331" spans="1:20" x14ac:dyDescent="0.45">
      <c r="A2331" s="285"/>
      <c r="B2331" s="285"/>
      <c r="C2331" s="285"/>
      <c r="D2331" s="23"/>
      <c r="E2331"/>
      <c r="F2331"/>
      <c r="G2331"/>
      <c r="H2331" s="280"/>
      <c r="I2331"/>
      <c r="J2331" s="574"/>
      <c r="K2331" s="419"/>
      <c r="L2331" s="280"/>
      <c r="M2331"/>
      <c r="N2331" s="280"/>
      <c r="O2331"/>
      <c r="P2331" s="280"/>
      <c r="S2331"/>
      <c r="T2331"/>
    </row>
    <row r="2332" spans="1:20" x14ac:dyDescent="0.45">
      <c r="A2332" s="285"/>
      <c r="B2332" s="285"/>
      <c r="C2332" s="285"/>
      <c r="D2332" s="23"/>
      <c r="E2332"/>
      <c r="F2332"/>
      <c r="G2332"/>
      <c r="H2332" s="280"/>
      <c r="I2332"/>
      <c r="J2332" s="574"/>
      <c r="K2332" s="419"/>
      <c r="L2332" s="280"/>
      <c r="M2332"/>
      <c r="N2332" s="280"/>
      <c r="O2332"/>
      <c r="P2332" s="280"/>
      <c r="S2332"/>
      <c r="T2332"/>
    </row>
    <row r="2333" spans="1:20" x14ac:dyDescent="0.45">
      <c r="A2333" s="285"/>
      <c r="B2333" s="285"/>
      <c r="C2333" s="285"/>
      <c r="D2333" s="23"/>
      <c r="E2333"/>
      <c r="F2333"/>
      <c r="G2333"/>
      <c r="H2333" s="280"/>
      <c r="I2333"/>
      <c r="J2333" s="574"/>
      <c r="K2333" s="419"/>
      <c r="L2333" s="280"/>
      <c r="M2333"/>
      <c r="N2333" s="280"/>
      <c r="O2333"/>
      <c r="P2333" s="280"/>
      <c r="S2333"/>
      <c r="T2333"/>
    </row>
    <row r="2334" spans="1:20" x14ac:dyDescent="0.45">
      <c r="A2334" s="285"/>
      <c r="B2334" s="285"/>
      <c r="C2334" s="285"/>
      <c r="D2334" s="23"/>
      <c r="E2334"/>
      <c r="F2334"/>
      <c r="G2334"/>
      <c r="H2334" s="280"/>
      <c r="I2334"/>
      <c r="J2334" s="574"/>
      <c r="K2334" s="419"/>
      <c r="L2334" s="280"/>
      <c r="M2334"/>
      <c r="N2334" s="280"/>
      <c r="O2334"/>
      <c r="P2334" s="280"/>
      <c r="S2334"/>
      <c r="T2334"/>
    </row>
    <row r="2335" spans="1:20" x14ac:dyDescent="0.45">
      <c r="A2335" s="285"/>
      <c r="B2335" s="285"/>
      <c r="C2335" s="285"/>
      <c r="D2335" s="23"/>
      <c r="E2335"/>
      <c r="F2335"/>
      <c r="G2335"/>
      <c r="H2335" s="280"/>
      <c r="I2335"/>
      <c r="J2335" s="574"/>
      <c r="K2335" s="419"/>
      <c r="L2335" s="280"/>
      <c r="M2335"/>
      <c r="N2335" s="280"/>
      <c r="O2335"/>
      <c r="P2335" s="280"/>
      <c r="S2335"/>
      <c r="T2335"/>
    </row>
    <row r="2336" spans="1:20" x14ac:dyDescent="0.45">
      <c r="A2336" s="285"/>
      <c r="B2336" s="285"/>
      <c r="C2336" s="285"/>
      <c r="D2336" s="23"/>
      <c r="E2336"/>
      <c r="F2336"/>
      <c r="G2336"/>
      <c r="H2336" s="280"/>
      <c r="I2336"/>
      <c r="J2336" s="574"/>
      <c r="K2336" s="419"/>
      <c r="L2336" s="280"/>
      <c r="M2336"/>
      <c r="N2336" s="280"/>
      <c r="O2336"/>
      <c r="P2336" s="280"/>
      <c r="S2336"/>
      <c r="T2336"/>
    </row>
    <row r="2337" spans="1:20" x14ac:dyDescent="0.45">
      <c r="A2337" s="285"/>
      <c r="B2337" s="285"/>
      <c r="C2337" s="285"/>
      <c r="D2337" s="23"/>
      <c r="E2337"/>
      <c r="F2337"/>
      <c r="G2337"/>
      <c r="H2337" s="280"/>
      <c r="I2337"/>
      <c r="J2337" s="574"/>
      <c r="K2337" s="419"/>
      <c r="L2337" s="280"/>
      <c r="M2337"/>
      <c r="N2337" s="280"/>
      <c r="O2337"/>
      <c r="P2337" s="280"/>
      <c r="S2337"/>
      <c r="T2337"/>
    </row>
    <row r="2338" spans="1:20" x14ac:dyDescent="0.45">
      <c r="A2338" s="285"/>
      <c r="B2338" s="285"/>
      <c r="C2338" s="285"/>
      <c r="D2338" s="23"/>
      <c r="E2338"/>
      <c r="F2338"/>
      <c r="G2338"/>
      <c r="H2338" s="280"/>
      <c r="I2338"/>
      <c r="J2338" s="574"/>
      <c r="K2338" s="419"/>
      <c r="L2338" s="280"/>
      <c r="M2338"/>
      <c r="N2338" s="280"/>
      <c r="O2338"/>
      <c r="P2338" s="280"/>
      <c r="S2338"/>
      <c r="T2338"/>
    </row>
    <row r="2339" spans="1:20" x14ac:dyDescent="0.45">
      <c r="A2339" s="285"/>
      <c r="B2339" s="285"/>
      <c r="C2339" s="285"/>
      <c r="D2339" s="23"/>
      <c r="E2339"/>
      <c r="F2339"/>
      <c r="G2339"/>
      <c r="H2339" s="280"/>
      <c r="I2339"/>
      <c r="J2339" s="574"/>
      <c r="K2339" s="419"/>
      <c r="L2339" s="280"/>
      <c r="M2339"/>
      <c r="N2339" s="280"/>
      <c r="O2339"/>
      <c r="P2339" s="280"/>
      <c r="S2339"/>
      <c r="T2339"/>
    </row>
    <row r="2340" spans="1:20" x14ac:dyDescent="0.45">
      <c r="A2340" s="285"/>
      <c r="B2340" s="285"/>
      <c r="C2340" s="285"/>
      <c r="D2340" s="23"/>
      <c r="E2340"/>
      <c r="F2340"/>
      <c r="G2340"/>
      <c r="H2340" s="280"/>
      <c r="I2340"/>
      <c r="J2340" s="574"/>
      <c r="K2340" s="419"/>
      <c r="L2340" s="280"/>
      <c r="M2340"/>
      <c r="N2340" s="280"/>
      <c r="O2340"/>
      <c r="P2340" s="280"/>
      <c r="S2340"/>
      <c r="T2340"/>
    </row>
    <row r="2341" spans="1:20" x14ac:dyDescent="0.45">
      <c r="A2341" s="285"/>
      <c r="B2341" s="285"/>
      <c r="C2341" s="285"/>
      <c r="D2341" s="23"/>
      <c r="E2341"/>
      <c r="F2341"/>
      <c r="G2341"/>
      <c r="H2341" s="280"/>
      <c r="I2341"/>
      <c r="J2341" s="574"/>
      <c r="K2341" s="419"/>
      <c r="L2341" s="280"/>
      <c r="M2341"/>
      <c r="N2341" s="280"/>
      <c r="O2341"/>
      <c r="P2341" s="280"/>
      <c r="S2341"/>
      <c r="T2341"/>
    </row>
    <row r="2342" spans="1:20" x14ac:dyDescent="0.45">
      <c r="A2342" s="285"/>
      <c r="B2342" s="285"/>
      <c r="C2342" s="285"/>
      <c r="D2342" s="23"/>
      <c r="E2342"/>
      <c r="F2342"/>
      <c r="G2342"/>
      <c r="H2342" s="280"/>
      <c r="I2342"/>
      <c r="J2342" s="574"/>
      <c r="K2342" s="419"/>
      <c r="L2342" s="280"/>
      <c r="M2342"/>
      <c r="N2342" s="280"/>
      <c r="O2342"/>
      <c r="P2342" s="280"/>
      <c r="S2342"/>
      <c r="T2342"/>
    </row>
    <row r="2343" spans="1:20" x14ac:dyDescent="0.45">
      <c r="A2343" s="285"/>
      <c r="B2343" s="285"/>
      <c r="C2343" s="285"/>
      <c r="D2343" s="23"/>
      <c r="E2343"/>
      <c r="F2343"/>
      <c r="G2343"/>
      <c r="H2343" s="280"/>
      <c r="I2343"/>
      <c r="J2343" s="574"/>
      <c r="K2343" s="419"/>
      <c r="L2343" s="280"/>
      <c r="M2343"/>
      <c r="N2343" s="280"/>
      <c r="O2343"/>
      <c r="P2343" s="280"/>
      <c r="S2343"/>
      <c r="T2343"/>
    </row>
    <row r="2344" spans="1:20" x14ac:dyDescent="0.45">
      <c r="A2344" s="285"/>
      <c r="B2344" s="285"/>
      <c r="C2344" s="285"/>
      <c r="D2344" s="23"/>
      <c r="E2344"/>
      <c r="F2344"/>
      <c r="G2344"/>
      <c r="H2344" s="280"/>
      <c r="I2344"/>
      <c r="J2344" s="574"/>
      <c r="K2344" s="419"/>
      <c r="L2344" s="280"/>
      <c r="M2344"/>
      <c r="N2344" s="280"/>
      <c r="O2344"/>
      <c r="P2344" s="280"/>
      <c r="S2344"/>
      <c r="T2344"/>
    </row>
    <row r="2345" spans="1:20" x14ac:dyDescent="0.45">
      <c r="A2345" s="285"/>
      <c r="B2345" s="285"/>
      <c r="C2345" s="285"/>
      <c r="D2345" s="23"/>
      <c r="E2345"/>
      <c r="F2345"/>
      <c r="G2345"/>
      <c r="H2345" s="280"/>
      <c r="I2345"/>
      <c r="J2345" s="574"/>
      <c r="K2345" s="419"/>
      <c r="L2345" s="280"/>
      <c r="M2345"/>
      <c r="N2345" s="280"/>
      <c r="O2345"/>
      <c r="P2345" s="280"/>
      <c r="S2345"/>
      <c r="T2345"/>
    </row>
    <row r="2346" spans="1:20" x14ac:dyDescent="0.45">
      <c r="A2346" s="285"/>
      <c r="B2346" s="285"/>
      <c r="C2346" s="285"/>
      <c r="D2346" s="23"/>
      <c r="E2346"/>
      <c r="F2346"/>
      <c r="G2346"/>
      <c r="H2346" s="280"/>
      <c r="I2346"/>
      <c r="J2346" s="574"/>
      <c r="K2346" s="419"/>
      <c r="L2346" s="280"/>
      <c r="M2346"/>
      <c r="N2346" s="280"/>
      <c r="O2346"/>
      <c r="P2346" s="280"/>
      <c r="S2346"/>
      <c r="T2346"/>
    </row>
    <row r="2347" spans="1:20" x14ac:dyDescent="0.45">
      <c r="A2347" s="285"/>
      <c r="B2347" s="285"/>
      <c r="C2347" s="285"/>
      <c r="D2347" s="23"/>
      <c r="E2347"/>
      <c r="F2347"/>
      <c r="G2347"/>
      <c r="H2347" s="280"/>
      <c r="I2347"/>
      <c r="J2347" s="574"/>
      <c r="K2347" s="419"/>
      <c r="L2347" s="280"/>
      <c r="M2347"/>
      <c r="N2347" s="280"/>
      <c r="O2347"/>
      <c r="P2347" s="280"/>
      <c r="S2347"/>
      <c r="T2347"/>
    </row>
    <row r="2348" spans="1:20" x14ac:dyDescent="0.45">
      <c r="A2348" s="285"/>
      <c r="B2348" s="285"/>
      <c r="C2348" s="285"/>
      <c r="D2348" s="23"/>
      <c r="E2348"/>
      <c r="F2348"/>
      <c r="G2348"/>
      <c r="H2348" s="280"/>
      <c r="I2348"/>
      <c r="J2348" s="574"/>
      <c r="K2348" s="419"/>
      <c r="L2348" s="280"/>
      <c r="M2348"/>
      <c r="N2348" s="280"/>
      <c r="O2348"/>
      <c r="P2348" s="280"/>
      <c r="S2348"/>
      <c r="T2348"/>
    </row>
    <row r="2349" spans="1:20" x14ac:dyDescent="0.45">
      <c r="A2349" s="285"/>
      <c r="B2349" s="285"/>
      <c r="C2349" s="285"/>
      <c r="D2349" s="23"/>
      <c r="E2349"/>
      <c r="F2349"/>
      <c r="G2349"/>
      <c r="H2349" s="280"/>
      <c r="I2349"/>
      <c r="J2349" s="574"/>
      <c r="K2349" s="419"/>
      <c r="L2349" s="280"/>
      <c r="M2349"/>
      <c r="N2349" s="280"/>
      <c r="O2349"/>
      <c r="P2349" s="280"/>
      <c r="S2349"/>
      <c r="T2349"/>
    </row>
    <row r="2350" spans="1:20" x14ac:dyDescent="0.45">
      <c r="A2350" s="285"/>
      <c r="B2350" s="285"/>
      <c r="C2350" s="285"/>
      <c r="D2350" s="23"/>
      <c r="E2350"/>
      <c r="F2350"/>
      <c r="G2350"/>
      <c r="H2350" s="280"/>
      <c r="I2350"/>
      <c r="J2350" s="574"/>
      <c r="K2350" s="419"/>
      <c r="L2350" s="280"/>
      <c r="M2350"/>
      <c r="N2350" s="280"/>
      <c r="O2350"/>
      <c r="P2350" s="280"/>
      <c r="S2350"/>
      <c r="T2350"/>
    </row>
    <row r="2351" spans="1:20" x14ac:dyDescent="0.45">
      <c r="A2351" s="285"/>
      <c r="B2351" s="285"/>
      <c r="C2351" s="285"/>
      <c r="D2351" s="23"/>
      <c r="E2351"/>
      <c r="F2351"/>
      <c r="G2351"/>
      <c r="H2351" s="280"/>
      <c r="I2351"/>
      <c r="J2351" s="574"/>
      <c r="K2351" s="419"/>
      <c r="L2351" s="280"/>
      <c r="M2351"/>
      <c r="N2351" s="280"/>
      <c r="O2351"/>
      <c r="P2351" s="280"/>
      <c r="S2351"/>
      <c r="T2351"/>
    </row>
    <row r="2352" spans="1:20" x14ac:dyDescent="0.45">
      <c r="A2352" s="285"/>
      <c r="B2352" s="285"/>
      <c r="C2352" s="285"/>
      <c r="D2352" s="23"/>
      <c r="E2352"/>
      <c r="F2352"/>
      <c r="G2352"/>
      <c r="H2352" s="280"/>
      <c r="I2352"/>
      <c r="J2352" s="574"/>
      <c r="K2352" s="419"/>
      <c r="L2352" s="280"/>
      <c r="M2352"/>
      <c r="N2352" s="280"/>
      <c r="O2352"/>
      <c r="P2352" s="280"/>
      <c r="S2352"/>
      <c r="T2352"/>
    </row>
    <row r="2353" spans="1:20" x14ac:dyDescent="0.45">
      <c r="A2353" s="285"/>
      <c r="B2353" s="285"/>
      <c r="C2353" s="285"/>
      <c r="D2353" s="23"/>
      <c r="E2353"/>
      <c r="F2353"/>
      <c r="G2353"/>
      <c r="H2353" s="280"/>
      <c r="I2353"/>
      <c r="J2353" s="574"/>
      <c r="K2353" s="419"/>
      <c r="L2353" s="280"/>
      <c r="M2353"/>
      <c r="N2353" s="280"/>
      <c r="O2353"/>
      <c r="P2353" s="280"/>
      <c r="S2353"/>
      <c r="T2353"/>
    </row>
    <row r="2354" spans="1:20" x14ac:dyDescent="0.45">
      <c r="A2354" s="285"/>
      <c r="B2354" s="285"/>
      <c r="C2354" s="285"/>
      <c r="D2354" s="23"/>
      <c r="E2354"/>
      <c r="F2354"/>
      <c r="G2354"/>
      <c r="H2354" s="280"/>
      <c r="I2354"/>
      <c r="J2354" s="574"/>
      <c r="K2354" s="419"/>
      <c r="L2354" s="280"/>
      <c r="M2354"/>
      <c r="N2354" s="280"/>
      <c r="O2354"/>
      <c r="P2354" s="280"/>
      <c r="S2354"/>
      <c r="T2354"/>
    </row>
    <row r="2355" spans="1:20" x14ac:dyDescent="0.45">
      <c r="A2355" s="285"/>
      <c r="B2355" s="285"/>
      <c r="C2355" s="285"/>
      <c r="D2355" s="23"/>
      <c r="E2355"/>
      <c r="F2355"/>
      <c r="G2355"/>
      <c r="H2355" s="280"/>
      <c r="I2355"/>
      <c r="J2355" s="574"/>
      <c r="K2355" s="419"/>
      <c r="L2355" s="280"/>
      <c r="M2355"/>
      <c r="N2355" s="280"/>
      <c r="O2355"/>
      <c r="P2355" s="280"/>
      <c r="S2355"/>
      <c r="T2355"/>
    </row>
    <row r="2356" spans="1:20" x14ac:dyDescent="0.45">
      <c r="A2356" s="285"/>
      <c r="B2356" s="285"/>
      <c r="C2356" s="285"/>
      <c r="D2356" s="23"/>
      <c r="E2356"/>
      <c r="F2356"/>
      <c r="G2356"/>
      <c r="H2356" s="280"/>
      <c r="I2356"/>
      <c r="J2356" s="574"/>
      <c r="K2356" s="419"/>
      <c r="L2356" s="280"/>
      <c r="M2356"/>
      <c r="N2356" s="280"/>
      <c r="O2356"/>
      <c r="P2356" s="280"/>
      <c r="S2356"/>
      <c r="T2356"/>
    </row>
    <row r="2357" spans="1:20" x14ac:dyDescent="0.45">
      <c r="A2357" s="285"/>
      <c r="B2357" s="285"/>
      <c r="C2357" s="285"/>
      <c r="D2357" s="23"/>
      <c r="E2357"/>
      <c r="F2357"/>
      <c r="G2357"/>
      <c r="H2357" s="280"/>
      <c r="I2357"/>
      <c r="J2357" s="574"/>
      <c r="K2357" s="419"/>
      <c r="L2357" s="280"/>
      <c r="M2357"/>
      <c r="N2357" s="280"/>
      <c r="O2357"/>
      <c r="P2357" s="280"/>
      <c r="S2357"/>
      <c r="T2357"/>
    </row>
    <row r="2358" spans="1:20" x14ac:dyDescent="0.45">
      <c r="A2358" s="285"/>
      <c r="B2358" s="285"/>
      <c r="C2358" s="285"/>
      <c r="D2358" s="23"/>
      <c r="E2358"/>
      <c r="F2358"/>
      <c r="G2358"/>
      <c r="H2358" s="280"/>
      <c r="I2358"/>
      <c r="J2358" s="574"/>
      <c r="K2358" s="419"/>
      <c r="L2358" s="280"/>
      <c r="M2358"/>
      <c r="N2358" s="280"/>
      <c r="O2358"/>
      <c r="P2358" s="280"/>
      <c r="S2358"/>
      <c r="T2358"/>
    </row>
    <row r="2359" spans="1:20" x14ac:dyDescent="0.45">
      <c r="A2359" s="285"/>
      <c r="B2359" s="285"/>
      <c r="C2359" s="285"/>
      <c r="D2359" s="23"/>
      <c r="E2359"/>
      <c r="F2359"/>
      <c r="G2359"/>
      <c r="H2359" s="280"/>
      <c r="I2359"/>
      <c r="J2359" s="574"/>
      <c r="K2359" s="419"/>
      <c r="L2359" s="280"/>
      <c r="M2359"/>
      <c r="N2359" s="280"/>
      <c r="O2359"/>
      <c r="P2359" s="280"/>
      <c r="S2359"/>
      <c r="T2359"/>
    </row>
    <row r="2360" spans="1:20" x14ac:dyDescent="0.45">
      <c r="A2360" s="285"/>
      <c r="B2360" s="285"/>
      <c r="C2360" s="285"/>
      <c r="D2360" s="23"/>
      <c r="E2360"/>
      <c r="F2360"/>
      <c r="G2360"/>
      <c r="H2360" s="280"/>
      <c r="I2360"/>
      <c r="J2360" s="574"/>
      <c r="K2360" s="419"/>
      <c r="L2360" s="280"/>
      <c r="M2360"/>
      <c r="N2360" s="280"/>
      <c r="O2360"/>
      <c r="P2360" s="280"/>
      <c r="S2360"/>
      <c r="T2360"/>
    </row>
    <row r="2361" spans="1:20" x14ac:dyDescent="0.45">
      <c r="A2361" s="285"/>
      <c r="B2361" s="285"/>
      <c r="C2361" s="285"/>
      <c r="D2361" s="23"/>
      <c r="E2361"/>
      <c r="F2361"/>
      <c r="G2361"/>
      <c r="H2361" s="280"/>
      <c r="I2361"/>
      <c r="J2361" s="574"/>
      <c r="K2361" s="419"/>
      <c r="L2361" s="280"/>
      <c r="M2361"/>
      <c r="N2361" s="280"/>
      <c r="O2361"/>
      <c r="P2361" s="280"/>
      <c r="S2361"/>
      <c r="T2361"/>
    </row>
    <row r="2362" spans="1:20" x14ac:dyDescent="0.45">
      <c r="A2362" s="285"/>
      <c r="B2362" s="285"/>
      <c r="C2362" s="285"/>
      <c r="D2362" s="23"/>
      <c r="E2362"/>
      <c r="F2362"/>
      <c r="G2362"/>
      <c r="H2362" s="280"/>
      <c r="I2362"/>
      <c r="J2362" s="574"/>
      <c r="K2362" s="419"/>
      <c r="L2362" s="280"/>
      <c r="M2362"/>
      <c r="N2362" s="280"/>
      <c r="O2362"/>
      <c r="P2362" s="280"/>
      <c r="S2362"/>
      <c r="T2362"/>
    </row>
    <row r="2363" spans="1:20" x14ac:dyDescent="0.45">
      <c r="A2363" s="285"/>
      <c r="B2363" s="285"/>
      <c r="C2363" s="285"/>
      <c r="D2363" s="23"/>
      <c r="E2363"/>
      <c r="F2363"/>
      <c r="G2363"/>
      <c r="H2363" s="280"/>
      <c r="I2363"/>
      <c r="J2363" s="574"/>
      <c r="K2363" s="419"/>
      <c r="L2363" s="280"/>
      <c r="M2363"/>
      <c r="N2363" s="280"/>
      <c r="O2363"/>
      <c r="P2363" s="280"/>
      <c r="S2363"/>
      <c r="T2363"/>
    </row>
    <row r="2364" spans="1:20" x14ac:dyDescent="0.45">
      <c r="A2364" s="285"/>
      <c r="B2364" s="285"/>
      <c r="C2364" s="285"/>
      <c r="D2364" s="23"/>
      <c r="E2364"/>
      <c r="F2364"/>
      <c r="G2364"/>
      <c r="H2364" s="280"/>
      <c r="I2364"/>
      <c r="J2364" s="574"/>
      <c r="K2364" s="419"/>
      <c r="L2364" s="280"/>
      <c r="M2364"/>
      <c r="N2364" s="280"/>
      <c r="O2364"/>
      <c r="P2364" s="280"/>
      <c r="S2364"/>
      <c r="T2364"/>
    </row>
    <row r="2365" spans="1:20" x14ac:dyDescent="0.45">
      <c r="A2365" s="285"/>
      <c r="B2365" s="285"/>
      <c r="C2365" s="285"/>
      <c r="D2365" s="23"/>
      <c r="E2365"/>
      <c r="F2365"/>
      <c r="G2365"/>
      <c r="H2365" s="280"/>
      <c r="I2365"/>
      <c r="J2365" s="574"/>
      <c r="K2365" s="419"/>
      <c r="L2365" s="280"/>
      <c r="M2365"/>
      <c r="N2365" s="280"/>
      <c r="O2365"/>
      <c r="P2365" s="280"/>
      <c r="S2365"/>
      <c r="T2365"/>
    </row>
    <row r="2366" spans="1:20" x14ac:dyDescent="0.45">
      <c r="A2366" s="285"/>
      <c r="B2366" s="285"/>
      <c r="C2366" s="285"/>
      <c r="D2366" s="23"/>
      <c r="E2366"/>
      <c r="F2366"/>
      <c r="G2366"/>
      <c r="H2366" s="280"/>
      <c r="I2366"/>
      <c r="J2366" s="574"/>
      <c r="K2366" s="419"/>
      <c r="L2366" s="280"/>
      <c r="M2366"/>
      <c r="N2366" s="280"/>
      <c r="O2366"/>
      <c r="P2366" s="280"/>
      <c r="S2366"/>
      <c r="T2366"/>
    </row>
    <row r="2367" spans="1:20" x14ac:dyDescent="0.45">
      <c r="A2367" s="285"/>
      <c r="B2367" s="285"/>
      <c r="C2367" s="285"/>
      <c r="D2367" s="23"/>
      <c r="E2367"/>
      <c r="F2367"/>
      <c r="G2367"/>
      <c r="H2367" s="280"/>
      <c r="I2367"/>
      <c r="J2367" s="574"/>
      <c r="K2367" s="419"/>
      <c r="L2367" s="280"/>
      <c r="M2367"/>
      <c r="N2367" s="280"/>
      <c r="O2367"/>
      <c r="P2367" s="280"/>
      <c r="S2367"/>
      <c r="T2367"/>
    </row>
    <row r="2368" spans="1:20" x14ac:dyDescent="0.45">
      <c r="A2368" s="285"/>
      <c r="B2368" s="285"/>
      <c r="C2368" s="285"/>
      <c r="D2368" s="23"/>
      <c r="E2368"/>
      <c r="F2368"/>
      <c r="G2368"/>
      <c r="H2368" s="280"/>
      <c r="I2368"/>
      <c r="J2368" s="574"/>
      <c r="K2368" s="419"/>
      <c r="L2368" s="280"/>
      <c r="M2368"/>
      <c r="N2368" s="280"/>
      <c r="O2368"/>
      <c r="P2368" s="280"/>
      <c r="S2368"/>
      <c r="T2368"/>
    </row>
    <row r="2369" spans="1:20" x14ac:dyDescent="0.45">
      <c r="A2369" s="285"/>
      <c r="B2369" s="285"/>
      <c r="C2369" s="285"/>
      <c r="D2369" s="23"/>
      <c r="E2369"/>
      <c r="F2369"/>
      <c r="G2369"/>
      <c r="H2369" s="280"/>
      <c r="I2369"/>
      <c r="J2369" s="574"/>
      <c r="K2369" s="419"/>
      <c r="L2369" s="280"/>
      <c r="M2369"/>
      <c r="N2369" s="280"/>
      <c r="O2369"/>
      <c r="P2369" s="280"/>
      <c r="S2369"/>
      <c r="T2369"/>
    </row>
    <row r="2370" spans="1:20" x14ac:dyDescent="0.45">
      <c r="A2370" s="285"/>
      <c r="B2370" s="285"/>
      <c r="C2370" s="285"/>
      <c r="D2370" s="23"/>
      <c r="E2370"/>
      <c r="F2370"/>
      <c r="G2370"/>
      <c r="H2370" s="280"/>
      <c r="I2370"/>
      <c r="J2370" s="574"/>
      <c r="K2370" s="419"/>
      <c r="L2370" s="280"/>
      <c r="M2370"/>
      <c r="N2370" s="280"/>
      <c r="O2370"/>
      <c r="P2370" s="280"/>
      <c r="S2370"/>
      <c r="T2370"/>
    </row>
    <row r="2371" spans="1:20" x14ac:dyDescent="0.45">
      <c r="A2371" s="285"/>
      <c r="B2371" s="285"/>
      <c r="C2371" s="285"/>
      <c r="D2371" s="23"/>
      <c r="E2371"/>
      <c r="F2371"/>
      <c r="G2371"/>
      <c r="H2371" s="280"/>
      <c r="I2371"/>
      <c r="J2371" s="574"/>
      <c r="K2371" s="419"/>
      <c r="L2371" s="280"/>
      <c r="M2371"/>
      <c r="N2371" s="280"/>
      <c r="O2371"/>
      <c r="P2371" s="280"/>
      <c r="S2371"/>
      <c r="T2371"/>
    </row>
    <row r="2372" spans="1:20" x14ac:dyDescent="0.45">
      <c r="A2372" s="285"/>
      <c r="B2372" s="285"/>
      <c r="C2372" s="285"/>
      <c r="D2372" s="23"/>
      <c r="E2372"/>
      <c r="F2372"/>
      <c r="G2372"/>
      <c r="H2372" s="280"/>
      <c r="I2372"/>
      <c r="J2372" s="574"/>
      <c r="K2372" s="419"/>
      <c r="L2372" s="280"/>
      <c r="M2372"/>
      <c r="N2372" s="280"/>
      <c r="O2372"/>
      <c r="P2372" s="280"/>
      <c r="S2372"/>
      <c r="T2372"/>
    </row>
    <row r="2373" spans="1:20" x14ac:dyDescent="0.45">
      <c r="A2373" s="285"/>
      <c r="B2373" s="285"/>
      <c r="C2373" s="285"/>
      <c r="D2373" s="23"/>
      <c r="E2373"/>
      <c r="F2373"/>
      <c r="G2373"/>
      <c r="H2373" s="280"/>
      <c r="I2373"/>
      <c r="J2373" s="574"/>
      <c r="K2373" s="419"/>
      <c r="L2373" s="280"/>
      <c r="M2373"/>
      <c r="N2373" s="280"/>
      <c r="O2373"/>
      <c r="P2373" s="280"/>
      <c r="S2373"/>
      <c r="T2373"/>
    </row>
    <row r="2374" spans="1:20" x14ac:dyDescent="0.45">
      <c r="A2374" s="285"/>
      <c r="B2374" s="285"/>
      <c r="C2374" s="285"/>
      <c r="D2374" s="23"/>
      <c r="E2374"/>
      <c r="F2374"/>
      <c r="G2374"/>
      <c r="H2374" s="280"/>
      <c r="I2374"/>
      <c r="J2374" s="574"/>
      <c r="K2374" s="419"/>
      <c r="L2374" s="280"/>
      <c r="M2374"/>
      <c r="N2374" s="280"/>
      <c r="O2374"/>
      <c r="P2374" s="280"/>
      <c r="S2374"/>
      <c r="T2374"/>
    </row>
    <row r="2375" spans="1:20" x14ac:dyDescent="0.45">
      <c r="A2375" s="285"/>
      <c r="B2375" s="285"/>
      <c r="C2375" s="285"/>
      <c r="D2375" s="23"/>
      <c r="E2375"/>
      <c r="F2375"/>
      <c r="G2375"/>
      <c r="H2375" s="280"/>
      <c r="I2375"/>
      <c r="J2375" s="574"/>
      <c r="K2375" s="419"/>
      <c r="L2375" s="280"/>
      <c r="M2375"/>
      <c r="N2375" s="280"/>
      <c r="O2375"/>
      <c r="P2375" s="280"/>
      <c r="S2375"/>
      <c r="T2375"/>
    </row>
    <row r="2376" spans="1:20" x14ac:dyDescent="0.45">
      <c r="A2376" s="285"/>
      <c r="B2376" s="285"/>
      <c r="C2376" s="285"/>
      <c r="D2376" s="23"/>
      <c r="E2376"/>
      <c r="F2376"/>
      <c r="G2376"/>
      <c r="H2376" s="280"/>
      <c r="I2376"/>
      <c r="J2376" s="574"/>
      <c r="K2376" s="419"/>
      <c r="L2376" s="280"/>
      <c r="M2376"/>
      <c r="N2376" s="280"/>
      <c r="O2376"/>
      <c r="P2376" s="280"/>
      <c r="S2376"/>
      <c r="T2376"/>
    </row>
    <row r="2377" spans="1:20" x14ac:dyDescent="0.45">
      <c r="A2377" s="285"/>
      <c r="B2377" s="285"/>
      <c r="C2377" s="285"/>
      <c r="D2377" s="23"/>
      <c r="E2377"/>
      <c r="F2377"/>
      <c r="G2377"/>
      <c r="H2377" s="280"/>
      <c r="I2377"/>
      <c r="J2377" s="574"/>
      <c r="K2377" s="419"/>
      <c r="L2377" s="280"/>
      <c r="M2377"/>
      <c r="N2377" s="280"/>
      <c r="O2377"/>
      <c r="P2377" s="280"/>
      <c r="S2377"/>
      <c r="T2377"/>
    </row>
    <row r="2378" spans="1:20" x14ac:dyDescent="0.45">
      <c r="A2378" s="285"/>
      <c r="B2378" s="285"/>
      <c r="C2378" s="285"/>
      <c r="D2378" s="23"/>
      <c r="E2378"/>
      <c r="F2378"/>
      <c r="G2378"/>
      <c r="H2378" s="280"/>
      <c r="I2378"/>
      <c r="J2378" s="574"/>
      <c r="K2378" s="419"/>
      <c r="L2378" s="280"/>
      <c r="M2378"/>
      <c r="N2378" s="280"/>
      <c r="O2378"/>
      <c r="P2378" s="280"/>
      <c r="S2378"/>
      <c r="T2378"/>
    </row>
    <row r="2379" spans="1:20" x14ac:dyDescent="0.45">
      <c r="A2379" s="285"/>
      <c r="B2379" s="285"/>
      <c r="C2379" s="285"/>
      <c r="D2379" s="23"/>
      <c r="E2379"/>
      <c r="F2379"/>
      <c r="G2379"/>
      <c r="H2379" s="280"/>
      <c r="I2379"/>
      <c r="J2379" s="574"/>
      <c r="K2379" s="419"/>
      <c r="L2379" s="280"/>
      <c r="M2379"/>
      <c r="N2379" s="280"/>
      <c r="O2379"/>
      <c r="P2379" s="280"/>
      <c r="S2379"/>
      <c r="T2379"/>
    </row>
    <row r="2380" spans="1:20" x14ac:dyDescent="0.45">
      <c r="A2380" s="285"/>
      <c r="B2380" s="285"/>
      <c r="C2380" s="285"/>
      <c r="D2380" s="23"/>
      <c r="E2380"/>
      <c r="F2380"/>
      <c r="G2380"/>
      <c r="H2380" s="280"/>
      <c r="I2380"/>
      <c r="J2380" s="574"/>
      <c r="K2380" s="419"/>
      <c r="L2380" s="280"/>
      <c r="M2380"/>
      <c r="N2380" s="280"/>
      <c r="O2380"/>
      <c r="P2380" s="280"/>
      <c r="S2380"/>
      <c r="T2380"/>
    </row>
    <row r="2381" spans="1:20" x14ac:dyDescent="0.45">
      <c r="A2381" s="285"/>
      <c r="B2381" s="285"/>
      <c r="C2381" s="285"/>
      <c r="D2381" s="23"/>
      <c r="E2381"/>
      <c r="F2381"/>
      <c r="G2381"/>
      <c r="H2381" s="280"/>
      <c r="I2381"/>
      <c r="J2381" s="574"/>
      <c r="K2381" s="419"/>
      <c r="L2381" s="280"/>
      <c r="M2381"/>
      <c r="N2381" s="280"/>
      <c r="O2381"/>
      <c r="P2381" s="280"/>
      <c r="S2381"/>
      <c r="T2381"/>
    </row>
    <row r="2382" spans="1:20" x14ac:dyDescent="0.45">
      <c r="A2382" s="285"/>
      <c r="B2382" s="285"/>
      <c r="C2382" s="285"/>
      <c r="D2382" s="23"/>
      <c r="E2382"/>
      <c r="F2382"/>
      <c r="G2382"/>
      <c r="H2382" s="280"/>
      <c r="I2382"/>
      <c r="J2382" s="574"/>
      <c r="K2382" s="419"/>
      <c r="L2382" s="280"/>
      <c r="M2382"/>
      <c r="N2382" s="280"/>
      <c r="O2382"/>
      <c r="P2382" s="280"/>
      <c r="S2382"/>
      <c r="T2382"/>
    </row>
    <row r="2383" spans="1:20" x14ac:dyDescent="0.45">
      <c r="A2383" s="285"/>
      <c r="B2383" s="285"/>
      <c r="C2383" s="285"/>
      <c r="D2383" s="23"/>
      <c r="E2383"/>
      <c r="F2383"/>
      <c r="G2383"/>
      <c r="H2383" s="280"/>
      <c r="I2383"/>
      <c r="J2383" s="574"/>
      <c r="K2383" s="419"/>
      <c r="L2383" s="280"/>
      <c r="M2383"/>
      <c r="N2383" s="280"/>
      <c r="O2383"/>
      <c r="P2383" s="280"/>
      <c r="S2383"/>
      <c r="T2383"/>
    </row>
    <row r="2384" spans="1:20" x14ac:dyDescent="0.45">
      <c r="A2384" s="285"/>
      <c r="B2384" s="285"/>
      <c r="C2384" s="285"/>
      <c r="D2384" s="23"/>
      <c r="E2384"/>
      <c r="F2384"/>
      <c r="G2384"/>
      <c r="H2384" s="280"/>
      <c r="I2384"/>
      <c r="J2384" s="574"/>
      <c r="K2384" s="419"/>
      <c r="L2384" s="280"/>
      <c r="M2384"/>
      <c r="N2384" s="280"/>
      <c r="O2384"/>
      <c r="P2384" s="280"/>
      <c r="S2384"/>
      <c r="T2384"/>
    </row>
    <row r="2385" spans="1:20" x14ac:dyDescent="0.45">
      <c r="A2385" s="285"/>
      <c r="B2385" s="285"/>
      <c r="C2385" s="285"/>
      <c r="D2385" s="23"/>
      <c r="E2385"/>
      <c r="F2385"/>
      <c r="G2385"/>
      <c r="H2385" s="280"/>
      <c r="I2385"/>
      <c r="J2385" s="574"/>
      <c r="K2385" s="419"/>
      <c r="L2385" s="280"/>
      <c r="M2385"/>
      <c r="N2385" s="280"/>
      <c r="O2385"/>
      <c r="P2385" s="280"/>
      <c r="S2385"/>
      <c r="T2385"/>
    </row>
    <row r="2386" spans="1:20" x14ac:dyDescent="0.45">
      <c r="A2386" s="285"/>
      <c r="B2386" s="285"/>
      <c r="C2386" s="285"/>
      <c r="D2386" s="23"/>
      <c r="E2386"/>
      <c r="F2386"/>
      <c r="G2386"/>
      <c r="H2386" s="280"/>
      <c r="I2386"/>
      <c r="J2386" s="574"/>
      <c r="K2386" s="419"/>
      <c r="L2386" s="280"/>
      <c r="M2386"/>
      <c r="N2386" s="280"/>
      <c r="O2386"/>
      <c r="P2386" s="280"/>
      <c r="S2386"/>
      <c r="T2386"/>
    </row>
    <row r="2387" spans="1:20" x14ac:dyDescent="0.45">
      <c r="A2387" s="285"/>
      <c r="B2387" s="285"/>
      <c r="C2387" s="285"/>
      <c r="D2387" s="23"/>
      <c r="E2387"/>
      <c r="F2387"/>
      <c r="G2387"/>
      <c r="H2387" s="280"/>
      <c r="I2387"/>
      <c r="J2387" s="574"/>
      <c r="K2387" s="419"/>
      <c r="L2387" s="280"/>
      <c r="M2387"/>
      <c r="N2387" s="280"/>
      <c r="O2387"/>
      <c r="P2387" s="280"/>
      <c r="S2387"/>
      <c r="T2387"/>
    </row>
    <row r="2388" spans="1:20" x14ac:dyDescent="0.45">
      <c r="A2388" s="285"/>
      <c r="B2388" s="285"/>
      <c r="C2388" s="285"/>
      <c r="D2388" s="23"/>
      <c r="E2388"/>
      <c r="F2388"/>
      <c r="G2388"/>
      <c r="H2388" s="280"/>
      <c r="I2388"/>
      <c r="J2388" s="574"/>
      <c r="K2388" s="419"/>
      <c r="L2388" s="280"/>
      <c r="M2388"/>
      <c r="N2388" s="280"/>
      <c r="O2388"/>
      <c r="P2388" s="280"/>
      <c r="S2388"/>
      <c r="T2388"/>
    </row>
    <row r="2389" spans="1:20" x14ac:dyDescent="0.45">
      <c r="A2389" s="285"/>
      <c r="B2389" s="285"/>
      <c r="C2389" s="285"/>
      <c r="D2389" s="23"/>
      <c r="E2389"/>
      <c r="F2389"/>
      <c r="G2389"/>
      <c r="H2389" s="280"/>
      <c r="I2389"/>
      <c r="J2389" s="574"/>
      <c r="K2389" s="419"/>
      <c r="L2389" s="280"/>
      <c r="M2389"/>
      <c r="N2389" s="280"/>
      <c r="O2389"/>
      <c r="P2389" s="280"/>
      <c r="S2389"/>
      <c r="T2389"/>
    </row>
    <row r="2390" spans="1:20" x14ac:dyDescent="0.45">
      <c r="A2390" s="285"/>
      <c r="B2390" s="285"/>
      <c r="C2390" s="285"/>
      <c r="D2390" s="23"/>
      <c r="E2390"/>
      <c r="F2390"/>
      <c r="G2390"/>
      <c r="H2390" s="280"/>
      <c r="I2390"/>
      <c r="J2390" s="574"/>
      <c r="K2390" s="419"/>
      <c r="L2390" s="280"/>
      <c r="M2390"/>
      <c r="N2390" s="280"/>
      <c r="O2390"/>
      <c r="P2390" s="280"/>
      <c r="S2390"/>
      <c r="T2390"/>
    </row>
    <row r="2391" spans="1:20" x14ac:dyDescent="0.45">
      <c r="A2391" s="285"/>
      <c r="B2391" s="285"/>
      <c r="C2391" s="285"/>
      <c r="D2391" s="23"/>
      <c r="E2391"/>
      <c r="F2391"/>
      <c r="G2391"/>
      <c r="H2391" s="280"/>
      <c r="I2391"/>
      <c r="J2391" s="574"/>
      <c r="K2391" s="419"/>
      <c r="L2391" s="280"/>
      <c r="M2391"/>
      <c r="N2391" s="280"/>
      <c r="O2391"/>
      <c r="P2391" s="280"/>
      <c r="S2391"/>
      <c r="T2391"/>
    </row>
    <row r="2392" spans="1:20" x14ac:dyDescent="0.45">
      <c r="A2392" s="285"/>
      <c r="B2392" s="285"/>
      <c r="C2392" s="285"/>
      <c r="D2392" s="23"/>
      <c r="E2392"/>
      <c r="F2392"/>
      <c r="G2392"/>
      <c r="H2392" s="280"/>
      <c r="I2392"/>
      <c r="J2392" s="574"/>
      <c r="K2392" s="419"/>
      <c r="L2392" s="280"/>
      <c r="M2392"/>
      <c r="N2392" s="280"/>
      <c r="O2392"/>
      <c r="P2392" s="280"/>
      <c r="S2392"/>
      <c r="T2392"/>
    </row>
    <row r="2393" spans="1:20" x14ac:dyDescent="0.45">
      <c r="A2393" s="285"/>
      <c r="B2393" s="285"/>
      <c r="C2393" s="285"/>
      <c r="D2393" s="23"/>
      <c r="E2393"/>
      <c r="F2393"/>
      <c r="G2393"/>
      <c r="H2393" s="280"/>
      <c r="I2393"/>
      <c r="J2393" s="574"/>
      <c r="K2393" s="419"/>
      <c r="L2393" s="280"/>
      <c r="M2393"/>
      <c r="N2393" s="280"/>
      <c r="O2393"/>
      <c r="P2393" s="280"/>
      <c r="S2393"/>
      <c r="T2393"/>
    </row>
    <row r="2394" spans="1:20" x14ac:dyDescent="0.45">
      <c r="A2394" s="285"/>
      <c r="B2394" s="285"/>
      <c r="C2394" s="285"/>
      <c r="D2394" s="23"/>
      <c r="E2394"/>
      <c r="F2394"/>
      <c r="G2394"/>
      <c r="H2394" s="280"/>
      <c r="I2394"/>
      <c r="J2394" s="574"/>
      <c r="K2394" s="419"/>
      <c r="L2394" s="280"/>
      <c r="M2394"/>
      <c r="N2394" s="280"/>
      <c r="O2394"/>
      <c r="P2394" s="280"/>
      <c r="S2394"/>
      <c r="T2394"/>
    </row>
    <row r="2395" spans="1:20" x14ac:dyDescent="0.45">
      <c r="A2395" s="285"/>
      <c r="B2395" s="285"/>
      <c r="C2395" s="285"/>
      <c r="D2395" s="23"/>
      <c r="E2395"/>
      <c r="F2395"/>
      <c r="G2395"/>
      <c r="H2395" s="280"/>
      <c r="I2395"/>
      <c r="J2395" s="574"/>
      <c r="K2395" s="419"/>
      <c r="L2395" s="280"/>
      <c r="M2395"/>
      <c r="N2395" s="280"/>
      <c r="O2395"/>
      <c r="P2395" s="280"/>
      <c r="S2395"/>
      <c r="T2395"/>
    </row>
    <row r="2396" spans="1:20" x14ac:dyDescent="0.45">
      <c r="A2396" s="285"/>
      <c r="B2396" s="285"/>
      <c r="C2396" s="285"/>
      <c r="D2396" s="23"/>
      <c r="E2396"/>
      <c r="F2396"/>
      <c r="G2396"/>
      <c r="H2396" s="280"/>
      <c r="I2396"/>
      <c r="J2396" s="574"/>
      <c r="K2396" s="419"/>
      <c r="L2396" s="280"/>
      <c r="M2396"/>
      <c r="N2396" s="280"/>
      <c r="O2396"/>
      <c r="P2396" s="280"/>
      <c r="S2396"/>
      <c r="T2396"/>
    </row>
    <row r="2397" spans="1:20" x14ac:dyDescent="0.45">
      <c r="A2397" s="285"/>
      <c r="B2397" s="285"/>
      <c r="C2397" s="285"/>
      <c r="D2397" s="23"/>
      <c r="E2397"/>
      <c r="F2397"/>
      <c r="G2397"/>
      <c r="H2397" s="280"/>
      <c r="I2397"/>
      <c r="J2397" s="574"/>
      <c r="K2397" s="419"/>
      <c r="L2397" s="280"/>
      <c r="M2397"/>
      <c r="N2397" s="280"/>
      <c r="O2397"/>
      <c r="P2397" s="280"/>
      <c r="S2397"/>
      <c r="T2397"/>
    </row>
    <row r="2398" spans="1:20" x14ac:dyDescent="0.45">
      <c r="A2398" s="285"/>
      <c r="B2398" s="285"/>
      <c r="C2398" s="285"/>
      <c r="D2398" s="23"/>
      <c r="E2398"/>
      <c r="F2398"/>
      <c r="G2398"/>
      <c r="H2398" s="280"/>
      <c r="I2398"/>
      <c r="J2398" s="574"/>
      <c r="K2398" s="419"/>
      <c r="L2398" s="280"/>
      <c r="M2398"/>
      <c r="N2398" s="280"/>
      <c r="O2398"/>
      <c r="P2398" s="280"/>
      <c r="S2398"/>
      <c r="T2398"/>
    </row>
    <row r="2399" spans="1:20" x14ac:dyDescent="0.45">
      <c r="A2399" s="285"/>
      <c r="B2399" s="285"/>
      <c r="C2399" s="285"/>
      <c r="D2399" s="23"/>
      <c r="E2399"/>
      <c r="F2399"/>
      <c r="G2399"/>
      <c r="H2399" s="280"/>
      <c r="I2399"/>
      <c r="J2399" s="574"/>
      <c r="K2399" s="419"/>
      <c r="L2399" s="280"/>
      <c r="M2399"/>
      <c r="N2399" s="280"/>
      <c r="O2399"/>
      <c r="P2399" s="280"/>
      <c r="S2399"/>
      <c r="T2399"/>
    </row>
    <row r="2400" spans="1:20" x14ac:dyDescent="0.45">
      <c r="A2400" s="285"/>
      <c r="B2400" s="285"/>
      <c r="C2400" s="285"/>
      <c r="D2400" s="23"/>
      <c r="E2400"/>
      <c r="F2400"/>
      <c r="G2400"/>
      <c r="H2400" s="280"/>
      <c r="I2400"/>
      <c r="J2400" s="574"/>
      <c r="K2400" s="419"/>
      <c r="L2400" s="280"/>
      <c r="M2400"/>
      <c r="N2400" s="280"/>
      <c r="O2400"/>
      <c r="P2400" s="280"/>
      <c r="S2400"/>
      <c r="T2400"/>
    </row>
    <row r="2401" spans="1:20" x14ac:dyDescent="0.45">
      <c r="A2401" s="285"/>
      <c r="B2401" s="285"/>
      <c r="C2401" s="285"/>
      <c r="D2401" s="23"/>
      <c r="E2401"/>
      <c r="F2401"/>
      <c r="G2401"/>
      <c r="H2401" s="280"/>
      <c r="I2401"/>
      <c r="J2401" s="574"/>
      <c r="K2401" s="419"/>
      <c r="L2401" s="280"/>
      <c r="M2401"/>
      <c r="N2401" s="280"/>
      <c r="O2401"/>
      <c r="P2401" s="280"/>
      <c r="S2401"/>
      <c r="T2401"/>
    </row>
    <row r="2402" spans="1:20" x14ac:dyDescent="0.45">
      <c r="A2402" s="285"/>
      <c r="B2402" s="285"/>
      <c r="C2402" s="285"/>
      <c r="D2402" s="23"/>
      <c r="E2402"/>
      <c r="F2402"/>
      <c r="G2402"/>
      <c r="H2402" s="280"/>
      <c r="I2402"/>
      <c r="J2402" s="574"/>
      <c r="K2402" s="419"/>
      <c r="L2402" s="280"/>
      <c r="M2402"/>
      <c r="N2402" s="280"/>
      <c r="O2402"/>
      <c r="P2402" s="280"/>
      <c r="S2402"/>
      <c r="T2402"/>
    </row>
    <row r="2403" spans="1:20" x14ac:dyDescent="0.45">
      <c r="A2403" s="285"/>
      <c r="B2403" s="285"/>
      <c r="C2403" s="285"/>
      <c r="D2403" s="23"/>
      <c r="E2403"/>
      <c r="F2403"/>
      <c r="G2403"/>
      <c r="H2403" s="280"/>
      <c r="I2403"/>
      <c r="J2403" s="574"/>
      <c r="K2403" s="419"/>
      <c r="L2403" s="280"/>
      <c r="M2403"/>
      <c r="N2403" s="280"/>
      <c r="O2403"/>
      <c r="P2403" s="280"/>
      <c r="S2403"/>
      <c r="T2403"/>
    </row>
    <row r="2404" spans="1:20" x14ac:dyDescent="0.45">
      <c r="A2404" s="285"/>
      <c r="B2404" s="285"/>
      <c r="C2404" s="285"/>
      <c r="D2404" s="23"/>
      <c r="E2404"/>
      <c r="F2404"/>
      <c r="G2404"/>
      <c r="H2404" s="280"/>
      <c r="I2404"/>
      <c r="J2404" s="574"/>
      <c r="K2404" s="419"/>
      <c r="L2404" s="280"/>
      <c r="M2404"/>
      <c r="N2404" s="280"/>
      <c r="O2404"/>
      <c r="P2404" s="280"/>
      <c r="S2404"/>
      <c r="T2404"/>
    </row>
    <row r="2405" spans="1:20" x14ac:dyDescent="0.45">
      <c r="A2405" s="285"/>
      <c r="B2405" s="285"/>
      <c r="C2405" s="285"/>
      <c r="D2405" s="23"/>
      <c r="E2405"/>
      <c r="F2405"/>
      <c r="G2405"/>
      <c r="H2405" s="280"/>
      <c r="I2405"/>
      <c r="J2405" s="574"/>
      <c r="K2405" s="419"/>
      <c r="L2405" s="280"/>
      <c r="M2405"/>
      <c r="N2405" s="280"/>
      <c r="O2405"/>
      <c r="P2405" s="280"/>
      <c r="S2405"/>
      <c r="T2405"/>
    </row>
    <row r="2406" spans="1:20" x14ac:dyDescent="0.45">
      <c r="A2406" s="285"/>
      <c r="B2406" s="285"/>
      <c r="C2406" s="285"/>
      <c r="D2406" s="23"/>
      <c r="E2406"/>
      <c r="F2406"/>
      <c r="G2406"/>
      <c r="H2406" s="280"/>
      <c r="I2406"/>
      <c r="J2406" s="574"/>
      <c r="K2406" s="419"/>
      <c r="L2406" s="280"/>
      <c r="M2406"/>
      <c r="N2406" s="280"/>
      <c r="O2406"/>
      <c r="P2406" s="280"/>
      <c r="S2406"/>
      <c r="T2406"/>
    </row>
    <row r="2407" spans="1:20" x14ac:dyDescent="0.45">
      <c r="A2407" s="285"/>
      <c r="B2407" s="285"/>
      <c r="C2407" s="285"/>
      <c r="D2407" s="23"/>
      <c r="E2407"/>
      <c r="F2407"/>
      <c r="G2407"/>
      <c r="H2407" s="280"/>
      <c r="I2407"/>
      <c r="J2407" s="574"/>
      <c r="K2407" s="419"/>
      <c r="L2407" s="280"/>
      <c r="M2407"/>
      <c r="N2407" s="280"/>
      <c r="O2407"/>
      <c r="P2407" s="280"/>
      <c r="S2407"/>
      <c r="T2407"/>
    </row>
    <row r="2408" spans="1:20" x14ac:dyDescent="0.45">
      <c r="A2408" s="285"/>
      <c r="B2408" s="285"/>
      <c r="C2408" s="285"/>
      <c r="D2408" s="23"/>
      <c r="E2408"/>
      <c r="F2408"/>
      <c r="G2408"/>
      <c r="H2408" s="280"/>
      <c r="I2408"/>
      <c r="J2408" s="574"/>
      <c r="K2408" s="419"/>
      <c r="L2408" s="280"/>
      <c r="M2408"/>
      <c r="N2408" s="280"/>
      <c r="O2408"/>
      <c r="P2408" s="280"/>
      <c r="S2408"/>
      <c r="T2408"/>
    </row>
    <row r="2409" spans="1:20" x14ac:dyDescent="0.45">
      <c r="A2409" s="285"/>
      <c r="B2409" s="285"/>
      <c r="C2409" s="285"/>
      <c r="D2409" s="23"/>
      <c r="E2409"/>
      <c r="F2409"/>
      <c r="G2409"/>
      <c r="H2409" s="280"/>
      <c r="I2409"/>
      <c r="J2409" s="574"/>
      <c r="K2409" s="419"/>
      <c r="L2409" s="280"/>
      <c r="M2409"/>
      <c r="N2409" s="280"/>
      <c r="O2409"/>
      <c r="P2409" s="280"/>
      <c r="S2409"/>
      <c r="T2409"/>
    </row>
    <row r="2410" spans="1:20" x14ac:dyDescent="0.45">
      <c r="A2410" s="285"/>
      <c r="B2410" s="285"/>
      <c r="C2410" s="285"/>
      <c r="D2410" s="23"/>
      <c r="E2410"/>
      <c r="F2410"/>
      <c r="G2410"/>
      <c r="H2410" s="280"/>
      <c r="I2410"/>
      <c r="J2410" s="574"/>
      <c r="K2410" s="419"/>
      <c r="L2410" s="280"/>
      <c r="M2410"/>
      <c r="N2410" s="280"/>
      <c r="O2410"/>
      <c r="P2410" s="280"/>
      <c r="S2410"/>
      <c r="T2410"/>
    </row>
    <row r="2411" spans="1:20" x14ac:dyDescent="0.45">
      <c r="A2411" s="285"/>
      <c r="B2411" s="285"/>
      <c r="C2411" s="285"/>
      <c r="D2411" s="23"/>
      <c r="E2411"/>
      <c r="F2411"/>
      <c r="G2411"/>
      <c r="H2411" s="280"/>
      <c r="I2411"/>
      <c r="J2411" s="574"/>
      <c r="K2411" s="419"/>
      <c r="L2411" s="280"/>
      <c r="M2411"/>
      <c r="N2411" s="280"/>
      <c r="O2411"/>
      <c r="P2411" s="280"/>
      <c r="S2411"/>
      <c r="T2411"/>
    </row>
    <row r="2412" spans="1:20" x14ac:dyDescent="0.45">
      <c r="A2412" s="285"/>
      <c r="B2412" s="285"/>
      <c r="C2412" s="285"/>
      <c r="D2412" s="23"/>
      <c r="E2412"/>
      <c r="F2412"/>
      <c r="G2412"/>
      <c r="H2412" s="280"/>
      <c r="I2412"/>
      <c r="J2412" s="574"/>
      <c r="K2412" s="419"/>
      <c r="L2412" s="280"/>
      <c r="M2412"/>
      <c r="N2412" s="280"/>
      <c r="O2412"/>
      <c r="P2412" s="280"/>
      <c r="S2412"/>
      <c r="T2412"/>
    </row>
    <row r="2413" spans="1:20" x14ac:dyDescent="0.45">
      <c r="A2413" s="285"/>
      <c r="B2413" s="285"/>
      <c r="C2413" s="285"/>
      <c r="D2413" s="23"/>
      <c r="E2413"/>
      <c r="F2413"/>
      <c r="G2413"/>
      <c r="H2413" s="280"/>
      <c r="I2413"/>
      <c r="J2413" s="574"/>
      <c r="K2413" s="419"/>
      <c r="L2413" s="280"/>
      <c r="M2413"/>
      <c r="N2413" s="280"/>
      <c r="O2413"/>
      <c r="P2413" s="280"/>
      <c r="S2413"/>
      <c r="T2413"/>
    </row>
    <row r="2414" spans="1:20" x14ac:dyDescent="0.45">
      <c r="A2414" s="285"/>
      <c r="B2414" s="285"/>
      <c r="C2414" s="285"/>
      <c r="D2414" s="23"/>
      <c r="E2414"/>
      <c r="F2414"/>
      <c r="G2414"/>
      <c r="H2414" s="280"/>
      <c r="I2414"/>
      <c r="J2414" s="574"/>
      <c r="K2414" s="419"/>
      <c r="L2414" s="280"/>
      <c r="M2414"/>
      <c r="N2414" s="280"/>
      <c r="O2414"/>
      <c r="P2414" s="280"/>
      <c r="S2414"/>
      <c r="T2414"/>
    </row>
    <row r="2415" spans="1:20" x14ac:dyDescent="0.45">
      <c r="A2415" s="285"/>
      <c r="B2415" s="285"/>
      <c r="C2415" s="285"/>
      <c r="D2415" s="23"/>
      <c r="E2415"/>
      <c r="F2415"/>
      <c r="G2415"/>
      <c r="H2415" s="280"/>
      <c r="I2415"/>
      <c r="J2415" s="574"/>
      <c r="K2415" s="419"/>
      <c r="L2415" s="280"/>
      <c r="M2415"/>
      <c r="N2415" s="280"/>
      <c r="O2415"/>
      <c r="P2415" s="280"/>
      <c r="S2415"/>
      <c r="T2415"/>
    </row>
    <row r="2416" spans="1:20" x14ac:dyDescent="0.45">
      <c r="A2416" s="285"/>
      <c r="B2416" s="285"/>
      <c r="C2416" s="285"/>
      <c r="D2416" s="23"/>
      <c r="E2416"/>
      <c r="F2416"/>
      <c r="G2416"/>
      <c r="H2416" s="280"/>
      <c r="I2416"/>
      <c r="J2416" s="574"/>
      <c r="K2416" s="419"/>
      <c r="L2416" s="280"/>
      <c r="M2416"/>
      <c r="N2416" s="280"/>
      <c r="O2416"/>
      <c r="P2416" s="280"/>
      <c r="S2416"/>
      <c r="T2416"/>
    </row>
    <row r="2417" spans="1:20" x14ac:dyDescent="0.45">
      <c r="A2417" s="285"/>
      <c r="B2417" s="285"/>
      <c r="C2417" s="285"/>
      <c r="D2417" s="23"/>
      <c r="E2417"/>
      <c r="F2417"/>
      <c r="G2417"/>
      <c r="H2417" s="280"/>
      <c r="I2417"/>
      <c r="J2417" s="574"/>
      <c r="K2417" s="419"/>
      <c r="L2417" s="280"/>
      <c r="M2417"/>
      <c r="N2417" s="280"/>
      <c r="O2417"/>
      <c r="P2417" s="280"/>
      <c r="S2417"/>
      <c r="T2417"/>
    </row>
    <row r="2418" spans="1:20" x14ac:dyDescent="0.45">
      <c r="A2418" s="285"/>
      <c r="B2418" s="285"/>
      <c r="C2418" s="285"/>
      <c r="D2418" s="23"/>
      <c r="E2418"/>
      <c r="F2418"/>
      <c r="G2418"/>
      <c r="H2418" s="280"/>
      <c r="I2418"/>
      <c r="J2418" s="574"/>
      <c r="K2418" s="419"/>
      <c r="L2418" s="280"/>
      <c r="M2418"/>
      <c r="N2418" s="280"/>
      <c r="O2418"/>
      <c r="P2418" s="280"/>
      <c r="S2418"/>
      <c r="T2418"/>
    </row>
    <row r="2419" spans="1:20" x14ac:dyDescent="0.45">
      <c r="A2419" s="285"/>
      <c r="B2419" s="285"/>
      <c r="C2419" s="285"/>
      <c r="D2419" s="23"/>
      <c r="E2419"/>
      <c r="F2419"/>
      <c r="G2419"/>
      <c r="H2419" s="280"/>
      <c r="I2419"/>
      <c r="J2419" s="574"/>
      <c r="K2419" s="419"/>
      <c r="L2419" s="280"/>
      <c r="M2419"/>
      <c r="N2419" s="280"/>
      <c r="O2419"/>
      <c r="P2419" s="280"/>
      <c r="S2419"/>
      <c r="T2419"/>
    </row>
    <row r="2420" spans="1:20" x14ac:dyDescent="0.45">
      <c r="A2420" s="285"/>
      <c r="B2420" s="285"/>
      <c r="C2420" s="285"/>
      <c r="D2420" s="23"/>
      <c r="E2420"/>
      <c r="F2420"/>
      <c r="G2420"/>
      <c r="H2420" s="280"/>
      <c r="I2420"/>
      <c r="J2420" s="574"/>
      <c r="K2420" s="419"/>
      <c r="L2420" s="280"/>
      <c r="M2420"/>
      <c r="N2420" s="280"/>
      <c r="O2420"/>
      <c r="P2420" s="280"/>
      <c r="S2420"/>
      <c r="T2420"/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80" zoomScaleNormal="80"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9.109375" style="51" customWidth="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84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J7" s="202"/>
      <c r="K7" s="201"/>
      <c r="L7" s="331"/>
    </row>
    <row r="8" spans="1:14" ht="20.25" customHeight="1" x14ac:dyDescent="0.45">
      <c r="A8" s="12"/>
      <c r="B8" s="12"/>
      <c r="C8" s="12"/>
      <c r="D8" s="13"/>
      <c r="J8" s="202"/>
      <c r="K8" s="201"/>
    </row>
    <row r="9" spans="1:14" ht="20.25" customHeight="1" x14ac:dyDescent="0.45">
      <c r="A9" s="14"/>
      <c r="B9" s="14"/>
      <c r="C9" s="14"/>
      <c r="D9" s="229"/>
      <c r="E9" s="203"/>
      <c r="F9" s="204"/>
      <c r="G9" s="211"/>
      <c r="I9" s="208"/>
      <c r="J9" s="209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208"/>
      <c r="J10" s="209"/>
      <c r="K10" s="203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126</v>
      </c>
      <c r="G11" s="211">
        <f t="shared" ref="G11:G56" si="1">$L$4</f>
        <v>0.1</v>
      </c>
      <c r="I11" s="208">
        <f>('Sports Direct'!F11-'Std Cst'!T11)/'Sports Direct'!F11</f>
        <v>0.54385287356321843</v>
      </c>
      <c r="J11" s="209"/>
      <c r="K11" s="203"/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89.55</v>
      </c>
      <c r="G12" s="211">
        <f t="shared" si="1"/>
        <v>0.1</v>
      </c>
      <c r="I12" s="208">
        <f>('Sports Direct'!F12-'Std Cst'!T12)/'Sports Direct'!F12</f>
        <v>0.41449096825121778</v>
      </c>
      <c r="J12" s="209"/>
      <c r="K12" s="203"/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93.15</v>
      </c>
      <c r="G13" s="211">
        <f t="shared" si="1"/>
        <v>0.1</v>
      </c>
      <c r="I13" s="208">
        <f>('Sports Direct'!F13-'Std Cst'!T13)/'Sports Direct'!F13</f>
        <v>0.52715337146241703</v>
      </c>
      <c r="J13" s="209"/>
      <c r="K13" s="203"/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208">
        <f>('Sports Direct'!F14-'Std Cst'!T14)/'Sports Direct'!F14</f>
        <v>0.51283804835626434</v>
      </c>
      <c r="J14" s="209"/>
      <c r="K14" s="203"/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208">
        <f>('Sports Direct'!F15-'Std Cst'!T15)/'Sports Direct'!F15</f>
        <v>0.5594276834980334</v>
      </c>
      <c r="J15" s="209"/>
      <c r="K15" s="203"/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208">
        <f>('Sports Direct'!F16-'Std Cst'!T16)/'Sports Direct'!F16</f>
        <v>0.52558061103934106</v>
      </c>
      <c r="J16" s="209"/>
      <c r="K16" s="203"/>
    </row>
    <row r="17" spans="1:11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208">
        <f>('Sports Direct'!F17-'Std Cst'!T17)/'Sports Direct'!F17</f>
        <v>0.53420057181882363</v>
      </c>
      <c r="J17" s="209"/>
      <c r="K17" s="203"/>
    </row>
    <row r="18" spans="1:11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208">
        <f>('Sports Direct'!F18-'Std Cst'!T18)/'Sports Direct'!F18</f>
        <v>0.56322381644426833</v>
      </c>
      <c r="J18" s="209"/>
      <c r="K18" s="203"/>
    </row>
    <row r="19" spans="1:11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208">
        <f>('Sports Direct'!F19-'Std Cst'!T19)/'Sports Direct'!F19</f>
        <v>0.44813080576632519</v>
      </c>
      <c r="J19" s="209"/>
      <c r="K19" s="203"/>
    </row>
    <row r="20" spans="1:11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  <c r="J20" s="209"/>
      <c r="K20" s="203"/>
    </row>
    <row r="21" spans="1:11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  <c r="J21" s="209"/>
      <c r="K21" s="203"/>
    </row>
    <row r="22" spans="1:11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208">
        <f>('Sports Direct'!F22-'Std Cst'!T22)/'Sports Direct'!F22</f>
        <v>0.44670975884606706</v>
      </c>
      <c r="J22" s="209"/>
      <c r="K22" s="203"/>
    </row>
    <row r="23" spans="1:11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208">
        <f>('Sports Direct'!F23-'Std Cst'!T23)/'Sports Direct'!F23</f>
        <v>0.50361044932079413</v>
      </c>
      <c r="J23" s="209"/>
      <c r="K23" s="203"/>
    </row>
    <row r="24" spans="1:11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208">
        <f>('Sports Direct'!F24-'Std Cst'!T24)/'Sports Direct'!F24</f>
        <v>0.51495478927203064</v>
      </c>
      <c r="J24" s="209"/>
      <c r="K24" s="203"/>
    </row>
    <row r="25" spans="1:11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208">
        <f>('Sports Direct'!F25-'Std Cst'!T25)/'Sports Direct'!F25</f>
        <v>0.55170642826734773</v>
      </c>
      <c r="J25" s="209"/>
      <c r="K25" s="203"/>
    </row>
    <row r="26" spans="1:11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208">
        <f>('Sports Direct'!F26-'Std Cst'!T26)/'Sports Direct'!F26</f>
        <v>0.52245051437535828</v>
      </c>
      <c r="J26" s="209"/>
      <c r="K26" s="203"/>
    </row>
    <row r="27" spans="1:11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208">
        <f>('Sports Direct'!F27-'Std Cst'!T27)/'Sports Direct'!F27</f>
        <v>0.55138185524974515</v>
      </c>
      <c r="J27" s="209"/>
      <c r="K27" s="203"/>
    </row>
    <row r="28" spans="1:11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208"/>
      <c r="J28" s="209"/>
      <c r="K28" s="203"/>
    </row>
    <row r="29" spans="1:11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24.75</v>
      </c>
      <c r="G29" s="211">
        <f t="shared" si="1"/>
        <v>0.1</v>
      </c>
      <c r="I29" s="208">
        <f>('Sports Direct'!F29-'Std Cst'!T29)/'Sports Direct'!F29</f>
        <v>0.59614406130268194</v>
      </c>
      <c r="J29" s="209"/>
      <c r="K29" s="203"/>
    </row>
    <row r="30" spans="1:11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17.91</v>
      </c>
      <c r="G30" s="211">
        <f t="shared" si="1"/>
        <v>0.1</v>
      </c>
      <c r="I30" s="208">
        <f>('Sports Direct'!F30-'Std Cst'!T30)/'Sports Direct'!F30</f>
        <v>0.52817509771077609</v>
      </c>
      <c r="J30" s="209"/>
      <c r="K30" s="203"/>
    </row>
    <row r="31" spans="1:11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18.63</v>
      </c>
      <c r="G31" s="211">
        <f t="shared" si="1"/>
        <v>0.1</v>
      </c>
      <c r="I31" s="208">
        <f>('Sports Direct'!F31-'Std Cst'!T31)/'Sports Direct'!F31</f>
        <v>0.59747080533807162</v>
      </c>
      <c r="J31" s="209"/>
      <c r="K31" s="203"/>
    </row>
    <row r="32" spans="1:11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15.659999999999998</v>
      </c>
      <c r="G32" s="211">
        <f t="shared" si="1"/>
        <v>0.1</v>
      </c>
      <c r="I32" s="208">
        <f>('Sports Direct'!F32-'Std Cst'!T32)/'Sports Direct'!F32</f>
        <v>0.53369988109393574</v>
      </c>
      <c r="J32" s="209"/>
      <c r="K32" s="203"/>
    </row>
    <row r="33" spans="1:11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208"/>
      <c r="J33" s="209"/>
      <c r="K33" s="203"/>
    </row>
    <row r="34" spans="1:11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29.069999999999997</v>
      </c>
      <c r="G34" s="211">
        <f t="shared" si="1"/>
        <v>0.1</v>
      </c>
      <c r="I34" s="208">
        <f>('Sports Direct'!F34-'Std Cst'!T34)/'Sports Direct'!F34</f>
        <v>0.50654724980131183</v>
      </c>
      <c r="J34" s="209"/>
      <c r="K34" s="203"/>
    </row>
    <row r="35" spans="1:11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28.71</v>
      </c>
      <c r="G35" s="211">
        <f t="shared" si="1"/>
        <v>0.1</v>
      </c>
      <c r="I35" s="208">
        <f>('Sports Direct'!F35-'Std Cst'!T35)/'Sports Direct'!F35</f>
        <v>0.54567216036704747</v>
      </c>
      <c r="J35" s="209"/>
      <c r="K35" s="203"/>
    </row>
    <row r="36" spans="1:11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29.069999999999997</v>
      </c>
      <c r="G36" s="211">
        <f t="shared" si="1"/>
        <v>0.1</v>
      </c>
      <c r="I36" s="208">
        <f>('Sports Direct'!F36-'Std Cst'!T36)/'Sports Direct'!F36</f>
        <v>0.56766014020853339</v>
      </c>
      <c r="J36" s="209"/>
      <c r="K36" s="203"/>
    </row>
    <row r="37" spans="1:11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208"/>
      <c r="J37" s="209"/>
      <c r="K37" s="203"/>
    </row>
    <row r="38" spans="1:11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2">$L$4</f>
        <v>0.1</v>
      </c>
      <c r="I38" s="208">
        <f>('Sports Direct'!F38-'Std Cst'!T38)/'Sports Direct'!F38</f>
        <v>0.55774262941521935</v>
      </c>
      <c r="J38" s="209"/>
    </row>
    <row r="39" spans="1:11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2"/>
        <v>0.1</v>
      </c>
      <c r="I39" s="208">
        <f>('Sports Direct'!F39-'Std Cst'!T39)/'Sports Direct'!F39</f>
        <v>0.60159418295718325</v>
      </c>
      <c r="J39" s="209"/>
    </row>
    <row r="40" spans="1:11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22.14</v>
      </c>
      <c r="G40" s="211">
        <f t="shared" si="2"/>
        <v>0.1</v>
      </c>
      <c r="I40" s="208">
        <f>('Sports Direct'!F40-'Std Cst'!T40)/'Sports Direct'!F40</f>
        <v>0.57123423979067378</v>
      </c>
      <c r="J40" s="209"/>
    </row>
    <row r="41" spans="1:11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2"/>
        <v>0.1</v>
      </c>
      <c r="I41" s="208">
        <f>('Sports Direct'!F41-'Std Cst'!T41)/'Sports Direct'!F41</f>
        <v>0.60263317446967579</v>
      </c>
      <c r="J41" s="209"/>
    </row>
    <row r="42" spans="1:11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19.71</v>
      </c>
      <c r="G42" s="211">
        <f t="shared" si="2"/>
        <v>0.1</v>
      </c>
      <c r="I42" s="208">
        <f>('Sports Direct'!F42-'Std Cst'!T42)/'Sports Direct'!F42</f>
        <v>0.52850396962857993</v>
      </c>
      <c r="J42" s="209"/>
    </row>
    <row r="43" spans="1:11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26.1</v>
      </c>
      <c r="G43" s="211">
        <f t="shared" si="1"/>
        <v>0.1</v>
      </c>
      <c r="I43" s="208">
        <f>('Sports Direct'!F43-'Std Cst'!T43)/'Sports Direct'!F43</f>
        <v>0.57572392654247595</v>
      </c>
      <c r="J43" s="209"/>
      <c r="K43" s="203"/>
    </row>
    <row r="44" spans="1:11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208"/>
      <c r="J44" s="209"/>
      <c r="K44" s="203"/>
    </row>
    <row r="45" spans="1:11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31.5</v>
      </c>
      <c r="G45" s="211">
        <f t="shared" si="1"/>
        <v>0.1</v>
      </c>
      <c r="I45" s="208">
        <f>('Sports Direct'!F45-'Std Cst'!T45)/'Sports Direct'!F45</f>
        <v>0.46005210727969348</v>
      </c>
      <c r="J45" s="209"/>
      <c r="K45" s="203"/>
    </row>
    <row r="46" spans="1:11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27.720000000000002</v>
      </c>
      <c r="G46" s="211">
        <f t="shared" si="1"/>
        <v>0.1</v>
      </c>
      <c r="I46" s="208">
        <f>('Sports Direct'!F46-'Std Cst'!T46)/'Sports Direct'!F46</f>
        <v>0.46345161964472309</v>
      </c>
      <c r="J46" s="209"/>
      <c r="K46" s="203"/>
    </row>
    <row r="47" spans="1:11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208"/>
      <c r="J47" s="209"/>
      <c r="K47" s="203"/>
    </row>
    <row r="48" spans="1:11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62.460000000000008</v>
      </c>
      <c r="G48" s="211">
        <f t="shared" si="1"/>
        <v>0.1</v>
      </c>
      <c r="I48" s="208">
        <f>('Sports Direct'!F48-'Std Cst'!T48)/'Sports Direct'!F48</f>
        <v>0.53794714631157048</v>
      </c>
      <c r="J48" s="209"/>
      <c r="K48" s="203"/>
    </row>
    <row r="49" spans="1:11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41.31</v>
      </c>
      <c r="G49" s="211">
        <f t="shared" si="1"/>
        <v>0.1</v>
      </c>
      <c r="I49" s="208">
        <f>('Sports Direct'!F49-'Std Cst'!T49)/'Sports Direct'!F49</f>
        <v>0.48552677735206473</v>
      </c>
      <c r="J49" s="209"/>
      <c r="K49" s="203"/>
    </row>
    <row r="50" spans="1:11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18.63</v>
      </c>
      <c r="G50" s="211">
        <f t="shared" si="1"/>
        <v>0.1</v>
      </c>
      <c r="I50" s="208">
        <f>('Sports Direct'!F50-'Std Cst'!T50)/'Sports Direct'!F50</f>
        <v>0.64307763155459308</v>
      </c>
      <c r="J50" s="209"/>
      <c r="K50" s="203"/>
    </row>
    <row r="51" spans="1:11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17.91</v>
      </c>
      <c r="G51" s="211">
        <f t="shared" si="1"/>
        <v>0.1</v>
      </c>
      <c r="I51" s="208">
        <f>('Sports Direct'!F51-'Std Cst'!T51)/'Sports Direct'!F51</f>
        <v>0.56095200908758358</v>
      </c>
      <c r="J51" s="209"/>
      <c r="K51" s="203"/>
    </row>
    <row r="52" spans="1:11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40.5</v>
      </c>
      <c r="G52" s="211">
        <f t="shared" si="1"/>
        <v>0.1</v>
      </c>
      <c r="I52" s="208">
        <f>('Sports Direct'!F52-'Std Cst'!T52)/'Sports Direct'!F52</f>
        <v>0.5002121753937846</v>
      </c>
      <c r="J52" s="209"/>
      <c r="K52" s="203"/>
    </row>
    <row r="53" spans="1:11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40.5</v>
      </c>
      <c r="G53" s="211">
        <f t="shared" si="1"/>
        <v>0.1</v>
      </c>
      <c r="I53" s="208">
        <f>('Sports Direct'!F53-'Std Cst'!T53)/'Sports Direct'!F53</f>
        <v>0.49639778629203912</v>
      </c>
      <c r="J53" s="209"/>
      <c r="K53" s="203"/>
    </row>
    <row r="54" spans="1:11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36</v>
      </c>
      <c r="G54" s="211">
        <f t="shared" si="1"/>
        <v>0.1</v>
      </c>
      <c r="I54" s="208">
        <f>('Sports Direct'!F54-'Std Cst'!T54)/'Sports Direct'!F54</f>
        <v>0.52255019157088123</v>
      </c>
      <c r="J54" s="209"/>
      <c r="K54" s="203"/>
    </row>
    <row r="55" spans="1:11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36</v>
      </c>
      <c r="G55" s="211">
        <f t="shared" si="1"/>
        <v>0.1</v>
      </c>
      <c r="I55" s="208">
        <f>('Sports Direct'!F55-'Std Cst'!T55)/'Sports Direct'!F55</f>
        <v>0.4796383141762452</v>
      </c>
      <c r="J55" s="209"/>
      <c r="K55" s="203"/>
    </row>
    <row r="56" spans="1:11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22.95</v>
      </c>
      <c r="G56" s="211">
        <f t="shared" si="1"/>
        <v>0.1</v>
      </c>
      <c r="I56" s="208">
        <f>('Sports Direct'!F56-'Std Cst'!T56)/'Sports Direct'!F56</f>
        <v>0.55912204943279986</v>
      </c>
      <c r="J56" s="209"/>
      <c r="K56" s="203"/>
    </row>
    <row r="57" spans="1:11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208"/>
      <c r="J57" s="209"/>
      <c r="K57" s="203"/>
    </row>
    <row r="58" spans="1:11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18.900000000000002</v>
      </c>
      <c r="G58" s="211">
        <f t="shared" ref="G58:G59" si="5">$L$4</f>
        <v>0.1</v>
      </c>
      <c r="I58" s="208">
        <f>('Sports Direct'!F58-'Std Cst'!T58)/'Sports Direct'!F58</f>
        <v>0.38403678160919541</v>
      </c>
      <c r="J58" s="209"/>
    </row>
    <row r="59" spans="1:11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19.53</v>
      </c>
      <c r="G59" s="211">
        <f t="shared" si="5"/>
        <v>0.1</v>
      </c>
      <c r="I59" s="208">
        <f>('Sports Direct'!F59-'Std Cst'!T59)/'Sports Direct'!F59</f>
        <v>0.35298993943888274</v>
      </c>
      <c r="J59" s="209"/>
    </row>
    <row r="60" spans="1:11" ht="20.25" customHeight="1" x14ac:dyDescent="0.45">
      <c r="A60" s="209"/>
      <c r="B60" s="209"/>
      <c r="C60" s="209"/>
      <c r="D60" s="201"/>
    </row>
    <row r="61" spans="1:11" ht="20.25" customHeight="1" x14ac:dyDescent="0.45">
      <c r="A61" s="209"/>
      <c r="B61" s="209"/>
      <c r="C61" s="209"/>
      <c r="D61" s="201"/>
    </row>
    <row r="62" spans="1:11" ht="20.25" customHeight="1" x14ac:dyDescent="0.45">
      <c r="A62" s="209"/>
      <c r="B62" s="209"/>
      <c r="C62" s="209"/>
      <c r="D62" s="201"/>
    </row>
    <row r="63" spans="1:11" ht="20.25" customHeight="1" x14ac:dyDescent="0.45">
      <c r="A63" s="209"/>
      <c r="B63" s="209"/>
      <c r="C63" s="209"/>
      <c r="D63" s="201"/>
    </row>
    <row r="64" spans="1:11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6"/>
  <sheetViews>
    <sheetView zoomScale="80" zoomScaleNormal="80"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11" style="142" bestFit="1" customWidth="1"/>
    <col min="8" max="8" width="4" style="51" customWidth="1"/>
    <col min="9" max="9" width="13.44140625" style="51" customWidth="1"/>
    <col min="10" max="10" width="8.88671875" style="5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123</v>
      </c>
      <c r="B1" s="646"/>
      <c r="C1" s="646"/>
      <c r="D1" s="646"/>
      <c r="E1" s="646"/>
      <c r="F1" s="646"/>
      <c r="G1" s="166"/>
      <c r="I1" s="13"/>
      <c r="J1" s="23"/>
      <c r="K1" s="331"/>
      <c r="L1" s="334"/>
      <c r="M1" s="331"/>
      <c r="N1" s="334"/>
    </row>
    <row r="2" spans="1:14" s="30" customFormat="1" ht="20.25" customHeight="1" x14ac:dyDescent="0.45">
      <c r="A2" s="646"/>
      <c r="B2" s="646"/>
      <c r="C2" s="646"/>
      <c r="D2" s="646"/>
      <c r="E2" s="646"/>
      <c r="F2" s="646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6"/>
      <c r="B3" s="646"/>
      <c r="C3" s="646"/>
      <c r="D3" s="646"/>
      <c r="E3" s="646"/>
      <c r="F3" s="646"/>
      <c r="G3" s="166"/>
      <c r="K3" s="331" t="s">
        <v>171</v>
      </c>
      <c r="L3" s="334">
        <v>0.13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0.13</v>
      </c>
    </row>
    <row r="5" spans="1:14" ht="20.25" customHeight="1" x14ac:dyDescent="0.45">
      <c r="A5" s="284"/>
      <c r="B5" s="557"/>
      <c r="C5" s="399"/>
      <c r="D5" s="284"/>
      <c r="E5" s="197" t="str">
        <f>NxtYr</f>
        <v>Mar '16</v>
      </c>
      <c r="F5" s="197"/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I7" s="202"/>
      <c r="J7" s="201"/>
    </row>
    <row r="8" spans="1:14" ht="20.25" customHeight="1" x14ac:dyDescent="0.45">
      <c r="A8" s="12"/>
      <c r="B8" s="12"/>
      <c r="C8" s="12"/>
      <c r="D8" s="13"/>
      <c r="I8" s="202"/>
      <c r="J8" s="201"/>
    </row>
    <row r="9" spans="1:14" ht="20.25" customHeight="1" x14ac:dyDescent="0.45">
      <c r="A9" s="14"/>
      <c r="B9" s="14"/>
      <c r="C9" s="14"/>
      <c r="D9" s="229"/>
      <c r="E9" s="203"/>
      <c r="F9" s="204"/>
      <c r="G9" s="211"/>
      <c r="I9" s="205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205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121.8</v>
      </c>
      <c r="G11" s="211">
        <f t="shared" ref="G11:G56" si="1">$L$4</f>
        <v>0.13</v>
      </c>
      <c r="I11" s="205">
        <f>(F11-'Std Cst'!T11)/'American Golf'!F11</f>
        <v>0.52812366230677765</v>
      </c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86.564999999999998</v>
      </c>
      <c r="G12" s="211">
        <f t="shared" si="1"/>
        <v>0.13</v>
      </c>
      <c r="I12" s="205">
        <f>(F12-'Std Cst'!T12)/'American Golf'!F12</f>
        <v>0.3943010016391908</v>
      </c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90.045000000000002</v>
      </c>
      <c r="G13" s="211">
        <f t="shared" si="1"/>
        <v>0.13</v>
      </c>
      <c r="I13" s="205">
        <f>(F13-'Std Cst'!T13)/'American Golf'!F13</f>
        <v>0.51084831530594854</v>
      </c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81.25800000000001</v>
      </c>
      <c r="G14" s="211">
        <f t="shared" si="1"/>
        <v>0.13</v>
      </c>
      <c r="I14" s="205">
        <f>(F14-'Std Cst'!T14)/'American Golf'!F14</f>
        <v>0.4960393603685494</v>
      </c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71.948999999999998</v>
      </c>
      <c r="G15" s="211">
        <f t="shared" si="1"/>
        <v>0.13</v>
      </c>
      <c r="I15" s="205">
        <f>(F15-'Std Cst'!T15)/'American Golf'!F15</f>
        <v>0.5442355346531379</v>
      </c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60.378000000000007</v>
      </c>
      <c r="G16" s="211">
        <f t="shared" si="1"/>
        <v>0.13</v>
      </c>
      <c r="I16" s="205">
        <f>(F16-'Std Cst'!T16)/'American Golf'!F16</f>
        <v>0.50922132176483559</v>
      </c>
    </row>
    <row r="17" spans="1:9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57.594000000000001</v>
      </c>
      <c r="G17" s="211">
        <f t="shared" si="1"/>
        <v>0.13</v>
      </c>
      <c r="I17" s="205">
        <f>(F17-'Std Cst'!T17)/'American Golf'!F17</f>
        <v>0.51813852257119686</v>
      </c>
    </row>
    <row r="18" spans="1:9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52.982999999999997</v>
      </c>
      <c r="G18" s="211">
        <f t="shared" si="1"/>
        <v>0.13</v>
      </c>
      <c r="I18" s="205">
        <f>(F18-'Std Cst'!T18)/'American Golf'!F18</f>
        <v>0.54816256873544988</v>
      </c>
    </row>
    <row r="19" spans="1:9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39.933</v>
      </c>
      <c r="G19" s="211">
        <f t="shared" si="1"/>
        <v>0.13</v>
      </c>
      <c r="I19" s="205">
        <f>(F19-'Std Cst'!T19)/'American Golf'!F19</f>
        <v>0.42910083355137085</v>
      </c>
    </row>
    <row r="20" spans="1:9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0.13</v>
      </c>
      <c r="I20" s="203" t="s">
        <v>299</v>
      </c>
    </row>
    <row r="21" spans="1:9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0.13</v>
      </c>
      <c r="I21" s="203" t="s">
        <v>299</v>
      </c>
    </row>
    <row r="22" spans="1:9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51.765000000000001</v>
      </c>
      <c r="G22" s="211">
        <f t="shared" si="1"/>
        <v>0.13</v>
      </c>
      <c r="I22" s="205">
        <f>(F22-'Std Cst'!T22)/'American Golf'!F22</f>
        <v>0.42763078501317281</v>
      </c>
    </row>
    <row r="23" spans="1:9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47.85</v>
      </c>
      <c r="G23" s="211">
        <f t="shared" si="1"/>
        <v>0.13</v>
      </c>
      <c r="I23" s="205">
        <f>(F23-'Std Cst'!T23)/'American Golf'!F23</f>
        <v>0.48649356826289053</v>
      </c>
    </row>
    <row r="24" spans="1:9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43.5</v>
      </c>
      <c r="G24" s="211">
        <f t="shared" si="1"/>
        <v>0.13</v>
      </c>
      <c r="I24" s="205">
        <f>(F24-'Std Cst'!T24)/'American Golf'!F24</f>
        <v>0.49822909235037655</v>
      </c>
    </row>
    <row r="25" spans="1:9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39.15</v>
      </c>
      <c r="G25" s="211">
        <f t="shared" si="1"/>
        <v>0.13</v>
      </c>
      <c r="I25" s="205">
        <f>(F25-'Std Cst'!T25)/'American Golf'!F25</f>
        <v>0.53624802924208381</v>
      </c>
    </row>
    <row r="26" spans="1:9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44.195999999999998</v>
      </c>
      <c r="G26" s="211">
        <f t="shared" si="1"/>
        <v>0.13</v>
      </c>
      <c r="I26" s="205">
        <f>(F26-'Std Cst'!T26)/'American Golf'!F26</f>
        <v>0.5059832907331292</v>
      </c>
    </row>
    <row r="27" spans="1:9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37.932000000000002</v>
      </c>
      <c r="G27" s="211">
        <f t="shared" si="1"/>
        <v>0.13</v>
      </c>
      <c r="I27" s="205">
        <f>(F27-'Std Cst'!T27)/'American Golf'!F27</f>
        <v>0.53591226405146053</v>
      </c>
    </row>
    <row r="28" spans="1:9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205"/>
    </row>
    <row r="29" spans="1:9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23.925000000000001</v>
      </c>
      <c r="G29" s="211">
        <f t="shared" si="1"/>
        <v>0.13</v>
      </c>
      <c r="I29" s="205">
        <f>(F29-'Std Cst'!T29)/'American Golf'!F29</f>
        <v>0.58221799445105027</v>
      </c>
    </row>
    <row r="30" spans="1:9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17.312999999999999</v>
      </c>
      <c r="G30" s="211">
        <f t="shared" si="1"/>
        <v>0.13</v>
      </c>
      <c r="I30" s="205">
        <f>(F30-'Std Cst'!T30)/'American Golf'!F30</f>
        <v>0.51190527349390635</v>
      </c>
    </row>
    <row r="31" spans="1:9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18.009</v>
      </c>
      <c r="G31" s="211">
        <f t="shared" si="1"/>
        <v>0.13</v>
      </c>
      <c r="I31" s="205">
        <f>(F31-'Std Cst'!T31)/'American Golf'!F31</f>
        <v>0.58359048828076376</v>
      </c>
    </row>
    <row r="32" spans="1:9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15.137999999999998</v>
      </c>
      <c r="G32" s="211">
        <f t="shared" si="1"/>
        <v>0.13</v>
      </c>
      <c r="I32" s="205">
        <f>(F32-'Std Cst'!T32)/'American Golf'!F32</f>
        <v>0.51762056664889911</v>
      </c>
    </row>
    <row r="33" spans="1:9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205"/>
    </row>
    <row r="34" spans="1:9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28.100999999999999</v>
      </c>
      <c r="G34" s="211">
        <f t="shared" si="1"/>
        <v>0.13</v>
      </c>
      <c r="I34" s="205">
        <f>(F34-'Std Cst'!T34)/'American Golf'!F34</f>
        <v>0.48953163772549502</v>
      </c>
    </row>
    <row r="35" spans="1:9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27.753</v>
      </c>
      <c r="G35" s="211">
        <f t="shared" si="1"/>
        <v>0.13</v>
      </c>
      <c r="I35" s="205">
        <f>(F35-'Std Cst'!T35)/'American Golf'!F35</f>
        <v>0.53000568313832497</v>
      </c>
    </row>
    <row r="36" spans="1:9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28.100999999999999</v>
      </c>
      <c r="G36" s="211">
        <f t="shared" si="1"/>
        <v>0.13</v>
      </c>
      <c r="I36" s="205">
        <f>(F36-'Std Cst'!T36)/'American Golf'!F36</f>
        <v>0.55275186918124142</v>
      </c>
    </row>
    <row r="37" spans="1:9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205"/>
    </row>
    <row r="38" spans="1:9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23.837999999999997</v>
      </c>
      <c r="G38" s="211">
        <f t="shared" ref="G38:G42" si="2">$L$4</f>
        <v>0.13</v>
      </c>
      <c r="I38" s="205">
        <f>(F38-'Std Cst'!T38)/'American Golf'!F38</f>
        <v>0.54249237525712346</v>
      </c>
    </row>
    <row r="39" spans="1:9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23.837999999999997</v>
      </c>
      <c r="G39" s="211">
        <f t="shared" si="2"/>
        <v>0.13</v>
      </c>
      <c r="I39" s="205">
        <f>(F39-'Std Cst'!T39)/'American Golf'!F39</f>
        <v>0.58785605133501706</v>
      </c>
    </row>
    <row r="40" spans="1:9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21.402000000000001</v>
      </c>
      <c r="G40" s="211">
        <f t="shared" si="2"/>
        <v>0.13</v>
      </c>
      <c r="I40" s="205">
        <f>(F40-'Std Cst'!T40)/'American Golf'!F40</f>
        <v>0.55644921357655908</v>
      </c>
    </row>
    <row r="41" spans="1:9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21.402000000000001</v>
      </c>
      <c r="G41" s="211">
        <f t="shared" si="2"/>
        <v>0.13</v>
      </c>
      <c r="I41" s="205">
        <f>(F41-'Std Cst'!T41)/'American Golf'!F41</f>
        <v>0.58893087014104395</v>
      </c>
    </row>
    <row r="42" spans="1:9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19.052999999999997</v>
      </c>
      <c r="G42" s="211">
        <f t="shared" si="2"/>
        <v>0.13</v>
      </c>
      <c r="I42" s="205">
        <f>(F42-'Std Cst'!T42)/'American Golf'!F42</f>
        <v>0.51224548582266882</v>
      </c>
    </row>
    <row r="43" spans="1:9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25.23</v>
      </c>
      <c r="G43" s="211">
        <f t="shared" si="1"/>
        <v>0.13</v>
      </c>
      <c r="I43" s="205">
        <f>(F43-'Std Cst'!T43)/'American Golf'!F43</f>
        <v>0.56109371711290612</v>
      </c>
    </row>
    <row r="44" spans="1:9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205"/>
    </row>
    <row r="45" spans="1:9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30.45</v>
      </c>
      <c r="G45" s="211">
        <f t="shared" si="1"/>
        <v>0.13</v>
      </c>
      <c r="I45" s="205">
        <f>(F45-'Std Cst'!T45)/'American Golf'!F45</f>
        <v>0.44143321442726907</v>
      </c>
    </row>
    <row r="46" spans="1:9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26.795999999999999</v>
      </c>
      <c r="G46" s="211">
        <f t="shared" si="1"/>
        <v>0.13</v>
      </c>
      <c r="I46" s="205">
        <f>(F46-'Std Cst'!T46)/'American Golf'!F46</f>
        <v>0.44494995135661003</v>
      </c>
    </row>
    <row r="47" spans="1:9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205"/>
    </row>
    <row r="48" spans="1:9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60.378000000000007</v>
      </c>
      <c r="G48" s="211">
        <f t="shared" si="1"/>
        <v>0.13</v>
      </c>
      <c r="I48" s="205">
        <f>(F48-'Std Cst'!T48)/'American Golf'!F48</f>
        <v>0.52201428928783145</v>
      </c>
    </row>
    <row r="49" spans="1:9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39.933</v>
      </c>
      <c r="G49" s="211">
        <f t="shared" si="1"/>
        <v>0.13</v>
      </c>
      <c r="I49" s="205">
        <f>(F49-'Std Cst'!T49)/'American Golf'!F49</f>
        <v>0.46778632139868759</v>
      </c>
    </row>
    <row r="50" spans="1:9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18.009</v>
      </c>
      <c r="G50" s="211">
        <f t="shared" si="1"/>
        <v>0.13</v>
      </c>
      <c r="I50" s="205">
        <f>(F50-'Std Cst'!T50)/'American Golf'!F50</f>
        <v>0.63076996367716531</v>
      </c>
    </row>
    <row r="51" spans="1:9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17.312999999999999</v>
      </c>
      <c r="G51" s="211">
        <f t="shared" si="1"/>
        <v>0.13</v>
      </c>
      <c r="I51" s="205">
        <f>(F51-'Std Cst'!T51)/'American Golf'!F51</f>
        <v>0.54581242319405199</v>
      </c>
    </row>
    <row r="52" spans="1:9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39.15</v>
      </c>
      <c r="G52" s="211">
        <f t="shared" si="1"/>
        <v>0.13</v>
      </c>
      <c r="I52" s="205">
        <f>(F52-'Std Cst'!T52)/'American Golf'!F52</f>
        <v>0.48297811247632888</v>
      </c>
    </row>
    <row r="53" spans="1:9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39.15</v>
      </c>
      <c r="G53" s="211">
        <f t="shared" si="1"/>
        <v>0.13</v>
      </c>
      <c r="I53" s="205">
        <f>(F53-'Std Cst'!T53)/'American Golf'!F53</f>
        <v>0.47903219271590253</v>
      </c>
    </row>
    <row r="54" spans="1:9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34.799999999999997</v>
      </c>
      <c r="G54" s="211">
        <f t="shared" si="1"/>
        <v>0.13</v>
      </c>
      <c r="I54" s="205">
        <f>(F54-'Std Cst'!T54)/'American Golf'!F54</f>
        <v>0.50608640507332536</v>
      </c>
    </row>
    <row r="55" spans="1:9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34.799999999999997</v>
      </c>
      <c r="G55" s="211">
        <f t="shared" si="1"/>
        <v>0.13</v>
      </c>
      <c r="I55" s="205">
        <f>(F55-'Std Cst'!T55)/'American Golf'!F55</f>
        <v>0.46169480776852945</v>
      </c>
    </row>
    <row r="56" spans="1:9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22.184999999999999</v>
      </c>
      <c r="G56" s="211">
        <f t="shared" si="1"/>
        <v>0.13</v>
      </c>
      <c r="I56" s="205">
        <f>(F56-'Std Cst'!T56)/'American Golf'!F56</f>
        <v>0.54391936148220676</v>
      </c>
    </row>
    <row r="57" spans="1:9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205"/>
    </row>
    <row r="58" spans="1:9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18.27</v>
      </c>
      <c r="G58" s="211">
        <f t="shared" ref="G58:G59" si="5">$L$4</f>
        <v>0.13</v>
      </c>
      <c r="I58" s="205">
        <f>(F58-'Std Cst'!T58)/'American Golf'!F58</f>
        <v>0.36279667063020204</v>
      </c>
    </row>
    <row r="59" spans="1:9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18.878999999999998</v>
      </c>
      <c r="G59" s="211">
        <f t="shared" si="5"/>
        <v>0.13</v>
      </c>
      <c r="I59" s="205">
        <f>(F59-'Std Cst'!T59)/'American Golf'!F59</f>
        <v>0.33067924769539586</v>
      </c>
    </row>
    <row r="60" spans="1:9" ht="20.25" customHeight="1" x14ac:dyDescent="0.45">
      <c r="A60" s="209"/>
      <c r="B60" s="209"/>
      <c r="C60" s="209"/>
      <c r="D60" s="201"/>
    </row>
    <row r="61" spans="1:9" ht="20.25" customHeight="1" x14ac:dyDescent="0.45">
      <c r="A61" s="209"/>
      <c r="B61" s="209"/>
      <c r="C61" s="209"/>
      <c r="D61" s="201"/>
    </row>
    <row r="62" spans="1:9" ht="20.25" customHeight="1" x14ac:dyDescent="0.45">
      <c r="A62" s="209"/>
      <c r="B62" s="209"/>
      <c r="C62" s="209"/>
      <c r="D62" s="201"/>
    </row>
    <row r="63" spans="1:9" ht="20.25" customHeight="1" x14ac:dyDescent="0.45">
      <c r="A63" s="209"/>
      <c r="B63" s="209"/>
      <c r="C63" s="209"/>
      <c r="D63" s="201"/>
    </row>
    <row r="64" spans="1:9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  <row r="2326" spans="1:4" ht="20.25" customHeight="1" x14ac:dyDescent="0.45">
      <c r="A2326" s="209"/>
      <c r="B2326" s="209"/>
      <c r="C2326" s="209"/>
      <c r="D2326" s="201"/>
    </row>
  </sheetData>
  <mergeCells count="2">
    <mergeCell ref="A1:F3"/>
    <mergeCell ref="A4:F4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90" zoomScaleNormal="90"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8.88671875" style="5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82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I7" s="213"/>
      <c r="J7" s="201"/>
      <c r="K7" s="331"/>
    </row>
    <row r="8" spans="1:14" ht="20.25" customHeight="1" x14ac:dyDescent="0.45">
      <c r="A8" s="12"/>
      <c r="B8" s="12"/>
      <c r="C8" s="12"/>
      <c r="D8" s="13"/>
      <c r="I8" s="213"/>
      <c r="J8" s="201"/>
    </row>
    <row r="9" spans="1:14" ht="20.25" customHeight="1" x14ac:dyDescent="0.45">
      <c r="A9" s="14"/>
      <c r="B9" s="14"/>
      <c r="C9" s="14"/>
      <c r="D9" s="229"/>
      <c r="E9" s="203"/>
      <c r="F9" s="204"/>
      <c r="G9" s="211"/>
      <c r="I9" s="192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192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126</v>
      </c>
      <c r="G11" s="211">
        <f t="shared" ref="G11:G56" si="1">$L$4</f>
        <v>0.1</v>
      </c>
      <c r="I11" s="192">
        <f>(F11-'Std Cst'!T11)/'Direct Golf'!F11</f>
        <v>0.54385287356321843</v>
      </c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89.55</v>
      </c>
      <c r="G12" s="211">
        <f t="shared" si="1"/>
        <v>0.1</v>
      </c>
      <c r="I12" s="192">
        <f>(F12-'Std Cst'!T12)/'Direct Golf'!F12</f>
        <v>0.41449096825121778</v>
      </c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93.15</v>
      </c>
      <c r="G13" s="211">
        <f t="shared" si="1"/>
        <v>0.1</v>
      </c>
      <c r="I13" s="192">
        <f>(F13-'Std Cst'!T13)/'Direct Golf'!F13</f>
        <v>0.52715337146241703</v>
      </c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192">
        <f>(F14-'Std Cst'!T14)/'Direct Golf'!F14</f>
        <v>0.51283804835626434</v>
      </c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192">
        <f>(F15-'Std Cst'!T15)/'Direct Golf'!F15</f>
        <v>0.5594276834980334</v>
      </c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192">
        <f>(F16-'Std Cst'!T16)/'Direct Golf'!F16</f>
        <v>0.52558061103934106</v>
      </c>
    </row>
    <row r="17" spans="1:9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192">
        <f>(F17-'Std Cst'!T17)/'Direct Golf'!F17</f>
        <v>0.53420057181882363</v>
      </c>
    </row>
    <row r="18" spans="1:9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192">
        <f>(F18-'Std Cst'!T18)/'Direct Golf'!F18</f>
        <v>0.56322381644426833</v>
      </c>
    </row>
    <row r="19" spans="1:9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192">
        <f>(F19-'Std Cst'!T19)/'Direct Golf'!F19</f>
        <v>0.44813080576632519</v>
      </c>
    </row>
    <row r="20" spans="1:9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</row>
    <row r="21" spans="1:9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</row>
    <row r="22" spans="1:9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192">
        <f>(F22-'Std Cst'!T22)/'Direct Golf'!F22</f>
        <v>0.44670975884606706</v>
      </c>
    </row>
    <row r="23" spans="1:9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192">
        <f>(F23-'Std Cst'!T23)/'Direct Golf'!F23</f>
        <v>0.50361044932079413</v>
      </c>
    </row>
    <row r="24" spans="1:9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192">
        <f>(F24-'Std Cst'!T24)/'Direct Golf'!F24</f>
        <v>0.51495478927203064</v>
      </c>
    </row>
    <row r="25" spans="1:9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192">
        <f>(F25-'Std Cst'!T25)/'Direct Golf'!F25</f>
        <v>0.55170642826734773</v>
      </c>
    </row>
    <row r="26" spans="1:9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192">
        <f>(F26-'Std Cst'!T26)/'Direct Golf'!F26</f>
        <v>0.52245051437535828</v>
      </c>
    </row>
    <row r="27" spans="1:9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192">
        <f>(F27-'Std Cst'!T27)/'Direct Golf'!F27</f>
        <v>0.55138185524974515</v>
      </c>
    </row>
    <row r="28" spans="1:9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192"/>
    </row>
    <row r="29" spans="1:9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24.75</v>
      </c>
      <c r="G29" s="211">
        <f t="shared" si="1"/>
        <v>0.1</v>
      </c>
      <c r="I29" s="192">
        <f>(F29-'Std Cst'!T29)/'Direct Golf'!F29</f>
        <v>0.59614406130268194</v>
      </c>
    </row>
    <row r="30" spans="1:9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17.91</v>
      </c>
      <c r="G30" s="211">
        <f t="shared" si="1"/>
        <v>0.1</v>
      </c>
      <c r="I30" s="192">
        <f>(F30-'Std Cst'!T30)/'Direct Golf'!F30</f>
        <v>0.52817509771077609</v>
      </c>
    </row>
    <row r="31" spans="1:9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18.63</v>
      </c>
      <c r="G31" s="211">
        <f t="shared" si="1"/>
        <v>0.1</v>
      </c>
      <c r="I31" s="192">
        <f>(F31-'Std Cst'!T31)/'Direct Golf'!F31</f>
        <v>0.59747080533807162</v>
      </c>
    </row>
    <row r="32" spans="1:9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15.659999999999998</v>
      </c>
      <c r="G32" s="211">
        <f t="shared" si="1"/>
        <v>0.1</v>
      </c>
      <c r="I32" s="192">
        <f>(F32-'Std Cst'!T32)/'Direct Golf'!F32</f>
        <v>0.53369988109393574</v>
      </c>
    </row>
    <row r="33" spans="1:9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192"/>
    </row>
    <row r="34" spans="1:9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29.069999999999997</v>
      </c>
      <c r="G34" s="211">
        <f t="shared" si="1"/>
        <v>0.1</v>
      </c>
      <c r="I34" s="192">
        <f>(F34-'Std Cst'!T34)/'Direct Golf'!F34</f>
        <v>0.50654724980131183</v>
      </c>
    </row>
    <row r="35" spans="1:9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28.71</v>
      </c>
      <c r="G35" s="211">
        <f t="shared" si="1"/>
        <v>0.1</v>
      </c>
      <c r="I35" s="192">
        <f>(F35-'Std Cst'!T35)/'Direct Golf'!F35</f>
        <v>0.54567216036704747</v>
      </c>
    </row>
    <row r="36" spans="1:9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29.069999999999997</v>
      </c>
      <c r="G36" s="211">
        <f t="shared" si="1"/>
        <v>0.1</v>
      </c>
      <c r="I36" s="192">
        <f>(F36-'Std Cst'!T36)/'Direct Golf'!F36</f>
        <v>0.56766014020853339</v>
      </c>
    </row>
    <row r="37" spans="1:9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192"/>
    </row>
    <row r="38" spans="1:9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2">$L$4</f>
        <v>0.1</v>
      </c>
      <c r="I38" s="192">
        <f>(F38-'Std Cst'!T38)/'Direct Golf'!F38</f>
        <v>0.55774262941521935</v>
      </c>
    </row>
    <row r="39" spans="1:9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2"/>
        <v>0.1</v>
      </c>
      <c r="I39" s="192">
        <f>(F39-'Std Cst'!T39)/'Direct Golf'!F39</f>
        <v>0.60159418295718325</v>
      </c>
    </row>
    <row r="40" spans="1:9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22.14</v>
      </c>
      <c r="G40" s="211">
        <f t="shared" si="2"/>
        <v>0.1</v>
      </c>
      <c r="I40" s="192">
        <f>(F40-'Std Cst'!T40)/'Direct Golf'!F40</f>
        <v>0.57123423979067378</v>
      </c>
    </row>
    <row r="41" spans="1:9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2"/>
        <v>0.1</v>
      </c>
      <c r="I41" s="192">
        <f>(F41-'Std Cst'!T41)/'Direct Golf'!F41</f>
        <v>0.60263317446967579</v>
      </c>
    </row>
    <row r="42" spans="1:9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19.71</v>
      </c>
      <c r="G42" s="211">
        <f t="shared" si="2"/>
        <v>0.1</v>
      </c>
      <c r="I42" s="192">
        <f>(F42-'Std Cst'!T42)/'Direct Golf'!F42</f>
        <v>0.52850396962857993</v>
      </c>
    </row>
    <row r="43" spans="1:9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26.1</v>
      </c>
      <c r="G43" s="211">
        <f t="shared" si="1"/>
        <v>0.1</v>
      </c>
      <c r="I43" s="192">
        <f>(F43-'Std Cst'!T43)/'Direct Golf'!F43</f>
        <v>0.57572392654247595</v>
      </c>
    </row>
    <row r="44" spans="1:9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192"/>
    </row>
    <row r="45" spans="1:9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31.5</v>
      </c>
      <c r="G45" s="211">
        <f t="shared" si="1"/>
        <v>0.1</v>
      </c>
      <c r="I45" s="192">
        <f>(F45-'Std Cst'!T45)/'Direct Golf'!F45</f>
        <v>0.46005210727969348</v>
      </c>
    </row>
    <row r="46" spans="1:9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27.720000000000002</v>
      </c>
      <c r="G46" s="211">
        <f t="shared" si="1"/>
        <v>0.1</v>
      </c>
      <c r="I46" s="192">
        <f>(F46-'Std Cst'!T46)/'Direct Golf'!F46</f>
        <v>0.46345161964472309</v>
      </c>
    </row>
    <row r="47" spans="1:9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192"/>
    </row>
    <row r="48" spans="1:9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62.460000000000008</v>
      </c>
      <c r="G48" s="211">
        <f t="shared" si="1"/>
        <v>0.1</v>
      </c>
      <c r="I48" s="192">
        <f>(F48-'Std Cst'!T48)/'Direct Golf'!F48</f>
        <v>0.53794714631157048</v>
      </c>
    </row>
    <row r="49" spans="1:9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41.31</v>
      </c>
      <c r="G49" s="211">
        <f t="shared" si="1"/>
        <v>0.1</v>
      </c>
      <c r="I49" s="192">
        <f>(F49-'Std Cst'!T49)/'Direct Golf'!F49</f>
        <v>0.48552677735206473</v>
      </c>
    </row>
    <row r="50" spans="1:9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18.63</v>
      </c>
      <c r="G50" s="211">
        <f t="shared" si="1"/>
        <v>0.1</v>
      </c>
      <c r="I50" s="192">
        <f>(F50-'Std Cst'!T50)/'Direct Golf'!F50</f>
        <v>0.64307763155459308</v>
      </c>
    </row>
    <row r="51" spans="1:9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17.91</v>
      </c>
      <c r="G51" s="211">
        <f t="shared" si="1"/>
        <v>0.1</v>
      </c>
      <c r="I51" s="192">
        <f>(F51-'Std Cst'!T51)/'Direct Golf'!F51</f>
        <v>0.56095200908758358</v>
      </c>
    </row>
    <row r="52" spans="1:9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40.5</v>
      </c>
      <c r="G52" s="211">
        <f t="shared" si="1"/>
        <v>0.1</v>
      </c>
      <c r="I52" s="192">
        <f>(F52-'Std Cst'!T52)/'Direct Golf'!F52</f>
        <v>0.5002121753937846</v>
      </c>
    </row>
    <row r="53" spans="1:9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40.5</v>
      </c>
      <c r="G53" s="211">
        <f t="shared" si="1"/>
        <v>0.1</v>
      </c>
      <c r="I53" s="192">
        <f>(F53-'Std Cst'!T53)/'Direct Golf'!F53</f>
        <v>0.49639778629203912</v>
      </c>
    </row>
    <row r="54" spans="1:9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36</v>
      </c>
      <c r="G54" s="211">
        <f t="shared" si="1"/>
        <v>0.1</v>
      </c>
      <c r="I54" s="192">
        <f>(F54-'Std Cst'!T54)/'Direct Golf'!F54</f>
        <v>0.52255019157088123</v>
      </c>
    </row>
    <row r="55" spans="1:9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36</v>
      </c>
      <c r="G55" s="211">
        <f t="shared" si="1"/>
        <v>0.1</v>
      </c>
      <c r="I55" s="192">
        <f>(F55-'Std Cst'!T55)/'Direct Golf'!F55</f>
        <v>0.4796383141762452</v>
      </c>
    </row>
    <row r="56" spans="1:9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22.95</v>
      </c>
      <c r="G56" s="211">
        <f t="shared" si="1"/>
        <v>0.1</v>
      </c>
      <c r="I56" s="192">
        <f>(F56-'Std Cst'!T56)/'Direct Golf'!F56</f>
        <v>0.55912204943279986</v>
      </c>
    </row>
    <row r="57" spans="1:9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192"/>
    </row>
    <row r="58" spans="1:9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18.900000000000002</v>
      </c>
      <c r="G58" s="211">
        <f t="shared" ref="G58:G59" si="5">$L$4</f>
        <v>0.1</v>
      </c>
      <c r="I58" s="192">
        <f>(F58-'Std Cst'!T58)/'Direct Golf'!F58</f>
        <v>0.38403678160919541</v>
      </c>
    </row>
    <row r="59" spans="1:9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19.53</v>
      </c>
      <c r="G59" s="211">
        <f t="shared" si="5"/>
        <v>0.1</v>
      </c>
      <c r="I59" s="192">
        <f>(F59-'Std Cst'!T59)/'Direct Golf'!F59</f>
        <v>0.35298993943888274</v>
      </c>
    </row>
    <row r="60" spans="1:9" ht="20.25" customHeight="1" x14ac:dyDescent="0.45">
      <c r="A60" s="209"/>
      <c r="B60" s="209"/>
      <c r="C60" s="209"/>
      <c r="D60" s="201"/>
    </row>
    <row r="61" spans="1:9" ht="20.25" customHeight="1" x14ac:dyDescent="0.45">
      <c r="A61" s="209"/>
      <c r="B61" s="209"/>
      <c r="C61" s="209"/>
      <c r="D61" s="201"/>
    </row>
    <row r="62" spans="1:9" ht="20.25" customHeight="1" x14ac:dyDescent="0.45">
      <c r="A62" s="209"/>
      <c r="B62" s="209"/>
      <c r="C62" s="209"/>
      <c r="D62" s="201"/>
    </row>
    <row r="63" spans="1:9" ht="20.25" customHeight="1" x14ac:dyDescent="0.45">
      <c r="A63" s="209"/>
      <c r="B63" s="209"/>
      <c r="C63" s="209"/>
      <c r="D63" s="201"/>
    </row>
    <row r="64" spans="1:9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90" zoomScaleNormal="90" workbookViewId="0"/>
  </sheetViews>
  <sheetFormatPr defaultColWidth="8.88671875" defaultRowHeight="19.2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8.88671875" style="5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182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356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355" t="s">
        <v>86</v>
      </c>
      <c r="I6" s="9" t="s">
        <v>87</v>
      </c>
      <c r="K6" s="333"/>
      <c r="L6" s="334"/>
    </row>
    <row r="7" spans="1:14" ht="20.25" customHeight="1" x14ac:dyDescent="0.45">
      <c r="I7" s="202"/>
      <c r="J7" s="201"/>
      <c r="K7" s="331"/>
    </row>
    <row r="8" spans="1:14" ht="20.25" customHeight="1" x14ac:dyDescent="0.45">
      <c r="A8" s="12"/>
      <c r="B8" s="12"/>
      <c r="C8" s="12"/>
      <c r="D8" s="13"/>
      <c r="I8" s="202"/>
      <c r="J8" s="201"/>
    </row>
    <row r="9" spans="1:14" x14ac:dyDescent="0.45">
      <c r="A9" s="14"/>
      <c r="B9" s="14"/>
      <c r="C9" s="14"/>
      <c r="D9" s="229"/>
      <c r="E9" s="203"/>
      <c r="F9" s="204"/>
      <c r="G9" s="211"/>
      <c r="I9" s="192"/>
    </row>
    <row r="10" spans="1:14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192"/>
    </row>
    <row r="11" spans="1:14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126</v>
      </c>
      <c r="G11" s="211">
        <f t="shared" ref="G11:G56" si="1">$L$4</f>
        <v>0.1</v>
      </c>
      <c r="I11" s="192">
        <f>(F11-'Std Cst'!T11)/'Crown Sports'!F11</f>
        <v>0.54385287356321843</v>
      </c>
    </row>
    <row r="12" spans="1:14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89.55</v>
      </c>
      <c r="G12" s="211">
        <f t="shared" si="1"/>
        <v>0.1</v>
      </c>
      <c r="I12" s="192">
        <f>(F12-'Std Cst'!T12)/'Crown Sports'!F12</f>
        <v>0.41449096825121778</v>
      </c>
    </row>
    <row r="13" spans="1:14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93.15</v>
      </c>
      <c r="G13" s="211">
        <f t="shared" si="1"/>
        <v>0.1</v>
      </c>
      <c r="I13" s="192">
        <f>(F13-'Std Cst'!T13)/'Crown Sports'!F13</f>
        <v>0.52715337146241703</v>
      </c>
    </row>
    <row r="14" spans="1:14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192">
        <f>(F14-'Std Cst'!T14)/'Crown Sports'!F14</f>
        <v>0.51283804835626434</v>
      </c>
    </row>
    <row r="15" spans="1:14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192">
        <f>(F15-'Std Cst'!T15)/'Crown Sports'!F15</f>
        <v>0.5594276834980334</v>
      </c>
    </row>
    <row r="16" spans="1:14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192">
        <f>(F16-'Std Cst'!T16)/'Crown Sports'!F16</f>
        <v>0.52558061103934106</v>
      </c>
    </row>
    <row r="17" spans="1:9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192">
        <f>(F17-'Std Cst'!T17)/'Crown Sports'!F17</f>
        <v>0.53420057181882363</v>
      </c>
    </row>
    <row r="18" spans="1:9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192">
        <f>(F18-'Std Cst'!T18)/'Crown Sports'!F18</f>
        <v>0.56322381644426833</v>
      </c>
    </row>
    <row r="19" spans="1:9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192">
        <f>(F19-'Std Cst'!T19)/'Crown Sports'!F19</f>
        <v>0.44813080576632519</v>
      </c>
    </row>
    <row r="20" spans="1:9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</row>
    <row r="21" spans="1:9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</row>
    <row r="22" spans="1:9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192">
        <f>(F22-'Std Cst'!T22)/'Crown Sports'!F22</f>
        <v>0.44670975884606706</v>
      </c>
    </row>
    <row r="23" spans="1:9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192">
        <f>(F23-'Std Cst'!T23)/'Crown Sports'!F23</f>
        <v>0.50361044932079413</v>
      </c>
    </row>
    <row r="24" spans="1:9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192">
        <f>(F24-'Std Cst'!T24)/'Crown Sports'!F24</f>
        <v>0.51495478927203064</v>
      </c>
    </row>
    <row r="25" spans="1:9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192">
        <f>(F25-'Std Cst'!T25)/'Crown Sports'!F25</f>
        <v>0.55170642826734773</v>
      </c>
    </row>
    <row r="26" spans="1:9" hidden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192">
        <f>(F26-'Std Cst'!T26)/'Crown Sports'!F26</f>
        <v>0.52245051437535828</v>
      </c>
    </row>
    <row r="27" spans="1:9" hidden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192">
        <f>(F27-'Std Cst'!T27)/'Crown Sports'!F27</f>
        <v>0.55138185524974515</v>
      </c>
    </row>
    <row r="28" spans="1:9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192"/>
    </row>
    <row r="29" spans="1:9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24.75</v>
      </c>
      <c r="G29" s="211">
        <f t="shared" si="1"/>
        <v>0.1</v>
      </c>
      <c r="I29" s="192">
        <f>(F29-'Std Cst'!T29)/'Crown Sports'!F29</f>
        <v>0.59614406130268194</v>
      </c>
    </row>
    <row r="30" spans="1:9" hidden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17.91</v>
      </c>
      <c r="G30" s="211">
        <f t="shared" si="1"/>
        <v>0.1</v>
      </c>
      <c r="I30" s="192">
        <f>(F30-'Std Cst'!T30)/'Crown Sports'!F30</f>
        <v>0.52817509771077609</v>
      </c>
    </row>
    <row r="31" spans="1:9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18.63</v>
      </c>
      <c r="G31" s="211">
        <f t="shared" si="1"/>
        <v>0.1</v>
      </c>
      <c r="I31" s="192">
        <f>(F31-'Std Cst'!T31)/'Crown Sports'!F31</f>
        <v>0.59747080533807162</v>
      </c>
    </row>
    <row r="32" spans="1:9" hidden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15.659999999999998</v>
      </c>
      <c r="G32" s="211">
        <f t="shared" si="1"/>
        <v>0.1</v>
      </c>
      <c r="I32" s="192">
        <f>(F32-'Std Cst'!T32)/'Crown Sports'!F32</f>
        <v>0.53369988109393574</v>
      </c>
    </row>
    <row r="33" spans="1:9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192"/>
    </row>
    <row r="34" spans="1:9" hidden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29.069999999999997</v>
      </c>
      <c r="G34" s="211">
        <f t="shared" si="1"/>
        <v>0.1</v>
      </c>
      <c r="I34" s="192">
        <f>(F34-'Std Cst'!T34)/'Crown Sports'!F34</f>
        <v>0.50654724980131183</v>
      </c>
    </row>
    <row r="35" spans="1:9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28.71</v>
      </c>
      <c r="G35" s="211">
        <f t="shared" si="1"/>
        <v>0.1</v>
      </c>
      <c r="I35" s="192">
        <f>(F35-'Std Cst'!T35)/'Crown Sports'!F35</f>
        <v>0.54567216036704747</v>
      </c>
    </row>
    <row r="36" spans="1:9" hidden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29.069999999999997</v>
      </c>
      <c r="G36" s="211">
        <f t="shared" si="1"/>
        <v>0.1</v>
      </c>
      <c r="I36" s="192">
        <f>(F36-'Std Cst'!T36)/'Crown Sports'!F36</f>
        <v>0.56766014020853339</v>
      </c>
    </row>
    <row r="37" spans="1:9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192"/>
    </row>
    <row r="38" spans="1:9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2">$L$4</f>
        <v>0.1</v>
      </c>
      <c r="I38" s="192">
        <f>(F38-'Std Cst'!T38)/'Crown Sports'!F38</f>
        <v>0.55774262941521935</v>
      </c>
    </row>
    <row r="39" spans="1:9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2"/>
        <v>0.1</v>
      </c>
      <c r="I39" s="192">
        <f>(F39-'Std Cst'!T39)/'Crown Sports'!F39</f>
        <v>0.60159418295718325</v>
      </c>
    </row>
    <row r="40" spans="1:9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22.14</v>
      </c>
      <c r="G40" s="211">
        <f t="shared" si="2"/>
        <v>0.1</v>
      </c>
      <c r="I40" s="192">
        <f>(F40-'Std Cst'!T40)/'Crown Sports'!F40</f>
        <v>0.57123423979067378</v>
      </c>
    </row>
    <row r="41" spans="1:9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2"/>
        <v>0.1</v>
      </c>
      <c r="I41" s="192">
        <f>(F41-'Std Cst'!T41)/'Crown Sports'!F41</f>
        <v>0.60263317446967579</v>
      </c>
    </row>
    <row r="42" spans="1:9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19.71</v>
      </c>
      <c r="G42" s="211">
        <f t="shared" si="2"/>
        <v>0.1</v>
      </c>
      <c r="I42" s="192">
        <f>(F42-'Std Cst'!T42)/'Crown Sports'!F42</f>
        <v>0.52850396962857993</v>
      </c>
    </row>
    <row r="43" spans="1:9" hidden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26.1</v>
      </c>
      <c r="G43" s="211">
        <f t="shared" si="1"/>
        <v>0.1</v>
      </c>
      <c r="I43" s="192">
        <f>(F43-'Std Cst'!T43)/'Crown Sports'!F43</f>
        <v>0.57572392654247595</v>
      </c>
    </row>
    <row r="44" spans="1:9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192"/>
    </row>
    <row r="45" spans="1:9" hidden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31.5</v>
      </c>
      <c r="G45" s="211">
        <f t="shared" si="1"/>
        <v>0.1</v>
      </c>
      <c r="I45" s="192">
        <f>(F45-'Std Cst'!T45)/'Crown Sports'!F45</f>
        <v>0.46005210727969348</v>
      </c>
    </row>
    <row r="46" spans="1:9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27.720000000000002</v>
      </c>
      <c r="G46" s="211">
        <f t="shared" si="1"/>
        <v>0.1</v>
      </c>
      <c r="I46" s="192">
        <f>(F46-'Std Cst'!T46)/'Crown Sports'!F46</f>
        <v>0.46345161964472309</v>
      </c>
    </row>
    <row r="47" spans="1:9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192"/>
    </row>
    <row r="48" spans="1:9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62.460000000000008</v>
      </c>
      <c r="G48" s="211">
        <f t="shared" si="1"/>
        <v>0.1</v>
      </c>
      <c r="I48" s="192">
        <f>(F48-'Std Cst'!T48)/'Crown Sports'!F48</f>
        <v>0.53794714631157048</v>
      </c>
    </row>
    <row r="49" spans="1:9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41.31</v>
      </c>
      <c r="G49" s="211">
        <f t="shared" si="1"/>
        <v>0.1</v>
      </c>
      <c r="I49" s="192">
        <f>(F49-'Std Cst'!T49)/'Crown Sports'!F49</f>
        <v>0.48552677735206473</v>
      </c>
    </row>
    <row r="50" spans="1:9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18.63</v>
      </c>
      <c r="G50" s="211">
        <f t="shared" si="1"/>
        <v>0.1</v>
      </c>
      <c r="I50" s="192">
        <f>(F50-'Std Cst'!T50)/'Crown Sports'!F50</f>
        <v>0.64307763155459308</v>
      </c>
    </row>
    <row r="51" spans="1:9" hidden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17.91</v>
      </c>
      <c r="G51" s="211">
        <f t="shared" si="1"/>
        <v>0.1</v>
      </c>
      <c r="I51" s="192">
        <f>(F51-'Std Cst'!T51)/'Crown Sports'!F51</f>
        <v>0.56095200908758358</v>
      </c>
    </row>
    <row r="52" spans="1:9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40.5</v>
      </c>
      <c r="G52" s="211">
        <f t="shared" si="1"/>
        <v>0.1</v>
      </c>
      <c r="I52" s="192">
        <f>(F52-'Std Cst'!T52)/'Crown Sports'!F52</f>
        <v>0.5002121753937846</v>
      </c>
    </row>
    <row r="53" spans="1:9" hidden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40.5</v>
      </c>
      <c r="G53" s="211">
        <f t="shared" si="1"/>
        <v>0.1</v>
      </c>
      <c r="I53" s="192">
        <f>(F53-'Std Cst'!T53)/'Crown Sports'!F53</f>
        <v>0.49639778629203912</v>
      </c>
    </row>
    <row r="54" spans="1:9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36</v>
      </c>
      <c r="G54" s="211">
        <f t="shared" si="1"/>
        <v>0.1</v>
      </c>
      <c r="I54" s="192">
        <f>(F54-'Std Cst'!T54)/'Crown Sports'!F54</f>
        <v>0.52255019157088123</v>
      </c>
    </row>
    <row r="55" spans="1:9" hidden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36</v>
      </c>
      <c r="G55" s="211">
        <f t="shared" si="1"/>
        <v>0.1</v>
      </c>
      <c r="I55" s="192">
        <f>(F55-'Std Cst'!T55)/'Crown Sports'!F55</f>
        <v>0.4796383141762452</v>
      </c>
    </row>
    <row r="56" spans="1:9" hidden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22.95</v>
      </c>
      <c r="G56" s="211">
        <f t="shared" si="1"/>
        <v>0.1</v>
      </c>
      <c r="I56" s="192">
        <f>(F56-'Std Cst'!T56)/'Crown Sports'!F56</f>
        <v>0.55912204943279986</v>
      </c>
    </row>
    <row r="57" spans="1:9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192"/>
    </row>
    <row r="58" spans="1:9" hidden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18.900000000000002</v>
      </c>
      <c r="G58" s="211">
        <f t="shared" ref="G58:G59" si="5">$L$4</f>
        <v>0.1</v>
      </c>
      <c r="I58" s="192">
        <f>(F58-'Std Cst'!T58)/'Crown Sports'!F58</f>
        <v>0.38403678160919541</v>
      </c>
    </row>
    <row r="59" spans="1:9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19.53</v>
      </c>
      <c r="G59" s="211">
        <f t="shared" si="5"/>
        <v>0.1</v>
      </c>
      <c r="I59" s="192">
        <f>(F59-'Std Cst'!T59)/'Crown Sports'!F59</f>
        <v>0.35298993943888274</v>
      </c>
    </row>
    <row r="60" spans="1:9" x14ac:dyDescent="0.45">
      <c r="A60" s="209"/>
      <c r="B60" s="209"/>
      <c r="C60" s="209"/>
      <c r="D60" s="201"/>
      <c r="E60" s="51"/>
      <c r="G60" s="51"/>
    </row>
    <row r="61" spans="1:9" x14ac:dyDescent="0.45">
      <c r="A61" s="209"/>
      <c r="B61" s="209"/>
      <c r="C61" s="209"/>
      <c r="D61" s="201"/>
      <c r="E61" s="51"/>
      <c r="G61" s="51"/>
    </row>
    <row r="62" spans="1:9" x14ac:dyDescent="0.45">
      <c r="A62" s="209"/>
      <c r="B62" s="209"/>
      <c r="C62" s="209"/>
      <c r="D62" s="201"/>
      <c r="E62" s="51"/>
      <c r="G62" s="51"/>
    </row>
    <row r="63" spans="1:9" x14ac:dyDescent="0.45">
      <c r="A63" s="209"/>
      <c r="B63" s="209"/>
      <c r="C63" s="209"/>
      <c r="D63" s="201"/>
      <c r="E63" s="51"/>
      <c r="G63" s="51"/>
    </row>
    <row r="64" spans="1:9" x14ac:dyDescent="0.45">
      <c r="A64" s="209"/>
      <c r="B64" s="209"/>
      <c r="C64" s="209"/>
      <c r="D64" s="201"/>
      <c r="E64" s="51"/>
      <c r="G64" s="51"/>
    </row>
    <row r="65" spans="1:7" x14ac:dyDescent="0.45">
      <c r="A65" s="209"/>
      <c r="B65" s="209"/>
      <c r="C65" s="209"/>
      <c r="D65" s="201"/>
      <c r="E65" s="51"/>
      <c r="G65" s="51"/>
    </row>
    <row r="66" spans="1:7" x14ac:dyDescent="0.45">
      <c r="A66" s="209"/>
      <c r="B66" s="209"/>
      <c r="C66" s="209"/>
      <c r="D66" s="201"/>
      <c r="E66" s="51"/>
      <c r="G66" s="51"/>
    </row>
    <row r="67" spans="1:7" x14ac:dyDescent="0.45">
      <c r="A67" s="209"/>
      <c r="B67" s="209"/>
      <c r="C67" s="209"/>
      <c r="D67" s="201"/>
      <c r="E67" s="51"/>
      <c r="G67" s="51"/>
    </row>
    <row r="68" spans="1:7" x14ac:dyDescent="0.45">
      <c r="A68" s="209"/>
      <c r="B68" s="209"/>
      <c r="C68" s="209"/>
      <c r="D68" s="201"/>
      <c r="E68" s="51"/>
      <c r="G68" s="51"/>
    </row>
    <row r="69" spans="1:7" x14ac:dyDescent="0.45">
      <c r="A69" s="209"/>
      <c r="B69" s="209"/>
      <c r="C69" s="209"/>
      <c r="D69" s="201"/>
      <c r="E69" s="51"/>
      <c r="G69" s="51"/>
    </row>
    <row r="70" spans="1:7" x14ac:dyDescent="0.45">
      <c r="A70" s="209"/>
      <c r="B70" s="209"/>
      <c r="C70" s="209"/>
      <c r="D70" s="201"/>
      <c r="E70" s="51"/>
      <c r="G70" s="51"/>
    </row>
    <row r="71" spans="1:7" x14ac:dyDescent="0.45">
      <c r="A71" s="209"/>
      <c r="B71" s="209"/>
      <c r="C71" s="209"/>
      <c r="D71" s="201"/>
      <c r="E71" s="51"/>
      <c r="G71" s="51"/>
    </row>
    <row r="72" spans="1:7" x14ac:dyDescent="0.45">
      <c r="A72" s="209"/>
      <c r="B72" s="209"/>
      <c r="C72" s="209"/>
      <c r="D72" s="201"/>
      <c r="E72" s="51"/>
      <c r="G72" s="51"/>
    </row>
    <row r="73" spans="1:7" x14ac:dyDescent="0.45">
      <c r="A73" s="209"/>
      <c r="B73" s="209"/>
      <c r="C73" s="209"/>
      <c r="D73" s="201"/>
      <c r="E73" s="51"/>
      <c r="G73" s="51"/>
    </row>
    <row r="74" spans="1:7" x14ac:dyDescent="0.45">
      <c r="A74" s="209"/>
      <c r="B74" s="209"/>
      <c r="C74" s="209"/>
      <c r="D74" s="201"/>
      <c r="E74" s="51"/>
      <c r="G74" s="51"/>
    </row>
    <row r="75" spans="1:7" x14ac:dyDescent="0.45">
      <c r="A75" s="209"/>
      <c r="B75" s="209"/>
      <c r="C75" s="209"/>
      <c r="D75" s="201"/>
      <c r="E75" s="51"/>
      <c r="G75" s="51"/>
    </row>
    <row r="76" spans="1:7" x14ac:dyDescent="0.45">
      <c r="A76" s="209"/>
      <c r="B76" s="209"/>
      <c r="C76" s="209"/>
      <c r="D76" s="201"/>
      <c r="E76" s="51"/>
      <c r="G76" s="51"/>
    </row>
    <row r="77" spans="1:7" x14ac:dyDescent="0.45">
      <c r="A77" s="209"/>
      <c r="B77" s="209"/>
      <c r="C77" s="209"/>
      <c r="D77" s="201"/>
      <c r="E77" s="51"/>
      <c r="G77" s="51"/>
    </row>
    <row r="78" spans="1:7" x14ac:dyDescent="0.45">
      <c r="A78" s="209"/>
      <c r="B78" s="209"/>
      <c r="C78" s="209"/>
      <c r="D78" s="201"/>
      <c r="E78" s="51"/>
      <c r="G78" s="51"/>
    </row>
    <row r="79" spans="1:7" x14ac:dyDescent="0.45">
      <c r="A79" s="209"/>
      <c r="B79" s="209"/>
      <c r="C79" s="209"/>
      <c r="D79" s="201"/>
      <c r="E79" s="51"/>
      <c r="G79" s="51"/>
    </row>
    <row r="80" spans="1:7" x14ac:dyDescent="0.45">
      <c r="A80" s="209"/>
      <c r="B80" s="209"/>
      <c r="C80" s="209"/>
      <c r="D80" s="201"/>
      <c r="E80" s="51"/>
      <c r="G80" s="51"/>
    </row>
    <row r="81" spans="1:7" x14ac:dyDescent="0.45">
      <c r="A81" s="209"/>
      <c r="B81" s="209"/>
      <c r="C81" s="209"/>
      <c r="D81" s="201"/>
      <c r="E81" s="51"/>
      <c r="G81" s="51"/>
    </row>
    <row r="82" spans="1:7" x14ac:dyDescent="0.45">
      <c r="A82" s="209"/>
      <c r="B82" s="209"/>
      <c r="C82" s="209"/>
      <c r="D82" s="201"/>
      <c r="E82" s="51"/>
      <c r="G82" s="51"/>
    </row>
    <row r="83" spans="1:7" x14ac:dyDescent="0.45">
      <c r="A83" s="209"/>
      <c r="B83" s="209"/>
      <c r="C83" s="209"/>
      <c r="D83" s="201"/>
      <c r="E83" s="51"/>
      <c r="G83" s="51"/>
    </row>
    <row r="84" spans="1:7" x14ac:dyDescent="0.45">
      <c r="A84" s="209"/>
      <c r="B84" s="209"/>
      <c r="C84" s="209"/>
      <c r="D84" s="201"/>
      <c r="E84" s="51"/>
      <c r="G84" s="51"/>
    </row>
    <row r="85" spans="1:7" x14ac:dyDescent="0.45">
      <c r="A85" s="209"/>
      <c r="B85" s="209"/>
      <c r="C85" s="209"/>
      <c r="D85" s="201"/>
      <c r="E85" s="51"/>
      <c r="G85" s="51"/>
    </row>
    <row r="86" spans="1:7" x14ac:dyDescent="0.45">
      <c r="A86" s="209"/>
      <c r="B86" s="209"/>
      <c r="C86" s="209"/>
      <c r="D86" s="201"/>
      <c r="E86" s="51"/>
      <c r="G86" s="51"/>
    </row>
    <row r="87" spans="1:7" x14ac:dyDescent="0.45">
      <c r="A87" s="209"/>
      <c r="B87" s="209"/>
      <c r="C87" s="209"/>
      <c r="D87" s="201"/>
      <c r="E87" s="51"/>
      <c r="G87" s="51"/>
    </row>
    <row r="88" spans="1:7" x14ac:dyDescent="0.45">
      <c r="A88" s="209"/>
      <c r="B88" s="209"/>
      <c r="C88" s="209"/>
      <c r="D88" s="201"/>
      <c r="E88" s="51"/>
      <c r="G88" s="51"/>
    </row>
    <row r="89" spans="1:7" x14ac:dyDescent="0.45">
      <c r="A89" s="209"/>
      <c r="B89" s="209"/>
      <c r="C89" s="209"/>
      <c r="D89" s="201"/>
      <c r="E89" s="51"/>
      <c r="G89" s="51"/>
    </row>
    <row r="90" spans="1:7" x14ac:dyDescent="0.45">
      <c r="A90" s="209"/>
      <c r="B90" s="209"/>
      <c r="C90" s="209"/>
      <c r="D90" s="201"/>
      <c r="E90" s="51"/>
      <c r="G90" s="51"/>
    </row>
    <row r="91" spans="1:7" x14ac:dyDescent="0.45">
      <c r="A91" s="209"/>
      <c r="B91" s="209"/>
      <c r="C91" s="209"/>
      <c r="D91" s="201"/>
      <c r="E91" s="51"/>
      <c r="G91" s="51"/>
    </row>
    <row r="92" spans="1:7" x14ac:dyDescent="0.45">
      <c r="A92" s="209"/>
      <c r="B92" s="209"/>
      <c r="C92" s="209"/>
      <c r="D92" s="201"/>
      <c r="E92" s="51"/>
      <c r="G92" s="51"/>
    </row>
    <row r="93" spans="1:7" x14ac:dyDescent="0.45">
      <c r="A93" s="209"/>
      <c r="B93" s="209"/>
      <c r="C93" s="209"/>
      <c r="D93" s="201"/>
      <c r="E93" s="51"/>
      <c r="G93" s="51"/>
    </row>
    <row r="94" spans="1:7" x14ac:dyDescent="0.45">
      <c r="A94" s="209"/>
      <c r="B94" s="209"/>
      <c r="C94" s="209"/>
      <c r="D94" s="201"/>
      <c r="E94" s="51"/>
      <c r="G94" s="51"/>
    </row>
    <row r="95" spans="1:7" x14ac:dyDescent="0.45">
      <c r="A95" s="209"/>
      <c r="B95" s="209"/>
      <c r="C95" s="209"/>
      <c r="D95" s="201"/>
      <c r="E95" s="51"/>
      <c r="G95" s="51"/>
    </row>
    <row r="96" spans="1:7" x14ac:dyDescent="0.45">
      <c r="A96" s="209"/>
      <c r="B96" s="209"/>
      <c r="C96" s="209"/>
      <c r="D96" s="201"/>
      <c r="E96" s="51"/>
      <c r="G96" s="51"/>
    </row>
    <row r="97" spans="1:7" x14ac:dyDescent="0.45">
      <c r="A97" s="209"/>
      <c r="B97" s="209"/>
      <c r="C97" s="209"/>
      <c r="D97" s="201"/>
      <c r="E97" s="51"/>
      <c r="G97" s="51"/>
    </row>
    <row r="98" spans="1:7" x14ac:dyDescent="0.45">
      <c r="A98" s="209"/>
      <c r="B98" s="209"/>
      <c r="C98" s="209"/>
      <c r="D98" s="201"/>
      <c r="E98" s="51"/>
      <c r="G98" s="51"/>
    </row>
    <row r="99" spans="1:7" x14ac:dyDescent="0.45">
      <c r="A99" s="209"/>
      <c r="B99" s="209"/>
      <c r="C99" s="209"/>
      <c r="D99" s="201"/>
      <c r="E99" s="51"/>
      <c r="G99" s="51"/>
    </row>
    <row r="100" spans="1:7" x14ac:dyDescent="0.45">
      <c r="A100" s="209"/>
      <c r="B100" s="209"/>
      <c r="C100" s="209"/>
      <c r="D100" s="201"/>
      <c r="E100" s="51"/>
      <c r="G100" s="51"/>
    </row>
    <row r="101" spans="1:7" x14ac:dyDescent="0.45">
      <c r="A101" s="209"/>
      <c r="B101" s="209"/>
      <c r="C101" s="209"/>
      <c r="D101" s="201"/>
      <c r="E101" s="51"/>
      <c r="G101" s="51"/>
    </row>
    <row r="102" spans="1:7" x14ac:dyDescent="0.45">
      <c r="A102" s="209"/>
      <c r="B102" s="209"/>
      <c r="C102" s="209"/>
      <c r="D102" s="201"/>
      <c r="E102" s="51"/>
      <c r="G102" s="51"/>
    </row>
    <row r="103" spans="1:7" x14ac:dyDescent="0.45">
      <c r="A103" s="209"/>
      <c r="B103" s="209"/>
      <c r="C103" s="209"/>
      <c r="D103" s="201"/>
      <c r="E103" s="51"/>
      <c r="G103" s="51"/>
    </row>
    <row r="104" spans="1:7" x14ac:dyDescent="0.45">
      <c r="A104" s="209"/>
      <c r="B104" s="209"/>
      <c r="C104" s="209"/>
      <c r="D104" s="201"/>
      <c r="E104" s="51"/>
      <c r="G104" s="51"/>
    </row>
    <row r="105" spans="1:7" x14ac:dyDescent="0.45">
      <c r="A105" s="209"/>
      <c r="B105" s="209"/>
      <c r="C105" s="209"/>
      <c r="D105" s="201"/>
      <c r="E105" s="51"/>
      <c r="G105" s="51"/>
    </row>
    <row r="106" spans="1:7" x14ac:dyDescent="0.45">
      <c r="A106" s="209"/>
      <c r="B106" s="209"/>
      <c r="C106" s="209"/>
      <c r="D106" s="201"/>
      <c r="E106" s="51"/>
      <c r="G106" s="51"/>
    </row>
    <row r="107" spans="1:7" x14ac:dyDescent="0.45">
      <c r="A107" s="209"/>
      <c r="B107" s="209"/>
      <c r="C107" s="209"/>
      <c r="D107" s="201"/>
      <c r="E107" s="51"/>
      <c r="G107" s="51"/>
    </row>
    <row r="108" spans="1:7" x14ac:dyDescent="0.45">
      <c r="A108" s="209"/>
      <c r="B108" s="209"/>
      <c r="C108" s="209"/>
      <c r="D108" s="201"/>
      <c r="E108" s="51"/>
      <c r="G108" s="51"/>
    </row>
    <row r="109" spans="1:7" x14ac:dyDescent="0.45">
      <c r="A109" s="209"/>
      <c r="B109" s="209"/>
      <c r="C109" s="209"/>
      <c r="D109" s="201"/>
      <c r="E109" s="51"/>
      <c r="G109" s="51"/>
    </row>
    <row r="110" spans="1:7" x14ac:dyDescent="0.45">
      <c r="A110" s="209"/>
      <c r="B110" s="209"/>
      <c r="C110" s="209"/>
      <c r="D110" s="201"/>
      <c r="E110" s="51"/>
      <c r="G110" s="51"/>
    </row>
    <row r="111" spans="1:7" x14ac:dyDescent="0.45">
      <c r="A111" s="209"/>
      <c r="B111" s="209"/>
      <c r="C111" s="209"/>
      <c r="D111" s="201"/>
      <c r="E111" s="51"/>
      <c r="G111" s="51"/>
    </row>
    <row r="112" spans="1:7" x14ac:dyDescent="0.45">
      <c r="A112" s="209"/>
      <c r="B112" s="209"/>
      <c r="C112" s="209"/>
      <c r="D112" s="201"/>
      <c r="E112" s="51"/>
      <c r="G112" s="51"/>
    </row>
    <row r="113" spans="1:7" x14ac:dyDescent="0.45">
      <c r="A113" s="209"/>
      <c r="B113" s="209"/>
      <c r="C113" s="209"/>
      <c r="D113" s="201"/>
      <c r="E113" s="51"/>
      <c r="G113" s="51"/>
    </row>
    <row r="114" spans="1:7" x14ac:dyDescent="0.45">
      <c r="A114" s="209"/>
      <c r="B114" s="209"/>
      <c r="C114" s="209"/>
      <c r="D114" s="201"/>
      <c r="E114" s="51"/>
      <c r="G114" s="51"/>
    </row>
    <row r="115" spans="1:7" x14ac:dyDescent="0.45">
      <c r="A115" s="209"/>
      <c r="B115" s="209"/>
      <c r="C115" s="209"/>
      <c r="D115" s="201"/>
      <c r="E115" s="51"/>
      <c r="G115" s="51"/>
    </row>
    <row r="116" spans="1:7" x14ac:dyDescent="0.45">
      <c r="A116" s="209"/>
      <c r="B116" s="209"/>
      <c r="C116" s="209"/>
      <c r="D116" s="201"/>
      <c r="E116" s="51"/>
      <c r="G116" s="51"/>
    </row>
    <row r="117" spans="1:7" x14ac:dyDescent="0.45">
      <c r="A117" s="209"/>
      <c r="B117" s="209"/>
      <c r="C117" s="209"/>
      <c r="D117" s="201"/>
      <c r="E117" s="51"/>
      <c r="G117" s="51"/>
    </row>
    <row r="118" spans="1:7" x14ac:dyDescent="0.45">
      <c r="A118" s="209"/>
      <c r="B118" s="209"/>
      <c r="C118" s="209"/>
      <c r="D118" s="201"/>
      <c r="E118" s="51"/>
      <c r="G118" s="51"/>
    </row>
    <row r="119" spans="1:7" x14ac:dyDescent="0.45">
      <c r="A119" s="209"/>
      <c r="B119" s="209"/>
      <c r="C119" s="209"/>
      <c r="D119" s="201"/>
      <c r="E119" s="51"/>
      <c r="G119" s="51"/>
    </row>
    <row r="120" spans="1:7" x14ac:dyDescent="0.45">
      <c r="A120" s="209"/>
      <c r="B120" s="209"/>
      <c r="C120" s="209"/>
      <c r="D120" s="201"/>
      <c r="E120" s="51"/>
      <c r="G120" s="51"/>
    </row>
    <row r="121" spans="1:7" x14ac:dyDescent="0.45">
      <c r="A121" s="209"/>
      <c r="B121" s="209"/>
      <c r="C121" s="209"/>
      <c r="D121" s="201"/>
      <c r="E121" s="51"/>
      <c r="G121" s="51"/>
    </row>
    <row r="122" spans="1:7" x14ac:dyDescent="0.45">
      <c r="A122" s="209"/>
      <c r="B122" s="209"/>
      <c r="C122" s="209"/>
      <c r="D122" s="201"/>
      <c r="E122" s="51"/>
      <c r="G122" s="51"/>
    </row>
    <row r="123" spans="1:7" x14ac:dyDescent="0.45">
      <c r="A123" s="209"/>
      <c r="B123" s="209"/>
      <c r="C123" s="209"/>
      <c r="D123" s="201"/>
      <c r="E123" s="51"/>
      <c r="G123" s="51"/>
    </row>
    <row r="124" spans="1:7" x14ac:dyDescent="0.45">
      <c r="A124" s="209"/>
      <c r="B124" s="209"/>
      <c r="C124" s="209"/>
      <c r="D124" s="201"/>
      <c r="E124" s="51"/>
      <c r="G124" s="51"/>
    </row>
    <row r="125" spans="1:7" x14ac:dyDescent="0.45">
      <c r="A125" s="209"/>
      <c r="B125" s="209"/>
      <c r="C125" s="209"/>
      <c r="D125" s="201"/>
      <c r="E125" s="51"/>
      <c r="G125" s="51"/>
    </row>
    <row r="126" spans="1:7" x14ac:dyDescent="0.45">
      <c r="A126" s="209"/>
      <c r="B126" s="209"/>
      <c r="C126" s="209"/>
      <c r="D126" s="201"/>
      <c r="E126" s="51"/>
      <c r="G126" s="51"/>
    </row>
    <row r="127" spans="1:7" x14ac:dyDescent="0.45">
      <c r="A127" s="209"/>
      <c r="B127" s="209"/>
      <c r="C127" s="209"/>
      <c r="D127" s="201"/>
      <c r="E127" s="51"/>
      <c r="G127" s="51"/>
    </row>
    <row r="128" spans="1:7" x14ac:dyDescent="0.45">
      <c r="A128" s="209"/>
      <c r="B128" s="209"/>
      <c r="C128" s="209"/>
      <c r="D128" s="201"/>
      <c r="E128" s="51"/>
      <c r="G128" s="51"/>
    </row>
    <row r="129" spans="1:7" x14ac:dyDescent="0.45">
      <c r="A129" s="209"/>
      <c r="B129" s="209"/>
      <c r="C129" s="209"/>
      <c r="D129" s="201"/>
      <c r="E129" s="51"/>
      <c r="G129" s="51"/>
    </row>
    <row r="130" spans="1:7" x14ac:dyDescent="0.45">
      <c r="A130" s="209"/>
      <c r="B130" s="209"/>
      <c r="C130" s="209"/>
      <c r="D130" s="201"/>
      <c r="E130" s="51"/>
      <c r="G130" s="51"/>
    </row>
    <row r="131" spans="1:7" x14ac:dyDescent="0.45">
      <c r="A131" s="209"/>
      <c r="B131" s="209"/>
      <c r="C131" s="209"/>
      <c r="D131" s="201"/>
      <c r="E131" s="51"/>
      <c r="G131" s="51"/>
    </row>
    <row r="132" spans="1:7" x14ac:dyDescent="0.45">
      <c r="A132" s="209"/>
      <c r="B132" s="209"/>
      <c r="C132" s="209"/>
      <c r="D132" s="201"/>
      <c r="E132" s="51"/>
      <c r="G132" s="51"/>
    </row>
    <row r="133" spans="1:7" x14ac:dyDescent="0.45">
      <c r="A133" s="209"/>
      <c r="B133" s="209"/>
      <c r="C133" s="209"/>
      <c r="D133" s="201"/>
      <c r="E133" s="51"/>
      <c r="G133" s="51"/>
    </row>
    <row r="134" spans="1:7" x14ac:dyDescent="0.45">
      <c r="A134" s="209"/>
      <c r="B134" s="209"/>
      <c r="C134" s="209"/>
      <c r="D134" s="201"/>
      <c r="E134" s="51"/>
      <c r="G134" s="51"/>
    </row>
    <row r="135" spans="1:7" x14ac:dyDescent="0.45">
      <c r="A135" s="209"/>
      <c r="B135" s="209"/>
      <c r="C135" s="209"/>
      <c r="D135" s="201"/>
      <c r="E135" s="51"/>
      <c r="G135" s="51"/>
    </row>
    <row r="136" spans="1:7" x14ac:dyDescent="0.45">
      <c r="A136" s="209"/>
      <c r="B136" s="209"/>
      <c r="C136" s="209"/>
      <c r="D136" s="201"/>
      <c r="E136" s="51"/>
      <c r="G136" s="51"/>
    </row>
    <row r="137" spans="1:7" x14ac:dyDescent="0.45">
      <c r="A137" s="209"/>
      <c r="B137" s="209"/>
      <c r="C137" s="209"/>
      <c r="D137" s="201"/>
      <c r="E137" s="51"/>
      <c r="G137" s="51"/>
    </row>
    <row r="138" spans="1:7" x14ac:dyDescent="0.45">
      <c r="A138" s="209"/>
      <c r="B138" s="209"/>
      <c r="C138" s="209"/>
      <c r="D138" s="201"/>
      <c r="E138" s="51"/>
      <c r="G138" s="51"/>
    </row>
    <row r="139" spans="1:7" x14ac:dyDescent="0.45">
      <c r="A139" s="209"/>
      <c r="B139" s="209"/>
      <c r="C139" s="209"/>
      <c r="D139" s="201"/>
      <c r="E139" s="51"/>
      <c r="G139" s="51"/>
    </row>
    <row r="140" spans="1:7" x14ac:dyDescent="0.45">
      <c r="A140" s="209"/>
      <c r="B140" s="209"/>
      <c r="C140" s="209"/>
      <c r="D140" s="201"/>
      <c r="E140" s="51"/>
      <c r="G140" s="51"/>
    </row>
    <row r="141" spans="1:7" x14ac:dyDescent="0.45">
      <c r="A141" s="209"/>
      <c r="B141" s="209"/>
      <c r="C141" s="209"/>
      <c r="D141" s="201"/>
      <c r="E141" s="51"/>
      <c r="G141" s="51"/>
    </row>
    <row r="142" spans="1:7" x14ac:dyDescent="0.45">
      <c r="A142" s="209"/>
      <c r="B142" s="209"/>
      <c r="C142" s="209"/>
      <c r="D142" s="201"/>
      <c r="E142" s="51"/>
      <c r="G142" s="51"/>
    </row>
    <row r="143" spans="1:7" x14ac:dyDescent="0.45">
      <c r="A143" s="209"/>
      <c r="B143" s="209"/>
      <c r="C143" s="209"/>
      <c r="D143" s="201"/>
      <c r="E143" s="51"/>
      <c r="G143" s="51"/>
    </row>
    <row r="144" spans="1:7" x14ac:dyDescent="0.45">
      <c r="A144" s="209"/>
      <c r="B144" s="209"/>
      <c r="C144" s="209"/>
      <c r="D144" s="201"/>
      <c r="E144" s="51"/>
      <c r="G144" s="51"/>
    </row>
    <row r="145" spans="1:7" x14ac:dyDescent="0.45">
      <c r="A145" s="209"/>
      <c r="B145" s="209"/>
      <c r="C145" s="209"/>
      <c r="D145" s="201"/>
      <c r="E145" s="51"/>
      <c r="G145" s="51"/>
    </row>
    <row r="146" spans="1:7" x14ac:dyDescent="0.45">
      <c r="A146" s="209"/>
      <c r="B146" s="209"/>
      <c r="C146" s="209"/>
      <c r="D146" s="201"/>
      <c r="E146" s="51"/>
      <c r="G146" s="51"/>
    </row>
    <row r="147" spans="1:7" x14ac:dyDescent="0.45">
      <c r="A147" s="209"/>
      <c r="B147" s="209"/>
      <c r="C147" s="209"/>
      <c r="D147" s="201"/>
      <c r="E147" s="51"/>
      <c r="G147" s="51"/>
    </row>
    <row r="148" spans="1:7" x14ac:dyDescent="0.45">
      <c r="A148" s="209"/>
      <c r="B148" s="209"/>
      <c r="C148" s="209"/>
      <c r="D148" s="201"/>
      <c r="E148" s="51"/>
      <c r="G148" s="51"/>
    </row>
    <row r="149" spans="1:7" x14ac:dyDescent="0.45">
      <c r="A149" s="209"/>
      <c r="B149" s="209"/>
      <c r="C149" s="209"/>
      <c r="D149" s="201"/>
      <c r="E149" s="51"/>
      <c r="G149" s="51"/>
    </row>
    <row r="150" spans="1:7" x14ac:dyDescent="0.45">
      <c r="A150" s="209"/>
      <c r="B150" s="209"/>
      <c r="C150" s="209"/>
      <c r="D150" s="201"/>
      <c r="E150" s="51"/>
      <c r="G150" s="51"/>
    </row>
    <row r="151" spans="1:7" x14ac:dyDescent="0.45">
      <c r="A151" s="209"/>
      <c r="B151" s="209"/>
      <c r="C151" s="209"/>
      <c r="D151" s="201"/>
      <c r="E151" s="51"/>
      <c r="G151" s="51"/>
    </row>
    <row r="152" spans="1:7" x14ac:dyDescent="0.45">
      <c r="A152" s="209"/>
      <c r="B152" s="209"/>
      <c r="C152" s="209"/>
      <c r="D152" s="201"/>
      <c r="E152" s="51"/>
      <c r="G152" s="51"/>
    </row>
    <row r="153" spans="1:7" x14ac:dyDescent="0.45">
      <c r="A153" s="209"/>
      <c r="B153" s="209"/>
      <c r="C153" s="209"/>
      <c r="D153" s="201"/>
      <c r="E153" s="51"/>
      <c r="G153" s="51"/>
    </row>
    <row r="154" spans="1:7" x14ac:dyDescent="0.45">
      <c r="A154" s="209"/>
      <c r="B154" s="209"/>
      <c r="C154" s="209"/>
      <c r="D154" s="201"/>
      <c r="E154" s="51"/>
      <c r="G154" s="51"/>
    </row>
    <row r="155" spans="1:7" x14ac:dyDescent="0.45">
      <c r="A155" s="209"/>
      <c r="B155" s="209"/>
      <c r="C155" s="209"/>
      <c r="D155" s="201"/>
      <c r="E155" s="51"/>
      <c r="G155" s="51"/>
    </row>
    <row r="156" spans="1:7" x14ac:dyDescent="0.45">
      <c r="A156" s="209"/>
      <c r="B156" s="209"/>
      <c r="C156" s="209"/>
      <c r="D156" s="201"/>
      <c r="E156" s="51"/>
      <c r="G156" s="51"/>
    </row>
    <row r="157" spans="1:7" x14ac:dyDescent="0.45">
      <c r="A157" s="209"/>
      <c r="B157" s="209"/>
      <c r="C157" s="209"/>
      <c r="D157" s="201"/>
      <c r="E157" s="51"/>
      <c r="G157" s="51"/>
    </row>
    <row r="158" spans="1:7" x14ac:dyDescent="0.45">
      <c r="A158" s="209"/>
      <c r="B158" s="209"/>
      <c r="C158" s="209"/>
      <c r="D158" s="201"/>
      <c r="E158" s="51"/>
      <c r="G158" s="51"/>
    </row>
    <row r="159" spans="1:7" x14ac:dyDescent="0.45">
      <c r="A159" s="209"/>
      <c r="B159" s="209"/>
      <c r="C159" s="209"/>
      <c r="D159" s="201"/>
      <c r="E159" s="51"/>
      <c r="G159" s="51"/>
    </row>
    <row r="160" spans="1:7" x14ac:dyDescent="0.45">
      <c r="A160" s="209"/>
      <c r="B160" s="209"/>
      <c r="C160" s="209"/>
      <c r="D160" s="201"/>
      <c r="E160" s="51"/>
      <c r="G160" s="51"/>
    </row>
    <row r="161" spans="1:7" x14ac:dyDescent="0.45">
      <c r="A161" s="209"/>
      <c r="B161" s="209"/>
      <c r="C161" s="209"/>
      <c r="D161" s="201"/>
      <c r="E161" s="51"/>
      <c r="G161" s="51"/>
    </row>
    <row r="162" spans="1:7" x14ac:dyDescent="0.45">
      <c r="A162" s="209"/>
      <c r="B162" s="209"/>
      <c r="C162" s="209"/>
      <c r="D162" s="201"/>
      <c r="E162" s="51"/>
      <c r="G162" s="51"/>
    </row>
    <row r="163" spans="1:7" x14ac:dyDescent="0.45">
      <c r="A163" s="209"/>
      <c r="B163" s="209"/>
      <c r="C163" s="209"/>
      <c r="D163" s="201"/>
      <c r="E163" s="51"/>
      <c r="G163" s="51"/>
    </row>
    <row r="164" spans="1:7" x14ac:dyDescent="0.45">
      <c r="A164" s="209"/>
      <c r="B164" s="209"/>
      <c r="C164" s="209"/>
      <c r="D164" s="201"/>
      <c r="E164" s="51"/>
      <c r="G164" s="51"/>
    </row>
    <row r="165" spans="1:7" x14ac:dyDescent="0.45">
      <c r="A165" s="209"/>
      <c r="B165" s="209"/>
      <c r="C165" s="209"/>
      <c r="D165" s="201"/>
      <c r="E165" s="51"/>
      <c r="G165" s="51"/>
    </row>
    <row r="166" spans="1:7" x14ac:dyDescent="0.45">
      <c r="A166" s="209"/>
      <c r="B166" s="209"/>
      <c r="C166" s="209"/>
      <c r="D166" s="201"/>
      <c r="E166" s="51"/>
      <c r="G166" s="51"/>
    </row>
    <row r="167" spans="1:7" x14ac:dyDescent="0.45">
      <c r="A167" s="209"/>
      <c r="B167" s="209"/>
      <c r="C167" s="209"/>
      <c r="D167" s="201"/>
      <c r="E167" s="51"/>
      <c r="G167" s="51"/>
    </row>
    <row r="168" spans="1:7" x14ac:dyDescent="0.45">
      <c r="A168" s="209"/>
      <c r="B168" s="209"/>
      <c r="C168" s="209"/>
      <c r="D168" s="201"/>
      <c r="E168" s="51"/>
      <c r="G168" s="51"/>
    </row>
    <row r="169" spans="1:7" x14ac:dyDescent="0.45">
      <c r="A169" s="209"/>
      <c r="B169" s="209"/>
      <c r="C169" s="209"/>
      <c r="D169" s="201"/>
      <c r="E169" s="51"/>
      <c r="G169" s="51"/>
    </row>
    <row r="170" spans="1:7" x14ac:dyDescent="0.45">
      <c r="A170" s="209"/>
      <c r="B170" s="209"/>
      <c r="C170" s="209"/>
      <c r="D170" s="201"/>
      <c r="E170" s="51"/>
      <c r="G170" s="51"/>
    </row>
    <row r="171" spans="1:7" x14ac:dyDescent="0.45">
      <c r="A171" s="209"/>
      <c r="B171" s="209"/>
      <c r="C171" s="209"/>
      <c r="D171" s="201"/>
      <c r="E171" s="51"/>
      <c r="G171" s="51"/>
    </row>
    <row r="172" spans="1:7" x14ac:dyDescent="0.45">
      <c r="A172" s="209"/>
      <c r="B172" s="209"/>
      <c r="C172" s="209"/>
      <c r="D172" s="201"/>
      <c r="E172" s="51"/>
      <c r="G172" s="51"/>
    </row>
    <row r="173" spans="1:7" x14ac:dyDescent="0.45">
      <c r="A173" s="209"/>
      <c r="B173" s="209"/>
      <c r="C173" s="209"/>
      <c r="D173" s="201"/>
      <c r="E173" s="51"/>
      <c r="G173" s="51"/>
    </row>
    <row r="174" spans="1:7" x14ac:dyDescent="0.45">
      <c r="A174" s="209"/>
      <c r="B174" s="209"/>
      <c r="C174" s="209"/>
      <c r="D174" s="201"/>
      <c r="E174" s="51"/>
      <c r="G174" s="51"/>
    </row>
    <row r="175" spans="1:7" x14ac:dyDescent="0.45">
      <c r="A175" s="209"/>
      <c r="B175" s="209"/>
      <c r="C175" s="209"/>
      <c r="D175" s="201"/>
      <c r="E175" s="51"/>
      <c r="G175" s="51"/>
    </row>
    <row r="176" spans="1:7" x14ac:dyDescent="0.45">
      <c r="A176" s="209"/>
      <c r="B176" s="209"/>
      <c r="C176" s="209"/>
      <c r="D176" s="201"/>
      <c r="E176" s="51"/>
      <c r="G176" s="51"/>
    </row>
    <row r="177" spans="1:7" x14ac:dyDescent="0.45">
      <c r="A177" s="209"/>
      <c r="B177" s="209"/>
      <c r="C177" s="209"/>
      <c r="D177" s="201"/>
      <c r="E177" s="51"/>
      <c r="G177" s="51"/>
    </row>
    <row r="178" spans="1:7" x14ac:dyDescent="0.45">
      <c r="A178" s="209"/>
      <c r="B178" s="209"/>
      <c r="C178" s="209"/>
      <c r="D178" s="201"/>
      <c r="E178" s="51"/>
      <c r="G178" s="51"/>
    </row>
    <row r="179" spans="1:7" x14ac:dyDescent="0.45">
      <c r="A179" s="209"/>
      <c r="B179" s="209"/>
      <c r="C179" s="209"/>
      <c r="D179" s="201"/>
      <c r="E179" s="51"/>
      <c r="G179" s="51"/>
    </row>
    <row r="180" spans="1:7" x14ac:dyDescent="0.45">
      <c r="A180" s="209"/>
      <c r="B180" s="209"/>
      <c r="C180" s="209"/>
      <c r="D180" s="201"/>
      <c r="E180" s="51"/>
      <c r="G180" s="51"/>
    </row>
    <row r="181" spans="1:7" x14ac:dyDescent="0.45">
      <c r="A181" s="209"/>
      <c r="B181" s="209"/>
      <c r="C181" s="209"/>
      <c r="D181" s="201"/>
      <c r="E181" s="51"/>
      <c r="G181" s="51"/>
    </row>
    <row r="182" spans="1:7" x14ac:dyDescent="0.45">
      <c r="A182" s="209"/>
      <c r="B182" s="209"/>
      <c r="C182" s="209"/>
      <c r="D182" s="201"/>
      <c r="E182" s="51"/>
      <c r="G182" s="51"/>
    </row>
    <row r="183" spans="1:7" x14ac:dyDescent="0.45">
      <c r="A183" s="209"/>
      <c r="B183" s="209"/>
      <c r="C183" s="209"/>
      <c r="D183" s="201"/>
      <c r="E183" s="51"/>
      <c r="G183" s="51"/>
    </row>
    <row r="184" spans="1:7" x14ac:dyDescent="0.45">
      <c r="A184" s="209"/>
      <c r="B184" s="209"/>
      <c r="C184" s="209"/>
      <c r="D184" s="201"/>
      <c r="E184" s="51"/>
      <c r="G184" s="51"/>
    </row>
    <row r="185" spans="1:7" x14ac:dyDescent="0.45">
      <c r="A185" s="209"/>
      <c r="B185" s="209"/>
      <c r="C185" s="209"/>
      <c r="D185" s="201"/>
      <c r="E185" s="51"/>
      <c r="G185" s="51"/>
    </row>
    <row r="186" spans="1:7" x14ac:dyDescent="0.45">
      <c r="A186" s="209"/>
      <c r="B186" s="209"/>
      <c r="C186" s="209"/>
      <c r="D186" s="201"/>
      <c r="E186" s="51"/>
      <c r="G186" s="51"/>
    </row>
    <row r="187" spans="1:7" x14ac:dyDescent="0.45">
      <c r="A187" s="209"/>
      <c r="B187" s="209"/>
      <c r="C187" s="209"/>
      <c r="D187" s="201"/>
      <c r="E187" s="51"/>
      <c r="G187" s="51"/>
    </row>
    <row r="188" spans="1:7" x14ac:dyDescent="0.45">
      <c r="A188" s="209"/>
      <c r="B188" s="209"/>
      <c r="C188" s="209"/>
      <c r="D188" s="201"/>
      <c r="E188" s="51"/>
      <c r="G188" s="51"/>
    </row>
    <row r="189" spans="1:7" x14ac:dyDescent="0.45">
      <c r="A189" s="209"/>
      <c r="B189" s="209"/>
      <c r="C189" s="209"/>
      <c r="D189" s="201"/>
      <c r="E189" s="51"/>
      <c r="G189" s="51"/>
    </row>
    <row r="190" spans="1:7" x14ac:dyDescent="0.45">
      <c r="A190" s="209"/>
      <c r="B190" s="209"/>
      <c r="C190" s="209"/>
      <c r="D190" s="201"/>
      <c r="E190" s="51"/>
      <c r="G190" s="51"/>
    </row>
    <row r="191" spans="1:7" x14ac:dyDescent="0.45">
      <c r="A191" s="209"/>
      <c r="B191" s="209"/>
      <c r="C191" s="209"/>
      <c r="D191" s="201"/>
      <c r="E191" s="51"/>
      <c r="G191" s="51"/>
    </row>
    <row r="192" spans="1:7" x14ac:dyDescent="0.45">
      <c r="A192" s="209"/>
      <c r="B192" s="209"/>
      <c r="C192" s="209"/>
      <c r="D192" s="201"/>
      <c r="E192" s="51"/>
      <c r="G192" s="51"/>
    </row>
    <row r="193" spans="1:7" x14ac:dyDescent="0.45">
      <c r="A193" s="209"/>
      <c r="B193" s="209"/>
      <c r="C193" s="209"/>
      <c r="D193" s="201"/>
      <c r="E193" s="51"/>
      <c r="G193" s="51"/>
    </row>
    <row r="194" spans="1:7" x14ac:dyDescent="0.45">
      <c r="A194" s="209"/>
      <c r="B194" s="209"/>
      <c r="C194" s="209"/>
      <c r="D194" s="201"/>
      <c r="E194" s="51"/>
      <c r="G194" s="51"/>
    </row>
    <row r="195" spans="1:7" x14ac:dyDescent="0.45">
      <c r="A195" s="209"/>
      <c r="B195" s="209"/>
      <c r="C195" s="209"/>
      <c r="D195" s="201"/>
      <c r="E195" s="51"/>
      <c r="G195" s="51"/>
    </row>
    <row r="196" spans="1:7" x14ac:dyDescent="0.45">
      <c r="A196" s="209"/>
      <c r="B196" s="209"/>
      <c r="C196" s="209"/>
      <c r="D196" s="201"/>
      <c r="E196" s="51"/>
      <c r="G196" s="51"/>
    </row>
    <row r="197" spans="1:7" x14ac:dyDescent="0.45">
      <c r="A197" s="209"/>
      <c r="B197" s="209"/>
      <c r="C197" s="209"/>
      <c r="D197" s="201"/>
      <c r="E197" s="51"/>
      <c r="G197" s="51"/>
    </row>
    <row r="198" spans="1:7" x14ac:dyDescent="0.45">
      <c r="A198" s="209"/>
      <c r="B198" s="209"/>
      <c r="C198" s="209"/>
      <c r="D198" s="201"/>
      <c r="E198" s="51"/>
      <c r="G198" s="51"/>
    </row>
    <row r="199" spans="1:7" x14ac:dyDescent="0.45">
      <c r="A199" s="209"/>
      <c r="B199" s="209"/>
      <c r="C199" s="209"/>
      <c r="D199" s="201"/>
      <c r="E199" s="51"/>
      <c r="G199" s="51"/>
    </row>
    <row r="200" spans="1:7" x14ac:dyDescent="0.45">
      <c r="A200" s="209"/>
      <c r="B200" s="209"/>
      <c r="C200" s="209"/>
      <c r="D200" s="201"/>
      <c r="E200" s="51"/>
      <c r="G200" s="51"/>
    </row>
    <row r="201" spans="1:7" x14ac:dyDescent="0.45">
      <c r="A201" s="209"/>
      <c r="B201" s="209"/>
      <c r="C201" s="209"/>
      <c r="D201" s="201"/>
      <c r="E201" s="51"/>
      <c r="G201" s="51"/>
    </row>
    <row r="202" spans="1:7" x14ac:dyDescent="0.45">
      <c r="A202" s="209"/>
      <c r="B202" s="209"/>
      <c r="C202" s="209"/>
      <c r="D202" s="201"/>
      <c r="E202" s="51"/>
      <c r="G202" s="51"/>
    </row>
    <row r="203" spans="1:7" x14ac:dyDescent="0.45">
      <c r="A203" s="209"/>
      <c r="B203" s="209"/>
      <c r="C203" s="209"/>
      <c r="D203" s="201"/>
      <c r="E203" s="51"/>
      <c r="G203" s="51"/>
    </row>
    <row r="204" spans="1:7" x14ac:dyDescent="0.45">
      <c r="A204" s="209"/>
      <c r="B204" s="209"/>
      <c r="C204" s="209"/>
      <c r="D204" s="201"/>
      <c r="E204" s="51"/>
      <c r="G204" s="51"/>
    </row>
    <row r="205" spans="1:7" x14ac:dyDescent="0.45">
      <c r="A205" s="209"/>
      <c r="B205" s="209"/>
      <c r="C205" s="209"/>
      <c r="D205" s="201"/>
      <c r="E205" s="51"/>
      <c r="G205" s="51"/>
    </row>
    <row r="206" spans="1:7" x14ac:dyDescent="0.45">
      <c r="A206" s="209"/>
      <c r="B206" s="209"/>
      <c r="C206" s="209"/>
      <c r="D206" s="201"/>
      <c r="E206" s="51"/>
      <c r="G206" s="51"/>
    </row>
    <row r="207" spans="1:7" x14ac:dyDescent="0.45">
      <c r="A207" s="209"/>
      <c r="B207" s="209"/>
      <c r="C207" s="209"/>
      <c r="D207" s="201"/>
      <c r="E207" s="51"/>
      <c r="G207" s="51"/>
    </row>
    <row r="208" spans="1:7" x14ac:dyDescent="0.45">
      <c r="A208" s="209"/>
      <c r="B208" s="209"/>
      <c r="C208" s="209"/>
      <c r="D208" s="201"/>
      <c r="E208" s="51"/>
      <c r="G208" s="51"/>
    </row>
    <row r="209" spans="1:7" x14ac:dyDescent="0.45">
      <c r="A209" s="209"/>
      <c r="B209" s="209"/>
      <c r="C209" s="209"/>
      <c r="D209" s="201"/>
      <c r="E209" s="51"/>
      <c r="G209" s="51"/>
    </row>
    <row r="210" spans="1:7" x14ac:dyDescent="0.45">
      <c r="A210" s="209"/>
      <c r="B210" s="209"/>
      <c r="C210" s="209"/>
      <c r="D210" s="201"/>
      <c r="E210" s="51"/>
      <c r="G210" s="51"/>
    </row>
    <row r="211" spans="1:7" x14ac:dyDescent="0.45">
      <c r="A211" s="209"/>
      <c r="B211" s="209"/>
      <c r="C211" s="209"/>
      <c r="D211" s="201"/>
      <c r="E211" s="51"/>
      <c r="G211" s="51"/>
    </row>
    <row r="212" spans="1:7" x14ac:dyDescent="0.45">
      <c r="A212" s="209"/>
      <c r="B212" s="209"/>
      <c r="C212" s="209"/>
      <c r="D212" s="201"/>
      <c r="E212" s="51"/>
      <c r="G212" s="51"/>
    </row>
    <row r="213" spans="1:7" x14ac:dyDescent="0.45">
      <c r="A213" s="209"/>
      <c r="B213" s="209"/>
      <c r="C213" s="209"/>
      <c r="D213" s="201"/>
      <c r="E213" s="51"/>
      <c r="G213" s="51"/>
    </row>
    <row r="214" spans="1:7" x14ac:dyDescent="0.45">
      <c r="A214" s="209"/>
      <c r="B214" s="209"/>
      <c r="C214" s="209"/>
      <c r="D214" s="201"/>
      <c r="E214" s="51"/>
      <c r="G214" s="51"/>
    </row>
    <row r="215" spans="1:7" x14ac:dyDescent="0.45">
      <c r="A215" s="209"/>
      <c r="B215" s="209"/>
      <c r="C215" s="209"/>
      <c r="D215" s="201"/>
      <c r="E215" s="51"/>
      <c r="G215" s="51"/>
    </row>
    <row r="216" spans="1:7" x14ac:dyDescent="0.45">
      <c r="A216" s="209"/>
      <c r="B216" s="209"/>
      <c r="C216" s="209"/>
      <c r="D216" s="201"/>
      <c r="E216" s="51"/>
      <c r="G216" s="51"/>
    </row>
    <row r="217" spans="1:7" x14ac:dyDescent="0.45">
      <c r="A217" s="209"/>
      <c r="B217" s="209"/>
      <c r="C217" s="209"/>
      <c r="D217" s="201"/>
      <c r="E217" s="51"/>
      <c r="G217" s="51"/>
    </row>
    <row r="218" spans="1:7" x14ac:dyDescent="0.45">
      <c r="A218" s="209"/>
      <c r="B218" s="209"/>
      <c r="C218" s="209"/>
      <c r="D218" s="201"/>
      <c r="E218" s="51"/>
      <c r="G218" s="51"/>
    </row>
    <row r="219" spans="1:7" x14ac:dyDescent="0.45">
      <c r="A219" s="209"/>
      <c r="B219" s="209"/>
      <c r="C219" s="209"/>
      <c r="D219" s="201"/>
      <c r="E219" s="51"/>
      <c r="G219" s="51"/>
    </row>
    <row r="220" spans="1:7" x14ac:dyDescent="0.45">
      <c r="A220" s="209"/>
      <c r="B220" s="209"/>
      <c r="C220" s="209"/>
      <c r="D220" s="201"/>
      <c r="E220" s="51"/>
      <c r="G220" s="51"/>
    </row>
    <row r="221" spans="1:7" x14ac:dyDescent="0.45">
      <c r="A221" s="209"/>
      <c r="B221" s="209"/>
      <c r="C221" s="209"/>
      <c r="D221" s="201"/>
      <c r="E221" s="51"/>
      <c r="G221" s="51"/>
    </row>
    <row r="222" spans="1:7" x14ac:dyDescent="0.45">
      <c r="A222" s="209"/>
      <c r="B222" s="209"/>
      <c r="C222" s="209"/>
      <c r="D222" s="201"/>
      <c r="E222" s="51"/>
      <c r="G222" s="51"/>
    </row>
    <row r="223" spans="1:7" x14ac:dyDescent="0.45">
      <c r="A223" s="209"/>
      <c r="B223" s="209"/>
      <c r="C223" s="209"/>
      <c r="D223" s="201"/>
      <c r="E223" s="51"/>
      <c r="G223" s="51"/>
    </row>
    <row r="224" spans="1:7" x14ac:dyDescent="0.45">
      <c r="A224" s="209"/>
      <c r="B224" s="209"/>
      <c r="C224" s="209"/>
      <c r="D224" s="201"/>
      <c r="E224" s="51"/>
      <c r="G224" s="51"/>
    </row>
    <row r="225" spans="1:7" x14ac:dyDescent="0.45">
      <c r="A225" s="209"/>
      <c r="B225" s="209"/>
      <c r="C225" s="209"/>
      <c r="D225" s="201"/>
      <c r="E225" s="51"/>
      <c r="G225" s="51"/>
    </row>
    <row r="226" spans="1:7" x14ac:dyDescent="0.45">
      <c r="A226" s="209"/>
      <c r="B226" s="209"/>
      <c r="C226" s="209"/>
      <c r="D226" s="201"/>
      <c r="E226" s="51"/>
      <c r="G226" s="51"/>
    </row>
    <row r="227" spans="1:7" x14ac:dyDescent="0.45">
      <c r="A227" s="209"/>
      <c r="B227" s="209"/>
      <c r="C227" s="209"/>
      <c r="D227" s="201"/>
      <c r="E227" s="51"/>
      <c r="G227" s="51"/>
    </row>
    <row r="228" spans="1:7" x14ac:dyDescent="0.45">
      <c r="A228" s="209"/>
      <c r="B228" s="209"/>
      <c r="C228" s="209"/>
      <c r="D228" s="201"/>
      <c r="E228" s="51"/>
      <c r="G228" s="51"/>
    </row>
    <row r="229" spans="1:7" x14ac:dyDescent="0.45">
      <c r="A229" s="209"/>
      <c r="B229" s="209"/>
      <c r="C229" s="209"/>
      <c r="D229" s="201"/>
      <c r="E229" s="51"/>
      <c r="G229" s="51"/>
    </row>
    <row r="230" spans="1:7" x14ac:dyDescent="0.45">
      <c r="A230" s="209"/>
      <c r="B230" s="209"/>
      <c r="C230" s="209"/>
      <c r="D230" s="201"/>
      <c r="E230" s="51"/>
      <c r="G230" s="51"/>
    </row>
    <row r="231" spans="1:7" x14ac:dyDescent="0.45">
      <c r="A231" s="209"/>
      <c r="B231" s="209"/>
      <c r="C231" s="209"/>
      <c r="D231" s="201"/>
      <c r="E231" s="51"/>
      <c r="G231" s="51"/>
    </row>
    <row r="232" spans="1:7" x14ac:dyDescent="0.45">
      <c r="A232" s="209"/>
      <c r="B232" s="209"/>
      <c r="C232" s="209"/>
      <c r="D232" s="201"/>
      <c r="E232" s="51"/>
      <c r="G232" s="51"/>
    </row>
    <row r="233" spans="1:7" x14ac:dyDescent="0.45">
      <c r="A233" s="209"/>
      <c r="B233" s="209"/>
      <c r="C233" s="209"/>
      <c r="D233" s="201"/>
      <c r="E233" s="51"/>
      <c r="G233" s="51"/>
    </row>
    <row r="234" spans="1:7" x14ac:dyDescent="0.45">
      <c r="A234" s="209"/>
      <c r="B234" s="209"/>
      <c r="C234" s="209"/>
      <c r="D234" s="201"/>
      <c r="E234" s="51"/>
      <c r="G234" s="51"/>
    </row>
    <row r="235" spans="1:7" x14ac:dyDescent="0.45">
      <c r="A235" s="209"/>
      <c r="B235" s="209"/>
      <c r="C235" s="209"/>
      <c r="D235" s="201"/>
      <c r="E235" s="51"/>
      <c r="G235" s="51"/>
    </row>
    <row r="236" spans="1:7" x14ac:dyDescent="0.45">
      <c r="A236" s="209"/>
      <c r="B236" s="209"/>
      <c r="C236" s="209"/>
      <c r="D236" s="201"/>
      <c r="E236" s="51"/>
      <c r="G236" s="51"/>
    </row>
    <row r="237" spans="1:7" x14ac:dyDescent="0.45">
      <c r="A237" s="209"/>
      <c r="B237" s="209"/>
      <c r="C237" s="209"/>
      <c r="D237" s="201"/>
      <c r="E237" s="51"/>
      <c r="G237" s="51"/>
    </row>
    <row r="238" spans="1:7" x14ac:dyDescent="0.45">
      <c r="A238" s="209"/>
      <c r="B238" s="209"/>
      <c r="C238" s="209"/>
      <c r="D238" s="201"/>
      <c r="E238" s="51"/>
      <c r="G238" s="51"/>
    </row>
    <row r="239" spans="1:7" x14ac:dyDescent="0.45">
      <c r="A239" s="209"/>
      <c r="B239" s="209"/>
      <c r="C239" s="209"/>
      <c r="D239" s="201"/>
      <c r="E239" s="51"/>
      <c r="G239" s="51"/>
    </row>
    <row r="240" spans="1:7" x14ac:dyDescent="0.45">
      <c r="A240" s="209"/>
      <c r="B240" s="209"/>
      <c r="C240" s="209"/>
      <c r="D240" s="201"/>
      <c r="E240" s="51"/>
      <c r="G240" s="51"/>
    </row>
    <row r="241" spans="1:7" x14ac:dyDescent="0.45">
      <c r="A241" s="209"/>
      <c r="B241" s="209"/>
      <c r="C241" s="209"/>
      <c r="D241" s="201"/>
      <c r="E241" s="51"/>
      <c r="G241" s="51"/>
    </row>
    <row r="242" spans="1:7" x14ac:dyDescent="0.45">
      <c r="A242" s="209"/>
      <c r="B242" s="209"/>
      <c r="C242" s="209"/>
      <c r="D242" s="201"/>
      <c r="E242" s="51"/>
      <c r="G242" s="51"/>
    </row>
    <row r="243" spans="1:7" x14ac:dyDescent="0.45">
      <c r="A243" s="209"/>
      <c r="B243" s="209"/>
      <c r="C243" s="209"/>
      <c r="D243" s="201"/>
      <c r="E243" s="51"/>
      <c r="G243" s="51"/>
    </row>
    <row r="244" spans="1:7" x14ac:dyDescent="0.45">
      <c r="A244" s="209"/>
      <c r="B244" s="209"/>
      <c r="C244" s="209"/>
      <c r="D244" s="201"/>
      <c r="E244" s="51"/>
      <c r="G244" s="51"/>
    </row>
    <row r="245" spans="1:7" x14ac:dyDescent="0.45">
      <c r="A245" s="209"/>
      <c r="B245" s="209"/>
      <c r="C245" s="209"/>
      <c r="D245" s="201"/>
      <c r="E245" s="51"/>
      <c r="G245" s="51"/>
    </row>
    <row r="246" spans="1:7" x14ac:dyDescent="0.45">
      <c r="A246" s="209"/>
      <c r="B246" s="209"/>
      <c r="C246" s="209"/>
      <c r="D246" s="201"/>
      <c r="E246" s="51"/>
      <c r="G246" s="51"/>
    </row>
    <row r="247" spans="1:7" x14ac:dyDescent="0.45">
      <c r="A247" s="209"/>
      <c r="B247" s="209"/>
      <c r="C247" s="209"/>
      <c r="D247" s="201"/>
      <c r="E247" s="51"/>
      <c r="G247" s="51"/>
    </row>
    <row r="248" spans="1:7" x14ac:dyDescent="0.45">
      <c r="A248" s="209"/>
      <c r="B248" s="209"/>
      <c r="C248" s="209"/>
      <c r="D248" s="201"/>
      <c r="E248" s="51"/>
      <c r="G248" s="51"/>
    </row>
    <row r="249" spans="1:7" x14ac:dyDescent="0.45">
      <c r="A249" s="209"/>
      <c r="B249" s="209"/>
      <c r="C249" s="209"/>
      <c r="D249" s="201"/>
      <c r="E249" s="51"/>
      <c r="G249" s="51"/>
    </row>
    <row r="250" spans="1:7" x14ac:dyDescent="0.45">
      <c r="A250" s="209"/>
      <c r="B250" s="209"/>
      <c r="C250" s="209"/>
      <c r="D250" s="201"/>
      <c r="E250" s="51"/>
      <c r="G250" s="51"/>
    </row>
    <row r="251" spans="1:7" x14ac:dyDescent="0.45">
      <c r="A251" s="209"/>
      <c r="B251" s="209"/>
      <c r="C251" s="209"/>
      <c r="D251" s="201"/>
      <c r="E251" s="51"/>
      <c r="G251" s="51"/>
    </row>
    <row r="252" spans="1:7" x14ac:dyDescent="0.45">
      <c r="A252" s="209"/>
      <c r="B252" s="209"/>
      <c r="C252" s="209"/>
      <c r="D252" s="201"/>
      <c r="E252" s="51"/>
      <c r="G252" s="51"/>
    </row>
    <row r="253" spans="1:7" x14ac:dyDescent="0.45">
      <c r="A253" s="209"/>
      <c r="B253" s="209"/>
      <c r="C253" s="209"/>
      <c r="D253" s="201"/>
      <c r="E253" s="51"/>
      <c r="G253" s="51"/>
    </row>
    <row r="254" spans="1:7" x14ac:dyDescent="0.45">
      <c r="A254" s="209"/>
      <c r="B254" s="209"/>
      <c r="C254" s="209"/>
      <c r="D254" s="201"/>
      <c r="E254" s="51"/>
      <c r="G254" s="51"/>
    </row>
    <row r="255" spans="1:7" x14ac:dyDescent="0.45">
      <c r="A255" s="209"/>
      <c r="B255" s="209"/>
      <c r="C255" s="209"/>
      <c r="D255" s="201"/>
      <c r="E255" s="51"/>
      <c r="G255" s="51"/>
    </row>
    <row r="256" spans="1:7" x14ac:dyDescent="0.45">
      <c r="A256" s="209"/>
      <c r="B256" s="209"/>
      <c r="C256" s="209"/>
      <c r="D256" s="201"/>
      <c r="E256" s="51"/>
      <c r="G256" s="51"/>
    </row>
    <row r="257" spans="1:7" x14ac:dyDescent="0.45">
      <c r="A257" s="209"/>
      <c r="B257" s="209"/>
      <c r="C257" s="209"/>
      <c r="D257" s="201"/>
      <c r="E257" s="51"/>
      <c r="G257" s="51"/>
    </row>
    <row r="258" spans="1:7" x14ac:dyDescent="0.45">
      <c r="A258" s="209"/>
      <c r="B258" s="209"/>
      <c r="C258" s="209"/>
      <c r="D258" s="201"/>
      <c r="E258" s="51"/>
      <c r="G258" s="51"/>
    </row>
    <row r="259" spans="1:7" x14ac:dyDescent="0.45">
      <c r="A259" s="209"/>
      <c r="B259" s="209"/>
      <c r="C259" s="209"/>
      <c r="D259" s="201"/>
      <c r="E259" s="51"/>
      <c r="G259" s="51"/>
    </row>
    <row r="260" spans="1:7" x14ac:dyDescent="0.45">
      <c r="A260" s="209"/>
      <c r="B260" s="209"/>
      <c r="C260" s="209"/>
      <c r="D260" s="201"/>
      <c r="E260" s="51"/>
      <c r="G260" s="51"/>
    </row>
    <row r="261" spans="1:7" x14ac:dyDescent="0.45">
      <c r="A261" s="209"/>
      <c r="B261" s="209"/>
      <c r="C261" s="209"/>
      <c r="D261" s="201"/>
      <c r="E261" s="51"/>
      <c r="G261" s="51"/>
    </row>
    <row r="262" spans="1:7" x14ac:dyDescent="0.45">
      <c r="A262" s="209"/>
      <c r="B262" s="209"/>
      <c r="C262" s="209"/>
      <c r="D262" s="201"/>
      <c r="E262" s="51"/>
      <c r="G262" s="51"/>
    </row>
    <row r="263" spans="1:7" x14ac:dyDescent="0.45">
      <c r="A263" s="209"/>
      <c r="B263" s="209"/>
      <c r="C263" s="209"/>
      <c r="D263" s="201"/>
      <c r="E263" s="51"/>
      <c r="G263" s="51"/>
    </row>
    <row r="264" spans="1:7" x14ac:dyDescent="0.45">
      <c r="A264" s="209"/>
      <c r="B264" s="209"/>
      <c r="C264" s="209"/>
      <c r="D264" s="201"/>
      <c r="E264" s="51"/>
      <c r="G264" s="51"/>
    </row>
    <row r="265" spans="1:7" x14ac:dyDescent="0.45">
      <c r="A265" s="209"/>
      <c r="B265" s="209"/>
      <c r="C265" s="209"/>
      <c r="D265" s="201"/>
      <c r="E265" s="51"/>
      <c r="G265" s="51"/>
    </row>
    <row r="266" spans="1:7" x14ac:dyDescent="0.45">
      <c r="A266" s="209"/>
      <c r="B266" s="209"/>
      <c r="C266" s="209"/>
      <c r="D266" s="201"/>
      <c r="E266" s="51"/>
      <c r="G266" s="51"/>
    </row>
    <row r="267" spans="1:7" x14ac:dyDescent="0.45">
      <c r="A267" s="209"/>
      <c r="B267" s="209"/>
      <c r="C267" s="209"/>
      <c r="D267" s="201"/>
      <c r="E267" s="51"/>
      <c r="G267" s="51"/>
    </row>
    <row r="268" spans="1:7" x14ac:dyDescent="0.45">
      <c r="A268" s="209"/>
      <c r="B268" s="209"/>
      <c r="C268" s="209"/>
      <c r="D268" s="201"/>
      <c r="E268" s="51"/>
      <c r="G268" s="51"/>
    </row>
    <row r="269" spans="1:7" x14ac:dyDescent="0.45">
      <c r="A269" s="209"/>
      <c r="B269" s="209"/>
      <c r="C269" s="209"/>
      <c r="D269" s="201"/>
      <c r="E269" s="51"/>
      <c r="G269" s="51"/>
    </row>
    <row r="270" spans="1:7" x14ac:dyDescent="0.45">
      <c r="A270" s="209"/>
      <c r="B270" s="209"/>
      <c r="C270" s="209"/>
      <c r="D270" s="201"/>
      <c r="E270" s="51"/>
      <c r="G270" s="51"/>
    </row>
    <row r="271" spans="1:7" x14ac:dyDescent="0.45">
      <c r="A271" s="209"/>
      <c r="B271" s="209"/>
      <c r="C271" s="209"/>
      <c r="D271" s="201"/>
      <c r="E271" s="51"/>
      <c r="G271" s="51"/>
    </row>
    <row r="272" spans="1:7" x14ac:dyDescent="0.45">
      <c r="A272" s="209"/>
      <c r="B272" s="209"/>
      <c r="C272" s="209"/>
      <c r="D272" s="201"/>
      <c r="E272" s="51"/>
      <c r="G272" s="51"/>
    </row>
    <row r="273" spans="1:7" x14ac:dyDescent="0.45">
      <c r="A273" s="209"/>
      <c r="B273" s="209"/>
      <c r="C273" s="209"/>
      <c r="D273" s="201"/>
      <c r="E273" s="51"/>
      <c r="G273" s="51"/>
    </row>
    <row r="274" spans="1:7" x14ac:dyDescent="0.45">
      <c r="A274" s="209"/>
      <c r="B274" s="209"/>
      <c r="C274" s="209"/>
      <c r="D274" s="201"/>
      <c r="E274" s="51"/>
      <c r="G274" s="51"/>
    </row>
    <row r="275" spans="1:7" x14ac:dyDescent="0.45">
      <c r="A275" s="209"/>
      <c r="B275" s="209"/>
      <c r="C275" s="209"/>
      <c r="D275" s="201"/>
      <c r="E275" s="51"/>
      <c r="G275" s="51"/>
    </row>
    <row r="276" spans="1:7" x14ac:dyDescent="0.45">
      <c r="A276" s="209"/>
      <c r="B276" s="209"/>
      <c r="C276" s="209"/>
      <c r="D276" s="201"/>
      <c r="E276" s="51"/>
      <c r="G276" s="51"/>
    </row>
    <row r="277" spans="1:7" x14ac:dyDescent="0.45">
      <c r="A277" s="209"/>
      <c r="B277" s="209"/>
      <c r="C277" s="209"/>
      <c r="D277" s="201"/>
      <c r="E277" s="51"/>
      <c r="G277" s="51"/>
    </row>
    <row r="278" spans="1:7" x14ac:dyDescent="0.45">
      <c r="A278" s="209"/>
      <c r="B278" s="209"/>
      <c r="C278" s="209"/>
      <c r="D278" s="201"/>
      <c r="E278" s="51"/>
      <c r="G278" s="51"/>
    </row>
    <row r="279" spans="1:7" x14ac:dyDescent="0.45">
      <c r="A279" s="209"/>
      <c r="B279" s="209"/>
      <c r="C279" s="209"/>
      <c r="D279" s="201"/>
      <c r="E279" s="51"/>
      <c r="G279" s="51"/>
    </row>
    <row r="280" spans="1:7" x14ac:dyDescent="0.45">
      <c r="A280" s="209"/>
      <c r="B280" s="209"/>
      <c r="C280" s="209"/>
      <c r="D280" s="201"/>
      <c r="E280" s="51"/>
      <c r="G280" s="51"/>
    </row>
    <row r="281" spans="1:7" x14ac:dyDescent="0.45">
      <c r="A281" s="209"/>
      <c r="B281" s="209"/>
      <c r="C281" s="209"/>
      <c r="D281" s="201"/>
      <c r="E281" s="51"/>
      <c r="G281" s="51"/>
    </row>
    <row r="282" spans="1:7" x14ac:dyDescent="0.45">
      <c r="A282" s="209"/>
      <c r="B282" s="209"/>
      <c r="C282" s="209"/>
      <c r="D282" s="201"/>
      <c r="E282" s="51"/>
      <c r="G282" s="51"/>
    </row>
    <row r="283" spans="1:7" x14ac:dyDescent="0.45">
      <c r="A283" s="209"/>
      <c r="B283" s="209"/>
      <c r="C283" s="209"/>
      <c r="D283" s="201"/>
      <c r="E283" s="51"/>
      <c r="G283" s="51"/>
    </row>
    <row r="284" spans="1:7" x14ac:dyDescent="0.45">
      <c r="A284" s="209"/>
      <c r="B284" s="209"/>
      <c r="C284" s="209"/>
      <c r="D284" s="201"/>
      <c r="E284" s="51"/>
      <c r="G284" s="51"/>
    </row>
    <row r="285" spans="1:7" x14ac:dyDescent="0.45">
      <c r="A285" s="209"/>
      <c r="B285" s="209"/>
      <c r="C285" s="209"/>
      <c r="D285" s="201"/>
      <c r="E285" s="51"/>
      <c r="G285" s="51"/>
    </row>
    <row r="286" spans="1:7" x14ac:dyDescent="0.45">
      <c r="A286" s="209"/>
      <c r="B286" s="209"/>
      <c r="C286" s="209"/>
      <c r="D286" s="201"/>
      <c r="E286" s="51"/>
      <c r="G286" s="51"/>
    </row>
    <row r="287" spans="1:7" x14ac:dyDescent="0.45">
      <c r="A287" s="209"/>
      <c r="B287" s="209"/>
      <c r="C287" s="209"/>
      <c r="D287" s="201"/>
      <c r="E287" s="51"/>
      <c r="G287" s="51"/>
    </row>
    <row r="288" spans="1:7" x14ac:dyDescent="0.45">
      <c r="A288" s="209"/>
      <c r="B288" s="209"/>
      <c r="C288" s="209"/>
      <c r="D288" s="201"/>
      <c r="E288" s="51"/>
      <c r="G288" s="51"/>
    </row>
    <row r="289" spans="1:7" x14ac:dyDescent="0.45">
      <c r="A289" s="209"/>
      <c r="B289" s="209"/>
      <c r="C289" s="209"/>
      <c r="D289" s="201"/>
      <c r="E289" s="51"/>
      <c r="G289" s="51"/>
    </row>
    <row r="290" spans="1:7" x14ac:dyDescent="0.45">
      <c r="A290" s="209"/>
      <c r="B290" s="209"/>
      <c r="C290" s="209"/>
      <c r="D290" s="201"/>
      <c r="E290" s="51"/>
      <c r="G290" s="51"/>
    </row>
    <row r="291" spans="1:7" x14ac:dyDescent="0.45">
      <c r="A291" s="209"/>
      <c r="B291" s="209"/>
      <c r="C291" s="209"/>
      <c r="D291" s="201"/>
      <c r="E291" s="51"/>
      <c r="G291" s="51"/>
    </row>
    <row r="292" spans="1:7" x14ac:dyDescent="0.45">
      <c r="A292" s="209"/>
      <c r="B292" s="209"/>
      <c r="C292" s="209"/>
      <c r="D292" s="201"/>
      <c r="E292" s="51"/>
      <c r="G292" s="51"/>
    </row>
    <row r="293" spans="1:7" x14ac:dyDescent="0.45">
      <c r="A293" s="209"/>
      <c r="B293" s="209"/>
      <c r="C293" s="209"/>
      <c r="D293" s="201"/>
      <c r="E293" s="51"/>
      <c r="G293" s="51"/>
    </row>
    <row r="294" spans="1:7" x14ac:dyDescent="0.45">
      <c r="A294" s="209"/>
      <c r="B294" s="209"/>
      <c r="C294" s="209"/>
      <c r="D294" s="201"/>
      <c r="E294" s="51"/>
      <c r="G294" s="51"/>
    </row>
    <row r="295" spans="1:7" x14ac:dyDescent="0.45">
      <c r="A295" s="209"/>
      <c r="B295" s="209"/>
      <c r="C295" s="209"/>
      <c r="D295" s="201"/>
      <c r="E295" s="51"/>
      <c r="G295" s="51"/>
    </row>
    <row r="296" spans="1:7" x14ac:dyDescent="0.45">
      <c r="A296" s="209"/>
      <c r="B296" s="209"/>
      <c r="C296" s="209"/>
      <c r="D296" s="201"/>
      <c r="E296" s="51"/>
      <c r="G296" s="51"/>
    </row>
    <row r="297" spans="1:7" x14ac:dyDescent="0.45">
      <c r="A297" s="209"/>
      <c r="B297" s="209"/>
      <c r="C297" s="209"/>
      <c r="D297" s="201"/>
      <c r="E297" s="51"/>
      <c r="G297" s="51"/>
    </row>
    <row r="298" spans="1:7" x14ac:dyDescent="0.45">
      <c r="A298" s="209"/>
      <c r="B298" s="209"/>
      <c r="C298" s="209"/>
      <c r="D298" s="201"/>
      <c r="E298" s="51"/>
      <c r="G298" s="51"/>
    </row>
    <row r="299" spans="1:7" x14ac:dyDescent="0.45">
      <c r="A299" s="209"/>
      <c r="B299" s="209"/>
      <c r="C299" s="209"/>
      <c r="D299" s="201"/>
      <c r="E299" s="51"/>
      <c r="G299" s="51"/>
    </row>
    <row r="300" spans="1:7" x14ac:dyDescent="0.45">
      <c r="A300" s="209"/>
      <c r="B300" s="209"/>
      <c r="C300" s="209"/>
      <c r="D300" s="201"/>
      <c r="E300" s="51"/>
      <c r="G300" s="51"/>
    </row>
    <row r="301" spans="1:7" x14ac:dyDescent="0.45">
      <c r="A301" s="209"/>
      <c r="B301" s="209"/>
      <c r="C301" s="209"/>
      <c r="D301" s="201"/>
      <c r="E301" s="51"/>
      <c r="G301" s="51"/>
    </row>
    <row r="302" spans="1:7" x14ac:dyDescent="0.45">
      <c r="A302" s="209"/>
      <c r="B302" s="209"/>
      <c r="C302" s="209"/>
      <c r="D302" s="201"/>
      <c r="E302" s="51"/>
      <c r="G302" s="51"/>
    </row>
    <row r="303" spans="1:7" x14ac:dyDescent="0.45">
      <c r="A303" s="209"/>
      <c r="B303" s="209"/>
      <c r="C303" s="209"/>
      <c r="D303" s="201"/>
      <c r="E303" s="51"/>
      <c r="G303" s="51"/>
    </row>
    <row r="304" spans="1:7" x14ac:dyDescent="0.45">
      <c r="A304" s="209"/>
      <c r="B304" s="209"/>
      <c r="C304" s="209"/>
      <c r="D304" s="201"/>
      <c r="E304" s="51"/>
      <c r="G304" s="51"/>
    </row>
    <row r="305" spans="1:7" x14ac:dyDescent="0.45">
      <c r="A305" s="209"/>
      <c r="B305" s="209"/>
      <c r="C305" s="209"/>
      <c r="D305" s="201"/>
      <c r="E305" s="51"/>
      <c r="G305" s="51"/>
    </row>
    <row r="306" spans="1:7" x14ac:dyDescent="0.45">
      <c r="A306" s="209"/>
      <c r="B306" s="209"/>
      <c r="C306" s="209"/>
      <c r="D306" s="201"/>
      <c r="E306" s="51"/>
      <c r="G306" s="51"/>
    </row>
    <row r="307" spans="1:7" x14ac:dyDescent="0.45">
      <c r="A307" s="209"/>
      <c r="B307" s="209"/>
      <c r="C307" s="209"/>
      <c r="D307" s="201"/>
      <c r="E307" s="51"/>
      <c r="G307" s="51"/>
    </row>
    <row r="308" spans="1:7" x14ac:dyDescent="0.45">
      <c r="A308" s="209"/>
      <c r="B308" s="209"/>
      <c r="C308" s="209"/>
      <c r="D308" s="201"/>
      <c r="E308" s="51"/>
      <c r="G308" s="51"/>
    </row>
    <row r="309" spans="1:7" x14ac:dyDescent="0.45">
      <c r="A309" s="209"/>
      <c r="B309" s="209"/>
      <c r="C309" s="209"/>
      <c r="D309" s="201"/>
      <c r="E309" s="51"/>
      <c r="G309" s="51"/>
    </row>
    <row r="310" spans="1:7" x14ac:dyDescent="0.45">
      <c r="A310" s="209"/>
      <c r="B310" s="209"/>
      <c r="C310" s="209"/>
      <c r="D310" s="201"/>
      <c r="E310" s="51"/>
      <c r="G310" s="51"/>
    </row>
    <row r="311" spans="1:7" x14ac:dyDescent="0.45">
      <c r="A311" s="209"/>
      <c r="B311" s="209"/>
      <c r="C311" s="209"/>
      <c r="D311" s="201"/>
      <c r="E311" s="51"/>
      <c r="G311" s="51"/>
    </row>
    <row r="312" spans="1:7" x14ac:dyDescent="0.45">
      <c r="A312" s="209"/>
      <c r="B312" s="209"/>
      <c r="C312" s="209"/>
      <c r="D312" s="201"/>
      <c r="E312" s="51"/>
      <c r="G312" s="51"/>
    </row>
    <row r="313" spans="1:7" x14ac:dyDescent="0.45">
      <c r="A313" s="209"/>
      <c r="B313" s="209"/>
      <c r="C313" s="209"/>
      <c r="D313" s="201"/>
      <c r="E313" s="51"/>
      <c r="G313" s="51"/>
    </row>
    <row r="314" spans="1:7" x14ac:dyDescent="0.45">
      <c r="A314" s="209"/>
      <c r="B314" s="209"/>
      <c r="C314" s="209"/>
      <c r="D314" s="201"/>
      <c r="E314" s="51"/>
      <c r="G314" s="51"/>
    </row>
    <row r="315" spans="1:7" x14ac:dyDescent="0.45">
      <c r="A315" s="209"/>
      <c r="B315" s="209"/>
      <c r="C315" s="209"/>
      <c r="D315" s="201"/>
      <c r="E315" s="51"/>
      <c r="G315" s="51"/>
    </row>
    <row r="316" spans="1:7" x14ac:dyDescent="0.45">
      <c r="A316" s="209"/>
      <c r="B316" s="209"/>
      <c r="C316" s="209"/>
      <c r="D316" s="201"/>
      <c r="E316" s="51"/>
      <c r="G316" s="51"/>
    </row>
    <row r="317" spans="1:7" x14ac:dyDescent="0.45">
      <c r="A317" s="209"/>
      <c r="B317" s="209"/>
      <c r="C317" s="209"/>
      <c r="D317" s="201"/>
      <c r="E317" s="51"/>
      <c r="G317" s="51"/>
    </row>
    <row r="318" spans="1:7" x14ac:dyDescent="0.45">
      <c r="A318" s="209"/>
      <c r="B318" s="209"/>
      <c r="C318" s="209"/>
      <c r="D318" s="201"/>
      <c r="E318" s="51"/>
      <c r="G318" s="51"/>
    </row>
    <row r="319" spans="1:7" x14ac:dyDescent="0.45">
      <c r="A319" s="209"/>
      <c r="B319" s="209"/>
      <c r="C319" s="209"/>
      <c r="D319" s="201"/>
      <c r="E319" s="51"/>
      <c r="G319" s="51"/>
    </row>
    <row r="320" spans="1:7" x14ac:dyDescent="0.45">
      <c r="A320" s="209"/>
      <c r="B320" s="209"/>
      <c r="C320" s="209"/>
      <c r="D320" s="201"/>
      <c r="E320" s="51"/>
      <c r="G320" s="51"/>
    </row>
    <row r="321" spans="1:7" x14ac:dyDescent="0.45">
      <c r="A321" s="209"/>
      <c r="B321" s="209"/>
      <c r="C321" s="209"/>
      <c r="D321" s="201"/>
      <c r="E321" s="51"/>
      <c r="G321" s="51"/>
    </row>
    <row r="322" spans="1:7" x14ac:dyDescent="0.45">
      <c r="A322" s="209"/>
      <c r="B322" s="209"/>
      <c r="C322" s="209"/>
      <c r="D322" s="201"/>
      <c r="E322" s="51"/>
      <c r="G322" s="51"/>
    </row>
    <row r="323" spans="1:7" x14ac:dyDescent="0.45">
      <c r="A323" s="209"/>
      <c r="B323" s="209"/>
      <c r="C323" s="209"/>
      <c r="D323" s="201"/>
      <c r="E323" s="51"/>
      <c r="G323" s="51"/>
    </row>
    <row r="324" spans="1:7" x14ac:dyDescent="0.45">
      <c r="A324" s="209"/>
      <c r="B324" s="209"/>
      <c r="C324" s="209"/>
      <c r="D324" s="201"/>
      <c r="E324" s="51"/>
      <c r="G324" s="51"/>
    </row>
    <row r="325" spans="1:7" x14ac:dyDescent="0.45">
      <c r="A325" s="209"/>
      <c r="B325" s="209"/>
      <c r="C325" s="209"/>
      <c r="D325" s="201"/>
      <c r="E325" s="51"/>
      <c r="G325" s="51"/>
    </row>
    <row r="326" spans="1:7" x14ac:dyDescent="0.45">
      <c r="A326" s="209"/>
      <c r="B326" s="209"/>
      <c r="C326" s="209"/>
      <c r="D326" s="201"/>
      <c r="E326" s="51"/>
      <c r="G326" s="51"/>
    </row>
    <row r="327" spans="1:7" x14ac:dyDescent="0.45">
      <c r="A327" s="209"/>
      <c r="B327" s="209"/>
      <c r="C327" s="209"/>
      <c r="D327" s="201"/>
      <c r="E327" s="51"/>
      <c r="G327" s="51"/>
    </row>
    <row r="328" spans="1:7" x14ac:dyDescent="0.45">
      <c r="A328" s="209"/>
      <c r="B328" s="209"/>
      <c r="C328" s="209"/>
      <c r="D328" s="201"/>
      <c r="E328" s="51"/>
      <c r="G328" s="51"/>
    </row>
    <row r="329" spans="1:7" x14ac:dyDescent="0.45">
      <c r="A329" s="209"/>
      <c r="B329" s="209"/>
      <c r="C329" s="209"/>
      <c r="D329" s="201"/>
      <c r="E329" s="51"/>
      <c r="G329" s="51"/>
    </row>
    <row r="330" spans="1:7" x14ac:dyDescent="0.45">
      <c r="A330" s="209"/>
      <c r="B330" s="209"/>
      <c r="C330" s="209"/>
      <c r="D330" s="201"/>
      <c r="E330" s="51"/>
      <c r="G330" s="51"/>
    </row>
    <row r="331" spans="1:7" x14ac:dyDescent="0.45">
      <c r="A331" s="209"/>
      <c r="B331" s="209"/>
      <c r="C331" s="209"/>
      <c r="D331" s="201"/>
      <c r="E331" s="51"/>
      <c r="G331" s="51"/>
    </row>
    <row r="332" spans="1:7" x14ac:dyDescent="0.45">
      <c r="A332" s="209"/>
      <c r="B332" s="209"/>
      <c r="C332" s="209"/>
      <c r="D332" s="201"/>
      <c r="E332" s="51"/>
      <c r="G332" s="51"/>
    </row>
    <row r="333" spans="1:7" x14ac:dyDescent="0.45">
      <c r="A333" s="209"/>
      <c r="B333" s="209"/>
      <c r="C333" s="209"/>
      <c r="D333" s="201"/>
      <c r="E333" s="51"/>
      <c r="G333" s="51"/>
    </row>
    <row r="334" spans="1:7" x14ac:dyDescent="0.45">
      <c r="A334" s="209"/>
      <c r="B334" s="209"/>
      <c r="C334" s="209"/>
      <c r="D334" s="201"/>
      <c r="E334" s="51"/>
      <c r="G334" s="51"/>
    </row>
    <row r="335" spans="1:7" x14ac:dyDescent="0.45">
      <c r="A335" s="209"/>
      <c r="B335" s="209"/>
      <c r="C335" s="209"/>
      <c r="D335" s="201"/>
      <c r="E335" s="51"/>
      <c r="G335" s="51"/>
    </row>
    <row r="336" spans="1:7" x14ac:dyDescent="0.45">
      <c r="A336" s="209"/>
      <c r="B336" s="209"/>
      <c r="C336" s="209"/>
      <c r="D336" s="201"/>
      <c r="E336" s="51"/>
      <c r="G336" s="51"/>
    </row>
    <row r="337" spans="1:7" x14ac:dyDescent="0.45">
      <c r="A337" s="209"/>
      <c r="B337" s="209"/>
      <c r="C337" s="209"/>
      <c r="D337" s="201"/>
      <c r="E337" s="51"/>
      <c r="G337" s="51"/>
    </row>
    <row r="338" spans="1:7" x14ac:dyDescent="0.45">
      <c r="A338" s="209"/>
      <c r="B338" s="209"/>
      <c r="C338" s="209"/>
      <c r="D338" s="201"/>
      <c r="E338" s="51"/>
      <c r="G338" s="51"/>
    </row>
    <row r="339" spans="1:7" x14ac:dyDescent="0.45">
      <c r="A339" s="209"/>
      <c r="B339" s="209"/>
      <c r="C339" s="209"/>
      <c r="D339" s="201"/>
      <c r="E339" s="51"/>
      <c r="G339" s="51"/>
    </row>
    <row r="340" spans="1:7" x14ac:dyDescent="0.45">
      <c r="A340" s="209"/>
      <c r="B340" s="209"/>
      <c r="C340" s="209"/>
      <c r="D340" s="201"/>
      <c r="E340" s="51"/>
      <c r="G340" s="51"/>
    </row>
    <row r="341" spans="1:7" x14ac:dyDescent="0.45">
      <c r="A341" s="209"/>
      <c r="B341" s="209"/>
      <c r="C341" s="209"/>
      <c r="D341" s="201"/>
      <c r="E341" s="51"/>
      <c r="G341" s="51"/>
    </row>
    <row r="342" spans="1:7" x14ac:dyDescent="0.45">
      <c r="A342" s="209"/>
      <c r="B342" s="209"/>
      <c r="C342" s="209"/>
      <c r="D342" s="201"/>
      <c r="E342" s="51"/>
      <c r="G342" s="51"/>
    </row>
    <row r="343" spans="1:7" x14ac:dyDescent="0.45">
      <c r="A343" s="209"/>
      <c r="B343" s="209"/>
      <c r="C343" s="209"/>
      <c r="D343" s="201"/>
      <c r="E343" s="51"/>
      <c r="G343" s="51"/>
    </row>
    <row r="344" spans="1:7" x14ac:dyDescent="0.45">
      <c r="A344" s="209"/>
      <c r="B344" s="209"/>
      <c r="C344" s="209"/>
      <c r="D344" s="201"/>
      <c r="E344" s="51"/>
      <c r="G344" s="51"/>
    </row>
    <row r="345" spans="1:7" x14ac:dyDescent="0.45">
      <c r="A345" s="209"/>
      <c r="B345" s="209"/>
      <c r="C345" s="209"/>
      <c r="D345" s="201"/>
      <c r="E345" s="51"/>
      <c r="G345" s="51"/>
    </row>
    <row r="346" spans="1:7" x14ac:dyDescent="0.45">
      <c r="A346" s="209"/>
      <c r="B346" s="209"/>
      <c r="C346" s="209"/>
      <c r="D346" s="201"/>
      <c r="E346" s="51"/>
      <c r="G346" s="51"/>
    </row>
    <row r="347" spans="1:7" x14ac:dyDescent="0.45">
      <c r="A347" s="209"/>
      <c r="B347" s="209"/>
      <c r="C347" s="209"/>
      <c r="D347" s="201"/>
      <c r="E347" s="51"/>
      <c r="G347" s="51"/>
    </row>
    <row r="348" spans="1:7" x14ac:dyDescent="0.45">
      <c r="A348" s="209"/>
      <c r="B348" s="209"/>
      <c r="C348" s="209"/>
      <c r="D348" s="201"/>
      <c r="E348" s="51"/>
      <c r="G348" s="51"/>
    </row>
    <row r="349" spans="1:7" x14ac:dyDescent="0.45">
      <c r="A349" s="209"/>
      <c r="B349" s="209"/>
      <c r="C349" s="209"/>
      <c r="D349" s="201"/>
      <c r="E349" s="51"/>
      <c r="G349" s="51"/>
    </row>
    <row r="350" spans="1:7" x14ac:dyDescent="0.45">
      <c r="A350" s="209"/>
      <c r="B350" s="209"/>
      <c r="C350" s="209"/>
      <c r="D350" s="201"/>
      <c r="E350" s="51"/>
      <c r="G350" s="51"/>
    </row>
    <row r="351" spans="1:7" x14ac:dyDescent="0.45">
      <c r="A351" s="209"/>
      <c r="B351" s="209"/>
      <c r="C351" s="209"/>
      <c r="D351" s="201"/>
      <c r="E351" s="51"/>
      <c r="G351" s="51"/>
    </row>
    <row r="352" spans="1:7" x14ac:dyDescent="0.45">
      <c r="A352" s="209"/>
      <c r="B352" s="209"/>
      <c r="C352" s="209"/>
      <c r="D352" s="201"/>
      <c r="E352" s="51"/>
      <c r="G352" s="51"/>
    </row>
    <row r="353" spans="1:7" x14ac:dyDescent="0.45">
      <c r="A353" s="209"/>
      <c r="B353" s="209"/>
      <c r="C353" s="209"/>
      <c r="D353" s="201"/>
      <c r="E353" s="51"/>
      <c r="G353" s="51"/>
    </row>
    <row r="354" spans="1:7" x14ac:dyDescent="0.45">
      <c r="A354" s="209"/>
      <c r="B354" s="209"/>
      <c r="C354" s="209"/>
      <c r="D354" s="201"/>
      <c r="E354" s="51"/>
      <c r="G354" s="51"/>
    </row>
    <row r="355" spans="1:7" x14ac:dyDescent="0.45">
      <c r="A355" s="209"/>
      <c r="B355" s="209"/>
      <c r="C355" s="209"/>
      <c r="D355" s="201"/>
      <c r="E355" s="51"/>
      <c r="G355" s="51"/>
    </row>
    <row r="356" spans="1:7" x14ac:dyDescent="0.45">
      <c r="A356" s="209"/>
      <c r="B356" s="209"/>
      <c r="C356" s="209"/>
      <c r="D356" s="201"/>
      <c r="E356" s="51"/>
      <c r="G356" s="51"/>
    </row>
    <row r="357" spans="1:7" x14ac:dyDescent="0.45">
      <c r="A357" s="209"/>
      <c r="B357" s="209"/>
      <c r="C357" s="209"/>
      <c r="D357" s="201"/>
      <c r="E357" s="51"/>
      <c r="G357" s="51"/>
    </row>
    <row r="358" spans="1:7" x14ac:dyDescent="0.45">
      <c r="A358" s="209"/>
      <c r="B358" s="209"/>
      <c r="C358" s="209"/>
      <c r="D358" s="201"/>
      <c r="E358" s="51"/>
      <c r="G358" s="51"/>
    </row>
    <row r="359" spans="1:7" x14ac:dyDescent="0.45">
      <c r="A359" s="209"/>
      <c r="B359" s="209"/>
      <c r="C359" s="209"/>
      <c r="D359" s="201"/>
      <c r="E359" s="51"/>
      <c r="G359" s="51"/>
    </row>
    <row r="360" spans="1:7" x14ac:dyDescent="0.45">
      <c r="A360" s="209"/>
      <c r="B360" s="209"/>
      <c r="C360" s="209"/>
      <c r="D360" s="201"/>
      <c r="E360" s="51"/>
      <c r="G360" s="51"/>
    </row>
    <row r="361" spans="1:7" x14ac:dyDescent="0.45">
      <c r="A361" s="209"/>
      <c r="B361" s="209"/>
      <c r="C361" s="209"/>
      <c r="D361" s="201"/>
      <c r="E361" s="51"/>
      <c r="G361" s="51"/>
    </row>
    <row r="362" spans="1:7" x14ac:dyDescent="0.45">
      <c r="A362" s="209"/>
      <c r="B362" s="209"/>
      <c r="C362" s="209"/>
      <c r="D362" s="201"/>
      <c r="E362" s="51"/>
      <c r="G362" s="51"/>
    </row>
    <row r="363" spans="1:7" x14ac:dyDescent="0.45">
      <c r="A363" s="209"/>
      <c r="B363" s="209"/>
      <c r="C363" s="209"/>
      <c r="D363" s="201"/>
      <c r="E363" s="51"/>
      <c r="G363" s="51"/>
    </row>
    <row r="364" spans="1:7" x14ac:dyDescent="0.45">
      <c r="A364" s="209"/>
      <c r="B364" s="209"/>
      <c r="C364" s="209"/>
      <c r="D364" s="201"/>
      <c r="E364" s="51"/>
      <c r="G364" s="51"/>
    </row>
    <row r="365" spans="1:7" x14ac:dyDescent="0.45">
      <c r="A365" s="209"/>
      <c r="B365" s="209"/>
      <c r="C365" s="209"/>
      <c r="D365" s="201"/>
      <c r="E365" s="51"/>
      <c r="G365" s="51"/>
    </row>
    <row r="366" spans="1:7" x14ac:dyDescent="0.45">
      <c r="A366" s="209"/>
      <c r="B366" s="209"/>
      <c r="C366" s="209"/>
      <c r="D366" s="201"/>
      <c r="E366" s="51"/>
      <c r="G366" s="51"/>
    </row>
    <row r="367" spans="1:7" x14ac:dyDescent="0.45">
      <c r="A367" s="209"/>
      <c r="B367" s="209"/>
      <c r="C367" s="209"/>
      <c r="D367" s="201"/>
      <c r="E367" s="51"/>
      <c r="G367" s="51"/>
    </row>
    <row r="368" spans="1:7" x14ac:dyDescent="0.45">
      <c r="A368" s="209"/>
      <c r="B368" s="209"/>
      <c r="C368" s="209"/>
      <c r="D368" s="201"/>
      <c r="E368" s="51"/>
      <c r="G368" s="51"/>
    </row>
    <row r="369" spans="1:7" x14ac:dyDescent="0.45">
      <c r="A369" s="209"/>
      <c r="B369" s="209"/>
      <c r="C369" s="209"/>
      <c r="D369" s="201"/>
      <c r="E369" s="51"/>
      <c r="G369" s="51"/>
    </row>
    <row r="370" spans="1:7" x14ac:dyDescent="0.45">
      <c r="A370" s="209"/>
      <c r="B370" s="209"/>
      <c r="C370" s="209"/>
      <c r="D370" s="201"/>
      <c r="E370" s="51"/>
      <c r="G370" s="51"/>
    </row>
    <row r="371" spans="1:7" x14ac:dyDescent="0.45">
      <c r="A371" s="209"/>
      <c r="B371" s="209"/>
      <c r="C371" s="209"/>
      <c r="D371" s="201"/>
      <c r="E371" s="51"/>
      <c r="G371" s="51"/>
    </row>
    <row r="372" spans="1:7" x14ac:dyDescent="0.45">
      <c r="A372" s="209"/>
      <c r="B372" s="209"/>
      <c r="C372" s="209"/>
      <c r="D372" s="201"/>
      <c r="E372" s="51"/>
      <c r="G372" s="51"/>
    </row>
    <row r="373" spans="1:7" x14ac:dyDescent="0.45">
      <c r="A373" s="209"/>
      <c r="B373" s="209"/>
      <c r="C373" s="209"/>
      <c r="D373" s="201"/>
      <c r="E373" s="51"/>
      <c r="G373" s="51"/>
    </row>
    <row r="374" spans="1:7" x14ac:dyDescent="0.45">
      <c r="A374" s="209"/>
      <c r="B374" s="209"/>
      <c r="C374" s="209"/>
      <c r="D374" s="201"/>
      <c r="E374" s="51"/>
      <c r="G374" s="51"/>
    </row>
    <row r="375" spans="1:7" x14ac:dyDescent="0.45">
      <c r="A375" s="209"/>
      <c r="B375" s="209"/>
      <c r="C375" s="209"/>
      <c r="D375" s="201"/>
      <c r="E375" s="51"/>
      <c r="G375" s="51"/>
    </row>
    <row r="376" spans="1:7" x14ac:dyDescent="0.45">
      <c r="A376" s="209"/>
      <c r="B376" s="209"/>
      <c r="C376" s="209"/>
      <c r="D376" s="201"/>
      <c r="E376" s="51"/>
      <c r="G376" s="51"/>
    </row>
    <row r="377" spans="1:7" x14ac:dyDescent="0.45">
      <c r="A377" s="209"/>
      <c r="B377" s="209"/>
      <c r="C377" s="209"/>
      <c r="D377" s="201"/>
      <c r="E377" s="51"/>
      <c r="G377" s="51"/>
    </row>
    <row r="378" spans="1:7" x14ac:dyDescent="0.45">
      <c r="A378" s="209"/>
      <c r="B378" s="209"/>
      <c r="C378" s="209"/>
      <c r="D378" s="201"/>
      <c r="E378" s="51"/>
      <c r="G378" s="51"/>
    </row>
    <row r="379" spans="1:7" x14ac:dyDescent="0.45">
      <c r="A379" s="209"/>
      <c r="B379" s="209"/>
      <c r="C379" s="209"/>
      <c r="D379" s="201"/>
      <c r="E379" s="51"/>
      <c r="G379" s="51"/>
    </row>
    <row r="380" spans="1:7" x14ac:dyDescent="0.45">
      <c r="A380" s="209"/>
      <c r="B380" s="209"/>
      <c r="C380" s="209"/>
      <c r="D380" s="201"/>
      <c r="E380" s="51"/>
      <c r="G380" s="51"/>
    </row>
    <row r="381" spans="1:7" x14ac:dyDescent="0.45">
      <c r="A381" s="209"/>
      <c r="B381" s="209"/>
      <c r="C381" s="209"/>
      <c r="D381" s="201"/>
      <c r="E381" s="51"/>
      <c r="G381" s="51"/>
    </row>
    <row r="382" spans="1:7" x14ac:dyDescent="0.45">
      <c r="A382" s="209"/>
      <c r="B382" s="209"/>
      <c r="C382" s="209"/>
      <c r="D382" s="201"/>
      <c r="E382" s="51"/>
      <c r="G382" s="51"/>
    </row>
    <row r="383" spans="1:7" x14ac:dyDescent="0.45">
      <c r="A383" s="209"/>
      <c r="B383" s="209"/>
      <c r="C383" s="209"/>
      <c r="D383" s="201"/>
      <c r="E383" s="51"/>
      <c r="G383" s="51"/>
    </row>
    <row r="384" spans="1:7" x14ac:dyDescent="0.45">
      <c r="A384" s="209"/>
      <c r="B384" s="209"/>
      <c r="C384" s="209"/>
      <c r="D384" s="201"/>
      <c r="E384" s="51"/>
      <c r="G384" s="51"/>
    </row>
    <row r="385" spans="1:7" x14ac:dyDescent="0.45">
      <c r="A385" s="209"/>
      <c r="B385" s="209"/>
      <c r="C385" s="209"/>
      <c r="D385" s="201"/>
      <c r="E385" s="51"/>
      <c r="G385" s="51"/>
    </row>
    <row r="386" spans="1:7" x14ac:dyDescent="0.45">
      <c r="A386" s="209"/>
      <c r="B386" s="209"/>
      <c r="C386" s="209"/>
      <c r="D386" s="201"/>
      <c r="E386" s="51"/>
      <c r="G386" s="51"/>
    </row>
    <row r="387" spans="1:7" x14ac:dyDescent="0.45">
      <c r="A387" s="209"/>
      <c r="B387" s="209"/>
      <c r="C387" s="209"/>
      <c r="D387" s="201"/>
      <c r="E387" s="51"/>
      <c r="G387" s="51"/>
    </row>
    <row r="388" spans="1:7" x14ac:dyDescent="0.45">
      <c r="A388" s="209"/>
      <c r="B388" s="209"/>
      <c r="C388" s="209"/>
      <c r="D388" s="201"/>
      <c r="E388" s="51"/>
      <c r="G388" s="51"/>
    </row>
    <row r="389" spans="1:7" x14ac:dyDescent="0.45">
      <c r="A389" s="209"/>
      <c r="B389" s="209"/>
      <c r="C389" s="209"/>
      <c r="D389" s="201"/>
      <c r="E389" s="51"/>
      <c r="G389" s="51"/>
    </row>
    <row r="390" spans="1:7" x14ac:dyDescent="0.45">
      <c r="A390" s="209"/>
      <c r="B390" s="209"/>
      <c r="C390" s="209"/>
      <c r="D390" s="201"/>
      <c r="E390" s="51"/>
      <c r="G390" s="51"/>
    </row>
    <row r="391" spans="1:7" x14ac:dyDescent="0.45">
      <c r="A391" s="209"/>
      <c r="B391" s="209"/>
      <c r="C391" s="209"/>
      <c r="D391" s="201"/>
      <c r="E391" s="51"/>
      <c r="G391" s="51"/>
    </row>
    <row r="392" spans="1:7" x14ac:dyDescent="0.45">
      <c r="A392" s="209"/>
      <c r="B392" s="209"/>
      <c r="C392" s="209"/>
      <c r="D392" s="201"/>
      <c r="E392" s="51"/>
      <c r="G392" s="51"/>
    </row>
    <row r="393" spans="1:7" x14ac:dyDescent="0.45">
      <c r="A393" s="209"/>
      <c r="B393" s="209"/>
      <c r="C393" s="209"/>
      <c r="D393" s="201"/>
      <c r="E393" s="51"/>
      <c r="G393" s="51"/>
    </row>
    <row r="394" spans="1:7" x14ac:dyDescent="0.45">
      <c r="A394" s="209"/>
      <c r="B394" s="209"/>
      <c r="C394" s="209"/>
      <c r="D394" s="201"/>
      <c r="E394" s="51"/>
      <c r="G394" s="51"/>
    </row>
    <row r="395" spans="1:7" x14ac:dyDescent="0.45">
      <c r="A395" s="209"/>
      <c r="B395" s="209"/>
      <c r="C395" s="209"/>
      <c r="D395" s="201"/>
      <c r="E395" s="51"/>
      <c r="G395" s="51"/>
    </row>
    <row r="396" spans="1:7" x14ac:dyDescent="0.45">
      <c r="A396" s="209"/>
      <c r="B396" s="209"/>
      <c r="C396" s="209"/>
      <c r="D396" s="201"/>
      <c r="E396" s="51"/>
      <c r="G396" s="51"/>
    </row>
    <row r="397" spans="1:7" x14ac:dyDescent="0.45">
      <c r="A397" s="209"/>
      <c r="B397" s="209"/>
      <c r="C397" s="209"/>
      <c r="D397" s="201"/>
      <c r="E397" s="51"/>
      <c r="G397" s="51"/>
    </row>
    <row r="398" spans="1:7" x14ac:dyDescent="0.45">
      <c r="A398" s="209"/>
      <c r="B398" s="209"/>
      <c r="C398" s="209"/>
      <c r="D398" s="201"/>
      <c r="E398" s="51"/>
      <c r="G398" s="51"/>
    </row>
    <row r="399" spans="1:7" x14ac:dyDescent="0.45">
      <c r="A399" s="209"/>
      <c r="B399" s="209"/>
      <c r="C399" s="209"/>
      <c r="D399" s="201"/>
      <c r="E399" s="51"/>
      <c r="G399" s="51"/>
    </row>
    <row r="400" spans="1:7" x14ac:dyDescent="0.45">
      <c r="A400" s="209"/>
      <c r="B400" s="209"/>
      <c r="C400" s="209"/>
      <c r="D400" s="201"/>
      <c r="E400" s="51"/>
      <c r="G400" s="51"/>
    </row>
    <row r="401" spans="1:7" x14ac:dyDescent="0.45">
      <c r="A401" s="209"/>
      <c r="B401" s="209"/>
      <c r="C401" s="209"/>
      <c r="D401" s="201"/>
      <c r="E401" s="51"/>
      <c r="G401" s="51"/>
    </row>
    <row r="402" spans="1:7" x14ac:dyDescent="0.45">
      <c r="A402" s="209"/>
      <c r="B402" s="209"/>
      <c r="C402" s="209"/>
      <c r="D402" s="201"/>
      <c r="E402" s="51"/>
      <c r="G402" s="51"/>
    </row>
    <row r="403" spans="1:7" x14ac:dyDescent="0.45">
      <c r="A403" s="209"/>
      <c r="B403" s="209"/>
      <c r="C403" s="209"/>
      <c r="D403" s="201"/>
      <c r="E403" s="51"/>
      <c r="G403" s="51"/>
    </row>
    <row r="404" spans="1:7" x14ac:dyDescent="0.45">
      <c r="A404" s="209"/>
      <c r="B404" s="209"/>
      <c r="C404" s="209"/>
      <c r="D404" s="201"/>
      <c r="E404" s="51"/>
      <c r="G404" s="51"/>
    </row>
    <row r="405" spans="1:7" x14ac:dyDescent="0.45">
      <c r="A405" s="209"/>
      <c r="B405" s="209"/>
      <c r="C405" s="209"/>
      <c r="D405" s="201"/>
      <c r="E405" s="51"/>
      <c r="G405" s="51"/>
    </row>
    <row r="406" spans="1:7" x14ac:dyDescent="0.45">
      <c r="A406" s="209"/>
      <c r="B406" s="209"/>
      <c r="C406" s="209"/>
      <c r="D406" s="201"/>
      <c r="E406" s="51"/>
      <c r="G406" s="51"/>
    </row>
    <row r="407" spans="1:7" x14ac:dyDescent="0.45">
      <c r="A407" s="209"/>
      <c r="B407" s="209"/>
      <c r="C407" s="209"/>
      <c r="D407" s="201"/>
      <c r="E407" s="51"/>
      <c r="G407" s="51"/>
    </row>
    <row r="408" spans="1:7" x14ac:dyDescent="0.45">
      <c r="A408" s="209"/>
      <c r="B408" s="209"/>
      <c r="C408" s="209"/>
      <c r="D408" s="201"/>
      <c r="E408" s="51"/>
      <c r="G408" s="51"/>
    </row>
    <row r="409" spans="1:7" x14ac:dyDescent="0.45">
      <c r="A409" s="209"/>
      <c r="B409" s="209"/>
      <c r="C409" s="209"/>
      <c r="D409" s="201"/>
      <c r="E409" s="51"/>
      <c r="G409" s="51"/>
    </row>
    <row r="410" spans="1:7" x14ac:dyDescent="0.45">
      <c r="A410" s="209"/>
      <c r="B410" s="209"/>
      <c r="C410" s="209"/>
      <c r="D410" s="201"/>
      <c r="E410" s="51"/>
      <c r="G410" s="51"/>
    </row>
    <row r="411" spans="1:7" x14ac:dyDescent="0.45">
      <c r="A411" s="209"/>
      <c r="B411" s="209"/>
      <c r="C411" s="209"/>
      <c r="D411" s="201"/>
      <c r="E411" s="51"/>
      <c r="G411" s="51"/>
    </row>
    <row r="412" spans="1:7" x14ac:dyDescent="0.45">
      <c r="A412" s="209"/>
      <c r="B412" s="209"/>
      <c r="C412" s="209"/>
      <c r="D412" s="201"/>
      <c r="E412" s="51"/>
      <c r="G412" s="51"/>
    </row>
    <row r="413" spans="1:7" x14ac:dyDescent="0.45">
      <c r="A413" s="209"/>
      <c r="B413" s="209"/>
      <c r="C413" s="209"/>
      <c r="D413" s="201"/>
      <c r="E413" s="51"/>
      <c r="G413" s="51"/>
    </row>
    <row r="414" spans="1:7" x14ac:dyDescent="0.45">
      <c r="A414" s="209"/>
      <c r="B414" s="209"/>
      <c r="C414" s="209"/>
      <c r="D414" s="201"/>
      <c r="E414" s="51"/>
      <c r="G414" s="51"/>
    </row>
    <row r="415" spans="1:7" x14ac:dyDescent="0.45">
      <c r="A415" s="209"/>
      <c r="B415" s="209"/>
      <c r="C415" s="209"/>
      <c r="D415" s="201"/>
      <c r="E415" s="51"/>
      <c r="G415" s="51"/>
    </row>
    <row r="416" spans="1:7" x14ac:dyDescent="0.45">
      <c r="A416" s="209"/>
      <c r="B416" s="209"/>
      <c r="C416" s="209"/>
      <c r="D416" s="201"/>
      <c r="E416" s="51"/>
      <c r="G416" s="51"/>
    </row>
    <row r="417" spans="1:7" x14ac:dyDescent="0.45">
      <c r="A417" s="209"/>
      <c r="B417" s="209"/>
      <c r="C417" s="209"/>
      <c r="D417" s="201"/>
      <c r="E417" s="51"/>
      <c r="G417" s="51"/>
    </row>
    <row r="418" spans="1:7" x14ac:dyDescent="0.45">
      <c r="A418" s="209"/>
      <c r="B418" s="209"/>
      <c r="C418" s="209"/>
      <c r="D418" s="201"/>
      <c r="E418" s="51"/>
      <c r="G418" s="51"/>
    </row>
    <row r="419" spans="1:7" x14ac:dyDescent="0.45">
      <c r="A419" s="209"/>
      <c r="B419" s="209"/>
      <c r="C419" s="209"/>
      <c r="D419" s="201"/>
      <c r="E419" s="51"/>
      <c r="G419" s="51"/>
    </row>
    <row r="420" spans="1:7" x14ac:dyDescent="0.45">
      <c r="A420" s="209"/>
      <c r="B420" s="209"/>
      <c r="C420" s="209"/>
      <c r="D420" s="201"/>
      <c r="E420" s="51"/>
      <c r="G420" s="51"/>
    </row>
    <row r="421" spans="1:7" x14ac:dyDescent="0.45">
      <c r="A421" s="209"/>
      <c r="B421" s="209"/>
      <c r="C421" s="209"/>
      <c r="D421" s="201"/>
      <c r="E421" s="51"/>
      <c r="G421" s="51"/>
    </row>
    <row r="422" spans="1:7" x14ac:dyDescent="0.45">
      <c r="A422" s="209"/>
      <c r="B422" s="209"/>
      <c r="C422" s="209"/>
      <c r="D422" s="201"/>
      <c r="E422" s="51"/>
      <c r="G422" s="51"/>
    </row>
    <row r="423" spans="1:7" x14ac:dyDescent="0.45">
      <c r="A423" s="209"/>
      <c r="B423" s="209"/>
      <c r="C423" s="209"/>
      <c r="D423" s="201"/>
      <c r="E423" s="51"/>
      <c r="G423" s="51"/>
    </row>
    <row r="424" spans="1:7" x14ac:dyDescent="0.45">
      <c r="A424" s="209"/>
      <c r="B424" s="209"/>
      <c r="C424" s="209"/>
      <c r="D424" s="201"/>
      <c r="E424" s="51"/>
      <c r="G424" s="51"/>
    </row>
    <row r="425" spans="1:7" x14ac:dyDescent="0.45">
      <c r="A425" s="209"/>
      <c r="B425" s="209"/>
      <c r="C425" s="209"/>
      <c r="D425" s="201"/>
      <c r="E425" s="51"/>
      <c r="G425" s="51"/>
    </row>
    <row r="426" spans="1:7" x14ac:dyDescent="0.45">
      <c r="A426" s="209"/>
      <c r="B426" s="209"/>
      <c r="C426" s="209"/>
      <c r="D426" s="201"/>
      <c r="E426" s="51"/>
      <c r="G426" s="51"/>
    </row>
    <row r="427" spans="1:7" x14ac:dyDescent="0.45">
      <c r="A427" s="209"/>
      <c r="B427" s="209"/>
      <c r="C427" s="209"/>
      <c r="D427" s="201"/>
      <c r="E427" s="51"/>
      <c r="G427" s="51"/>
    </row>
    <row r="428" spans="1:7" x14ac:dyDescent="0.45">
      <c r="A428" s="209"/>
      <c r="B428" s="209"/>
      <c r="C428" s="209"/>
      <c r="D428" s="201"/>
      <c r="E428" s="51"/>
      <c r="G428" s="51"/>
    </row>
    <row r="429" spans="1:7" x14ac:dyDescent="0.45">
      <c r="A429" s="209"/>
      <c r="B429" s="209"/>
      <c r="C429" s="209"/>
      <c r="D429" s="201"/>
      <c r="E429" s="51"/>
      <c r="G429" s="51"/>
    </row>
    <row r="430" spans="1:7" x14ac:dyDescent="0.45">
      <c r="A430" s="209"/>
      <c r="B430" s="209"/>
      <c r="C430" s="209"/>
      <c r="D430" s="201"/>
      <c r="E430" s="51"/>
      <c r="G430" s="51"/>
    </row>
    <row r="431" spans="1:7" x14ac:dyDescent="0.45">
      <c r="A431" s="209"/>
      <c r="B431" s="209"/>
      <c r="C431" s="209"/>
      <c r="D431" s="201"/>
      <c r="E431" s="51"/>
      <c r="G431" s="51"/>
    </row>
    <row r="432" spans="1:7" x14ac:dyDescent="0.45">
      <c r="A432" s="209"/>
      <c r="B432" s="209"/>
      <c r="C432" s="209"/>
      <c r="D432" s="201"/>
      <c r="E432" s="51"/>
      <c r="G432" s="51"/>
    </row>
    <row r="433" spans="1:7" x14ac:dyDescent="0.45">
      <c r="A433" s="209"/>
      <c r="B433" s="209"/>
      <c r="C433" s="209"/>
      <c r="D433" s="201"/>
      <c r="E433" s="51"/>
      <c r="G433" s="51"/>
    </row>
    <row r="434" spans="1:7" x14ac:dyDescent="0.45">
      <c r="A434" s="209"/>
      <c r="B434" s="209"/>
      <c r="C434" s="209"/>
      <c r="D434" s="201"/>
      <c r="E434" s="51"/>
      <c r="G434" s="51"/>
    </row>
    <row r="435" spans="1:7" x14ac:dyDescent="0.45">
      <c r="A435" s="209"/>
      <c r="B435" s="209"/>
      <c r="C435" s="209"/>
      <c r="D435" s="201"/>
      <c r="E435" s="51"/>
      <c r="G435" s="51"/>
    </row>
    <row r="436" spans="1:7" x14ac:dyDescent="0.45">
      <c r="A436" s="209"/>
      <c r="B436" s="209"/>
      <c r="C436" s="209"/>
      <c r="D436" s="201"/>
      <c r="E436" s="51"/>
      <c r="G436" s="51"/>
    </row>
    <row r="437" spans="1:7" x14ac:dyDescent="0.45">
      <c r="A437" s="209"/>
      <c r="B437" s="209"/>
      <c r="C437" s="209"/>
      <c r="D437" s="201"/>
      <c r="E437" s="51"/>
      <c r="G437" s="51"/>
    </row>
    <row r="438" spans="1:7" x14ac:dyDescent="0.45">
      <c r="A438" s="209"/>
      <c r="B438" s="209"/>
      <c r="C438" s="209"/>
      <c r="D438" s="201"/>
      <c r="E438" s="51"/>
      <c r="G438" s="51"/>
    </row>
    <row r="439" spans="1:7" x14ac:dyDescent="0.45">
      <c r="A439" s="209"/>
      <c r="B439" s="209"/>
      <c r="C439" s="209"/>
      <c r="D439" s="201"/>
      <c r="E439" s="51"/>
      <c r="G439" s="51"/>
    </row>
    <row r="440" spans="1:7" x14ac:dyDescent="0.45">
      <c r="A440" s="209"/>
      <c r="B440" s="209"/>
      <c r="C440" s="209"/>
      <c r="D440" s="201"/>
      <c r="E440" s="51"/>
      <c r="G440" s="51"/>
    </row>
    <row r="441" spans="1:7" x14ac:dyDescent="0.45">
      <c r="A441" s="209"/>
      <c r="B441" s="209"/>
      <c r="C441" s="209"/>
      <c r="D441" s="201"/>
      <c r="E441" s="51"/>
      <c r="G441" s="51"/>
    </row>
    <row r="442" spans="1:7" x14ac:dyDescent="0.45">
      <c r="A442" s="209"/>
      <c r="B442" s="209"/>
      <c r="C442" s="209"/>
      <c r="D442" s="201"/>
      <c r="E442" s="51"/>
      <c r="G442" s="51"/>
    </row>
    <row r="443" spans="1:7" x14ac:dyDescent="0.45">
      <c r="A443" s="209"/>
      <c r="B443" s="209"/>
      <c r="C443" s="209"/>
      <c r="D443" s="201"/>
      <c r="E443" s="51"/>
      <c r="G443" s="51"/>
    </row>
    <row r="444" spans="1:7" x14ac:dyDescent="0.45">
      <c r="A444" s="209"/>
      <c r="B444" s="209"/>
      <c r="C444" s="209"/>
      <c r="D444" s="201"/>
      <c r="E444" s="51"/>
      <c r="G444" s="51"/>
    </row>
    <row r="445" spans="1:7" x14ac:dyDescent="0.45">
      <c r="A445" s="209"/>
      <c r="B445" s="209"/>
      <c r="C445" s="209"/>
      <c r="D445" s="201"/>
      <c r="E445" s="51"/>
      <c r="G445" s="51"/>
    </row>
    <row r="446" spans="1:7" x14ac:dyDescent="0.45">
      <c r="A446" s="209"/>
      <c r="B446" s="209"/>
      <c r="C446" s="209"/>
      <c r="D446" s="201"/>
      <c r="E446" s="51"/>
      <c r="G446" s="51"/>
    </row>
    <row r="447" spans="1:7" x14ac:dyDescent="0.45">
      <c r="A447" s="209"/>
      <c r="B447" s="209"/>
      <c r="C447" s="209"/>
      <c r="D447" s="201"/>
      <c r="E447" s="51"/>
      <c r="G447" s="51"/>
    </row>
    <row r="448" spans="1:7" x14ac:dyDescent="0.45">
      <c r="A448" s="209"/>
      <c r="B448" s="209"/>
      <c r="C448" s="209"/>
      <c r="D448" s="201"/>
      <c r="E448" s="51"/>
      <c r="G448" s="51"/>
    </row>
    <row r="449" spans="1:7" x14ac:dyDescent="0.45">
      <c r="A449" s="209"/>
      <c r="B449" s="209"/>
      <c r="C449" s="209"/>
      <c r="D449" s="201"/>
      <c r="E449" s="51"/>
      <c r="G449" s="51"/>
    </row>
    <row r="450" spans="1:7" x14ac:dyDescent="0.45">
      <c r="A450" s="209"/>
      <c r="B450" s="209"/>
      <c r="C450" s="209"/>
      <c r="D450" s="201"/>
      <c r="E450" s="51"/>
      <c r="G450" s="51"/>
    </row>
    <row r="451" spans="1:7" x14ac:dyDescent="0.45">
      <c r="A451" s="209"/>
      <c r="B451" s="209"/>
      <c r="C451" s="209"/>
      <c r="D451" s="201"/>
      <c r="E451" s="51"/>
      <c r="G451" s="51"/>
    </row>
    <row r="452" spans="1:7" x14ac:dyDescent="0.45">
      <c r="A452" s="209"/>
      <c r="B452" s="209"/>
      <c r="C452" s="209"/>
      <c r="D452" s="201"/>
      <c r="E452" s="51"/>
      <c r="G452" s="51"/>
    </row>
    <row r="453" spans="1:7" x14ac:dyDescent="0.45">
      <c r="A453" s="209"/>
      <c r="B453" s="209"/>
      <c r="C453" s="209"/>
      <c r="D453" s="201"/>
      <c r="E453" s="51"/>
      <c r="G453" s="51"/>
    </row>
    <row r="454" spans="1:7" x14ac:dyDescent="0.45">
      <c r="A454" s="209"/>
      <c r="B454" s="209"/>
      <c r="C454" s="209"/>
      <c r="D454" s="201"/>
      <c r="E454" s="51"/>
      <c r="G454" s="51"/>
    </row>
    <row r="455" spans="1:7" x14ac:dyDescent="0.45">
      <c r="A455" s="209"/>
      <c r="B455" s="209"/>
      <c r="C455" s="209"/>
      <c r="D455" s="201"/>
      <c r="E455" s="51"/>
      <c r="G455" s="51"/>
    </row>
    <row r="456" spans="1:7" x14ac:dyDescent="0.45">
      <c r="A456" s="209"/>
      <c r="B456" s="209"/>
      <c r="C456" s="209"/>
      <c r="D456" s="201"/>
      <c r="E456" s="51"/>
      <c r="G456" s="51"/>
    </row>
    <row r="457" spans="1:7" x14ac:dyDescent="0.45">
      <c r="A457" s="209"/>
      <c r="B457" s="209"/>
      <c r="C457" s="209"/>
      <c r="D457" s="201"/>
      <c r="E457" s="51"/>
      <c r="G457" s="51"/>
    </row>
    <row r="458" spans="1:7" x14ac:dyDescent="0.45">
      <c r="A458" s="209"/>
      <c r="B458" s="209"/>
      <c r="C458" s="209"/>
      <c r="D458" s="201"/>
      <c r="E458" s="51"/>
      <c r="G458" s="51"/>
    </row>
    <row r="459" spans="1:7" x14ac:dyDescent="0.45">
      <c r="A459" s="209"/>
      <c r="B459" s="209"/>
      <c r="C459" s="209"/>
      <c r="D459" s="201"/>
      <c r="E459" s="51"/>
      <c r="G459" s="51"/>
    </row>
    <row r="460" spans="1:7" x14ac:dyDescent="0.45">
      <c r="A460" s="209"/>
      <c r="B460" s="209"/>
      <c r="C460" s="209"/>
      <c r="D460" s="201"/>
      <c r="E460" s="51"/>
      <c r="G460" s="51"/>
    </row>
    <row r="461" spans="1:7" x14ac:dyDescent="0.45">
      <c r="A461" s="209"/>
      <c r="B461" s="209"/>
      <c r="C461" s="209"/>
      <c r="D461" s="201"/>
      <c r="E461" s="51"/>
      <c r="G461" s="51"/>
    </row>
    <row r="462" spans="1:7" x14ac:dyDescent="0.45">
      <c r="A462" s="209"/>
      <c r="B462" s="209"/>
      <c r="C462" s="209"/>
      <c r="D462" s="201"/>
      <c r="E462" s="51"/>
      <c r="G462" s="51"/>
    </row>
    <row r="463" spans="1:7" x14ac:dyDescent="0.45">
      <c r="A463" s="209"/>
      <c r="B463" s="209"/>
      <c r="C463" s="209"/>
      <c r="D463" s="201"/>
      <c r="E463" s="51"/>
      <c r="G463" s="51"/>
    </row>
    <row r="464" spans="1:7" x14ac:dyDescent="0.45">
      <c r="A464" s="209"/>
      <c r="B464" s="209"/>
      <c r="C464" s="209"/>
      <c r="D464" s="201"/>
      <c r="E464" s="51"/>
      <c r="G464" s="51"/>
    </row>
    <row r="465" spans="1:7" x14ac:dyDescent="0.45">
      <c r="A465" s="209"/>
      <c r="B465" s="209"/>
      <c r="C465" s="209"/>
      <c r="D465" s="201"/>
      <c r="E465" s="51"/>
      <c r="G465" s="51"/>
    </row>
    <row r="466" spans="1:7" x14ac:dyDescent="0.45">
      <c r="A466" s="209"/>
      <c r="B466" s="209"/>
      <c r="C466" s="209"/>
      <c r="D466" s="201"/>
      <c r="E466" s="51"/>
      <c r="G466" s="51"/>
    </row>
    <row r="467" spans="1:7" x14ac:dyDescent="0.45">
      <c r="A467" s="209"/>
      <c r="B467" s="209"/>
      <c r="C467" s="209"/>
      <c r="D467" s="201"/>
      <c r="E467" s="51"/>
      <c r="G467" s="51"/>
    </row>
    <row r="468" spans="1:7" x14ac:dyDescent="0.45">
      <c r="A468" s="209"/>
      <c r="B468" s="209"/>
      <c r="C468" s="209"/>
      <c r="D468" s="201"/>
      <c r="E468" s="51"/>
      <c r="G468" s="51"/>
    </row>
    <row r="469" spans="1:7" x14ac:dyDescent="0.45">
      <c r="A469" s="209"/>
      <c r="B469" s="209"/>
      <c r="C469" s="209"/>
      <c r="D469" s="201"/>
      <c r="E469" s="51"/>
      <c r="G469" s="51"/>
    </row>
    <row r="470" spans="1:7" x14ac:dyDescent="0.45">
      <c r="A470" s="209"/>
      <c r="B470" s="209"/>
      <c r="C470" s="209"/>
      <c r="D470" s="201"/>
      <c r="E470" s="51"/>
      <c r="G470" s="51"/>
    </row>
    <row r="471" spans="1:7" x14ac:dyDescent="0.45">
      <c r="A471" s="209"/>
      <c r="B471" s="209"/>
      <c r="C471" s="209"/>
      <c r="D471" s="201"/>
      <c r="E471" s="51"/>
      <c r="G471" s="51"/>
    </row>
    <row r="472" spans="1:7" x14ac:dyDescent="0.45">
      <c r="A472" s="209"/>
      <c r="B472" s="209"/>
      <c r="C472" s="209"/>
      <c r="D472" s="201"/>
      <c r="E472" s="51"/>
      <c r="G472" s="51"/>
    </row>
    <row r="473" spans="1:7" x14ac:dyDescent="0.45">
      <c r="A473" s="209"/>
      <c r="B473" s="209"/>
      <c r="C473" s="209"/>
      <c r="D473" s="201"/>
      <c r="E473" s="51"/>
      <c r="G473" s="51"/>
    </row>
    <row r="474" spans="1:7" x14ac:dyDescent="0.45">
      <c r="A474" s="209"/>
      <c r="B474" s="209"/>
      <c r="C474" s="209"/>
      <c r="D474" s="201"/>
      <c r="E474" s="51"/>
      <c r="G474" s="51"/>
    </row>
    <row r="475" spans="1:7" x14ac:dyDescent="0.45">
      <c r="A475" s="209"/>
      <c r="B475" s="209"/>
      <c r="C475" s="209"/>
      <c r="D475" s="201"/>
      <c r="E475" s="51"/>
      <c r="G475" s="51"/>
    </row>
    <row r="476" spans="1:7" x14ac:dyDescent="0.45">
      <c r="A476" s="209"/>
      <c r="B476" s="209"/>
      <c r="C476" s="209"/>
      <c r="D476" s="201"/>
      <c r="E476" s="51"/>
      <c r="G476" s="51"/>
    </row>
    <row r="477" spans="1:7" x14ac:dyDescent="0.45">
      <c r="A477" s="209"/>
      <c r="B477" s="209"/>
      <c r="C477" s="209"/>
      <c r="D477" s="201"/>
      <c r="E477" s="51"/>
      <c r="G477" s="51"/>
    </row>
    <row r="478" spans="1:7" x14ac:dyDescent="0.45">
      <c r="A478" s="209"/>
      <c r="B478" s="209"/>
      <c r="C478" s="209"/>
      <c r="D478" s="201"/>
      <c r="E478" s="51"/>
      <c r="G478" s="51"/>
    </row>
    <row r="479" spans="1:7" x14ac:dyDescent="0.45">
      <c r="A479" s="209"/>
      <c r="B479" s="209"/>
      <c r="C479" s="209"/>
      <c r="D479" s="201"/>
      <c r="E479" s="51"/>
      <c r="G479" s="51"/>
    </row>
    <row r="480" spans="1:7" x14ac:dyDescent="0.45">
      <c r="A480" s="209"/>
      <c r="B480" s="209"/>
      <c r="C480" s="209"/>
      <c r="D480" s="201"/>
      <c r="E480" s="51"/>
      <c r="G480" s="51"/>
    </row>
    <row r="481" spans="1:7" x14ac:dyDescent="0.45">
      <c r="A481" s="209"/>
      <c r="B481" s="209"/>
      <c r="C481" s="209"/>
      <c r="D481" s="201"/>
      <c r="E481" s="51"/>
      <c r="G481" s="51"/>
    </row>
    <row r="482" spans="1:7" x14ac:dyDescent="0.45">
      <c r="A482" s="209"/>
      <c r="B482" s="209"/>
      <c r="C482" s="209"/>
      <c r="D482" s="201"/>
      <c r="E482" s="51"/>
      <c r="G482" s="51"/>
    </row>
    <row r="483" spans="1:7" x14ac:dyDescent="0.45">
      <c r="A483" s="209"/>
      <c r="B483" s="209"/>
      <c r="C483" s="209"/>
      <c r="D483" s="201"/>
      <c r="E483" s="51"/>
      <c r="G483" s="51"/>
    </row>
    <row r="484" spans="1:7" x14ac:dyDescent="0.45">
      <c r="A484" s="209"/>
      <c r="B484" s="209"/>
      <c r="C484" s="209"/>
      <c r="D484" s="201"/>
      <c r="E484" s="51"/>
      <c r="G484" s="51"/>
    </row>
    <row r="485" spans="1:7" x14ac:dyDescent="0.45">
      <c r="A485" s="209"/>
      <c r="B485" s="209"/>
      <c r="C485" s="209"/>
      <c r="D485" s="201"/>
      <c r="E485" s="51"/>
      <c r="G485" s="51"/>
    </row>
    <row r="486" spans="1:7" x14ac:dyDescent="0.45">
      <c r="A486" s="209"/>
      <c r="B486" s="209"/>
      <c r="C486" s="209"/>
      <c r="D486" s="201"/>
      <c r="E486" s="51"/>
      <c r="G486" s="51"/>
    </row>
    <row r="487" spans="1:7" x14ac:dyDescent="0.45">
      <c r="A487" s="209"/>
      <c r="B487" s="209"/>
      <c r="C487" s="209"/>
      <c r="D487" s="201"/>
      <c r="E487" s="51"/>
      <c r="G487" s="51"/>
    </row>
    <row r="488" spans="1:7" x14ac:dyDescent="0.45">
      <c r="A488" s="209"/>
      <c r="B488" s="209"/>
      <c r="C488" s="209"/>
      <c r="D488" s="201"/>
      <c r="E488" s="51"/>
      <c r="G488" s="51"/>
    </row>
    <row r="489" spans="1:7" x14ac:dyDescent="0.45">
      <c r="A489" s="209"/>
      <c r="B489" s="209"/>
      <c r="C489" s="209"/>
      <c r="D489" s="201"/>
      <c r="E489" s="51"/>
      <c r="G489" s="51"/>
    </row>
    <row r="490" spans="1:7" x14ac:dyDescent="0.45">
      <c r="A490" s="209"/>
      <c r="B490" s="209"/>
      <c r="C490" s="209"/>
      <c r="D490" s="201"/>
      <c r="E490" s="51"/>
      <c r="G490" s="51"/>
    </row>
    <row r="491" spans="1:7" x14ac:dyDescent="0.45">
      <c r="A491" s="209"/>
      <c r="B491" s="209"/>
      <c r="C491" s="209"/>
      <c r="D491" s="201"/>
      <c r="E491" s="51"/>
      <c r="G491" s="51"/>
    </row>
    <row r="492" spans="1:7" x14ac:dyDescent="0.45">
      <c r="A492" s="209"/>
      <c r="B492" s="209"/>
      <c r="C492" s="209"/>
      <c r="D492" s="201"/>
      <c r="E492" s="51"/>
      <c r="G492" s="51"/>
    </row>
    <row r="493" spans="1:7" x14ac:dyDescent="0.45">
      <c r="A493" s="209"/>
      <c r="B493" s="209"/>
      <c r="C493" s="209"/>
      <c r="D493" s="201"/>
      <c r="E493" s="51"/>
      <c r="G493" s="51"/>
    </row>
    <row r="494" spans="1:7" x14ac:dyDescent="0.45">
      <c r="A494" s="209"/>
      <c r="B494" s="209"/>
      <c r="C494" s="209"/>
      <c r="D494" s="201"/>
      <c r="E494" s="51"/>
      <c r="G494" s="51"/>
    </row>
    <row r="495" spans="1:7" x14ac:dyDescent="0.45">
      <c r="A495" s="209"/>
      <c r="B495" s="209"/>
      <c r="C495" s="209"/>
      <c r="D495" s="201"/>
      <c r="E495" s="51"/>
      <c r="G495" s="51"/>
    </row>
    <row r="496" spans="1:7" x14ac:dyDescent="0.45">
      <c r="A496" s="209"/>
      <c r="B496" s="209"/>
      <c r="C496" s="209"/>
      <c r="D496" s="201"/>
      <c r="E496" s="51"/>
      <c r="G496" s="51"/>
    </row>
    <row r="497" spans="1:7" x14ac:dyDescent="0.45">
      <c r="A497" s="209"/>
      <c r="B497" s="209"/>
      <c r="C497" s="209"/>
      <c r="D497" s="201"/>
      <c r="E497" s="51"/>
      <c r="G497" s="51"/>
    </row>
    <row r="498" spans="1:7" x14ac:dyDescent="0.45">
      <c r="A498" s="209"/>
      <c r="B498" s="209"/>
      <c r="C498" s="209"/>
      <c r="D498" s="201"/>
      <c r="E498" s="51"/>
      <c r="G498" s="51"/>
    </row>
    <row r="499" spans="1:7" x14ac:dyDescent="0.45">
      <c r="A499" s="209"/>
      <c r="B499" s="209"/>
      <c r="C499" s="209"/>
      <c r="D499" s="201"/>
      <c r="E499" s="51"/>
      <c r="G499" s="51"/>
    </row>
    <row r="500" spans="1:7" x14ac:dyDescent="0.45">
      <c r="A500" s="209"/>
      <c r="B500" s="209"/>
      <c r="C500" s="209"/>
      <c r="D500" s="201"/>
      <c r="E500" s="51"/>
      <c r="G500" s="51"/>
    </row>
    <row r="501" spans="1:7" x14ac:dyDescent="0.45">
      <c r="A501" s="209"/>
      <c r="B501" s="209"/>
      <c r="C501" s="209"/>
      <c r="D501" s="201"/>
      <c r="E501" s="51"/>
      <c r="G501" s="51"/>
    </row>
    <row r="502" spans="1:7" x14ac:dyDescent="0.45">
      <c r="A502" s="209"/>
      <c r="B502" s="209"/>
      <c r="C502" s="209"/>
      <c r="D502" s="201"/>
      <c r="E502" s="51"/>
      <c r="G502" s="51"/>
    </row>
    <row r="503" spans="1:7" x14ac:dyDescent="0.45">
      <c r="A503" s="209"/>
      <c r="B503" s="209"/>
      <c r="C503" s="209"/>
      <c r="D503" s="201"/>
      <c r="E503" s="51"/>
      <c r="G503" s="51"/>
    </row>
    <row r="504" spans="1:7" x14ac:dyDescent="0.45">
      <c r="A504" s="209"/>
      <c r="B504" s="209"/>
      <c r="C504" s="209"/>
      <c r="D504" s="201"/>
      <c r="E504" s="51"/>
      <c r="G504" s="51"/>
    </row>
    <row r="505" spans="1:7" x14ac:dyDescent="0.45">
      <c r="A505" s="209"/>
      <c r="B505" s="209"/>
      <c r="C505" s="209"/>
      <c r="D505" s="201"/>
      <c r="E505" s="51"/>
      <c r="G505" s="51"/>
    </row>
    <row r="506" spans="1:7" x14ac:dyDescent="0.45">
      <c r="A506" s="209"/>
      <c r="B506" s="209"/>
      <c r="C506" s="209"/>
      <c r="D506" s="201"/>
      <c r="E506" s="51"/>
      <c r="G506" s="51"/>
    </row>
    <row r="507" spans="1:7" x14ac:dyDescent="0.45">
      <c r="A507" s="209"/>
      <c r="B507" s="209"/>
      <c r="C507" s="209"/>
      <c r="D507" s="201"/>
      <c r="E507" s="51"/>
      <c r="G507" s="51"/>
    </row>
    <row r="508" spans="1:7" x14ac:dyDescent="0.45">
      <c r="A508" s="209"/>
      <c r="B508" s="209"/>
      <c r="C508" s="209"/>
      <c r="D508" s="201"/>
      <c r="E508" s="51"/>
      <c r="G508" s="51"/>
    </row>
    <row r="509" spans="1:7" x14ac:dyDescent="0.45">
      <c r="A509" s="209"/>
      <c r="B509" s="209"/>
      <c r="C509" s="209"/>
      <c r="D509" s="201"/>
      <c r="E509" s="51"/>
      <c r="G509" s="51"/>
    </row>
    <row r="510" spans="1:7" x14ac:dyDescent="0.45">
      <c r="A510" s="209"/>
      <c r="B510" s="209"/>
      <c r="C510" s="209"/>
      <c r="D510" s="201"/>
      <c r="E510" s="51"/>
      <c r="G510" s="51"/>
    </row>
    <row r="511" spans="1:7" x14ac:dyDescent="0.45">
      <c r="A511" s="209"/>
      <c r="B511" s="209"/>
      <c r="C511" s="209"/>
      <c r="D511" s="201"/>
      <c r="E511" s="51"/>
      <c r="G511" s="51"/>
    </row>
    <row r="512" spans="1:7" x14ac:dyDescent="0.45">
      <c r="A512" s="209"/>
      <c r="B512" s="209"/>
      <c r="C512" s="209"/>
      <c r="D512" s="201"/>
      <c r="E512" s="51"/>
      <c r="G512" s="51"/>
    </row>
    <row r="513" spans="1:7" x14ac:dyDescent="0.45">
      <c r="A513" s="209"/>
      <c r="B513" s="209"/>
      <c r="C513" s="209"/>
      <c r="D513" s="201"/>
      <c r="E513" s="51"/>
      <c r="G513" s="51"/>
    </row>
    <row r="514" spans="1:7" x14ac:dyDescent="0.45">
      <c r="A514" s="209"/>
      <c r="B514" s="209"/>
      <c r="C514" s="209"/>
      <c r="D514" s="201"/>
      <c r="E514" s="51"/>
      <c r="G514" s="51"/>
    </row>
    <row r="515" spans="1:7" x14ac:dyDescent="0.45">
      <c r="A515" s="209"/>
      <c r="B515" s="209"/>
      <c r="C515" s="209"/>
      <c r="D515" s="201"/>
      <c r="E515" s="51"/>
      <c r="G515" s="51"/>
    </row>
    <row r="516" spans="1:7" x14ac:dyDescent="0.45">
      <c r="A516" s="209"/>
      <c r="B516" s="209"/>
      <c r="C516" s="209"/>
      <c r="D516" s="201"/>
      <c r="E516" s="51"/>
      <c r="G516" s="51"/>
    </row>
    <row r="517" spans="1:7" x14ac:dyDescent="0.45">
      <c r="A517" s="209"/>
      <c r="B517" s="209"/>
      <c r="C517" s="209"/>
      <c r="D517" s="201"/>
      <c r="E517" s="51"/>
      <c r="G517" s="51"/>
    </row>
    <row r="518" spans="1:7" x14ac:dyDescent="0.45">
      <c r="A518" s="209"/>
      <c r="B518" s="209"/>
      <c r="C518" s="209"/>
      <c r="D518" s="201"/>
      <c r="E518" s="51"/>
      <c r="G518" s="51"/>
    </row>
    <row r="519" spans="1:7" x14ac:dyDescent="0.45">
      <c r="A519" s="209"/>
      <c r="B519" s="209"/>
      <c r="C519" s="209"/>
      <c r="D519" s="201"/>
      <c r="E519" s="51"/>
      <c r="G519" s="51"/>
    </row>
    <row r="520" spans="1:7" x14ac:dyDescent="0.45">
      <c r="A520" s="209"/>
      <c r="B520" s="209"/>
      <c r="C520" s="209"/>
      <c r="D520" s="201"/>
      <c r="E520" s="51"/>
      <c r="G520" s="51"/>
    </row>
    <row r="521" spans="1:7" x14ac:dyDescent="0.45">
      <c r="A521" s="209"/>
      <c r="B521" s="209"/>
      <c r="C521" s="209"/>
      <c r="D521" s="201"/>
      <c r="E521" s="51"/>
      <c r="G521" s="51"/>
    </row>
    <row r="522" spans="1:7" x14ac:dyDescent="0.45">
      <c r="A522" s="209"/>
      <c r="B522" s="209"/>
      <c r="C522" s="209"/>
      <c r="D522" s="201"/>
      <c r="E522" s="51"/>
      <c r="G522" s="51"/>
    </row>
    <row r="523" spans="1:7" x14ac:dyDescent="0.45">
      <c r="A523" s="209"/>
      <c r="B523" s="209"/>
      <c r="C523" s="209"/>
      <c r="D523" s="201"/>
      <c r="E523" s="51"/>
      <c r="G523" s="51"/>
    </row>
    <row r="524" spans="1:7" x14ac:dyDescent="0.45">
      <c r="A524" s="209"/>
      <c r="B524" s="209"/>
      <c r="C524" s="209"/>
      <c r="D524" s="201"/>
      <c r="E524" s="51"/>
      <c r="G524" s="51"/>
    </row>
    <row r="525" spans="1:7" x14ac:dyDescent="0.45">
      <c r="A525" s="209"/>
      <c r="B525" s="209"/>
      <c r="C525" s="209"/>
      <c r="D525" s="201"/>
      <c r="E525" s="51"/>
      <c r="G525" s="51"/>
    </row>
    <row r="526" spans="1:7" x14ac:dyDescent="0.45">
      <c r="A526" s="209"/>
      <c r="B526" s="209"/>
      <c r="C526" s="209"/>
      <c r="D526" s="201"/>
      <c r="E526" s="51"/>
      <c r="G526" s="51"/>
    </row>
    <row r="527" spans="1:7" x14ac:dyDescent="0.45">
      <c r="A527" s="209"/>
      <c r="B527" s="209"/>
      <c r="C527" s="209"/>
      <c r="D527" s="201"/>
      <c r="E527" s="51"/>
      <c r="G527" s="51"/>
    </row>
    <row r="528" spans="1:7" x14ac:dyDescent="0.45">
      <c r="A528" s="209"/>
      <c r="B528" s="209"/>
      <c r="C528" s="209"/>
      <c r="D528" s="201"/>
      <c r="E528" s="51"/>
      <c r="G528" s="51"/>
    </row>
    <row r="529" spans="1:7" x14ac:dyDescent="0.45">
      <c r="A529" s="209"/>
      <c r="B529" s="209"/>
      <c r="C529" s="209"/>
      <c r="D529" s="201"/>
      <c r="E529" s="51"/>
      <c r="G529" s="51"/>
    </row>
    <row r="530" spans="1:7" x14ac:dyDescent="0.45">
      <c r="A530" s="209"/>
      <c r="B530" s="209"/>
      <c r="C530" s="209"/>
      <c r="D530" s="201"/>
      <c r="E530" s="51"/>
      <c r="G530" s="51"/>
    </row>
    <row r="531" spans="1:7" x14ac:dyDescent="0.45">
      <c r="A531" s="209"/>
      <c r="B531" s="209"/>
      <c r="C531" s="209"/>
      <c r="D531" s="201"/>
      <c r="E531" s="51"/>
      <c r="G531" s="51"/>
    </row>
    <row r="532" spans="1:7" x14ac:dyDescent="0.45">
      <c r="A532" s="209"/>
      <c r="B532" s="209"/>
      <c r="C532" s="209"/>
      <c r="D532" s="201"/>
      <c r="E532" s="51"/>
      <c r="G532" s="51"/>
    </row>
    <row r="533" spans="1:7" x14ac:dyDescent="0.45">
      <c r="A533" s="209"/>
      <c r="B533" s="209"/>
      <c r="C533" s="209"/>
      <c r="D533" s="201"/>
      <c r="E533" s="51"/>
      <c r="G533" s="51"/>
    </row>
    <row r="534" spans="1:7" x14ac:dyDescent="0.45">
      <c r="A534" s="209"/>
      <c r="B534" s="209"/>
      <c r="C534" s="209"/>
      <c r="D534" s="201"/>
      <c r="E534" s="51"/>
      <c r="G534" s="51"/>
    </row>
    <row r="535" spans="1:7" x14ac:dyDescent="0.45">
      <c r="A535" s="209"/>
      <c r="B535" s="209"/>
      <c r="C535" s="209"/>
      <c r="D535" s="201"/>
      <c r="E535" s="51"/>
      <c r="G535" s="51"/>
    </row>
    <row r="536" spans="1:7" x14ac:dyDescent="0.45">
      <c r="A536" s="209"/>
      <c r="B536" s="209"/>
      <c r="C536" s="209"/>
      <c r="D536" s="201"/>
      <c r="E536" s="51"/>
      <c r="G536" s="51"/>
    </row>
    <row r="537" spans="1:7" x14ac:dyDescent="0.45">
      <c r="A537" s="209"/>
      <c r="B537" s="209"/>
      <c r="C537" s="209"/>
      <c r="D537" s="201"/>
      <c r="E537" s="51"/>
      <c r="G537" s="51"/>
    </row>
    <row r="538" spans="1:7" x14ac:dyDescent="0.45">
      <c r="A538" s="209"/>
      <c r="B538" s="209"/>
      <c r="C538" s="209"/>
      <c r="D538" s="201"/>
      <c r="E538" s="51"/>
      <c r="G538" s="51"/>
    </row>
    <row r="539" spans="1:7" x14ac:dyDescent="0.45">
      <c r="A539" s="209"/>
      <c r="B539" s="209"/>
      <c r="C539" s="209"/>
      <c r="D539" s="201"/>
      <c r="E539" s="51"/>
      <c r="G539" s="51"/>
    </row>
    <row r="540" spans="1:7" x14ac:dyDescent="0.45">
      <c r="A540" s="209"/>
      <c r="B540" s="209"/>
      <c r="C540" s="209"/>
      <c r="D540" s="201"/>
      <c r="E540" s="51"/>
      <c r="G540" s="51"/>
    </row>
    <row r="541" spans="1:7" x14ac:dyDescent="0.45">
      <c r="A541" s="209"/>
      <c r="B541" s="209"/>
      <c r="C541" s="209"/>
      <c r="D541" s="201"/>
      <c r="E541" s="51"/>
      <c r="G541" s="51"/>
    </row>
    <row r="542" spans="1:7" x14ac:dyDescent="0.45">
      <c r="A542" s="209"/>
      <c r="B542" s="209"/>
      <c r="C542" s="209"/>
      <c r="D542" s="201"/>
      <c r="E542" s="51"/>
      <c r="G542" s="51"/>
    </row>
    <row r="543" spans="1:7" x14ac:dyDescent="0.45">
      <c r="A543" s="209"/>
      <c r="B543" s="209"/>
      <c r="C543" s="209"/>
      <c r="D543" s="201"/>
      <c r="E543" s="51"/>
      <c r="G543" s="51"/>
    </row>
    <row r="544" spans="1:7" x14ac:dyDescent="0.45">
      <c r="A544" s="209"/>
      <c r="B544" s="209"/>
      <c r="C544" s="209"/>
      <c r="D544" s="201"/>
      <c r="E544" s="51"/>
      <c r="G544" s="51"/>
    </row>
    <row r="545" spans="1:7" x14ac:dyDescent="0.45">
      <c r="A545" s="209"/>
      <c r="B545" s="209"/>
      <c r="C545" s="209"/>
      <c r="D545" s="201"/>
      <c r="E545" s="51"/>
      <c r="G545" s="51"/>
    </row>
    <row r="546" spans="1:7" x14ac:dyDescent="0.45">
      <c r="A546" s="209"/>
      <c r="B546" s="209"/>
      <c r="C546" s="209"/>
      <c r="D546" s="201"/>
      <c r="E546" s="51"/>
      <c r="G546" s="51"/>
    </row>
    <row r="547" spans="1:7" x14ac:dyDescent="0.45">
      <c r="A547" s="209"/>
      <c r="B547" s="209"/>
      <c r="C547" s="209"/>
      <c r="D547" s="201"/>
      <c r="E547" s="51"/>
      <c r="G547" s="51"/>
    </row>
    <row r="548" spans="1:7" x14ac:dyDescent="0.45">
      <c r="A548" s="209"/>
      <c r="B548" s="209"/>
      <c r="C548" s="209"/>
      <c r="D548" s="201"/>
      <c r="E548" s="51"/>
      <c r="G548" s="51"/>
    </row>
    <row r="549" spans="1:7" x14ac:dyDescent="0.45">
      <c r="A549" s="209"/>
      <c r="B549" s="209"/>
      <c r="C549" s="209"/>
      <c r="D549" s="201"/>
      <c r="E549" s="51"/>
      <c r="G549" s="51"/>
    </row>
    <row r="550" spans="1:7" x14ac:dyDescent="0.45">
      <c r="A550" s="209"/>
      <c r="B550" s="209"/>
      <c r="C550" s="209"/>
      <c r="D550" s="201"/>
      <c r="E550" s="51"/>
      <c r="G550" s="51"/>
    </row>
    <row r="551" spans="1:7" x14ac:dyDescent="0.45">
      <c r="A551" s="209"/>
      <c r="B551" s="209"/>
      <c r="C551" s="209"/>
      <c r="D551" s="201"/>
      <c r="E551" s="51"/>
      <c r="G551" s="51"/>
    </row>
    <row r="552" spans="1:7" x14ac:dyDescent="0.45">
      <c r="A552" s="209"/>
      <c r="B552" s="209"/>
      <c r="C552" s="209"/>
      <c r="D552" s="201"/>
      <c r="E552" s="51"/>
      <c r="G552" s="51"/>
    </row>
    <row r="553" spans="1:7" x14ac:dyDescent="0.45">
      <c r="A553" s="209"/>
      <c r="B553" s="209"/>
      <c r="C553" s="209"/>
      <c r="D553" s="201"/>
      <c r="E553" s="51"/>
      <c r="G553" s="51"/>
    </row>
    <row r="554" spans="1:7" x14ac:dyDescent="0.45">
      <c r="A554" s="209"/>
      <c r="B554" s="209"/>
      <c r="C554" s="209"/>
      <c r="D554" s="201"/>
      <c r="E554" s="51"/>
      <c r="G554" s="51"/>
    </row>
    <row r="555" spans="1:7" x14ac:dyDescent="0.45">
      <c r="A555" s="209"/>
      <c r="B555" s="209"/>
      <c r="C555" s="209"/>
      <c r="D555" s="201"/>
      <c r="E555" s="51"/>
      <c r="G555" s="51"/>
    </row>
    <row r="556" spans="1:7" x14ac:dyDescent="0.45">
      <c r="A556" s="209"/>
      <c r="B556" s="209"/>
      <c r="C556" s="209"/>
      <c r="D556" s="201"/>
      <c r="E556" s="51"/>
      <c r="G556" s="51"/>
    </row>
    <row r="557" spans="1:7" x14ac:dyDescent="0.45">
      <c r="A557" s="209"/>
      <c r="B557" s="209"/>
      <c r="C557" s="209"/>
      <c r="D557" s="201"/>
      <c r="E557" s="51"/>
      <c r="G557" s="51"/>
    </row>
    <row r="558" spans="1:7" x14ac:dyDescent="0.45">
      <c r="A558" s="209"/>
      <c r="B558" s="209"/>
      <c r="C558" s="209"/>
      <c r="D558" s="201"/>
      <c r="E558" s="51"/>
      <c r="G558" s="51"/>
    </row>
    <row r="559" spans="1:7" x14ac:dyDescent="0.45">
      <c r="A559" s="209"/>
      <c r="B559" s="209"/>
      <c r="C559" s="209"/>
      <c r="D559" s="201"/>
      <c r="E559" s="51"/>
      <c r="G559" s="51"/>
    </row>
    <row r="560" spans="1:7" x14ac:dyDescent="0.45">
      <c r="A560" s="209"/>
      <c r="B560" s="209"/>
      <c r="C560" s="209"/>
      <c r="D560" s="201"/>
      <c r="E560" s="51"/>
      <c r="G560" s="51"/>
    </row>
    <row r="561" spans="1:7" x14ac:dyDescent="0.45">
      <c r="A561" s="209"/>
      <c r="B561" s="209"/>
      <c r="C561" s="209"/>
      <c r="D561" s="201"/>
      <c r="E561" s="51"/>
      <c r="G561" s="51"/>
    </row>
    <row r="562" spans="1:7" x14ac:dyDescent="0.45">
      <c r="A562" s="209"/>
      <c r="B562" s="209"/>
      <c r="C562" s="209"/>
      <c r="D562" s="201"/>
      <c r="E562" s="51"/>
      <c r="G562" s="51"/>
    </row>
    <row r="563" spans="1:7" x14ac:dyDescent="0.45">
      <c r="A563" s="209"/>
      <c r="B563" s="209"/>
      <c r="C563" s="209"/>
      <c r="D563" s="201"/>
      <c r="E563" s="51"/>
      <c r="G563" s="51"/>
    </row>
    <row r="564" spans="1:7" x14ac:dyDescent="0.45">
      <c r="A564" s="209"/>
      <c r="B564" s="209"/>
      <c r="C564" s="209"/>
      <c r="D564" s="201"/>
      <c r="E564" s="51"/>
      <c r="G564" s="51"/>
    </row>
    <row r="565" spans="1:7" x14ac:dyDescent="0.45">
      <c r="A565" s="209"/>
      <c r="B565" s="209"/>
      <c r="C565" s="209"/>
      <c r="D565" s="201"/>
      <c r="E565" s="51"/>
      <c r="G565" s="51"/>
    </row>
    <row r="566" spans="1:7" x14ac:dyDescent="0.45">
      <c r="A566" s="209"/>
      <c r="B566" s="209"/>
      <c r="C566" s="209"/>
      <c r="D566" s="201"/>
      <c r="E566" s="51"/>
      <c r="G566" s="51"/>
    </row>
    <row r="567" spans="1:7" x14ac:dyDescent="0.45">
      <c r="A567" s="209"/>
      <c r="B567" s="209"/>
      <c r="C567" s="209"/>
      <c r="D567" s="201"/>
      <c r="E567" s="51"/>
      <c r="G567" s="51"/>
    </row>
    <row r="568" spans="1:7" x14ac:dyDescent="0.45">
      <c r="A568" s="209"/>
      <c r="B568" s="209"/>
      <c r="C568" s="209"/>
      <c r="D568" s="201"/>
      <c r="E568" s="51"/>
      <c r="G568" s="51"/>
    </row>
    <row r="569" spans="1:7" x14ac:dyDescent="0.45">
      <c r="A569" s="209"/>
      <c r="B569" s="209"/>
      <c r="C569" s="209"/>
      <c r="D569" s="201"/>
      <c r="E569" s="51"/>
      <c r="G569" s="51"/>
    </row>
    <row r="570" spans="1:7" x14ac:dyDescent="0.45">
      <c r="A570" s="209"/>
      <c r="B570" s="209"/>
      <c r="C570" s="209"/>
      <c r="D570" s="201"/>
      <c r="E570" s="51"/>
      <c r="G570" s="51"/>
    </row>
    <row r="571" spans="1:7" x14ac:dyDescent="0.45">
      <c r="A571" s="209"/>
      <c r="B571" s="209"/>
      <c r="C571" s="209"/>
      <c r="D571" s="201"/>
      <c r="E571" s="51"/>
      <c r="G571" s="51"/>
    </row>
    <row r="572" spans="1:7" x14ac:dyDescent="0.45">
      <c r="A572" s="209"/>
      <c r="B572" s="209"/>
      <c r="C572" s="209"/>
      <c r="D572" s="201"/>
      <c r="E572" s="51"/>
      <c r="G572" s="51"/>
    </row>
    <row r="573" spans="1:7" x14ac:dyDescent="0.45">
      <c r="A573" s="209"/>
      <c r="B573" s="209"/>
      <c r="C573" s="209"/>
      <c r="D573" s="201"/>
      <c r="E573" s="51"/>
      <c r="G573" s="51"/>
    </row>
    <row r="574" spans="1:7" x14ac:dyDescent="0.45">
      <c r="A574" s="209"/>
      <c r="B574" s="209"/>
      <c r="C574" s="209"/>
      <c r="D574" s="201"/>
      <c r="E574" s="51"/>
      <c r="G574" s="51"/>
    </row>
    <row r="575" spans="1:7" x14ac:dyDescent="0.45">
      <c r="A575" s="209"/>
      <c r="B575" s="209"/>
      <c r="C575" s="209"/>
      <c r="D575" s="201"/>
      <c r="E575" s="51"/>
      <c r="G575" s="51"/>
    </row>
    <row r="576" spans="1:7" x14ac:dyDescent="0.45">
      <c r="A576" s="209"/>
      <c r="B576" s="209"/>
      <c r="C576" s="209"/>
      <c r="D576" s="201"/>
      <c r="E576" s="51"/>
      <c r="G576" s="51"/>
    </row>
    <row r="577" spans="1:7" x14ac:dyDescent="0.45">
      <c r="A577" s="209"/>
      <c r="B577" s="209"/>
      <c r="C577" s="209"/>
      <c r="D577" s="201"/>
      <c r="E577" s="51"/>
      <c r="G577" s="51"/>
    </row>
    <row r="578" spans="1:7" x14ac:dyDescent="0.45">
      <c r="A578" s="209"/>
      <c r="B578" s="209"/>
      <c r="C578" s="209"/>
      <c r="D578" s="201"/>
      <c r="E578" s="51"/>
      <c r="G578" s="51"/>
    </row>
    <row r="579" spans="1:7" x14ac:dyDescent="0.45">
      <c r="A579" s="209"/>
      <c r="B579" s="209"/>
      <c r="C579" s="209"/>
      <c r="D579" s="201"/>
      <c r="E579" s="51"/>
      <c r="G579" s="51"/>
    </row>
    <row r="580" spans="1:7" x14ac:dyDescent="0.45">
      <c r="A580" s="209"/>
      <c r="B580" s="209"/>
      <c r="C580" s="209"/>
      <c r="D580" s="201"/>
      <c r="E580" s="51"/>
      <c r="G580" s="51"/>
    </row>
    <row r="581" spans="1:7" x14ac:dyDescent="0.45">
      <c r="A581" s="209"/>
      <c r="B581" s="209"/>
      <c r="C581" s="209"/>
      <c r="D581" s="201"/>
      <c r="E581" s="51"/>
      <c r="G581" s="51"/>
    </row>
    <row r="582" spans="1:7" x14ac:dyDescent="0.45">
      <c r="A582" s="209"/>
      <c r="B582" s="209"/>
      <c r="C582" s="209"/>
      <c r="D582" s="201"/>
      <c r="E582" s="51"/>
      <c r="G582" s="51"/>
    </row>
    <row r="583" spans="1:7" x14ac:dyDescent="0.45">
      <c r="A583" s="209"/>
      <c r="B583" s="209"/>
      <c r="C583" s="209"/>
      <c r="D583" s="201"/>
      <c r="E583" s="51"/>
      <c r="G583" s="51"/>
    </row>
    <row r="584" spans="1:7" x14ac:dyDescent="0.45">
      <c r="A584" s="209"/>
      <c r="B584" s="209"/>
      <c r="C584" s="209"/>
      <c r="D584" s="201"/>
      <c r="E584" s="51"/>
      <c r="G584" s="51"/>
    </row>
    <row r="585" spans="1:7" x14ac:dyDescent="0.45">
      <c r="A585" s="209"/>
      <c r="B585" s="209"/>
      <c r="C585" s="209"/>
      <c r="D585" s="201"/>
      <c r="E585" s="51"/>
      <c r="G585" s="51"/>
    </row>
    <row r="586" spans="1:7" x14ac:dyDescent="0.45">
      <c r="A586" s="209"/>
      <c r="B586" s="209"/>
      <c r="C586" s="209"/>
      <c r="D586" s="201"/>
      <c r="E586" s="51"/>
      <c r="G586" s="51"/>
    </row>
    <row r="587" spans="1:7" x14ac:dyDescent="0.45">
      <c r="A587" s="209"/>
      <c r="B587" s="209"/>
      <c r="C587" s="209"/>
      <c r="D587" s="201"/>
      <c r="E587" s="51"/>
      <c r="G587" s="51"/>
    </row>
    <row r="588" spans="1:7" x14ac:dyDescent="0.45">
      <c r="A588" s="209"/>
      <c r="B588" s="209"/>
      <c r="C588" s="209"/>
      <c r="D588" s="201"/>
      <c r="E588" s="51"/>
      <c r="G588" s="51"/>
    </row>
    <row r="589" spans="1:7" x14ac:dyDescent="0.45">
      <c r="A589" s="209"/>
      <c r="B589" s="209"/>
      <c r="C589" s="209"/>
      <c r="D589" s="201"/>
      <c r="E589" s="51"/>
      <c r="G589" s="51"/>
    </row>
    <row r="590" spans="1:7" x14ac:dyDescent="0.45">
      <c r="A590" s="209"/>
      <c r="B590" s="209"/>
      <c r="C590" s="209"/>
      <c r="D590" s="201"/>
      <c r="E590" s="51"/>
      <c r="G590" s="51"/>
    </row>
    <row r="591" spans="1:7" x14ac:dyDescent="0.45">
      <c r="A591" s="209"/>
      <c r="B591" s="209"/>
      <c r="C591" s="209"/>
      <c r="D591" s="201"/>
      <c r="E591" s="51"/>
      <c r="G591" s="51"/>
    </row>
    <row r="592" spans="1:7" x14ac:dyDescent="0.45">
      <c r="A592" s="209"/>
      <c r="B592" s="209"/>
      <c r="C592" s="209"/>
      <c r="D592" s="201"/>
      <c r="E592" s="51"/>
      <c r="G592" s="51"/>
    </row>
    <row r="593" spans="1:7" x14ac:dyDescent="0.45">
      <c r="A593" s="209"/>
      <c r="B593" s="209"/>
      <c r="C593" s="209"/>
      <c r="D593" s="201"/>
      <c r="E593" s="51"/>
      <c r="G593" s="51"/>
    </row>
    <row r="594" spans="1:7" x14ac:dyDescent="0.45">
      <c r="A594" s="209"/>
      <c r="B594" s="209"/>
      <c r="C594" s="209"/>
      <c r="D594" s="201"/>
      <c r="E594" s="51"/>
      <c r="G594" s="51"/>
    </row>
    <row r="595" spans="1:7" x14ac:dyDescent="0.45">
      <c r="A595" s="209"/>
      <c r="B595" s="209"/>
      <c r="C595" s="209"/>
      <c r="D595" s="201"/>
      <c r="E595" s="51"/>
      <c r="G595" s="51"/>
    </row>
    <row r="596" spans="1:7" x14ac:dyDescent="0.45">
      <c r="A596" s="209"/>
      <c r="B596" s="209"/>
      <c r="C596" s="209"/>
      <c r="D596" s="201"/>
      <c r="E596" s="51"/>
      <c r="G596" s="51"/>
    </row>
    <row r="597" spans="1:7" x14ac:dyDescent="0.45">
      <c r="A597" s="209"/>
      <c r="B597" s="209"/>
      <c r="C597" s="209"/>
      <c r="D597" s="201"/>
      <c r="E597" s="51"/>
      <c r="G597" s="51"/>
    </row>
    <row r="598" spans="1:7" x14ac:dyDescent="0.45">
      <c r="A598" s="209"/>
      <c r="B598" s="209"/>
      <c r="C598" s="209"/>
      <c r="D598" s="201"/>
      <c r="E598" s="51"/>
      <c r="G598" s="51"/>
    </row>
    <row r="599" spans="1:7" x14ac:dyDescent="0.45">
      <c r="A599" s="209"/>
      <c r="B599" s="209"/>
      <c r="C599" s="209"/>
      <c r="D599" s="201"/>
      <c r="E599" s="51"/>
      <c r="G599" s="51"/>
    </row>
    <row r="600" spans="1:7" x14ac:dyDescent="0.45">
      <c r="A600" s="209"/>
      <c r="B600" s="209"/>
      <c r="C600" s="209"/>
      <c r="D600" s="201"/>
      <c r="E600" s="51"/>
      <c r="G600" s="51"/>
    </row>
    <row r="601" spans="1:7" x14ac:dyDescent="0.45">
      <c r="A601" s="209"/>
      <c r="B601" s="209"/>
      <c r="C601" s="209"/>
      <c r="D601" s="201"/>
      <c r="E601" s="51"/>
      <c r="G601" s="51"/>
    </row>
    <row r="602" spans="1:7" x14ac:dyDescent="0.45">
      <c r="A602" s="209"/>
      <c r="B602" s="209"/>
      <c r="C602" s="209"/>
      <c r="D602" s="201"/>
      <c r="E602" s="51"/>
      <c r="G602" s="51"/>
    </row>
    <row r="603" spans="1:7" x14ac:dyDescent="0.45">
      <c r="A603" s="209"/>
      <c r="B603" s="209"/>
      <c r="C603" s="209"/>
      <c r="D603" s="201"/>
      <c r="E603" s="51"/>
      <c r="G603" s="51"/>
    </row>
    <row r="604" spans="1:7" x14ac:dyDescent="0.45">
      <c r="A604" s="209"/>
      <c r="B604" s="209"/>
      <c r="C604" s="209"/>
      <c r="D604" s="201"/>
      <c r="E604" s="51"/>
      <c r="G604" s="51"/>
    </row>
    <row r="605" spans="1:7" x14ac:dyDescent="0.45">
      <c r="A605" s="209"/>
      <c r="B605" s="209"/>
      <c r="C605" s="209"/>
      <c r="D605" s="201"/>
      <c r="E605" s="51"/>
      <c r="G605" s="51"/>
    </row>
    <row r="606" spans="1:7" x14ac:dyDescent="0.45">
      <c r="A606" s="209"/>
      <c r="B606" s="209"/>
      <c r="C606" s="209"/>
      <c r="D606" s="201"/>
      <c r="E606" s="51"/>
      <c r="G606" s="51"/>
    </row>
    <row r="607" spans="1:7" x14ac:dyDescent="0.45">
      <c r="A607" s="209"/>
      <c r="B607" s="209"/>
      <c r="C607" s="209"/>
      <c r="D607" s="201"/>
      <c r="E607" s="51"/>
      <c r="G607" s="51"/>
    </row>
    <row r="608" spans="1:7" x14ac:dyDescent="0.45">
      <c r="A608" s="209"/>
      <c r="B608" s="209"/>
      <c r="C608" s="209"/>
      <c r="D608" s="201"/>
      <c r="E608" s="51"/>
      <c r="G608" s="51"/>
    </row>
    <row r="609" spans="1:7" x14ac:dyDescent="0.45">
      <c r="A609" s="209"/>
      <c r="B609" s="209"/>
      <c r="C609" s="209"/>
      <c r="D609" s="201"/>
      <c r="E609" s="51"/>
      <c r="G609" s="51"/>
    </row>
    <row r="610" spans="1:7" x14ac:dyDescent="0.45">
      <c r="A610" s="209"/>
      <c r="B610" s="209"/>
      <c r="C610" s="209"/>
      <c r="D610" s="201"/>
      <c r="E610" s="51"/>
      <c r="G610" s="51"/>
    </row>
    <row r="611" spans="1:7" x14ac:dyDescent="0.45">
      <c r="A611" s="209"/>
      <c r="B611" s="209"/>
      <c r="C611" s="209"/>
      <c r="D611" s="201"/>
      <c r="E611" s="51"/>
      <c r="G611" s="51"/>
    </row>
    <row r="612" spans="1:7" x14ac:dyDescent="0.45">
      <c r="A612" s="209"/>
      <c r="B612" s="209"/>
      <c r="C612" s="209"/>
      <c r="D612" s="201"/>
      <c r="E612" s="51"/>
      <c r="G612" s="51"/>
    </row>
    <row r="613" spans="1:7" x14ac:dyDescent="0.45">
      <c r="A613" s="209"/>
      <c r="B613" s="209"/>
      <c r="C613" s="209"/>
      <c r="D613" s="201"/>
      <c r="E613" s="51"/>
      <c r="G613" s="51"/>
    </row>
    <row r="614" spans="1:7" x14ac:dyDescent="0.45">
      <c r="A614" s="209"/>
      <c r="B614" s="209"/>
      <c r="C614" s="209"/>
      <c r="D614" s="201"/>
      <c r="E614" s="51"/>
      <c r="G614" s="51"/>
    </row>
    <row r="615" spans="1:7" x14ac:dyDescent="0.45">
      <c r="A615" s="209"/>
      <c r="B615" s="209"/>
      <c r="C615" s="209"/>
      <c r="D615" s="201"/>
      <c r="E615" s="51"/>
      <c r="G615" s="51"/>
    </row>
    <row r="616" spans="1:7" x14ac:dyDescent="0.45">
      <c r="A616" s="209"/>
      <c r="B616" s="209"/>
      <c r="C616" s="209"/>
      <c r="D616" s="201"/>
      <c r="E616" s="51"/>
      <c r="G616" s="51"/>
    </row>
    <row r="617" spans="1:7" x14ac:dyDescent="0.45">
      <c r="A617" s="209"/>
      <c r="B617" s="209"/>
      <c r="C617" s="209"/>
      <c r="D617" s="201"/>
      <c r="E617" s="51"/>
      <c r="G617" s="51"/>
    </row>
    <row r="618" spans="1:7" x14ac:dyDescent="0.45">
      <c r="A618" s="209"/>
      <c r="B618" s="209"/>
      <c r="C618" s="209"/>
      <c r="D618" s="201"/>
      <c r="E618" s="51"/>
      <c r="G618" s="51"/>
    </row>
    <row r="619" spans="1:7" x14ac:dyDescent="0.45">
      <c r="A619" s="209"/>
      <c r="B619" s="209"/>
      <c r="C619" s="209"/>
      <c r="D619" s="201"/>
      <c r="E619" s="51"/>
      <c r="G619" s="51"/>
    </row>
    <row r="620" spans="1:7" x14ac:dyDescent="0.45">
      <c r="A620" s="209"/>
      <c r="B620" s="209"/>
      <c r="C620" s="209"/>
      <c r="D620" s="201"/>
      <c r="E620" s="51"/>
      <c r="G620" s="51"/>
    </row>
    <row r="621" spans="1:7" x14ac:dyDescent="0.45">
      <c r="A621" s="209"/>
      <c r="B621" s="209"/>
      <c r="C621" s="209"/>
      <c r="D621" s="201"/>
      <c r="E621" s="51"/>
      <c r="G621" s="51"/>
    </row>
    <row r="622" spans="1:7" x14ac:dyDescent="0.45">
      <c r="A622" s="209"/>
      <c r="B622" s="209"/>
      <c r="C622" s="209"/>
      <c r="D622" s="201"/>
      <c r="E622" s="51"/>
      <c r="G622" s="51"/>
    </row>
    <row r="623" spans="1:7" x14ac:dyDescent="0.45">
      <c r="A623" s="209"/>
      <c r="B623" s="209"/>
      <c r="C623" s="209"/>
      <c r="D623" s="201"/>
      <c r="E623" s="51"/>
      <c r="G623" s="51"/>
    </row>
    <row r="624" spans="1:7" x14ac:dyDescent="0.45">
      <c r="A624" s="209"/>
      <c r="B624" s="209"/>
      <c r="C624" s="209"/>
      <c r="D624" s="201"/>
      <c r="E624" s="51"/>
      <c r="G624" s="51"/>
    </row>
    <row r="625" spans="1:7" x14ac:dyDescent="0.45">
      <c r="A625" s="209"/>
      <c r="B625" s="209"/>
      <c r="C625" s="209"/>
      <c r="D625" s="201"/>
      <c r="E625" s="51"/>
      <c r="G625" s="51"/>
    </row>
    <row r="626" spans="1:7" x14ac:dyDescent="0.45">
      <c r="A626" s="209"/>
      <c r="B626" s="209"/>
      <c r="C626" s="209"/>
      <c r="D626" s="201"/>
      <c r="E626" s="51"/>
      <c r="G626" s="51"/>
    </row>
    <row r="627" spans="1:7" x14ac:dyDescent="0.45">
      <c r="A627" s="209"/>
      <c r="B627" s="209"/>
      <c r="C627" s="209"/>
      <c r="D627" s="201"/>
      <c r="E627" s="51"/>
      <c r="G627" s="51"/>
    </row>
    <row r="628" spans="1:7" x14ac:dyDescent="0.45">
      <c r="A628" s="209"/>
      <c r="B628" s="209"/>
      <c r="C628" s="209"/>
      <c r="D628" s="201"/>
      <c r="E628" s="51"/>
      <c r="G628" s="51"/>
    </row>
    <row r="629" spans="1:7" x14ac:dyDescent="0.45">
      <c r="A629" s="209"/>
      <c r="B629" s="209"/>
      <c r="C629" s="209"/>
      <c r="D629" s="201"/>
      <c r="E629" s="51"/>
      <c r="G629" s="51"/>
    </row>
    <row r="630" spans="1:7" x14ac:dyDescent="0.45">
      <c r="A630" s="209"/>
      <c r="B630" s="209"/>
      <c r="C630" s="209"/>
      <c r="D630" s="201"/>
      <c r="E630" s="51"/>
      <c r="G630" s="51"/>
    </row>
    <row r="631" spans="1:7" x14ac:dyDescent="0.45">
      <c r="A631" s="209"/>
      <c r="B631" s="209"/>
      <c r="C631" s="209"/>
      <c r="D631" s="201"/>
      <c r="E631" s="51"/>
      <c r="G631" s="51"/>
    </row>
    <row r="632" spans="1:7" x14ac:dyDescent="0.45">
      <c r="A632" s="209"/>
      <c r="B632" s="209"/>
      <c r="C632" s="209"/>
      <c r="D632" s="201"/>
      <c r="E632" s="51"/>
      <c r="G632" s="51"/>
    </row>
    <row r="633" spans="1:7" x14ac:dyDescent="0.45">
      <c r="A633" s="209"/>
      <c r="B633" s="209"/>
      <c r="C633" s="209"/>
      <c r="D633" s="201"/>
      <c r="E633" s="51"/>
      <c r="G633" s="51"/>
    </row>
    <row r="634" spans="1:7" x14ac:dyDescent="0.45">
      <c r="A634" s="209"/>
      <c r="B634" s="209"/>
      <c r="C634" s="209"/>
      <c r="D634" s="201"/>
      <c r="E634" s="51"/>
      <c r="G634" s="51"/>
    </row>
    <row r="635" spans="1:7" x14ac:dyDescent="0.45">
      <c r="A635" s="209"/>
      <c r="B635" s="209"/>
      <c r="C635" s="209"/>
      <c r="D635" s="201"/>
      <c r="E635" s="51"/>
      <c r="G635" s="51"/>
    </row>
    <row r="636" spans="1:7" x14ac:dyDescent="0.45">
      <c r="A636" s="209"/>
      <c r="B636" s="209"/>
      <c r="C636" s="209"/>
      <c r="D636" s="201"/>
      <c r="E636" s="51"/>
      <c r="G636" s="51"/>
    </row>
    <row r="637" spans="1:7" x14ac:dyDescent="0.45">
      <c r="A637" s="209"/>
      <c r="B637" s="209"/>
      <c r="C637" s="209"/>
      <c r="D637" s="201"/>
      <c r="E637" s="51"/>
      <c r="G637" s="51"/>
    </row>
    <row r="638" spans="1:7" x14ac:dyDescent="0.45">
      <c r="A638" s="209"/>
      <c r="B638" s="209"/>
      <c r="C638" s="209"/>
      <c r="D638" s="201"/>
      <c r="E638" s="51"/>
      <c r="G638" s="51"/>
    </row>
    <row r="639" spans="1:7" x14ac:dyDescent="0.45">
      <c r="A639" s="209"/>
      <c r="B639" s="209"/>
      <c r="C639" s="209"/>
      <c r="D639" s="201"/>
      <c r="E639" s="51"/>
      <c r="G639" s="51"/>
    </row>
    <row r="640" spans="1:7" x14ac:dyDescent="0.45">
      <c r="A640" s="209"/>
      <c r="B640" s="209"/>
      <c r="C640" s="209"/>
      <c r="D640" s="201"/>
      <c r="E640" s="51"/>
      <c r="G640" s="51"/>
    </row>
    <row r="641" spans="1:7" x14ac:dyDescent="0.45">
      <c r="A641" s="209"/>
      <c r="B641" s="209"/>
      <c r="C641" s="209"/>
      <c r="D641" s="201"/>
      <c r="E641" s="51"/>
      <c r="G641" s="51"/>
    </row>
    <row r="642" spans="1:7" x14ac:dyDescent="0.45">
      <c r="A642" s="209"/>
      <c r="B642" s="209"/>
      <c r="C642" s="209"/>
      <c r="D642" s="201"/>
      <c r="E642" s="51"/>
      <c r="G642" s="51"/>
    </row>
    <row r="643" spans="1:7" x14ac:dyDescent="0.45">
      <c r="A643" s="209"/>
      <c r="B643" s="209"/>
      <c r="C643" s="209"/>
      <c r="D643" s="201"/>
      <c r="E643" s="51"/>
      <c r="G643" s="51"/>
    </row>
    <row r="644" spans="1:7" x14ac:dyDescent="0.45">
      <c r="A644" s="209"/>
      <c r="B644" s="209"/>
      <c r="C644" s="209"/>
      <c r="D644" s="201"/>
      <c r="E644" s="51"/>
      <c r="G644" s="51"/>
    </row>
    <row r="645" spans="1:7" x14ac:dyDescent="0.45">
      <c r="A645" s="209"/>
      <c r="B645" s="209"/>
      <c r="C645" s="209"/>
      <c r="D645" s="201"/>
      <c r="E645" s="51"/>
      <c r="G645" s="51"/>
    </row>
    <row r="646" spans="1:7" x14ac:dyDescent="0.45">
      <c r="A646" s="209"/>
      <c r="B646" s="209"/>
      <c r="C646" s="209"/>
      <c r="D646" s="201"/>
      <c r="E646" s="51"/>
      <c r="G646" s="51"/>
    </row>
    <row r="647" spans="1:7" x14ac:dyDescent="0.45">
      <c r="A647" s="209"/>
      <c r="B647" s="209"/>
      <c r="C647" s="209"/>
      <c r="D647" s="201"/>
      <c r="E647" s="51"/>
      <c r="G647" s="51"/>
    </row>
    <row r="648" spans="1:7" x14ac:dyDescent="0.45">
      <c r="A648" s="209"/>
      <c r="B648" s="209"/>
      <c r="C648" s="209"/>
      <c r="D648" s="201"/>
      <c r="E648" s="51"/>
      <c r="G648" s="51"/>
    </row>
    <row r="649" spans="1:7" x14ac:dyDescent="0.45">
      <c r="A649" s="209"/>
      <c r="B649" s="209"/>
      <c r="C649" s="209"/>
      <c r="D649" s="201"/>
      <c r="E649" s="51"/>
      <c r="G649" s="51"/>
    </row>
    <row r="650" spans="1:7" x14ac:dyDescent="0.45">
      <c r="A650" s="209"/>
      <c r="B650" s="209"/>
      <c r="C650" s="209"/>
      <c r="D650" s="201"/>
      <c r="E650" s="51"/>
      <c r="G650" s="51"/>
    </row>
    <row r="651" spans="1:7" x14ac:dyDescent="0.45">
      <c r="A651" s="209"/>
      <c r="B651" s="209"/>
      <c r="C651" s="209"/>
      <c r="D651" s="201"/>
      <c r="E651" s="51"/>
      <c r="G651" s="51"/>
    </row>
    <row r="652" spans="1:7" x14ac:dyDescent="0.45">
      <c r="A652" s="209"/>
      <c r="B652" s="209"/>
      <c r="C652" s="209"/>
      <c r="D652" s="201"/>
      <c r="E652" s="51"/>
      <c r="G652" s="51"/>
    </row>
    <row r="653" spans="1:7" x14ac:dyDescent="0.45">
      <c r="A653" s="209"/>
      <c r="B653" s="209"/>
      <c r="C653" s="209"/>
      <c r="D653" s="201"/>
      <c r="E653" s="51"/>
      <c r="G653" s="51"/>
    </row>
    <row r="654" spans="1:7" x14ac:dyDescent="0.45">
      <c r="A654" s="209"/>
      <c r="B654" s="209"/>
      <c r="C654" s="209"/>
      <c r="D654" s="201"/>
      <c r="E654" s="51"/>
      <c r="G654" s="51"/>
    </row>
    <row r="655" spans="1:7" x14ac:dyDescent="0.45">
      <c r="A655" s="209"/>
      <c r="B655" s="209"/>
      <c r="C655" s="209"/>
      <c r="D655" s="201"/>
      <c r="E655" s="51"/>
      <c r="G655" s="51"/>
    </row>
    <row r="656" spans="1:7" x14ac:dyDescent="0.45">
      <c r="A656" s="209"/>
      <c r="B656" s="209"/>
      <c r="C656" s="209"/>
      <c r="D656" s="201"/>
      <c r="E656" s="51"/>
      <c r="G656" s="51"/>
    </row>
    <row r="657" spans="1:7" x14ac:dyDescent="0.45">
      <c r="A657" s="209"/>
      <c r="B657" s="209"/>
      <c r="C657" s="209"/>
      <c r="D657" s="201"/>
      <c r="E657" s="51"/>
      <c r="G657" s="51"/>
    </row>
    <row r="658" spans="1:7" x14ac:dyDescent="0.45">
      <c r="A658" s="209"/>
      <c r="B658" s="209"/>
      <c r="C658" s="209"/>
      <c r="D658" s="201"/>
      <c r="E658" s="51"/>
      <c r="G658" s="51"/>
    </row>
    <row r="659" spans="1:7" x14ac:dyDescent="0.45">
      <c r="A659" s="209"/>
      <c r="B659" s="209"/>
      <c r="C659" s="209"/>
      <c r="D659" s="201"/>
      <c r="E659" s="51"/>
      <c r="G659" s="51"/>
    </row>
    <row r="660" spans="1:7" x14ac:dyDescent="0.45">
      <c r="A660" s="209"/>
      <c r="B660" s="209"/>
      <c r="C660" s="209"/>
      <c r="D660" s="201"/>
      <c r="E660" s="51"/>
      <c r="G660" s="51"/>
    </row>
    <row r="661" spans="1:7" x14ac:dyDescent="0.45">
      <c r="A661" s="209"/>
      <c r="B661" s="209"/>
      <c r="C661" s="209"/>
      <c r="D661" s="201"/>
      <c r="E661" s="51"/>
      <c r="G661" s="51"/>
    </row>
    <row r="662" spans="1:7" x14ac:dyDescent="0.45">
      <c r="A662" s="209"/>
      <c r="B662" s="209"/>
      <c r="C662" s="209"/>
      <c r="D662" s="201"/>
      <c r="E662" s="51"/>
      <c r="G662" s="51"/>
    </row>
    <row r="663" spans="1:7" x14ac:dyDescent="0.45">
      <c r="A663" s="209"/>
      <c r="B663" s="209"/>
      <c r="C663" s="209"/>
      <c r="D663" s="201"/>
      <c r="E663" s="51"/>
      <c r="G663" s="51"/>
    </row>
    <row r="664" spans="1:7" x14ac:dyDescent="0.45">
      <c r="A664" s="209"/>
      <c r="B664" s="209"/>
      <c r="C664" s="209"/>
      <c r="D664" s="201"/>
      <c r="E664" s="51"/>
      <c r="G664" s="51"/>
    </row>
    <row r="665" spans="1:7" x14ac:dyDescent="0.45">
      <c r="A665" s="209"/>
      <c r="B665" s="209"/>
      <c r="C665" s="209"/>
      <c r="D665" s="201"/>
      <c r="E665" s="51"/>
      <c r="G665" s="51"/>
    </row>
    <row r="666" spans="1:7" x14ac:dyDescent="0.45">
      <c r="A666" s="209"/>
      <c r="B666" s="209"/>
      <c r="C666" s="209"/>
      <c r="D666" s="201"/>
      <c r="E666" s="51"/>
      <c r="G666" s="51"/>
    </row>
    <row r="667" spans="1:7" x14ac:dyDescent="0.45">
      <c r="A667" s="209"/>
      <c r="B667" s="209"/>
      <c r="C667" s="209"/>
      <c r="D667" s="201"/>
      <c r="E667" s="51"/>
      <c r="G667" s="51"/>
    </row>
    <row r="668" spans="1:7" x14ac:dyDescent="0.45">
      <c r="A668" s="209"/>
      <c r="B668" s="209"/>
      <c r="C668" s="209"/>
      <c r="D668" s="201"/>
      <c r="E668" s="51"/>
      <c r="G668" s="51"/>
    </row>
    <row r="669" spans="1:7" x14ac:dyDescent="0.45">
      <c r="A669" s="209"/>
      <c r="B669" s="209"/>
      <c r="C669" s="209"/>
      <c r="D669" s="201"/>
      <c r="E669" s="51"/>
      <c r="G669" s="51"/>
    </row>
    <row r="670" spans="1:7" x14ac:dyDescent="0.45">
      <c r="A670" s="209"/>
      <c r="B670" s="209"/>
      <c r="C670" s="209"/>
      <c r="D670" s="201"/>
      <c r="E670" s="51"/>
      <c r="G670" s="51"/>
    </row>
    <row r="671" spans="1:7" x14ac:dyDescent="0.45">
      <c r="A671" s="209"/>
      <c r="B671" s="209"/>
      <c r="C671" s="209"/>
      <c r="D671" s="201"/>
      <c r="E671" s="51"/>
      <c r="G671" s="51"/>
    </row>
    <row r="672" spans="1:7" x14ac:dyDescent="0.45">
      <c r="A672" s="209"/>
      <c r="B672" s="209"/>
      <c r="C672" s="209"/>
      <c r="D672" s="201"/>
      <c r="E672" s="51"/>
      <c r="G672" s="51"/>
    </row>
    <row r="673" spans="1:7" x14ac:dyDescent="0.45">
      <c r="A673" s="209"/>
      <c r="B673" s="209"/>
      <c r="C673" s="209"/>
      <c r="D673" s="201"/>
      <c r="E673" s="51"/>
      <c r="G673" s="51"/>
    </row>
    <row r="674" spans="1:7" x14ac:dyDescent="0.45">
      <c r="A674" s="209"/>
      <c r="B674" s="209"/>
      <c r="C674" s="209"/>
      <c r="D674" s="201"/>
      <c r="E674" s="51"/>
      <c r="G674" s="51"/>
    </row>
    <row r="675" spans="1:7" x14ac:dyDescent="0.45">
      <c r="A675" s="209"/>
      <c r="B675" s="209"/>
      <c r="C675" s="209"/>
      <c r="D675" s="201"/>
      <c r="E675" s="51"/>
      <c r="G675" s="51"/>
    </row>
    <row r="676" spans="1:7" x14ac:dyDescent="0.45">
      <c r="A676" s="209"/>
      <c r="B676" s="209"/>
      <c r="C676" s="209"/>
      <c r="D676" s="201"/>
      <c r="E676" s="51"/>
      <c r="G676" s="51"/>
    </row>
    <row r="677" spans="1:7" x14ac:dyDescent="0.45">
      <c r="A677" s="209"/>
      <c r="B677" s="209"/>
      <c r="C677" s="209"/>
      <c r="D677" s="201"/>
      <c r="E677" s="51"/>
      <c r="G677" s="51"/>
    </row>
    <row r="678" spans="1:7" x14ac:dyDescent="0.45">
      <c r="A678" s="209"/>
      <c r="B678" s="209"/>
      <c r="C678" s="209"/>
      <c r="D678" s="201"/>
      <c r="E678" s="51"/>
      <c r="G678" s="51"/>
    </row>
    <row r="679" spans="1:7" x14ac:dyDescent="0.45">
      <c r="A679" s="209"/>
      <c r="B679" s="209"/>
      <c r="C679" s="209"/>
      <c r="D679" s="201"/>
      <c r="E679" s="51"/>
      <c r="G679" s="51"/>
    </row>
    <row r="680" spans="1:7" x14ac:dyDescent="0.45">
      <c r="A680" s="209"/>
      <c r="B680" s="209"/>
      <c r="C680" s="209"/>
      <c r="D680" s="201"/>
      <c r="E680" s="51"/>
      <c r="G680" s="51"/>
    </row>
    <row r="681" spans="1:7" x14ac:dyDescent="0.45">
      <c r="A681" s="209"/>
      <c r="B681" s="209"/>
      <c r="C681" s="209"/>
      <c r="D681" s="201"/>
      <c r="E681" s="51"/>
      <c r="G681" s="51"/>
    </row>
    <row r="682" spans="1:7" x14ac:dyDescent="0.45">
      <c r="A682" s="209"/>
      <c r="B682" s="209"/>
      <c r="C682" s="209"/>
      <c r="D682" s="201"/>
      <c r="E682" s="51"/>
      <c r="G682" s="51"/>
    </row>
    <row r="683" spans="1:7" x14ac:dyDescent="0.45">
      <c r="A683" s="209"/>
      <c r="B683" s="209"/>
      <c r="C683" s="209"/>
      <c r="D683" s="201"/>
      <c r="E683" s="51"/>
      <c r="G683" s="51"/>
    </row>
    <row r="684" spans="1:7" x14ac:dyDescent="0.45">
      <c r="A684" s="209"/>
      <c r="B684" s="209"/>
      <c r="C684" s="209"/>
      <c r="D684" s="201"/>
      <c r="E684" s="51"/>
      <c r="G684" s="51"/>
    </row>
    <row r="685" spans="1:7" x14ac:dyDescent="0.45">
      <c r="A685" s="209"/>
      <c r="B685" s="209"/>
      <c r="C685" s="209"/>
      <c r="D685" s="201"/>
      <c r="E685" s="51"/>
      <c r="G685" s="51"/>
    </row>
    <row r="686" spans="1:7" x14ac:dyDescent="0.45">
      <c r="A686" s="209"/>
      <c r="B686" s="209"/>
      <c r="C686" s="209"/>
      <c r="D686" s="201"/>
      <c r="E686" s="51"/>
      <c r="G686" s="51"/>
    </row>
    <row r="687" spans="1:7" x14ac:dyDescent="0.45">
      <c r="A687" s="209"/>
      <c r="B687" s="209"/>
      <c r="C687" s="209"/>
      <c r="D687" s="201"/>
      <c r="E687" s="51"/>
      <c r="G687" s="51"/>
    </row>
    <row r="688" spans="1:7" x14ac:dyDescent="0.45">
      <c r="A688" s="209"/>
      <c r="B688" s="209"/>
      <c r="C688" s="209"/>
      <c r="D688" s="201"/>
      <c r="E688" s="51"/>
      <c r="G688" s="51"/>
    </row>
    <row r="689" spans="1:7" x14ac:dyDescent="0.45">
      <c r="A689" s="209"/>
      <c r="B689" s="209"/>
      <c r="C689" s="209"/>
      <c r="D689" s="201"/>
      <c r="E689" s="51"/>
      <c r="G689" s="51"/>
    </row>
    <row r="690" spans="1:7" x14ac:dyDescent="0.45">
      <c r="A690" s="209"/>
      <c r="B690" s="209"/>
      <c r="C690" s="209"/>
      <c r="D690" s="201"/>
      <c r="E690" s="51"/>
      <c r="G690" s="51"/>
    </row>
    <row r="691" spans="1:7" x14ac:dyDescent="0.45">
      <c r="A691" s="209"/>
      <c r="B691" s="209"/>
      <c r="C691" s="209"/>
      <c r="D691" s="201"/>
      <c r="E691" s="51"/>
      <c r="G691" s="51"/>
    </row>
    <row r="692" spans="1:7" x14ac:dyDescent="0.45">
      <c r="A692" s="209"/>
      <c r="B692" s="209"/>
      <c r="C692" s="209"/>
      <c r="D692" s="201"/>
      <c r="E692" s="51"/>
      <c r="G692" s="51"/>
    </row>
    <row r="693" spans="1:7" x14ac:dyDescent="0.45">
      <c r="A693" s="209"/>
      <c r="B693" s="209"/>
      <c r="C693" s="209"/>
      <c r="D693" s="201"/>
      <c r="E693" s="51"/>
      <c r="G693" s="51"/>
    </row>
    <row r="694" spans="1:7" x14ac:dyDescent="0.45">
      <c r="A694" s="209"/>
      <c r="B694" s="209"/>
      <c r="C694" s="209"/>
      <c r="D694" s="201"/>
      <c r="E694" s="51"/>
      <c r="G694" s="51"/>
    </row>
    <row r="695" spans="1:7" x14ac:dyDescent="0.45">
      <c r="A695" s="209"/>
      <c r="B695" s="209"/>
      <c r="C695" s="209"/>
      <c r="D695" s="201"/>
      <c r="E695" s="51"/>
      <c r="G695" s="51"/>
    </row>
    <row r="696" spans="1:7" x14ac:dyDescent="0.45">
      <c r="A696" s="209"/>
      <c r="B696" s="209"/>
      <c r="C696" s="209"/>
      <c r="D696" s="201"/>
      <c r="E696" s="51"/>
      <c r="G696" s="51"/>
    </row>
    <row r="697" spans="1:7" x14ac:dyDescent="0.45">
      <c r="A697" s="209"/>
      <c r="B697" s="209"/>
      <c r="C697" s="209"/>
      <c r="D697" s="201"/>
      <c r="E697" s="51"/>
      <c r="G697" s="51"/>
    </row>
    <row r="698" spans="1:7" x14ac:dyDescent="0.45">
      <c r="A698" s="209"/>
      <c r="B698" s="209"/>
      <c r="C698" s="209"/>
      <c r="D698" s="201"/>
      <c r="E698" s="51"/>
      <c r="G698" s="51"/>
    </row>
    <row r="699" spans="1:7" x14ac:dyDescent="0.45">
      <c r="A699" s="209"/>
      <c r="B699" s="209"/>
      <c r="C699" s="209"/>
      <c r="D699" s="201"/>
      <c r="E699" s="51"/>
      <c r="G699" s="51"/>
    </row>
    <row r="700" spans="1:7" x14ac:dyDescent="0.45">
      <c r="A700" s="209"/>
      <c r="B700" s="209"/>
      <c r="C700" s="209"/>
      <c r="D700" s="201"/>
      <c r="E700" s="51"/>
      <c r="G700" s="51"/>
    </row>
    <row r="701" spans="1:7" x14ac:dyDescent="0.45">
      <c r="A701" s="209"/>
      <c r="B701" s="209"/>
      <c r="C701" s="209"/>
      <c r="D701" s="201"/>
      <c r="E701" s="51"/>
      <c r="G701" s="51"/>
    </row>
    <row r="702" spans="1:7" x14ac:dyDescent="0.45">
      <c r="A702" s="209"/>
      <c r="B702" s="209"/>
      <c r="C702" s="209"/>
      <c r="D702" s="201"/>
      <c r="E702" s="51"/>
      <c r="G702" s="51"/>
    </row>
    <row r="703" spans="1:7" x14ac:dyDescent="0.45">
      <c r="A703" s="209"/>
      <c r="B703" s="209"/>
      <c r="C703" s="209"/>
      <c r="D703" s="201"/>
      <c r="E703" s="51"/>
      <c r="G703" s="51"/>
    </row>
    <row r="704" spans="1:7" x14ac:dyDescent="0.45">
      <c r="A704" s="209"/>
      <c r="B704" s="209"/>
      <c r="C704" s="209"/>
      <c r="D704" s="201"/>
      <c r="E704" s="51"/>
      <c r="G704" s="51"/>
    </row>
    <row r="705" spans="1:7" x14ac:dyDescent="0.45">
      <c r="A705" s="209"/>
      <c r="B705" s="209"/>
      <c r="C705" s="209"/>
      <c r="D705" s="201"/>
      <c r="E705" s="51"/>
      <c r="G705" s="51"/>
    </row>
    <row r="706" spans="1:7" x14ac:dyDescent="0.45">
      <c r="A706" s="209"/>
      <c r="B706" s="209"/>
      <c r="C706" s="209"/>
      <c r="D706" s="201"/>
      <c r="E706" s="51"/>
      <c r="G706" s="51"/>
    </row>
    <row r="707" spans="1:7" x14ac:dyDescent="0.45">
      <c r="A707" s="209"/>
      <c r="B707" s="209"/>
      <c r="C707" s="209"/>
      <c r="D707" s="201"/>
      <c r="E707" s="51"/>
      <c r="G707" s="51"/>
    </row>
    <row r="708" spans="1:7" x14ac:dyDescent="0.45">
      <c r="A708" s="209"/>
      <c r="B708" s="209"/>
      <c r="C708" s="209"/>
      <c r="D708" s="201"/>
      <c r="E708" s="51"/>
      <c r="G708" s="51"/>
    </row>
    <row r="709" spans="1:7" x14ac:dyDescent="0.45">
      <c r="A709" s="209"/>
      <c r="B709" s="209"/>
      <c r="C709" s="209"/>
      <c r="D709" s="201"/>
      <c r="E709" s="51"/>
      <c r="G709" s="51"/>
    </row>
    <row r="710" spans="1:7" x14ac:dyDescent="0.45">
      <c r="A710" s="209"/>
      <c r="B710" s="209"/>
      <c r="C710" s="209"/>
      <c r="D710" s="201"/>
      <c r="E710" s="51"/>
      <c r="G710" s="51"/>
    </row>
    <row r="711" spans="1:7" x14ac:dyDescent="0.45">
      <c r="A711" s="209"/>
      <c r="B711" s="209"/>
      <c r="C711" s="209"/>
      <c r="D711" s="201"/>
      <c r="E711" s="51"/>
      <c r="G711" s="51"/>
    </row>
    <row r="712" spans="1:7" x14ac:dyDescent="0.45">
      <c r="A712" s="209"/>
      <c r="B712" s="209"/>
      <c r="C712" s="209"/>
      <c r="D712" s="201"/>
      <c r="E712" s="51"/>
      <c r="G712" s="51"/>
    </row>
    <row r="713" spans="1:7" x14ac:dyDescent="0.45">
      <c r="A713" s="209"/>
      <c r="B713" s="209"/>
      <c r="C713" s="209"/>
      <c r="D713" s="201"/>
      <c r="E713" s="51"/>
      <c r="G713" s="51"/>
    </row>
    <row r="714" spans="1:7" x14ac:dyDescent="0.45">
      <c r="A714" s="209"/>
      <c r="B714" s="209"/>
      <c r="C714" s="209"/>
      <c r="D714" s="201"/>
      <c r="E714" s="51"/>
      <c r="G714" s="51"/>
    </row>
    <row r="715" spans="1:7" x14ac:dyDescent="0.45">
      <c r="A715" s="209"/>
      <c r="B715" s="209"/>
      <c r="C715" s="209"/>
      <c r="D715" s="201"/>
      <c r="E715" s="51"/>
      <c r="G715" s="51"/>
    </row>
    <row r="716" spans="1:7" x14ac:dyDescent="0.45">
      <c r="A716" s="209"/>
      <c r="B716" s="209"/>
      <c r="C716" s="209"/>
      <c r="D716" s="201"/>
      <c r="E716" s="51"/>
      <c r="G716" s="51"/>
    </row>
    <row r="717" spans="1:7" x14ac:dyDescent="0.45">
      <c r="A717" s="209"/>
      <c r="B717" s="209"/>
      <c r="C717" s="209"/>
      <c r="D717" s="201"/>
      <c r="E717" s="51"/>
      <c r="G717" s="51"/>
    </row>
    <row r="718" spans="1:7" x14ac:dyDescent="0.45">
      <c r="A718" s="209"/>
      <c r="B718" s="209"/>
      <c r="C718" s="209"/>
      <c r="D718" s="201"/>
      <c r="E718" s="51"/>
      <c r="G718" s="51"/>
    </row>
    <row r="719" spans="1:7" x14ac:dyDescent="0.45">
      <c r="A719" s="209"/>
      <c r="B719" s="209"/>
      <c r="C719" s="209"/>
      <c r="D719" s="201"/>
      <c r="E719" s="51"/>
      <c r="G719" s="51"/>
    </row>
    <row r="720" spans="1:7" x14ac:dyDescent="0.45">
      <c r="A720" s="209"/>
      <c r="B720" s="209"/>
      <c r="C720" s="209"/>
      <c r="D720" s="201"/>
      <c r="E720" s="51"/>
      <c r="G720" s="51"/>
    </row>
    <row r="721" spans="1:7" x14ac:dyDescent="0.45">
      <c r="A721" s="209"/>
      <c r="B721" s="209"/>
      <c r="C721" s="209"/>
      <c r="D721" s="201"/>
      <c r="E721" s="51"/>
      <c r="G721" s="51"/>
    </row>
    <row r="722" spans="1:7" x14ac:dyDescent="0.45">
      <c r="A722" s="209"/>
      <c r="B722" s="209"/>
      <c r="C722" s="209"/>
      <c r="D722" s="201"/>
      <c r="E722" s="51"/>
      <c r="G722" s="51"/>
    </row>
    <row r="723" spans="1:7" x14ac:dyDescent="0.45">
      <c r="A723" s="209"/>
      <c r="B723" s="209"/>
      <c r="C723" s="209"/>
      <c r="D723" s="201"/>
      <c r="E723" s="51"/>
      <c r="G723" s="51"/>
    </row>
    <row r="724" spans="1:7" x14ac:dyDescent="0.45">
      <c r="A724" s="209"/>
      <c r="B724" s="209"/>
      <c r="C724" s="209"/>
      <c r="D724" s="201"/>
      <c r="E724" s="51"/>
      <c r="G724" s="51"/>
    </row>
    <row r="725" spans="1:7" x14ac:dyDescent="0.45">
      <c r="A725" s="209"/>
      <c r="B725" s="209"/>
      <c r="C725" s="209"/>
      <c r="D725" s="201"/>
      <c r="E725" s="51"/>
      <c r="G725" s="51"/>
    </row>
    <row r="726" spans="1:7" x14ac:dyDescent="0.45">
      <c r="A726" s="209"/>
      <c r="B726" s="209"/>
      <c r="C726" s="209"/>
      <c r="D726" s="201"/>
      <c r="E726" s="51"/>
      <c r="G726" s="51"/>
    </row>
    <row r="727" spans="1:7" x14ac:dyDescent="0.45">
      <c r="A727" s="209"/>
      <c r="B727" s="209"/>
      <c r="C727" s="209"/>
      <c r="D727" s="201"/>
      <c r="E727" s="51"/>
      <c r="G727" s="51"/>
    </row>
    <row r="728" spans="1:7" x14ac:dyDescent="0.45">
      <c r="A728" s="209"/>
      <c r="B728" s="209"/>
      <c r="C728" s="209"/>
      <c r="D728" s="201"/>
      <c r="E728" s="51"/>
      <c r="G728" s="51"/>
    </row>
    <row r="729" spans="1:7" x14ac:dyDescent="0.45">
      <c r="A729" s="209"/>
      <c r="B729" s="209"/>
      <c r="C729" s="209"/>
      <c r="D729" s="201"/>
      <c r="E729" s="51"/>
      <c r="G729" s="51"/>
    </row>
    <row r="730" spans="1:7" x14ac:dyDescent="0.45">
      <c r="A730" s="209"/>
      <c r="B730" s="209"/>
      <c r="C730" s="209"/>
      <c r="D730" s="201"/>
      <c r="E730" s="51"/>
      <c r="G730" s="51"/>
    </row>
    <row r="731" spans="1:7" x14ac:dyDescent="0.45">
      <c r="A731" s="209"/>
      <c r="B731" s="209"/>
      <c r="C731" s="209"/>
      <c r="D731" s="201"/>
      <c r="E731" s="51"/>
      <c r="G731" s="51"/>
    </row>
    <row r="732" spans="1:7" x14ac:dyDescent="0.45">
      <c r="A732" s="209"/>
      <c r="B732" s="209"/>
      <c r="C732" s="209"/>
      <c r="D732" s="201"/>
      <c r="E732" s="51"/>
      <c r="G732" s="51"/>
    </row>
    <row r="733" spans="1:7" x14ac:dyDescent="0.45">
      <c r="A733" s="209"/>
      <c r="B733" s="209"/>
      <c r="C733" s="209"/>
      <c r="D733" s="201"/>
      <c r="E733" s="51"/>
      <c r="G733" s="51"/>
    </row>
    <row r="734" spans="1:7" x14ac:dyDescent="0.45">
      <c r="A734" s="209"/>
      <c r="B734" s="209"/>
      <c r="C734" s="209"/>
      <c r="D734" s="201"/>
      <c r="E734" s="51"/>
      <c r="G734" s="51"/>
    </row>
    <row r="735" spans="1:7" x14ac:dyDescent="0.45">
      <c r="A735" s="209"/>
      <c r="B735" s="209"/>
      <c r="C735" s="209"/>
      <c r="D735" s="201"/>
      <c r="E735" s="51"/>
      <c r="G735" s="51"/>
    </row>
    <row r="736" spans="1:7" x14ac:dyDescent="0.45">
      <c r="A736" s="209"/>
      <c r="B736" s="209"/>
      <c r="C736" s="209"/>
      <c r="D736" s="201"/>
      <c r="E736" s="51"/>
      <c r="G736" s="51"/>
    </row>
    <row r="737" spans="1:7" x14ac:dyDescent="0.45">
      <c r="A737" s="209"/>
      <c r="B737" s="209"/>
      <c r="C737" s="209"/>
      <c r="D737" s="201"/>
      <c r="E737" s="51"/>
      <c r="G737" s="51"/>
    </row>
    <row r="738" spans="1:7" x14ac:dyDescent="0.45">
      <c r="A738" s="209"/>
      <c r="B738" s="209"/>
      <c r="C738" s="209"/>
      <c r="D738" s="201"/>
      <c r="E738" s="51"/>
      <c r="G738" s="51"/>
    </row>
    <row r="739" spans="1:7" x14ac:dyDescent="0.45">
      <c r="A739" s="209"/>
      <c r="B739" s="209"/>
      <c r="C739" s="209"/>
      <c r="D739" s="201"/>
      <c r="E739" s="51"/>
      <c r="G739" s="51"/>
    </row>
    <row r="740" spans="1:7" x14ac:dyDescent="0.45">
      <c r="A740" s="209"/>
      <c r="B740" s="209"/>
      <c r="C740" s="209"/>
      <c r="D740" s="201"/>
      <c r="E740" s="51"/>
      <c r="G740" s="51"/>
    </row>
    <row r="741" spans="1:7" x14ac:dyDescent="0.45">
      <c r="A741" s="209"/>
      <c r="B741" s="209"/>
      <c r="C741" s="209"/>
      <c r="D741" s="201"/>
      <c r="E741" s="51"/>
      <c r="G741" s="51"/>
    </row>
    <row r="742" spans="1:7" x14ac:dyDescent="0.45">
      <c r="A742" s="209"/>
      <c r="B742" s="209"/>
      <c r="C742" s="209"/>
      <c r="D742" s="201"/>
      <c r="E742" s="51"/>
      <c r="G742" s="51"/>
    </row>
    <row r="743" spans="1:7" x14ac:dyDescent="0.45">
      <c r="A743" s="209"/>
      <c r="B743" s="209"/>
      <c r="C743" s="209"/>
      <c r="D743" s="201"/>
      <c r="E743" s="51"/>
      <c r="G743" s="51"/>
    </row>
    <row r="744" spans="1:7" x14ac:dyDescent="0.45">
      <c r="A744" s="209"/>
      <c r="B744" s="209"/>
      <c r="C744" s="209"/>
      <c r="D744" s="201"/>
      <c r="E744" s="51"/>
      <c r="G744" s="51"/>
    </row>
    <row r="745" spans="1:7" x14ac:dyDescent="0.45">
      <c r="A745" s="209"/>
      <c r="B745" s="209"/>
      <c r="C745" s="209"/>
      <c r="D745" s="201"/>
      <c r="E745" s="51"/>
      <c r="G745" s="51"/>
    </row>
    <row r="746" spans="1:7" x14ac:dyDescent="0.45">
      <c r="A746" s="209"/>
      <c r="B746" s="209"/>
      <c r="C746" s="209"/>
      <c r="D746" s="201"/>
      <c r="E746" s="51"/>
      <c r="G746" s="51"/>
    </row>
    <row r="747" spans="1:7" x14ac:dyDescent="0.45">
      <c r="A747" s="209"/>
      <c r="B747" s="209"/>
      <c r="C747" s="209"/>
      <c r="D747" s="201"/>
      <c r="E747" s="51"/>
      <c r="G747" s="51"/>
    </row>
    <row r="748" spans="1:7" x14ac:dyDescent="0.45">
      <c r="A748" s="209"/>
      <c r="B748" s="209"/>
      <c r="C748" s="209"/>
      <c r="D748" s="201"/>
      <c r="E748" s="51"/>
      <c r="G748" s="51"/>
    </row>
    <row r="749" spans="1:7" x14ac:dyDescent="0.45">
      <c r="A749" s="209"/>
      <c r="B749" s="209"/>
      <c r="C749" s="209"/>
      <c r="D749" s="201"/>
      <c r="E749" s="51"/>
      <c r="G749" s="51"/>
    </row>
    <row r="750" spans="1:7" x14ac:dyDescent="0.45">
      <c r="A750" s="209"/>
      <c r="B750" s="209"/>
      <c r="C750" s="209"/>
      <c r="D750" s="201"/>
      <c r="E750" s="51"/>
      <c r="G750" s="51"/>
    </row>
    <row r="751" spans="1:7" x14ac:dyDescent="0.45">
      <c r="A751" s="209"/>
      <c r="B751" s="209"/>
      <c r="C751" s="209"/>
      <c r="D751" s="201"/>
      <c r="E751" s="51"/>
      <c r="G751" s="51"/>
    </row>
    <row r="752" spans="1:7" x14ac:dyDescent="0.45">
      <c r="A752" s="209"/>
      <c r="B752" s="209"/>
      <c r="C752" s="209"/>
      <c r="D752" s="201"/>
      <c r="E752" s="51"/>
      <c r="G752" s="51"/>
    </row>
    <row r="753" spans="1:7" x14ac:dyDescent="0.45">
      <c r="A753" s="209"/>
      <c r="B753" s="209"/>
      <c r="C753" s="209"/>
      <c r="D753" s="201"/>
      <c r="E753" s="51"/>
      <c r="G753" s="51"/>
    </row>
    <row r="754" spans="1:7" x14ac:dyDescent="0.45">
      <c r="A754" s="209"/>
      <c r="B754" s="209"/>
      <c r="C754" s="209"/>
      <c r="D754" s="201"/>
      <c r="E754" s="51"/>
      <c r="G754" s="51"/>
    </row>
    <row r="755" spans="1:7" x14ac:dyDescent="0.45">
      <c r="A755" s="209"/>
      <c r="B755" s="209"/>
      <c r="C755" s="209"/>
      <c r="D755" s="201"/>
      <c r="E755" s="51"/>
      <c r="G755" s="51"/>
    </row>
    <row r="756" spans="1:7" x14ac:dyDescent="0.45">
      <c r="A756" s="209"/>
      <c r="B756" s="209"/>
      <c r="C756" s="209"/>
      <c r="D756" s="201"/>
      <c r="E756" s="51"/>
      <c r="G756" s="51"/>
    </row>
    <row r="757" spans="1:7" x14ac:dyDescent="0.45">
      <c r="A757" s="209"/>
      <c r="B757" s="209"/>
      <c r="C757" s="209"/>
      <c r="D757" s="201"/>
      <c r="E757" s="51"/>
      <c r="G757" s="51"/>
    </row>
    <row r="758" spans="1:7" x14ac:dyDescent="0.45">
      <c r="A758" s="209"/>
      <c r="B758" s="209"/>
      <c r="C758" s="209"/>
      <c r="D758" s="201"/>
      <c r="E758" s="51"/>
      <c r="G758" s="51"/>
    </row>
    <row r="759" spans="1:7" x14ac:dyDescent="0.45">
      <c r="A759" s="209"/>
      <c r="B759" s="209"/>
      <c r="C759" s="209"/>
      <c r="D759" s="201"/>
      <c r="E759" s="51"/>
      <c r="G759" s="51"/>
    </row>
    <row r="760" spans="1:7" x14ac:dyDescent="0.45">
      <c r="A760" s="209"/>
      <c r="B760" s="209"/>
      <c r="C760" s="209"/>
      <c r="D760" s="201"/>
      <c r="E760" s="51"/>
      <c r="G760" s="51"/>
    </row>
    <row r="761" spans="1:7" x14ac:dyDescent="0.45">
      <c r="A761" s="209"/>
      <c r="B761" s="209"/>
      <c r="C761" s="209"/>
      <c r="D761" s="201"/>
      <c r="E761" s="51"/>
      <c r="G761" s="51"/>
    </row>
    <row r="762" spans="1:7" x14ac:dyDescent="0.45">
      <c r="A762" s="209"/>
      <c r="B762" s="209"/>
      <c r="C762" s="209"/>
      <c r="D762" s="201"/>
      <c r="E762" s="51"/>
      <c r="G762" s="51"/>
    </row>
    <row r="763" spans="1:7" x14ac:dyDescent="0.45">
      <c r="A763" s="209"/>
      <c r="B763" s="209"/>
      <c r="C763" s="209"/>
      <c r="D763" s="201"/>
      <c r="E763" s="51"/>
      <c r="G763" s="51"/>
    </row>
    <row r="764" spans="1:7" x14ac:dyDescent="0.45">
      <c r="A764" s="209"/>
      <c r="B764" s="209"/>
      <c r="C764" s="209"/>
      <c r="D764" s="201"/>
      <c r="E764" s="51"/>
      <c r="G764" s="51"/>
    </row>
    <row r="765" spans="1:7" x14ac:dyDescent="0.45">
      <c r="A765" s="209"/>
      <c r="B765" s="209"/>
      <c r="C765" s="209"/>
      <c r="D765" s="201"/>
      <c r="E765" s="51"/>
      <c r="G765" s="51"/>
    </row>
    <row r="766" spans="1:7" x14ac:dyDescent="0.45">
      <c r="A766" s="209"/>
      <c r="B766" s="209"/>
      <c r="C766" s="209"/>
      <c r="D766" s="201"/>
      <c r="E766" s="51"/>
      <c r="G766" s="51"/>
    </row>
    <row r="767" spans="1:7" x14ac:dyDescent="0.45">
      <c r="A767" s="209"/>
      <c r="B767" s="209"/>
      <c r="C767" s="209"/>
      <c r="D767" s="201"/>
      <c r="E767" s="51"/>
      <c r="G767" s="51"/>
    </row>
    <row r="768" spans="1:7" x14ac:dyDescent="0.45">
      <c r="A768" s="209"/>
      <c r="B768" s="209"/>
      <c r="C768" s="209"/>
      <c r="D768" s="201"/>
      <c r="E768" s="51"/>
      <c r="G768" s="51"/>
    </row>
    <row r="769" spans="1:7" x14ac:dyDescent="0.45">
      <c r="A769" s="209"/>
      <c r="B769" s="209"/>
      <c r="C769" s="209"/>
      <c r="D769" s="201"/>
      <c r="E769" s="51"/>
      <c r="G769" s="51"/>
    </row>
    <row r="770" spans="1:7" x14ac:dyDescent="0.45">
      <c r="A770" s="209"/>
      <c r="B770" s="209"/>
      <c r="C770" s="209"/>
      <c r="D770" s="201"/>
      <c r="E770" s="51"/>
      <c r="G770" s="51"/>
    </row>
    <row r="771" spans="1:7" x14ac:dyDescent="0.45">
      <c r="A771" s="209"/>
      <c r="B771" s="209"/>
      <c r="C771" s="209"/>
      <c r="D771" s="201"/>
      <c r="E771" s="51"/>
      <c r="G771" s="51"/>
    </row>
    <row r="772" spans="1:7" x14ac:dyDescent="0.45">
      <c r="A772" s="209"/>
      <c r="B772" s="209"/>
      <c r="C772" s="209"/>
      <c r="D772" s="201"/>
      <c r="E772" s="51"/>
      <c r="G772" s="51"/>
    </row>
    <row r="773" spans="1:7" x14ac:dyDescent="0.45">
      <c r="A773" s="209"/>
      <c r="B773" s="209"/>
      <c r="C773" s="209"/>
      <c r="D773" s="201"/>
      <c r="E773" s="51"/>
      <c r="G773" s="51"/>
    </row>
    <row r="774" spans="1:7" x14ac:dyDescent="0.45">
      <c r="A774" s="209"/>
      <c r="B774" s="209"/>
      <c r="C774" s="209"/>
      <c r="D774" s="201"/>
      <c r="E774" s="51"/>
      <c r="G774" s="51"/>
    </row>
    <row r="775" spans="1:7" x14ac:dyDescent="0.45">
      <c r="A775" s="209"/>
      <c r="B775" s="209"/>
      <c r="C775" s="209"/>
      <c r="D775" s="201"/>
      <c r="E775" s="51"/>
      <c r="G775" s="51"/>
    </row>
    <row r="776" spans="1:7" x14ac:dyDescent="0.45">
      <c r="A776" s="209"/>
      <c r="B776" s="209"/>
      <c r="C776" s="209"/>
      <c r="D776" s="201"/>
      <c r="E776" s="51"/>
      <c r="G776" s="51"/>
    </row>
    <row r="777" spans="1:7" x14ac:dyDescent="0.45">
      <c r="A777" s="209"/>
      <c r="B777" s="209"/>
      <c r="C777" s="209"/>
      <c r="D777" s="201"/>
      <c r="E777" s="51"/>
      <c r="G777" s="51"/>
    </row>
    <row r="778" spans="1:7" x14ac:dyDescent="0.45">
      <c r="A778" s="209"/>
      <c r="B778" s="209"/>
      <c r="C778" s="209"/>
      <c r="D778" s="201"/>
      <c r="E778" s="51"/>
      <c r="G778" s="51"/>
    </row>
    <row r="779" spans="1:7" x14ac:dyDescent="0.45">
      <c r="A779" s="209"/>
      <c r="B779" s="209"/>
      <c r="C779" s="209"/>
      <c r="D779" s="201"/>
      <c r="E779" s="51"/>
      <c r="G779" s="51"/>
    </row>
    <row r="780" spans="1:7" x14ac:dyDescent="0.45">
      <c r="A780" s="209"/>
      <c r="B780" s="209"/>
      <c r="C780" s="209"/>
      <c r="D780" s="201"/>
      <c r="E780" s="51"/>
      <c r="G780" s="51"/>
    </row>
    <row r="781" spans="1:7" x14ac:dyDescent="0.45">
      <c r="A781" s="209"/>
      <c r="B781" s="209"/>
      <c r="C781" s="209"/>
      <c r="D781" s="201"/>
      <c r="E781" s="51"/>
      <c r="G781" s="51"/>
    </row>
    <row r="782" spans="1:7" x14ac:dyDescent="0.45">
      <c r="A782" s="209"/>
      <c r="B782" s="209"/>
      <c r="C782" s="209"/>
      <c r="D782" s="201"/>
      <c r="E782" s="51"/>
      <c r="G782" s="51"/>
    </row>
    <row r="783" spans="1:7" x14ac:dyDescent="0.45">
      <c r="A783" s="209"/>
      <c r="B783" s="209"/>
      <c r="C783" s="209"/>
      <c r="D783" s="201"/>
      <c r="E783" s="51"/>
      <c r="G783" s="51"/>
    </row>
    <row r="784" spans="1:7" x14ac:dyDescent="0.45">
      <c r="A784" s="209"/>
      <c r="B784" s="209"/>
      <c r="C784" s="209"/>
      <c r="D784" s="201"/>
      <c r="E784" s="51"/>
      <c r="G784" s="51"/>
    </row>
    <row r="785" spans="1:7" x14ac:dyDescent="0.45">
      <c r="A785" s="209"/>
      <c r="B785" s="209"/>
      <c r="C785" s="209"/>
      <c r="D785" s="201"/>
      <c r="E785" s="51"/>
      <c r="G785" s="51"/>
    </row>
    <row r="786" spans="1:7" x14ac:dyDescent="0.45">
      <c r="A786" s="209"/>
      <c r="B786" s="209"/>
      <c r="C786" s="209"/>
      <c r="D786" s="201"/>
      <c r="E786" s="51"/>
      <c r="G786" s="51"/>
    </row>
    <row r="787" spans="1:7" x14ac:dyDescent="0.45">
      <c r="A787" s="209"/>
      <c r="B787" s="209"/>
      <c r="C787" s="209"/>
      <c r="D787" s="201"/>
      <c r="E787" s="51"/>
      <c r="G787" s="51"/>
    </row>
    <row r="788" spans="1:7" x14ac:dyDescent="0.45">
      <c r="A788" s="209"/>
      <c r="B788" s="209"/>
      <c r="C788" s="209"/>
      <c r="D788" s="201"/>
      <c r="E788" s="51"/>
      <c r="G788" s="51"/>
    </row>
    <row r="789" spans="1:7" x14ac:dyDescent="0.45">
      <c r="A789" s="209"/>
      <c r="B789" s="209"/>
      <c r="C789" s="209"/>
      <c r="D789" s="201"/>
      <c r="E789" s="51"/>
      <c r="G789" s="51"/>
    </row>
    <row r="790" spans="1:7" x14ac:dyDescent="0.45">
      <c r="A790" s="209"/>
      <c r="B790" s="209"/>
      <c r="C790" s="209"/>
      <c r="D790" s="201"/>
      <c r="E790" s="51"/>
      <c r="G790" s="51"/>
    </row>
    <row r="791" spans="1:7" x14ac:dyDescent="0.45">
      <c r="A791" s="209"/>
      <c r="B791" s="209"/>
      <c r="C791" s="209"/>
      <c r="D791" s="201"/>
      <c r="E791" s="51"/>
      <c r="G791" s="51"/>
    </row>
    <row r="792" spans="1:7" x14ac:dyDescent="0.45">
      <c r="A792" s="209"/>
      <c r="B792" s="209"/>
      <c r="C792" s="209"/>
      <c r="D792" s="201"/>
      <c r="E792" s="51"/>
      <c r="G792" s="51"/>
    </row>
    <row r="793" spans="1:7" x14ac:dyDescent="0.45">
      <c r="A793" s="209"/>
      <c r="B793" s="209"/>
      <c r="C793" s="209"/>
      <c r="D793" s="201"/>
      <c r="E793" s="51"/>
      <c r="G793" s="51"/>
    </row>
    <row r="794" spans="1:7" x14ac:dyDescent="0.45">
      <c r="A794" s="209"/>
      <c r="B794" s="209"/>
      <c r="C794" s="209"/>
      <c r="D794" s="201"/>
      <c r="E794" s="51"/>
      <c r="G794" s="51"/>
    </row>
    <row r="795" spans="1:7" x14ac:dyDescent="0.45">
      <c r="A795" s="209"/>
      <c r="B795" s="209"/>
      <c r="C795" s="209"/>
      <c r="D795" s="201"/>
      <c r="E795" s="51"/>
      <c r="G795" s="51"/>
    </row>
    <row r="796" spans="1:7" x14ac:dyDescent="0.45">
      <c r="A796" s="209"/>
      <c r="B796" s="209"/>
      <c r="C796" s="209"/>
      <c r="D796" s="201"/>
      <c r="E796" s="51"/>
      <c r="G796" s="51"/>
    </row>
    <row r="797" spans="1:7" x14ac:dyDescent="0.45">
      <c r="A797" s="209"/>
      <c r="B797" s="209"/>
      <c r="C797" s="209"/>
      <c r="D797" s="201"/>
      <c r="E797" s="51"/>
      <c r="G797" s="51"/>
    </row>
    <row r="798" spans="1:7" x14ac:dyDescent="0.45">
      <c r="A798" s="209"/>
      <c r="B798" s="209"/>
      <c r="C798" s="209"/>
      <c r="D798" s="201"/>
      <c r="E798" s="51"/>
      <c r="G798" s="51"/>
    </row>
    <row r="799" spans="1:7" x14ac:dyDescent="0.45">
      <c r="A799" s="209"/>
      <c r="B799" s="209"/>
      <c r="C799" s="209"/>
      <c r="D799" s="201"/>
      <c r="E799" s="51"/>
      <c r="G799" s="51"/>
    </row>
    <row r="800" spans="1:7" x14ac:dyDescent="0.45">
      <c r="A800" s="209"/>
      <c r="B800" s="209"/>
      <c r="C800" s="209"/>
      <c r="D800" s="201"/>
      <c r="E800" s="51"/>
      <c r="G800" s="51"/>
    </row>
    <row r="801" spans="1:7" x14ac:dyDescent="0.45">
      <c r="A801" s="209"/>
      <c r="B801" s="209"/>
      <c r="C801" s="209"/>
      <c r="D801" s="201"/>
      <c r="E801" s="51"/>
      <c r="G801" s="51"/>
    </row>
    <row r="802" spans="1:7" x14ac:dyDescent="0.45">
      <c r="A802" s="209"/>
      <c r="B802" s="209"/>
      <c r="C802" s="209"/>
      <c r="D802" s="201"/>
      <c r="E802" s="51"/>
      <c r="G802" s="51"/>
    </row>
    <row r="803" spans="1:7" x14ac:dyDescent="0.45">
      <c r="A803" s="209"/>
      <c r="B803" s="209"/>
      <c r="C803" s="209"/>
      <c r="D803" s="201"/>
      <c r="E803" s="51"/>
      <c r="G803" s="51"/>
    </row>
    <row r="804" spans="1:7" x14ac:dyDescent="0.45">
      <c r="A804" s="209"/>
      <c r="B804" s="209"/>
      <c r="C804" s="209"/>
      <c r="D804" s="201"/>
      <c r="E804" s="51"/>
      <c r="G804" s="51"/>
    </row>
    <row r="805" spans="1:7" x14ac:dyDescent="0.45">
      <c r="A805" s="209"/>
      <c r="B805" s="209"/>
      <c r="C805" s="209"/>
      <c r="D805" s="201"/>
      <c r="E805" s="51"/>
      <c r="G805" s="51"/>
    </row>
    <row r="806" spans="1:7" x14ac:dyDescent="0.45">
      <c r="A806" s="209"/>
      <c r="B806" s="209"/>
      <c r="C806" s="209"/>
      <c r="D806" s="201"/>
      <c r="E806" s="51"/>
      <c r="G806" s="51"/>
    </row>
    <row r="807" spans="1:7" x14ac:dyDescent="0.45">
      <c r="A807" s="209"/>
      <c r="B807" s="209"/>
      <c r="C807" s="209"/>
      <c r="D807" s="201"/>
      <c r="E807" s="51"/>
      <c r="G807" s="51"/>
    </row>
    <row r="808" spans="1:7" x14ac:dyDescent="0.45">
      <c r="A808" s="209"/>
      <c r="B808" s="209"/>
      <c r="C808" s="209"/>
      <c r="D808" s="201"/>
      <c r="E808" s="51"/>
      <c r="G808" s="51"/>
    </row>
    <row r="809" spans="1:7" x14ac:dyDescent="0.45">
      <c r="A809" s="209"/>
      <c r="B809" s="209"/>
      <c r="C809" s="209"/>
      <c r="D809" s="201"/>
      <c r="E809" s="51"/>
      <c r="G809" s="51"/>
    </row>
    <row r="810" spans="1:7" x14ac:dyDescent="0.45">
      <c r="A810" s="209"/>
      <c r="B810" s="209"/>
      <c r="C810" s="209"/>
      <c r="D810" s="201"/>
      <c r="E810" s="51"/>
      <c r="G810" s="51"/>
    </row>
    <row r="811" spans="1:7" x14ac:dyDescent="0.45">
      <c r="A811" s="209"/>
      <c r="B811" s="209"/>
      <c r="C811" s="209"/>
      <c r="D811" s="201"/>
      <c r="E811" s="51"/>
      <c r="G811" s="51"/>
    </row>
    <row r="812" spans="1:7" x14ac:dyDescent="0.45">
      <c r="A812" s="209"/>
      <c r="B812" s="209"/>
      <c r="C812" s="209"/>
      <c r="D812" s="201"/>
      <c r="E812" s="51"/>
      <c r="G812" s="51"/>
    </row>
    <row r="813" spans="1:7" x14ac:dyDescent="0.45">
      <c r="A813" s="209"/>
      <c r="B813" s="209"/>
      <c r="C813" s="209"/>
      <c r="D813" s="201"/>
      <c r="E813" s="51"/>
      <c r="G813" s="51"/>
    </row>
    <row r="814" spans="1:7" x14ac:dyDescent="0.45">
      <c r="A814" s="209"/>
      <c r="B814" s="209"/>
      <c r="C814" s="209"/>
      <c r="D814" s="201"/>
      <c r="E814" s="51"/>
      <c r="G814" s="51"/>
    </row>
    <row r="815" spans="1:7" x14ac:dyDescent="0.45">
      <c r="A815" s="209"/>
      <c r="B815" s="209"/>
      <c r="C815" s="209"/>
      <c r="D815" s="201"/>
      <c r="E815" s="51"/>
      <c r="G815" s="51"/>
    </row>
    <row r="816" spans="1:7" x14ac:dyDescent="0.45">
      <c r="A816" s="209"/>
      <c r="B816" s="209"/>
      <c r="C816" s="209"/>
      <c r="D816" s="201"/>
      <c r="E816" s="51"/>
      <c r="G816" s="51"/>
    </row>
    <row r="817" spans="1:7" x14ac:dyDescent="0.45">
      <c r="A817" s="209"/>
      <c r="B817" s="209"/>
      <c r="C817" s="209"/>
      <c r="D817" s="201"/>
      <c r="E817" s="51"/>
      <c r="G817" s="51"/>
    </row>
    <row r="818" spans="1:7" x14ac:dyDescent="0.45">
      <c r="A818" s="209"/>
      <c r="B818" s="209"/>
      <c r="C818" s="209"/>
      <c r="D818" s="201"/>
      <c r="E818" s="51"/>
      <c r="G818" s="51"/>
    </row>
    <row r="819" spans="1:7" x14ac:dyDescent="0.45">
      <c r="A819" s="209"/>
      <c r="B819" s="209"/>
      <c r="C819" s="209"/>
      <c r="D819" s="201"/>
      <c r="E819" s="51"/>
      <c r="G819" s="51"/>
    </row>
    <row r="820" spans="1:7" x14ac:dyDescent="0.45">
      <c r="A820" s="209"/>
      <c r="B820" s="209"/>
      <c r="C820" s="209"/>
      <c r="D820" s="201"/>
      <c r="E820" s="51"/>
      <c r="G820" s="51"/>
    </row>
    <row r="821" spans="1:7" x14ac:dyDescent="0.45">
      <c r="A821" s="209"/>
      <c r="B821" s="209"/>
      <c r="C821" s="209"/>
      <c r="D821" s="201"/>
      <c r="E821" s="51"/>
      <c r="G821" s="51"/>
    </row>
    <row r="822" spans="1:7" x14ac:dyDescent="0.45">
      <c r="A822" s="209"/>
      <c r="B822" s="209"/>
      <c r="C822" s="209"/>
      <c r="D822" s="201"/>
      <c r="E822" s="51"/>
      <c r="G822" s="51"/>
    </row>
    <row r="823" spans="1:7" x14ac:dyDescent="0.45">
      <c r="A823" s="209"/>
      <c r="B823" s="209"/>
      <c r="C823" s="209"/>
      <c r="D823" s="201"/>
      <c r="E823" s="51"/>
      <c r="G823" s="51"/>
    </row>
    <row r="824" spans="1:7" x14ac:dyDescent="0.45">
      <c r="A824" s="209"/>
      <c r="B824" s="209"/>
      <c r="C824" s="209"/>
      <c r="D824" s="201"/>
      <c r="E824" s="51"/>
      <c r="G824" s="51"/>
    </row>
    <row r="825" spans="1:7" x14ac:dyDescent="0.45">
      <c r="A825" s="209"/>
      <c r="B825" s="209"/>
      <c r="C825" s="209"/>
      <c r="D825" s="201"/>
      <c r="E825" s="51"/>
      <c r="G825" s="51"/>
    </row>
    <row r="826" spans="1:7" x14ac:dyDescent="0.45">
      <c r="A826" s="209"/>
      <c r="B826" s="209"/>
      <c r="C826" s="209"/>
      <c r="D826" s="201"/>
      <c r="E826" s="51"/>
      <c r="G826" s="51"/>
    </row>
    <row r="827" spans="1:7" x14ac:dyDescent="0.45">
      <c r="A827" s="209"/>
      <c r="B827" s="209"/>
      <c r="C827" s="209"/>
      <c r="D827" s="201"/>
      <c r="E827" s="51"/>
      <c r="G827" s="51"/>
    </row>
    <row r="828" spans="1:7" x14ac:dyDescent="0.45">
      <c r="A828" s="209"/>
      <c r="B828" s="209"/>
      <c r="C828" s="209"/>
      <c r="D828" s="201"/>
      <c r="E828" s="51"/>
      <c r="G828" s="51"/>
    </row>
    <row r="829" spans="1:7" x14ac:dyDescent="0.45">
      <c r="A829" s="209"/>
      <c r="B829" s="209"/>
      <c r="C829" s="209"/>
      <c r="D829" s="201"/>
      <c r="E829" s="51"/>
      <c r="G829" s="51"/>
    </row>
    <row r="830" spans="1:7" x14ac:dyDescent="0.45">
      <c r="A830" s="209"/>
      <c r="B830" s="209"/>
      <c r="C830" s="209"/>
      <c r="D830" s="201"/>
      <c r="E830" s="51"/>
      <c r="G830" s="51"/>
    </row>
    <row r="831" spans="1:7" x14ac:dyDescent="0.45">
      <c r="A831" s="209"/>
      <c r="B831" s="209"/>
      <c r="C831" s="209"/>
      <c r="D831" s="201"/>
      <c r="E831" s="51"/>
      <c r="G831" s="51"/>
    </row>
    <row r="832" spans="1:7" x14ac:dyDescent="0.45">
      <c r="A832" s="209"/>
      <c r="B832" s="209"/>
      <c r="C832" s="209"/>
      <c r="D832" s="201"/>
      <c r="E832" s="51"/>
      <c r="G832" s="51"/>
    </row>
    <row r="833" spans="1:7" x14ac:dyDescent="0.45">
      <c r="A833" s="209"/>
      <c r="B833" s="209"/>
      <c r="C833" s="209"/>
      <c r="D833" s="201"/>
      <c r="E833" s="51"/>
      <c r="G833" s="51"/>
    </row>
    <row r="834" spans="1:7" x14ac:dyDescent="0.45">
      <c r="A834" s="209"/>
      <c r="B834" s="209"/>
      <c r="C834" s="209"/>
      <c r="D834" s="201"/>
      <c r="E834" s="51"/>
      <c r="G834" s="51"/>
    </row>
    <row r="835" spans="1:7" x14ac:dyDescent="0.45">
      <c r="A835" s="209"/>
      <c r="B835" s="209"/>
      <c r="C835" s="209"/>
      <c r="D835" s="201"/>
      <c r="E835" s="51"/>
      <c r="G835" s="51"/>
    </row>
    <row r="836" spans="1:7" x14ac:dyDescent="0.45">
      <c r="A836" s="209"/>
      <c r="B836" s="209"/>
      <c r="C836" s="209"/>
      <c r="D836" s="201"/>
      <c r="E836" s="51"/>
      <c r="G836" s="51"/>
    </row>
    <row r="837" spans="1:7" x14ac:dyDescent="0.45">
      <c r="A837" s="209"/>
      <c r="B837" s="209"/>
      <c r="C837" s="209"/>
      <c r="D837" s="201"/>
      <c r="E837" s="51"/>
      <c r="G837" s="51"/>
    </row>
    <row r="838" spans="1:7" x14ac:dyDescent="0.45">
      <c r="A838" s="209"/>
      <c r="B838" s="209"/>
      <c r="C838" s="209"/>
      <c r="D838" s="201"/>
      <c r="E838" s="51"/>
      <c r="G838" s="51"/>
    </row>
    <row r="839" spans="1:7" x14ac:dyDescent="0.45">
      <c r="A839" s="209"/>
      <c r="B839" s="209"/>
      <c r="C839" s="209"/>
      <c r="D839" s="201"/>
      <c r="E839" s="51"/>
      <c r="G839" s="51"/>
    </row>
    <row r="840" spans="1:7" x14ac:dyDescent="0.45">
      <c r="A840" s="209"/>
      <c r="B840" s="209"/>
      <c r="C840" s="209"/>
      <c r="D840" s="201"/>
      <c r="E840" s="51"/>
      <c r="G840" s="51"/>
    </row>
    <row r="841" spans="1:7" x14ac:dyDescent="0.45">
      <c r="A841" s="209"/>
      <c r="B841" s="209"/>
      <c r="C841" s="209"/>
      <c r="D841" s="201"/>
      <c r="E841" s="51"/>
      <c r="G841" s="51"/>
    </row>
    <row r="842" spans="1:7" x14ac:dyDescent="0.45">
      <c r="A842" s="209"/>
      <c r="B842" s="209"/>
      <c r="C842" s="209"/>
      <c r="D842" s="201"/>
      <c r="E842" s="51"/>
      <c r="G842" s="51"/>
    </row>
    <row r="843" spans="1:7" x14ac:dyDescent="0.45">
      <c r="A843" s="209"/>
      <c r="B843" s="209"/>
      <c r="C843" s="209"/>
      <c r="D843" s="201"/>
      <c r="E843" s="51"/>
      <c r="G843" s="51"/>
    </row>
    <row r="844" spans="1:7" x14ac:dyDescent="0.45">
      <c r="A844" s="209"/>
      <c r="B844" s="209"/>
      <c r="C844" s="209"/>
      <c r="D844" s="201"/>
      <c r="E844" s="51"/>
      <c r="G844" s="51"/>
    </row>
    <row r="845" spans="1:7" x14ac:dyDescent="0.45">
      <c r="A845" s="209"/>
      <c r="B845" s="209"/>
      <c r="C845" s="209"/>
      <c r="D845" s="201"/>
      <c r="E845" s="51"/>
      <c r="G845" s="51"/>
    </row>
    <row r="846" spans="1:7" x14ac:dyDescent="0.45">
      <c r="A846" s="209"/>
      <c r="B846" s="209"/>
      <c r="C846" s="209"/>
      <c r="D846" s="201"/>
      <c r="E846" s="51"/>
      <c r="G846" s="51"/>
    </row>
    <row r="847" spans="1:7" x14ac:dyDescent="0.45">
      <c r="A847" s="209"/>
      <c r="B847" s="209"/>
      <c r="C847" s="209"/>
      <c r="D847" s="201"/>
      <c r="E847" s="51"/>
      <c r="G847" s="51"/>
    </row>
    <row r="848" spans="1:7" x14ac:dyDescent="0.45">
      <c r="A848" s="209"/>
      <c r="B848" s="209"/>
      <c r="C848" s="209"/>
      <c r="D848" s="201"/>
      <c r="E848" s="51"/>
      <c r="G848" s="51"/>
    </row>
    <row r="849" spans="1:7" x14ac:dyDescent="0.45">
      <c r="A849" s="209"/>
      <c r="B849" s="209"/>
      <c r="C849" s="209"/>
      <c r="D849" s="201"/>
      <c r="E849" s="51"/>
      <c r="G849" s="51"/>
    </row>
    <row r="850" spans="1:7" x14ac:dyDescent="0.45">
      <c r="A850" s="209"/>
      <c r="B850" s="209"/>
      <c r="C850" s="209"/>
      <c r="D850" s="201"/>
      <c r="E850" s="51"/>
      <c r="G850" s="51"/>
    </row>
    <row r="851" spans="1:7" x14ac:dyDescent="0.45">
      <c r="A851" s="209"/>
      <c r="B851" s="209"/>
      <c r="C851" s="209"/>
      <c r="D851" s="201"/>
      <c r="E851" s="51"/>
      <c r="G851" s="51"/>
    </row>
    <row r="852" spans="1:7" x14ac:dyDescent="0.45">
      <c r="A852" s="209"/>
      <c r="B852" s="209"/>
      <c r="C852" s="209"/>
      <c r="D852" s="201"/>
      <c r="E852" s="51"/>
      <c r="G852" s="51"/>
    </row>
    <row r="853" spans="1:7" x14ac:dyDescent="0.45">
      <c r="A853" s="209"/>
      <c r="B853" s="209"/>
      <c r="C853" s="209"/>
      <c r="D853" s="201"/>
      <c r="E853" s="51"/>
      <c r="G853" s="51"/>
    </row>
    <row r="854" spans="1:7" x14ac:dyDescent="0.45">
      <c r="A854" s="209"/>
      <c r="B854" s="209"/>
      <c r="C854" s="209"/>
      <c r="D854" s="201"/>
      <c r="E854" s="51"/>
      <c r="G854" s="51"/>
    </row>
    <row r="855" spans="1:7" x14ac:dyDescent="0.45">
      <c r="A855" s="209"/>
      <c r="B855" s="209"/>
      <c r="C855" s="209"/>
      <c r="D855" s="201"/>
      <c r="E855" s="51"/>
      <c r="G855" s="51"/>
    </row>
    <row r="856" spans="1:7" x14ac:dyDescent="0.45">
      <c r="A856" s="209"/>
      <c r="B856" s="209"/>
      <c r="C856" s="209"/>
      <c r="D856" s="201"/>
      <c r="E856" s="51"/>
      <c r="G856" s="51"/>
    </row>
    <row r="857" spans="1:7" x14ac:dyDescent="0.45">
      <c r="A857" s="209"/>
      <c r="B857" s="209"/>
      <c r="C857" s="209"/>
      <c r="D857" s="201"/>
      <c r="E857" s="51"/>
      <c r="G857" s="51"/>
    </row>
    <row r="858" spans="1:7" x14ac:dyDescent="0.45">
      <c r="A858" s="209"/>
      <c r="B858" s="209"/>
      <c r="C858" s="209"/>
      <c r="D858" s="201"/>
      <c r="E858" s="51"/>
      <c r="G858" s="51"/>
    </row>
    <row r="859" spans="1:7" x14ac:dyDescent="0.45">
      <c r="A859" s="209"/>
      <c r="B859" s="209"/>
      <c r="C859" s="209"/>
      <c r="D859" s="201"/>
      <c r="E859" s="51"/>
      <c r="G859" s="51"/>
    </row>
    <row r="860" spans="1:7" x14ac:dyDescent="0.45">
      <c r="A860" s="209"/>
      <c r="B860" s="209"/>
      <c r="C860" s="209"/>
      <c r="D860" s="201"/>
      <c r="E860" s="51"/>
      <c r="G860" s="51"/>
    </row>
    <row r="861" spans="1:7" x14ac:dyDescent="0.45">
      <c r="A861" s="209"/>
      <c r="B861" s="209"/>
      <c r="C861" s="209"/>
      <c r="D861" s="201"/>
      <c r="E861" s="51"/>
      <c r="G861" s="51"/>
    </row>
    <row r="862" spans="1:7" x14ac:dyDescent="0.45">
      <c r="A862" s="209"/>
      <c r="B862" s="209"/>
      <c r="C862" s="209"/>
      <c r="D862" s="201"/>
      <c r="E862" s="51"/>
      <c r="G862" s="51"/>
    </row>
    <row r="863" spans="1:7" x14ac:dyDescent="0.45">
      <c r="A863" s="209"/>
      <c r="B863" s="209"/>
      <c r="C863" s="209"/>
      <c r="D863" s="201"/>
      <c r="E863" s="51"/>
      <c r="G863" s="51"/>
    </row>
    <row r="864" spans="1:7" x14ac:dyDescent="0.45">
      <c r="A864" s="209"/>
      <c r="B864" s="209"/>
      <c r="C864" s="209"/>
      <c r="D864" s="201"/>
      <c r="E864" s="51"/>
      <c r="G864" s="51"/>
    </row>
    <row r="865" spans="1:7" x14ac:dyDescent="0.45">
      <c r="A865" s="209"/>
      <c r="B865" s="209"/>
      <c r="C865" s="209"/>
      <c r="D865" s="201"/>
      <c r="E865" s="51"/>
      <c r="G865" s="51"/>
    </row>
    <row r="866" spans="1:7" x14ac:dyDescent="0.45">
      <c r="A866" s="209"/>
      <c r="B866" s="209"/>
      <c r="C866" s="209"/>
      <c r="D866" s="201"/>
      <c r="E866" s="51"/>
      <c r="G866" s="51"/>
    </row>
    <row r="867" spans="1:7" x14ac:dyDescent="0.45">
      <c r="A867" s="209"/>
      <c r="B867" s="209"/>
      <c r="C867" s="209"/>
      <c r="D867" s="201"/>
      <c r="E867" s="51"/>
      <c r="G867" s="51"/>
    </row>
    <row r="868" spans="1:7" x14ac:dyDescent="0.45">
      <c r="A868" s="209"/>
      <c r="B868" s="209"/>
      <c r="C868" s="209"/>
      <c r="D868" s="201"/>
      <c r="E868" s="51"/>
      <c r="G868" s="51"/>
    </row>
    <row r="869" spans="1:7" x14ac:dyDescent="0.45">
      <c r="A869" s="209"/>
      <c r="B869" s="209"/>
      <c r="C869" s="209"/>
      <c r="D869" s="201"/>
      <c r="E869" s="51"/>
      <c r="G869" s="51"/>
    </row>
    <row r="870" spans="1:7" x14ac:dyDescent="0.45">
      <c r="A870" s="209"/>
      <c r="B870" s="209"/>
      <c r="C870" s="209"/>
      <c r="D870" s="201"/>
      <c r="E870" s="51"/>
      <c r="G870" s="51"/>
    </row>
    <row r="871" spans="1:7" x14ac:dyDescent="0.45">
      <c r="A871" s="209"/>
      <c r="B871" s="209"/>
      <c r="C871" s="209"/>
      <c r="D871" s="201"/>
      <c r="E871" s="51"/>
      <c r="G871" s="51"/>
    </row>
    <row r="872" spans="1:7" x14ac:dyDescent="0.45">
      <c r="A872" s="209"/>
      <c r="B872" s="209"/>
      <c r="C872" s="209"/>
      <c r="D872" s="201"/>
      <c r="E872" s="51"/>
      <c r="G872" s="51"/>
    </row>
    <row r="873" spans="1:7" x14ac:dyDescent="0.45">
      <c r="A873" s="209"/>
      <c r="B873" s="209"/>
      <c r="C873" s="209"/>
      <c r="D873" s="201"/>
      <c r="E873" s="51"/>
      <c r="G873" s="51"/>
    </row>
    <row r="874" spans="1:7" x14ac:dyDescent="0.45">
      <c r="A874" s="209"/>
      <c r="B874" s="209"/>
      <c r="C874" s="209"/>
      <c r="D874" s="201"/>
      <c r="E874" s="51"/>
      <c r="G874" s="51"/>
    </row>
    <row r="875" spans="1:7" x14ac:dyDescent="0.45">
      <c r="A875" s="209"/>
      <c r="B875" s="209"/>
      <c r="C875" s="209"/>
      <c r="D875" s="201"/>
      <c r="E875" s="51"/>
      <c r="G875" s="51"/>
    </row>
    <row r="876" spans="1:7" x14ac:dyDescent="0.45">
      <c r="A876" s="209"/>
      <c r="B876" s="209"/>
      <c r="C876" s="209"/>
      <c r="D876" s="201"/>
      <c r="E876" s="51"/>
      <c r="G876" s="51"/>
    </row>
    <row r="877" spans="1:7" x14ac:dyDescent="0.45">
      <c r="A877" s="209"/>
      <c r="B877" s="209"/>
      <c r="C877" s="209"/>
      <c r="D877" s="201"/>
      <c r="E877" s="51"/>
      <c r="G877" s="51"/>
    </row>
    <row r="878" spans="1:7" x14ac:dyDescent="0.45">
      <c r="A878" s="209"/>
      <c r="B878" s="209"/>
      <c r="C878" s="209"/>
      <c r="D878" s="201"/>
      <c r="E878" s="51"/>
      <c r="G878" s="51"/>
    </row>
    <row r="879" spans="1:7" x14ac:dyDescent="0.45">
      <c r="A879" s="209"/>
      <c r="B879" s="209"/>
      <c r="C879" s="209"/>
      <c r="D879" s="201"/>
      <c r="E879" s="51"/>
      <c r="G879" s="51"/>
    </row>
    <row r="880" spans="1:7" x14ac:dyDescent="0.45">
      <c r="A880" s="209"/>
      <c r="B880" s="209"/>
      <c r="C880" s="209"/>
      <c r="D880" s="201"/>
      <c r="E880" s="51"/>
      <c r="G880" s="51"/>
    </row>
    <row r="881" spans="1:7" x14ac:dyDescent="0.45">
      <c r="A881" s="209"/>
      <c r="B881" s="209"/>
      <c r="C881" s="209"/>
      <c r="D881" s="201"/>
      <c r="E881" s="51"/>
      <c r="G881" s="51"/>
    </row>
    <row r="882" spans="1:7" x14ac:dyDescent="0.45">
      <c r="A882" s="209"/>
      <c r="B882" s="209"/>
      <c r="C882" s="209"/>
      <c r="D882" s="201"/>
      <c r="E882" s="51"/>
      <c r="G882" s="51"/>
    </row>
    <row r="883" spans="1:7" x14ac:dyDescent="0.45">
      <c r="A883" s="209"/>
      <c r="B883" s="209"/>
      <c r="C883" s="209"/>
      <c r="D883" s="201"/>
      <c r="E883" s="51"/>
      <c r="G883" s="51"/>
    </row>
    <row r="884" spans="1:7" x14ac:dyDescent="0.45">
      <c r="A884" s="209"/>
      <c r="B884" s="209"/>
      <c r="C884" s="209"/>
      <c r="D884" s="201"/>
      <c r="E884" s="51"/>
      <c r="G884" s="51"/>
    </row>
    <row r="885" spans="1:7" x14ac:dyDescent="0.45">
      <c r="A885" s="209"/>
      <c r="B885" s="209"/>
      <c r="C885" s="209"/>
      <c r="D885" s="201"/>
      <c r="E885" s="51"/>
      <c r="G885" s="51"/>
    </row>
    <row r="886" spans="1:7" x14ac:dyDescent="0.45">
      <c r="A886" s="209"/>
      <c r="B886" s="209"/>
      <c r="C886" s="209"/>
      <c r="D886" s="201"/>
      <c r="E886" s="51"/>
      <c r="G886" s="51"/>
    </row>
    <row r="887" spans="1:7" x14ac:dyDescent="0.45">
      <c r="A887" s="209"/>
      <c r="B887" s="209"/>
      <c r="C887" s="209"/>
      <c r="D887" s="201"/>
      <c r="E887" s="51"/>
      <c r="G887" s="51"/>
    </row>
    <row r="888" spans="1:7" x14ac:dyDescent="0.45">
      <c r="A888" s="209"/>
      <c r="B888" s="209"/>
      <c r="C888" s="209"/>
      <c r="D888" s="201"/>
      <c r="E888" s="51"/>
      <c r="G888" s="51"/>
    </row>
    <row r="889" spans="1:7" x14ac:dyDescent="0.45">
      <c r="A889" s="209"/>
      <c r="B889" s="209"/>
      <c r="C889" s="209"/>
      <c r="D889" s="201"/>
      <c r="E889" s="51"/>
      <c r="G889" s="51"/>
    </row>
    <row r="890" spans="1:7" x14ac:dyDescent="0.45">
      <c r="A890" s="209"/>
      <c r="B890" s="209"/>
      <c r="C890" s="209"/>
      <c r="D890" s="201"/>
      <c r="E890" s="51"/>
      <c r="G890" s="51"/>
    </row>
    <row r="891" spans="1:7" x14ac:dyDescent="0.45">
      <c r="A891" s="209"/>
      <c r="B891" s="209"/>
      <c r="C891" s="209"/>
      <c r="D891" s="201"/>
      <c r="E891" s="51"/>
      <c r="G891" s="51"/>
    </row>
    <row r="892" spans="1:7" x14ac:dyDescent="0.45">
      <c r="A892" s="209"/>
      <c r="B892" s="209"/>
      <c r="C892" s="209"/>
      <c r="D892" s="201"/>
      <c r="E892" s="51"/>
      <c r="G892" s="51"/>
    </row>
    <row r="893" spans="1:7" x14ac:dyDescent="0.45">
      <c r="A893" s="209"/>
      <c r="B893" s="209"/>
      <c r="C893" s="209"/>
      <c r="D893" s="201"/>
      <c r="E893" s="51"/>
      <c r="G893" s="51"/>
    </row>
    <row r="894" spans="1:7" x14ac:dyDescent="0.45">
      <c r="A894" s="209"/>
      <c r="B894" s="209"/>
      <c r="C894" s="209"/>
      <c r="D894" s="201"/>
      <c r="E894" s="51"/>
      <c r="G894" s="51"/>
    </row>
    <row r="895" spans="1:7" x14ac:dyDescent="0.45">
      <c r="A895" s="209"/>
      <c r="B895" s="209"/>
      <c r="C895" s="209"/>
      <c r="D895" s="201"/>
      <c r="E895" s="51"/>
      <c r="G895" s="51"/>
    </row>
    <row r="896" spans="1:7" x14ac:dyDescent="0.45">
      <c r="A896" s="209"/>
      <c r="B896" s="209"/>
      <c r="C896" s="209"/>
      <c r="D896" s="201"/>
      <c r="E896" s="51"/>
      <c r="G896" s="51"/>
    </row>
    <row r="897" spans="1:7" x14ac:dyDescent="0.45">
      <c r="A897" s="209"/>
      <c r="B897" s="209"/>
      <c r="C897" s="209"/>
      <c r="D897" s="201"/>
      <c r="E897" s="51"/>
      <c r="G897" s="51"/>
    </row>
    <row r="898" spans="1:7" x14ac:dyDescent="0.45">
      <c r="A898" s="209"/>
      <c r="B898" s="209"/>
      <c r="C898" s="209"/>
      <c r="D898" s="201"/>
      <c r="E898" s="51"/>
      <c r="G898" s="51"/>
    </row>
    <row r="899" spans="1:7" x14ac:dyDescent="0.45">
      <c r="A899" s="209"/>
      <c r="B899" s="209"/>
      <c r="C899" s="209"/>
      <c r="D899" s="201"/>
      <c r="E899" s="51"/>
      <c r="G899" s="51"/>
    </row>
    <row r="900" spans="1:7" x14ac:dyDescent="0.45">
      <c r="A900" s="209"/>
      <c r="B900" s="209"/>
      <c r="C900" s="209"/>
      <c r="D900" s="201"/>
      <c r="E900" s="51"/>
      <c r="G900" s="51"/>
    </row>
    <row r="901" spans="1:7" x14ac:dyDescent="0.45">
      <c r="A901" s="209"/>
      <c r="B901" s="209"/>
      <c r="C901" s="209"/>
      <c r="D901" s="201"/>
      <c r="E901" s="51"/>
      <c r="G901" s="51"/>
    </row>
    <row r="902" spans="1:7" x14ac:dyDescent="0.45">
      <c r="A902" s="209"/>
      <c r="B902" s="209"/>
      <c r="C902" s="209"/>
      <c r="D902" s="201"/>
      <c r="E902" s="51"/>
      <c r="G902" s="51"/>
    </row>
    <row r="903" spans="1:7" x14ac:dyDescent="0.45">
      <c r="A903" s="209"/>
      <c r="B903" s="209"/>
      <c r="C903" s="209"/>
      <c r="D903" s="201"/>
      <c r="E903" s="51"/>
      <c r="G903" s="51"/>
    </row>
    <row r="904" spans="1:7" x14ac:dyDescent="0.45">
      <c r="A904" s="209"/>
      <c r="B904" s="209"/>
      <c r="C904" s="209"/>
      <c r="D904" s="201"/>
      <c r="E904" s="51"/>
      <c r="G904" s="51"/>
    </row>
    <row r="905" spans="1:7" x14ac:dyDescent="0.45">
      <c r="A905" s="209"/>
      <c r="B905" s="209"/>
      <c r="C905" s="209"/>
      <c r="D905" s="201"/>
      <c r="E905" s="51"/>
      <c r="G905" s="51"/>
    </row>
    <row r="906" spans="1:7" x14ac:dyDescent="0.45">
      <c r="A906" s="209"/>
      <c r="B906" s="209"/>
      <c r="C906" s="209"/>
      <c r="D906" s="201"/>
      <c r="E906" s="51"/>
      <c r="G906" s="51"/>
    </row>
    <row r="907" spans="1:7" x14ac:dyDescent="0.45">
      <c r="A907" s="209"/>
      <c r="B907" s="209"/>
      <c r="C907" s="209"/>
      <c r="D907" s="201"/>
      <c r="E907" s="51"/>
      <c r="G907" s="51"/>
    </row>
    <row r="908" spans="1:7" x14ac:dyDescent="0.45">
      <c r="A908" s="209"/>
      <c r="B908" s="209"/>
      <c r="C908" s="209"/>
      <c r="D908" s="201"/>
      <c r="E908" s="51"/>
      <c r="G908" s="51"/>
    </row>
    <row r="909" spans="1:7" x14ac:dyDescent="0.45">
      <c r="A909" s="209"/>
      <c r="B909" s="209"/>
      <c r="C909" s="209"/>
      <c r="D909" s="201"/>
      <c r="E909" s="51"/>
      <c r="G909" s="51"/>
    </row>
    <row r="910" spans="1:7" x14ac:dyDescent="0.45">
      <c r="A910" s="209"/>
      <c r="B910" s="209"/>
      <c r="C910" s="209"/>
      <c r="D910" s="201"/>
      <c r="E910" s="51"/>
      <c r="G910" s="51"/>
    </row>
    <row r="911" spans="1:7" x14ac:dyDescent="0.45">
      <c r="A911" s="209"/>
      <c r="B911" s="209"/>
      <c r="C911" s="209"/>
      <c r="D911" s="201"/>
      <c r="E911" s="51"/>
      <c r="G911" s="51"/>
    </row>
    <row r="912" spans="1:7" x14ac:dyDescent="0.45">
      <c r="A912" s="209"/>
      <c r="B912" s="209"/>
      <c r="C912" s="209"/>
      <c r="D912" s="201"/>
      <c r="E912" s="51"/>
      <c r="G912" s="51"/>
    </row>
    <row r="913" spans="1:7" x14ac:dyDescent="0.45">
      <c r="A913" s="209"/>
      <c r="B913" s="209"/>
      <c r="C913" s="209"/>
      <c r="D913" s="201"/>
      <c r="E913" s="51"/>
      <c r="G913" s="51"/>
    </row>
    <row r="914" spans="1:7" x14ac:dyDescent="0.45">
      <c r="A914" s="209"/>
      <c r="B914" s="209"/>
      <c r="C914" s="209"/>
      <c r="D914" s="201"/>
      <c r="E914" s="51"/>
      <c r="G914" s="51"/>
    </row>
    <row r="915" spans="1:7" x14ac:dyDescent="0.45">
      <c r="A915" s="209"/>
      <c r="B915" s="209"/>
      <c r="C915" s="209"/>
      <c r="D915" s="201"/>
      <c r="E915" s="51"/>
      <c r="G915" s="51"/>
    </row>
    <row r="916" spans="1:7" x14ac:dyDescent="0.45">
      <c r="A916" s="209"/>
      <c r="B916" s="209"/>
      <c r="C916" s="209"/>
      <c r="D916" s="201"/>
      <c r="E916" s="51"/>
      <c r="G916" s="51"/>
    </row>
    <row r="917" spans="1:7" x14ac:dyDescent="0.45">
      <c r="A917" s="209"/>
      <c r="B917" s="209"/>
      <c r="C917" s="209"/>
      <c r="D917" s="201"/>
      <c r="E917" s="51"/>
      <c r="G917" s="51"/>
    </row>
    <row r="918" spans="1:7" x14ac:dyDescent="0.45">
      <c r="A918" s="209"/>
      <c r="B918" s="209"/>
      <c r="C918" s="209"/>
      <c r="D918" s="201"/>
      <c r="E918" s="51"/>
      <c r="G918" s="51"/>
    </row>
    <row r="919" spans="1:7" x14ac:dyDescent="0.45">
      <c r="A919" s="209"/>
      <c r="B919" s="209"/>
      <c r="C919" s="209"/>
      <c r="D919" s="201"/>
      <c r="E919" s="51"/>
      <c r="G919" s="51"/>
    </row>
    <row r="920" spans="1:7" x14ac:dyDescent="0.45">
      <c r="A920" s="209"/>
      <c r="B920" s="209"/>
      <c r="C920" s="209"/>
      <c r="D920" s="201"/>
      <c r="E920" s="51"/>
      <c r="G920" s="51"/>
    </row>
    <row r="921" spans="1:7" x14ac:dyDescent="0.45">
      <c r="A921" s="209"/>
      <c r="B921" s="209"/>
      <c r="C921" s="209"/>
      <c r="D921" s="201"/>
      <c r="E921" s="51"/>
      <c r="G921" s="51"/>
    </row>
    <row r="922" spans="1:7" x14ac:dyDescent="0.45">
      <c r="A922" s="209"/>
      <c r="B922" s="209"/>
      <c r="C922" s="209"/>
      <c r="D922" s="201"/>
      <c r="E922" s="51"/>
      <c r="G922" s="51"/>
    </row>
    <row r="923" spans="1:7" x14ac:dyDescent="0.45">
      <c r="A923" s="209"/>
      <c r="B923" s="209"/>
      <c r="C923" s="209"/>
      <c r="D923" s="201"/>
      <c r="E923" s="51"/>
      <c r="G923" s="51"/>
    </row>
    <row r="924" spans="1:7" x14ac:dyDescent="0.45">
      <c r="A924" s="209"/>
      <c r="B924" s="209"/>
      <c r="C924" s="209"/>
      <c r="D924" s="201"/>
      <c r="E924" s="51"/>
      <c r="G924" s="51"/>
    </row>
    <row r="925" spans="1:7" x14ac:dyDescent="0.45">
      <c r="A925" s="209"/>
      <c r="B925" s="209"/>
      <c r="C925" s="209"/>
      <c r="D925" s="201"/>
      <c r="E925" s="51"/>
      <c r="G925" s="51"/>
    </row>
    <row r="926" spans="1:7" x14ac:dyDescent="0.45">
      <c r="A926" s="209"/>
      <c r="B926" s="209"/>
      <c r="C926" s="209"/>
      <c r="D926" s="201"/>
      <c r="E926" s="51"/>
      <c r="G926" s="51"/>
    </row>
    <row r="927" spans="1:7" x14ac:dyDescent="0.45">
      <c r="A927" s="209"/>
      <c r="B927" s="209"/>
      <c r="C927" s="209"/>
      <c r="D927" s="201"/>
      <c r="E927" s="51"/>
      <c r="G927" s="51"/>
    </row>
    <row r="928" spans="1:7" x14ac:dyDescent="0.45">
      <c r="A928" s="209"/>
      <c r="B928" s="209"/>
      <c r="C928" s="209"/>
      <c r="D928" s="201"/>
      <c r="E928" s="51"/>
      <c r="G928" s="51"/>
    </row>
    <row r="929" spans="1:7" x14ac:dyDescent="0.45">
      <c r="A929" s="209"/>
      <c r="B929" s="209"/>
      <c r="C929" s="209"/>
      <c r="D929" s="201"/>
      <c r="E929" s="51"/>
      <c r="G929" s="51"/>
    </row>
    <row r="930" spans="1:7" x14ac:dyDescent="0.45">
      <c r="A930" s="209"/>
      <c r="B930" s="209"/>
      <c r="C930" s="209"/>
      <c r="D930" s="201"/>
      <c r="E930" s="51"/>
      <c r="G930" s="51"/>
    </row>
    <row r="931" spans="1:7" x14ac:dyDescent="0.45">
      <c r="A931" s="209"/>
      <c r="B931" s="209"/>
      <c r="C931" s="209"/>
      <c r="D931" s="201"/>
      <c r="E931" s="51"/>
      <c r="G931" s="51"/>
    </row>
    <row r="932" spans="1:7" x14ac:dyDescent="0.45">
      <c r="A932" s="209"/>
      <c r="B932" s="209"/>
      <c r="C932" s="209"/>
      <c r="D932" s="201"/>
      <c r="E932" s="51"/>
      <c r="G932" s="51"/>
    </row>
    <row r="933" spans="1:7" x14ac:dyDescent="0.45">
      <c r="A933" s="209"/>
      <c r="B933" s="209"/>
      <c r="C933" s="209"/>
      <c r="D933" s="201"/>
      <c r="E933" s="51"/>
      <c r="G933" s="51"/>
    </row>
    <row r="934" spans="1:7" x14ac:dyDescent="0.45">
      <c r="A934" s="209"/>
      <c r="B934" s="209"/>
      <c r="C934" s="209"/>
      <c r="D934" s="201"/>
      <c r="E934" s="51"/>
      <c r="G934" s="51"/>
    </row>
    <row r="935" spans="1:7" x14ac:dyDescent="0.45">
      <c r="A935" s="209"/>
      <c r="B935" s="209"/>
      <c r="C935" s="209"/>
      <c r="D935" s="201"/>
      <c r="E935" s="51"/>
      <c r="G935" s="51"/>
    </row>
    <row r="936" spans="1:7" x14ac:dyDescent="0.45">
      <c r="A936" s="209"/>
      <c r="B936" s="209"/>
      <c r="C936" s="209"/>
      <c r="D936" s="201"/>
      <c r="E936" s="51"/>
      <c r="G936" s="51"/>
    </row>
    <row r="937" spans="1:7" x14ac:dyDescent="0.45">
      <c r="A937" s="209"/>
      <c r="B937" s="209"/>
      <c r="C937" s="209"/>
      <c r="D937" s="201"/>
      <c r="E937" s="51"/>
      <c r="G937" s="51"/>
    </row>
    <row r="938" spans="1:7" x14ac:dyDescent="0.45">
      <c r="A938" s="209"/>
      <c r="B938" s="209"/>
      <c r="C938" s="209"/>
      <c r="D938" s="201"/>
      <c r="E938" s="51"/>
      <c r="G938" s="51"/>
    </row>
    <row r="939" spans="1:7" x14ac:dyDescent="0.45">
      <c r="A939" s="209"/>
      <c r="B939" s="209"/>
      <c r="C939" s="209"/>
      <c r="D939" s="201"/>
      <c r="E939" s="51"/>
      <c r="G939" s="51"/>
    </row>
    <row r="940" spans="1:7" x14ac:dyDescent="0.45">
      <c r="A940" s="209"/>
      <c r="B940" s="209"/>
      <c r="C940" s="209"/>
      <c r="D940" s="201"/>
      <c r="E940" s="51"/>
      <c r="G940" s="51"/>
    </row>
    <row r="941" spans="1:7" x14ac:dyDescent="0.45">
      <c r="A941" s="209"/>
      <c r="B941" s="209"/>
      <c r="C941" s="209"/>
      <c r="D941" s="201"/>
      <c r="E941" s="51"/>
      <c r="G941" s="51"/>
    </row>
    <row r="942" spans="1:7" x14ac:dyDescent="0.45">
      <c r="A942" s="209"/>
      <c r="B942" s="209"/>
      <c r="C942" s="209"/>
      <c r="D942" s="201"/>
      <c r="E942" s="51"/>
      <c r="G942" s="51"/>
    </row>
    <row r="943" spans="1:7" x14ac:dyDescent="0.45">
      <c r="A943" s="209"/>
      <c r="B943" s="209"/>
      <c r="C943" s="209"/>
      <c r="D943" s="201"/>
      <c r="E943" s="51"/>
      <c r="G943" s="51"/>
    </row>
    <row r="944" spans="1:7" x14ac:dyDescent="0.45">
      <c r="A944" s="209"/>
      <c r="B944" s="209"/>
      <c r="C944" s="209"/>
      <c r="D944" s="201"/>
      <c r="E944" s="51"/>
      <c r="G944" s="51"/>
    </row>
    <row r="945" spans="1:7" x14ac:dyDescent="0.45">
      <c r="A945" s="209"/>
      <c r="B945" s="209"/>
      <c r="C945" s="209"/>
      <c r="D945" s="201"/>
      <c r="E945" s="51"/>
      <c r="G945" s="51"/>
    </row>
    <row r="946" spans="1:7" x14ac:dyDescent="0.45">
      <c r="A946" s="209"/>
      <c r="B946" s="209"/>
      <c r="C946" s="209"/>
      <c r="D946" s="201"/>
      <c r="E946" s="51"/>
      <c r="G946" s="51"/>
    </row>
    <row r="947" spans="1:7" x14ac:dyDescent="0.45">
      <c r="A947" s="209"/>
      <c r="B947" s="209"/>
      <c r="C947" s="209"/>
      <c r="D947" s="201"/>
      <c r="E947" s="51"/>
      <c r="G947" s="51"/>
    </row>
    <row r="948" spans="1:7" x14ac:dyDescent="0.45">
      <c r="A948" s="209"/>
      <c r="B948" s="209"/>
      <c r="C948" s="209"/>
      <c r="D948" s="201"/>
      <c r="E948" s="51"/>
      <c r="G948" s="51"/>
    </row>
    <row r="949" spans="1:7" x14ac:dyDescent="0.45">
      <c r="A949" s="209"/>
      <c r="B949" s="209"/>
      <c r="C949" s="209"/>
      <c r="D949" s="201"/>
      <c r="E949" s="51"/>
      <c r="G949" s="51"/>
    </row>
    <row r="950" spans="1:7" x14ac:dyDescent="0.45">
      <c r="A950" s="209"/>
      <c r="B950" s="209"/>
      <c r="C950" s="209"/>
      <c r="D950" s="201"/>
      <c r="E950" s="51"/>
      <c r="G950" s="51"/>
    </row>
    <row r="951" spans="1:7" x14ac:dyDescent="0.45">
      <c r="A951" s="209"/>
      <c r="B951" s="209"/>
      <c r="C951" s="209"/>
      <c r="D951" s="201"/>
      <c r="E951" s="51"/>
      <c r="G951" s="51"/>
    </row>
    <row r="952" spans="1:7" x14ac:dyDescent="0.45">
      <c r="A952" s="209"/>
      <c r="B952" s="209"/>
      <c r="C952" s="209"/>
      <c r="D952" s="201"/>
      <c r="E952" s="51"/>
      <c r="G952" s="51"/>
    </row>
    <row r="953" spans="1:7" x14ac:dyDescent="0.45">
      <c r="A953" s="209"/>
      <c r="B953" s="209"/>
      <c r="C953" s="209"/>
      <c r="D953" s="201"/>
      <c r="E953" s="51"/>
      <c r="G953" s="51"/>
    </row>
    <row r="954" spans="1:7" x14ac:dyDescent="0.45">
      <c r="A954" s="209"/>
      <c r="B954" s="209"/>
      <c r="C954" s="209"/>
      <c r="D954" s="201"/>
      <c r="E954" s="51"/>
      <c r="G954" s="51"/>
    </row>
    <row r="955" spans="1:7" x14ac:dyDescent="0.45">
      <c r="A955" s="209"/>
      <c r="B955" s="209"/>
      <c r="C955" s="209"/>
      <c r="D955" s="201"/>
      <c r="E955" s="51"/>
      <c r="G955" s="51"/>
    </row>
    <row r="956" spans="1:7" x14ac:dyDescent="0.45">
      <c r="A956" s="209"/>
      <c r="B956" s="209"/>
      <c r="C956" s="209"/>
      <c r="D956" s="201"/>
      <c r="E956" s="51"/>
      <c r="G956" s="51"/>
    </row>
    <row r="957" spans="1:7" x14ac:dyDescent="0.45">
      <c r="A957" s="209"/>
      <c r="B957" s="209"/>
      <c r="C957" s="209"/>
      <c r="D957" s="201"/>
      <c r="E957" s="51"/>
      <c r="G957" s="51"/>
    </row>
    <row r="958" spans="1:7" x14ac:dyDescent="0.45">
      <c r="A958" s="209"/>
      <c r="B958" s="209"/>
      <c r="C958" s="209"/>
      <c r="D958" s="201"/>
      <c r="E958" s="51"/>
      <c r="G958" s="51"/>
    </row>
    <row r="959" spans="1:7" x14ac:dyDescent="0.45">
      <c r="A959" s="209"/>
      <c r="B959" s="209"/>
      <c r="C959" s="209"/>
      <c r="D959" s="201"/>
      <c r="E959" s="51"/>
      <c r="G959" s="51"/>
    </row>
    <row r="960" spans="1:7" x14ac:dyDescent="0.45">
      <c r="A960" s="209"/>
      <c r="B960" s="209"/>
      <c r="C960" s="209"/>
      <c r="D960" s="201"/>
      <c r="E960" s="51"/>
      <c r="G960" s="51"/>
    </row>
    <row r="961" spans="1:7" x14ac:dyDescent="0.45">
      <c r="A961" s="209"/>
      <c r="B961" s="209"/>
      <c r="C961" s="209"/>
      <c r="D961" s="201"/>
      <c r="E961" s="51"/>
      <c r="G961" s="51"/>
    </row>
    <row r="962" spans="1:7" x14ac:dyDescent="0.45">
      <c r="A962" s="209"/>
      <c r="B962" s="209"/>
      <c r="C962" s="209"/>
      <c r="D962" s="201"/>
      <c r="E962" s="51"/>
      <c r="G962" s="51"/>
    </row>
    <row r="963" spans="1:7" x14ac:dyDescent="0.45">
      <c r="A963" s="209"/>
      <c r="B963" s="209"/>
      <c r="C963" s="209"/>
      <c r="D963" s="201"/>
      <c r="E963" s="51"/>
      <c r="G963" s="51"/>
    </row>
    <row r="964" spans="1:7" x14ac:dyDescent="0.45">
      <c r="A964" s="209"/>
      <c r="B964" s="209"/>
      <c r="C964" s="209"/>
      <c r="D964" s="201"/>
      <c r="E964" s="51"/>
      <c r="G964" s="51"/>
    </row>
    <row r="965" spans="1:7" x14ac:dyDescent="0.45">
      <c r="A965" s="209"/>
      <c r="B965" s="209"/>
      <c r="C965" s="209"/>
      <c r="D965" s="201"/>
      <c r="E965" s="51"/>
      <c r="G965" s="51"/>
    </row>
    <row r="966" spans="1:7" x14ac:dyDescent="0.45">
      <c r="A966" s="209"/>
      <c r="B966" s="209"/>
      <c r="C966" s="209"/>
      <c r="D966" s="201"/>
      <c r="E966" s="51"/>
      <c r="G966" s="51"/>
    </row>
    <row r="967" spans="1:7" x14ac:dyDescent="0.45">
      <c r="A967" s="209"/>
      <c r="B967" s="209"/>
      <c r="C967" s="209"/>
      <c r="D967" s="201"/>
      <c r="E967" s="51"/>
      <c r="G967" s="51"/>
    </row>
    <row r="968" spans="1:7" x14ac:dyDescent="0.45">
      <c r="A968" s="209"/>
      <c r="B968" s="209"/>
      <c r="C968" s="209"/>
      <c r="D968" s="201"/>
      <c r="E968" s="51"/>
      <c r="G968" s="51"/>
    </row>
    <row r="969" spans="1:7" x14ac:dyDescent="0.45">
      <c r="A969" s="209"/>
      <c r="B969" s="209"/>
      <c r="C969" s="209"/>
      <c r="D969" s="201"/>
      <c r="E969" s="51"/>
      <c r="G969" s="51"/>
    </row>
    <row r="970" spans="1:7" x14ac:dyDescent="0.45">
      <c r="A970" s="209"/>
      <c r="B970" s="209"/>
      <c r="C970" s="209"/>
      <c r="D970" s="201"/>
      <c r="E970" s="51"/>
      <c r="G970" s="51"/>
    </row>
    <row r="971" spans="1:7" x14ac:dyDescent="0.45">
      <c r="A971" s="209"/>
      <c r="B971" s="209"/>
      <c r="C971" s="209"/>
      <c r="D971" s="201"/>
      <c r="E971" s="51"/>
      <c r="G971" s="51"/>
    </row>
    <row r="972" spans="1:7" x14ac:dyDescent="0.45">
      <c r="A972" s="209"/>
      <c r="B972" s="209"/>
      <c r="C972" s="209"/>
      <c r="D972" s="201"/>
      <c r="E972" s="51"/>
      <c r="G972" s="51"/>
    </row>
    <row r="973" spans="1:7" x14ac:dyDescent="0.45">
      <c r="A973" s="209"/>
      <c r="B973" s="209"/>
      <c r="C973" s="209"/>
      <c r="D973" s="201"/>
      <c r="E973" s="51"/>
      <c r="G973" s="51"/>
    </row>
    <row r="974" spans="1:7" x14ac:dyDescent="0.45">
      <c r="A974" s="209"/>
      <c r="B974" s="209"/>
      <c r="C974" s="209"/>
      <c r="D974" s="201"/>
      <c r="E974" s="51"/>
      <c r="G974" s="51"/>
    </row>
    <row r="975" spans="1:7" x14ac:dyDescent="0.45">
      <c r="A975" s="209"/>
      <c r="B975" s="209"/>
      <c r="C975" s="209"/>
      <c r="D975" s="201"/>
      <c r="E975" s="51"/>
      <c r="G975" s="51"/>
    </row>
    <row r="976" spans="1:7" x14ac:dyDescent="0.45">
      <c r="A976" s="209"/>
      <c r="B976" s="209"/>
      <c r="C976" s="209"/>
      <c r="D976" s="201"/>
      <c r="E976" s="51"/>
      <c r="G976" s="51"/>
    </row>
    <row r="977" spans="1:7" x14ac:dyDescent="0.45">
      <c r="A977" s="209"/>
      <c r="B977" s="209"/>
      <c r="C977" s="209"/>
      <c r="D977" s="201"/>
      <c r="E977" s="51"/>
      <c r="G977" s="51"/>
    </row>
    <row r="978" spans="1:7" x14ac:dyDescent="0.45">
      <c r="A978" s="209"/>
      <c r="B978" s="209"/>
      <c r="C978" s="209"/>
      <c r="D978" s="201"/>
      <c r="E978" s="51"/>
      <c r="G978" s="51"/>
    </row>
    <row r="979" spans="1:7" x14ac:dyDescent="0.45">
      <c r="A979" s="209"/>
      <c r="B979" s="209"/>
      <c r="C979" s="209"/>
      <c r="D979" s="201"/>
      <c r="E979" s="51"/>
      <c r="G979" s="51"/>
    </row>
    <row r="980" spans="1:7" x14ac:dyDescent="0.45">
      <c r="A980" s="209"/>
      <c r="B980" s="209"/>
      <c r="C980" s="209"/>
      <c r="D980" s="201"/>
      <c r="E980" s="51"/>
      <c r="G980" s="51"/>
    </row>
    <row r="981" spans="1:7" x14ac:dyDescent="0.45">
      <c r="A981" s="209"/>
      <c r="B981" s="209"/>
      <c r="C981" s="209"/>
      <c r="D981" s="201"/>
      <c r="E981" s="51"/>
      <c r="G981" s="51"/>
    </row>
    <row r="982" spans="1:7" x14ac:dyDescent="0.45">
      <c r="A982" s="209"/>
      <c r="B982" s="209"/>
      <c r="C982" s="209"/>
      <c r="D982" s="201"/>
      <c r="E982" s="51"/>
      <c r="G982" s="51"/>
    </row>
    <row r="983" spans="1:7" x14ac:dyDescent="0.45">
      <c r="A983" s="209"/>
      <c r="B983" s="209"/>
      <c r="C983" s="209"/>
      <c r="D983" s="201"/>
      <c r="E983" s="51"/>
      <c r="G983" s="51"/>
    </row>
    <row r="984" spans="1:7" x14ac:dyDescent="0.45">
      <c r="A984" s="209"/>
      <c r="B984" s="209"/>
      <c r="C984" s="209"/>
      <c r="D984" s="201"/>
      <c r="E984" s="51"/>
      <c r="G984" s="51"/>
    </row>
    <row r="985" spans="1:7" x14ac:dyDescent="0.45">
      <c r="A985" s="209"/>
      <c r="B985" s="209"/>
      <c r="C985" s="209"/>
      <c r="D985" s="201"/>
      <c r="E985" s="51"/>
      <c r="G985" s="51"/>
    </row>
    <row r="986" spans="1:7" x14ac:dyDescent="0.45">
      <c r="A986" s="209"/>
      <c r="B986" s="209"/>
      <c r="C986" s="209"/>
      <c r="D986" s="201"/>
      <c r="E986" s="51"/>
      <c r="G986" s="51"/>
    </row>
    <row r="987" spans="1:7" x14ac:dyDescent="0.45">
      <c r="A987" s="209"/>
      <c r="B987" s="209"/>
      <c r="C987" s="209"/>
      <c r="D987" s="201"/>
      <c r="E987" s="51"/>
      <c r="G987" s="51"/>
    </row>
    <row r="988" spans="1:7" x14ac:dyDescent="0.45">
      <c r="A988" s="209"/>
      <c r="B988" s="209"/>
      <c r="C988" s="209"/>
      <c r="D988" s="201"/>
      <c r="E988" s="51"/>
      <c r="G988" s="51"/>
    </row>
    <row r="989" spans="1:7" x14ac:dyDescent="0.45">
      <c r="A989" s="209"/>
      <c r="B989" s="209"/>
      <c r="C989" s="209"/>
      <c r="D989" s="201"/>
      <c r="E989" s="51"/>
      <c r="G989" s="51"/>
    </row>
    <row r="990" spans="1:7" x14ac:dyDescent="0.45">
      <c r="A990" s="209"/>
      <c r="B990" s="209"/>
      <c r="C990" s="209"/>
      <c r="D990" s="201"/>
      <c r="E990" s="51"/>
      <c r="G990" s="51"/>
    </row>
    <row r="991" spans="1:7" x14ac:dyDescent="0.45">
      <c r="A991" s="209"/>
      <c r="B991" s="209"/>
      <c r="C991" s="209"/>
      <c r="D991" s="201"/>
      <c r="E991" s="51"/>
      <c r="G991" s="51"/>
    </row>
    <row r="992" spans="1:7" x14ac:dyDescent="0.45">
      <c r="A992" s="209"/>
      <c r="B992" s="209"/>
      <c r="C992" s="209"/>
      <c r="D992" s="201"/>
      <c r="E992" s="51"/>
      <c r="G992" s="51"/>
    </row>
    <row r="993" spans="1:7" x14ac:dyDescent="0.45">
      <c r="A993" s="209"/>
      <c r="B993" s="209"/>
      <c r="C993" s="209"/>
      <c r="D993" s="201"/>
      <c r="E993" s="51"/>
      <c r="G993" s="51"/>
    </row>
    <row r="994" spans="1:7" x14ac:dyDescent="0.45">
      <c r="A994" s="209"/>
      <c r="B994" s="209"/>
      <c r="C994" s="209"/>
      <c r="D994" s="201"/>
      <c r="E994" s="51"/>
      <c r="G994" s="51"/>
    </row>
    <row r="995" spans="1:7" x14ac:dyDescent="0.45">
      <c r="A995" s="209"/>
      <c r="B995" s="209"/>
      <c r="C995" s="209"/>
      <c r="D995" s="201"/>
      <c r="E995" s="51"/>
      <c r="G995" s="51"/>
    </row>
    <row r="996" spans="1:7" x14ac:dyDescent="0.45">
      <c r="A996" s="209"/>
      <c r="B996" s="209"/>
      <c r="C996" s="209"/>
      <c r="D996" s="201"/>
      <c r="E996" s="51"/>
      <c r="G996" s="51"/>
    </row>
    <row r="997" spans="1:7" x14ac:dyDescent="0.45">
      <c r="A997" s="209"/>
      <c r="B997" s="209"/>
      <c r="C997" s="209"/>
      <c r="D997" s="201"/>
      <c r="E997" s="51"/>
      <c r="G997" s="51"/>
    </row>
    <row r="998" spans="1:7" x14ac:dyDescent="0.45">
      <c r="A998" s="209"/>
      <c r="B998" s="209"/>
      <c r="C998" s="209"/>
      <c r="D998" s="201"/>
      <c r="E998" s="51"/>
      <c r="G998" s="51"/>
    </row>
    <row r="999" spans="1:7" x14ac:dyDescent="0.45">
      <c r="A999" s="209"/>
      <c r="B999" s="209"/>
      <c r="C999" s="209"/>
      <c r="D999" s="201"/>
      <c r="E999" s="51"/>
      <c r="G999" s="51"/>
    </row>
    <row r="1000" spans="1:7" x14ac:dyDescent="0.45">
      <c r="A1000" s="209"/>
      <c r="B1000" s="209"/>
      <c r="C1000" s="209"/>
      <c r="D1000" s="201"/>
      <c r="E1000" s="51"/>
      <c r="G1000" s="51"/>
    </row>
    <row r="1001" spans="1:7" x14ac:dyDescent="0.45">
      <c r="A1001" s="209"/>
      <c r="B1001" s="209"/>
      <c r="C1001" s="209"/>
      <c r="D1001" s="201"/>
      <c r="E1001" s="51"/>
      <c r="G1001" s="51"/>
    </row>
    <row r="1002" spans="1:7" x14ac:dyDescent="0.45">
      <c r="A1002" s="209"/>
      <c r="B1002" s="209"/>
      <c r="C1002" s="209"/>
      <c r="D1002" s="201"/>
      <c r="E1002" s="51"/>
      <c r="G1002" s="51"/>
    </row>
    <row r="1003" spans="1:7" x14ac:dyDescent="0.45">
      <c r="A1003" s="209"/>
      <c r="B1003" s="209"/>
      <c r="C1003" s="209"/>
      <c r="D1003" s="201"/>
      <c r="E1003" s="51"/>
      <c r="G1003" s="51"/>
    </row>
    <row r="1004" spans="1:7" x14ac:dyDescent="0.45">
      <c r="A1004" s="209"/>
      <c r="B1004" s="209"/>
      <c r="C1004" s="209"/>
      <c r="D1004" s="201"/>
      <c r="E1004" s="51"/>
      <c r="G1004" s="51"/>
    </row>
    <row r="1005" spans="1:7" x14ac:dyDescent="0.45">
      <c r="A1005" s="209"/>
      <c r="B1005" s="209"/>
      <c r="C1005" s="209"/>
      <c r="D1005" s="201"/>
      <c r="E1005" s="51"/>
      <c r="G1005" s="51"/>
    </row>
    <row r="1006" spans="1:7" x14ac:dyDescent="0.45">
      <c r="A1006" s="209"/>
      <c r="B1006" s="209"/>
      <c r="C1006" s="209"/>
      <c r="D1006" s="201"/>
      <c r="E1006" s="51"/>
      <c r="G1006" s="51"/>
    </row>
    <row r="1007" spans="1:7" x14ac:dyDescent="0.45">
      <c r="A1007" s="209"/>
      <c r="B1007" s="209"/>
      <c r="C1007" s="209"/>
      <c r="D1007" s="201"/>
      <c r="E1007" s="51"/>
      <c r="G1007" s="51"/>
    </row>
    <row r="1008" spans="1:7" x14ac:dyDescent="0.45">
      <c r="A1008" s="209"/>
      <c r="B1008" s="209"/>
      <c r="C1008" s="209"/>
      <c r="D1008" s="201"/>
      <c r="E1008" s="51"/>
      <c r="G1008" s="51"/>
    </row>
    <row r="1009" spans="1:7" x14ac:dyDescent="0.45">
      <c r="A1009" s="209"/>
      <c r="B1009" s="209"/>
      <c r="C1009" s="209"/>
      <c r="D1009" s="201"/>
      <c r="E1009" s="51"/>
      <c r="G1009" s="51"/>
    </row>
    <row r="1010" spans="1:7" x14ac:dyDescent="0.45">
      <c r="A1010" s="209"/>
      <c r="B1010" s="209"/>
      <c r="C1010" s="209"/>
      <c r="D1010" s="201"/>
      <c r="E1010" s="51"/>
      <c r="G1010" s="51"/>
    </row>
    <row r="1011" spans="1:7" x14ac:dyDescent="0.45">
      <c r="A1011" s="209"/>
      <c r="B1011" s="209"/>
      <c r="C1011" s="209"/>
      <c r="D1011" s="201"/>
      <c r="E1011" s="51"/>
      <c r="G1011" s="51"/>
    </row>
    <row r="1012" spans="1:7" x14ac:dyDescent="0.45">
      <c r="A1012" s="209"/>
      <c r="B1012" s="209"/>
      <c r="C1012" s="209"/>
      <c r="D1012" s="201"/>
      <c r="E1012" s="51"/>
      <c r="G1012" s="51"/>
    </row>
    <row r="1013" spans="1:7" x14ac:dyDescent="0.45">
      <c r="A1013" s="209"/>
      <c r="B1013" s="209"/>
      <c r="C1013" s="209"/>
      <c r="D1013" s="201"/>
      <c r="E1013" s="51"/>
      <c r="G1013" s="51"/>
    </row>
    <row r="1014" spans="1:7" x14ac:dyDescent="0.45">
      <c r="A1014" s="209"/>
      <c r="B1014" s="209"/>
      <c r="C1014" s="209"/>
      <c r="D1014" s="201"/>
      <c r="E1014" s="51"/>
      <c r="G1014" s="51"/>
    </row>
    <row r="1015" spans="1:7" x14ac:dyDescent="0.45">
      <c r="A1015" s="209"/>
      <c r="B1015" s="209"/>
      <c r="C1015" s="209"/>
      <c r="D1015" s="201"/>
      <c r="E1015" s="51"/>
      <c r="G1015" s="51"/>
    </row>
    <row r="1016" spans="1:7" x14ac:dyDescent="0.45">
      <c r="A1016" s="209"/>
      <c r="B1016" s="209"/>
      <c r="C1016" s="209"/>
      <c r="D1016" s="201"/>
      <c r="E1016" s="51"/>
      <c r="G1016" s="51"/>
    </row>
    <row r="1017" spans="1:7" x14ac:dyDescent="0.45">
      <c r="A1017" s="209"/>
      <c r="B1017" s="209"/>
      <c r="C1017" s="209"/>
      <c r="D1017" s="201"/>
      <c r="E1017" s="51"/>
      <c r="G1017" s="51"/>
    </row>
    <row r="1018" spans="1:7" x14ac:dyDescent="0.45">
      <c r="A1018" s="209"/>
      <c r="B1018" s="209"/>
      <c r="C1018" s="209"/>
      <c r="D1018" s="201"/>
      <c r="E1018" s="51"/>
      <c r="G1018" s="51"/>
    </row>
    <row r="1019" spans="1:7" x14ac:dyDescent="0.45">
      <c r="A1019" s="209"/>
      <c r="B1019" s="209"/>
      <c r="C1019" s="209"/>
      <c r="D1019" s="201"/>
      <c r="E1019" s="51"/>
      <c r="G1019" s="51"/>
    </row>
    <row r="1020" spans="1:7" x14ac:dyDescent="0.45">
      <c r="A1020" s="209"/>
      <c r="B1020" s="209"/>
      <c r="C1020" s="209"/>
      <c r="D1020" s="201"/>
      <c r="E1020" s="51"/>
      <c r="G1020" s="51"/>
    </row>
    <row r="1021" spans="1:7" x14ac:dyDescent="0.45">
      <c r="A1021" s="209"/>
      <c r="B1021" s="209"/>
      <c r="C1021" s="209"/>
      <c r="D1021" s="201"/>
      <c r="E1021" s="51"/>
      <c r="G1021" s="51"/>
    </row>
    <row r="1022" spans="1:7" x14ac:dyDescent="0.45">
      <c r="A1022" s="209"/>
      <c r="B1022" s="209"/>
      <c r="C1022" s="209"/>
      <c r="D1022" s="201"/>
      <c r="E1022" s="51"/>
      <c r="G1022" s="51"/>
    </row>
    <row r="1023" spans="1:7" x14ac:dyDescent="0.45">
      <c r="A1023" s="209"/>
      <c r="B1023" s="209"/>
      <c r="C1023" s="209"/>
      <c r="D1023" s="201"/>
      <c r="E1023" s="51"/>
      <c r="G1023" s="51"/>
    </row>
    <row r="1024" spans="1:7" x14ac:dyDescent="0.45">
      <c r="A1024" s="209"/>
      <c r="B1024" s="209"/>
      <c r="C1024" s="209"/>
      <c r="D1024" s="201"/>
      <c r="E1024" s="51"/>
      <c r="G1024" s="51"/>
    </row>
    <row r="1025" spans="1:7" x14ac:dyDescent="0.45">
      <c r="A1025" s="209"/>
      <c r="B1025" s="209"/>
      <c r="C1025" s="209"/>
      <c r="D1025" s="201"/>
      <c r="E1025" s="51"/>
      <c r="G1025" s="51"/>
    </row>
    <row r="1026" spans="1:7" x14ac:dyDescent="0.45">
      <c r="A1026" s="209"/>
      <c r="B1026" s="209"/>
      <c r="C1026" s="209"/>
      <c r="D1026" s="201"/>
      <c r="E1026" s="51"/>
      <c r="G1026" s="51"/>
    </row>
    <row r="1027" spans="1:7" x14ac:dyDescent="0.45">
      <c r="A1027" s="209"/>
      <c r="B1027" s="209"/>
      <c r="C1027" s="209"/>
      <c r="D1027" s="201"/>
      <c r="E1027" s="51"/>
      <c r="G1027" s="51"/>
    </row>
    <row r="1028" spans="1:7" x14ac:dyDescent="0.45">
      <c r="A1028" s="209"/>
      <c r="B1028" s="209"/>
      <c r="C1028" s="209"/>
      <c r="D1028" s="201"/>
      <c r="E1028" s="51"/>
      <c r="G1028" s="51"/>
    </row>
    <row r="1029" spans="1:7" x14ac:dyDescent="0.45">
      <c r="A1029" s="209"/>
      <c r="B1029" s="209"/>
      <c r="C1029" s="209"/>
      <c r="D1029" s="201"/>
      <c r="E1029" s="51"/>
      <c r="G1029" s="51"/>
    </row>
    <row r="1030" spans="1:7" x14ac:dyDescent="0.45">
      <c r="A1030" s="209"/>
      <c r="B1030" s="209"/>
      <c r="C1030" s="209"/>
      <c r="D1030" s="201"/>
      <c r="E1030" s="51"/>
      <c r="G1030" s="51"/>
    </row>
    <row r="1031" spans="1:7" x14ac:dyDescent="0.45">
      <c r="A1031" s="209"/>
      <c r="B1031" s="209"/>
      <c r="C1031" s="209"/>
      <c r="D1031" s="201"/>
      <c r="E1031" s="51"/>
      <c r="G1031" s="51"/>
    </row>
    <row r="1032" spans="1:7" x14ac:dyDescent="0.45">
      <c r="A1032" s="209"/>
      <c r="B1032" s="209"/>
      <c r="C1032" s="209"/>
      <c r="D1032" s="201"/>
      <c r="E1032" s="51"/>
      <c r="G1032" s="51"/>
    </row>
    <row r="1033" spans="1:7" x14ac:dyDescent="0.45">
      <c r="A1033" s="209"/>
      <c r="B1033" s="209"/>
      <c r="C1033" s="209"/>
      <c r="D1033" s="201"/>
      <c r="E1033" s="51"/>
      <c r="G1033" s="51"/>
    </row>
    <row r="1034" spans="1:7" x14ac:dyDescent="0.45">
      <c r="A1034" s="209"/>
      <c r="B1034" s="209"/>
      <c r="C1034" s="209"/>
      <c r="D1034" s="201"/>
      <c r="E1034" s="51"/>
      <c r="G1034" s="51"/>
    </row>
    <row r="1035" spans="1:7" x14ac:dyDescent="0.45">
      <c r="A1035" s="209"/>
      <c r="B1035" s="209"/>
      <c r="C1035" s="209"/>
      <c r="D1035" s="201"/>
      <c r="E1035" s="51"/>
      <c r="G1035" s="51"/>
    </row>
    <row r="1036" spans="1:7" x14ac:dyDescent="0.45">
      <c r="A1036" s="209"/>
      <c r="B1036" s="209"/>
      <c r="C1036" s="209"/>
      <c r="D1036" s="201"/>
      <c r="E1036" s="51"/>
      <c r="G1036" s="51"/>
    </row>
    <row r="1037" spans="1:7" x14ac:dyDescent="0.45">
      <c r="A1037" s="209"/>
      <c r="B1037" s="209"/>
      <c r="C1037" s="209"/>
      <c r="D1037" s="201"/>
      <c r="E1037" s="51"/>
      <c r="G1037" s="51"/>
    </row>
    <row r="1038" spans="1:7" x14ac:dyDescent="0.45">
      <c r="A1038" s="209"/>
      <c r="B1038" s="209"/>
      <c r="C1038" s="209"/>
      <c r="D1038" s="201"/>
      <c r="E1038" s="51"/>
      <c r="G1038" s="51"/>
    </row>
    <row r="1039" spans="1:7" x14ac:dyDescent="0.45">
      <c r="A1039" s="209"/>
      <c r="B1039" s="209"/>
      <c r="C1039" s="209"/>
      <c r="D1039" s="201"/>
      <c r="E1039" s="51"/>
      <c r="G1039" s="51"/>
    </row>
    <row r="1040" spans="1:7" x14ac:dyDescent="0.45">
      <c r="A1040" s="209"/>
      <c r="B1040" s="209"/>
      <c r="C1040" s="209"/>
      <c r="D1040" s="201"/>
      <c r="E1040" s="51"/>
      <c r="G1040" s="51"/>
    </row>
    <row r="1041" spans="1:7" x14ac:dyDescent="0.45">
      <c r="A1041" s="209"/>
      <c r="B1041" s="209"/>
      <c r="C1041" s="209"/>
      <c r="D1041" s="201"/>
      <c r="E1041" s="51"/>
      <c r="G1041" s="51"/>
    </row>
    <row r="1042" spans="1:7" x14ac:dyDescent="0.45">
      <c r="A1042" s="209"/>
      <c r="B1042" s="209"/>
      <c r="C1042" s="209"/>
      <c r="D1042" s="201"/>
      <c r="E1042" s="51"/>
      <c r="G1042" s="51"/>
    </row>
    <row r="1043" spans="1:7" x14ac:dyDescent="0.45">
      <c r="A1043" s="209"/>
      <c r="B1043" s="209"/>
      <c r="C1043" s="209"/>
      <c r="D1043" s="201"/>
      <c r="E1043" s="51"/>
      <c r="G1043" s="51"/>
    </row>
    <row r="1044" spans="1:7" x14ac:dyDescent="0.45">
      <c r="A1044" s="209"/>
      <c r="B1044" s="209"/>
      <c r="C1044" s="209"/>
      <c r="D1044" s="201"/>
      <c r="E1044" s="51"/>
      <c r="G1044" s="51"/>
    </row>
    <row r="1045" spans="1:7" x14ac:dyDescent="0.45">
      <c r="A1045" s="209"/>
      <c r="B1045" s="209"/>
      <c r="C1045" s="209"/>
      <c r="D1045" s="201"/>
      <c r="E1045" s="51"/>
      <c r="G1045" s="51"/>
    </row>
    <row r="1046" spans="1:7" x14ac:dyDescent="0.45">
      <c r="A1046" s="209"/>
      <c r="B1046" s="209"/>
      <c r="C1046" s="209"/>
      <c r="D1046" s="201"/>
      <c r="E1046" s="51"/>
      <c r="G1046" s="51"/>
    </row>
    <row r="1047" spans="1:7" x14ac:dyDescent="0.45">
      <c r="A1047" s="209"/>
      <c r="B1047" s="209"/>
      <c r="C1047" s="209"/>
      <c r="D1047" s="201"/>
      <c r="E1047" s="51"/>
      <c r="G1047" s="51"/>
    </row>
    <row r="1048" spans="1:7" x14ac:dyDescent="0.45">
      <c r="A1048" s="209"/>
      <c r="B1048" s="209"/>
      <c r="C1048" s="209"/>
      <c r="D1048" s="201"/>
      <c r="E1048" s="51"/>
      <c r="G1048" s="51"/>
    </row>
    <row r="1049" spans="1:7" x14ac:dyDescent="0.45">
      <c r="A1049" s="209"/>
      <c r="B1049" s="209"/>
      <c r="C1049" s="209"/>
      <c r="D1049" s="201"/>
      <c r="E1049" s="51"/>
      <c r="G1049" s="51"/>
    </row>
    <row r="1050" spans="1:7" x14ac:dyDescent="0.45">
      <c r="A1050" s="209"/>
      <c r="B1050" s="209"/>
      <c r="C1050" s="209"/>
      <c r="D1050" s="201"/>
      <c r="E1050" s="51"/>
      <c r="G1050" s="51"/>
    </row>
    <row r="1051" spans="1:7" x14ac:dyDescent="0.45">
      <c r="A1051" s="209"/>
      <c r="B1051" s="209"/>
      <c r="C1051" s="209"/>
      <c r="D1051" s="201"/>
      <c r="E1051" s="51"/>
      <c r="G1051" s="51"/>
    </row>
    <row r="1052" spans="1:7" x14ac:dyDescent="0.45">
      <c r="A1052" s="209"/>
      <c r="B1052" s="209"/>
      <c r="C1052" s="209"/>
      <c r="D1052" s="201"/>
      <c r="E1052" s="51"/>
      <c r="G1052" s="51"/>
    </row>
    <row r="1053" spans="1:7" x14ac:dyDescent="0.45">
      <c r="A1053" s="209"/>
      <c r="B1053" s="209"/>
      <c r="C1053" s="209"/>
      <c r="D1053" s="201"/>
      <c r="E1053" s="51"/>
      <c r="G1053" s="51"/>
    </row>
    <row r="1054" spans="1:7" x14ac:dyDescent="0.45">
      <c r="A1054" s="209"/>
      <c r="B1054" s="209"/>
      <c r="C1054" s="209"/>
      <c r="D1054" s="201"/>
      <c r="E1054" s="51"/>
      <c r="G1054" s="51"/>
    </row>
    <row r="1055" spans="1:7" x14ac:dyDescent="0.45">
      <c r="A1055" s="209"/>
      <c r="B1055" s="209"/>
      <c r="C1055" s="209"/>
      <c r="D1055" s="201"/>
      <c r="E1055" s="51"/>
      <c r="G1055" s="51"/>
    </row>
    <row r="1056" spans="1:7" x14ac:dyDescent="0.45">
      <c r="A1056" s="209"/>
      <c r="B1056" s="209"/>
      <c r="C1056" s="209"/>
      <c r="D1056" s="201"/>
      <c r="E1056" s="51"/>
      <c r="G1056" s="51"/>
    </row>
    <row r="1057" spans="1:7" x14ac:dyDescent="0.45">
      <c r="A1057" s="209"/>
      <c r="B1057" s="209"/>
      <c r="C1057" s="209"/>
      <c r="D1057" s="201"/>
      <c r="E1057" s="51"/>
      <c r="G1057" s="51"/>
    </row>
    <row r="1058" spans="1:7" x14ac:dyDescent="0.45">
      <c r="A1058" s="209"/>
      <c r="B1058" s="209"/>
      <c r="C1058" s="209"/>
      <c r="D1058" s="201"/>
      <c r="E1058" s="51"/>
      <c r="G1058" s="51"/>
    </row>
    <row r="1059" spans="1:7" x14ac:dyDescent="0.45">
      <c r="A1059" s="209"/>
      <c r="B1059" s="209"/>
      <c r="C1059" s="209"/>
      <c r="D1059" s="201"/>
      <c r="E1059" s="51"/>
      <c r="G1059" s="51"/>
    </row>
    <row r="1060" spans="1:7" x14ac:dyDescent="0.45">
      <c r="A1060" s="209"/>
      <c r="B1060" s="209"/>
      <c r="C1060" s="209"/>
      <c r="D1060" s="201"/>
      <c r="E1060" s="51"/>
      <c r="G1060" s="51"/>
    </row>
    <row r="1061" spans="1:7" x14ac:dyDescent="0.45">
      <c r="A1061" s="209"/>
      <c r="B1061" s="209"/>
      <c r="C1061" s="209"/>
      <c r="D1061" s="201"/>
      <c r="E1061" s="51"/>
      <c r="G1061" s="51"/>
    </row>
    <row r="1062" spans="1:7" x14ac:dyDescent="0.45">
      <c r="A1062" s="209"/>
      <c r="B1062" s="209"/>
      <c r="C1062" s="209"/>
      <c r="D1062" s="201"/>
      <c r="E1062" s="51"/>
      <c r="G1062" s="51"/>
    </row>
    <row r="1063" spans="1:7" x14ac:dyDescent="0.45">
      <c r="A1063" s="209"/>
      <c r="B1063" s="209"/>
      <c r="C1063" s="209"/>
      <c r="D1063" s="201"/>
      <c r="E1063" s="51"/>
      <c r="G1063" s="51"/>
    </row>
    <row r="1064" spans="1:7" x14ac:dyDescent="0.45">
      <c r="A1064" s="209"/>
      <c r="B1064" s="209"/>
      <c r="C1064" s="209"/>
      <c r="D1064" s="201"/>
      <c r="E1064" s="51"/>
      <c r="G1064" s="51"/>
    </row>
    <row r="1065" spans="1:7" x14ac:dyDescent="0.45">
      <c r="A1065" s="209"/>
      <c r="B1065" s="209"/>
      <c r="C1065" s="209"/>
      <c r="D1065" s="201"/>
      <c r="E1065" s="51"/>
      <c r="G1065" s="51"/>
    </row>
    <row r="1066" spans="1:7" x14ac:dyDescent="0.45">
      <c r="A1066" s="209"/>
      <c r="B1066" s="209"/>
      <c r="C1066" s="209"/>
      <c r="D1066" s="201"/>
      <c r="E1066" s="51"/>
      <c r="G1066" s="51"/>
    </row>
    <row r="1067" spans="1:7" x14ac:dyDescent="0.45">
      <c r="A1067" s="209"/>
      <c r="B1067" s="209"/>
      <c r="C1067" s="209"/>
      <c r="D1067" s="201"/>
      <c r="E1067" s="51"/>
      <c r="G1067" s="51"/>
    </row>
    <row r="1068" spans="1:7" x14ac:dyDescent="0.45">
      <c r="A1068" s="209"/>
      <c r="B1068" s="209"/>
      <c r="C1068" s="209"/>
      <c r="D1068" s="201"/>
      <c r="E1068" s="51"/>
      <c r="G1068" s="51"/>
    </row>
    <row r="1069" spans="1:7" x14ac:dyDescent="0.45">
      <c r="A1069" s="209"/>
      <c r="B1069" s="209"/>
      <c r="C1069" s="209"/>
      <c r="D1069" s="201"/>
      <c r="E1069" s="51"/>
      <c r="G1069" s="51"/>
    </row>
    <row r="1070" spans="1:7" x14ac:dyDescent="0.45">
      <c r="A1070" s="209"/>
      <c r="B1070" s="209"/>
      <c r="C1070" s="209"/>
      <c r="D1070" s="201"/>
      <c r="E1070" s="51"/>
      <c r="G1070" s="51"/>
    </row>
    <row r="1071" spans="1:7" x14ac:dyDescent="0.45">
      <c r="A1071" s="209"/>
      <c r="B1071" s="209"/>
      <c r="C1071" s="209"/>
      <c r="D1071" s="201"/>
      <c r="E1071" s="51"/>
      <c r="G1071" s="51"/>
    </row>
    <row r="1072" spans="1:7" x14ac:dyDescent="0.45">
      <c r="A1072" s="209"/>
      <c r="B1072" s="209"/>
      <c r="C1072" s="209"/>
      <c r="D1072" s="201"/>
      <c r="E1072" s="51"/>
      <c r="G1072" s="51"/>
    </row>
    <row r="1073" spans="1:7" x14ac:dyDescent="0.45">
      <c r="A1073" s="209"/>
      <c r="B1073" s="209"/>
      <c r="C1073" s="209"/>
      <c r="D1073" s="201"/>
      <c r="E1073" s="51"/>
      <c r="G1073" s="51"/>
    </row>
    <row r="1074" spans="1:7" x14ac:dyDescent="0.45">
      <c r="A1074" s="209"/>
      <c r="B1074" s="209"/>
      <c r="C1074" s="209"/>
      <c r="D1074" s="201"/>
      <c r="E1074" s="51"/>
      <c r="G1074" s="51"/>
    </row>
    <row r="1075" spans="1:7" x14ac:dyDescent="0.45">
      <c r="A1075" s="209"/>
      <c r="B1075" s="209"/>
      <c r="C1075" s="209"/>
      <c r="D1075" s="201"/>
      <c r="E1075" s="51"/>
      <c r="G1075" s="51"/>
    </row>
    <row r="1076" spans="1:7" x14ac:dyDescent="0.45">
      <c r="A1076" s="209"/>
      <c r="B1076" s="209"/>
      <c r="C1076" s="209"/>
      <c r="D1076" s="201"/>
      <c r="E1076" s="51"/>
      <c r="G1076" s="51"/>
    </row>
    <row r="1077" spans="1:7" x14ac:dyDescent="0.45">
      <c r="A1077" s="209"/>
      <c r="B1077" s="209"/>
      <c r="C1077" s="209"/>
      <c r="D1077" s="201"/>
      <c r="E1077" s="51"/>
      <c r="G1077" s="51"/>
    </row>
    <row r="1078" spans="1:7" x14ac:dyDescent="0.45">
      <c r="A1078" s="209"/>
      <c r="B1078" s="209"/>
      <c r="C1078" s="209"/>
      <c r="D1078" s="201"/>
      <c r="E1078" s="51"/>
      <c r="G1078" s="51"/>
    </row>
    <row r="1079" spans="1:7" x14ac:dyDescent="0.45">
      <c r="A1079" s="209"/>
      <c r="B1079" s="209"/>
      <c r="C1079" s="209"/>
      <c r="D1079" s="201"/>
      <c r="E1079" s="51"/>
      <c r="G1079" s="51"/>
    </row>
    <row r="1080" spans="1:7" x14ac:dyDescent="0.45">
      <c r="A1080" s="209"/>
      <c r="B1080" s="209"/>
      <c r="C1080" s="209"/>
      <c r="D1080" s="201"/>
      <c r="E1080" s="51"/>
      <c r="G1080" s="51"/>
    </row>
    <row r="1081" spans="1:7" x14ac:dyDescent="0.45">
      <c r="A1081" s="209"/>
      <c r="B1081" s="209"/>
      <c r="C1081" s="209"/>
      <c r="D1081" s="201"/>
      <c r="E1081" s="51"/>
      <c r="G1081" s="51"/>
    </row>
    <row r="1082" spans="1:7" x14ac:dyDescent="0.45">
      <c r="A1082" s="209"/>
      <c r="B1082" s="209"/>
      <c r="C1082" s="209"/>
      <c r="D1082" s="201"/>
      <c r="E1082" s="51"/>
      <c r="G1082" s="51"/>
    </row>
    <row r="1083" spans="1:7" x14ac:dyDescent="0.45">
      <c r="A1083" s="209"/>
      <c r="B1083" s="209"/>
      <c r="C1083" s="209"/>
      <c r="D1083" s="201"/>
      <c r="E1083" s="51"/>
      <c r="G1083" s="51"/>
    </row>
    <row r="1084" spans="1:7" x14ac:dyDescent="0.45">
      <c r="A1084" s="209"/>
      <c r="B1084" s="209"/>
      <c r="C1084" s="209"/>
      <c r="D1084" s="201"/>
      <c r="E1084" s="51"/>
      <c r="G1084" s="51"/>
    </row>
    <row r="1085" spans="1:7" x14ac:dyDescent="0.45">
      <c r="A1085" s="209"/>
      <c r="B1085" s="209"/>
      <c r="C1085" s="209"/>
      <c r="D1085" s="201"/>
      <c r="E1085" s="51"/>
      <c r="G1085" s="51"/>
    </row>
    <row r="1086" spans="1:7" x14ac:dyDescent="0.45">
      <c r="A1086" s="209"/>
      <c r="B1086" s="209"/>
      <c r="C1086" s="209"/>
      <c r="D1086" s="201"/>
      <c r="E1086" s="51"/>
      <c r="G1086" s="51"/>
    </row>
    <row r="1087" spans="1:7" x14ac:dyDescent="0.45">
      <c r="A1087" s="209"/>
      <c r="B1087" s="209"/>
      <c r="C1087" s="209"/>
      <c r="D1087" s="201"/>
      <c r="E1087" s="51"/>
      <c r="G1087" s="51"/>
    </row>
    <row r="1088" spans="1:7" x14ac:dyDescent="0.45">
      <c r="A1088" s="209"/>
      <c r="B1088" s="209"/>
      <c r="C1088" s="209"/>
      <c r="D1088" s="201"/>
      <c r="E1088" s="51"/>
      <c r="G1088" s="51"/>
    </row>
    <row r="1089" spans="1:7" x14ac:dyDescent="0.45">
      <c r="A1089" s="209"/>
      <c r="B1089" s="209"/>
      <c r="C1089" s="209"/>
      <c r="D1089" s="201"/>
      <c r="E1089" s="51"/>
      <c r="G1089" s="51"/>
    </row>
    <row r="1090" spans="1:7" x14ac:dyDescent="0.45">
      <c r="A1090" s="209"/>
      <c r="B1090" s="209"/>
      <c r="C1090" s="209"/>
      <c r="D1090" s="201"/>
      <c r="E1090" s="51"/>
      <c r="G1090" s="51"/>
    </row>
    <row r="1091" spans="1:7" x14ac:dyDescent="0.45">
      <c r="A1091" s="209"/>
      <c r="B1091" s="209"/>
      <c r="C1091" s="209"/>
      <c r="D1091" s="201"/>
      <c r="E1091" s="51"/>
      <c r="G1091" s="51"/>
    </row>
    <row r="1092" spans="1:7" x14ac:dyDescent="0.45">
      <c r="A1092" s="209"/>
      <c r="B1092" s="209"/>
      <c r="C1092" s="209"/>
      <c r="D1092" s="201"/>
      <c r="E1092" s="51"/>
      <c r="G1092" s="51"/>
    </row>
    <row r="1093" spans="1:7" x14ac:dyDescent="0.45">
      <c r="A1093" s="209"/>
      <c r="B1093" s="209"/>
      <c r="C1093" s="209"/>
      <c r="D1093" s="201"/>
      <c r="E1093" s="51"/>
      <c r="G1093" s="51"/>
    </row>
    <row r="1094" spans="1:7" x14ac:dyDescent="0.45">
      <c r="A1094" s="209"/>
      <c r="B1094" s="209"/>
      <c r="C1094" s="209"/>
      <c r="D1094" s="201"/>
      <c r="E1094" s="51"/>
      <c r="G1094" s="51"/>
    </row>
    <row r="1095" spans="1:7" x14ac:dyDescent="0.45">
      <c r="A1095" s="209"/>
      <c r="B1095" s="209"/>
      <c r="C1095" s="209"/>
      <c r="D1095" s="201"/>
      <c r="E1095" s="51"/>
      <c r="G1095" s="51"/>
    </row>
    <row r="1096" spans="1:7" x14ac:dyDescent="0.45">
      <c r="A1096" s="209"/>
      <c r="B1096" s="209"/>
      <c r="C1096" s="209"/>
      <c r="D1096" s="201"/>
      <c r="E1096" s="51"/>
      <c r="G1096" s="51"/>
    </row>
    <row r="1097" spans="1:7" x14ac:dyDescent="0.45">
      <c r="A1097" s="209"/>
      <c r="B1097" s="209"/>
      <c r="C1097" s="209"/>
      <c r="D1097" s="201"/>
      <c r="E1097" s="51"/>
      <c r="G1097" s="51"/>
    </row>
    <row r="1098" spans="1:7" x14ac:dyDescent="0.45">
      <c r="A1098" s="209"/>
      <c r="B1098" s="209"/>
      <c r="C1098" s="209"/>
      <c r="D1098" s="201"/>
      <c r="E1098" s="51"/>
      <c r="G1098" s="51"/>
    </row>
    <row r="1099" spans="1:7" x14ac:dyDescent="0.45">
      <c r="A1099" s="209"/>
      <c r="B1099" s="209"/>
      <c r="C1099" s="209"/>
      <c r="D1099" s="201"/>
      <c r="E1099" s="51"/>
      <c r="G1099" s="51"/>
    </row>
    <row r="1100" spans="1:7" x14ac:dyDescent="0.45">
      <c r="A1100" s="209"/>
      <c r="B1100" s="209"/>
      <c r="C1100" s="209"/>
      <c r="D1100" s="201"/>
      <c r="E1100" s="51"/>
      <c r="G1100" s="51"/>
    </row>
    <row r="1101" spans="1:7" x14ac:dyDescent="0.45">
      <c r="A1101" s="209"/>
      <c r="B1101" s="209"/>
      <c r="C1101" s="209"/>
      <c r="D1101" s="201"/>
      <c r="E1101" s="51"/>
      <c r="G1101" s="51"/>
    </row>
    <row r="1102" spans="1:7" x14ac:dyDescent="0.45">
      <c r="A1102" s="209"/>
      <c r="B1102" s="209"/>
      <c r="C1102" s="209"/>
      <c r="D1102" s="201"/>
      <c r="E1102" s="51"/>
      <c r="G1102" s="51"/>
    </row>
    <row r="1103" spans="1:7" x14ac:dyDescent="0.45">
      <c r="A1103" s="209"/>
      <c r="B1103" s="209"/>
      <c r="C1103" s="209"/>
      <c r="D1103" s="201"/>
      <c r="E1103" s="51"/>
      <c r="G1103" s="51"/>
    </row>
    <row r="1104" spans="1:7" x14ac:dyDescent="0.45">
      <c r="A1104" s="209"/>
      <c r="B1104" s="209"/>
      <c r="C1104" s="209"/>
      <c r="D1104" s="201"/>
      <c r="E1104" s="51"/>
      <c r="G1104" s="51"/>
    </row>
    <row r="1105" spans="1:7" x14ac:dyDescent="0.45">
      <c r="A1105" s="209"/>
      <c r="B1105" s="209"/>
      <c r="C1105" s="209"/>
      <c r="D1105" s="201"/>
      <c r="E1105" s="51"/>
      <c r="G1105" s="51"/>
    </row>
    <row r="1106" spans="1:7" x14ac:dyDescent="0.45">
      <c r="A1106" s="209"/>
      <c r="B1106" s="209"/>
      <c r="C1106" s="209"/>
      <c r="D1106" s="201"/>
      <c r="E1106" s="51"/>
      <c r="G1106" s="51"/>
    </row>
    <row r="1107" spans="1:7" x14ac:dyDescent="0.45">
      <c r="A1107" s="209"/>
      <c r="B1107" s="209"/>
      <c r="C1107" s="209"/>
      <c r="D1107" s="201"/>
      <c r="E1107" s="51"/>
      <c r="G1107" s="51"/>
    </row>
    <row r="1108" spans="1:7" x14ac:dyDescent="0.45">
      <c r="A1108" s="209"/>
      <c r="B1108" s="209"/>
      <c r="C1108" s="209"/>
      <c r="D1108" s="201"/>
      <c r="E1108" s="51"/>
      <c r="G1108" s="51"/>
    </row>
    <row r="1109" spans="1:7" x14ac:dyDescent="0.45">
      <c r="A1109" s="209"/>
      <c r="B1109" s="209"/>
      <c r="C1109" s="209"/>
      <c r="D1109" s="201"/>
      <c r="E1109" s="51"/>
      <c r="G1109" s="51"/>
    </row>
    <row r="1110" spans="1:7" x14ac:dyDescent="0.45">
      <c r="A1110" s="209"/>
      <c r="B1110" s="209"/>
      <c r="C1110" s="209"/>
      <c r="D1110" s="201"/>
      <c r="E1110" s="51"/>
      <c r="G1110" s="51"/>
    </row>
    <row r="1111" spans="1:7" x14ac:dyDescent="0.45">
      <c r="A1111" s="209"/>
      <c r="B1111" s="209"/>
      <c r="C1111" s="209"/>
      <c r="D1111" s="201"/>
      <c r="E1111" s="51"/>
      <c r="G1111" s="51"/>
    </row>
    <row r="1112" spans="1:7" x14ac:dyDescent="0.45">
      <c r="A1112" s="209"/>
      <c r="B1112" s="209"/>
      <c r="C1112" s="209"/>
      <c r="D1112" s="201"/>
      <c r="E1112" s="51"/>
      <c r="G1112" s="51"/>
    </row>
    <row r="1113" spans="1:7" x14ac:dyDescent="0.45">
      <c r="A1113" s="209"/>
      <c r="B1113" s="209"/>
      <c r="C1113" s="209"/>
      <c r="D1113" s="201"/>
      <c r="E1113" s="51"/>
      <c r="G1113" s="51"/>
    </row>
    <row r="1114" spans="1:7" x14ac:dyDescent="0.45">
      <c r="A1114" s="209"/>
      <c r="B1114" s="209"/>
      <c r="C1114" s="209"/>
      <c r="D1114" s="201"/>
      <c r="E1114" s="51"/>
      <c r="G1114" s="51"/>
    </row>
    <row r="1115" spans="1:7" x14ac:dyDescent="0.45">
      <c r="A1115" s="209"/>
      <c r="B1115" s="209"/>
      <c r="C1115" s="209"/>
      <c r="D1115" s="201"/>
      <c r="E1115" s="51"/>
      <c r="G1115" s="51"/>
    </row>
    <row r="1116" spans="1:7" x14ac:dyDescent="0.45">
      <c r="A1116" s="209"/>
      <c r="B1116" s="209"/>
      <c r="C1116" s="209"/>
      <c r="D1116" s="201"/>
      <c r="E1116" s="51"/>
      <c r="G1116" s="51"/>
    </row>
    <row r="1117" spans="1:7" x14ac:dyDescent="0.45">
      <c r="A1117" s="209"/>
      <c r="B1117" s="209"/>
      <c r="C1117" s="209"/>
      <c r="D1117" s="201"/>
      <c r="E1117" s="51"/>
      <c r="G1117" s="51"/>
    </row>
    <row r="1118" spans="1:7" x14ac:dyDescent="0.45">
      <c r="A1118" s="209"/>
      <c r="B1118" s="209"/>
      <c r="C1118" s="209"/>
      <c r="D1118" s="201"/>
      <c r="E1118" s="51"/>
      <c r="G1118" s="51"/>
    </row>
    <row r="1119" spans="1:7" x14ac:dyDescent="0.45">
      <c r="A1119" s="209"/>
      <c r="B1119" s="209"/>
      <c r="C1119" s="209"/>
      <c r="D1119" s="201"/>
      <c r="E1119" s="51"/>
      <c r="G1119" s="51"/>
    </row>
    <row r="1120" spans="1:7" x14ac:dyDescent="0.45">
      <c r="A1120" s="209"/>
      <c r="B1120" s="209"/>
      <c r="C1120" s="209"/>
      <c r="D1120" s="201"/>
      <c r="E1120" s="51"/>
      <c r="G1120" s="51"/>
    </row>
    <row r="1121" spans="1:7" x14ac:dyDescent="0.45">
      <c r="A1121" s="209"/>
      <c r="B1121" s="209"/>
      <c r="C1121" s="209"/>
      <c r="D1121" s="201"/>
      <c r="E1121" s="51"/>
      <c r="G1121" s="51"/>
    </row>
    <row r="1122" spans="1:7" x14ac:dyDescent="0.45">
      <c r="A1122" s="209"/>
      <c r="B1122" s="209"/>
      <c r="C1122" s="209"/>
      <c r="D1122" s="201"/>
      <c r="E1122" s="51"/>
      <c r="G1122" s="51"/>
    </row>
    <row r="1123" spans="1:7" x14ac:dyDescent="0.45">
      <c r="A1123" s="209"/>
      <c r="B1123" s="209"/>
      <c r="C1123" s="209"/>
      <c r="D1123" s="201"/>
      <c r="E1123" s="51"/>
      <c r="G1123" s="51"/>
    </row>
    <row r="1124" spans="1:7" x14ac:dyDescent="0.45">
      <c r="A1124" s="209"/>
      <c r="B1124" s="209"/>
      <c r="C1124" s="209"/>
      <c r="D1124" s="201"/>
      <c r="E1124" s="51"/>
      <c r="G1124" s="51"/>
    </row>
    <row r="1125" spans="1:7" x14ac:dyDescent="0.45">
      <c r="A1125" s="209"/>
      <c r="B1125" s="209"/>
      <c r="C1125" s="209"/>
      <c r="D1125" s="201"/>
      <c r="E1125" s="51"/>
      <c r="G1125" s="51"/>
    </row>
    <row r="1126" spans="1:7" x14ac:dyDescent="0.45">
      <c r="A1126" s="209"/>
      <c r="B1126" s="209"/>
      <c r="C1126" s="209"/>
      <c r="D1126" s="201"/>
      <c r="E1126" s="51"/>
      <c r="G1126" s="51"/>
    </row>
    <row r="1127" spans="1:7" x14ac:dyDescent="0.45">
      <c r="A1127" s="209"/>
      <c r="B1127" s="209"/>
      <c r="C1127" s="209"/>
      <c r="D1127" s="201"/>
      <c r="E1127" s="51"/>
      <c r="G1127" s="51"/>
    </row>
    <row r="1128" spans="1:7" x14ac:dyDescent="0.45">
      <c r="A1128" s="209"/>
      <c r="B1128" s="209"/>
      <c r="C1128" s="209"/>
      <c r="D1128" s="201"/>
      <c r="E1128" s="51"/>
      <c r="G1128" s="51"/>
    </row>
    <row r="1129" spans="1:7" x14ac:dyDescent="0.45">
      <c r="A1129" s="209"/>
      <c r="B1129" s="209"/>
      <c r="C1129" s="209"/>
      <c r="D1129" s="201"/>
      <c r="E1129" s="51"/>
      <c r="G1129" s="51"/>
    </row>
    <row r="1130" spans="1:7" x14ac:dyDescent="0.45">
      <c r="A1130" s="209"/>
      <c r="B1130" s="209"/>
      <c r="C1130" s="209"/>
      <c r="D1130" s="201"/>
      <c r="E1130" s="51"/>
      <c r="G1130" s="51"/>
    </row>
    <row r="1131" spans="1:7" x14ac:dyDescent="0.45">
      <c r="A1131" s="209"/>
      <c r="B1131" s="209"/>
      <c r="C1131" s="209"/>
      <c r="D1131" s="201"/>
      <c r="E1131" s="51"/>
      <c r="G1131" s="51"/>
    </row>
    <row r="1132" spans="1:7" x14ac:dyDescent="0.45">
      <c r="A1132" s="209"/>
      <c r="B1132" s="209"/>
      <c r="C1132" s="209"/>
      <c r="D1132" s="201"/>
      <c r="E1132" s="51"/>
      <c r="G1132" s="51"/>
    </row>
    <row r="1133" spans="1:7" x14ac:dyDescent="0.45">
      <c r="A1133" s="209"/>
      <c r="B1133" s="209"/>
      <c r="C1133" s="209"/>
      <c r="D1133" s="201"/>
      <c r="E1133" s="51"/>
      <c r="G1133" s="51"/>
    </row>
    <row r="1134" spans="1:7" x14ac:dyDescent="0.45">
      <c r="A1134" s="209"/>
      <c r="B1134" s="209"/>
      <c r="C1134" s="209"/>
      <c r="D1134" s="201"/>
      <c r="E1134" s="51"/>
      <c r="G1134" s="51"/>
    </row>
    <row r="1135" spans="1:7" x14ac:dyDescent="0.45">
      <c r="A1135" s="209"/>
      <c r="B1135" s="209"/>
      <c r="C1135" s="209"/>
      <c r="D1135" s="201"/>
      <c r="E1135" s="51"/>
      <c r="G1135" s="51"/>
    </row>
    <row r="1136" spans="1:7" x14ac:dyDescent="0.45">
      <c r="A1136" s="209"/>
      <c r="B1136" s="209"/>
      <c r="C1136" s="209"/>
      <c r="D1136" s="201"/>
      <c r="E1136" s="51"/>
      <c r="G1136" s="51"/>
    </row>
    <row r="1137" spans="1:7" x14ac:dyDescent="0.45">
      <c r="A1137" s="209"/>
      <c r="B1137" s="209"/>
      <c r="C1137" s="209"/>
      <c r="D1137" s="201"/>
      <c r="E1137" s="51"/>
      <c r="G1137" s="51"/>
    </row>
    <row r="1138" spans="1:7" x14ac:dyDescent="0.45">
      <c r="A1138" s="209"/>
      <c r="B1138" s="209"/>
      <c r="C1138" s="209"/>
      <c r="D1138" s="201"/>
      <c r="E1138" s="51"/>
      <c r="G1138" s="51"/>
    </row>
    <row r="1139" spans="1:7" x14ac:dyDescent="0.45">
      <c r="A1139" s="209"/>
      <c r="B1139" s="209"/>
      <c r="C1139" s="209"/>
      <c r="D1139" s="201"/>
      <c r="E1139" s="51"/>
      <c r="G1139" s="51"/>
    </row>
    <row r="1140" spans="1:7" x14ac:dyDescent="0.45">
      <c r="A1140" s="209"/>
      <c r="B1140" s="209"/>
      <c r="C1140" s="209"/>
      <c r="D1140" s="201"/>
      <c r="E1140" s="51"/>
      <c r="G1140" s="51"/>
    </row>
    <row r="1141" spans="1:7" x14ac:dyDescent="0.45">
      <c r="A1141" s="209"/>
      <c r="B1141" s="209"/>
      <c r="C1141" s="209"/>
      <c r="D1141" s="201"/>
      <c r="E1141" s="51"/>
      <c r="G1141" s="51"/>
    </row>
    <row r="1142" spans="1:7" x14ac:dyDescent="0.45">
      <c r="A1142" s="209"/>
      <c r="B1142" s="209"/>
      <c r="C1142" s="209"/>
      <c r="D1142" s="201"/>
      <c r="E1142" s="51"/>
      <c r="G1142" s="51"/>
    </row>
    <row r="1143" spans="1:7" x14ac:dyDescent="0.45">
      <c r="A1143" s="209"/>
      <c r="B1143" s="209"/>
      <c r="C1143" s="209"/>
      <c r="D1143" s="201"/>
      <c r="E1143" s="51"/>
      <c r="G1143" s="51"/>
    </row>
    <row r="1144" spans="1:7" x14ac:dyDescent="0.45">
      <c r="A1144" s="209"/>
      <c r="B1144" s="209"/>
      <c r="C1144" s="209"/>
      <c r="D1144" s="201"/>
      <c r="E1144" s="51"/>
      <c r="G1144" s="51"/>
    </row>
    <row r="1145" spans="1:7" x14ac:dyDescent="0.45">
      <c r="A1145" s="209"/>
      <c r="B1145" s="209"/>
      <c r="C1145" s="209"/>
      <c r="D1145" s="201"/>
      <c r="E1145" s="51"/>
      <c r="G1145" s="51"/>
    </row>
    <row r="1146" spans="1:7" x14ac:dyDescent="0.45">
      <c r="A1146" s="209"/>
      <c r="B1146" s="209"/>
      <c r="C1146" s="209"/>
      <c r="D1146" s="201"/>
      <c r="E1146" s="51"/>
      <c r="G1146" s="51"/>
    </row>
    <row r="1147" spans="1:7" x14ac:dyDescent="0.45">
      <c r="A1147" s="209"/>
      <c r="B1147" s="209"/>
      <c r="C1147" s="209"/>
      <c r="D1147" s="201"/>
      <c r="E1147" s="51"/>
      <c r="G1147" s="51"/>
    </row>
    <row r="1148" spans="1:7" x14ac:dyDescent="0.45">
      <c r="A1148" s="209"/>
      <c r="B1148" s="209"/>
      <c r="C1148" s="209"/>
      <c r="D1148" s="201"/>
      <c r="E1148" s="51"/>
      <c r="G1148" s="51"/>
    </row>
    <row r="1149" spans="1:7" x14ac:dyDescent="0.45">
      <c r="A1149" s="209"/>
      <c r="B1149" s="209"/>
      <c r="C1149" s="209"/>
      <c r="D1149" s="201"/>
      <c r="E1149" s="51"/>
      <c r="G1149" s="51"/>
    </row>
    <row r="1150" spans="1:7" x14ac:dyDescent="0.45">
      <c r="A1150" s="209"/>
      <c r="B1150" s="209"/>
      <c r="C1150" s="209"/>
      <c r="D1150" s="201"/>
      <c r="E1150" s="51"/>
      <c r="G1150" s="51"/>
    </row>
    <row r="1151" spans="1:7" x14ac:dyDescent="0.45">
      <c r="A1151" s="209"/>
      <c r="B1151" s="209"/>
      <c r="C1151" s="209"/>
      <c r="D1151" s="201"/>
      <c r="E1151" s="51"/>
      <c r="G1151" s="51"/>
    </row>
    <row r="1152" spans="1:7" x14ac:dyDescent="0.45">
      <c r="A1152" s="209"/>
      <c r="B1152" s="209"/>
      <c r="C1152" s="209"/>
      <c r="D1152" s="201"/>
      <c r="E1152" s="51"/>
      <c r="G1152" s="51"/>
    </row>
    <row r="1153" spans="1:7" x14ac:dyDescent="0.45">
      <c r="A1153" s="209"/>
      <c r="B1153" s="209"/>
      <c r="C1153" s="209"/>
      <c r="D1153" s="201"/>
      <c r="E1153" s="51"/>
      <c r="G1153" s="51"/>
    </row>
    <row r="1154" spans="1:7" x14ac:dyDescent="0.45">
      <c r="A1154" s="209"/>
      <c r="B1154" s="209"/>
      <c r="C1154" s="209"/>
      <c r="D1154" s="201"/>
      <c r="E1154" s="51"/>
      <c r="G1154" s="51"/>
    </row>
    <row r="1155" spans="1:7" x14ac:dyDescent="0.45">
      <c r="A1155" s="209"/>
      <c r="B1155" s="209"/>
      <c r="C1155" s="209"/>
      <c r="D1155" s="201"/>
      <c r="E1155" s="51"/>
      <c r="G1155" s="51"/>
    </row>
    <row r="1156" spans="1:7" x14ac:dyDescent="0.45">
      <c r="A1156" s="209"/>
      <c r="B1156" s="209"/>
      <c r="C1156" s="209"/>
      <c r="D1156" s="201"/>
      <c r="E1156" s="51"/>
      <c r="G1156" s="51"/>
    </row>
    <row r="1157" spans="1:7" x14ac:dyDescent="0.45">
      <c r="A1157" s="209"/>
      <c r="B1157" s="209"/>
      <c r="C1157" s="209"/>
      <c r="D1157" s="201"/>
      <c r="E1157" s="51"/>
      <c r="G1157" s="51"/>
    </row>
    <row r="1158" spans="1:7" x14ac:dyDescent="0.45">
      <c r="A1158" s="209"/>
      <c r="B1158" s="209"/>
      <c r="C1158" s="209"/>
      <c r="D1158" s="201"/>
      <c r="E1158" s="51"/>
      <c r="G1158" s="51"/>
    </row>
    <row r="1159" spans="1:7" x14ac:dyDescent="0.45">
      <c r="A1159" s="209"/>
      <c r="B1159" s="209"/>
      <c r="C1159" s="209"/>
      <c r="D1159" s="201"/>
      <c r="E1159" s="51"/>
      <c r="G1159" s="51"/>
    </row>
    <row r="1160" spans="1:7" x14ac:dyDescent="0.45">
      <c r="A1160" s="209"/>
      <c r="B1160" s="209"/>
      <c r="C1160" s="209"/>
      <c r="D1160" s="201"/>
      <c r="E1160" s="51"/>
      <c r="G1160" s="51"/>
    </row>
    <row r="1161" spans="1:7" x14ac:dyDescent="0.45">
      <c r="A1161" s="209"/>
      <c r="B1161" s="209"/>
      <c r="C1161" s="209"/>
      <c r="D1161" s="201"/>
      <c r="E1161" s="51"/>
      <c r="G1161" s="51"/>
    </row>
    <row r="1162" spans="1:7" x14ac:dyDescent="0.45">
      <c r="A1162" s="209"/>
      <c r="B1162" s="209"/>
      <c r="C1162" s="209"/>
      <c r="D1162" s="201"/>
      <c r="E1162" s="51"/>
      <c r="G1162" s="51"/>
    </row>
    <row r="1163" spans="1:7" x14ac:dyDescent="0.45">
      <c r="A1163" s="209"/>
      <c r="B1163" s="209"/>
      <c r="C1163" s="209"/>
      <c r="D1163" s="201"/>
      <c r="E1163" s="51"/>
      <c r="G1163" s="51"/>
    </row>
    <row r="1164" spans="1:7" x14ac:dyDescent="0.45">
      <c r="A1164" s="209"/>
      <c r="B1164" s="209"/>
      <c r="C1164" s="209"/>
      <c r="D1164" s="201"/>
      <c r="E1164" s="51"/>
      <c r="G1164" s="51"/>
    </row>
    <row r="1165" spans="1:7" x14ac:dyDescent="0.45">
      <c r="A1165" s="209"/>
      <c r="B1165" s="209"/>
      <c r="C1165" s="209"/>
      <c r="D1165" s="201"/>
      <c r="E1165" s="51"/>
      <c r="G1165" s="51"/>
    </row>
    <row r="1166" spans="1:7" x14ac:dyDescent="0.45">
      <c r="A1166" s="209"/>
      <c r="B1166" s="209"/>
      <c r="C1166" s="209"/>
      <c r="D1166" s="201"/>
      <c r="E1166" s="51"/>
      <c r="G1166" s="51"/>
    </row>
    <row r="1167" spans="1:7" x14ac:dyDescent="0.45">
      <c r="A1167" s="209"/>
      <c r="B1167" s="209"/>
      <c r="C1167" s="209"/>
      <c r="D1167" s="201"/>
      <c r="E1167" s="51"/>
      <c r="G1167" s="51"/>
    </row>
    <row r="1168" spans="1:7" x14ac:dyDescent="0.45">
      <c r="A1168" s="209"/>
      <c r="B1168" s="209"/>
      <c r="C1168" s="209"/>
      <c r="D1168" s="201"/>
      <c r="E1168" s="51"/>
      <c r="G1168" s="51"/>
    </row>
    <row r="1169" spans="1:7" x14ac:dyDescent="0.45">
      <c r="A1169" s="209"/>
      <c r="B1169" s="209"/>
      <c r="C1169" s="209"/>
      <c r="D1169" s="201"/>
      <c r="E1169" s="51"/>
      <c r="G1169" s="51"/>
    </row>
    <row r="1170" spans="1:7" x14ac:dyDescent="0.45">
      <c r="A1170" s="209"/>
      <c r="B1170" s="209"/>
      <c r="C1170" s="209"/>
      <c r="D1170" s="201"/>
      <c r="E1170" s="51"/>
      <c r="G1170" s="51"/>
    </row>
    <row r="1171" spans="1:7" x14ac:dyDescent="0.45">
      <c r="A1171" s="209"/>
      <c r="B1171" s="209"/>
      <c r="C1171" s="209"/>
      <c r="D1171" s="201"/>
      <c r="E1171" s="51"/>
      <c r="G1171" s="51"/>
    </row>
    <row r="1172" spans="1:7" x14ac:dyDescent="0.45">
      <c r="A1172" s="209"/>
      <c r="B1172" s="209"/>
      <c r="C1172" s="209"/>
      <c r="D1172" s="201"/>
      <c r="E1172" s="51"/>
      <c r="G1172" s="51"/>
    </row>
    <row r="1173" spans="1:7" x14ac:dyDescent="0.45">
      <c r="A1173" s="209"/>
      <c r="B1173" s="209"/>
      <c r="C1173" s="209"/>
      <c r="D1173" s="201"/>
      <c r="E1173" s="51"/>
      <c r="G1173" s="51"/>
    </row>
    <row r="1174" spans="1:7" x14ac:dyDescent="0.45">
      <c r="A1174" s="209"/>
      <c r="B1174" s="209"/>
      <c r="C1174" s="209"/>
      <c r="D1174" s="201"/>
      <c r="E1174" s="51"/>
      <c r="G1174" s="51"/>
    </row>
    <row r="1175" spans="1:7" x14ac:dyDescent="0.45">
      <c r="A1175" s="209"/>
      <c r="B1175" s="209"/>
      <c r="C1175" s="209"/>
      <c r="D1175" s="201"/>
      <c r="E1175" s="51"/>
      <c r="G1175" s="51"/>
    </row>
    <row r="1176" spans="1:7" x14ac:dyDescent="0.45">
      <c r="A1176" s="209"/>
      <c r="B1176" s="209"/>
      <c r="C1176" s="209"/>
      <c r="D1176" s="201"/>
      <c r="E1176" s="51"/>
      <c r="G1176" s="51"/>
    </row>
    <row r="1177" spans="1:7" x14ac:dyDescent="0.45">
      <c r="A1177" s="209"/>
      <c r="B1177" s="209"/>
      <c r="C1177" s="209"/>
      <c r="D1177" s="201"/>
      <c r="E1177" s="51"/>
      <c r="G1177" s="51"/>
    </row>
    <row r="1178" spans="1:7" x14ac:dyDescent="0.45">
      <c r="A1178" s="209"/>
      <c r="B1178" s="209"/>
      <c r="C1178" s="209"/>
      <c r="D1178" s="201"/>
      <c r="E1178" s="51"/>
      <c r="G1178" s="51"/>
    </row>
    <row r="1179" spans="1:7" x14ac:dyDescent="0.45">
      <c r="A1179" s="209"/>
      <c r="B1179" s="209"/>
      <c r="C1179" s="209"/>
      <c r="D1179" s="201"/>
      <c r="E1179" s="51"/>
      <c r="G1179" s="51"/>
    </row>
    <row r="1180" spans="1:7" x14ac:dyDescent="0.45">
      <c r="A1180" s="209"/>
      <c r="B1180" s="209"/>
      <c r="C1180" s="209"/>
      <c r="D1180" s="201"/>
      <c r="E1180" s="51"/>
      <c r="G1180" s="51"/>
    </row>
    <row r="1181" spans="1:7" x14ac:dyDescent="0.45">
      <c r="A1181" s="209"/>
      <c r="B1181" s="209"/>
      <c r="C1181" s="209"/>
      <c r="D1181" s="201"/>
      <c r="E1181" s="51"/>
      <c r="G1181" s="51"/>
    </row>
    <row r="1182" spans="1:7" x14ac:dyDescent="0.45">
      <c r="A1182" s="209"/>
      <c r="B1182" s="209"/>
      <c r="C1182" s="209"/>
      <c r="D1182" s="201"/>
      <c r="E1182" s="51"/>
      <c r="G1182" s="51"/>
    </row>
    <row r="1183" spans="1:7" x14ac:dyDescent="0.45">
      <c r="A1183" s="209"/>
      <c r="B1183" s="209"/>
      <c r="C1183" s="209"/>
      <c r="D1183" s="201"/>
      <c r="E1183" s="51"/>
      <c r="G1183" s="51"/>
    </row>
    <row r="1184" spans="1:7" x14ac:dyDescent="0.45">
      <c r="A1184" s="209"/>
      <c r="B1184" s="209"/>
      <c r="C1184" s="209"/>
      <c r="D1184" s="201"/>
      <c r="E1184" s="51"/>
      <c r="G1184" s="51"/>
    </row>
    <row r="1185" spans="1:7" x14ac:dyDescent="0.45">
      <c r="A1185" s="209"/>
      <c r="B1185" s="209"/>
      <c r="C1185" s="209"/>
      <c r="D1185" s="201"/>
      <c r="E1185" s="51"/>
      <c r="G1185" s="51"/>
    </row>
    <row r="1186" spans="1:7" x14ac:dyDescent="0.45">
      <c r="A1186" s="209"/>
      <c r="B1186" s="209"/>
      <c r="C1186" s="209"/>
      <c r="D1186" s="201"/>
      <c r="E1186" s="51"/>
      <c r="G1186" s="51"/>
    </row>
    <row r="1187" spans="1:7" x14ac:dyDescent="0.45">
      <c r="A1187" s="209"/>
      <c r="B1187" s="209"/>
      <c r="C1187" s="209"/>
      <c r="D1187" s="201"/>
      <c r="E1187" s="51"/>
      <c r="G1187" s="51"/>
    </row>
    <row r="1188" spans="1:7" x14ac:dyDescent="0.45">
      <c r="A1188" s="209"/>
      <c r="B1188" s="209"/>
      <c r="C1188" s="209"/>
      <c r="D1188" s="201"/>
      <c r="E1188" s="51"/>
      <c r="G1188" s="51"/>
    </row>
    <row r="1189" spans="1:7" x14ac:dyDescent="0.45">
      <c r="A1189" s="209"/>
      <c r="B1189" s="209"/>
      <c r="C1189" s="209"/>
      <c r="D1189" s="201"/>
      <c r="E1189" s="51"/>
      <c r="G1189" s="51"/>
    </row>
    <row r="1190" spans="1:7" x14ac:dyDescent="0.45">
      <c r="A1190" s="209"/>
      <c r="B1190" s="209"/>
      <c r="C1190" s="209"/>
      <c r="D1190" s="201"/>
      <c r="E1190" s="51"/>
      <c r="G1190" s="51"/>
    </row>
    <row r="1191" spans="1:7" x14ac:dyDescent="0.45">
      <c r="A1191" s="209"/>
      <c r="B1191" s="209"/>
      <c r="C1191" s="209"/>
      <c r="D1191" s="201"/>
      <c r="E1191" s="51"/>
      <c r="G1191" s="51"/>
    </row>
    <row r="1192" spans="1:7" x14ac:dyDescent="0.45">
      <c r="A1192" s="209"/>
      <c r="B1192" s="209"/>
      <c r="C1192" s="209"/>
      <c r="D1192" s="201"/>
      <c r="E1192" s="51"/>
      <c r="G1192" s="51"/>
    </row>
    <row r="1193" spans="1:7" x14ac:dyDescent="0.45">
      <c r="A1193" s="209"/>
      <c r="B1193" s="209"/>
      <c r="C1193" s="209"/>
      <c r="D1193" s="201"/>
      <c r="E1193" s="51"/>
      <c r="G1193" s="51"/>
    </row>
    <row r="1194" spans="1:7" x14ac:dyDescent="0.45">
      <c r="A1194" s="209"/>
      <c r="B1194" s="209"/>
      <c r="C1194" s="209"/>
      <c r="D1194" s="201"/>
      <c r="E1194" s="51"/>
      <c r="G1194" s="51"/>
    </row>
    <row r="1195" spans="1:7" x14ac:dyDescent="0.45">
      <c r="A1195" s="209"/>
      <c r="B1195" s="209"/>
      <c r="C1195" s="209"/>
      <c r="D1195" s="201"/>
      <c r="E1195" s="51"/>
      <c r="G1195" s="51"/>
    </row>
    <row r="1196" spans="1:7" x14ac:dyDescent="0.45">
      <c r="A1196" s="209"/>
      <c r="B1196" s="209"/>
      <c r="C1196" s="209"/>
      <c r="D1196" s="201"/>
      <c r="E1196" s="51"/>
      <c r="G1196" s="51"/>
    </row>
    <row r="1197" spans="1:7" x14ac:dyDescent="0.45">
      <c r="A1197" s="209"/>
      <c r="B1197" s="209"/>
      <c r="C1197" s="209"/>
      <c r="D1197" s="201"/>
      <c r="E1197" s="51"/>
      <c r="G1197" s="51"/>
    </row>
    <row r="1198" spans="1:7" x14ac:dyDescent="0.45">
      <c r="A1198" s="209"/>
      <c r="B1198" s="209"/>
      <c r="C1198" s="209"/>
      <c r="D1198" s="201"/>
      <c r="E1198" s="51"/>
      <c r="G1198" s="51"/>
    </row>
    <row r="1199" spans="1:7" x14ac:dyDescent="0.45">
      <c r="A1199" s="209"/>
      <c r="B1199" s="209"/>
      <c r="C1199" s="209"/>
      <c r="D1199" s="201"/>
      <c r="E1199" s="51"/>
      <c r="G1199" s="51"/>
    </row>
    <row r="1200" spans="1:7" x14ac:dyDescent="0.45">
      <c r="A1200" s="209"/>
      <c r="B1200" s="209"/>
      <c r="C1200" s="209"/>
      <c r="D1200" s="201"/>
      <c r="E1200" s="51"/>
      <c r="G1200" s="51"/>
    </row>
    <row r="1201" spans="1:7" x14ac:dyDescent="0.45">
      <c r="A1201" s="209"/>
      <c r="B1201" s="209"/>
      <c r="C1201" s="209"/>
      <c r="D1201" s="201"/>
      <c r="E1201" s="51"/>
      <c r="G1201" s="51"/>
    </row>
    <row r="1202" spans="1:7" x14ac:dyDescent="0.45">
      <c r="A1202" s="209"/>
      <c r="B1202" s="209"/>
      <c r="C1202" s="209"/>
      <c r="D1202" s="201"/>
      <c r="E1202" s="51"/>
      <c r="G1202" s="51"/>
    </row>
    <row r="1203" spans="1:7" x14ac:dyDescent="0.45">
      <c r="A1203" s="209"/>
      <c r="B1203" s="209"/>
      <c r="C1203" s="209"/>
      <c r="D1203" s="201"/>
      <c r="E1203" s="51"/>
      <c r="G1203" s="51"/>
    </row>
    <row r="1204" spans="1:7" x14ac:dyDescent="0.45">
      <c r="A1204" s="209"/>
      <c r="B1204" s="209"/>
      <c r="C1204" s="209"/>
      <c r="D1204" s="201"/>
      <c r="E1204" s="51"/>
      <c r="G1204" s="51"/>
    </row>
    <row r="1205" spans="1:7" x14ac:dyDescent="0.45">
      <c r="A1205" s="209"/>
      <c r="B1205" s="209"/>
      <c r="C1205" s="209"/>
      <c r="D1205" s="201"/>
      <c r="E1205" s="51"/>
      <c r="G1205" s="51"/>
    </row>
    <row r="1206" spans="1:7" x14ac:dyDescent="0.45">
      <c r="A1206" s="209"/>
      <c r="B1206" s="209"/>
      <c r="C1206" s="209"/>
      <c r="D1206" s="201"/>
      <c r="E1206" s="51"/>
      <c r="G1206" s="51"/>
    </row>
    <row r="1207" spans="1:7" x14ac:dyDescent="0.45">
      <c r="A1207" s="209"/>
      <c r="B1207" s="209"/>
      <c r="C1207" s="209"/>
      <c r="D1207" s="201"/>
      <c r="E1207" s="51"/>
      <c r="G1207" s="51"/>
    </row>
    <row r="1208" spans="1:7" x14ac:dyDescent="0.45">
      <c r="A1208" s="209"/>
      <c r="B1208" s="209"/>
      <c r="C1208" s="209"/>
      <c r="D1208" s="201"/>
      <c r="E1208" s="51"/>
      <c r="G1208" s="51"/>
    </row>
    <row r="1209" spans="1:7" x14ac:dyDescent="0.45">
      <c r="A1209" s="209"/>
      <c r="B1209" s="209"/>
      <c r="C1209" s="209"/>
      <c r="D1209" s="201"/>
      <c r="E1209" s="51"/>
      <c r="G1209" s="51"/>
    </row>
    <row r="1210" spans="1:7" x14ac:dyDescent="0.45">
      <c r="A1210" s="209"/>
      <c r="B1210" s="209"/>
      <c r="C1210" s="209"/>
      <c r="D1210" s="201"/>
      <c r="E1210" s="51"/>
      <c r="G1210" s="51"/>
    </row>
    <row r="1211" spans="1:7" x14ac:dyDescent="0.45">
      <c r="A1211" s="209"/>
      <c r="B1211" s="209"/>
      <c r="C1211" s="209"/>
      <c r="D1211" s="201"/>
      <c r="E1211" s="51"/>
      <c r="G1211" s="51"/>
    </row>
    <row r="1212" spans="1:7" x14ac:dyDescent="0.45">
      <c r="A1212" s="209"/>
      <c r="B1212" s="209"/>
      <c r="C1212" s="209"/>
      <c r="D1212" s="201"/>
      <c r="E1212" s="51"/>
      <c r="G1212" s="51"/>
    </row>
    <row r="1213" spans="1:7" x14ac:dyDescent="0.45">
      <c r="A1213" s="209"/>
      <c r="B1213" s="209"/>
      <c r="C1213" s="209"/>
      <c r="D1213" s="201"/>
      <c r="E1213" s="51"/>
      <c r="G1213" s="51"/>
    </row>
    <row r="1214" spans="1:7" x14ac:dyDescent="0.45">
      <c r="A1214" s="209"/>
      <c r="B1214" s="209"/>
      <c r="C1214" s="209"/>
      <c r="D1214" s="201"/>
      <c r="E1214" s="51"/>
      <c r="G1214" s="51"/>
    </row>
    <row r="1215" spans="1:7" x14ac:dyDescent="0.45">
      <c r="A1215" s="209"/>
      <c r="B1215" s="209"/>
      <c r="C1215" s="209"/>
      <c r="D1215" s="201"/>
      <c r="E1215" s="51"/>
      <c r="G1215" s="51"/>
    </row>
    <row r="1216" spans="1:7" x14ac:dyDescent="0.45">
      <c r="A1216" s="209"/>
      <c r="B1216" s="209"/>
      <c r="C1216" s="209"/>
      <c r="D1216" s="201"/>
      <c r="E1216" s="51"/>
      <c r="G1216" s="51"/>
    </row>
    <row r="1217" spans="1:7" x14ac:dyDescent="0.45">
      <c r="A1217" s="209"/>
      <c r="B1217" s="209"/>
      <c r="C1217" s="209"/>
      <c r="D1217" s="201"/>
      <c r="E1217" s="51"/>
      <c r="G1217" s="51"/>
    </row>
    <row r="1218" spans="1:7" x14ac:dyDescent="0.45">
      <c r="A1218" s="209"/>
      <c r="B1218" s="209"/>
      <c r="C1218" s="209"/>
      <c r="D1218" s="201"/>
      <c r="E1218" s="51"/>
      <c r="G1218" s="51"/>
    </row>
    <row r="1219" spans="1:7" x14ac:dyDescent="0.45">
      <c r="A1219" s="209"/>
      <c r="B1219" s="209"/>
      <c r="C1219" s="209"/>
      <c r="D1219" s="201"/>
      <c r="E1219" s="51"/>
      <c r="G1219" s="51"/>
    </row>
    <row r="1220" spans="1:7" x14ac:dyDescent="0.45">
      <c r="A1220" s="209"/>
      <c r="B1220" s="209"/>
      <c r="C1220" s="209"/>
      <c r="D1220" s="201"/>
      <c r="E1220" s="51"/>
      <c r="G1220" s="51"/>
    </row>
    <row r="1221" spans="1:7" x14ac:dyDescent="0.45">
      <c r="A1221" s="209"/>
      <c r="B1221" s="209"/>
      <c r="C1221" s="209"/>
      <c r="D1221" s="201"/>
      <c r="E1221" s="51"/>
      <c r="G1221" s="51"/>
    </row>
    <row r="1222" spans="1:7" x14ac:dyDescent="0.45">
      <c r="A1222" s="209"/>
      <c r="B1222" s="209"/>
      <c r="C1222" s="209"/>
      <c r="D1222" s="201"/>
      <c r="E1222" s="51"/>
      <c r="G1222" s="51"/>
    </row>
    <row r="1223" spans="1:7" x14ac:dyDescent="0.45">
      <c r="A1223" s="209"/>
      <c r="B1223" s="209"/>
      <c r="C1223" s="209"/>
      <c r="D1223" s="201"/>
      <c r="E1223" s="51"/>
      <c r="G1223" s="51"/>
    </row>
    <row r="1224" spans="1:7" x14ac:dyDescent="0.45">
      <c r="A1224" s="209"/>
      <c r="B1224" s="209"/>
      <c r="C1224" s="209"/>
      <c r="D1224" s="201"/>
      <c r="E1224" s="51"/>
      <c r="G1224" s="51"/>
    </row>
    <row r="1225" spans="1:7" x14ac:dyDescent="0.45">
      <c r="A1225" s="209"/>
      <c r="B1225" s="209"/>
      <c r="C1225" s="209"/>
      <c r="D1225" s="201"/>
      <c r="E1225" s="51"/>
      <c r="G1225" s="51"/>
    </row>
    <row r="1226" spans="1:7" x14ac:dyDescent="0.45">
      <c r="A1226" s="209"/>
      <c r="B1226" s="209"/>
      <c r="C1226" s="209"/>
      <c r="D1226" s="201"/>
      <c r="E1226" s="51"/>
      <c r="G1226" s="51"/>
    </row>
    <row r="1227" spans="1:7" x14ac:dyDescent="0.45">
      <c r="A1227" s="209"/>
      <c r="B1227" s="209"/>
      <c r="C1227" s="209"/>
      <c r="D1227" s="201"/>
      <c r="E1227" s="51"/>
      <c r="G1227" s="51"/>
    </row>
    <row r="1228" spans="1:7" x14ac:dyDescent="0.45">
      <c r="A1228" s="209"/>
      <c r="B1228" s="209"/>
      <c r="C1228" s="209"/>
      <c r="D1228" s="201"/>
      <c r="E1228" s="51"/>
      <c r="G1228" s="51"/>
    </row>
    <row r="1229" spans="1:7" x14ac:dyDescent="0.45">
      <c r="A1229" s="209"/>
      <c r="B1229" s="209"/>
      <c r="C1229" s="209"/>
      <c r="D1229" s="201"/>
      <c r="E1229" s="51"/>
      <c r="G1229" s="51"/>
    </row>
    <row r="1230" spans="1:7" x14ac:dyDescent="0.45">
      <c r="A1230" s="209"/>
      <c r="B1230" s="209"/>
      <c r="C1230" s="209"/>
      <c r="D1230" s="201"/>
      <c r="E1230" s="51"/>
      <c r="G1230" s="51"/>
    </row>
    <row r="1231" spans="1:7" x14ac:dyDescent="0.45">
      <c r="A1231" s="209"/>
      <c r="B1231" s="209"/>
      <c r="C1231" s="209"/>
      <c r="D1231" s="201"/>
      <c r="E1231" s="51"/>
      <c r="G1231" s="51"/>
    </row>
    <row r="1232" spans="1:7" x14ac:dyDescent="0.45">
      <c r="A1232" s="209"/>
      <c r="B1232" s="209"/>
      <c r="C1232" s="209"/>
      <c r="D1232" s="201"/>
      <c r="E1232" s="51"/>
      <c r="G1232" s="51"/>
    </row>
    <row r="1233" spans="1:7" x14ac:dyDescent="0.45">
      <c r="A1233" s="209"/>
      <c r="B1233" s="209"/>
      <c r="C1233" s="209"/>
      <c r="D1233" s="201"/>
      <c r="E1233" s="51"/>
      <c r="G1233" s="51"/>
    </row>
    <row r="1234" spans="1:7" x14ac:dyDescent="0.45">
      <c r="A1234" s="209"/>
      <c r="B1234" s="209"/>
      <c r="C1234" s="209"/>
      <c r="D1234" s="201"/>
      <c r="E1234" s="51"/>
      <c r="G1234" s="51"/>
    </row>
    <row r="1235" spans="1:7" x14ac:dyDescent="0.45">
      <c r="A1235" s="209"/>
      <c r="B1235" s="209"/>
      <c r="C1235" s="209"/>
      <c r="D1235" s="201"/>
      <c r="E1235" s="51"/>
      <c r="G1235" s="51"/>
    </row>
    <row r="1236" spans="1:7" x14ac:dyDescent="0.45">
      <c r="A1236" s="209"/>
      <c r="B1236" s="209"/>
      <c r="C1236" s="209"/>
      <c r="D1236" s="201"/>
      <c r="E1236" s="51"/>
      <c r="G1236" s="51"/>
    </row>
    <row r="1237" spans="1:7" x14ac:dyDescent="0.45">
      <c r="A1237" s="209"/>
      <c r="B1237" s="209"/>
      <c r="C1237" s="209"/>
      <c r="D1237" s="201"/>
      <c r="E1237" s="51"/>
      <c r="G1237" s="51"/>
    </row>
    <row r="1238" spans="1:7" x14ac:dyDescent="0.45">
      <c r="A1238" s="209"/>
      <c r="B1238" s="209"/>
      <c r="C1238" s="209"/>
      <c r="D1238" s="201"/>
      <c r="E1238" s="51"/>
      <c r="G1238" s="51"/>
    </row>
    <row r="1239" spans="1:7" x14ac:dyDescent="0.45">
      <c r="A1239" s="209"/>
      <c r="B1239" s="209"/>
      <c r="C1239" s="209"/>
      <c r="D1239" s="201"/>
      <c r="E1239" s="51"/>
      <c r="G1239" s="51"/>
    </row>
    <row r="1240" spans="1:7" x14ac:dyDescent="0.45">
      <c r="A1240" s="209"/>
      <c r="B1240" s="209"/>
      <c r="C1240" s="209"/>
      <c r="D1240" s="201"/>
      <c r="E1240" s="51"/>
      <c r="G1240" s="51"/>
    </row>
    <row r="1241" spans="1:7" x14ac:dyDescent="0.45">
      <c r="A1241" s="209"/>
      <c r="B1241" s="209"/>
      <c r="C1241" s="209"/>
      <c r="D1241" s="201"/>
      <c r="E1241" s="51"/>
      <c r="G1241" s="51"/>
    </row>
    <row r="1242" spans="1:7" x14ac:dyDescent="0.45">
      <c r="A1242" s="209"/>
      <c r="B1242" s="209"/>
      <c r="C1242" s="209"/>
      <c r="D1242" s="201"/>
      <c r="E1242" s="51"/>
      <c r="G1242" s="51"/>
    </row>
    <row r="1243" spans="1:7" x14ac:dyDescent="0.45">
      <c r="A1243" s="209"/>
      <c r="B1243" s="209"/>
      <c r="C1243" s="209"/>
      <c r="D1243" s="201"/>
      <c r="E1243" s="51"/>
      <c r="G1243" s="51"/>
    </row>
    <row r="1244" spans="1:7" x14ac:dyDescent="0.45">
      <c r="A1244" s="209"/>
      <c r="B1244" s="209"/>
      <c r="C1244" s="209"/>
      <c r="D1244" s="201"/>
      <c r="E1244" s="51"/>
      <c r="G1244" s="51"/>
    </row>
    <row r="1245" spans="1:7" x14ac:dyDescent="0.45">
      <c r="A1245" s="209"/>
      <c r="B1245" s="209"/>
      <c r="C1245" s="209"/>
      <c r="D1245" s="201"/>
      <c r="E1245" s="51"/>
      <c r="G1245" s="51"/>
    </row>
    <row r="1246" spans="1:7" x14ac:dyDescent="0.45">
      <c r="A1246" s="209"/>
      <c r="B1246" s="209"/>
      <c r="C1246" s="209"/>
      <c r="D1246" s="201"/>
      <c r="E1246" s="51"/>
      <c r="G1246" s="51"/>
    </row>
    <row r="1247" spans="1:7" x14ac:dyDescent="0.45">
      <c r="A1247" s="209"/>
      <c r="B1247" s="209"/>
      <c r="C1247" s="209"/>
      <c r="D1247" s="201"/>
      <c r="E1247" s="51"/>
      <c r="G1247" s="51"/>
    </row>
    <row r="1248" spans="1:7" x14ac:dyDescent="0.45">
      <c r="A1248" s="209"/>
      <c r="B1248" s="209"/>
      <c r="C1248" s="209"/>
      <c r="D1248" s="201"/>
      <c r="E1248" s="51"/>
      <c r="G1248" s="51"/>
    </row>
    <row r="1249" spans="1:7" x14ac:dyDescent="0.45">
      <c r="A1249" s="209"/>
      <c r="B1249" s="209"/>
      <c r="C1249" s="209"/>
      <c r="D1249" s="201"/>
      <c r="E1249" s="51"/>
      <c r="G1249" s="51"/>
    </row>
    <row r="1250" spans="1:7" x14ac:dyDescent="0.45">
      <c r="A1250" s="209"/>
      <c r="B1250" s="209"/>
      <c r="C1250" s="209"/>
      <c r="D1250" s="201"/>
      <c r="E1250" s="51"/>
      <c r="G1250" s="51"/>
    </row>
    <row r="1251" spans="1:7" x14ac:dyDescent="0.45">
      <c r="A1251" s="209"/>
      <c r="B1251" s="209"/>
      <c r="C1251" s="209"/>
      <c r="D1251" s="201"/>
      <c r="E1251" s="51"/>
      <c r="G1251" s="51"/>
    </row>
    <row r="1252" spans="1:7" x14ac:dyDescent="0.45">
      <c r="A1252" s="209"/>
      <c r="B1252" s="209"/>
      <c r="C1252" s="209"/>
      <c r="D1252" s="201"/>
      <c r="E1252" s="51"/>
      <c r="G1252" s="51"/>
    </row>
    <row r="1253" spans="1:7" x14ac:dyDescent="0.45">
      <c r="A1253" s="209"/>
      <c r="B1253" s="209"/>
      <c r="C1253" s="209"/>
      <c r="D1253" s="201"/>
      <c r="E1253" s="51"/>
      <c r="G1253" s="51"/>
    </row>
    <row r="1254" spans="1:7" x14ac:dyDescent="0.45">
      <c r="A1254" s="209"/>
      <c r="B1254" s="209"/>
      <c r="C1254" s="209"/>
      <c r="D1254" s="201"/>
      <c r="E1254" s="51"/>
      <c r="G1254" s="51"/>
    </row>
    <row r="1255" spans="1:7" x14ac:dyDescent="0.45">
      <c r="A1255" s="209"/>
      <c r="B1255" s="209"/>
      <c r="C1255" s="209"/>
      <c r="D1255" s="201"/>
      <c r="E1255" s="51"/>
      <c r="G1255" s="51"/>
    </row>
    <row r="1256" spans="1:7" x14ac:dyDescent="0.45">
      <c r="A1256" s="209"/>
      <c r="B1256" s="209"/>
      <c r="C1256" s="209"/>
      <c r="D1256" s="201"/>
      <c r="E1256" s="51"/>
      <c r="G1256" s="51"/>
    </row>
    <row r="1257" spans="1:7" x14ac:dyDescent="0.45">
      <c r="A1257" s="209"/>
      <c r="B1257" s="209"/>
      <c r="C1257" s="209"/>
      <c r="D1257" s="201"/>
      <c r="E1257" s="51"/>
      <c r="G1257" s="51"/>
    </row>
    <row r="1258" spans="1:7" x14ac:dyDescent="0.45">
      <c r="A1258" s="209"/>
      <c r="B1258" s="209"/>
      <c r="C1258" s="209"/>
      <c r="D1258" s="201"/>
      <c r="E1258" s="51"/>
      <c r="G1258" s="51"/>
    </row>
    <row r="1259" spans="1:7" x14ac:dyDescent="0.45">
      <c r="A1259" s="209"/>
      <c r="B1259" s="209"/>
      <c r="C1259" s="209"/>
      <c r="D1259" s="201"/>
      <c r="E1259" s="51"/>
      <c r="G1259" s="51"/>
    </row>
    <row r="1260" spans="1:7" x14ac:dyDescent="0.45">
      <c r="A1260" s="209"/>
      <c r="B1260" s="209"/>
      <c r="C1260" s="209"/>
      <c r="D1260" s="201"/>
      <c r="E1260" s="51"/>
      <c r="G1260" s="51"/>
    </row>
    <row r="1261" spans="1:7" x14ac:dyDescent="0.45">
      <c r="A1261" s="209"/>
      <c r="B1261" s="209"/>
      <c r="C1261" s="209"/>
      <c r="D1261" s="201"/>
      <c r="E1261" s="51"/>
      <c r="G1261" s="51"/>
    </row>
    <row r="1262" spans="1:7" x14ac:dyDescent="0.45">
      <c r="A1262" s="209"/>
      <c r="B1262" s="209"/>
      <c r="C1262" s="209"/>
      <c r="D1262" s="201"/>
      <c r="E1262" s="51"/>
      <c r="G1262" s="51"/>
    </row>
    <row r="1263" spans="1:7" x14ac:dyDescent="0.45">
      <c r="A1263" s="209"/>
      <c r="B1263" s="209"/>
      <c r="C1263" s="209"/>
      <c r="D1263" s="201"/>
      <c r="E1263" s="51"/>
      <c r="G1263" s="51"/>
    </row>
    <row r="1264" spans="1:7" x14ac:dyDescent="0.45">
      <c r="A1264" s="209"/>
      <c r="B1264" s="209"/>
      <c r="C1264" s="209"/>
      <c r="D1264" s="201"/>
      <c r="E1264" s="51"/>
      <c r="G1264" s="51"/>
    </row>
    <row r="1265" spans="1:7" x14ac:dyDescent="0.45">
      <c r="A1265" s="209"/>
      <c r="B1265" s="209"/>
      <c r="C1265" s="209"/>
      <c r="D1265" s="201"/>
      <c r="E1265" s="51"/>
      <c r="G1265" s="51"/>
    </row>
    <row r="1266" spans="1:7" x14ac:dyDescent="0.45">
      <c r="A1266" s="209"/>
      <c r="B1266" s="209"/>
      <c r="C1266" s="209"/>
      <c r="D1266" s="201"/>
      <c r="E1266" s="51"/>
      <c r="G1266" s="51"/>
    </row>
    <row r="1267" spans="1:7" x14ac:dyDescent="0.45">
      <c r="A1267" s="209"/>
      <c r="B1267" s="209"/>
      <c r="C1267" s="209"/>
      <c r="D1267" s="201"/>
      <c r="E1267" s="51"/>
      <c r="G1267" s="51"/>
    </row>
    <row r="1268" spans="1:7" x14ac:dyDescent="0.45">
      <c r="A1268" s="209"/>
      <c r="B1268" s="209"/>
      <c r="C1268" s="209"/>
      <c r="D1268" s="201"/>
      <c r="E1268" s="51"/>
      <c r="G1268" s="51"/>
    </row>
    <row r="1269" spans="1:7" x14ac:dyDescent="0.45">
      <c r="A1269" s="209"/>
      <c r="B1269" s="209"/>
      <c r="C1269" s="209"/>
      <c r="D1269" s="201"/>
      <c r="E1269" s="51"/>
      <c r="G1269" s="51"/>
    </row>
    <row r="1270" spans="1:7" x14ac:dyDescent="0.45">
      <c r="A1270" s="209"/>
      <c r="B1270" s="209"/>
      <c r="C1270" s="209"/>
      <c r="D1270" s="201"/>
      <c r="E1270" s="51"/>
      <c r="G1270" s="51"/>
    </row>
    <row r="1271" spans="1:7" x14ac:dyDescent="0.45">
      <c r="A1271" s="209"/>
      <c r="B1271" s="209"/>
      <c r="C1271" s="209"/>
      <c r="D1271" s="201"/>
      <c r="E1271" s="51"/>
      <c r="G1271" s="51"/>
    </row>
    <row r="1272" spans="1:7" x14ac:dyDescent="0.45">
      <c r="A1272" s="209"/>
      <c r="B1272" s="209"/>
      <c r="C1272" s="209"/>
      <c r="D1272" s="201"/>
      <c r="E1272" s="51"/>
      <c r="G1272" s="51"/>
    </row>
    <row r="1273" spans="1:7" x14ac:dyDescent="0.45">
      <c r="A1273" s="209"/>
      <c r="B1273" s="209"/>
      <c r="C1273" s="209"/>
      <c r="D1273" s="201"/>
      <c r="E1273" s="51"/>
      <c r="G1273" s="51"/>
    </row>
    <row r="1274" spans="1:7" x14ac:dyDescent="0.45">
      <c r="A1274" s="209"/>
      <c r="B1274" s="209"/>
      <c r="C1274" s="209"/>
      <c r="D1274" s="201"/>
      <c r="E1274" s="51"/>
      <c r="G1274" s="51"/>
    </row>
    <row r="1275" spans="1:7" x14ac:dyDescent="0.45">
      <c r="A1275" s="209"/>
      <c r="B1275" s="209"/>
      <c r="C1275" s="209"/>
      <c r="D1275" s="201"/>
      <c r="E1275" s="51"/>
      <c r="G1275" s="51"/>
    </row>
    <row r="1276" spans="1:7" x14ac:dyDescent="0.45">
      <c r="A1276" s="209"/>
      <c r="B1276" s="209"/>
      <c r="C1276" s="209"/>
      <c r="D1276" s="201"/>
      <c r="E1276" s="51"/>
      <c r="G1276" s="51"/>
    </row>
    <row r="1277" spans="1:7" x14ac:dyDescent="0.45">
      <c r="A1277" s="209"/>
      <c r="B1277" s="209"/>
      <c r="C1277" s="209"/>
      <c r="D1277" s="201"/>
      <c r="E1277" s="51"/>
      <c r="G1277" s="51"/>
    </row>
    <row r="1278" spans="1:7" x14ac:dyDescent="0.45">
      <c r="A1278" s="209"/>
      <c r="B1278" s="209"/>
      <c r="C1278" s="209"/>
      <c r="D1278" s="201"/>
      <c r="E1278" s="51"/>
      <c r="G1278" s="51"/>
    </row>
    <row r="1279" spans="1:7" x14ac:dyDescent="0.45">
      <c r="A1279" s="209"/>
      <c r="B1279" s="209"/>
      <c r="C1279" s="209"/>
      <c r="D1279" s="201"/>
      <c r="E1279" s="51"/>
      <c r="G1279" s="51"/>
    </row>
    <row r="1280" spans="1:7" x14ac:dyDescent="0.45">
      <c r="A1280" s="209"/>
      <c r="B1280" s="209"/>
      <c r="C1280" s="209"/>
      <c r="D1280" s="201"/>
      <c r="E1280" s="51"/>
      <c r="G1280" s="51"/>
    </row>
    <row r="1281" spans="1:7" x14ac:dyDescent="0.45">
      <c r="A1281" s="209"/>
      <c r="B1281" s="209"/>
      <c r="C1281" s="209"/>
      <c r="D1281" s="201"/>
      <c r="E1281" s="51"/>
      <c r="G1281" s="51"/>
    </row>
    <row r="1282" spans="1:7" x14ac:dyDescent="0.45">
      <c r="A1282" s="209"/>
      <c r="B1282" s="209"/>
      <c r="C1282" s="209"/>
      <c r="D1282" s="201"/>
      <c r="E1282" s="51"/>
      <c r="G1282" s="51"/>
    </row>
    <row r="1283" spans="1:7" x14ac:dyDescent="0.45">
      <c r="A1283" s="209"/>
      <c r="B1283" s="209"/>
      <c r="C1283" s="209"/>
      <c r="D1283" s="201"/>
      <c r="E1283" s="51"/>
      <c r="G1283" s="51"/>
    </row>
    <row r="1284" spans="1:7" x14ac:dyDescent="0.45">
      <c r="A1284" s="209"/>
      <c r="B1284" s="209"/>
      <c r="C1284" s="209"/>
      <c r="D1284" s="201"/>
      <c r="E1284" s="51"/>
      <c r="G1284" s="51"/>
    </row>
    <row r="1285" spans="1:7" x14ac:dyDescent="0.45">
      <c r="A1285" s="209"/>
      <c r="B1285" s="209"/>
      <c r="C1285" s="209"/>
      <c r="D1285" s="201"/>
      <c r="E1285" s="51"/>
      <c r="G1285" s="51"/>
    </row>
    <row r="1286" spans="1:7" x14ac:dyDescent="0.45">
      <c r="A1286" s="209"/>
      <c r="B1286" s="209"/>
      <c r="C1286" s="209"/>
      <c r="D1286" s="201"/>
      <c r="E1286" s="51"/>
      <c r="G1286" s="51"/>
    </row>
    <row r="1287" spans="1:7" x14ac:dyDescent="0.45">
      <c r="A1287" s="209"/>
      <c r="B1287" s="209"/>
      <c r="C1287" s="209"/>
      <c r="D1287" s="201"/>
      <c r="E1287" s="51"/>
      <c r="G1287" s="51"/>
    </row>
    <row r="1288" spans="1:7" x14ac:dyDescent="0.45">
      <c r="A1288" s="209"/>
      <c r="B1288" s="209"/>
      <c r="C1288" s="209"/>
      <c r="D1288" s="201"/>
      <c r="E1288" s="51"/>
      <c r="G1288" s="51"/>
    </row>
    <row r="1289" spans="1:7" x14ac:dyDescent="0.45">
      <c r="A1289" s="209"/>
      <c r="B1289" s="209"/>
      <c r="C1289" s="209"/>
      <c r="D1289" s="201"/>
      <c r="E1289" s="51"/>
      <c r="G1289" s="51"/>
    </row>
    <row r="1290" spans="1:7" x14ac:dyDescent="0.45">
      <c r="A1290" s="209"/>
      <c r="B1290" s="209"/>
      <c r="C1290" s="209"/>
      <c r="D1290" s="201"/>
      <c r="E1290" s="51"/>
      <c r="G1290" s="51"/>
    </row>
    <row r="1291" spans="1:7" x14ac:dyDescent="0.45">
      <c r="A1291" s="209"/>
      <c r="B1291" s="209"/>
      <c r="C1291" s="209"/>
      <c r="D1291" s="201"/>
      <c r="E1291" s="51"/>
      <c r="G1291" s="51"/>
    </row>
    <row r="1292" spans="1:7" x14ac:dyDescent="0.45">
      <c r="A1292" s="209"/>
      <c r="B1292" s="209"/>
      <c r="C1292" s="209"/>
      <c r="D1292" s="201"/>
      <c r="E1292" s="51"/>
      <c r="G1292" s="51"/>
    </row>
    <row r="1293" spans="1:7" x14ac:dyDescent="0.45">
      <c r="A1293" s="209"/>
      <c r="B1293" s="209"/>
      <c r="C1293" s="209"/>
      <c r="D1293" s="201"/>
      <c r="E1293" s="51"/>
      <c r="G1293" s="51"/>
    </row>
    <row r="1294" spans="1:7" x14ac:dyDescent="0.45">
      <c r="A1294" s="209"/>
      <c r="B1294" s="209"/>
      <c r="C1294" s="209"/>
      <c r="D1294" s="201"/>
      <c r="E1294" s="51"/>
      <c r="G1294" s="51"/>
    </row>
    <row r="1295" spans="1:7" x14ac:dyDescent="0.45">
      <c r="A1295" s="209"/>
      <c r="B1295" s="209"/>
      <c r="C1295" s="209"/>
      <c r="D1295" s="201"/>
      <c r="E1295" s="51"/>
      <c r="G1295" s="51"/>
    </row>
    <row r="1296" spans="1:7" x14ac:dyDescent="0.45">
      <c r="A1296" s="209"/>
      <c r="B1296" s="209"/>
      <c r="C1296" s="209"/>
      <c r="D1296" s="201"/>
      <c r="E1296" s="51"/>
      <c r="G1296" s="51"/>
    </row>
    <row r="1297" spans="1:7" x14ac:dyDescent="0.45">
      <c r="A1297" s="209"/>
      <c r="B1297" s="209"/>
      <c r="C1297" s="209"/>
      <c r="D1297" s="201"/>
      <c r="E1297" s="51"/>
      <c r="G1297" s="51"/>
    </row>
    <row r="1298" spans="1:7" x14ac:dyDescent="0.45">
      <c r="A1298" s="209"/>
      <c r="B1298" s="209"/>
      <c r="C1298" s="209"/>
      <c r="D1298" s="201"/>
      <c r="E1298" s="51"/>
      <c r="G1298" s="51"/>
    </row>
    <row r="1299" spans="1:7" x14ac:dyDescent="0.45">
      <c r="A1299" s="209"/>
      <c r="B1299" s="209"/>
      <c r="C1299" s="209"/>
      <c r="D1299" s="201"/>
      <c r="E1299" s="51"/>
      <c r="G1299" s="51"/>
    </row>
    <row r="1300" spans="1:7" x14ac:dyDescent="0.45">
      <c r="A1300" s="209"/>
      <c r="B1300" s="209"/>
      <c r="C1300" s="209"/>
      <c r="D1300" s="201"/>
      <c r="E1300" s="51"/>
      <c r="G1300" s="51"/>
    </row>
    <row r="1301" spans="1:7" x14ac:dyDescent="0.45">
      <c r="A1301" s="209"/>
      <c r="B1301" s="209"/>
      <c r="C1301" s="209"/>
      <c r="D1301" s="201"/>
      <c r="E1301" s="51"/>
      <c r="G1301" s="51"/>
    </row>
    <row r="1302" spans="1:7" x14ac:dyDescent="0.45">
      <c r="A1302" s="209"/>
      <c r="B1302" s="209"/>
      <c r="C1302" s="209"/>
      <c r="D1302" s="201"/>
      <c r="E1302" s="51"/>
      <c r="G1302" s="51"/>
    </row>
    <row r="1303" spans="1:7" x14ac:dyDescent="0.45">
      <c r="A1303" s="209"/>
      <c r="B1303" s="209"/>
      <c r="C1303" s="209"/>
      <c r="D1303" s="201"/>
      <c r="E1303" s="51"/>
      <c r="G1303" s="51"/>
    </row>
    <row r="1304" spans="1:7" x14ac:dyDescent="0.45">
      <c r="A1304" s="209"/>
      <c r="B1304" s="209"/>
      <c r="C1304" s="209"/>
      <c r="D1304" s="201"/>
      <c r="E1304" s="51"/>
      <c r="G1304" s="51"/>
    </row>
    <row r="1305" spans="1:7" x14ac:dyDescent="0.45">
      <c r="A1305" s="209"/>
      <c r="B1305" s="209"/>
      <c r="C1305" s="209"/>
      <c r="D1305" s="201"/>
      <c r="E1305" s="51"/>
      <c r="G1305" s="51"/>
    </row>
    <row r="1306" spans="1:7" x14ac:dyDescent="0.45">
      <c r="A1306" s="209"/>
      <c r="B1306" s="209"/>
      <c r="C1306" s="209"/>
      <c r="D1306" s="201"/>
      <c r="E1306" s="51"/>
      <c r="G1306" s="51"/>
    </row>
    <row r="1307" spans="1:7" x14ac:dyDescent="0.45">
      <c r="A1307" s="209"/>
      <c r="B1307" s="209"/>
      <c r="C1307" s="209"/>
      <c r="D1307" s="201"/>
      <c r="E1307" s="51"/>
      <c r="G1307" s="51"/>
    </row>
    <row r="1308" spans="1:7" x14ac:dyDescent="0.45">
      <c r="A1308" s="209"/>
      <c r="B1308" s="209"/>
      <c r="C1308" s="209"/>
      <c r="D1308" s="201"/>
      <c r="E1308" s="51"/>
      <c r="G1308" s="51"/>
    </row>
    <row r="1309" spans="1:7" x14ac:dyDescent="0.45">
      <c r="A1309" s="209"/>
      <c r="B1309" s="209"/>
      <c r="C1309" s="209"/>
      <c r="D1309" s="201"/>
      <c r="E1309" s="51"/>
      <c r="G1309" s="51"/>
    </row>
    <row r="1310" spans="1:7" x14ac:dyDescent="0.45">
      <c r="A1310" s="209"/>
      <c r="B1310" s="209"/>
      <c r="C1310" s="209"/>
      <c r="D1310" s="201"/>
      <c r="E1310" s="51"/>
      <c r="G1310" s="51"/>
    </row>
    <row r="1311" spans="1:7" x14ac:dyDescent="0.45">
      <c r="A1311" s="209"/>
      <c r="B1311" s="209"/>
      <c r="C1311" s="209"/>
      <c r="D1311" s="201"/>
      <c r="E1311" s="51"/>
      <c r="G1311" s="51"/>
    </row>
    <row r="1312" spans="1:7" x14ac:dyDescent="0.45">
      <c r="A1312" s="209"/>
      <c r="B1312" s="209"/>
      <c r="C1312" s="209"/>
      <c r="D1312" s="201"/>
      <c r="E1312" s="51"/>
      <c r="G1312" s="51"/>
    </row>
    <row r="1313" spans="1:7" x14ac:dyDescent="0.45">
      <c r="A1313" s="209"/>
      <c r="B1313" s="209"/>
      <c r="C1313" s="209"/>
      <c r="D1313" s="201"/>
      <c r="E1313" s="51"/>
      <c r="G1313" s="51"/>
    </row>
    <row r="1314" spans="1:7" x14ac:dyDescent="0.45">
      <c r="A1314" s="209"/>
      <c r="B1314" s="209"/>
      <c r="C1314" s="209"/>
      <c r="D1314" s="201"/>
      <c r="E1314" s="51"/>
      <c r="G1314" s="51"/>
    </row>
    <row r="1315" spans="1:7" x14ac:dyDescent="0.45">
      <c r="A1315" s="209"/>
      <c r="B1315" s="209"/>
      <c r="C1315" s="209"/>
      <c r="D1315" s="201"/>
      <c r="E1315" s="51"/>
      <c r="G1315" s="51"/>
    </row>
    <row r="1316" spans="1:7" x14ac:dyDescent="0.45">
      <c r="A1316" s="209"/>
      <c r="B1316" s="209"/>
      <c r="C1316" s="209"/>
      <c r="D1316" s="201"/>
      <c r="E1316" s="51"/>
      <c r="G1316" s="51"/>
    </row>
    <row r="1317" spans="1:7" x14ac:dyDescent="0.45">
      <c r="A1317" s="209"/>
      <c r="B1317" s="209"/>
      <c r="C1317" s="209"/>
      <c r="D1317" s="201"/>
      <c r="E1317" s="51"/>
      <c r="G1317" s="51"/>
    </row>
    <row r="1318" spans="1:7" x14ac:dyDescent="0.45">
      <c r="A1318" s="209"/>
      <c r="B1318" s="209"/>
      <c r="C1318" s="209"/>
      <c r="D1318" s="201"/>
      <c r="E1318" s="51"/>
      <c r="G1318" s="51"/>
    </row>
    <row r="1319" spans="1:7" x14ac:dyDescent="0.45">
      <c r="A1319" s="209"/>
      <c r="B1319" s="209"/>
      <c r="C1319" s="209"/>
      <c r="D1319" s="201"/>
      <c r="E1319" s="51"/>
      <c r="G1319" s="51"/>
    </row>
    <row r="1320" spans="1:7" x14ac:dyDescent="0.45">
      <c r="A1320" s="209"/>
      <c r="B1320" s="209"/>
      <c r="C1320" s="209"/>
      <c r="D1320" s="201"/>
      <c r="E1320" s="51"/>
      <c r="G1320" s="51"/>
    </row>
    <row r="1321" spans="1:7" x14ac:dyDescent="0.45">
      <c r="A1321" s="209"/>
      <c r="B1321" s="209"/>
      <c r="C1321" s="209"/>
      <c r="D1321" s="201"/>
      <c r="E1321" s="51"/>
      <c r="G1321" s="51"/>
    </row>
    <row r="1322" spans="1:7" x14ac:dyDescent="0.45">
      <c r="A1322" s="209"/>
      <c r="B1322" s="209"/>
      <c r="C1322" s="209"/>
      <c r="D1322" s="201"/>
      <c r="E1322" s="51"/>
      <c r="G1322" s="51"/>
    </row>
    <row r="1323" spans="1:7" x14ac:dyDescent="0.45">
      <c r="A1323" s="209"/>
      <c r="B1323" s="209"/>
      <c r="C1323" s="209"/>
      <c r="D1323" s="201"/>
      <c r="E1323" s="51"/>
      <c r="G1323" s="51"/>
    </row>
    <row r="1324" spans="1:7" x14ac:dyDescent="0.45">
      <c r="A1324" s="209"/>
      <c r="B1324" s="209"/>
      <c r="C1324" s="209"/>
      <c r="D1324" s="201"/>
      <c r="E1324" s="51"/>
      <c r="G1324" s="51"/>
    </row>
    <row r="1325" spans="1:7" x14ac:dyDescent="0.45">
      <c r="A1325" s="209"/>
      <c r="B1325" s="209"/>
      <c r="C1325" s="209"/>
      <c r="D1325" s="201"/>
      <c r="E1325" s="51"/>
      <c r="G1325" s="51"/>
    </row>
    <row r="1326" spans="1:7" x14ac:dyDescent="0.45">
      <c r="A1326" s="209"/>
      <c r="B1326" s="209"/>
      <c r="C1326" s="209"/>
      <c r="D1326" s="201"/>
      <c r="E1326" s="51"/>
      <c r="G1326" s="51"/>
    </row>
    <row r="1327" spans="1:7" x14ac:dyDescent="0.45">
      <c r="A1327" s="209"/>
      <c r="B1327" s="209"/>
      <c r="C1327" s="209"/>
      <c r="D1327" s="201"/>
      <c r="E1327" s="51"/>
      <c r="G1327" s="51"/>
    </row>
    <row r="1328" spans="1:7" x14ac:dyDescent="0.45">
      <c r="A1328" s="209"/>
      <c r="B1328" s="209"/>
      <c r="C1328" s="209"/>
      <c r="D1328" s="201"/>
      <c r="E1328" s="51"/>
      <c r="G1328" s="51"/>
    </row>
    <row r="1329" spans="1:7" x14ac:dyDescent="0.45">
      <c r="A1329" s="209"/>
      <c r="B1329" s="209"/>
      <c r="C1329" s="209"/>
      <c r="D1329" s="201"/>
      <c r="E1329" s="51"/>
      <c r="G1329" s="51"/>
    </row>
    <row r="1330" spans="1:7" x14ac:dyDescent="0.45">
      <c r="A1330" s="209"/>
      <c r="B1330" s="209"/>
      <c r="C1330" s="209"/>
      <c r="D1330" s="201"/>
      <c r="E1330" s="51"/>
      <c r="G1330" s="51"/>
    </row>
    <row r="1331" spans="1:7" x14ac:dyDescent="0.45">
      <c r="A1331" s="209"/>
      <c r="B1331" s="209"/>
      <c r="C1331" s="209"/>
      <c r="D1331" s="201"/>
      <c r="E1331" s="51"/>
      <c r="G1331" s="51"/>
    </row>
    <row r="1332" spans="1:7" x14ac:dyDescent="0.45">
      <c r="A1332" s="209"/>
      <c r="B1332" s="209"/>
      <c r="C1332" s="209"/>
      <c r="D1332" s="201"/>
      <c r="E1332" s="51"/>
      <c r="G1332" s="51"/>
    </row>
    <row r="1333" spans="1:7" x14ac:dyDescent="0.45">
      <c r="A1333" s="209"/>
      <c r="B1333" s="209"/>
      <c r="C1333" s="209"/>
      <c r="D1333" s="201"/>
      <c r="E1333" s="51"/>
      <c r="G1333" s="51"/>
    </row>
    <row r="1334" spans="1:7" x14ac:dyDescent="0.45">
      <c r="A1334" s="209"/>
      <c r="B1334" s="209"/>
      <c r="C1334" s="209"/>
      <c r="D1334" s="201"/>
      <c r="E1334" s="51"/>
      <c r="G1334" s="51"/>
    </row>
    <row r="1335" spans="1:7" x14ac:dyDescent="0.45">
      <c r="A1335" s="209"/>
      <c r="B1335" s="209"/>
      <c r="C1335" s="209"/>
      <c r="D1335" s="201"/>
      <c r="E1335" s="51"/>
      <c r="G1335" s="51"/>
    </row>
    <row r="1336" spans="1:7" x14ac:dyDescent="0.45">
      <c r="A1336" s="209"/>
      <c r="B1336" s="209"/>
      <c r="C1336" s="209"/>
      <c r="D1336" s="201"/>
      <c r="E1336" s="51"/>
      <c r="G1336" s="51"/>
    </row>
    <row r="1337" spans="1:7" x14ac:dyDescent="0.45">
      <c r="A1337" s="209"/>
      <c r="B1337" s="209"/>
      <c r="C1337" s="209"/>
      <c r="D1337" s="201"/>
      <c r="E1337" s="51"/>
      <c r="G1337" s="51"/>
    </row>
    <row r="1338" spans="1:7" x14ac:dyDescent="0.45">
      <c r="A1338" s="209"/>
      <c r="B1338" s="209"/>
      <c r="C1338" s="209"/>
      <c r="D1338" s="201"/>
      <c r="E1338" s="51"/>
      <c r="G1338" s="51"/>
    </row>
    <row r="1339" spans="1:7" x14ac:dyDescent="0.45">
      <c r="A1339" s="209"/>
      <c r="B1339" s="209"/>
      <c r="C1339" s="209"/>
      <c r="D1339" s="201"/>
      <c r="E1339" s="51"/>
      <c r="G1339" s="51"/>
    </row>
    <row r="1340" spans="1:7" x14ac:dyDescent="0.45">
      <c r="A1340" s="209"/>
      <c r="B1340" s="209"/>
      <c r="C1340" s="209"/>
      <c r="D1340" s="201"/>
      <c r="E1340" s="51"/>
      <c r="G1340" s="51"/>
    </row>
    <row r="1341" spans="1:7" x14ac:dyDescent="0.45">
      <c r="A1341" s="209"/>
      <c r="B1341" s="209"/>
      <c r="C1341" s="209"/>
      <c r="D1341" s="201"/>
      <c r="E1341" s="51"/>
      <c r="G1341" s="51"/>
    </row>
    <row r="1342" spans="1:7" x14ac:dyDescent="0.45">
      <c r="A1342" s="209"/>
      <c r="B1342" s="209"/>
      <c r="C1342" s="209"/>
      <c r="D1342" s="201"/>
      <c r="E1342" s="51"/>
      <c r="G1342" s="51"/>
    </row>
    <row r="1343" spans="1:7" x14ac:dyDescent="0.45">
      <c r="A1343" s="209"/>
      <c r="B1343" s="209"/>
      <c r="C1343" s="209"/>
      <c r="D1343" s="201"/>
      <c r="E1343" s="51"/>
      <c r="G1343" s="51"/>
    </row>
    <row r="1344" spans="1:7" x14ac:dyDescent="0.45">
      <c r="A1344" s="209"/>
      <c r="B1344" s="209"/>
      <c r="C1344" s="209"/>
      <c r="D1344" s="201"/>
      <c r="E1344" s="51"/>
      <c r="G1344" s="51"/>
    </row>
    <row r="1345" spans="1:7" x14ac:dyDescent="0.45">
      <c r="A1345" s="209"/>
      <c r="B1345" s="209"/>
      <c r="C1345" s="209"/>
      <c r="D1345" s="201"/>
      <c r="E1345" s="51"/>
      <c r="G1345" s="51"/>
    </row>
    <row r="1346" spans="1:7" x14ac:dyDescent="0.45">
      <c r="A1346" s="209"/>
      <c r="B1346" s="209"/>
      <c r="C1346" s="209"/>
      <c r="D1346" s="201"/>
      <c r="E1346" s="51"/>
      <c r="G1346" s="51"/>
    </row>
    <row r="1347" spans="1:7" x14ac:dyDescent="0.45">
      <c r="A1347" s="209"/>
      <c r="B1347" s="209"/>
      <c r="C1347" s="209"/>
      <c r="D1347" s="201"/>
      <c r="E1347" s="51"/>
      <c r="G1347" s="51"/>
    </row>
    <row r="1348" spans="1:7" x14ac:dyDescent="0.45">
      <c r="A1348" s="209"/>
      <c r="B1348" s="209"/>
      <c r="C1348" s="209"/>
      <c r="D1348" s="201"/>
      <c r="E1348" s="51"/>
      <c r="G1348" s="51"/>
    </row>
    <row r="1349" spans="1:7" x14ac:dyDescent="0.45">
      <c r="A1349" s="209"/>
      <c r="B1349" s="209"/>
      <c r="C1349" s="209"/>
      <c r="D1349" s="201"/>
      <c r="E1349" s="51"/>
      <c r="G1349" s="51"/>
    </row>
    <row r="1350" spans="1:7" x14ac:dyDescent="0.45">
      <c r="A1350" s="209"/>
      <c r="B1350" s="209"/>
      <c r="C1350" s="209"/>
      <c r="D1350" s="201"/>
      <c r="E1350" s="51"/>
      <c r="G1350" s="51"/>
    </row>
    <row r="1351" spans="1:7" x14ac:dyDescent="0.45">
      <c r="A1351" s="209"/>
      <c r="B1351" s="209"/>
      <c r="C1351" s="209"/>
      <c r="D1351" s="201"/>
      <c r="E1351" s="51"/>
      <c r="G1351" s="51"/>
    </row>
    <row r="1352" spans="1:7" x14ac:dyDescent="0.45">
      <c r="A1352" s="209"/>
      <c r="B1352" s="209"/>
      <c r="C1352" s="209"/>
      <c r="D1352" s="201"/>
      <c r="E1352" s="51"/>
      <c r="G1352" s="51"/>
    </row>
    <row r="1353" spans="1:7" x14ac:dyDescent="0.45">
      <c r="A1353" s="209"/>
      <c r="B1353" s="209"/>
      <c r="C1353" s="209"/>
      <c r="D1353" s="201"/>
      <c r="E1353" s="51"/>
      <c r="G1353" s="51"/>
    </row>
    <row r="1354" spans="1:7" x14ac:dyDescent="0.45">
      <c r="A1354" s="209"/>
      <c r="B1354" s="209"/>
      <c r="C1354" s="209"/>
      <c r="D1354" s="201"/>
      <c r="E1354" s="51"/>
      <c r="G1354" s="51"/>
    </row>
    <row r="1355" spans="1:7" x14ac:dyDescent="0.45">
      <c r="A1355" s="209"/>
      <c r="B1355" s="209"/>
      <c r="C1355" s="209"/>
      <c r="D1355" s="201"/>
      <c r="E1355" s="51"/>
      <c r="G1355" s="51"/>
    </row>
    <row r="1356" spans="1:7" x14ac:dyDescent="0.45">
      <c r="A1356" s="209"/>
      <c r="B1356" s="209"/>
      <c r="C1356" s="209"/>
      <c r="D1356" s="201"/>
      <c r="E1356" s="51"/>
      <c r="G1356" s="51"/>
    </row>
    <row r="1357" spans="1:7" x14ac:dyDescent="0.45">
      <c r="A1357" s="209"/>
      <c r="B1357" s="209"/>
      <c r="C1357" s="209"/>
      <c r="D1357" s="201"/>
      <c r="E1357" s="51"/>
      <c r="G1357" s="51"/>
    </row>
    <row r="1358" spans="1:7" x14ac:dyDescent="0.45">
      <c r="A1358" s="209"/>
      <c r="B1358" s="209"/>
      <c r="C1358" s="209"/>
      <c r="D1358" s="201"/>
      <c r="E1358" s="51"/>
      <c r="G1358" s="51"/>
    </row>
    <row r="1359" spans="1:7" x14ac:dyDescent="0.45">
      <c r="A1359" s="209"/>
      <c r="B1359" s="209"/>
      <c r="C1359" s="209"/>
      <c r="D1359" s="201"/>
      <c r="E1359" s="51"/>
      <c r="G1359" s="51"/>
    </row>
    <row r="1360" spans="1:7" x14ac:dyDescent="0.45">
      <c r="A1360" s="209"/>
      <c r="B1360" s="209"/>
      <c r="C1360" s="209"/>
      <c r="D1360" s="201"/>
      <c r="E1360" s="51"/>
      <c r="G1360" s="51"/>
    </row>
    <row r="1361" spans="1:7" x14ac:dyDescent="0.45">
      <c r="A1361" s="209"/>
      <c r="B1361" s="209"/>
      <c r="C1361" s="209"/>
      <c r="D1361" s="201"/>
      <c r="E1361" s="51"/>
      <c r="G1361" s="51"/>
    </row>
    <row r="1362" spans="1:7" x14ac:dyDescent="0.45">
      <c r="A1362" s="209"/>
      <c r="B1362" s="209"/>
      <c r="C1362" s="209"/>
      <c r="D1362" s="201"/>
      <c r="E1362" s="51"/>
      <c r="G1362" s="51"/>
    </row>
    <row r="1363" spans="1:7" x14ac:dyDescent="0.45">
      <c r="A1363" s="209"/>
      <c r="B1363" s="209"/>
      <c r="C1363" s="209"/>
      <c r="D1363" s="201"/>
      <c r="E1363" s="51"/>
      <c r="G1363" s="51"/>
    </row>
    <row r="1364" spans="1:7" x14ac:dyDescent="0.45">
      <c r="A1364" s="209"/>
      <c r="B1364" s="209"/>
      <c r="C1364" s="209"/>
      <c r="D1364" s="201"/>
      <c r="E1364" s="51"/>
      <c r="G1364" s="51"/>
    </row>
    <row r="1365" spans="1:7" x14ac:dyDescent="0.45">
      <c r="A1365" s="209"/>
      <c r="B1365" s="209"/>
      <c r="C1365" s="209"/>
      <c r="D1365" s="201"/>
      <c r="E1365" s="51"/>
      <c r="G1365" s="51"/>
    </row>
    <row r="1366" spans="1:7" x14ac:dyDescent="0.45">
      <c r="A1366" s="209"/>
      <c r="B1366" s="209"/>
      <c r="C1366" s="209"/>
      <c r="D1366" s="201"/>
      <c r="E1366" s="51"/>
      <c r="G1366" s="51"/>
    </row>
    <row r="1367" spans="1:7" x14ac:dyDescent="0.45">
      <c r="A1367" s="209"/>
      <c r="B1367" s="209"/>
      <c r="C1367" s="209"/>
      <c r="D1367" s="201"/>
      <c r="E1367" s="51"/>
      <c r="G1367" s="51"/>
    </row>
    <row r="1368" spans="1:7" x14ac:dyDescent="0.45">
      <c r="A1368" s="209"/>
      <c r="B1368" s="209"/>
      <c r="C1368" s="209"/>
      <c r="D1368" s="201"/>
      <c r="E1368" s="51"/>
      <c r="G1368" s="51"/>
    </row>
    <row r="1369" spans="1:7" x14ac:dyDescent="0.45">
      <c r="A1369" s="209"/>
      <c r="B1369" s="209"/>
      <c r="C1369" s="209"/>
      <c r="D1369" s="201"/>
      <c r="E1369" s="51"/>
      <c r="G1369" s="51"/>
    </row>
    <row r="1370" spans="1:7" x14ac:dyDescent="0.45">
      <c r="A1370" s="209"/>
      <c r="B1370" s="209"/>
      <c r="C1370" s="209"/>
      <c r="D1370" s="201"/>
      <c r="E1370" s="51"/>
      <c r="G1370" s="51"/>
    </row>
    <row r="1371" spans="1:7" x14ac:dyDescent="0.45">
      <c r="A1371" s="209"/>
      <c r="B1371" s="209"/>
      <c r="C1371" s="209"/>
      <c r="D1371" s="201"/>
      <c r="E1371" s="51"/>
      <c r="G1371" s="51"/>
    </row>
    <row r="1372" spans="1:7" x14ac:dyDescent="0.45">
      <c r="A1372" s="209"/>
      <c r="B1372" s="209"/>
      <c r="C1372" s="209"/>
      <c r="D1372" s="201"/>
      <c r="E1372" s="51"/>
      <c r="G1372" s="51"/>
    </row>
    <row r="1373" spans="1:7" x14ac:dyDescent="0.45">
      <c r="A1373" s="209"/>
      <c r="B1373" s="209"/>
      <c r="C1373" s="209"/>
      <c r="D1373" s="201"/>
      <c r="E1373" s="51"/>
      <c r="G1373" s="51"/>
    </row>
    <row r="1374" spans="1:7" x14ac:dyDescent="0.45">
      <c r="A1374" s="209"/>
      <c r="B1374" s="209"/>
      <c r="C1374" s="209"/>
      <c r="D1374" s="201"/>
      <c r="E1374" s="51"/>
      <c r="G1374" s="51"/>
    </row>
    <row r="1375" spans="1:7" x14ac:dyDescent="0.45">
      <c r="A1375" s="209"/>
      <c r="B1375" s="209"/>
      <c r="C1375" s="209"/>
      <c r="D1375" s="201"/>
      <c r="E1375" s="51"/>
      <c r="G1375" s="51"/>
    </row>
    <row r="1376" spans="1:7" x14ac:dyDescent="0.45">
      <c r="A1376" s="209"/>
      <c r="B1376" s="209"/>
      <c r="C1376" s="209"/>
      <c r="D1376" s="201"/>
      <c r="E1376" s="51"/>
      <c r="G1376" s="51"/>
    </row>
    <row r="1377" spans="1:7" x14ac:dyDescent="0.45">
      <c r="A1377" s="209"/>
      <c r="B1377" s="209"/>
      <c r="C1377" s="209"/>
      <c r="D1377" s="201"/>
      <c r="E1377" s="51"/>
      <c r="G1377" s="51"/>
    </row>
    <row r="1378" spans="1:7" x14ac:dyDescent="0.45">
      <c r="A1378" s="209"/>
      <c r="B1378" s="209"/>
      <c r="C1378" s="209"/>
      <c r="D1378" s="201"/>
      <c r="E1378" s="51"/>
      <c r="G1378" s="51"/>
    </row>
    <row r="1379" spans="1:7" x14ac:dyDescent="0.45">
      <c r="A1379" s="209"/>
      <c r="B1379" s="209"/>
      <c r="C1379" s="209"/>
      <c r="D1379" s="201"/>
      <c r="E1379" s="51"/>
      <c r="G1379" s="51"/>
    </row>
    <row r="1380" spans="1:7" x14ac:dyDescent="0.45">
      <c r="A1380" s="209"/>
      <c r="B1380" s="209"/>
      <c r="C1380" s="209"/>
      <c r="D1380" s="201"/>
      <c r="E1380" s="51"/>
      <c r="G1380" s="51"/>
    </row>
    <row r="1381" spans="1:7" x14ac:dyDescent="0.45">
      <c r="A1381" s="209"/>
      <c r="B1381" s="209"/>
      <c r="C1381" s="209"/>
      <c r="D1381" s="201"/>
      <c r="E1381" s="51"/>
      <c r="G1381" s="51"/>
    </row>
    <row r="1382" spans="1:7" x14ac:dyDescent="0.45">
      <c r="A1382" s="209"/>
      <c r="B1382" s="209"/>
      <c r="C1382" s="209"/>
      <c r="D1382" s="201"/>
      <c r="E1382" s="51"/>
      <c r="G1382" s="51"/>
    </row>
    <row r="1383" spans="1:7" x14ac:dyDescent="0.45">
      <c r="A1383" s="209"/>
      <c r="B1383" s="209"/>
      <c r="C1383" s="209"/>
      <c r="D1383" s="201"/>
      <c r="E1383" s="51"/>
      <c r="G1383" s="51"/>
    </row>
    <row r="1384" spans="1:7" x14ac:dyDescent="0.45">
      <c r="A1384" s="209"/>
      <c r="B1384" s="209"/>
      <c r="C1384" s="209"/>
      <c r="D1384" s="201"/>
      <c r="E1384" s="51"/>
      <c r="G1384" s="51"/>
    </row>
    <row r="1385" spans="1:7" x14ac:dyDescent="0.45">
      <c r="A1385" s="209"/>
      <c r="B1385" s="209"/>
      <c r="C1385" s="209"/>
      <c r="D1385" s="201"/>
      <c r="E1385" s="51"/>
      <c r="G1385" s="51"/>
    </row>
    <row r="1386" spans="1:7" x14ac:dyDescent="0.45">
      <c r="A1386" s="209"/>
      <c r="B1386" s="209"/>
      <c r="C1386" s="209"/>
      <c r="D1386" s="201"/>
      <c r="E1386" s="51"/>
      <c r="G1386" s="51"/>
    </row>
    <row r="1387" spans="1:7" x14ac:dyDescent="0.45">
      <c r="A1387" s="209"/>
      <c r="B1387" s="209"/>
      <c r="C1387" s="209"/>
      <c r="D1387" s="201"/>
      <c r="E1387" s="51"/>
      <c r="G1387" s="51"/>
    </row>
    <row r="1388" spans="1:7" x14ac:dyDescent="0.45">
      <c r="A1388" s="209"/>
      <c r="B1388" s="209"/>
      <c r="C1388" s="209"/>
      <c r="D1388" s="201"/>
      <c r="E1388" s="51"/>
      <c r="G1388" s="51"/>
    </row>
    <row r="1389" spans="1:7" x14ac:dyDescent="0.45">
      <c r="A1389" s="209"/>
      <c r="B1389" s="209"/>
      <c r="C1389" s="209"/>
      <c r="D1389" s="201"/>
      <c r="E1389" s="51"/>
      <c r="G1389" s="51"/>
    </row>
    <row r="1390" spans="1:7" x14ac:dyDescent="0.45">
      <c r="A1390" s="209"/>
      <c r="B1390" s="209"/>
      <c r="C1390" s="209"/>
      <c r="D1390" s="201"/>
      <c r="E1390" s="51"/>
      <c r="G1390" s="51"/>
    </row>
    <row r="1391" spans="1:7" x14ac:dyDescent="0.45">
      <c r="A1391" s="209"/>
      <c r="B1391" s="209"/>
      <c r="C1391" s="209"/>
      <c r="D1391" s="201"/>
      <c r="E1391" s="51"/>
      <c r="G1391" s="51"/>
    </row>
    <row r="1392" spans="1:7" x14ac:dyDescent="0.45">
      <c r="A1392" s="209"/>
      <c r="B1392" s="209"/>
      <c r="C1392" s="209"/>
      <c r="D1392" s="201"/>
      <c r="E1392" s="51"/>
      <c r="G1392" s="51"/>
    </row>
    <row r="1393" spans="1:7" x14ac:dyDescent="0.45">
      <c r="A1393" s="209"/>
      <c r="B1393" s="209"/>
      <c r="C1393" s="209"/>
      <c r="D1393" s="201"/>
      <c r="E1393" s="51"/>
      <c r="G1393" s="51"/>
    </row>
    <row r="1394" spans="1:7" x14ac:dyDescent="0.45">
      <c r="A1394" s="209"/>
      <c r="B1394" s="209"/>
      <c r="C1394" s="209"/>
      <c r="D1394" s="201"/>
      <c r="E1394" s="51"/>
      <c r="G1394" s="51"/>
    </row>
    <row r="1395" spans="1:7" x14ac:dyDescent="0.45">
      <c r="A1395" s="209"/>
      <c r="B1395" s="209"/>
      <c r="C1395" s="209"/>
      <c r="D1395" s="201"/>
      <c r="E1395" s="51"/>
      <c r="G1395" s="51"/>
    </row>
    <row r="1396" spans="1:7" x14ac:dyDescent="0.45">
      <c r="A1396" s="209"/>
      <c r="B1396" s="209"/>
      <c r="C1396" s="209"/>
      <c r="D1396" s="201"/>
      <c r="E1396" s="51"/>
      <c r="G1396" s="51"/>
    </row>
    <row r="1397" spans="1:7" x14ac:dyDescent="0.45">
      <c r="A1397" s="209"/>
      <c r="B1397" s="209"/>
      <c r="C1397" s="209"/>
      <c r="D1397" s="201"/>
      <c r="E1397" s="51"/>
      <c r="G1397" s="51"/>
    </row>
    <row r="1398" spans="1:7" x14ac:dyDescent="0.45">
      <c r="A1398" s="209"/>
      <c r="B1398" s="209"/>
      <c r="C1398" s="209"/>
      <c r="D1398" s="201"/>
      <c r="E1398" s="51"/>
      <c r="G1398" s="51"/>
    </row>
    <row r="1399" spans="1:7" x14ac:dyDescent="0.45">
      <c r="A1399" s="209"/>
      <c r="B1399" s="209"/>
      <c r="C1399" s="209"/>
      <c r="D1399" s="201"/>
      <c r="E1399" s="51"/>
      <c r="G1399" s="51"/>
    </row>
    <row r="1400" spans="1:7" x14ac:dyDescent="0.45">
      <c r="A1400" s="209"/>
      <c r="B1400" s="209"/>
      <c r="C1400" s="209"/>
      <c r="D1400" s="201"/>
      <c r="E1400" s="51"/>
      <c r="G1400" s="51"/>
    </row>
    <row r="1401" spans="1:7" x14ac:dyDescent="0.45">
      <c r="A1401" s="209"/>
      <c r="B1401" s="209"/>
      <c r="C1401" s="209"/>
      <c r="D1401" s="201"/>
      <c r="E1401" s="51"/>
      <c r="G1401" s="51"/>
    </row>
    <row r="1402" spans="1:7" x14ac:dyDescent="0.45">
      <c r="A1402" s="209"/>
      <c r="B1402" s="209"/>
      <c r="C1402" s="209"/>
      <c r="D1402" s="201"/>
      <c r="E1402" s="51"/>
      <c r="G1402" s="51"/>
    </row>
    <row r="1403" spans="1:7" x14ac:dyDescent="0.45">
      <c r="A1403" s="209"/>
      <c r="B1403" s="209"/>
      <c r="C1403" s="209"/>
      <c r="D1403" s="201"/>
      <c r="E1403" s="51"/>
      <c r="G1403" s="51"/>
    </row>
    <row r="1404" spans="1:7" x14ac:dyDescent="0.45">
      <c r="A1404" s="209"/>
      <c r="B1404" s="209"/>
      <c r="C1404" s="209"/>
      <c r="D1404" s="201"/>
      <c r="E1404" s="51"/>
      <c r="G1404" s="51"/>
    </row>
    <row r="1405" spans="1:7" x14ac:dyDescent="0.45">
      <c r="A1405" s="209"/>
      <c r="B1405" s="209"/>
      <c r="C1405" s="209"/>
      <c r="D1405" s="201"/>
      <c r="E1405" s="51"/>
      <c r="G1405" s="51"/>
    </row>
    <row r="1406" spans="1:7" x14ac:dyDescent="0.45">
      <c r="A1406" s="209"/>
      <c r="B1406" s="209"/>
      <c r="C1406" s="209"/>
      <c r="D1406" s="201"/>
      <c r="E1406" s="51"/>
      <c r="G1406" s="51"/>
    </row>
    <row r="1407" spans="1:7" x14ac:dyDescent="0.45">
      <c r="A1407" s="209"/>
      <c r="B1407" s="209"/>
      <c r="C1407" s="209"/>
      <c r="D1407" s="201"/>
      <c r="E1407" s="51"/>
      <c r="G1407" s="51"/>
    </row>
    <row r="1408" spans="1:7" x14ac:dyDescent="0.45">
      <c r="A1408" s="209"/>
      <c r="B1408" s="209"/>
      <c r="C1408" s="209"/>
      <c r="D1408" s="201"/>
      <c r="E1408" s="51"/>
      <c r="G1408" s="51"/>
    </row>
    <row r="1409" spans="1:7" x14ac:dyDescent="0.45">
      <c r="A1409" s="209"/>
      <c r="B1409" s="209"/>
      <c r="C1409" s="209"/>
      <c r="D1409" s="201"/>
      <c r="E1409" s="51"/>
      <c r="G1409" s="51"/>
    </row>
    <row r="1410" spans="1:7" x14ac:dyDescent="0.45">
      <c r="A1410" s="209"/>
      <c r="B1410" s="209"/>
      <c r="C1410" s="209"/>
      <c r="D1410" s="201"/>
      <c r="E1410" s="51"/>
      <c r="G1410" s="51"/>
    </row>
    <row r="1411" spans="1:7" x14ac:dyDescent="0.45">
      <c r="A1411" s="209"/>
      <c r="B1411" s="209"/>
      <c r="C1411" s="209"/>
      <c r="D1411" s="201"/>
      <c r="E1411" s="51"/>
      <c r="G1411" s="51"/>
    </row>
    <row r="1412" spans="1:7" x14ac:dyDescent="0.45">
      <c r="A1412" s="209"/>
      <c r="B1412" s="209"/>
      <c r="C1412" s="209"/>
      <c r="D1412" s="201"/>
      <c r="E1412" s="51"/>
      <c r="G1412" s="51"/>
    </row>
    <row r="1413" spans="1:7" x14ac:dyDescent="0.45">
      <c r="A1413" s="209"/>
      <c r="B1413" s="209"/>
      <c r="C1413" s="209"/>
      <c r="D1413" s="201"/>
      <c r="E1413" s="51"/>
      <c r="G1413" s="51"/>
    </row>
    <row r="1414" spans="1:7" x14ac:dyDescent="0.45">
      <c r="A1414" s="209"/>
      <c r="B1414" s="209"/>
      <c r="C1414" s="209"/>
      <c r="D1414" s="201"/>
      <c r="E1414" s="51"/>
      <c r="G1414" s="51"/>
    </row>
    <row r="1415" spans="1:7" x14ac:dyDescent="0.45">
      <c r="A1415" s="209"/>
      <c r="B1415" s="209"/>
      <c r="C1415" s="209"/>
      <c r="D1415" s="201"/>
      <c r="E1415" s="51"/>
      <c r="G1415" s="51"/>
    </row>
    <row r="1416" spans="1:7" x14ac:dyDescent="0.45">
      <c r="A1416" s="209"/>
      <c r="B1416" s="209"/>
      <c r="C1416" s="209"/>
      <c r="D1416" s="201"/>
      <c r="E1416" s="51"/>
      <c r="G1416" s="51"/>
    </row>
    <row r="1417" spans="1:7" x14ac:dyDescent="0.45">
      <c r="A1417" s="209"/>
      <c r="B1417" s="209"/>
      <c r="C1417" s="209"/>
      <c r="D1417" s="201"/>
      <c r="E1417" s="51"/>
      <c r="G1417" s="51"/>
    </row>
    <row r="1418" spans="1:7" x14ac:dyDescent="0.45">
      <c r="A1418" s="209"/>
      <c r="B1418" s="209"/>
      <c r="C1418" s="209"/>
      <c r="D1418" s="201"/>
      <c r="E1418" s="51"/>
      <c r="G1418" s="51"/>
    </row>
    <row r="1419" spans="1:7" x14ac:dyDescent="0.45">
      <c r="A1419" s="209"/>
      <c r="B1419" s="209"/>
      <c r="C1419" s="209"/>
      <c r="D1419" s="201"/>
      <c r="E1419" s="51"/>
      <c r="G1419" s="51"/>
    </row>
    <row r="1420" spans="1:7" x14ac:dyDescent="0.45">
      <c r="A1420" s="209"/>
      <c r="B1420" s="209"/>
      <c r="C1420" s="209"/>
      <c r="D1420" s="201"/>
      <c r="E1420" s="51"/>
      <c r="G1420" s="51"/>
    </row>
    <row r="1421" spans="1:7" x14ac:dyDescent="0.45">
      <c r="A1421" s="209"/>
      <c r="B1421" s="209"/>
      <c r="C1421" s="209"/>
      <c r="D1421" s="201"/>
      <c r="E1421" s="51"/>
      <c r="G1421" s="51"/>
    </row>
    <row r="1422" spans="1:7" x14ac:dyDescent="0.45">
      <c r="A1422" s="209"/>
      <c r="B1422" s="209"/>
      <c r="C1422" s="209"/>
      <c r="D1422" s="201"/>
      <c r="E1422" s="51"/>
      <c r="G1422" s="51"/>
    </row>
    <row r="1423" spans="1:7" x14ac:dyDescent="0.45">
      <c r="A1423" s="209"/>
      <c r="B1423" s="209"/>
      <c r="C1423" s="209"/>
      <c r="D1423" s="201"/>
      <c r="E1423" s="51"/>
      <c r="G1423" s="51"/>
    </row>
    <row r="1424" spans="1:7" x14ac:dyDescent="0.45">
      <c r="A1424" s="209"/>
      <c r="B1424" s="209"/>
      <c r="C1424" s="209"/>
      <c r="D1424" s="201"/>
      <c r="E1424" s="51"/>
      <c r="G1424" s="51"/>
    </row>
    <row r="1425" spans="1:7" x14ac:dyDescent="0.45">
      <c r="A1425" s="209"/>
      <c r="B1425" s="209"/>
      <c r="C1425" s="209"/>
      <c r="D1425" s="201"/>
      <c r="E1425" s="51"/>
      <c r="G1425" s="51"/>
    </row>
    <row r="1426" spans="1:7" x14ac:dyDescent="0.45">
      <c r="A1426" s="209"/>
      <c r="B1426" s="209"/>
      <c r="C1426" s="209"/>
      <c r="D1426" s="201"/>
      <c r="E1426" s="51"/>
      <c r="G1426" s="51"/>
    </row>
    <row r="1427" spans="1:7" x14ac:dyDescent="0.45">
      <c r="A1427" s="209"/>
      <c r="B1427" s="209"/>
      <c r="C1427" s="209"/>
      <c r="D1427" s="201"/>
      <c r="E1427" s="51"/>
      <c r="G1427" s="51"/>
    </row>
    <row r="1428" spans="1:7" x14ac:dyDescent="0.45">
      <c r="A1428" s="209"/>
      <c r="B1428" s="209"/>
      <c r="C1428" s="209"/>
      <c r="D1428" s="201"/>
      <c r="E1428" s="51"/>
      <c r="G1428" s="51"/>
    </row>
    <row r="1429" spans="1:7" x14ac:dyDescent="0.45">
      <c r="A1429" s="209"/>
      <c r="B1429" s="209"/>
      <c r="C1429" s="209"/>
      <c r="D1429" s="201"/>
      <c r="E1429" s="51"/>
      <c r="G1429" s="51"/>
    </row>
    <row r="1430" spans="1:7" x14ac:dyDescent="0.45">
      <c r="A1430" s="209"/>
      <c r="B1430" s="209"/>
      <c r="C1430" s="209"/>
      <c r="D1430" s="201"/>
      <c r="E1430" s="51"/>
      <c r="G1430" s="51"/>
    </row>
    <row r="1431" spans="1:7" x14ac:dyDescent="0.45">
      <c r="A1431" s="209"/>
      <c r="B1431" s="209"/>
      <c r="C1431" s="209"/>
      <c r="D1431" s="201"/>
      <c r="E1431" s="51"/>
      <c r="G1431" s="51"/>
    </row>
    <row r="1432" spans="1:7" x14ac:dyDescent="0.45">
      <c r="A1432" s="209"/>
      <c r="B1432" s="209"/>
      <c r="C1432" s="209"/>
      <c r="D1432" s="201"/>
      <c r="E1432" s="51"/>
      <c r="G1432" s="51"/>
    </row>
    <row r="1433" spans="1:7" x14ac:dyDescent="0.45">
      <c r="A1433" s="209"/>
      <c r="B1433" s="209"/>
      <c r="C1433" s="209"/>
      <c r="D1433" s="201"/>
      <c r="E1433" s="51"/>
      <c r="G1433" s="51"/>
    </row>
    <row r="1434" spans="1:7" x14ac:dyDescent="0.45">
      <c r="A1434" s="209"/>
      <c r="B1434" s="209"/>
      <c r="C1434" s="209"/>
      <c r="D1434" s="201"/>
      <c r="E1434" s="51"/>
      <c r="G1434" s="51"/>
    </row>
    <row r="1435" spans="1:7" x14ac:dyDescent="0.45">
      <c r="A1435" s="209"/>
      <c r="B1435" s="209"/>
      <c r="C1435" s="209"/>
      <c r="D1435" s="201"/>
      <c r="E1435" s="51"/>
      <c r="G1435" s="51"/>
    </row>
    <row r="1436" spans="1:7" x14ac:dyDescent="0.45">
      <c r="A1436" s="209"/>
      <c r="B1436" s="209"/>
      <c r="C1436" s="209"/>
      <c r="D1436" s="201"/>
      <c r="E1436" s="51"/>
      <c r="G1436" s="51"/>
    </row>
    <row r="1437" spans="1:7" x14ac:dyDescent="0.45">
      <c r="A1437" s="209"/>
      <c r="B1437" s="209"/>
      <c r="C1437" s="209"/>
      <c r="D1437" s="201"/>
      <c r="E1437" s="51"/>
      <c r="G1437" s="51"/>
    </row>
    <row r="1438" spans="1:7" x14ac:dyDescent="0.45">
      <c r="A1438" s="209"/>
      <c r="B1438" s="209"/>
      <c r="C1438" s="209"/>
      <c r="D1438" s="201"/>
      <c r="E1438" s="51"/>
      <c r="G1438" s="51"/>
    </row>
    <row r="1439" spans="1:7" x14ac:dyDescent="0.45">
      <c r="A1439" s="209"/>
      <c r="B1439" s="209"/>
      <c r="C1439" s="209"/>
      <c r="D1439" s="201"/>
      <c r="E1439" s="51"/>
      <c r="G1439" s="51"/>
    </row>
    <row r="1440" spans="1:7" x14ac:dyDescent="0.45">
      <c r="A1440" s="209"/>
      <c r="B1440" s="209"/>
      <c r="C1440" s="209"/>
      <c r="D1440" s="201"/>
      <c r="E1440" s="51"/>
      <c r="G1440" s="51"/>
    </row>
    <row r="1441" spans="1:7" x14ac:dyDescent="0.45">
      <c r="A1441" s="209"/>
      <c r="B1441" s="209"/>
      <c r="C1441" s="209"/>
      <c r="D1441" s="201"/>
      <c r="E1441" s="51"/>
      <c r="G1441" s="51"/>
    </row>
    <row r="1442" spans="1:7" x14ac:dyDescent="0.45">
      <c r="A1442" s="209"/>
      <c r="B1442" s="209"/>
      <c r="C1442" s="209"/>
      <c r="D1442" s="201"/>
      <c r="E1442" s="51"/>
      <c r="G1442" s="51"/>
    </row>
    <row r="1443" spans="1:7" x14ac:dyDescent="0.45">
      <c r="A1443" s="209"/>
      <c r="B1443" s="209"/>
      <c r="C1443" s="209"/>
      <c r="D1443" s="201"/>
      <c r="E1443" s="51"/>
      <c r="G1443" s="51"/>
    </row>
    <row r="1444" spans="1:7" x14ac:dyDescent="0.45">
      <c r="A1444" s="209"/>
      <c r="B1444" s="209"/>
      <c r="C1444" s="209"/>
      <c r="D1444" s="201"/>
      <c r="E1444" s="51"/>
      <c r="G1444" s="51"/>
    </row>
    <row r="1445" spans="1:7" x14ac:dyDescent="0.45">
      <c r="A1445" s="209"/>
      <c r="B1445" s="209"/>
      <c r="C1445" s="209"/>
      <c r="D1445" s="201"/>
      <c r="E1445" s="51"/>
      <c r="G1445" s="51"/>
    </row>
    <row r="1446" spans="1:7" x14ac:dyDescent="0.45">
      <c r="A1446" s="209"/>
      <c r="B1446" s="209"/>
      <c r="C1446" s="209"/>
      <c r="D1446" s="201"/>
      <c r="E1446" s="51"/>
      <c r="G1446" s="51"/>
    </row>
    <row r="1447" spans="1:7" x14ac:dyDescent="0.45">
      <c r="A1447" s="209"/>
      <c r="B1447" s="209"/>
      <c r="C1447" s="209"/>
      <c r="D1447" s="201"/>
      <c r="E1447" s="51"/>
      <c r="G1447" s="51"/>
    </row>
    <row r="1448" spans="1:7" x14ac:dyDescent="0.45">
      <c r="A1448" s="209"/>
      <c r="B1448" s="209"/>
      <c r="C1448" s="209"/>
      <c r="D1448" s="201"/>
      <c r="E1448" s="51"/>
      <c r="G1448" s="51"/>
    </row>
    <row r="1449" spans="1:7" x14ac:dyDescent="0.45">
      <c r="A1449" s="209"/>
      <c r="B1449" s="209"/>
      <c r="C1449" s="209"/>
      <c r="D1449" s="201"/>
      <c r="E1449" s="51"/>
      <c r="G1449" s="51"/>
    </row>
    <row r="1450" spans="1:7" x14ac:dyDescent="0.45">
      <c r="A1450" s="209"/>
      <c r="B1450" s="209"/>
      <c r="C1450" s="209"/>
      <c r="D1450" s="201"/>
      <c r="E1450" s="51"/>
      <c r="G1450" s="51"/>
    </row>
    <row r="1451" spans="1:7" x14ac:dyDescent="0.45">
      <c r="A1451" s="209"/>
      <c r="B1451" s="209"/>
      <c r="C1451" s="209"/>
      <c r="D1451" s="201"/>
      <c r="E1451" s="51"/>
      <c r="G1451" s="51"/>
    </row>
    <row r="1452" spans="1:7" x14ac:dyDescent="0.45">
      <c r="A1452" s="209"/>
      <c r="B1452" s="209"/>
      <c r="C1452" s="209"/>
      <c r="D1452" s="201"/>
      <c r="E1452" s="51"/>
      <c r="G1452" s="51"/>
    </row>
    <row r="1453" spans="1:7" x14ac:dyDescent="0.45">
      <c r="A1453" s="209"/>
      <c r="B1453" s="209"/>
      <c r="C1453" s="209"/>
      <c r="D1453" s="201"/>
      <c r="E1453" s="51"/>
      <c r="G1453" s="51"/>
    </row>
    <row r="1454" spans="1:7" x14ac:dyDescent="0.45">
      <c r="A1454" s="209"/>
      <c r="B1454" s="209"/>
      <c r="C1454" s="209"/>
      <c r="D1454" s="201"/>
      <c r="E1454" s="51"/>
      <c r="G1454" s="51"/>
    </row>
    <row r="1455" spans="1:7" x14ac:dyDescent="0.45">
      <c r="A1455" s="209"/>
      <c r="B1455" s="209"/>
      <c r="C1455" s="209"/>
      <c r="D1455" s="201"/>
      <c r="E1455" s="51"/>
      <c r="G1455" s="51"/>
    </row>
    <row r="1456" spans="1:7" x14ac:dyDescent="0.45">
      <c r="A1456" s="209"/>
      <c r="B1456" s="209"/>
      <c r="C1456" s="209"/>
      <c r="D1456" s="201"/>
      <c r="E1456" s="51"/>
      <c r="G1456" s="51"/>
    </row>
    <row r="1457" spans="1:7" x14ac:dyDescent="0.45">
      <c r="A1457" s="209"/>
      <c r="B1457" s="209"/>
      <c r="C1457" s="209"/>
      <c r="D1457" s="201"/>
      <c r="E1457" s="51"/>
      <c r="G1457" s="51"/>
    </row>
    <row r="1458" spans="1:7" x14ac:dyDescent="0.45">
      <c r="A1458" s="209"/>
      <c r="B1458" s="209"/>
      <c r="C1458" s="209"/>
      <c r="D1458" s="201"/>
      <c r="E1458" s="51"/>
      <c r="G1458" s="51"/>
    </row>
    <row r="1459" spans="1:7" x14ac:dyDescent="0.45">
      <c r="A1459" s="209"/>
      <c r="B1459" s="209"/>
      <c r="C1459" s="209"/>
      <c r="D1459" s="201"/>
      <c r="E1459" s="51"/>
      <c r="G1459" s="51"/>
    </row>
    <row r="1460" spans="1:7" x14ac:dyDescent="0.45">
      <c r="A1460" s="209"/>
      <c r="B1460" s="209"/>
      <c r="C1460" s="209"/>
      <c r="D1460" s="201"/>
      <c r="E1460" s="51"/>
      <c r="G1460" s="51"/>
    </row>
    <row r="1461" spans="1:7" x14ac:dyDescent="0.45">
      <c r="A1461" s="209"/>
      <c r="B1461" s="209"/>
      <c r="C1461" s="209"/>
      <c r="D1461" s="201"/>
      <c r="E1461" s="51"/>
      <c r="G1461" s="51"/>
    </row>
    <row r="1462" spans="1:7" x14ac:dyDescent="0.45">
      <c r="A1462" s="209"/>
      <c r="B1462" s="209"/>
      <c r="C1462" s="209"/>
      <c r="D1462" s="201"/>
      <c r="E1462" s="51"/>
      <c r="G1462" s="51"/>
    </row>
    <row r="1463" spans="1:7" x14ac:dyDescent="0.45">
      <c r="A1463" s="209"/>
      <c r="B1463" s="209"/>
      <c r="C1463" s="209"/>
      <c r="D1463" s="201"/>
      <c r="E1463" s="51"/>
      <c r="G1463" s="51"/>
    </row>
    <row r="1464" spans="1:7" x14ac:dyDescent="0.45">
      <c r="A1464" s="209"/>
      <c r="B1464" s="209"/>
      <c r="C1464" s="209"/>
      <c r="D1464" s="201"/>
      <c r="E1464" s="51"/>
      <c r="G1464" s="51"/>
    </row>
    <row r="1465" spans="1:7" x14ac:dyDescent="0.45">
      <c r="A1465" s="209"/>
      <c r="B1465" s="209"/>
      <c r="C1465" s="209"/>
      <c r="D1465" s="201"/>
      <c r="E1465" s="51"/>
      <c r="G1465" s="51"/>
    </row>
    <row r="1466" spans="1:7" x14ac:dyDescent="0.45">
      <c r="A1466" s="209"/>
      <c r="B1466" s="209"/>
      <c r="C1466" s="209"/>
      <c r="D1466" s="201"/>
      <c r="E1466" s="51"/>
      <c r="G1466" s="51"/>
    </row>
    <row r="1467" spans="1:7" x14ac:dyDescent="0.45">
      <c r="A1467" s="209"/>
      <c r="B1467" s="209"/>
      <c r="C1467" s="209"/>
      <c r="D1467" s="201"/>
      <c r="E1467" s="51"/>
      <c r="G1467" s="51"/>
    </row>
    <row r="1468" spans="1:7" x14ac:dyDescent="0.45">
      <c r="A1468" s="209"/>
      <c r="B1468" s="209"/>
      <c r="C1468" s="209"/>
      <c r="D1468" s="201"/>
      <c r="E1468" s="51"/>
      <c r="G1468" s="51"/>
    </row>
    <row r="1469" spans="1:7" x14ac:dyDescent="0.45">
      <c r="A1469" s="209"/>
      <c r="B1469" s="209"/>
      <c r="C1469" s="209"/>
      <c r="D1469" s="201"/>
      <c r="E1469" s="51"/>
      <c r="G1469" s="51"/>
    </row>
    <row r="1470" spans="1:7" x14ac:dyDescent="0.45">
      <c r="A1470" s="209"/>
      <c r="B1470" s="209"/>
      <c r="C1470" s="209"/>
      <c r="D1470" s="201"/>
      <c r="E1470" s="51"/>
      <c r="G1470" s="51"/>
    </row>
    <row r="1471" spans="1:7" x14ac:dyDescent="0.45">
      <c r="A1471" s="209"/>
      <c r="B1471" s="209"/>
      <c r="C1471" s="209"/>
      <c r="D1471" s="201"/>
      <c r="E1471" s="51"/>
      <c r="G1471" s="51"/>
    </row>
    <row r="1472" spans="1:7" x14ac:dyDescent="0.45">
      <c r="A1472" s="209"/>
      <c r="B1472" s="209"/>
      <c r="C1472" s="209"/>
      <c r="D1472" s="201"/>
      <c r="E1472" s="51"/>
      <c r="G1472" s="51"/>
    </row>
    <row r="1473" spans="1:7" x14ac:dyDescent="0.45">
      <c r="A1473" s="209"/>
      <c r="B1473" s="209"/>
      <c r="C1473" s="209"/>
      <c r="D1473" s="201"/>
      <c r="E1473" s="51"/>
      <c r="G1473" s="51"/>
    </row>
    <row r="1474" spans="1:7" x14ac:dyDescent="0.45">
      <c r="A1474" s="209"/>
      <c r="B1474" s="209"/>
      <c r="C1474" s="209"/>
      <c r="D1474" s="201"/>
      <c r="E1474" s="51"/>
      <c r="G1474" s="51"/>
    </row>
    <row r="1475" spans="1:7" x14ac:dyDescent="0.45">
      <c r="A1475" s="209"/>
      <c r="B1475" s="209"/>
      <c r="C1475" s="209"/>
      <c r="D1475" s="201"/>
      <c r="E1475" s="51"/>
      <c r="G1475" s="51"/>
    </row>
    <row r="1476" spans="1:7" x14ac:dyDescent="0.45">
      <c r="A1476" s="209"/>
      <c r="B1476" s="209"/>
      <c r="C1476" s="209"/>
      <c r="D1476" s="201"/>
      <c r="E1476" s="51"/>
      <c r="G1476" s="51"/>
    </row>
    <row r="1477" spans="1:7" x14ac:dyDescent="0.45">
      <c r="A1477" s="209"/>
      <c r="B1477" s="209"/>
      <c r="C1477" s="209"/>
      <c r="D1477" s="201"/>
      <c r="E1477" s="51"/>
      <c r="G1477" s="51"/>
    </row>
    <row r="1478" spans="1:7" x14ac:dyDescent="0.45">
      <c r="A1478" s="209"/>
      <c r="B1478" s="209"/>
      <c r="C1478" s="209"/>
      <c r="D1478" s="201"/>
      <c r="E1478" s="51"/>
      <c r="G1478" s="51"/>
    </row>
    <row r="1479" spans="1:7" x14ac:dyDescent="0.45">
      <c r="A1479" s="209"/>
      <c r="B1479" s="209"/>
      <c r="C1479" s="209"/>
      <c r="D1479" s="201"/>
      <c r="E1479" s="51"/>
      <c r="G1479" s="51"/>
    </row>
    <row r="1480" spans="1:7" x14ac:dyDescent="0.45">
      <c r="A1480" s="209"/>
      <c r="B1480" s="209"/>
      <c r="C1480" s="209"/>
      <c r="D1480" s="201"/>
      <c r="E1480" s="51"/>
      <c r="G1480" s="51"/>
    </row>
    <row r="1481" spans="1:7" x14ac:dyDescent="0.45">
      <c r="A1481" s="209"/>
      <c r="B1481" s="209"/>
      <c r="C1481" s="209"/>
      <c r="D1481" s="201"/>
      <c r="E1481" s="51"/>
      <c r="G1481" s="51"/>
    </row>
    <row r="1482" spans="1:7" x14ac:dyDescent="0.45">
      <c r="A1482" s="209"/>
      <c r="B1482" s="209"/>
      <c r="C1482" s="209"/>
      <c r="D1482" s="201"/>
      <c r="E1482" s="51"/>
      <c r="G1482" s="51"/>
    </row>
    <row r="1483" spans="1:7" x14ac:dyDescent="0.45">
      <c r="A1483" s="209"/>
      <c r="B1483" s="209"/>
      <c r="C1483" s="209"/>
      <c r="D1483" s="201"/>
      <c r="E1483" s="51"/>
      <c r="G1483" s="51"/>
    </row>
    <row r="1484" spans="1:7" x14ac:dyDescent="0.45">
      <c r="A1484" s="209"/>
      <c r="B1484" s="209"/>
      <c r="C1484" s="209"/>
      <c r="D1484" s="201"/>
      <c r="E1484" s="51"/>
      <c r="G1484" s="51"/>
    </row>
    <row r="1485" spans="1:7" x14ac:dyDescent="0.45">
      <c r="A1485" s="209"/>
      <c r="B1485" s="209"/>
      <c r="C1485" s="209"/>
      <c r="D1485" s="201"/>
      <c r="E1485" s="51"/>
      <c r="G1485" s="51"/>
    </row>
    <row r="1486" spans="1:7" x14ac:dyDescent="0.45">
      <c r="A1486" s="209"/>
      <c r="B1486" s="209"/>
      <c r="C1486" s="209"/>
      <c r="D1486" s="201"/>
      <c r="E1486" s="51"/>
      <c r="G1486" s="51"/>
    </row>
    <row r="1487" spans="1:7" x14ac:dyDescent="0.45">
      <c r="A1487" s="209"/>
      <c r="B1487" s="209"/>
      <c r="C1487" s="209"/>
      <c r="D1487" s="201"/>
      <c r="E1487" s="51"/>
      <c r="G1487" s="51"/>
    </row>
    <row r="1488" spans="1:7" x14ac:dyDescent="0.45">
      <c r="A1488" s="209"/>
      <c r="B1488" s="209"/>
      <c r="C1488" s="209"/>
      <c r="D1488" s="201"/>
      <c r="E1488" s="51"/>
      <c r="G1488" s="51"/>
    </row>
    <row r="1489" spans="1:7" x14ac:dyDescent="0.45">
      <c r="A1489" s="209"/>
      <c r="B1489" s="209"/>
      <c r="C1489" s="209"/>
      <c r="D1489" s="201"/>
      <c r="E1489" s="51"/>
      <c r="G1489" s="51"/>
    </row>
    <row r="1490" spans="1:7" x14ac:dyDescent="0.45">
      <c r="A1490" s="209"/>
      <c r="B1490" s="209"/>
      <c r="C1490" s="209"/>
      <c r="D1490" s="201"/>
      <c r="E1490" s="51"/>
      <c r="G1490" s="51"/>
    </row>
    <row r="1491" spans="1:7" x14ac:dyDescent="0.45">
      <c r="A1491" s="209"/>
      <c r="B1491" s="209"/>
      <c r="C1491" s="209"/>
      <c r="D1491" s="201"/>
      <c r="E1491" s="51"/>
      <c r="G1491" s="51"/>
    </row>
    <row r="1492" spans="1:7" x14ac:dyDescent="0.45">
      <c r="A1492" s="209"/>
      <c r="B1492" s="209"/>
      <c r="C1492" s="209"/>
      <c r="D1492" s="201"/>
      <c r="E1492" s="51"/>
      <c r="G1492" s="51"/>
    </row>
    <row r="1493" spans="1:7" x14ac:dyDescent="0.45">
      <c r="A1493" s="209"/>
      <c r="B1493" s="209"/>
      <c r="C1493" s="209"/>
      <c r="D1493" s="201"/>
      <c r="E1493" s="51"/>
      <c r="G1493" s="51"/>
    </row>
    <row r="1494" spans="1:7" x14ac:dyDescent="0.45">
      <c r="A1494" s="209"/>
      <c r="B1494" s="209"/>
      <c r="C1494" s="209"/>
      <c r="D1494" s="201"/>
      <c r="E1494" s="51"/>
      <c r="G1494" s="51"/>
    </row>
    <row r="1495" spans="1:7" x14ac:dyDescent="0.45">
      <c r="A1495" s="209"/>
      <c r="B1495" s="209"/>
      <c r="C1495" s="209"/>
      <c r="D1495" s="201"/>
      <c r="E1495" s="51"/>
      <c r="G1495" s="51"/>
    </row>
    <row r="1496" spans="1:7" x14ac:dyDescent="0.45">
      <c r="A1496" s="209"/>
      <c r="B1496" s="209"/>
      <c r="C1496" s="209"/>
      <c r="D1496" s="201"/>
      <c r="E1496" s="51"/>
      <c r="G1496" s="51"/>
    </row>
    <row r="1497" spans="1:7" x14ac:dyDescent="0.45">
      <c r="A1497" s="209"/>
      <c r="B1497" s="209"/>
      <c r="C1497" s="209"/>
      <c r="D1497" s="201"/>
      <c r="E1497" s="51"/>
      <c r="G1497" s="51"/>
    </row>
    <row r="1498" spans="1:7" x14ac:dyDescent="0.45">
      <c r="A1498" s="209"/>
      <c r="B1498" s="209"/>
      <c r="C1498" s="209"/>
      <c r="D1498" s="201"/>
      <c r="E1498" s="51"/>
      <c r="G1498" s="51"/>
    </row>
    <row r="1499" spans="1:7" x14ac:dyDescent="0.45">
      <c r="A1499" s="209"/>
      <c r="B1499" s="209"/>
      <c r="C1499" s="209"/>
      <c r="D1499" s="201"/>
      <c r="E1499" s="51"/>
      <c r="G1499" s="51"/>
    </row>
    <row r="1500" spans="1:7" x14ac:dyDescent="0.45">
      <c r="A1500" s="209"/>
      <c r="B1500" s="209"/>
      <c r="C1500" s="209"/>
      <c r="D1500" s="201"/>
      <c r="E1500" s="51"/>
      <c r="G1500" s="51"/>
    </row>
    <row r="1501" spans="1:7" x14ac:dyDescent="0.45">
      <c r="A1501" s="209"/>
      <c r="B1501" s="209"/>
      <c r="C1501" s="209"/>
      <c r="D1501" s="201"/>
      <c r="E1501" s="51"/>
      <c r="G1501" s="51"/>
    </row>
    <row r="1502" spans="1:7" x14ac:dyDescent="0.45">
      <c r="A1502" s="209"/>
      <c r="B1502" s="209"/>
      <c r="C1502" s="209"/>
      <c r="D1502" s="201"/>
      <c r="E1502" s="51"/>
      <c r="G1502" s="51"/>
    </row>
    <row r="1503" spans="1:7" x14ac:dyDescent="0.45">
      <c r="A1503" s="209"/>
      <c r="B1503" s="209"/>
      <c r="C1503" s="209"/>
      <c r="D1503" s="201"/>
      <c r="E1503" s="51"/>
      <c r="G1503" s="51"/>
    </row>
    <row r="1504" spans="1:7" x14ac:dyDescent="0.45">
      <c r="A1504" s="209"/>
      <c r="B1504" s="209"/>
      <c r="C1504" s="209"/>
      <c r="D1504" s="201"/>
      <c r="E1504" s="51"/>
      <c r="G1504" s="51"/>
    </row>
    <row r="1505" spans="1:7" x14ac:dyDescent="0.45">
      <c r="A1505" s="209"/>
      <c r="B1505" s="209"/>
      <c r="C1505" s="209"/>
      <c r="D1505" s="201"/>
      <c r="E1505" s="51"/>
      <c r="G1505" s="51"/>
    </row>
    <row r="1506" spans="1:7" x14ac:dyDescent="0.45">
      <c r="A1506" s="209"/>
      <c r="B1506" s="209"/>
      <c r="C1506" s="209"/>
      <c r="D1506" s="201"/>
      <c r="E1506" s="51"/>
      <c r="G1506" s="51"/>
    </row>
    <row r="1507" spans="1:7" x14ac:dyDescent="0.45">
      <c r="A1507" s="209"/>
      <c r="B1507" s="209"/>
      <c r="C1507" s="209"/>
      <c r="D1507" s="201"/>
      <c r="E1507" s="51"/>
      <c r="G1507" s="51"/>
    </row>
    <row r="1508" spans="1:7" x14ac:dyDescent="0.45">
      <c r="A1508" s="209"/>
      <c r="B1508" s="209"/>
      <c r="C1508" s="209"/>
      <c r="D1508" s="201"/>
      <c r="E1508" s="51"/>
      <c r="G1508" s="51"/>
    </row>
    <row r="1509" spans="1:7" x14ac:dyDescent="0.45">
      <c r="A1509" s="209"/>
      <c r="B1509" s="209"/>
      <c r="C1509" s="209"/>
      <c r="D1509" s="201"/>
      <c r="E1509" s="51"/>
      <c r="G1509" s="51"/>
    </row>
    <row r="1510" spans="1:7" x14ac:dyDescent="0.45">
      <c r="A1510" s="209"/>
      <c r="B1510" s="209"/>
      <c r="C1510" s="209"/>
      <c r="D1510" s="201"/>
      <c r="E1510" s="51"/>
      <c r="G1510" s="51"/>
    </row>
    <row r="1511" spans="1:7" x14ac:dyDescent="0.45">
      <c r="A1511" s="209"/>
      <c r="B1511" s="209"/>
      <c r="C1511" s="209"/>
      <c r="D1511" s="201"/>
      <c r="E1511" s="51"/>
      <c r="G1511" s="51"/>
    </row>
    <row r="1512" spans="1:7" x14ac:dyDescent="0.45">
      <c r="A1512" s="209"/>
      <c r="B1512" s="209"/>
      <c r="C1512" s="209"/>
      <c r="D1512" s="201"/>
      <c r="E1512" s="51"/>
      <c r="G1512" s="51"/>
    </row>
    <row r="1513" spans="1:7" x14ac:dyDescent="0.45">
      <c r="A1513" s="209"/>
      <c r="B1513" s="209"/>
      <c r="C1513" s="209"/>
      <c r="D1513" s="201"/>
      <c r="E1513" s="51"/>
      <c r="G1513" s="51"/>
    </row>
    <row r="1514" spans="1:7" x14ac:dyDescent="0.45">
      <c r="A1514" s="209"/>
      <c r="B1514" s="209"/>
      <c r="C1514" s="209"/>
      <c r="D1514" s="201"/>
      <c r="E1514" s="51"/>
      <c r="G1514" s="51"/>
    </row>
    <row r="1515" spans="1:7" x14ac:dyDescent="0.45">
      <c r="A1515" s="209"/>
      <c r="B1515" s="209"/>
      <c r="C1515" s="209"/>
      <c r="D1515" s="201"/>
      <c r="E1515" s="51"/>
      <c r="G1515" s="51"/>
    </row>
    <row r="1516" spans="1:7" x14ac:dyDescent="0.45">
      <c r="A1516" s="209"/>
      <c r="B1516" s="209"/>
      <c r="C1516" s="209"/>
      <c r="D1516" s="201"/>
      <c r="E1516" s="51"/>
      <c r="G1516" s="51"/>
    </row>
    <row r="1517" spans="1:7" x14ac:dyDescent="0.45">
      <c r="A1517" s="209"/>
      <c r="B1517" s="209"/>
      <c r="C1517" s="209"/>
      <c r="D1517" s="201"/>
      <c r="E1517" s="51"/>
      <c r="G1517" s="51"/>
    </row>
    <row r="1518" spans="1:7" x14ac:dyDescent="0.45">
      <c r="A1518" s="209"/>
      <c r="B1518" s="209"/>
      <c r="C1518" s="209"/>
      <c r="D1518" s="201"/>
      <c r="E1518" s="51"/>
      <c r="G1518" s="51"/>
    </row>
    <row r="1519" spans="1:7" x14ac:dyDescent="0.45">
      <c r="A1519" s="209"/>
      <c r="B1519" s="209"/>
      <c r="C1519" s="209"/>
      <c r="D1519" s="201"/>
      <c r="E1519" s="51"/>
      <c r="G1519" s="51"/>
    </row>
    <row r="1520" spans="1:7" x14ac:dyDescent="0.45">
      <c r="A1520" s="209"/>
      <c r="B1520" s="209"/>
      <c r="C1520" s="209"/>
      <c r="D1520" s="201"/>
      <c r="E1520" s="51"/>
      <c r="G1520" s="51"/>
    </row>
    <row r="1521" spans="1:7" x14ac:dyDescent="0.45">
      <c r="A1521" s="209"/>
      <c r="B1521" s="209"/>
      <c r="C1521" s="209"/>
      <c r="D1521" s="201"/>
      <c r="E1521" s="51"/>
      <c r="G1521" s="51"/>
    </row>
    <row r="1522" spans="1:7" x14ac:dyDescent="0.45">
      <c r="A1522" s="209"/>
      <c r="B1522" s="209"/>
      <c r="C1522" s="209"/>
      <c r="D1522" s="201"/>
      <c r="E1522" s="51"/>
      <c r="G1522" s="51"/>
    </row>
    <row r="1523" spans="1:7" x14ac:dyDescent="0.45">
      <c r="A1523" s="209"/>
      <c r="B1523" s="209"/>
      <c r="C1523" s="209"/>
      <c r="D1523" s="201"/>
      <c r="E1523" s="51"/>
      <c r="G1523" s="51"/>
    </row>
    <row r="1524" spans="1:7" x14ac:dyDescent="0.45">
      <c r="A1524" s="209"/>
      <c r="B1524" s="209"/>
      <c r="C1524" s="209"/>
      <c r="D1524" s="201"/>
      <c r="E1524" s="51"/>
      <c r="G1524" s="51"/>
    </row>
    <row r="1525" spans="1:7" x14ac:dyDescent="0.45">
      <c r="A1525" s="209"/>
      <c r="B1525" s="209"/>
      <c r="C1525" s="209"/>
      <c r="D1525" s="201"/>
      <c r="E1525" s="51"/>
      <c r="G1525" s="51"/>
    </row>
    <row r="1526" spans="1:7" x14ac:dyDescent="0.45">
      <c r="A1526" s="209"/>
      <c r="B1526" s="209"/>
      <c r="C1526" s="209"/>
      <c r="D1526" s="201"/>
      <c r="E1526" s="51"/>
      <c r="G1526" s="51"/>
    </row>
    <row r="1527" spans="1:7" x14ac:dyDescent="0.45">
      <c r="A1527" s="209"/>
      <c r="B1527" s="209"/>
      <c r="C1527" s="209"/>
      <c r="D1527" s="201"/>
      <c r="E1527" s="51"/>
      <c r="G1527" s="51"/>
    </row>
    <row r="1528" spans="1:7" x14ac:dyDescent="0.45">
      <c r="A1528" s="209"/>
      <c r="B1528" s="209"/>
      <c r="C1528" s="209"/>
      <c r="D1528" s="201"/>
      <c r="E1528" s="51"/>
      <c r="G1528" s="51"/>
    </row>
    <row r="1529" spans="1:7" x14ac:dyDescent="0.45">
      <c r="A1529" s="209"/>
      <c r="B1529" s="209"/>
      <c r="C1529" s="209"/>
      <c r="D1529" s="201"/>
      <c r="E1529" s="51"/>
      <c r="G1529" s="51"/>
    </row>
    <row r="1530" spans="1:7" x14ac:dyDescent="0.45">
      <c r="A1530" s="209"/>
      <c r="B1530" s="209"/>
      <c r="C1530" s="209"/>
      <c r="D1530" s="201"/>
      <c r="E1530" s="51"/>
      <c r="G1530" s="51"/>
    </row>
    <row r="1531" spans="1:7" x14ac:dyDescent="0.45">
      <c r="A1531" s="209"/>
      <c r="B1531" s="209"/>
      <c r="C1531" s="209"/>
      <c r="D1531" s="201"/>
      <c r="E1531" s="51"/>
      <c r="G1531" s="51"/>
    </row>
    <row r="1532" spans="1:7" x14ac:dyDescent="0.45">
      <c r="A1532" s="209"/>
      <c r="B1532" s="209"/>
      <c r="C1532" s="209"/>
      <c r="D1532" s="201"/>
      <c r="E1532" s="51"/>
      <c r="G1532" s="51"/>
    </row>
    <row r="1533" spans="1:7" x14ac:dyDescent="0.45">
      <c r="A1533" s="209"/>
      <c r="B1533" s="209"/>
      <c r="C1533" s="209"/>
      <c r="D1533" s="201"/>
      <c r="E1533" s="51"/>
      <c r="G1533" s="51"/>
    </row>
    <row r="1534" spans="1:7" x14ac:dyDescent="0.45">
      <c r="A1534" s="209"/>
      <c r="B1534" s="209"/>
      <c r="C1534" s="209"/>
      <c r="D1534" s="201"/>
      <c r="E1534" s="51"/>
      <c r="G1534" s="51"/>
    </row>
    <row r="1535" spans="1:7" x14ac:dyDescent="0.45">
      <c r="A1535" s="209"/>
      <c r="B1535" s="209"/>
      <c r="C1535" s="209"/>
      <c r="D1535" s="201"/>
      <c r="E1535" s="51"/>
      <c r="G1535" s="51"/>
    </row>
    <row r="1536" spans="1:7" x14ac:dyDescent="0.45">
      <c r="A1536" s="209"/>
      <c r="B1536" s="209"/>
      <c r="C1536" s="209"/>
      <c r="D1536" s="201"/>
      <c r="E1536" s="51"/>
      <c r="G1536" s="51"/>
    </row>
    <row r="1537" spans="1:7" x14ac:dyDescent="0.45">
      <c r="A1537" s="209"/>
      <c r="B1537" s="209"/>
      <c r="C1537" s="209"/>
      <c r="D1537" s="201"/>
      <c r="E1537" s="51"/>
      <c r="G1537" s="51"/>
    </row>
    <row r="1538" spans="1:7" x14ac:dyDescent="0.45">
      <c r="A1538" s="209"/>
      <c r="B1538" s="209"/>
      <c r="C1538" s="209"/>
      <c r="D1538" s="201"/>
      <c r="E1538" s="51"/>
      <c r="G1538" s="51"/>
    </row>
    <row r="1539" spans="1:7" x14ac:dyDescent="0.45">
      <c r="A1539" s="209"/>
      <c r="B1539" s="209"/>
      <c r="C1539" s="209"/>
      <c r="D1539" s="201"/>
      <c r="E1539" s="51"/>
      <c r="G1539" s="51"/>
    </row>
    <row r="1540" spans="1:7" x14ac:dyDescent="0.45">
      <c r="A1540" s="209"/>
      <c r="B1540" s="209"/>
      <c r="C1540" s="209"/>
      <c r="D1540" s="201"/>
      <c r="E1540" s="51"/>
      <c r="G1540" s="51"/>
    </row>
    <row r="1541" spans="1:7" x14ac:dyDescent="0.45">
      <c r="A1541" s="209"/>
      <c r="B1541" s="209"/>
      <c r="C1541" s="209"/>
      <c r="D1541" s="201"/>
      <c r="E1541" s="51"/>
      <c r="G1541" s="51"/>
    </row>
    <row r="1542" spans="1:7" x14ac:dyDescent="0.45">
      <c r="A1542" s="209"/>
      <c r="B1542" s="209"/>
      <c r="C1542" s="209"/>
      <c r="D1542" s="201"/>
      <c r="E1542" s="51"/>
      <c r="G1542" s="51"/>
    </row>
    <row r="1543" spans="1:7" x14ac:dyDescent="0.45">
      <c r="A1543" s="209"/>
      <c r="B1543" s="209"/>
      <c r="C1543" s="209"/>
      <c r="D1543" s="201"/>
      <c r="E1543" s="51"/>
      <c r="G1543" s="51"/>
    </row>
    <row r="1544" spans="1:7" x14ac:dyDescent="0.45">
      <c r="A1544" s="209"/>
      <c r="B1544" s="209"/>
      <c r="C1544" s="209"/>
      <c r="D1544" s="201"/>
      <c r="E1544" s="51"/>
      <c r="G1544" s="51"/>
    </row>
    <row r="1545" spans="1:7" x14ac:dyDescent="0.45">
      <c r="A1545" s="209"/>
      <c r="B1545" s="209"/>
      <c r="C1545" s="209"/>
      <c r="D1545" s="201"/>
      <c r="E1545" s="51"/>
      <c r="G1545" s="51"/>
    </row>
    <row r="1546" spans="1:7" x14ac:dyDescent="0.45">
      <c r="A1546" s="209"/>
      <c r="B1546" s="209"/>
      <c r="C1546" s="209"/>
      <c r="D1546" s="201"/>
      <c r="E1546" s="51"/>
      <c r="G1546" s="51"/>
    </row>
    <row r="1547" spans="1:7" x14ac:dyDescent="0.45">
      <c r="A1547" s="209"/>
      <c r="B1547" s="209"/>
      <c r="C1547" s="209"/>
      <c r="D1547" s="201"/>
      <c r="E1547" s="51"/>
      <c r="G1547" s="51"/>
    </row>
    <row r="1548" spans="1:7" x14ac:dyDescent="0.45">
      <c r="A1548" s="209"/>
      <c r="B1548" s="209"/>
      <c r="C1548" s="209"/>
      <c r="D1548" s="201"/>
      <c r="E1548" s="51"/>
      <c r="G1548" s="51"/>
    </row>
    <row r="1549" spans="1:7" x14ac:dyDescent="0.45">
      <c r="A1549" s="209"/>
      <c r="B1549" s="209"/>
      <c r="C1549" s="209"/>
      <c r="D1549" s="201"/>
      <c r="E1549" s="51"/>
      <c r="G1549" s="51"/>
    </row>
    <row r="1550" spans="1:7" x14ac:dyDescent="0.45">
      <c r="A1550" s="209"/>
      <c r="B1550" s="209"/>
      <c r="C1550" s="209"/>
      <c r="D1550" s="201"/>
      <c r="E1550" s="51"/>
      <c r="G1550" s="51"/>
    </row>
    <row r="1551" spans="1:7" x14ac:dyDescent="0.45">
      <c r="A1551" s="209"/>
      <c r="B1551" s="209"/>
      <c r="C1551" s="209"/>
      <c r="D1551" s="201"/>
      <c r="E1551" s="51"/>
      <c r="G1551" s="51"/>
    </row>
    <row r="1552" spans="1:7" x14ac:dyDescent="0.45">
      <c r="A1552" s="209"/>
      <c r="B1552" s="209"/>
      <c r="C1552" s="209"/>
      <c r="D1552" s="201"/>
      <c r="E1552" s="51"/>
      <c r="G1552" s="51"/>
    </row>
    <row r="1553" spans="1:7" x14ac:dyDescent="0.45">
      <c r="A1553" s="209"/>
      <c r="B1553" s="209"/>
      <c r="C1553" s="209"/>
      <c r="D1553" s="201"/>
      <c r="E1553" s="51"/>
      <c r="G1553" s="51"/>
    </row>
    <row r="1554" spans="1:7" x14ac:dyDescent="0.45">
      <c r="A1554" s="209"/>
      <c r="B1554" s="209"/>
      <c r="C1554" s="209"/>
      <c r="D1554" s="201"/>
      <c r="E1554" s="51"/>
      <c r="G1554" s="51"/>
    </row>
    <row r="1555" spans="1:7" x14ac:dyDescent="0.45">
      <c r="A1555" s="209"/>
      <c r="B1555" s="209"/>
      <c r="C1555" s="209"/>
      <c r="D1555" s="201"/>
      <c r="E1555" s="51"/>
      <c r="G1555" s="51"/>
    </row>
    <row r="1556" spans="1:7" x14ac:dyDescent="0.45">
      <c r="A1556" s="209"/>
      <c r="B1556" s="209"/>
      <c r="C1556" s="209"/>
      <c r="D1556" s="201"/>
      <c r="E1556" s="51"/>
      <c r="G1556" s="51"/>
    </row>
    <row r="1557" spans="1:7" x14ac:dyDescent="0.45">
      <c r="A1557" s="209"/>
      <c r="B1557" s="209"/>
      <c r="C1557" s="209"/>
      <c r="D1557" s="201"/>
      <c r="E1557" s="51"/>
      <c r="G1557" s="51"/>
    </row>
    <row r="1558" spans="1:7" x14ac:dyDescent="0.45">
      <c r="A1558" s="209"/>
      <c r="B1558" s="209"/>
      <c r="C1558" s="209"/>
      <c r="D1558" s="201"/>
      <c r="E1558" s="51"/>
      <c r="G1558" s="51"/>
    </row>
    <row r="1559" spans="1:7" x14ac:dyDescent="0.45">
      <c r="A1559" s="209"/>
      <c r="B1559" s="209"/>
      <c r="C1559" s="209"/>
      <c r="D1559" s="201"/>
      <c r="E1559" s="51"/>
      <c r="G1559" s="51"/>
    </row>
    <row r="1560" spans="1:7" x14ac:dyDescent="0.45">
      <c r="A1560" s="209"/>
      <c r="B1560" s="209"/>
      <c r="C1560" s="209"/>
      <c r="D1560" s="201"/>
      <c r="E1560" s="51"/>
      <c r="G1560" s="51"/>
    </row>
    <row r="1561" spans="1:7" x14ac:dyDescent="0.45">
      <c r="A1561" s="209"/>
      <c r="B1561" s="209"/>
      <c r="C1561" s="209"/>
      <c r="D1561" s="201"/>
      <c r="E1561" s="51"/>
      <c r="G1561" s="51"/>
    </row>
    <row r="1562" spans="1:7" x14ac:dyDescent="0.45">
      <c r="A1562" s="209"/>
      <c r="B1562" s="209"/>
      <c r="C1562" s="209"/>
      <c r="D1562" s="201"/>
      <c r="E1562" s="51"/>
      <c r="G1562" s="51"/>
    </row>
    <row r="1563" spans="1:7" x14ac:dyDescent="0.45">
      <c r="A1563" s="209"/>
      <c r="B1563" s="209"/>
      <c r="C1563" s="209"/>
      <c r="D1563" s="201"/>
      <c r="E1563" s="51"/>
      <c r="G1563" s="51"/>
    </row>
    <row r="1564" spans="1:7" x14ac:dyDescent="0.45">
      <c r="A1564" s="209"/>
      <c r="B1564" s="209"/>
      <c r="C1564" s="209"/>
      <c r="D1564" s="201"/>
      <c r="E1564" s="51"/>
      <c r="G1564" s="51"/>
    </row>
    <row r="1565" spans="1:7" x14ac:dyDescent="0.45">
      <c r="A1565" s="209"/>
      <c r="B1565" s="209"/>
      <c r="C1565" s="209"/>
      <c r="D1565" s="201"/>
      <c r="E1565" s="51"/>
      <c r="G1565" s="51"/>
    </row>
    <row r="1566" spans="1:7" x14ac:dyDescent="0.45">
      <c r="A1566" s="209"/>
      <c r="B1566" s="209"/>
      <c r="C1566" s="209"/>
      <c r="D1566" s="201"/>
      <c r="E1566" s="51"/>
      <c r="G1566" s="51"/>
    </row>
    <row r="1567" spans="1:7" x14ac:dyDescent="0.45">
      <c r="A1567" s="209"/>
      <c r="B1567" s="209"/>
      <c r="C1567" s="209"/>
      <c r="D1567" s="201"/>
      <c r="E1567" s="51"/>
      <c r="G1567" s="51"/>
    </row>
    <row r="1568" spans="1:7" x14ac:dyDescent="0.45">
      <c r="A1568" s="209"/>
      <c r="B1568" s="209"/>
      <c r="C1568" s="209"/>
      <c r="D1568" s="201"/>
      <c r="E1568" s="51"/>
      <c r="G1568" s="51"/>
    </row>
    <row r="1569" spans="1:7" x14ac:dyDescent="0.45">
      <c r="A1569" s="209"/>
      <c r="B1569" s="209"/>
      <c r="C1569" s="209"/>
      <c r="D1569" s="201"/>
      <c r="E1569" s="51"/>
      <c r="G1569" s="51"/>
    </row>
    <row r="1570" spans="1:7" x14ac:dyDescent="0.45">
      <c r="A1570" s="209"/>
      <c r="B1570" s="209"/>
      <c r="C1570" s="209"/>
      <c r="D1570" s="201"/>
      <c r="E1570" s="51"/>
      <c r="G1570" s="51"/>
    </row>
    <row r="1571" spans="1:7" x14ac:dyDescent="0.45">
      <c r="A1571" s="209"/>
      <c r="B1571" s="209"/>
      <c r="C1571" s="209"/>
      <c r="D1571" s="201"/>
      <c r="E1571" s="51"/>
      <c r="G1571" s="51"/>
    </row>
    <row r="1572" spans="1:7" x14ac:dyDescent="0.45">
      <c r="A1572" s="209"/>
      <c r="B1572" s="209"/>
      <c r="C1572" s="209"/>
      <c r="D1572" s="201"/>
      <c r="E1572" s="51"/>
      <c r="G1572" s="51"/>
    </row>
    <row r="1573" spans="1:7" x14ac:dyDescent="0.45">
      <c r="A1573" s="209"/>
      <c r="B1573" s="209"/>
      <c r="C1573" s="209"/>
      <c r="D1573" s="201"/>
      <c r="E1573" s="51"/>
      <c r="G1573" s="51"/>
    </row>
    <row r="1574" spans="1:7" x14ac:dyDescent="0.45">
      <c r="A1574" s="209"/>
      <c r="B1574" s="209"/>
      <c r="C1574" s="209"/>
      <c r="D1574" s="201"/>
      <c r="E1574" s="51"/>
      <c r="G1574" s="51"/>
    </row>
    <row r="1575" spans="1:7" x14ac:dyDescent="0.45">
      <c r="A1575" s="209"/>
      <c r="B1575" s="209"/>
      <c r="C1575" s="209"/>
      <c r="D1575" s="201"/>
      <c r="E1575" s="51"/>
      <c r="G1575" s="51"/>
    </row>
    <row r="1576" spans="1:7" x14ac:dyDescent="0.45">
      <c r="A1576" s="209"/>
      <c r="B1576" s="209"/>
      <c r="C1576" s="209"/>
      <c r="D1576" s="201"/>
      <c r="E1576" s="51"/>
      <c r="G1576" s="51"/>
    </row>
    <row r="1577" spans="1:7" x14ac:dyDescent="0.45">
      <c r="A1577" s="209"/>
      <c r="B1577" s="209"/>
      <c r="C1577" s="209"/>
      <c r="D1577" s="201"/>
      <c r="E1577" s="51"/>
      <c r="G1577" s="51"/>
    </row>
    <row r="1578" spans="1:7" x14ac:dyDescent="0.45">
      <c r="A1578" s="209"/>
      <c r="B1578" s="209"/>
      <c r="C1578" s="209"/>
      <c r="D1578" s="201"/>
      <c r="E1578" s="51"/>
      <c r="G1578" s="51"/>
    </row>
    <row r="1579" spans="1:7" x14ac:dyDescent="0.45">
      <c r="A1579" s="209"/>
      <c r="B1579" s="209"/>
      <c r="C1579" s="209"/>
      <c r="D1579" s="201"/>
      <c r="E1579" s="51"/>
      <c r="G1579" s="51"/>
    </row>
    <row r="1580" spans="1:7" x14ac:dyDescent="0.45">
      <c r="A1580" s="209"/>
      <c r="B1580" s="209"/>
      <c r="C1580" s="209"/>
      <c r="D1580" s="201"/>
      <c r="E1580" s="51"/>
      <c r="G1580" s="51"/>
    </row>
    <row r="1581" spans="1:7" x14ac:dyDescent="0.45">
      <c r="A1581" s="209"/>
      <c r="B1581" s="209"/>
      <c r="C1581" s="209"/>
      <c r="D1581" s="201"/>
      <c r="E1581" s="51"/>
      <c r="G1581" s="51"/>
    </row>
    <row r="1582" spans="1:7" x14ac:dyDescent="0.45">
      <c r="A1582" s="209"/>
      <c r="B1582" s="209"/>
      <c r="C1582" s="209"/>
      <c r="D1582" s="201"/>
      <c r="E1582" s="51"/>
      <c r="G1582" s="51"/>
    </row>
    <row r="1583" spans="1:7" x14ac:dyDescent="0.45">
      <c r="A1583" s="209"/>
      <c r="B1583" s="209"/>
      <c r="C1583" s="209"/>
      <c r="D1583" s="201"/>
      <c r="E1583" s="51"/>
      <c r="G1583" s="51"/>
    </row>
    <row r="1584" spans="1:7" x14ac:dyDescent="0.45">
      <c r="A1584" s="209"/>
      <c r="B1584" s="209"/>
      <c r="C1584" s="209"/>
      <c r="D1584" s="201"/>
      <c r="E1584" s="51"/>
      <c r="G1584" s="51"/>
    </row>
    <row r="1585" spans="1:7" x14ac:dyDescent="0.45">
      <c r="A1585" s="209"/>
      <c r="B1585" s="209"/>
      <c r="C1585" s="209"/>
      <c r="D1585" s="201"/>
      <c r="E1585" s="51"/>
      <c r="G1585" s="51"/>
    </row>
    <row r="1586" spans="1:7" x14ac:dyDescent="0.45">
      <c r="A1586" s="209"/>
      <c r="B1586" s="209"/>
      <c r="C1586" s="209"/>
      <c r="D1586" s="201"/>
      <c r="E1586" s="51"/>
      <c r="G1586" s="51"/>
    </row>
    <row r="1587" spans="1:7" x14ac:dyDescent="0.45">
      <c r="A1587" s="209"/>
      <c r="B1587" s="209"/>
      <c r="C1587" s="209"/>
      <c r="D1587" s="201"/>
      <c r="E1587" s="51"/>
      <c r="G1587" s="51"/>
    </row>
    <row r="1588" spans="1:7" x14ac:dyDescent="0.45">
      <c r="A1588" s="209"/>
      <c r="B1588" s="209"/>
      <c r="C1588" s="209"/>
      <c r="D1588" s="201"/>
      <c r="E1588" s="51"/>
      <c r="G1588" s="51"/>
    </row>
    <row r="1589" spans="1:7" x14ac:dyDescent="0.45">
      <c r="A1589" s="209"/>
      <c r="B1589" s="209"/>
      <c r="C1589" s="209"/>
      <c r="D1589" s="201"/>
      <c r="E1589" s="51"/>
      <c r="G1589" s="51"/>
    </row>
    <row r="1590" spans="1:7" x14ac:dyDescent="0.45">
      <c r="A1590" s="209"/>
      <c r="B1590" s="209"/>
      <c r="C1590" s="209"/>
      <c r="D1590" s="201"/>
      <c r="E1590" s="51"/>
      <c r="G1590" s="51"/>
    </row>
    <row r="1591" spans="1:7" x14ac:dyDescent="0.45">
      <c r="A1591" s="209"/>
      <c r="B1591" s="209"/>
      <c r="C1591" s="209"/>
      <c r="D1591" s="201"/>
      <c r="E1591" s="51"/>
      <c r="G1591" s="51"/>
    </row>
    <row r="1592" spans="1:7" x14ac:dyDescent="0.45">
      <c r="A1592" s="209"/>
      <c r="B1592" s="209"/>
      <c r="C1592" s="209"/>
      <c r="D1592" s="201"/>
      <c r="E1592" s="51"/>
      <c r="G1592" s="51"/>
    </row>
    <row r="1593" spans="1:7" x14ac:dyDescent="0.45">
      <c r="A1593" s="209"/>
      <c r="B1593" s="209"/>
      <c r="C1593" s="209"/>
      <c r="D1593" s="201"/>
      <c r="E1593" s="51"/>
      <c r="G1593" s="51"/>
    </row>
    <row r="1594" spans="1:7" x14ac:dyDescent="0.45">
      <c r="A1594" s="209"/>
      <c r="B1594" s="209"/>
      <c r="C1594" s="209"/>
      <c r="D1594" s="201"/>
      <c r="E1594" s="51"/>
      <c r="G1594" s="51"/>
    </row>
    <row r="1595" spans="1:7" x14ac:dyDescent="0.45">
      <c r="A1595" s="209"/>
      <c r="B1595" s="209"/>
      <c r="C1595" s="209"/>
      <c r="D1595" s="201"/>
      <c r="E1595" s="51"/>
      <c r="G1595" s="51"/>
    </row>
    <row r="1596" spans="1:7" x14ac:dyDescent="0.45">
      <c r="A1596" s="209"/>
      <c r="B1596" s="209"/>
      <c r="C1596" s="209"/>
      <c r="D1596" s="201"/>
      <c r="E1596" s="51"/>
      <c r="G1596" s="51"/>
    </row>
    <row r="1597" spans="1:7" x14ac:dyDescent="0.45">
      <c r="A1597" s="209"/>
      <c r="B1597" s="209"/>
      <c r="C1597" s="209"/>
      <c r="D1597" s="201"/>
      <c r="E1597" s="51"/>
      <c r="G1597" s="51"/>
    </row>
    <row r="1598" spans="1:7" x14ac:dyDescent="0.45">
      <c r="A1598" s="209"/>
      <c r="B1598" s="209"/>
      <c r="C1598" s="209"/>
      <c r="D1598" s="201"/>
      <c r="E1598" s="51"/>
      <c r="G1598" s="51"/>
    </row>
    <row r="1599" spans="1:7" x14ac:dyDescent="0.45">
      <c r="A1599" s="209"/>
      <c r="B1599" s="209"/>
      <c r="C1599" s="209"/>
      <c r="D1599" s="201"/>
      <c r="E1599" s="51"/>
      <c r="G1599" s="51"/>
    </row>
    <row r="1600" spans="1:7" x14ac:dyDescent="0.45">
      <c r="A1600" s="209"/>
      <c r="B1600" s="209"/>
      <c r="C1600" s="209"/>
      <c r="D1600" s="201"/>
      <c r="E1600" s="51"/>
      <c r="G1600" s="51"/>
    </row>
    <row r="1601" spans="1:7" x14ac:dyDescent="0.45">
      <c r="A1601" s="209"/>
      <c r="B1601" s="209"/>
      <c r="C1601" s="209"/>
      <c r="D1601" s="201"/>
      <c r="E1601" s="51"/>
      <c r="G1601" s="51"/>
    </row>
    <row r="1602" spans="1:7" x14ac:dyDescent="0.45">
      <c r="A1602" s="209"/>
      <c r="B1602" s="209"/>
      <c r="C1602" s="209"/>
      <c r="D1602" s="201"/>
      <c r="E1602" s="51"/>
      <c r="G1602" s="51"/>
    </row>
    <row r="1603" spans="1:7" x14ac:dyDescent="0.45">
      <c r="A1603" s="209"/>
      <c r="B1603" s="209"/>
      <c r="C1603" s="209"/>
      <c r="D1603" s="201"/>
      <c r="E1603" s="51"/>
      <c r="G1603" s="51"/>
    </row>
    <row r="1604" spans="1:7" x14ac:dyDescent="0.45">
      <c r="A1604" s="209"/>
      <c r="B1604" s="209"/>
      <c r="C1604" s="209"/>
      <c r="D1604" s="201"/>
      <c r="E1604" s="51"/>
      <c r="G1604" s="51"/>
    </row>
    <row r="1605" spans="1:7" x14ac:dyDescent="0.45">
      <c r="A1605" s="209"/>
      <c r="B1605" s="209"/>
      <c r="C1605" s="209"/>
      <c r="D1605" s="201"/>
      <c r="E1605" s="51"/>
      <c r="G1605" s="51"/>
    </row>
    <row r="1606" spans="1:7" x14ac:dyDescent="0.45">
      <c r="A1606" s="209"/>
      <c r="B1606" s="209"/>
      <c r="C1606" s="209"/>
      <c r="D1606" s="201"/>
      <c r="E1606" s="51"/>
      <c r="G1606" s="51"/>
    </row>
    <row r="1607" spans="1:7" x14ac:dyDescent="0.45">
      <c r="A1607" s="209"/>
      <c r="B1607" s="209"/>
      <c r="C1607" s="209"/>
      <c r="D1607" s="201"/>
      <c r="E1607" s="51"/>
      <c r="G1607" s="51"/>
    </row>
    <row r="1608" spans="1:7" x14ac:dyDescent="0.45">
      <c r="A1608" s="209"/>
      <c r="B1608" s="209"/>
      <c r="C1608" s="209"/>
      <c r="D1608" s="201"/>
      <c r="E1608" s="51"/>
      <c r="G1608" s="51"/>
    </row>
    <row r="1609" spans="1:7" x14ac:dyDescent="0.45">
      <c r="A1609" s="209"/>
      <c r="B1609" s="209"/>
      <c r="C1609" s="209"/>
      <c r="D1609" s="201"/>
      <c r="E1609" s="51"/>
      <c r="G1609" s="51"/>
    </row>
    <row r="1610" spans="1:7" x14ac:dyDescent="0.45">
      <c r="A1610" s="209"/>
      <c r="B1610" s="209"/>
      <c r="C1610" s="209"/>
      <c r="D1610" s="201"/>
      <c r="E1610" s="51"/>
      <c r="G1610" s="51"/>
    </row>
    <row r="1611" spans="1:7" x14ac:dyDescent="0.45">
      <c r="A1611" s="209"/>
      <c r="B1611" s="209"/>
      <c r="C1611" s="209"/>
      <c r="D1611" s="201"/>
      <c r="E1611" s="51"/>
      <c r="G1611" s="51"/>
    </row>
    <row r="1612" spans="1:7" x14ac:dyDescent="0.45">
      <c r="A1612" s="209"/>
      <c r="B1612" s="209"/>
      <c r="C1612" s="209"/>
      <c r="D1612" s="201"/>
      <c r="E1612" s="51"/>
      <c r="G1612" s="51"/>
    </row>
    <row r="1613" spans="1:7" x14ac:dyDescent="0.45">
      <c r="A1613" s="209"/>
      <c r="B1613" s="209"/>
      <c r="C1613" s="209"/>
      <c r="D1613" s="201"/>
      <c r="E1613" s="51"/>
      <c r="G1613" s="51"/>
    </row>
    <row r="1614" spans="1:7" x14ac:dyDescent="0.45">
      <c r="A1614" s="209"/>
      <c r="B1614" s="209"/>
      <c r="C1614" s="209"/>
      <c r="D1614" s="201"/>
      <c r="E1614" s="51"/>
      <c r="G1614" s="51"/>
    </row>
    <row r="1615" spans="1:7" x14ac:dyDescent="0.45">
      <c r="A1615" s="209"/>
      <c r="B1615" s="209"/>
      <c r="C1615" s="209"/>
      <c r="D1615" s="201"/>
      <c r="E1615" s="51"/>
      <c r="G1615" s="51"/>
    </row>
    <row r="1616" spans="1:7" x14ac:dyDescent="0.45">
      <c r="A1616" s="209"/>
      <c r="B1616" s="209"/>
      <c r="C1616" s="209"/>
      <c r="D1616" s="201"/>
      <c r="E1616" s="51"/>
      <c r="G1616" s="51"/>
    </row>
    <row r="1617" spans="1:7" x14ac:dyDescent="0.45">
      <c r="A1617" s="209"/>
      <c r="B1617" s="209"/>
      <c r="C1617" s="209"/>
      <c r="D1617" s="201"/>
      <c r="E1617" s="51"/>
      <c r="G1617" s="51"/>
    </row>
    <row r="1618" spans="1:7" x14ac:dyDescent="0.45">
      <c r="A1618" s="209"/>
      <c r="B1618" s="209"/>
      <c r="C1618" s="209"/>
      <c r="D1618" s="201"/>
      <c r="E1618" s="51"/>
      <c r="G1618" s="51"/>
    </row>
    <row r="1619" spans="1:7" x14ac:dyDescent="0.45">
      <c r="A1619" s="209"/>
      <c r="B1619" s="209"/>
      <c r="C1619" s="209"/>
      <c r="D1619" s="201"/>
      <c r="E1619" s="51"/>
      <c r="G1619" s="51"/>
    </row>
    <row r="1620" spans="1:7" x14ac:dyDescent="0.45">
      <c r="A1620" s="209"/>
      <c r="B1620" s="209"/>
      <c r="C1620" s="209"/>
      <c r="D1620" s="201"/>
      <c r="E1620" s="51"/>
      <c r="G1620" s="51"/>
    </row>
    <row r="1621" spans="1:7" x14ac:dyDescent="0.45">
      <c r="A1621" s="209"/>
      <c r="B1621" s="209"/>
      <c r="C1621" s="209"/>
      <c r="D1621" s="201"/>
      <c r="E1621" s="51"/>
      <c r="G1621" s="51"/>
    </row>
    <row r="1622" spans="1:7" x14ac:dyDescent="0.45">
      <c r="A1622" s="209"/>
      <c r="B1622" s="209"/>
      <c r="C1622" s="209"/>
      <c r="D1622" s="201"/>
      <c r="E1622" s="51"/>
      <c r="G1622" s="51"/>
    </row>
    <row r="1623" spans="1:7" x14ac:dyDescent="0.45">
      <c r="A1623" s="209"/>
      <c r="B1623" s="209"/>
      <c r="C1623" s="209"/>
      <c r="D1623" s="201"/>
      <c r="E1623" s="51"/>
      <c r="G1623" s="51"/>
    </row>
    <row r="1624" spans="1:7" x14ac:dyDescent="0.45">
      <c r="A1624" s="209"/>
      <c r="B1624" s="209"/>
      <c r="C1624" s="209"/>
      <c r="D1624" s="201"/>
      <c r="E1624" s="51"/>
      <c r="G1624" s="51"/>
    </row>
    <row r="1625" spans="1:7" x14ac:dyDescent="0.45">
      <c r="A1625" s="209"/>
      <c r="B1625" s="209"/>
      <c r="C1625" s="209"/>
      <c r="D1625" s="201"/>
      <c r="E1625" s="51"/>
      <c r="G1625" s="51"/>
    </row>
    <row r="1626" spans="1:7" x14ac:dyDescent="0.45">
      <c r="A1626" s="209"/>
      <c r="B1626" s="209"/>
      <c r="C1626" s="209"/>
      <c r="D1626" s="201"/>
      <c r="E1626" s="51"/>
      <c r="G1626" s="51"/>
    </row>
    <row r="1627" spans="1:7" x14ac:dyDescent="0.45">
      <c r="A1627" s="209"/>
      <c r="B1627" s="209"/>
      <c r="C1627" s="209"/>
      <c r="D1627" s="201"/>
      <c r="E1627" s="51"/>
      <c r="G1627" s="51"/>
    </row>
    <row r="1628" spans="1:7" x14ac:dyDescent="0.45">
      <c r="A1628" s="209"/>
      <c r="B1628" s="209"/>
      <c r="C1628" s="209"/>
      <c r="D1628" s="201"/>
      <c r="E1628" s="51"/>
      <c r="G1628" s="51"/>
    </row>
    <row r="1629" spans="1:7" x14ac:dyDescent="0.45">
      <c r="A1629" s="209"/>
      <c r="B1629" s="209"/>
      <c r="C1629" s="209"/>
      <c r="D1629" s="201"/>
      <c r="E1629" s="51"/>
      <c r="G1629" s="51"/>
    </row>
    <row r="1630" spans="1:7" x14ac:dyDescent="0.45">
      <c r="A1630" s="209"/>
      <c r="B1630" s="209"/>
      <c r="C1630" s="209"/>
      <c r="D1630" s="201"/>
      <c r="E1630" s="51"/>
      <c r="G1630" s="51"/>
    </row>
    <row r="1631" spans="1:7" x14ac:dyDescent="0.45">
      <c r="A1631" s="209"/>
      <c r="B1631" s="209"/>
      <c r="C1631" s="209"/>
      <c r="D1631" s="201"/>
      <c r="E1631" s="51"/>
      <c r="G1631" s="51"/>
    </row>
    <row r="1632" spans="1:7" x14ac:dyDescent="0.45">
      <c r="A1632" s="209"/>
      <c r="B1632" s="209"/>
      <c r="C1632" s="209"/>
      <c r="D1632" s="201"/>
      <c r="E1632" s="51"/>
      <c r="G1632" s="51"/>
    </row>
    <row r="1633" spans="1:7" x14ac:dyDescent="0.45">
      <c r="A1633" s="209"/>
      <c r="B1633" s="209"/>
      <c r="C1633" s="209"/>
      <c r="D1633" s="201"/>
      <c r="E1633" s="51"/>
      <c r="G1633" s="51"/>
    </row>
    <row r="1634" spans="1:7" x14ac:dyDescent="0.45">
      <c r="A1634" s="209"/>
      <c r="B1634" s="209"/>
      <c r="C1634" s="209"/>
      <c r="D1634" s="201"/>
      <c r="E1634" s="51"/>
      <c r="G1634" s="51"/>
    </row>
    <row r="1635" spans="1:7" x14ac:dyDescent="0.45">
      <c r="A1635" s="209"/>
      <c r="B1635" s="209"/>
      <c r="C1635" s="209"/>
      <c r="D1635" s="201"/>
      <c r="E1635" s="51"/>
      <c r="G1635" s="51"/>
    </row>
    <row r="1636" spans="1:7" x14ac:dyDescent="0.45">
      <c r="A1636" s="209"/>
      <c r="B1636" s="209"/>
      <c r="C1636" s="209"/>
      <c r="D1636" s="201"/>
      <c r="E1636" s="51"/>
      <c r="G1636" s="51"/>
    </row>
    <row r="1637" spans="1:7" x14ac:dyDescent="0.45">
      <c r="A1637" s="209"/>
      <c r="B1637" s="209"/>
      <c r="C1637" s="209"/>
      <c r="D1637" s="201"/>
      <c r="E1637" s="51"/>
      <c r="G1637" s="51"/>
    </row>
    <row r="1638" spans="1:7" x14ac:dyDescent="0.45">
      <c r="A1638" s="209"/>
      <c r="B1638" s="209"/>
      <c r="C1638" s="209"/>
      <c r="D1638" s="201"/>
      <c r="E1638" s="51"/>
      <c r="G1638" s="51"/>
    </row>
    <row r="1639" spans="1:7" x14ac:dyDescent="0.45">
      <c r="A1639" s="209"/>
      <c r="B1639" s="209"/>
      <c r="C1639" s="209"/>
      <c r="D1639" s="201"/>
      <c r="E1639" s="51"/>
      <c r="G1639" s="51"/>
    </row>
    <row r="1640" spans="1:7" x14ac:dyDescent="0.45">
      <c r="A1640" s="209"/>
      <c r="B1640" s="209"/>
      <c r="C1640" s="209"/>
      <c r="D1640" s="201"/>
      <c r="E1640" s="51"/>
      <c r="G1640" s="51"/>
    </row>
    <row r="1641" spans="1:7" x14ac:dyDescent="0.45">
      <c r="A1641" s="209"/>
      <c r="B1641" s="209"/>
      <c r="C1641" s="209"/>
      <c r="D1641" s="201"/>
      <c r="E1641" s="51"/>
      <c r="G1641" s="51"/>
    </row>
    <row r="1642" spans="1:7" x14ac:dyDescent="0.45">
      <c r="A1642" s="209"/>
      <c r="B1642" s="209"/>
      <c r="C1642" s="209"/>
      <c r="D1642" s="201"/>
      <c r="E1642" s="51"/>
      <c r="G1642" s="51"/>
    </row>
    <row r="1643" spans="1:7" x14ac:dyDescent="0.45">
      <c r="A1643" s="209"/>
      <c r="B1643" s="209"/>
      <c r="C1643" s="209"/>
      <c r="D1643" s="201"/>
      <c r="E1643" s="51"/>
      <c r="G1643" s="51"/>
    </row>
    <row r="1644" spans="1:7" x14ac:dyDescent="0.45">
      <c r="A1644" s="209"/>
      <c r="B1644" s="209"/>
      <c r="C1644" s="209"/>
      <c r="D1644" s="201"/>
      <c r="E1644" s="51"/>
      <c r="G1644" s="51"/>
    </row>
    <row r="1645" spans="1:7" x14ac:dyDescent="0.45">
      <c r="A1645" s="209"/>
      <c r="B1645" s="209"/>
      <c r="C1645" s="209"/>
      <c r="D1645" s="201"/>
      <c r="E1645" s="51"/>
      <c r="G1645" s="51"/>
    </row>
    <row r="1646" spans="1:7" x14ac:dyDescent="0.45">
      <c r="A1646" s="209"/>
      <c r="B1646" s="209"/>
      <c r="C1646" s="209"/>
      <c r="D1646" s="201"/>
      <c r="E1646" s="51"/>
      <c r="G1646" s="51"/>
    </row>
    <row r="1647" spans="1:7" x14ac:dyDescent="0.45">
      <c r="A1647" s="209"/>
      <c r="B1647" s="209"/>
      <c r="C1647" s="209"/>
      <c r="D1647" s="201"/>
      <c r="E1647" s="51"/>
      <c r="G1647" s="51"/>
    </row>
    <row r="1648" spans="1:7" x14ac:dyDescent="0.45">
      <c r="A1648" s="209"/>
      <c r="B1648" s="209"/>
      <c r="C1648" s="209"/>
      <c r="D1648" s="201"/>
      <c r="E1648" s="51"/>
      <c r="G1648" s="51"/>
    </row>
    <row r="1649" spans="1:7" x14ac:dyDescent="0.45">
      <c r="A1649" s="209"/>
      <c r="B1649" s="209"/>
      <c r="C1649" s="209"/>
      <c r="D1649" s="201"/>
      <c r="E1649" s="51"/>
      <c r="G1649" s="51"/>
    </row>
    <row r="1650" spans="1:7" x14ac:dyDescent="0.45">
      <c r="A1650" s="209"/>
      <c r="B1650" s="209"/>
      <c r="C1650" s="209"/>
      <c r="D1650" s="201"/>
      <c r="E1650" s="51"/>
      <c r="G1650" s="51"/>
    </row>
    <row r="1651" spans="1:7" x14ac:dyDescent="0.45">
      <c r="A1651" s="209"/>
      <c r="B1651" s="209"/>
      <c r="C1651" s="209"/>
      <c r="D1651" s="201"/>
      <c r="E1651" s="51"/>
      <c r="G1651" s="51"/>
    </row>
    <row r="1652" spans="1:7" x14ac:dyDescent="0.45">
      <c r="A1652" s="209"/>
      <c r="B1652" s="209"/>
      <c r="C1652" s="209"/>
      <c r="D1652" s="201"/>
      <c r="E1652" s="51"/>
      <c r="G1652" s="51"/>
    </row>
    <row r="1653" spans="1:7" x14ac:dyDescent="0.45">
      <c r="A1653" s="209"/>
      <c r="B1653" s="209"/>
      <c r="C1653" s="209"/>
      <c r="D1653" s="201"/>
      <c r="E1653" s="51"/>
      <c r="G1653" s="51"/>
    </row>
    <row r="1654" spans="1:7" x14ac:dyDescent="0.45">
      <c r="A1654" s="209"/>
      <c r="B1654" s="209"/>
      <c r="C1654" s="209"/>
      <c r="D1654" s="201"/>
      <c r="E1654" s="51"/>
      <c r="G1654" s="51"/>
    </row>
    <row r="1655" spans="1:7" x14ac:dyDescent="0.45">
      <c r="A1655" s="209"/>
      <c r="B1655" s="209"/>
      <c r="C1655" s="209"/>
      <c r="D1655" s="201"/>
      <c r="E1655" s="51"/>
      <c r="G1655" s="51"/>
    </row>
    <row r="1656" spans="1:7" x14ac:dyDescent="0.45">
      <c r="A1656" s="209"/>
      <c r="B1656" s="209"/>
      <c r="C1656" s="209"/>
      <c r="D1656" s="201"/>
      <c r="E1656" s="51"/>
      <c r="G1656" s="51"/>
    </row>
    <row r="1657" spans="1:7" x14ac:dyDescent="0.45">
      <c r="A1657" s="209"/>
      <c r="B1657" s="209"/>
      <c r="C1657" s="209"/>
      <c r="D1657" s="201"/>
      <c r="E1657" s="51"/>
      <c r="G1657" s="51"/>
    </row>
    <row r="1658" spans="1:7" x14ac:dyDescent="0.45">
      <c r="A1658" s="209"/>
      <c r="B1658" s="209"/>
      <c r="C1658" s="209"/>
      <c r="D1658" s="201"/>
      <c r="E1658" s="51"/>
      <c r="G1658" s="51"/>
    </row>
    <row r="1659" spans="1:7" x14ac:dyDescent="0.45">
      <c r="A1659" s="209"/>
      <c r="B1659" s="209"/>
      <c r="C1659" s="209"/>
      <c r="D1659" s="201"/>
      <c r="E1659" s="51"/>
      <c r="G1659" s="51"/>
    </row>
    <row r="1660" spans="1:7" x14ac:dyDescent="0.45">
      <c r="A1660" s="209"/>
      <c r="B1660" s="209"/>
      <c r="C1660" s="209"/>
      <c r="D1660" s="201"/>
      <c r="E1660" s="51"/>
      <c r="G1660" s="51"/>
    </row>
    <row r="1661" spans="1:7" x14ac:dyDescent="0.45">
      <c r="A1661" s="209"/>
      <c r="B1661" s="209"/>
      <c r="C1661" s="209"/>
      <c r="D1661" s="201"/>
      <c r="E1661" s="51"/>
      <c r="G1661" s="51"/>
    </row>
    <row r="1662" spans="1:7" x14ac:dyDescent="0.45">
      <c r="A1662" s="209"/>
      <c r="B1662" s="209"/>
      <c r="C1662" s="209"/>
      <c r="D1662" s="201"/>
      <c r="E1662" s="51"/>
      <c r="G1662" s="51"/>
    </row>
    <row r="1663" spans="1:7" x14ac:dyDescent="0.45">
      <c r="A1663" s="209"/>
      <c r="B1663" s="209"/>
      <c r="C1663" s="209"/>
      <c r="D1663" s="201"/>
      <c r="E1663" s="51"/>
      <c r="G1663" s="51"/>
    </row>
    <row r="1664" spans="1:7" x14ac:dyDescent="0.45">
      <c r="A1664" s="209"/>
      <c r="B1664" s="209"/>
      <c r="C1664" s="209"/>
      <c r="D1664" s="201"/>
      <c r="E1664" s="51"/>
      <c r="G1664" s="51"/>
    </row>
    <row r="1665" spans="1:7" x14ac:dyDescent="0.45">
      <c r="A1665" s="209"/>
      <c r="B1665" s="209"/>
      <c r="C1665" s="209"/>
      <c r="D1665" s="201"/>
      <c r="E1665" s="51"/>
      <c r="G1665" s="51"/>
    </row>
    <row r="1666" spans="1:7" x14ac:dyDescent="0.45">
      <c r="A1666" s="209"/>
      <c r="B1666" s="209"/>
      <c r="C1666" s="209"/>
      <c r="D1666" s="201"/>
      <c r="E1666" s="51"/>
      <c r="G1666" s="51"/>
    </row>
    <row r="1667" spans="1:7" x14ac:dyDescent="0.45">
      <c r="A1667" s="209"/>
      <c r="B1667" s="209"/>
      <c r="C1667" s="209"/>
      <c r="D1667" s="201"/>
      <c r="E1667" s="51"/>
      <c r="G1667" s="51"/>
    </row>
    <row r="1668" spans="1:7" x14ac:dyDescent="0.45">
      <c r="A1668" s="209"/>
      <c r="B1668" s="209"/>
      <c r="C1668" s="209"/>
      <c r="D1668" s="201"/>
      <c r="E1668" s="51"/>
      <c r="G1668" s="51"/>
    </row>
    <row r="1669" spans="1:7" x14ac:dyDescent="0.45">
      <c r="A1669" s="209"/>
      <c r="B1669" s="209"/>
      <c r="C1669" s="209"/>
      <c r="D1669" s="201"/>
      <c r="E1669" s="51"/>
      <c r="G1669" s="51"/>
    </row>
    <row r="1670" spans="1:7" x14ac:dyDescent="0.45">
      <c r="A1670" s="209"/>
      <c r="B1670" s="209"/>
      <c r="C1670" s="209"/>
      <c r="D1670" s="201"/>
      <c r="E1670" s="51"/>
      <c r="G1670" s="51"/>
    </row>
    <row r="1671" spans="1:7" x14ac:dyDescent="0.45">
      <c r="A1671" s="209"/>
      <c r="B1671" s="209"/>
      <c r="C1671" s="209"/>
      <c r="D1671" s="201"/>
      <c r="E1671" s="51"/>
      <c r="G1671" s="51"/>
    </row>
    <row r="1672" spans="1:7" x14ac:dyDescent="0.45">
      <c r="A1672" s="209"/>
      <c r="B1672" s="209"/>
      <c r="C1672" s="209"/>
      <c r="D1672" s="201"/>
      <c r="E1672" s="51"/>
      <c r="G1672" s="51"/>
    </row>
    <row r="1673" spans="1:7" x14ac:dyDescent="0.45">
      <c r="A1673" s="209"/>
      <c r="B1673" s="209"/>
      <c r="C1673" s="209"/>
      <c r="D1673" s="201"/>
      <c r="E1673" s="51"/>
      <c r="G1673" s="51"/>
    </row>
    <row r="1674" spans="1:7" x14ac:dyDescent="0.45">
      <c r="A1674" s="209"/>
      <c r="B1674" s="209"/>
      <c r="C1674" s="209"/>
      <c r="D1674" s="201"/>
      <c r="E1674" s="51"/>
      <c r="G1674" s="51"/>
    </row>
    <row r="1675" spans="1:7" x14ac:dyDescent="0.45">
      <c r="A1675" s="209"/>
      <c r="B1675" s="209"/>
      <c r="C1675" s="209"/>
      <c r="D1675" s="201"/>
      <c r="E1675" s="51"/>
      <c r="G1675" s="51"/>
    </row>
    <row r="1676" spans="1:7" x14ac:dyDescent="0.45">
      <c r="A1676" s="209"/>
      <c r="B1676" s="209"/>
      <c r="C1676" s="209"/>
      <c r="D1676" s="201"/>
      <c r="E1676" s="51"/>
      <c r="G1676" s="51"/>
    </row>
    <row r="1677" spans="1:7" x14ac:dyDescent="0.45">
      <c r="A1677" s="209"/>
      <c r="B1677" s="209"/>
      <c r="C1677" s="209"/>
      <c r="D1677" s="201"/>
      <c r="E1677" s="51"/>
      <c r="G1677" s="51"/>
    </row>
    <row r="1678" spans="1:7" x14ac:dyDescent="0.45">
      <c r="A1678" s="209"/>
      <c r="B1678" s="209"/>
      <c r="C1678" s="209"/>
      <c r="D1678" s="201"/>
      <c r="E1678" s="51"/>
      <c r="G1678" s="51"/>
    </row>
    <row r="1679" spans="1:7" x14ac:dyDescent="0.45">
      <c r="A1679" s="209"/>
      <c r="B1679" s="209"/>
      <c r="C1679" s="209"/>
      <c r="D1679" s="201"/>
      <c r="E1679" s="51"/>
      <c r="G1679" s="51"/>
    </row>
    <row r="1680" spans="1:7" x14ac:dyDescent="0.45">
      <c r="A1680" s="209"/>
      <c r="B1680" s="209"/>
      <c r="C1680" s="209"/>
      <c r="D1680" s="201"/>
      <c r="E1680" s="51"/>
      <c r="G1680" s="51"/>
    </row>
    <row r="1681" spans="1:7" x14ac:dyDescent="0.45">
      <c r="A1681" s="209"/>
      <c r="B1681" s="209"/>
      <c r="C1681" s="209"/>
      <c r="D1681" s="201"/>
      <c r="E1681" s="51"/>
      <c r="G1681" s="51"/>
    </row>
    <row r="1682" spans="1:7" x14ac:dyDescent="0.45">
      <c r="A1682" s="209"/>
      <c r="B1682" s="209"/>
      <c r="C1682" s="209"/>
      <c r="D1682" s="201"/>
      <c r="E1682" s="51"/>
      <c r="G1682" s="51"/>
    </row>
    <row r="1683" spans="1:7" x14ac:dyDescent="0.45">
      <c r="A1683" s="209"/>
      <c r="B1683" s="209"/>
      <c r="C1683" s="209"/>
      <c r="D1683" s="201"/>
      <c r="E1683" s="51"/>
      <c r="G1683" s="51"/>
    </row>
    <row r="1684" spans="1:7" x14ac:dyDescent="0.45">
      <c r="A1684" s="209"/>
      <c r="B1684" s="209"/>
      <c r="C1684" s="209"/>
      <c r="D1684" s="201"/>
      <c r="E1684" s="51"/>
      <c r="G1684" s="51"/>
    </row>
    <row r="1685" spans="1:7" x14ac:dyDescent="0.45">
      <c r="A1685" s="209"/>
      <c r="B1685" s="209"/>
      <c r="C1685" s="209"/>
      <c r="D1685" s="201"/>
      <c r="E1685" s="51"/>
      <c r="G1685" s="51"/>
    </row>
    <row r="1686" spans="1:7" x14ac:dyDescent="0.45">
      <c r="A1686" s="209"/>
      <c r="B1686" s="209"/>
      <c r="C1686" s="209"/>
      <c r="D1686" s="201"/>
      <c r="E1686" s="51"/>
      <c r="G1686" s="51"/>
    </row>
    <row r="1687" spans="1:7" x14ac:dyDescent="0.45">
      <c r="A1687" s="209"/>
      <c r="B1687" s="209"/>
      <c r="C1687" s="209"/>
      <c r="D1687" s="201"/>
      <c r="E1687" s="51"/>
      <c r="G1687" s="51"/>
    </row>
    <row r="1688" spans="1:7" x14ac:dyDescent="0.45">
      <c r="A1688" s="209"/>
      <c r="B1688" s="209"/>
      <c r="C1688" s="209"/>
      <c r="D1688" s="201"/>
      <c r="E1688" s="51"/>
      <c r="G1688" s="51"/>
    </row>
    <row r="1689" spans="1:7" x14ac:dyDescent="0.45">
      <c r="A1689" s="209"/>
      <c r="B1689" s="209"/>
      <c r="C1689" s="209"/>
      <c r="D1689" s="201"/>
      <c r="E1689" s="51"/>
      <c r="G1689" s="51"/>
    </row>
    <row r="1690" spans="1:7" x14ac:dyDescent="0.45">
      <c r="A1690" s="209"/>
      <c r="B1690" s="209"/>
      <c r="C1690" s="209"/>
      <c r="D1690" s="201"/>
      <c r="E1690" s="51"/>
      <c r="G1690" s="51"/>
    </row>
    <row r="1691" spans="1:7" x14ac:dyDescent="0.45">
      <c r="A1691" s="209"/>
      <c r="B1691" s="209"/>
      <c r="C1691" s="209"/>
      <c r="D1691" s="201"/>
      <c r="E1691" s="51"/>
      <c r="G1691" s="51"/>
    </row>
    <row r="1692" spans="1:7" x14ac:dyDescent="0.45">
      <c r="A1692" s="209"/>
      <c r="B1692" s="209"/>
      <c r="C1692" s="209"/>
      <c r="D1692" s="201"/>
      <c r="E1692" s="51"/>
      <c r="G1692" s="51"/>
    </row>
    <row r="1693" spans="1:7" x14ac:dyDescent="0.45">
      <c r="A1693" s="209"/>
      <c r="B1693" s="209"/>
      <c r="C1693" s="209"/>
      <c r="D1693" s="201"/>
      <c r="E1693" s="51"/>
      <c r="G1693" s="51"/>
    </row>
    <row r="1694" spans="1:7" x14ac:dyDescent="0.45">
      <c r="A1694" s="209"/>
      <c r="B1694" s="209"/>
      <c r="C1694" s="209"/>
      <c r="D1694" s="201"/>
      <c r="E1694" s="51"/>
      <c r="G1694" s="51"/>
    </row>
    <row r="1695" spans="1:7" x14ac:dyDescent="0.45">
      <c r="A1695" s="209"/>
      <c r="B1695" s="209"/>
      <c r="C1695" s="209"/>
      <c r="D1695" s="201"/>
      <c r="E1695" s="51"/>
      <c r="G1695" s="51"/>
    </row>
    <row r="1696" spans="1:7" x14ac:dyDescent="0.45">
      <c r="A1696" s="209"/>
      <c r="B1696" s="209"/>
      <c r="C1696" s="209"/>
      <c r="D1696" s="201"/>
      <c r="E1696" s="51"/>
      <c r="G1696" s="51"/>
    </row>
    <row r="1697" spans="1:7" x14ac:dyDescent="0.45">
      <c r="A1697" s="209"/>
      <c r="B1697" s="209"/>
      <c r="C1697" s="209"/>
      <c r="D1697" s="201"/>
      <c r="E1697" s="51"/>
      <c r="G1697" s="51"/>
    </row>
    <row r="1698" spans="1:7" x14ac:dyDescent="0.45">
      <c r="A1698" s="209"/>
      <c r="B1698" s="209"/>
      <c r="C1698" s="209"/>
      <c r="D1698" s="201"/>
      <c r="E1698" s="51"/>
      <c r="G1698" s="51"/>
    </row>
    <row r="1699" spans="1:7" x14ac:dyDescent="0.45">
      <c r="A1699" s="209"/>
      <c r="B1699" s="209"/>
      <c r="C1699" s="209"/>
      <c r="D1699" s="201"/>
      <c r="E1699" s="51"/>
      <c r="G1699" s="51"/>
    </row>
    <row r="1700" spans="1:7" x14ac:dyDescent="0.45">
      <c r="A1700" s="209"/>
      <c r="B1700" s="209"/>
      <c r="C1700" s="209"/>
      <c r="D1700" s="201"/>
      <c r="E1700" s="51"/>
      <c r="G1700" s="51"/>
    </row>
    <row r="1701" spans="1:7" x14ac:dyDescent="0.45">
      <c r="A1701" s="209"/>
      <c r="B1701" s="209"/>
      <c r="C1701" s="209"/>
      <c r="D1701" s="201"/>
      <c r="E1701" s="51"/>
      <c r="G1701" s="51"/>
    </row>
    <row r="1702" spans="1:7" x14ac:dyDescent="0.45">
      <c r="A1702" s="209"/>
      <c r="B1702" s="209"/>
      <c r="C1702" s="209"/>
      <c r="D1702" s="201"/>
      <c r="E1702" s="51"/>
      <c r="G1702" s="51"/>
    </row>
    <row r="1703" spans="1:7" x14ac:dyDescent="0.45">
      <c r="A1703" s="209"/>
      <c r="B1703" s="209"/>
      <c r="C1703" s="209"/>
      <c r="D1703" s="201"/>
      <c r="E1703" s="51"/>
      <c r="G1703" s="51"/>
    </row>
    <row r="1704" spans="1:7" x14ac:dyDescent="0.45">
      <c r="A1704" s="209"/>
      <c r="B1704" s="209"/>
      <c r="C1704" s="209"/>
      <c r="D1704" s="201"/>
      <c r="E1704" s="51"/>
      <c r="G1704" s="51"/>
    </row>
    <row r="1705" spans="1:7" x14ac:dyDescent="0.45">
      <c r="A1705" s="209"/>
      <c r="B1705" s="209"/>
      <c r="C1705" s="209"/>
      <c r="D1705" s="201"/>
      <c r="E1705" s="51"/>
      <c r="G1705" s="51"/>
    </row>
    <row r="1706" spans="1:7" x14ac:dyDescent="0.45">
      <c r="A1706" s="209"/>
      <c r="B1706" s="209"/>
      <c r="C1706" s="209"/>
      <c r="D1706" s="201"/>
      <c r="E1706" s="51"/>
      <c r="G1706" s="51"/>
    </row>
    <row r="1707" spans="1:7" x14ac:dyDescent="0.45">
      <c r="A1707" s="209"/>
      <c r="B1707" s="209"/>
      <c r="C1707" s="209"/>
      <c r="D1707" s="201"/>
      <c r="E1707" s="51"/>
      <c r="G1707" s="51"/>
    </row>
    <row r="1708" spans="1:7" x14ac:dyDescent="0.45">
      <c r="A1708" s="209"/>
      <c r="B1708" s="209"/>
      <c r="C1708" s="209"/>
      <c r="D1708" s="201"/>
      <c r="E1708" s="51"/>
      <c r="G1708" s="51"/>
    </row>
    <row r="1709" spans="1:7" x14ac:dyDescent="0.45">
      <c r="A1709" s="209"/>
      <c r="B1709" s="209"/>
      <c r="C1709" s="209"/>
      <c r="D1709" s="201"/>
      <c r="E1709" s="51"/>
      <c r="G1709" s="51"/>
    </row>
    <row r="1710" spans="1:7" x14ac:dyDescent="0.45">
      <c r="A1710" s="209"/>
      <c r="B1710" s="209"/>
      <c r="C1710" s="209"/>
      <c r="D1710" s="201"/>
      <c r="E1710" s="51"/>
      <c r="G1710" s="51"/>
    </row>
    <row r="1711" spans="1:7" x14ac:dyDescent="0.45">
      <c r="A1711" s="209"/>
      <c r="B1711" s="209"/>
      <c r="C1711" s="209"/>
      <c r="D1711" s="201"/>
      <c r="E1711" s="51"/>
      <c r="G1711" s="51"/>
    </row>
    <row r="1712" spans="1:7" x14ac:dyDescent="0.45">
      <c r="A1712" s="209"/>
      <c r="B1712" s="209"/>
      <c r="C1712" s="209"/>
      <c r="D1712" s="201"/>
      <c r="E1712" s="51"/>
      <c r="G1712" s="51"/>
    </row>
    <row r="1713" spans="1:7" x14ac:dyDescent="0.45">
      <c r="A1713" s="209"/>
      <c r="B1713" s="209"/>
      <c r="C1713" s="209"/>
      <c r="D1713" s="201"/>
      <c r="E1713" s="51"/>
      <c r="G1713" s="51"/>
    </row>
    <row r="1714" spans="1:7" x14ac:dyDescent="0.45">
      <c r="A1714" s="209"/>
      <c r="B1714" s="209"/>
      <c r="C1714" s="209"/>
      <c r="D1714" s="201"/>
      <c r="E1714" s="51"/>
      <c r="G1714" s="51"/>
    </row>
    <row r="1715" spans="1:7" x14ac:dyDescent="0.45">
      <c r="A1715" s="209"/>
      <c r="B1715" s="209"/>
      <c r="C1715" s="209"/>
      <c r="D1715" s="201"/>
      <c r="E1715" s="51"/>
      <c r="G1715" s="51"/>
    </row>
    <row r="1716" spans="1:7" x14ac:dyDescent="0.45">
      <c r="A1716" s="209"/>
      <c r="B1716" s="209"/>
      <c r="C1716" s="209"/>
      <c r="D1716" s="201"/>
      <c r="E1716" s="51"/>
      <c r="G1716" s="51"/>
    </row>
    <row r="1717" spans="1:7" x14ac:dyDescent="0.45">
      <c r="A1717" s="209"/>
      <c r="B1717" s="209"/>
      <c r="C1717" s="209"/>
      <c r="D1717" s="201"/>
      <c r="E1717" s="51"/>
      <c r="G1717" s="51"/>
    </row>
    <row r="1718" spans="1:7" x14ac:dyDescent="0.45">
      <c r="A1718" s="209"/>
      <c r="B1718" s="209"/>
      <c r="C1718" s="209"/>
      <c r="D1718" s="201"/>
      <c r="E1718" s="51"/>
      <c r="G1718" s="51"/>
    </row>
    <row r="1719" spans="1:7" x14ac:dyDescent="0.45">
      <c r="A1719" s="209"/>
      <c r="B1719" s="209"/>
      <c r="C1719" s="209"/>
      <c r="D1719" s="201"/>
      <c r="E1719" s="51"/>
      <c r="G1719" s="51"/>
    </row>
    <row r="1720" spans="1:7" x14ac:dyDescent="0.45">
      <c r="A1720" s="209"/>
      <c r="B1720" s="209"/>
      <c r="C1720" s="209"/>
      <c r="D1720" s="201"/>
      <c r="E1720" s="51"/>
      <c r="G1720" s="51"/>
    </row>
    <row r="1721" spans="1:7" x14ac:dyDescent="0.45">
      <c r="A1721" s="209"/>
      <c r="B1721" s="209"/>
      <c r="C1721" s="209"/>
      <c r="D1721" s="201"/>
      <c r="E1721" s="51"/>
      <c r="G1721" s="51"/>
    </row>
    <row r="1722" spans="1:7" x14ac:dyDescent="0.45">
      <c r="A1722" s="209"/>
      <c r="B1722" s="209"/>
      <c r="C1722" s="209"/>
      <c r="D1722" s="201"/>
      <c r="E1722" s="51"/>
      <c r="G1722" s="51"/>
    </row>
    <row r="1723" spans="1:7" x14ac:dyDescent="0.45">
      <c r="A1723" s="209"/>
      <c r="B1723" s="209"/>
      <c r="C1723" s="209"/>
      <c r="D1723" s="201"/>
      <c r="E1723" s="51"/>
      <c r="G1723" s="51"/>
    </row>
    <row r="1724" spans="1:7" x14ac:dyDescent="0.45">
      <c r="A1724" s="209"/>
      <c r="B1724" s="209"/>
      <c r="C1724" s="209"/>
      <c r="D1724" s="201"/>
      <c r="E1724" s="51"/>
      <c r="G1724" s="51"/>
    </row>
    <row r="1725" spans="1:7" x14ac:dyDescent="0.45">
      <c r="A1725" s="209"/>
      <c r="B1725" s="209"/>
      <c r="C1725" s="209"/>
      <c r="D1725" s="201"/>
      <c r="E1725" s="51"/>
      <c r="G1725" s="51"/>
    </row>
    <row r="1726" spans="1:7" x14ac:dyDescent="0.45">
      <c r="A1726" s="209"/>
      <c r="B1726" s="209"/>
      <c r="C1726" s="209"/>
      <c r="D1726" s="201"/>
      <c r="E1726" s="51"/>
      <c r="G1726" s="51"/>
    </row>
    <row r="1727" spans="1:7" x14ac:dyDescent="0.45">
      <c r="A1727" s="209"/>
      <c r="B1727" s="209"/>
      <c r="C1727" s="209"/>
      <c r="D1727" s="201"/>
      <c r="E1727" s="51"/>
      <c r="G1727" s="51"/>
    </row>
    <row r="1728" spans="1:7" x14ac:dyDescent="0.45">
      <c r="A1728" s="209"/>
      <c r="B1728" s="209"/>
      <c r="C1728" s="209"/>
      <c r="D1728" s="201"/>
      <c r="E1728" s="51"/>
      <c r="G1728" s="51"/>
    </row>
    <row r="1729" spans="1:7" x14ac:dyDescent="0.45">
      <c r="A1729" s="209"/>
      <c r="B1729" s="209"/>
      <c r="C1729" s="209"/>
      <c r="D1729" s="201"/>
      <c r="E1729" s="51"/>
      <c r="G1729" s="51"/>
    </row>
    <row r="1730" spans="1:7" x14ac:dyDescent="0.45">
      <c r="A1730" s="209"/>
      <c r="B1730" s="209"/>
      <c r="C1730" s="209"/>
      <c r="D1730" s="201"/>
      <c r="E1730" s="51"/>
      <c r="G1730" s="51"/>
    </row>
    <row r="1731" spans="1:7" x14ac:dyDescent="0.45">
      <c r="A1731" s="209"/>
      <c r="B1731" s="209"/>
      <c r="C1731" s="209"/>
      <c r="D1731" s="201"/>
      <c r="E1731" s="51"/>
      <c r="G1731" s="51"/>
    </row>
    <row r="1732" spans="1:7" x14ac:dyDescent="0.45">
      <c r="A1732" s="209"/>
      <c r="B1732" s="209"/>
      <c r="C1732" s="209"/>
      <c r="D1732" s="201"/>
      <c r="E1732" s="51"/>
      <c r="G1732" s="51"/>
    </row>
    <row r="1733" spans="1:7" x14ac:dyDescent="0.45">
      <c r="A1733" s="209"/>
      <c r="B1733" s="209"/>
      <c r="C1733" s="209"/>
      <c r="D1733" s="201"/>
      <c r="E1733" s="51"/>
      <c r="G1733" s="51"/>
    </row>
    <row r="1734" spans="1:7" x14ac:dyDescent="0.45">
      <c r="A1734" s="209"/>
      <c r="B1734" s="209"/>
      <c r="C1734" s="209"/>
      <c r="D1734" s="201"/>
      <c r="E1734" s="51"/>
      <c r="G1734" s="51"/>
    </row>
    <row r="1735" spans="1:7" x14ac:dyDescent="0.45">
      <c r="A1735" s="209"/>
      <c r="B1735" s="209"/>
      <c r="C1735" s="209"/>
      <c r="D1735" s="201"/>
      <c r="E1735" s="51"/>
      <c r="G1735" s="51"/>
    </row>
    <row r="1736" spans="1:7" x14ac:dyDescent="0.45">
      <c r="A1736" s="209"/>
      <c r="B1736" s="209"/>
      <c r="C1736" s="209"/>
      <c r="D1736" s="201"/>
      <c r="E1736" s="51"/>
      <c r="G1736" s="51"/>
    </row>
    <row r="1737" spans="1:7" x14ac:dyDescent="0.45">
      <c r="A1737" s="209"/>
      <c r="B1737" s="209"/>
      <c r="C1737" s="209"/>
      <c r="D1737" s="201"/>
      <c r="E1737" s="51"/>
      <c r="G1737" s="51"/>
    </row>
    <row r="1738" spans="1:7" x14ac:dyDescent="0.45">
      <c r="A1738" s="209"/>
      <c r="B1738" s="209"/>
      <c r="C1738" s="209"/>
      <c r="D1738" s="201"/>
      <c r="E1738" s="51"/>
      <c r="G1738" s="51"/>
    </row>
    <row r="1739" spans="1:7" x14ac:dyDescent="0.45">
      <c r="A1739" s="209"/>
      <c r="B1739" s="209"/>
      <c r="C1739" s="209"/>
      <c r="D1739" s="201"/>
      <c r="E1739" s="51"/>
      <c r="G1739" s="51"/>
    </row>
    <row r="1740" spans="1:7" x14ac:dyDescent="0.45">
      <c r="A1740" s="209"/>
      <c r="B1740" s="209"/>
      <c r="C1740" s="209"/>
      <c r="D1740" s="201"/>
      <c r="E1740" s="51"/>
      <c r="G1740" s="51"/>
    </row>
    <row r="1741" spans="1:7" x14ac:dyDescent="0.45">
      <c r="A1741" s="209"/>
      <c r="B1741" s="209"/>
      <c r="C1741" s="209"/>
      <c r="D1741" s="201"/>
      <c r="E1741" s="51"/>
      <c r="G1741" s="51"/>
    </row>
    <row r="1742" spans="1:7" x14ac:dyDescent="0.45">
      <c r="A1742" s="209"/>
      <c r="B1742" s="209"/>
      <c r="C1742" s="209"/>
      <c r="D1742" s="201"/>
      <c r="E1742" s="51"/>
      <c r="G1742" s="51"/>
    </row>
    <row r="1743" spans="1:7" x14ac:dyDescent="0.45">
      <c r="A1743" s="209"/>
      <c r="B1743" s="209"/>
      <c r="C1743" s="209"/>
      <c r="D1743" s="201"/>
      <c r="E1743" s="51"/>
      <c r="G1743" s="51"/>
    </row>
    <row r="1744" spans="1:7" x14ac:dyDescent="0.45">
      <c r="A1744" s="209"/>
      <c r="B1744" s="209"/>
      <c r="C1744" s="209"/>
      <c r="D1744" s="201"/>
      <c r="E1744" s="51"/>
      <c r="G1744" s="51"/>
    </row>
    <row r="1745" spans="1:7" x14ac:dyDescent="0.45">
      <c r="A1745" s="209"/>
      <c r="B1745" s="209"/>
      <c r="C1745" s="209"/>
      <c r="D1745" s="201"/>
      <c r="E1745" s="51"/>
      <c r="G1745" s="51"/>
    </row>
    <row r="1746" spans="1:7" x14ac:dyDescent="0.45">
      <c r="A1746" s="209"/>
      <c r="B1746" s="209"/>
      <c r="C1746" s="209"/>
      <c r="D1746" s="201"/>
      <c r="E1746" s="51"/>
      <c r="G1746" s="51"/>
    </row>
    <row r="1747" spans="1:7" x14ac:dyDescent="0.45">
      <c r="A1747" s="209"/>
      <c r="B1747" s="209"/>
      <c r="C1747" s="209"/>
      <c r="D1747" s="201"/>
      <c r="E1747" s="51"/>
      <c r="G1747" s="51"/>
    </row>
    <row r="1748" spans="1:7" x14ac:dyDescent="0.45">
      <c r="A1748" s="209"/>
      <c r="B1748" s="209"/>
      <c r="C1748" s="209"/>
      <c r="D1748" s="201"/>
      <c r="E1748" s="51"/>
      <c r="G1748" s="51"/>
    </row>
    <row r="1749" spans="1:7" x14ac:dyDescent="0.45">
      <c r="A1749" s="209"/>
      <c r="B1749" s="209"/>
      <c r="C1749" s="209"/>
      <c r="D1749" s="201"/>
      <c r="E1749" s="51"/>
      <c r="G1749" s="51"/>
    </row>
    <row r="1750" spans="1:7" x14ac:dyDescent="0.45">
      <c r="A1750" s="209"/>
      <c r="B1750" s="209"/>
      <c r="C1750" s="209"/>
      <c r="D1750" s="201"/>
      <c r="E1750" s="51"/>
      <c r="G1750" s="51"/>
    </row>
    <row r="1751" spans="1:7" x14ac:dyDescent="0.45">
      <c r="A1751" s="209"/>
      <c r="B1751" s="209"/>
      <c r="C1751" s="209"/>
      <c r="D1751" s="201"/>
      <c r="E1751" s="51"/>
      <c r="G1751" s="51"/>
    </row>
    <row r="1752" spans="1:7" x14ac:dyDescent="0.45">
      <c r="A1752" s="209"/>
      <c r="B1752" s="209"/>
      <c r="C1752" s="209"/>
      <c r="D1752" s="201"/>
      <c r="E1752" s="51"/>
      <c r="G1752" s="51"/>
    </row>
    <row r="1753" spans="1:7" x14ac:dyDescent="0.45">
      <c r="A1753" s="209"/>
      <c r="B1753" s="209"/>
      <c r="C1753" s="209"/>
      <c r="D1753" s="201"/>
      <c r="E1753" s="51"/>
      <c r="G1753" s="51"/>
    </row>
    <row r="1754" spans="1:7" x14ac:dyDescent="0.45">
      <c r="A1754" s="209"/>
      <c r="B1754" s="209"/>
      <c r="C1754" s="209"/>
      <c r="D1754" s="201"/>
      <c r="E1754" s="51"/>
      <c r="G1754" s="51"/>
    </row>
    <row r="1755" spans="1:7" x14ac:dyDescent="0.45">
      <c r="A1755" s="209"/>
      <c r="B1755" s="209"/>
      <c r="C1755" s="209"/>
      <c r="D1755" s="201"/>
      <c r="E1755" s="51"/>
      <c r="G1755" s="51"/>
    </row>
    <row r="1756" spans="1:7" x14ac:dyDescent="0.45">
      <c r="A1756" s="209"/>
      <c r="B1756" s="209"/>
      <c r="C1756" s="209"/>
      <c r="D1756" s="201"/>
      <c r="E1756" s="51"/>
      <c r="G1756" s="51"/>
    </row>
    <row r="1757" spans="1:7" x14ac:dyDescent="0.45">
      <c r="A1757" s="209"/>
      <c r="B1757" s="209"/>
      <c r="C1757" s="209"/>
      <c r="D1757" s="201"/>
      <c r="E1757" s="51"/>
      <c r="G1757" s="51"/>
    </row>
    <row r="1758" spans="1:7" x14ac:dyDescent="0.45">
      <c r="A1758" s="209"/>
      <c r="B1758" s="209"/>
      <c r="C1758" s="209"/>
      <c r="D1758" s="201"/>
      <c r="E1758" s="51"/>
      <c r="G1758" s="51"/>
    </row>
    <row r="1759" spans="1:7" x14ac:dyDescent="0.45">
      <c r="A1759" s="209"/>
      <c r="B1759" s="209"/>
      <c r="C1759" s="209"/>
      <c r="D1759" s="201"/>
      <c r="E1759" s="51"/>
      <c r="G1759" s="51"/>
    </row>
    <row r="1760" spans="1:7" x14ac:dyDescent="0.45">
      <c r="A1760" s="209"/>
      <c r="B1760" s="209"/>
      <c r="C1760" s="209"/>
      <c r="D1760" s="201"/>
      <c r="E1760" s="51"/>
      <c r="G1760" s="51"/>
    </row>
    <row r="1761" spans="1:7" x14ac:dyDescent="0.45">
      <c r="A1761" s="209"/>
      <c r="B1761" s="209"/>
      <c r="C1761" s="209"/>
      <c r="D1761" s="201"/>
      <c r="E1761" s="51"/>
      <c r="G1761" s="51"/>
    </row>
    <row r="1762" spans="1:7" x14ac:dyDescent="0.45">
      <c r="A1762" s="209"/>
      <c r="B1762" s="209"/>
      <c r="C1762" s="209"/>
      <c r="D1762" s="201"/>
      <c r="E1762" s="51"/>
      <c r="G1762" s="51"/>
    </row>
    <row r="1763" spans="1:7" x14ac:dyDescent="0.45">
      <c r="A1763" s="209"/>
      <c r="B1763" s="209"/>
      <c r="C1763" s="209"/>
      <c r="D1763" s="201"/>
      <c r="E1763" s="51"/>
      <c r="G1763" s="51"/>
    </row>
    <row r="1764" spans="1:7" x14ac:dyDescent="0.45">
      <c r="A1764" s="209"/>
      <c r="B1764" s="209"/>
      <c r="C1764" s="209"/>
      <c r="D1764" s="201"/>
      <c r="E1764" s="51"/>
      <c r="G1764" s="51"/>
    </row>
    <row r="1765" spans="1:7" x14ac:dyDescent="0.45">
      <c r="A1765" s="209"/>
      <c r="B1765" s="209"/>
      <c r="C1765" s="209"/>
      <c r="D1765" s="201"/>
      <c r="E1765" s="51"/>
      <c r="G1765" s="51"/>
    </row>
    <row r="1766" spans="1:7" x14ac:dyDescent="0.45">
      <c r="A1766" s="209"/>
      <c r="B1766" s="209"/>
      <c r="C1766" s="209"/>
      <c r="D1766" s="201"/>
      <c r="E1766" s="51"/>
      <c r="G1766" s="51"/>
    </row>
    <row r="1767" spans="1:7" x14ac:dyDescent="0.45">
      <c r="A1767" s="209"/>
      <c r="B1767" s="209"/>
      <c r="C1767" s="209"/>
      <c r="D1767" s="201"/>
      <c r="E1767" s="51"/>
      <c r="G1767" s="51"/>
    </row>
    <row r="1768" spans="1:7" x14ac:dyDescent="0.45">
      <c r="A1768" s="209"/>
      <c r="B1768" s="209"/>
      <c r="C1768" s="209"/>
      <c r="D1768" s="201"/>
      <c r="E1768" s="51"/>
      <c r="G1768" s="51"/>
    </row>
    <row r="1769" spans="1:7" x14ac:dyDescent="0.45">
      <c r="A1769" s="209"/>
      <c r="B1769" s="209"/>
      <c r="C1769" s="209"/>
      <c r="D1769" s="201"/>
      <c r="E1769" s="51"/>
      <c r="G1769" s="51"/>
    </row>
    <row r="1770" spans="1:7" x14ac:dyDescent="0.45">
      <c r="A1770" s="209"/>
      <c r="B1770" s="209"/>
      <c r="C1770" s="209"/>
      <c r="D1770" s="201"/>
      <c r="E1770" s="51"/>
      <c r="G1770" s="51"/>
    </row>
    <row r="1771" spans="1:7" x14ac:dyDescent="0.45">
      <c r="A1771" s="209"/>
      <c r="B1771" s="209"/>
      <c r="C1771" s="209"/>
      <c r="D1771" s="201"/>
      <c r="E1771" s="51"/>
      <c r="G1771" s="51"/>
    </row>
    <row r="1772" spans="1:7" x14ac:dyDescent="0.45">
      <c r="A1772" s="209"/>
      <c r="B1772" s="209"/>
      <c r="C1772" s="209"/>
      <c r="D1772" s="201"/>
      <c r="E1772" s="51"/>
      <c r="G1772" s="51"/>
    </row>
    <row r="1773" spans="1:7" x14ac:dyDescent="0.45">
      <c r="A1773" s="209"/>
      <c r="B1773" s="209"/>
      <c r="C1773" s="209"/>
      <c r="D1773" s="201"/>
      <c r="E1773" s="51"/>
      <c r="G1773" s="51"/>
    </row>
    <row r="1774" spans="1:7" x14ac:dyDescent="0.45">
      <c r="A1774" s="209"/>
      <c r="B1774" s="209"/>
      <c r="C1774" s="209"/>
      <c r="D1774" s="201"/>
      <c r="E1774" s="51"/>
      <c r="G1774" s="51"/>
    </row>
    <row r="1775" spans="1:7" x14ac:dyDescent="0.45">
      <c r="A1775" s="209"/>
      <c r="B1775" s="209"/>
      <c r="C1775" s="209"/>
      <c r="D1775" s="201"/>
      <c r="E1775" s="51"/>
      <c r="G1775" s="51"/>
    </row>
    <row r="1776" spans="1:7" x14ac:dyDescent="0.45">
      <c r="A1776" s="209"/>
      <c r="B1776" s="209"/>
      <c r="C1776" s="209"/>
      <c r="D1776" s="201"/>
      <c r="E1776" s="51"/>
      <c r="G1776" s="51"/>
    </row>
    <row r="1777" spans="1:7" x14ac:dyDescent="0.45">
      <c r="A1777" s="209"/>
      <c r="B1777" s="209"/>
      <c r="C1777" s="209"/>
      <c r="D1777" s="201"/>
      <c r="E1777" s="51"/>
      <c r="G1777" s="51"/>
    </row>
    <row r="1778" spans="1:7" x14ac:dyDescent="0.45">
      <c r="A1778" s="209"/>
      <c r="B1778" s="209"/>
      <c r="C1778" s="209"/>
      <c r="D1778" s="201"/>
      <c r="E1778" s="51"/>
      <c r="G1778" s="51"/>
    </row>
    <row r="1779" spans="1:7" x14ac:dyDescent="0.45">
      <c r="A1779" s="209"/>
      <c r="B1779" s="209"/>
      <c r="C1779" s="209"/>
      <c r="D1779" s="201"/>
      <c r="E1779" s="51"/>
      <c r="G1779" s="51"/>
    </row>
    <row r="1780" spans="1:7" x14ac:dyDescent="0.45">
      <c r="A1780" s="209"/>
      <c r="B1780" s="209"/>
      <c r="C1780" s="209"/>
      <c r="D1780" s="201"/>
      <c r="E1780" s="51"/>
      <c r="G1780" s="51"/>
    </row>
    <row r="1781" spans="1:7" x14ac:dyDescent="0.45">
      <c r="A1781" s="209"/>
      <c r="B1781" s="209"/>
      <c r="C1781" s="209"/>
      <c r="D1781" s="201"/>
      <c r="E1781" s="51"/>
      <c r="G1781" s="51"/>
    </row>
    <row r="1782" spans="1:7" x14ac:dyDescent="0.45">
      <c r="A1782" s="209"/>
      <c r="B1782" s="209"/>
      <c r="C1782" s="209"/>
      <c r="D1782" s="201"/>
      <c r="E1782" s="51"/>
      <c r="G1782" s="51"/>
    </row>
    <row r="1783" spans="1:7" x14ac:dyDescent="0.45">
      <c r="A1783" s="209"/>
      <c r="B1783" s="209"/>
      <c r="C1783" s="209"/>
      <c r="D1783" s="201"/>
      <c r="E1783" s="51"/>
      <c r="G1783" s="51"/>
    </row>
    <row r="1784" spans="1:7" x14ac:dyDescent="0.45">
      <c r="A1784" s="209"/>
      <c r="B1784" s="209"/>
      <c r="C1784" s="209"/>
      <c r="D1784" s="201"/>
      <c r="E1784" s="51"/>
      <c r="G1784" s="51"/>
    </row>
    <row r="1785" spans="1:7" x14ac:dyDescent="0.45">
      <c r="A1785" s="209"/>
      <c r="B1785" s="209"/>
      <c r="C1785" s="209"/>
      <c r="D1785" s="201"/>
      <c r="E1785" s="51"/>
      <c r="G1785" s="51"/>
    </row>
    <row r="1786" spans="1:7" x14ac:dyDescent="0.45">
      <c r="A1786" s="209"/>
      <c r="B1786" s="209"/>
      <c r="C1786" s="209"/>
      <c r="D1786" s="201"/>
      <c r="E1786" s="51"/>
      <c r="G1786" s="51"/>
    </row>
    <row r="1787" spans="1:7" x14ac:dyDescent="0.45">
      <c r="A1787" s="209"/>
      <c r="B1787" s="209"/>
      <c r="C1787" s="209"/>
      <c r="D1787" s="201"/>
      <c r="E1787" s="51"/>
      <c r="G1787" s="51"/>
    </row>
    <row r="1788" spans="1:7" x14ac:dyDescent="0.45">
      <c r="A1788" s="209"/>
      <c r="B1788" s="209"/>
      <c r="C1788" s="209"/>
      <c r="D1788" s="201"/>
      <c r="E1788" s="51"/>
      <c r="G1788" s="51"/>
    </row>
    <row r="1789" spans="1:7" x14ac:dyDescent="0.45">
      <c r="A1789" s="209"/>
      <c r="B1789" s="209"/>
      <c r="C1789" s="209"/>
      <c r="D1789" s="201"/>
      <c r="E1789" s="51"/>
      <c r="G1789" s="51"/>
    </row>
    <row r="1790" spans="1:7" x14ac:dyDescent="0.45">
      <c r="A1790" s="209"/>
      <c r="B1790" s="209"/>
      <c r="C1790" s="209"/>
      <c r="D1790" s="201"/>
      <c r="E1790" s="51"/>
      <c r="G1790" s="51"/>
    </row>
    <row r="1791" spans="1:7" x14ac:dyDescent="0.45">
      <c r="A1791" s="209"/>
      <c r="B1791" s="209"/>
      <c r="C1791" s="209"/>
      <c r="D1791" s="201"/>
      <c r="E1791" s="51"/>
      <c r="G1791" s="51"/>
    </row>
    <row r="1792" spans="1:7" x14ac:dyDescent="0.45">
      <c r="A1792" s="209"/>
      <c r="B1792" s="209"/>
      <c r="C1792" s="209"/>
      <c r="D1792" s="201"/>
      <c r="E1792" s="51"/>
      <c r="G1792" s="51"/>
    </row>
    <row r="1793" spans="1:7" x14ac:dyDescent="0.45">
      <c r="A1793" s="209"/>
      <c r="B1793" s="209"/>
      <c r="C1793" s="209"/>
      <c r="D1793" s="201"/>
      <c r="E1793" s="51"/>
      <c r="G1793" s="51"/>
    </row>
    <row r="1794" spans="1:7" x14ac:dyDescent="0.45">
      <c r="A1794" s="209"/>
      <c r="B1794" s="209"/>
      <c r="C1794" s="209"/>
      <c r="D1794" s="201"/>
      <c r="E1794" s="51"/>
      <c r="G1794" s="51"/>
    </row>
    <row r="1795" spans="1:7" x14ac:dyDescent="0.45">
      <c r="A1795" s="209"/>
      <c r="B1795" s="209"/>
      <c r="C1795" s="209"/>
      <c r="D1795" s="201"/>
      <c r="E1795" s="51"/>
      <c r="G1795" s="51"/>
    </row>
    <row r="1796" spans="1:7" x14ac:dyDescent="0.45">
      <c r="A1796" s="209"/>
      <c r="B1796" s="209"/>
      <c r="C1796" s="209"/>
      <c r="D1796" s="201"/>
      <c r="E1796" s="51"/>
      <c r="G1796" s="51"/>
    </row>
    <row r="1797" spans="1:7" x14ac:dyDescent="0.45">
      <c r="A1797" s="209"/>
      <c r="B1797" s="209"/>
      <c r="C1797" s="209"/>
      <c r="D1797" s="201"/>
      <c r="E1797" s="51"/>
      <c r="G1797" s="51"/>
    </row>
    <row r="1798" spans="1:7" x14ac:dyDescent="0.45">
      <c r="A1798" s="209"/>
      <c r="B1798" s="209"/>
      <c r="C1798" s="209"/>
      <c r="D1798" s="201"/>
      <c r="E1798" s="51"/>
      <c r="G1798" s="51"/>
    </row>
    <row r="1799" spans="1:7" x14ac:dyDescent="0.45">
      <c r="A1799" s="209"/>
      <c r="B1799" s="209"/>
      <c r="C1799" s="209"/>
      <c r="D1799" s="201"/>
      <c r="E1799" s="51"/>
      <c r="G1799" s="51"/>
    </row>
    <row r="1800" spans="1:7" x14ac:dyDescent="0.45">
      <c r="A1800" s="209"/>
      <c r="B1800" s="209"/>
      <c r="C1800" s="209"/>
      <c r="D1800" s="201"/>
      <c r="E1800" s="51"/>
      <c r="G1800" s="51"/>
    </row>
    <row r="1801" spans="1:7" x14ac:dyDescent="0.45">
      <c r="A1801" s="209"/>
      <c r="B1801" s="209"/>
      <c r="C1801" s="209"/>
      <c r="D1801" s="201"/>
      <c r="E1801" s="51"/>
      <c r="G1801" s="51"/>
    </row>
    <row r="1802" spans="1:7" x14ac:dyDescent="0.45">
      <c r="A1802" s="209"/>
      <c r="B1802" s="209"/>
      <c r="C1802" s="209"/>
      <c r="D1802" s="201"/>
      <c r="E1802" s="51"/>
      <c r="G1802" s="51"/>
    </row>
    <row r="1803" spans="1:7" x14ac:dyDescent="0.45">
      <c r="A1803" s="209"/>
      <c r="B1803" s="209"/>
      <c r="C1803" s="209"/>
      <c r="D1803" s="201"/>
      <c r="E1803" s="51"/>
      <c r="G1803" s="51"/>
    </row>
    <row r="1804" spans="1:7" x14ac:dyDescent="0.45">
      <c r="A1804" s="209"/>
      <c r="B1804" s="209"/>
      <c r="C1804" s="209"/>
      <c r="D1804" s="201"/>
      <c r="E1804" s="51"/>
      <c r="G1804" s="51"/>
    </row>
    <row r="1805" spans="1:7" x14ac:dyDescent="0.45">
      <c r="A1805" s="209"/>
      <c r="B1805" s="209"/>
      <c r="C1805" s="209"/>
      <c r="D1805" s="201"/>
      <c r="E1805" s="51"/>
      <c r="G1805" s="51"/>
    </row>
    <row r="1806" spans="1:7" x14ac:dyDescent="0.45">
      <c r="A1806" s="209"/>
      <c r="B1806" s="209"/>
      <c r="C1806" s="209"/>
      <c r="D1806" s="201"/>
      <c r="E1806" s="51"/>
      <c r="G1806" s="51"/>
    </row>
    <row r="1807" spans="1:7" x14ac:dyDescent="0.45">
      <c r="A1807" s="209"/>
      <c r="B1807" s="209"/>
      <c r="C1807" s="209"/>
      <c r="D1807" s="201"/>
      <c r="E1807" s="51"/>
      <c r="G1807" s="51"/>
    </row>
    <row r="1808" spans="1:7" x14ac:dyDescent="0.45">
      <c r="A1808" s="209"/>
      <c r="B1808" s="209"/>
      <c r="C1808" s="209"/>
      <c r="D1808" s="201"/>
      <c r="E1808" s="51"/>
      <c r="G1808" s="51"/>
    </row>
    <row r="1809" spans="1:7" x14ac:dyDescent="0.45">
      <c r="A1809" s="209"/>
      <c r="B1809" s="209"/>
      <c r="C1809" s="209"/>
      <c r="D1809" s="201"/>
      <c r="E1809" s="51"/>
      <c r="G1809" s="51"/>
    </row>
    <row r="1810" spans="1:7" x14ac:dyDescent="0.45">
      <c r="A1810" s="209"/>
      <c r="B1810" s="209"/>
      <c r="C1810" s="209"/>
      <c r="D1810" s="201"/>
      <c r="E1810" s="51"/>
      <c r="G1810" s="51"/>
    </row>
    <row r="1811" spans="1:7" x14ac:dyDescent="0.45">
      <c r="A1811" s="209"/>
      <c r="B1811" s="209"/>
      <c r="C1811" s="209"/>
      <c r="D1811" s="201"/>
      <c r="E1811" s="51"/>
      <c r="G1811" s="51"/>
    </row>
    <row r="1812" spans="1:7" x14ac:dyDescent="0.45">
      <c r="A1812" s="209"/>
      <c r="B1812" s="209"/>
      <c r="C1812" s="209"/>
      <c r="D1812" s="201"/>
      <c r="E1812" s="51"/>
      <c r="G1812" s="51"/>
    </row>
    <row r="1813" spans="1:7" x14ac:dyDescent="0.45">
      <c r="A1813" s="209"/>
      <c r="B1813" s="209"/>
      <c r="C1813" s="209"/>
      <c r="D1813" s="201"/>
      <c r="E1813" s="51"/>
      <c r="G1813" s="51"/>
    </row>
    <row r="1814" spans="1:7" x14ac:dyDescent="0.45">
      <c r="A1814" s="209"/>
      <c r="B1814" s="209"/>
      <c r="C1814" s="209"/>
      <c r="D1814" s="201"/>
      <c r="E1814" s="51"/>
      <c r="G1814" s="51"/>
    </row>
    <row r="1815" spans="1:7" x14ac:dyDescent="0.45">
      <c r="A1815" s="209"/>
      <c r="B1815" s="209"/>
      <c r="C1815" s="209"/>
      <c r="D1815" s="201"/>
      <c r="E1815" s="51"/>
      <c r="G1815" s="51"/>
    </row>
    <row r="1816" spans="1:7" x14ac:dyDescent="0.45">
      <c r="A1816" s="209"/>
      <c r="B1816" s="209"/>
      <c r="C1816" s="209"/>
      <c r="D1816" s="201"/>
      <c r="E1816" s="51"/>
      <c r="G1816" s="51"/>
    </row>
    <row r="1817" spans="1:7" x14ac:dyDescent="0.45">
      <c r="A1817" s="209"/>
      <c r="B1817" s="209"/>
      <c r="C1817" s="209"/>
      <c r="D1817" s="201"/>
      <c r="E1817" s="51"/>
      <c r="G1817" s="51"/>
    </row>
    <row r="1818" spans="1:7" x14ac:dyDescent="0.45">
      <c r="A1818" s="209"/>
      <c r="B1818" s="209"/>
      <c r="C1818" s="209"/>
      <c r="D1818" s="201"/>
      <c r="E1818" s="51"/>
      <c r="G1818" s="51"/>
    </row>
    <row r="1819" spans="1:7" x14ac:dyDescent="0.45">
      <c r="A1819" s="209"/>
      <c r="B1819" s="209"/>
      <c r="C1819" s="209"/>
      <c r="D1819" s="201"/>
      <c r="E1819" s="51"/>
      <c r="G1819" s="51"/>
    </row>
    <row r="1820" spans="1:7" x14ac:dyDescent="0.45">
      <c r="A1820" s="209"/>
      <c r="B1820" s="209"/>
      <c r="C1820" s="209"/>
      <c r="D1820" s="201"/>
      <c r="E1820" s="51"/>
      <c r="G1820" s="51"/>
    </row>
    <row r="1821" spans="1:7" x14ac:dyDescent="0.45">
      <c r="A1821" s="209"/>
      <c r="B1821" s="209"/>
      <c r="C1821" s="209"/>
      <c r="D1821" s="201"/>
      <c r="E1821" s="51"/>
      <c r="G1821" s="51"/>
    </row>
    <row r="1822" spans="1:7" x14ac:dyDescent="0.45">
      <c r="A1822" s="209"/>
      <c r="B1822" s="209"/>
      <c r="C1822" s="209"/>
      <c r="D1822" s="201"/>
      <c r="E1822" s="51"/>
      <c r="G1822" s="51"/>
    </row>
    <row r="1823" spans="1:7" x14ac:dyDescent="0.45">
      <c r="A1823" s="209"/>
      <c r="B1823" s="209"/>
      <c r="C1823" s="209"/>
      <c r="D1823" s="201"/>
      <c r="E1823" s="51"/>
      <c r="G1823" s="51"/>
    </row>
    <row r="1824" spans="1:7" x14ac:dyDescent="0.45">
      <c r="A1824" s="209"/>
      <c r="B1824" s="209"/>
      <c r="C1824" s="209"/>
      <c r="D1824" s="201"/>
      <c r="E1824" s="51"/>
      <c r="G1824" s="51"/>
    </row>
    <row r="1825" spans="1:7" x14ac:dyDescent="0.45">
      <c r="A1825" s="209"/>
      <c r="B1825" s="209"/>
      <c r="C1825" s="209"/>
      <c r="D1825" s="201"/>
      <c r="E1825" s="51"/>
      <c r="G1825" s="51"/>
    </row>
    <row r="1826" spans="1:7" x14ac:dyDescent="0.45">
      <c r="A1826" s="209"/>
      <c r="B1826" s="209"/>
      <c r="C1826" s="209"/>
      <c r="D1826" s="201"/>
      <c r="E1826" s="51"/>
      <c r="G1826" s="51"/>
    </row>
    <row r="1827" spans="1:7" x14ac:dyDescent="0.45">
      <c r="A1827" s="209"/>
      <c r="B1827" s="209"/>
      <c r="C1827" s="209"/>
      <c r="D1827" s="201"/>
      <c r="E1827" s="51"/>
      <c r="G1827" s="51"/>
    </row>
    <row r="1828" spans="1:7" x14ac:dyDescent="0.45">
      <c r="A1828" s="209"/>
      <c r="B1828" s="209"/>
      <c r="C1828" s="209"/>
      <c r="D1828" s="201"/>
      <c r="E1828" s="51"/>
      <c r="G1828" s="51"/>
    </row>
    <row r="1829" spans="1:7" x14ac:dyDescent="0.45">
      <c r="A1829" s="209"/>
      <c r="B1829" s="209"/>
      <c r="C1829" s="209"/>
      <c r="D1829" s="201"/>
      <c r="E1829" s="51"/>
      <c r="G1829" s="51"/>
    </row>
    <row r="1830" spans="1:7" x14ac:dyDescent="0.45">
      <c r="A1830" s="209"/>
      <c r="B1830" s="209"/>
      <c r="C1830" s="209"/>
      <c r="D1830" s="201"/>
      <c r="E1830" s="51"/>
      <c r="G1830" s="51"/>
    </row>
    <row r="1831" spans="1:7" x14ac:dyDescent="0.45">
      <c r="A1831" s="209"/>
      <c r="B1831" s="209"/>
      <c r="C1831" s="209"/>
      <c r="D1831" s="201"/>
      <c r="E1831" s="51"/>
      <c r="G1831" s="51"/>
    </row>
    <row r="1832" spans="1:7" x14ac:dyDescent="0.45">
      <c r="A1832" s="209"/>
      <c r="B1832" s="209"/>
      <c r="C1832" s="209"/>
      <c r="D1832" s="201"/>
      <c r="E1832" s="51"/>
      <c r="G1832" s="51"/>
    </row>
    <row r="1833" spans="1:7" x14ac:dyDescent="0.45">
      <c r="A1833" s="209"/>
      <c r="B1833" s="209"/>
      <c r="C1833" s="209"/>
      <c r="D1833" s="201"/>
      <c r="E1833" s="51"/>
      <c r="G1833" s="51"/>
    </row>
    <row r="1834" spans="1:7" x14ac:dyDescent="0.45">
      <c r="A1834" s="209"/>
      <c r="B1834" s="209"/>
      <c r="C1834" s="209"/>
      <c r="D1834" s="201"/>
      <c r="E1834" s="51"/>
      <c r="G1834" s="51"/>
    </row>
    <row r="1835" spans="1:7" x14ac:dyDescent="0.45">
      <c r="A1835" s="209"/>
      <c r="B1835" s="209"/>
      <c r="C1835" s="209"/>
      <c r="D1835" s="201"/>
      <c r="E1835" s="51"/>
      <c r="G1835" s="51"/>
    </row>
    <row r="1836" spans="1:7" x14ac:dyDescent="0.45">
      <c r="A1836" s="209"/>
      <c r="B1836" s="209"/>
      <c r="C1836" s="209"/>
      <c r="D1836" s="201"/>
      <c r="E1836" s="51"/>
      <c r="G1836" s="51"/>
    </row>
    <row r="1837" spans="1:7" x14ac:dyDescent="0.45">
      <c r="A1837" s="209"/>
      <c r="B1837" s="209"/>
      <c r="C1837" s="209"/>
      <c r="D1837" s="201"/>
      <c r="E1837" s="51"/>
      <c r="G1837" s="51"/>
    </row>
    <row r="1838" spans="1:7" x14ac:dyDescent="0.45">
      <c r="A1838" s="209"/>
      <c r="B1838" s="209"/>
      <c r="C1838" s="209"/>
      <c r="D1838" s="201"/>
      <c r="E1838" s="51"/>
      <c r="G1838" s="51"/>
    </row>
    <row r="1839" spans="1:7" x14ac:dyDescent="0.45">
      <c r="A1839" s="209"/>
      <c r="B1839" s="209"/>
      <c r="C1839" s="209"/>
      <c r="D1839" s="201"/>
      <c r="E1839" s="51"/>
      <c r="G1839" s="51"/>
    </row>
    <row r="1840" spans="1:7" x14ac:dyDescent="0.45">
      <c r="A1840" s="209"/>
      <c r="B1840" s="209"/>
      <c r="C1840" s="209"/>
      <c r="D1840" s="201"/>
      <c r="E1840" s="51"/>
      <c r="G1840" s="51"/>
    </row>
    <row r="1841" spans="1:7" x14ac:dyDescent="0.45">
      <c r="A1841" s="209"/>
      <c r="B1841" s="209"/>
      <c r="C1841" s="209"/>
      <c r="D1841" s="201"/>
      <c r="E1841" s="51"/>
      <c r="G1841" s="51"/>
    </row>
    <row r="1842" spans="1:7" x14ac:dyDescent="0.45">
      <c r="A1842" s="209"/>
      <c r="B1842" s="209"/>
      <c r="C1842" s="209"/>
      <c r="D1842" s="201"/>
      <c r="E1842" s="51"/>
      <c r="G1842" s="51"/>
    </row>
    <row r="1843" spans="1:7" x14ac:dyDescent="0.45">
      <c r="A1843" s="209"/>
      <c r="B1843" s="209"/>
      <c r="C1843" s="209"/>
      <c r="D1843" s="201"/>
      <c r="E1843" s="51"/>
      <c r="G1843" s="51"/>
    </row>
    <row r="1844" spans="1:7" x14ac:dyDescent="0.45">
      <c r="A1844" s="209"/>
      <c r="B1844" s="209"/>
      <c r="C1844" s="209"/>
      <c r="D1844" s="201"/>
      <c r="E1844" s="51"/>
      <c r="G1844" s="51"/>
    </row>
    <row r="1845" spans="1:7" x14ac:dyDescent="0.45">
      <c r="A1845" s="209"/>
      <c r="B1845" s="209"/>
      <c r="C1845" s="209"/>
      <c r="D1845" s="201"/>
      <c r="E1845" s="51"/>
      <c r="G1845" s="51"/>
    </row>
    <row r="1846" spans="1:7" x14ac:dyDescent="0.45">
      <c r="A1846" s="209"/>
      <c r="B1846" s="209"/>
      <c r="C1846" s="209"/>
      <c r="D1846" s="201"/>
      <c r="E1846" s="51"/>
      <c r="G1846" s="51"/>
    </row>
    <row r="1847" spans="1:7" x14ac:dyDescent="0.45">
      <c r="A1847" s="209"/>
      <c r="B1847" s="209"/>
      <c r="C1847" s="209"/>
      <c r="D1847" s="201"/>
      <c r="E1847" s="51"/>
      <c r="G1847" s="51"/>
    </row>
    <row r="1848" spans="1:7" x14ac:dyDescent="0.45">
      <c r="A1848" s="209"/>
      <c r="B1848" s="209"/>
      <c r="C1848" s="209"/>
      <c r="D1848" s="201"/>
      <c r="E1848" s="51"/>
      <c r="G1848" s="51"/>
    </row>
    <row r="1849" spans="1:7" x14ac:dyDescent="0.45">
      <c r="A1849" s="209"/>
      <c r="B1849" s="209"/>
      <c r="C1849" s="209"/>
      <c r="D1849" s="201"/>
      <c r="E1849" s="51"/>
      <c r="G1849" s="51"/>
    </row>
    <row r="1850" spans="1:7" x14ac:dyDescent="0.45">
      <c r="A1850" s="209"/>
      <c r="B1850" s="209"/>
      <c r="C1850" s="209"/>
      <c r="D1850" s="201"/>
      <c r="E1850" s="51"/>
      <c r="G1850" s="51"/>
    </row>
    <row r="1851" spans="1:7" x14ac:dyDescent="0.45">
      <c r="A1851" s="209"/>
      <c r="B1851" s="209"/>
      <c r="C1851" s="209"/>
      <c r="D1851" s="201"/>
      <c r="E1851" s="51"/>
      <c r="G1851" s="51"/>
    </row>
    <row r="1852" spans="1:7" x14ac:dyDescent="0.45">
      <c r="A1852" s="209"/>
      <c r="B1852" s="209"/>
      <c r="C1852" s="209"/>
      <c r="D1852" s="201"/>
      <c r="E1852" s="51"/>
      <c r="G1852" s="51"/>
    </row>
    <row r="1853" spans="1:7" x14ac:dyDescent="0.45">
      <c r="A1853" s="209"/>
      <c r="B1853" s="209"/>
      <c r="C1853" s="209"/>
      <c r="D1853" s="201"/>
      <c r="E1853" s="51"/>
      <c r="G1853" s="51"/>
    </row>
    <row r="1854" spans="1:7" x14ac:dyDescent="0.45">
      <c r="A1854" s="209"/>
      <c r="B1854" s="209"/>
      <c r="C1854" s="209"/>
      <c r="D1854" s="201"/>
      <c r="E1854" s="51"/>
      <c r="G1854" s="51"/>
    </row>
    <row r="1855" spans="1:7" x14ac:dyDescent="0.45">
      <c r="A1855" s="209"/>
      <c r="B1855" s="209"/>
      <c r="C1855" s="209"/>
      <c r="D1855" s="201"/>
      <c r="E1855" s="51"/>
      <c r="G1855" s="51"/>
    </row>
    <row r="1856" spans="1:7" x14ac:dyDescent="0.45">
      <c r="A1856" s="209"/>
      <c r="B1856" s="209"/>
      <c r="C1856" s="209"/>
      <c r="D1856" s="201"/>
      <c r="E1856" s="51"/>
      <c r="G1856" s="51"/>
    </row>
    <row r="1857" spans="1:7" x14ac:dyDescent="0.45">
      <c r="A1857" s="209"/>
      <c r="B1857" s="209"/>
      <c r="C1857" s="209"/>
      <c r="D1857" s="201"/>
      <c r="E1857" s="51"/>
      <c r="G1857" s="51"/>
    </row>
    <row r="1858" spans="1:7" x14ac:dyDescent="0.45">
      <c r="A1858" s="209"/>
      <c r="B1858" s="209"/>
      <c r="C1858" s="209"/>
      <c r="D1858" s="201"/>
      <c r="E1858" s="51"/>
      <c r="G1858" s="51"/>
    </row>
    <row r="1859" spans="1:7" x14ac:dyDescent="0.45">
      <c r="A1859" s="209"/>
      <c r="B1859" s="209"/>
      <c r="C1859" s="209"/>
      <c r="D1859" s="201"/>
      <c r="E1859" s="51"/>
      <c r="G1859" s="51"/>
    </row>
    <row r="1860" spans="1:7" x14ac:dyDescent="0.45">
      <c r="A1860" s="209"/>
      <c r="B1860" s="209"/>
      <c r="C1860" s="209"/>
      <c r="D1860" s="201"/>
      <c r="E1860" s="51"/>
      <c r="G1860" s="51"/>
    </row>
    <row r="1861" spans="1:7" x14ac:dyDescent="0.45">
      <c r="A1861" s="209"/>
      <c r="B1861" s="209"/>
      <c r="C1861" s="209"/>
      <c r="D1861" s="201"/>
      <c r="E1861" s="51"/>
      <c r="G1861" s="51"/>
    </row>
    <row r="1862" spans="1:7" x14ac:dyDescent="0.45">
      <c r="A1862" s="209"/>
      <c r="B1862" s="209"/>
      <c r="C1862" s="209"/>
      <c r="D1862" s="201"/>
      <c r="E1862" s="51"/>
      <c r="G1862" s="51"/>
    </row>
    <row r="1863" spans="1:7" x14ac:dyDescent="0.45">
      <c r="A1863" s="209"/>
      <c r="B1863" s="209"/>
      <c r="C1863" s="209"/>
      <c r="D1863" s="201"/>
      <c r="E1863" s="51"/>
      <c r="G1863" s="51"/>
    </row>
    <row r="1864" spans="1:7" x14ac:dyDescent="0.45">
      <c r="A1864" s="209"/>
      <c r="B1864" s="209"/>
      <c r="C1864" s="209"/>
      <c r="D1864" s="201"/>
      <c r="E1864" s="51"/>
      <c r="G1864" s="51"/>
    </row>
    <row r="1865" spans="1:7" x14ac:dyDescent="0.45">
      <c r="A1865" s="209"/>
      <c r="B1865" s="209"/>
      <c r="C1865" s="209"/>
      <c r="D1865" s="201"/>
      <c r="E1865" s="51"/>
      <c r="G1865" s="51"/>
    </row>
    <row r="1866" spans="1:7" x14ac:dyDescent="0.45">
      <c r="A1866" s="209"/>
      <c r="B1866" s="209"/>
      <c r="C1866" s="209"/>
      <c r="D1866" s="201"/>
      <c r="E1866" s="51"/>
      <c r="G1866" s="51"/>
    </row>
    <row r="1867" spans="1:7" x14ac:dyDescent="0.45">
      <c r="A1867" s="209"/>
      <c r="B1867" s="209"/>
      <c r="C1867" s="209"/>
      <c r="D1867" s="201"/>
      <c r="E1867" s="51"/>
      <c r="G1867" s="51"/>
    </row>
    <row r="1868" spans="1:7" x14ac:dyDescent="0.45">
      <c r="A1868" s="209"/>
      <c r="B1868" s="209"/>
      <c r="C1868" s="209"/>
      <c r="D1868" s="201"/>
      <c r="E1868" s="51"/>
      <c r="G1868" s="51"/>
    </row>
    <row r="1869" spans="1:7" x14ac:dyDescent="0.45">
      <c r="A1869" s="209"/>
      <c r="B1869" s="209"/>
      <c r="C1869" s="209"/>
      <c r="D1869" s="201"/>
      <c r="E1869" s="51"/>
      <c r="G1869" s="51"/>
    </row>
    <row r="1870" spans="1:7" x14ac:dyDescent="0.45">
      <c r="A1870" s="209"/>
      <c r="B1870" s="209"/>
      <c r="C1870" s="209"/>
      <c r="D1870" s="201"/>
      <c r="E1870" s="51"/>
      <c r="G1870" s="51"/>
    </row>
    <row r="1871" spans="1:7" x14ac:dyDescent="0.45">
      <c r="A1871" s="209"/>
      <c r="B1871" s="209"/>
      <c r="C1871" s="209"/>
      <c r="D1871" s="201"/>
      <c r="E1871" s="51"/>
      <c r="G1871" s="51"/>
    </row>
    <row r="1872" spans="1:7" x14ac:dyDescent="0.45">
      <c r="A1872" s="209"/>
      <c r="B1872" s="209"/>
      <c r="C1872" s="209"/>
      <c r="D1872" s="201"/>
      <c r="E1872" s="51"/>
      <c r="G1872" s="51"/>
    </row>
    <row r="1873" spans="1:7" x14ac:dyDescent="0.45">
      <c r="A1873" s="209"/>
      <c r="B1873" s="209"/>
      <c r="C1873" s="209"/>
      <c r="D1873" s="201"/>
      <c r="E1873" s="51"/>
      <c r="G1873" s="51"/>
    </row>
    <row r="1874" spans="1:7" x14ac:dyDescent="0.45">
      <c r="A1874" s="209"/>
      <c r="B1874" s="209"/>
      <c r="C1874" s="209"/>
      <c r="D1874" s="201"/>
      <c r="E1874" s="51"/>
      <c r="G1874" s="51"/>
    </row>
    <row r="1875" spans="1:7" x14ac:dyDescent="0.45">
      <c r="A1875" s="209"/>
      <c r="B1875" s="209"/>
      <c r="C1875" s="209"/>
      <c r="D1875" s="201"/>
      <c r="E1875" s="51"/>
      <c r="G1875" s="51"/>
    </row>
    <row r="1876" spans="1:7" x14ac:dyDescent="0.45">
      <c r="A1876" s="209"/>
      <c r="B1876" s="209"/>
      <c r="C1876" s="209"/>
      <c r="D1876" s="201"/>
      <c r="E1876" s="51"/>
      <c r="G1876" s="51"/>
    </row>
    <row r="1877" spans="1:7" x14ac:dyDescent="0.45">
      <c r="A1877" s="209"/>
      <c r="B1877" s="209"/>
      <c r="C1877" s="209"/>
      <c r="D1877" s="201"/>
      <c r="E1877" s="51"/>
      <c r="G1877" s="51"/>
    </row>
    <row r="1878" spans="1:7" x14ac:dyDescent="0.45">
      <c r="A1878" s="209"/>
      <c r="B1878" s="209"/>
      <c r="C1878" s="209"/>
      <c r="D1878" s="201"/>
      <c r="E1878" s="51"/>
      <c r="G1878" s="51"/>
    </row>
    <row r="1879" spans="1:7" x14ac:dyDescent="0.45">
      <c r="A1879" s="209"/>
      <c r="B1879" s="209"/>
      <c r="C1879" s="209"/>
      <c r="D1879" s="201"/>
      <c r="E1879" s="51"/>
      <c r="G1879" s="51"/>
    </row>
    <row r="1880" spans="1:7" x14ac:dyDescent="0.45">
      <c r="A1880" s="209"/>
      <c r="B1880" s="209"/>
      <c r="C1880" s="209"/>
      <c r="D1880" s="201"/>
      <c r="E1880" s="51"/>
      <c r="G1880" s="51"/>
    </row>
    <row r="1881" spans="1:7" x14ac:dyDescent="0.45">
      <c r="A1881" s="209"/>
      <c r="B1881" s="209"/>
      <c r="C1881" s="209"/>
      <c r="D1881" s="201"/>
      <c r="E1881" s="51"/>
      <c r="G1881" s="51"/>
    </row>
    <row r="1882" spans="1:7" x14ac:dyDescent="0.45">
      <c r="A1882" s="209"/>
      <c r="B1882" s="209"/>
      <c r="C1882" s="209"/>
      <c r="D1882" s="201"/>
      <c r="E1882" s="51"/>
      <c r="G1882" s="51"/>
    </row>
    <row r="1883" spans="1:7" x14ac:dyDescent="0.45">
      <c r="A1883" s="209"/>
      <c r="B1883" s="209"/>
      <c r="C1883" s="209"/>
      <c r="D1883" s="201"/>
      <c r="E1883" s="51"/>
      <c r="G1883" s="51"/>
    </row>
    <row r="1884" spans="1:7" x14ac:dyDescent="0.45">
      <c r="A1884" s="209"/>
      <c r="B1884" s="209"/>
      <c r="C1884" s="209"/>
      <c r="D1884" s="201"/>
      <c r="E1884" s="51"/>
      <c r="G1884" s="51"/>
    </row>
    <row r="1885" spans="1:7" x14ac:dyDescent="0.45">
      <c r="A1885" s="209"/>
      <c r="B1885" s="209"/>
      <c r="C1885" s="209"/>
      <c r="D1885" s="201"/>
      <c r="E1885" s="51"/>
      <c r="G1885" s="51"/>
    </row>
    <row r="1886" spans="1:7" x14ac:dyDescent="0.45">
      <c r="A1886" s="209"/>
      <c r="B1886" s="209"/>
      <c r="C1886" s="209"/>
      <c r="D1886" s="201"/>
      <c r="E1886" s="51"/>
      <c r="G1886" s="51"/>
    </row>
    <row r="1887" spans="1:7" x14ac:dyDescent="0.45">
      <c r="A1887" s="209"/>
      <c r="B1887" s="209"/>
      <c r="C1887" s="209"/>
      <c r="D1887" s="201"/>
      <c r="E1887" s="51"/>
      <c r="G1887" s="51"/>
    </row>
    <row r="1888" spans="1:7" x14ac:dyDescent="0.45">
      <c r="A1888" s="209"/>
      <c r="B1888" s="209"/>
      <c r="C1888" s="209"/>
      <c r="D1888" s="201"/>
      <c r="E1888" s="51"/>
      <c r="G1888" s="51"/>
    </row>
    <row r="1889" spans="1:7" x14ac:dyDescent="0.45">
      <c r="A1889" s="209"/>
      <c r="B1889" s="209"/>
      <c r="C1889" s="209"/>
      <c r="D1889" s="201"/>
      <c r="E1889" s="51"/>
      <c r="G1889" s="51"/>
    </row>
    <row r="1890" spans="1:7" x14ac:dyDescent="0.45">
      <c r="A1890" s="209"/>
      <c r="B1890" s="209"/>
      <c r="C1890" s="209"/>
      <c r="D1890" s="201"/>
      <c r="E1890" s="51"/>
      <c r="G1890" s="51"/>
    </row>
    <row r="1891" spans="1:7" x14ac:dyDescent="0.45">
      <c r="A1891" s="209"/>
      <c r="B1891" s="209"/>
      <c r="C1891" s="209"/>
      <c r="D1891" s="201"/>
      <c r="E1891" s="51"/>
      <c r="G1891" s="51"/>
    </row>
    <row r="1892" spans="1:7" x14ac:dyDescent="0.45">
      <c r="A1892" s="209"/>
      <c r="B1892" s="209"/>
      <c r="C1892" s="209"/>
      <c r="D1892" s="201"/>
      <c r="E1892" s="51"/>
      <c r="G1892" s="51"/>
    </row>
    <row r="1893" spans="1:7" x14ac:dyDescent="0.45">
      <c r="A1893" s="209"/>
      <c r="B1893" s="209"/>
      <c r="C1893" s="209"/>
      <c r="D1893" s="201"/>
      <c r="E1893" s="51"/>
      <c r="G1893" s="51"/>
    </row>
    <row r="1894" spans="1:7" x14ac:dyDescent="0.45">
      <c r="A1894" s="209"/>
      <c r="B1894" s="209"/>
      <c r="C1894" s="209"/>
      <c r="D1894" s="201"/>
      <c r="E1894" s="51"/>
      <c r="G1894" s="51"/>
    </row>
    <row r="1895" spans="1:7" x14ac:dyDescent="0.45">
      <c r="A1895" s="209"/>
      <c r="B1895" s="209"/>
      <c r="C1895" s="209"/>
      <c r="D1895" s="201"/>
      <c r="E1895" s="51"/>
      <c r="G1895" s="51"/>
    </row>
    <row r="1896" spans="1:7" x14ac:dyDescent="0.45">
      <c r="A1896" s="209"/>
      <c r="B1896" s="209"/>
      <c r="C1896" s="209"/>
      <c r="D1896" s="201"/>
      <c r="E1896" s="51"/>
      <c r="G1896" s="51"/>
    </row>
    <row r="1897" spans="1:7" x14ac:dyDescent="0.45">
      <c r="A1897" s="209"/>
      <c r="B1897" s="209"/>
      <c r="C1897" s="209"/>
      <c r="D1897" s="201"/>
      <c r="E1897" s="51"/>
      <c r="G1897" s="51"/>
    </row>
    <row r="1898" spans="1:7" x14ac:dyDescent="0.45">
      <c r="A1898" s="209"/>
      <c r="B1898" s="209"/>
      <c r="C1898" s="209"/>
      <c r="D1898" s="201"/>
      <c r="E1898" s="51"/>
      <c r="G1898" s="51"/>
    </row>
    <row r="1899" spans="1:7" x14ac:dyDescent="0.45">
      <c r="A1899" s="209"/>
      <c r="B1899" s="209"/>
      <c r="C1899" s="209"/>
      <c r="D1899" s="201"/>
      <c r="E1899" s="51"/>
      <c r="G1899" s="51"/>
    </row>
    <row r="1900" spans="1:7" x14ac:dyDescent="0.45">
      <c r="A1900" s="209"/>
      <c r="B1900" s="209"/>
      <c r="C1900" s="209"/>
      <c r="D1900" s="201"/>
      <c r="E1900" s="51"/>
      <c r="G1900" s="51"/>
    </row>
    <row r="1901" spans="1:7" x14ac:dyDescent="0.45">
      <c r="A1901" s="209"/>
      <c r="B1901" s="209"/>
      <c r="C1901" s="209"/>
      <c r="D1901" s="201"/>
      <c r="E1901" s="51"/>
      <c r="G1901" s="51"/>
    </row>
    <row r="1902" spans="1:7" x14ac:dyDescent="0.45">
      <c r="A1902" s="209"/>
      <c r="B1902" s="209"/>
      <c r="C1902" s="209"/>
      <c r="D1902" s="201"/>
      <c r="E1902" s="51"/>
      <c r="G1902" s="51"/>
    </row>
    <row r="1903" spans="1:7" x14ac:dyDescent="0.45">
      <c r="A1903" s="209"/>
      <c r="B1903" s="209"/>
      <c r="C1903" s="209"/>
      <c r="D1903" s="201"/>
      <c r="E1903" s="51"/>
      <c r="G1903" s="51"/>
    </row>
    <row r="1904" spans="1:7" x14ac:dyDescent="0.45">
      <c r="A1904" s="209"/>
      <c r="B1904" s="209"/>
      <c r="C1904" s="209"/>
      <c r="D1904" s="201"/>
      <c r="E1904" s="51"/>
      <c r="G1904" s="51"/>
    </row>
    <row r="1905" spans="1:7" x14ac:dyDescent="0.45">
      <c r="A1905" s="209"/>
      <c r="B1905" s="209"/>
      <c r="C1905" s="209"/>
      <c r="D1905" s="201"/>
      <c r="E1905" s="51"/>
      <c r="G1905" s="51"/>
    </row>
    <row r="1906" spans="1:7" x14ac:dyDescent="0.45">
      <c r="A1906" s="209"/>
      <c r="B1906" s="209"/>
      <c r="C1906" s="209"/>
      <c r="D1906" s="201"/>
      <c r="E1906" s="51"/>
      <c r="G1906" s="51"/>
    </row>
    <row r="1907" spans="1:7" x14ac:dyDescent="0.45">
      <c r="A1907" s="209"/>
      <c r="B1907" s="209"/>
      <c r="C1907" s="209"/>
      <c r="D1907" s="201"/>
      <c r="E1907" s="51"/>
      <c r="G1907" s="51"/>
    </row>
    <row r="1908" spans="1:7" x14ac:dyDescent="0.45">
      <c r="A1908" s="209"/>
      <c r="B1908" s="209"/>
      <c r="C1908" s="209"/>
      <c r="D1908" s="201"/>
      <c r="E1908" s="51"/>
      <c r="G1908" s="51"/>
    </row>
    <row r="1909" spans="1:7" x14ac:dyDescent="0.45">
      <c r="A1909" s="209"/>
      <c r="B1909" s="209"/>
      <c r="C1909" s="209"/>
      <c r="D1909" s="201"/>
      <c r="E1909" s="51"/>
      <c r="G1909" s="51"/>
    </row>
    <row r="1910" spans="1:7" x14ac:dyDescent="0.45">
      <c r="A1910" s="209"/>
      <c r="B1910" s="209"/>
      <c r="C1910" s="209"/>
      <c r="D1910" s="201"/>
      <c r="E1910" s="51"/>
      <c r="G1910" s="51"/>
    </row>
    <row r="1911" spans="1:7" x14ac:dyDescent="0.45">
      <c r="A1911" s="209"/>
      <c r="B1911" s="209"/>
      <c r="C1911" s="209"/>
      <c r="D1911" s="201"/>
      <c r="E1911" s="51"/>
      <c r="G1911" s="51"/>
    </row>
    <row r="1912" spans="1:7" x14ac:dyDescent="0.45">
      <c r="A1912" s="209"/>
      <c r="B1912" s="209"/>
      <c r="C1912" s="209"/>
      <c r="D1912" s="201"/>
      <c r="E1912" s="51"/>
      <c r="G1912" s="51"/>
    </row>
    <row r="1913" spans="1:7" x14ac:dyDescent="0.45">
      <c r="A1913" s="209"/>
      <c r="B1913" s="209"/>
      <c r="C1913" s="209"/>
      <c r="D1913" s="201"/>
      <c r="E1913" s="51"/>
      <c r="G1913" s="51"/>
    </row>
    <row r="1914" spans="1:7" x14ac:dyDescent="0.45">
      <c r="A1914" s="209"/>
      <c r="B1914" s="209"/>
      <c r="C1914" s="209"/>
      <c r="D1914" s="201"/>
      <c r="E1914" s="51"/>
      <c r="G1914" s="51"/>
    </row>
    <row r="1915" spans="1:7" x14ac:dyDescent="0.45">
      <c r="A1915" s="209"/>
      <c r="B1915" s="209"/>
      <c r="C1915" s="209"/>
      <c r="D1915" s="201"/>
      <c r="E1915" s="51"/>
      <c r="G1915" s="51"/>
    </row>
    <row r="1916" spans="1:7" x14ac:dyDescent="0.45">
      <c r="A1916" s="209"/>
      <c r="B1916" s="209"/>
      <c r="C1916" s="209"/>
      <c r="D1916" s="201"/>
      <c r="E1916" s="51"/>
      <c r="G1916" s="51"/>
    </row>
    <row r="1917" spans="1:7" x14ac:dyDescent="0.45">
      <c r="A1917" s="209"/>
      <c r="B1917" s="209"/>
      <c r="C1917" s="209"/>
      <c r="D1917" s="201"/>
      <c r="E1917" s="51"/>
      <c r="G1917" s="51"/>
    </row>
    <row r="1918" spans="1:7" x14ac:dyDescent="0.45">
      <c r="A1918" s="209"/>
      <c r="B1918" s="209"/>
      <c r="C1918" s="209"/>
      <c r="D1918" s="201"/>
      <c r="E1918" s="51"/>
      <c r="G1918" s="51"/>
    </row>
    <row r="1919" spans="1:7" x14ac:dyDescent="0.45">
      <c r="A1919" s="209"/>
      <c r="B1919" s="209"/>
      <c r="C1919" s="209"/>
      <c r="D1919" s="201"/>
      <c r="E1919" s="51"/>
      <c r="G1919" s="51"/>
    </row>
    <row r="1920" spans="1:7" x14ac:dyDescent="0.45">
      <c r="A1920" s="209"/>
      <c r="B1920" s="209"/>
      <c r="C1920" s="209"/>
      <c r="D1920" s="201"/>
      <c r="E1920" s="51"/>
      <c r="G1920" s="51"/>
    </row>
    <row r="1921" spans="1:7" x14ac:dyDescent="0.45">
      <c r="A1921" s="209"/>
      <c r="B1921" s="209"/>
      <c r="C1921" s="209"/>
      <c r="D1921" s="201"/>
      <c r="E1921" s="51"/>
      <c r="G1921" s="51"/>
    </row>
    <row r="1922" spans="1:7" x14ac:dyDescent="0.45">
      <c r="A1922" s="209"/>
      <c r="B1922" s="209"/>
      <c r="C1922" s="209"/>
      <c r="D1922" s="201"/>
      <c r="E1922" s="51"/>
      <c r="G1922" s="51"/>
    </row>
    <row r="1923" spans="1:7" x14ac:dyDescent="0.45">
      <c r="A1923" s="209"/>
      <c r="B1923" s="209"/>
      <c r="C1923" s="209"/>
      <c r="D1923" s="201"/>
      <c r="E1923" s="51"/>
      <c r="G1923" s="51"/>
    </row>
    <row r="1924" spans="1:7" x14ac:dyDescent="0.45">
      <c r="A1924" s="209"/>
      <c r="B1924" s="209"/>
      <c r="C1924" s="209"/>
      <c r="D1924" s="201"/>
      <c r="E1924" s="51"/>
      <c r="G1924" s="51"/>
    </row>
    <row r="1925" spans="1:7" x14ac:dyDescent="0.45">
      <c r="A1925" s="209"/>
      <c r="B1925" s="209"/>
      <c r="C1925" s="209"/>
      <c r="D1925" s="201"/>
      <c r="E1925" s="51"/>
      <c r="G1925" s="51"/>
    </row>
    <row r="1926" spans="1:7" x14ac:dyDescent="0.45">
      <c r="A1926" s="209"/>
      <c r="B1926" s="209"/>
      <c r="C1926" s="209"/>
      <c r="D1926" s="201"/>
      <c r="E1926" s="51"/>
      <c r="G1926" s="51"/>
    </row>
    <row r="1927" spans="1:7" x14ac:dyDescent="0.45">
      <c r="A1927" s="209"/>
      <c r="B1927" s="209"/>
      <c r="C1927" s="209"/>
      <c r="D1927" s="201"/>
      <c r="E1927" s="51"/>
      <c r="G1927" s="51"/>
    </row>
    <row r="1928" spans="1:7" x14ac:dyDescent="0.45">
      <c r="A1928" s="209"/>
      <c r="B1928" s="209"/>
      <c r="C1928" s="209"/>
      <c r="D1928" s="201"/>
      <c r="E1928" s="51"/>
      <c r="G1928" s="51"/>
    </row>
    <row r="1929" spans="1:7" x14ac:dyDescent="0.45">
      <c r="A1929" s="209"/>
      <c r="B1929" s="209"/>
      <c r="C1929" s="209"/>
      <c r="D1929" s="201"/>
      <c r="E1929" s="51"/>
      <c r="G1929" s="51"/>
    </row>
    <row r="1930" spans="1:7" x14ac:dyDescent="0.45">
      <c r="A1930" s="209"/>
      <c r="B1930" s="209"/>
      <c r="C1930" s="209"/>
      <c r="D1930" s="201"/>
      <c r="E1930" s="51"/>
      <c r="G1930" s="51"/>
    </row>
    <row r="1931" spans="1:7" x14ac:dyDescent="0.45">
      <c r="A1931" s="209"/>
      <c r="B1931" s="209"/>
      <c r="C1931" s="209"/>
      <c r="D1931" s="201"/>
      <c r="E1931" s="51"/>
      <c r="G1931" s="51"/>
    </row>
    <row r="1932" spans="1:7" x14ac:dyDescent="0.45">
      <c r="A1932" s="209"/>
      <c r="B1932" s="209"/>
      <c r="C1932" s="209"/>
      <c r="D1932" s="201"/>
      <c r="E1932" s="51"/>
      <c r="G1932" s="51"/>
    </row>
    <row r="1933" spans="1:7" x14ac:dyDescent="0.45">
      <c r="A1933" s="209"/>
      <c r="B1933" s="209"/>
      <c r="C1933" s="209"/>
      <c r="D1933" s="201"/>
      <c r="E1933" s="51"/>
      <c r="G1933" s="51"/>
    </row>
    <row r="1934" spans="1:7" x14ac:dyDescent="0.45">
      <c r="A1934" s="209"/>
      <c r="B1934" s="209"/>
      <c r="C1934" s="209"/>
      <c r="D1934" s="201"/>
      <c r="E1934" s="51"/>
      <c r="G1934" s="51"/>
    </row>
    <row r="1935" spans="1:7" x14ac:dyDescent="0.45">
      <c r="A1935" s="209"/>
      <c r="B1935" s="209"/>
      <c r="C1935" s="209"/>
      <c r="D1935" s="201"/>
      <c r="E1935" s="51"/>
      <c r="G1935" s="51"/>
    </row>
    <row r="1936" spans="1:7" x14ac:dyDescent="0.45">
      <c r="A1936" s="209"/>
      <c r="B1936" s="209"/>
      <c r="C1936" s="209"/>
      <c r="D1936" s="201"/>
      <c r="E1936" s="51"/>
      <c r="G1936" s="51"/>
    </row>
    <row r="1937" spans="1:7" x14ac:dyDescent="0.45">
      <c r="A1937" s="209"/>
      <c r="B1937" s="209"/>
      <c r="C1937" s="209"/>
      <c r="D1937" s="201"/>
      <c r="E1937" s="51"/>
      <c r="G1937" s="51"/>
    </row>
    <row r="1938" spans="1:7" x14ac:dyDescent="0.45">
      <c r="A1938" s="209"/>
      <c r="B1938" s="209"/>
      <c r="C1938" s="209"/>
      <c r="D1938" s="201"/>
      <c r="E1938" s="51"/>
      <c r="G1938" s="51"/>
    </row>
    <row r="1939" spans="1:7" x14ac:dyDescent="0.45">
      <c r="A1939" s="209"/>
      <c r="B1939" s="209"/>
      <c r="C1939" s="209"/>
      <c r="D1939" s="201"/>
      <c r="E1939" s="51"/>
      <c r="G1939" s="51"/>
    </row>
    <row r="1940" spans="1:7" x14ac:dyDescent="0.45">
      <c r="A1940" s="209"/>
      <c r="B1940" s="209"/>
      <c r="C1940" s="209"/>
      <c r="D1940" s="201"/>
      <c r="E1940" s="51"/>
      <c r="G1940" s="51"/>
    </row>
    <row r="1941" spans="1:7" x14ac:dyDescent="0.45">
      <c r="A1941" s="209"/>
      <c r="B1941" s="209"/>
      <c r="C1941" s="209"/>
      <c r="D1941" s="201"/>
      <c r="E1941" s="51"/>
      <c r="G1941" s="51"/>
    </row>
    <row r="1942" spans="1:7" x14ac:dyDescent="0.45">
      <c r="A1942" s="209"/>
      <c r="B1942" s="209"/>
      <c r="C1942" s="209"/>
      <c r="D1942" s="201"/>
      <c r="E1942" s="51"/>
      <c r="G1942" s="51"/>
    </row>
    <row r="1943" spans="1:7" x14ac:dyDescent="0.45">
      <c r="A1943" s="209"/>
      <c r="B1943" s="209"/>
      <c r="C1943" s="209"/>
      <c r="D1943" s="201"/>
      <c r="E1943" s="51"/>
      <c r="G1943" s="51"/>
    </row>
    <row r="1944" spans="1:7" x14ac:dyDescent="0.45">
      <c r="A1944" s="209"/>
      <c r="B1944" s="209"/>
      <c r="C1944" s="209"/>
      <c r="D1944" s="201"/>
      <c r="E1944" s="51"/>
      <c r="G1944" s="51"/>
    </row>
    <row r="1945" spans="1:7" x14ac:dyDescent="0.45">
      <c r="A1945" s="209"/>
      <c r="B1945" s="209"/>
      <c r="C1945" s="209"/>
      <c r="D1945" s="201"/>
      <c r="E1945" s="51"/>
      <c r="G1945" s="51"/>
    </row>
    <row r="1946" spans="1:7" x14ac:dyDescent="0.45">
      <c r="A1946" s="209"/>
      <c r="B1946" s="209"/>
      <c r="C1946" s="209"/>
      <c r="D1946" s="201"/>
      <c r="E1946" s="51"/>
      <c r="G1946" s="51"/>
    </row>
    <row r="1947" spans="1:7" x14ac:dyDescent="0.45">
      <c r="A1947" s="209"/>
      <c r="B1947" s="209"/>
      <c r="C1947" s="209"/>
      <c r="D1947" s="201"/>
      <c r="E1947" s="51"/>
      <c r="G1947" s="51"/>
    </row>
    <row r="1948" spans="1:7" x14ac:dyDescent="0.45">
      <c r="A1948" s="209"/>
      <c r="B1948" s="209"/>
      <c r="C1948" s="209"/>
      <c r="D1948" s="201"/>
      <c r="E1948" s="51"/>
      <c r="G1948" s="51"/>
    </row>
    <row r="1949" spans="1:7" x14ac:dyDescent="0.45">
      <c r="A1949" s="209"/>
      <c r="B1949" s="209"/>
      <c r="C1949" s="209"/>
      <c r="D1949" s="201"/>
      <c r="E1949" s="51"/>
      <c r="G1949" s="51"/>
    </row>
    <row r="1950" spans="1:7" x14ac:dyDescent="0.45">
      <c r="A1950" s="209"/>
      <c r="B1950" s="209"/>
      <c r="C1950" s="209"/>
      <c r="D1950" s="201"/>
      <c r="E1950" s="51"/>
      <c r="G1950" s="51"/>
    </row>
    <row r="1951" spans="1:7" x14ac:dyDescent="0.45">
      <c r="A1951" s="209"/>
      <c r="B1951" s="209"/>
      <c r="C1951" s="209"/>
      <c r="D1951" s="201"/>
      <c r="E1951" s="51"/>
      <c r="G1951" s="51"/>
    </row>
    <row r="1952" spans="1:7" x14ac:dyDescent="0.45">
      <c r="A1952" s="209"/>
      <c r="B1952" s="209"/>
      <c r="C1952" s="209"/>
      <c r="D1952" s="201"/>
      <c r="E1952" s="51"/>
      <c r="G1952" s="51"/>
    </row>
    <row r="1953" spans="1:7" x14ac:dyDescent="0.45">
      <c r="A1953" s="209"/>
      <c r="B1953" s="209"/>
      <c r="C1953" s="209"/>
      <c r="D1953" s="201"/>
      <c r="E1953" s="51"/>
      <c r="G1953" s="51"/>
    </row>
    <row r="1954" spans="1:7" x14ac:dyDescent="0.45">
      <c r="A1954" s="209"/>
      <c r="B1954" s="209"/>
      <c r="C1954" s="209"/>
      <c r="D1954" s="201"/>
      <c r="E1954" s="51"/>
      <c r="G1954" s="51"/>
    </row>
    <row r="1955" spans="1:7" x14ac:dyDescent="0.45">
      <c r="A1955" s="209"/>
      <c r="B1955" s="209"/>
      <c r="C1955" s="209"/>
      <c r="D1955" s="201"/>
      <c r="E1955" s="51"/>
      <c r="G1955" s="51"/>
    </row>
    <row r="1956" spans="1:7" x14ac:dyDescent="0.45">
      <c r="A1956" s="209"/>
      <c r="B1956" s="209"/>
      <c r="C1956" s="209"/>
      <c r="D1956" s="201"/>
      <c r="E1956" s="51"/>
      <c r="G1956" s="51"/>
    </row>
    <row r="1957" spans="1:7" x14ac:dyDescent="0.45">
      <c r="A1957" s="209"/>
      <c r="B1957" s="209"/>
      <c r="C1957" s="209"/>
      <c r="D1957" s="201"/>
      <c r="E1957" s="51"/>
      <c r="G1957" s="51"/>
    </row>
    <row r="1958" spans="1:7" x14ac:dyDescent="0.45">
      <c r="A1958" s="209"/>
      <c r="B1958" s="209"/>
      <c r="C1958" s="209"/>
      <c r="D1958" s="201"/>
      <c r="E1958" s="51"/>
      <c r="G1958" s="51"/>
    </row>
    <row r="1959" spans="1:7" x14ac:dyDescent="0.45">
      <c r="A1959" s="209"/>
      <c r="B1959" s="209"/>
      <c r="C1959" s="209"/>
      <c r="D1959" s="201"/>
      <c r="E1959" s="51"/>
      <c r="G1959" s="51"/>
    </row>
    <row r="1960" spans="1:7" x14ac:dyDescent="0.45">
      <c r="A1960" s="209"/>
      <c r="B1960" s="209"/>
      <c r="C1960" s="209"/>
      <c r="D1960" s="201"/>
      <c r="E1960" s="51"/>
      <c r="G1960" s="51"/>
    </row>
    <row r="1961" spans="1:7" x14ac:dyDescent="0.45">
      <c r="A1961" s="209"/>
      <c r="B1961" s="209"/>
      <c r="C1961" s="209"/>
      <c r="D1961" s="201"/>
      <c r="E1961" s="51"/>
      <c r="G1961" s="51"/>
    </row>
    <row r="1962" spans="1:7" x14ac:dyDescent="0.45">
      <c r="A1962" s="209"/>
      <c r="B1962" s="209"/>
      <c r="C1962" s="209"/>
      <c r="D1962" s="201"/>
      <c r="E1962" s="51"/>
      <c r="G1962" s="51"/>
    </row>
    <row r="1963" spans="1:7" x14ac:dyDescent="0.45">
      <c r="A1963" s="209"/>
      <c r="B1963" s="209"/>
      <c r="C1963" s="209"/>
      <c r="D1963" s="201"/>
      <c r="E1963" s="51"/>
      <c r="G1963" s="51"/>
    </row>
    <row r="1964" spans="1:7" x14ac:dyDescent="0.45">
      <c r="A1964" s="209"/>
      <c r="B1964" s="209"/>
      <c r="C1964" s="209"/>
      <c r="D1964" s="201"/>
      <c r="E1964" s="51"/>
      <c r="G1964" s="51"/>
    </row>
    <row r="1965" spans="1:7" x14ac:dyDescent="0.45">
      <c r="A1965" s="209"/>
      <c r="B1965" s="209"/>
      <c r="C1965" s="209"/>
      <c r="D1965" s="201"/>
      <c r="E1965" s="51"/>
      <c r="G1965" s="51"/>
    </row>
    <row r="1966" spans="1:7" x14ac:dyDescent="0.45">
      <c r="A1966" s="209"/>
      <c r="B1966" s="209"/>
      <c r="C1966" s="209"/>
      <c r="D1966" s="201"/>
      <c r="E1966" s="51"/>
      <c r="G1966" s="51"/>
    </row>
    <row r="1967" spans="1:7" x14ac:dyDescent="0.45">
      <c r="A1967" s="209"/>
      <c r="B1967" s="209"/>
      <c r="C1967" s="209"/>
      <c r="D1967" s="201"/>
      <c r="E1967" s="51"/>
      <c r="G1967" s="51"/>
    </row>
    <row r="1968" spans="1:7" x14ac:dyDescent="0.45">
      <c r="A1968" s="209"/>
      <c r="B1968" s="209"/>
      <c r="C1968" s="209"/>
      <c r="D1968" s="201"/>
      <c r="E1968" s="51"/>
      <c r="G1968" s="51"/>
    </row>
    <row r="1969" spans="1:7" x14ac:dyDescent="0.45">
      <c r="A1969" s="209"/>
      <c r="B1969" s="209"/>
      <c r="C1969" s="209"/>
      <c r="D1969" s="201"/>
      <c r="E1969" s="51"/>
      <c r="G1969" s="51"/>
    </row>
    <row r="1970" spans="1:7" x14ac:dyDescent="0.45">
      <c r="A1970" s="209"/>
      <c r="B1970" s="209"/>
      <c r="C1970" s="209"/>
      <c r="D1970" s="201"/>
      <c r="E1970" s="51"/>
      <c r="G1970" s="51"/>
    </row>
    <row r="1971" spans="1:7" x14ac:dyDescent="0.45">
      <c r="A1971" s="209"/>
      <c r="B1971" s="209"/>
      <c r="C1971" s="209"/>
      <c r="D1971" s="201"/>
      <c r="E1971" s="51"/>
      <c r="G1971" s="51"/>
    </row>
    <row r="1972" spans="1:7" x14ac:dyDescent="0.45">
      <c r="A1972" s="209"/>
      <c r="B1972" s="209"/>
      <c r="C1972" s="209"/>
      <c r="D1972" s="201"/>
      <c r="E1972" s="51"/>
      <c r="G1972" s="51"/>
    </row>
    <row r="1973" spans="1:7" x14ac:dyDescent="0.45">
      <c r="A1973" s="209"/>
      <c r="B1973" s="209"/>
      <c r="C1973" s="209"/>
      <c r="D1973" s="201"/>
      <c r="E1973" s="51"/>
      <c r="G1973" s="51"/>
    </row>
    <row r="1974" spans="1:7" x14ac:dyDescent="0.45">
      <c r="A1974" s="209"/>
      <c r="B1974" s="209"/>
      <c r="C1974" s="209"/>
      <c r="D1974" s="201"/>
      <c r="E1974" s="51"/>
      <c r="G1974" s="51"/>
    </row>
    <row r="1975" spans="1:7" x14ac:dyDescent="0.45">
      <c r="A1975" s="209"/>
      <c r="B1975" s="209"/>
      <c r="C1975" s="209"/>
      <c r="D1975" s="201"/>
      <c r="E1975" s="51"/>
      <c r="G1975" s="51"/>
    </row>
    <row r="1976" spans="1:7" x14ac:dyDescent="0.45">
      <c r="A1976" s="209"/>
      <c r="B1976" s="209"/>
      <c r="C1976" s="209"/>
      <c r="D1976" s="201"/>
      <c r="E1976" s="51"/>
      <c r="G1976" s="51"/>
    </row>
    <row r="1977" spans="1:7" x14ac:dyDescent="0.45">
      <c r="A1977" s="209"/>
      <c r="B1977" s="209"/>
      <c r="C1977" s="209"/>
      <c r="D1977" s="201"/>
      <c r="E1977" s="51"/>
      <c r="G1977" s="51"/>
    </row>
    <row r="1978" spans="1:7" x14ac:dyDescent="0.45">
      <c r="A1978" s="209"/>
      <c r="B1978" s="209"/>
      <c r="C1978" s="209"/>
      <c r="D1978" s="201"/>
      <c r="E1978" s="51"/>
      <c r="G1978" s="51"/>
    </row>
    <row r="1979" spans="1:7" x14ac:dyDescent="0.45">
      <c r="A1979" s="209"/>
      <c r="B1979" s="209"/>
      <c r="C1979" s="209"/>
      <c r="D1979" s="201"/>
      <c r="E1979" s="51"/>
      <c r="G1979" s="51"/>
    </row>
    <row r="1980" spans="1:7" x14ac:dyDescent="0.45">
      <c r="A1980" s="209"/>
      <c r="B1980" s="209"/>
      <c r="C1980" s="209"/>
      <c r="D1980" s="201"/>
      <c r="E1980" s="51"/>
      <c r="G1980" s="51"/>
    </row>
    <row r="1981" spans="1:7" x14ac:dyDescent="0.45">
      <c r="A1981" s="209"/>
      <c r="B1981" s="209"/>
      <c r="C1981" s="209"/>
      <c r="D1981" s="201"/>
      <c r="E1981" s="51"/>
      <c r="G1981" s="51"/>
    </row>
    <row r="1982" spans="1:7" x14ac:dyDescent="0.45">
      <c r="A1982" s="209"/>
      <c r="B1982" s="209"/>
      <c r="C1982" s="209"/>
      <c r="D1982" s="201"/>
      <c r="E1982" s="51"/>
      <c r="G1982" s="51"/>
    </row>
    <row r="1983" spans="1:7" x14ac:dyDescent="0.45">
      <c r="A1983" s="209"/>
      <c r="B1983" s="209"/>
      <c r="C1983" s="209"/>
      <c r="D1983" s="201"/>
      <c r="E1983" s="51"/>
      <c r="G1983" s="51"/>
    </row>
    <row r="1984" spans="1:7" x14ac:dyDescent="0.45">
      <c r="A1984" s="209"/>
      <c r="B1984" s="209"/>
      <c r="C1984" s="209"/>
      <c r="D1984" s="201"/>
      <c r="E1984" s="51"/>
      <c r="G1984" s="51"/>
    </row>
    <row r="1985" spans="1:7" x14ac:dyDescent="0.45">
      <c r="A1985" s="209"/>
      <c r="B1985" s="209"/>
      <c r="C1985" s="209"/>
      <c r="D1985" s="201"/>
      <c r="E1985" s="51"/>
      <c r="G1985" s="51"/>
    </row>
    <row r="1986" spans="1:7" x14ac:dyDescent="0.45">
      <c r="A1986" s="209"/>
      <c r="B1986" s="209"/>
      <c r="C1986" s="209"/>
      <c r="D1986" s="201"/>
      <c r="E1986" s="51"/>
      <c r="G1986" s="51"/>
    </row>
    <row r="1987" spans="1:7" x14ac:dyDescent="0.45">
      <c r="A1987" s="209"/>
      <c r="B1987" s="209"/>
      <c r="C1987" s="209"/>
      <c r="D1987" s="201"/>
      <c r="E1987" s="51"/>
      <c r="G1987" s="51"/>
    </row>
    <row r="1988" spans="1:7" x14ac:dyDescent="0.45">
      <c r="A1988" s="209"/>
      <c r="B1988" s="209"/>
      <c r="C1988" s="209"/>
      <c r="D1988" s="201"/>
      <c r="E1988" s="51"/>
      <c r="G1988" s="51"/>
    </row>
    <row r="1989" spans="1:7" x14ac:dyDescent="0.45">
      <c r="A1989" s="209"/>
      <c r="B1989" s="209"/>
      <c r="C1989" s="209"/>
      <c r="D1989" s="201"/>
      <c r="E1989" s="51"/>
      <c r="G1989" s="51"/>
    </row>
    <row r="1990" spans="1:7" x14ac:dyDescent="0.45">
      <c r="A1990" s="209"/>
      <c r="B1990" s="209"/>
      <c r="C1990" s="209"/>
      <c r="D1990" s="201"/>
      <c r="E1990" s="51"/>
      <c r="G1990" s="51"/>
    </row>
    <row r="1991" spans="1:7" x14ac:dyDescent="0.45">
      <c r="A1991" s="209"/>
      <c r="B1991" s="209"/>
      <c r="C1991" s="209"/>
      <c r="D1991" s="201"/>
      <c r="E1991" s="51"/>
      <c r="G1991" s="51"/>
    </row>
    <row r="1992" spans="1:7" x14ac:dyDescent="0.45">
      <c r="A1992" s="209"/>
      <c r="B1992" s="209"/>
      <c r="C1992" s="209"/>
      <c r="D1992" s="201"/>
      <c r="E1992" s="51"/>
      <c r="G1992" s="51"/>
    </row>
    <row r="1993" spans="1:7" x14ac:dyDescent="0.45">
      <c r="A1993" s="209"/>
      <c r="B1993" s="209"/>
      <c r="C1993" s="209"/>
      <c r="D1993" s="201"/>
      <c r="E1993" s="51"/>
      <c r="G1993" s="51"/>
    </row>
    <row r="1994" spans="1:7" x14ac:dyDescent="0.45">
      <c r="A1994" s="209"/>
      <c r="B1994" s="209"/>
      <c r="C1994" s="209"/>
      <c r="D1994" s="201"/>
      <c r="E1994" s="51"/>
      <c r="G1994" s="51"/>
    </row>
    <row r="1995" spans="1:7" x14ac:dyDescent="0.45">
      <c r="A1995" s="209"/>
      <c r="B1995" s="209"/>
      <c r="C1995" s="209"/>
      <c r="D1995" s="201"/>
      <c r="E1995" s="51"/>
      <c r="G1995" s="51"/>
    </row>
    <row r="1996" spans="1:7" x14ac:dyDescent="0.45">
      <c r="A1996" s="209"/>
      <c r="B1996" s="209"/>
      <c r="C1996" s="209"/>
      <c r="D1996" s="201"/>
      <c r="E1996" s="51"/>
      <c r="G1996" s="51"/>
    </row>
    <row r="1997" spans="1:7" x14ac:dyDescent="0.45">
      <c r="A1997" s="209"/>
      <c r="B1997" s="209"/>
      <c r="C1997" s="209"/>
      <c r="D1997" s="201"/>
      <c r="E1997" s="51"/>
      <c r="G1997" s="51"/>
    </row>
    <row r="1998" spans="1:7" x14ac:dyDescent="0.45">
      <c r="A1998" s="209"/>
      <c r="B1998" s="209"/>
      <c r="C1998" s="209"/>
      <c r="D1998" s="201"/>
      <c r="E1998" s="51"/>
      <c r="G1998" s="51"/>
    </row>
    <row r="1999" spans="1:7" x14ac:dyDescent="0.45">
      <c r="A1999" s="209"/>
      <c r="B1999" s="209"/>
      <c r="C1999" s="209"/>
      <c r="D1999" s="201"/>
      <c r="E1999" s="51"/>
      <c r="G1999" s="51"/>
    </row>
    <row r="2000" spans="1:7" x14ac:dyDescent="0.45">
      <c r="A2000" s="209"/>
      <c r="B2000" s="209"/>
      <c r="C2000" s="209"/>
      <c r="D2000" s="201"/>
      <c r="E2000" s="51"/>
      <c r="G2000" s="51"/>
    </row>
    <row r="2001" spans="1:7" x14ac:dyDescent="0.45">
      <c r="A2001" s="209"/>
      <c r="B2001" s="209"/>
      <c r="C2001" s="209"/>
      <c r="D2001" s="201"/>
      <c r="E2001" s="51"/>
      <c r="G2001" s="51"/>
    </row>
    <row r="2002" spans="1:7" x14ac:dyDescent="0.45">
      <c r="A2002" s="209"/>
      <c r="B2002" s="209"/>
      <c r="C2002" s="209"/>
      <c r="D2002" s="201"/>
      <c r="E2002" s="51"/>
      <c r="G2002" s="51"/>
    </row>
    <row r="2003" spans="1:7" x14ac:dyDescent="0.45">
      <c r="A2003" s="209"/>
      <c r="B2003" s="209"/>
      <c r="C2003" s="209"/>
      <c r="D2003" s="201"/>
      <c r="E2003" s="51"/>
      <c r="G2003" s="51"/>
    </row>
    <row r="2004" spans="1:7" x14ac:dyDescent="0.45">
      <c r="A2004" s="209"/>
      <c r="B2004" s="209"/>
      <c r="C2004" s="209"/>
      <c r="D2004" s="201"/>
      <c r="E2004" s="51"/>
      <c r="G2004" s="51"/>
    </row>
    <row r="2005" spans="1:7" x14ac:dyDescent="0.45">
      <c r="A2005" s="209"/>
      <c r="B2005" s="209"/>
      <c r="C2005" s="209"/>
      <c r="D2005" s="201"/>
      <c r="E2005" s="51"/>
      <c r="G2005" s="51"/>
    </row>
    <row r="2006" spans="1:7" x14ac:dyDescent="0.45">
      <c r="A2006" s="209"/>
      <c r="B2006" s="209"/>
      <c r="C2006" s="209"/>
      <c r="D2006" s="201"/>
      <c r="E2006" s="51"/>
      <c r="G2006" s="51"/>
    </row>
    <row r="2007" spans="1:7" x14ac:dyDescent="0.45">
      <c r="A2007" s="209"/>
      <c r="B2007" s="209"/>
      <c r="C2007" s="209"/>
      <c r="D2007" s="201"/>
      <c r="E2007" s="51"/>
      <c r="G2007" s="51"/>
    </row>
    <row r="2008" spans="1:7" x14ac:dyDescent="0.45">
      <c r="A2008" s="209"/>
      <c r="B2008" s="209"/>
      <c r="C2008" s="209"/>
      <c r="D2008" s="201"/>
      <c r="E2008" s="51"/>
      <c r="G2008" s="51"/>
    </row>
    <row r="2009" spans="1:7" x14ac:dyDescent="0.45">
      <c r="A2009" s="209"/>
      <c r="B2009" s="209"/>
      <c r="C2009" s="209"/>
      <c r="D2009" s="201"/>
      <c r="E2009" s="51"/>
      <c r="G2009" s="51"/>
    </row>
    <row r="2010" spans="1:7" x14ac:dyDescent="0.45">
      <c r="A2010" s="209"/>
      <c r="B2010" s="209"/>
      <c r="C2010" s="209"/>
      <c r="D2010" s="201"/>
      <c r="E2010" s="51"/>
      <c r="G2010" s="51"/>
    </row>
    <row r="2011" spans="1:7" x14ac:dyDescent="0.45">
      <c r="A2011" s="209"/>
      <c r="B2011" s="209"/>
      <c r="C2011" s="209"/>
      <c r="D2011" s="201"/>
      <c r="E2011" s="51"/>
      <c r="G2011" s="51"/>
    </row>
    <row r="2012" spans="1:7" x14ac:dyDescent="0.45">
      <c r="A2012" s="209"/>
      <c r="B2012" s="209"/>
      <c r="C2012" s="209"/>
      <c r="D2012" s="201"/>
      <c r="E2012" s="51"/>
      <c r="G2012" s="51"/>
    </row>
    <row r="2013" spans="1:7" x14ac:dyDescent="0.45">
      <c r="A2013" s="209"/>
      <c r="B2013" s="209"/>
      <c r="C2013" s="209"/>
      <c r="D2013" s="201"/>
      <c r="E2013" s="51"/>
      <c r="G2013" s="51"/>
    </row>
    <row r="2014" spans="1:7" x14ac:dyDescent="0.45">
      <c r="A2014" s="209"/>
      <c r="B2014" s="209"/>
      <c r="C2014" s="209"/>
      <c r="D2014" s="201"/>
      <c r="E2014" s="51"/>
      <c r="G2014" s="51"/>
    </row>
    <row r="2015" spans="1:7" x14ac:dyDescent="0.45">
      <c r="A2015" s="209"/>
      <c r="B2015" s="209"/>
      <c r="C2015" s="209"/>
      <c r="D2015" s="201"/>
      <c r="E2015" s="51"/>
      <c r="G2015" s="51"/>
    </row>
    <row r="2016" spans="1:7" x14ac:dyDescent="0.45">
      <c r="A2016" s="209"/>
      <c r="B2016" s="209"/>
      <c r="C2016" s="209"/>
      <c r="D2016" s="201"/>
      <c r="E2016" s="51"/>
      <c r="G2016" s="51"/>
    </row>
    <row r="2017" spans="1:7" x14ac:dyDescent="0.45">
      <c r="A2017" s="209"/>
      <c r="B2017" s="209"/>
      <c r="C2017" s="209"/>
      <c r="D2017" s="201"/>
      <c r="E2017" s="51"/>
      <c r="G2017" s="51"/>
    </row>
    <row r="2018" spans="1:7" x14ac:dyDescent="0.45">
      <c r="A2018" s="209"/>
      <c r="B2018" s="209"/>
      <c r="C2018" s="209"/>
      <c r="D2018" s="201"/>
      <c r="E2018" s="51"/>
      <c r="G2018" s="51"/>
    </row>
    <row r="2019" spans="1:7" x14ac:dyDescent="0.45">
      <c r="A2019" s="209"/>
      <c r="B2019" s="209"/>
      <c r="C2019" s="209"/>
      <c r="D2019" s="201"/>
      <c r="E2019" s="51"/>
      <c r="G2019" s="51"/>
    </row>
    <row r="2020" spans="1:7" x14ac:dyDescent="0.45">
      <c r="A2020" s="209"/>
      <c r="B2020" s="209"/>
      <c r="C2020" s="209"/>
      <c r="D2020" s="201"/>
      <c r="E2020" s="51"/>
      <c r="G2020" s="51"/>
    </row>
    <row r="2021" spans="1:7" x14ac:dyDescent="0.45">
      <c r="A2021" s="209"/>
      <c r="B2021" s="209"/>
      <c r="C2021" s="209"/>
      <c r="D2021" s="201"/>
      <c r="E2021" s="51"/>
      <c r="G2021" s="51"/>
    </row>
    <row r="2022" spans="1:7" x14ac:dyDescent="0.45">
      <c r="A2022" s="209"/>
      <c r="B2022" s="209"/>
      <c r="C2022" s="209"/>
      <c r="D2022" s="201"/>
      <c r="E2022" s="51"/>
      <c r="G2022" s="51"/>
    </row>
    <row r="2023" spans="1:7" x14ac:dyDescent="0.45">
      <c r="A2023" s="209"/>
      <c r="B2023" s="209"/>
      <c r="C2023" s="209"/>
      <c r="D2023" s="201"/>
      <c r="E2023" s="51"/>
      <c r="G2023" s="51"/>
    </row>
    <row r="2024" spans="1:7" x14ac:dyDescent="0.45">
      <c r="A2024" s="209"/>
      <c r="B2024" s="209"/>
      <c r="C2024" s="209"/>
      <c r="D2024" s="201"/>
      <c r="E2024" s="51"/>
      <c r="G2024" s="51"/>
    </row>
    <row r="2025" spans="1:7" x14ac:dyDescent="0.45">
      <c r="A2025" s="209"/>
      <c r="B2025" s="209"/>
      <c r="C2025" s="209"/>
      <c r="D2025" s="201"/>
      <c r="E2025" s="51"/>
      <c r="G2025" s="51"/>
    </row>
    <row r="2026" spans="1:7" x14ac:dyDescent="0.45">
      <c r="A2026" s="209"/>
      <c r="B2026" s="209"/>
      <c r="C2026" s="209"/>
      <c r="D2026" s="201"/>
      <c r="E2026" s="51"/>
      <c r="G2026" s="51"/>
    </row>
    <row r="2027" spans="1:7" x14ac:dyDescent="0.45">
      <c r="A2027" s="209"/>
      <c r="B2027" s="209"/>
      <c r="C2027" s="209"/>
      <c r="D2027" s="201"/>
      <c r="E2027" s="51"/>
      <c r="G2027" s="51"/>
    </row>
    <row r="2028" spans="1:7" x14ac:dyDescent="0.45">
      <c r="A2028" s="209"/>
      <c r="B2028" s="209"/>
      <c r="C2028" s="209"/>
      <c r="D2028" s="201"/>
      <c r="E2028" s="51"/>
      <c r="G2028" s="51"/>
    </row>
    <row r="2029" spans="1:7" x14ac:dyDescent="0.45">
      <c r="A2029" s="209"/>
      <c r="B2029" s="209"/>
      <c r="C2029" s="209"/>
      <c r="D2029" s="201"/>
      <c r="E2029" s="51"/>
      <c r="G2029" s="51"/>
    </row>
    <row r="2030" spans="1:7" x14ac:dyDescent="0.45">
      <c r="A2030" s="209"/>
      <c r="B2030" s="209"/>
      <c r="C2030" s="209"/>
      <c r="D2030" s="201"/>
      <c r="E2030" s="51"/>
      <c r="G2030" s="51"/>
    </row>
    <row r="2031" spans="1:7" x14ac:dyDescent="0.45">
      <c r="A2031" s="209"/>
      <c r="B2031" s="209"/>
      <c r="C2031" s="209"/>
      <c r="D2031" s="201"/>
      <c r="E2031" s="51"/>
      <c r="G2031" s="51"/>
    </row>
    <row r="2032" spans="1:7" x14ac:dyDescent="0.45">
      <c r="A2032" s="209"/>
      <c r="B2032" s="209"/>
      <c r="C2032" s="209"/>
      <c r="D2032" s="201"/>
      <c r="E2032" s="51"/>
      <c r="G2032" s="51"/>
    </row>
    <row r="2033" spans="1:7" x14ac:dyDescent="0.45">
      <c r="A2033" s="209"/>
      <c r="B2033" s="209"/>
      <c r="C2033" s="209"/>
      <c r="D2033" s="201"/>
      <c r="E2033" s="51"/>
      <c r="G2033" s="51"/>
    </row>
    <row r="2034" spans="1:7" x14ac:dyDescent="0.45">
      <c r="A2034" s="209"/>
      <c r="B2034" s="209"/>
      <c r="C2034" s="209"/>
      <c r="D2034" s="201"/>
      <c r="E2034" s="51"/>
      <c r="G2034" s="51"/>
    </row>
    <row r="2035" spans="1:7" x14ac:dyDescent="0.45">
      <c r="A2035" s="209"/>
      <c r="B2035" s="209"/>
      <c r="C2035" s="209"/>
      <c r="D2035" s="201"/>
      <c r="E2035" s="51"/>
      <c r="G2035" s="51"/>
    </row>
    <row r="2036" spans="1:7" x14ac:dyDescent="0.45">
      <c r="A2036" s="209"/>
      <c r="B2036" s="209"/>
      <c r="C2036" s="209"/>
      <c r="D2036" s="201"/>
      <c r="E2036" s="51"/>
      <c r="G2036" s="51"/>
    </row>
    <row r="2037" spans="1:7" x14ac:dyDescent="0.45">
      <c r="A2037" s="209"/>
      <c r="B2037" s="209"/>
      <c r="C2037" s="209"/>
      <c r="D2037" s="201"/>
      <c r="E2037" s="51"/>
      <c r="G2037" s="51"/>
    </row>
    <row r="2038" spans="1:7" x14ac:dyDescent="0.45">
      <c r="A2038" s="209"/>
      <c r="B2038" s="209"/>
      <c r="C2038" s="209"/>
      <c r="D2038" s="201"/>
      <c r="E2038" s="51"/>
      <c r="G2038" s="51"/>
    </row>
    <row r="2039" spans="1:7" x14ac:dyDescent="0.45">
      <c r="A2039" s="209"/>
      <c r="B2039" s="209"/>
      <c r="C2039" s="209"/>
      <c r="D2039" s="201"/>
      <c r="E2039" s="51"/>
      <c r="G2039" s="51"/>
    </row>
    <row r="2040" spans="1:7" x14ac:dyDescent="0.45">
      <c r="A2040" s="209"/>
      <c r="B2040" s="209"/>
      <c r="C2040" s="209"/>
      <c r="D2040" s="201"/>
      <c r="E2040" s="51"/>
      <c r="G2040" s="51"/>
    </row>
    <row r="2041" spans="1:7" x14ac:dyDescent="0.45">
      <c r="A2041" s="209"/>
      <c r="B2041" s="209"/>
      <c r="C2041" s="209"/>
      <c r="D2041" s="201"/>
      <c r="E2041" s="51"/>
      <c r="G2041" s="51"/>
    </row>
    <row r="2042" spans="1:7" x14ac:dyDescent="0.45">
      <c r="A2042" s="209"/>
      <c r="B2042" s="209"/>
      <c r="C2042" s="209"/>
      <c r="D2042" s="201"/>
      <c r="E2042" s="51"/>
      <c r="G2042" s="51"/>
    </row>
    <row r="2043" spans="1:7" x14ac:dyDescent="0.45">
      <c r="A2043" s="209"/>
      <c r="B2043" s="209"/>
      <c r="C2043" s="209"/>
      <c r="D2043" s="201"/>
      <c r="E2043" s="51"/>
      <c r="G2043" s="51"/>
    </row>
    <row r="2044" spans="1:7" x14ac:dyDescent="0.45">
      <c r="A2044" s="209"/>
      <c r="B2044" s="209"/>
      <c r="C2044" s="209"/>
      <c r="D2044" s="201"/>
      <c r="E2044" s="51"/>
      <c r="G2044" s="51"/>
    </row>
    <row r="2045" spans="1:7" x14ac:dyDescent="0.45">
      <c r="A2045" s="209"/>
      <c r="B2045" s="209"/>
      <c r="C2045" s="209"/>
      <c r="D2045" s="201"/>
      <c r="E2045" s="51"/>
      <c r="G2045" s="51"/>
    </row>
    <row r="2046" spans="1:7" x14ac:dyDescent="0.45">
      <c r="A2046" s="209"/>
      <c r="B2046" s="209"/>
      <c r="C2046" s="209"/>
      <c r="D2046" s="201"/>
      <c r="E2046" s="51"/>
      <c r="G2046" s="51"/>
    </row>
    <row r="2047" spans="1:7" x14ac:dyDescent="0.45">
      <c r="A2047" s="209"/>
      <c r="B2047" s="209"/>
      <c r="C2047" s="209"/>
      <c r="D2047" s="201"/>
      <c r="E2047" s="51"/>
      <c r="G2047" s="51"/>
    </row>
    <row r="2048" spans="1:7" x14ac:dyDescent="0.45">
      <c r="A2048" s="209"/>
      <c r="B2048" s="209"/>
      <c r="C2048" s="209"/>
      <c r="D2048" s="201"/>
      <c r="E2048" s="51"/>
      <c r="G2048" s="51"/>
    </row>
    <row r="2049" spans="1:7" x14ac:dyDescent="0.45">
      <c r="A2049" s="209"/>
      <c r="B2049" s="209"/>
      <c r="C2049" s="209"/>
      <c r="D2049" s="201"/>
      <c r="E2049" s="51"/>
      <c r="G2049" s="51"/>
    </row>
    <row r="2050" spans="1:7" x14ac:dyDescent="0.45">
      <c r="A2050" s="209"/>
      <c r="B2050" s="209"/>
      <c r="C2050" s="209"/>
      <c r="D2050" s="201"/>
      <c r="E2050" s="51"/>
      <c r="G2050" s="51"/>
    </row>
    <row r="2051" spans="1:7" x14ac:dyDescent="0.45">
      <c r="A2051" s="209"/>
      <c r="B2051" s="209"/>
      <c r="C2051" s="209"/>
      <c r="D2051" s="201"/>
      <c r="E2051" s="51"/>
      <c r="G2051" s="51"/>
    </row>
    <row r="2052" spans="1:7" x14ac:dyDescent="0.45">
      <c r="A2052" s="209"/>
      <c r="B2052" s="209"/>
      <c r="C2052" s="209"/>
      <c r="D2052" s="201"/>
      <c r="E2052" s="51"/>
      <c r="G2052" s="51"/>
    </row>
    <row r="2053" spans="1:7" x14ac:dyDescent="0.45">
      <c r="A2053" s="209"/>
      <c r="B2053" s="209"/>
      <c r="C2053" s="209"/>
      <c r="D2053" s="201"/>
      <c r="E2053" s="51"/>
      <c r="G2053" s="51"/>
    </row>
    <row r="2054" spans="1:7" x14ac:dyDescent="0.45">
      <c r="A2054" s="209"/>
      <c r="B2054" s="209"/>
      <c r="C2054" s="209"/>
      <c r="D2054" s="201"/>
      <c r="E2054" s="51"/>
      <c r="G2054" s="51"/>
    </row>
    <row r="2055" spans="1:7" x14ac:dyDescent="0.45">
      <c r="A2055" s="209"/>
      <c r="B2055" s="209"/>
      <c r="C2055" s="209"/>
      <c r="D2055" s="201"/>
      <c r="E2055" s="51"/>
      <c r="G2055" s="51"/>
    </row>
    <row r="2056" spans="1:7" x14ac:dyDescent="0.45">
      <c r="A2056" s="209"/>
      <c r="B2056" s="209"/>
      <c r="C2056" s="209"/>
      <c r="D2056" s="201"/>
      <c r="E2056" s="51"/>
      <c r="G2056" s="51"/>
    </row>
    <row r="2057" spans="1:7" x14ac:dyDescent="0.45">
      <c r="A2057" s="209"/>
      <c r="B2057" s="209"/>
      <c r="C2057" s="209"/>
      <c r="D2057" s="201"/>
      <c r="E2057" s="51"/>
      <c r="G2057" s="51"/>
    </row>
    <row r="2058" spans="1:7" x14ac:dyDescent="0.45">
      <c r="A2058" s="209"/>
      <c r="B2058" s="209"/>
      <c r="C2058" s="209"/>
      <c r="D2058" s="201"/>
      <c r="E2058" s="51"/>
      <c r="G2058" s="51"/>
    </row>
    <row r="2059" spans="1:7" x14ac:dyDescent="0.45">
      <c r="A2059" s="209"/>
      <c r="B2059" s="209"/>
      <c r="C2059" s="209"/>
      <c r="D2059" s="201"/>
      <c r="E2059" s="51"/>
      <c r="G2059" s="51"/>
    </row>
    <row r="2060" spans="1:7" x14ac:dyDescent="0.45">
      <c r="A2060" s="209"/>
      <c r="B2060" s="209"/>
      <c r="C2060" s="209"/>
      <c r="D2060" s="201"/>
      <c r="E2060" s="51"/>
      <c r="G2060" s="51"/>
    </row>
    <row r="2061" spans="1:7" x14ac:dyDescent="0.45">
      <c r="A2061" s="209"/>
      <c r="B2061" s="209"/>
      <c r="C2061" s="209"/>
      <c r="D2061" s="201"/>
      <c r="E2061" s="51"/>
      <c r="G2061" s="51"/>
    </row>
    <row r="2062" spans="1:7" x14ac:dyDescent="0.45">
      <c r="A2062" s="209"/>
      <c r="B2062" s="209"/>
      <c r="C2062" s="209"/>
      <c r="D2062" s="201"/>
      <c r="E2062" s="51"/>
      <c r="G2062" s="51"/>
    </row>
    <row r="2063" spans="1:7" x14ac:dyDescent="0.45">
      <c r="A2063" s="209"/>
      <c r="B2063" s="209"/>
      <c r="C2063" s="209"/>
      <c r="D2063" s="201"/>
      <c r="E2063" s="51"/>
      <c r="G2063" s="51"/>
    </row>
    <row r="2064" spans="1:7" x14ac:dyDescent="0.45">
      <c r="A2064" s="209"/>
      <c r="B2064" s="209"/>
      <c r="C2064" s="209"/>
      <c r="D2064" s="201"/>
      <c r="E2064" s="51"/>
      <c r="G2064" s="51"/>
    </row>
    <row r="2065" spans="1:7" x14ac:dyDescent="0.45">
      <c r="A2065" s="209"/>
      <c r="B2065" s="209"/>
      <c r="C2065" s="209"/>
      <c r="D2065" s="201"/>
      <c r="E2065" s="51"/>
      <c r="G2065" s="51"/>
    </row>
    <row r="2066" spans="1:7" x14ac:dyDescent="0.45">
      <c r="A2066" s="209"/>
      <c r="B2066" s="209"/>
      <c r="C2066" s="209"/>
      <c r="D2066" s="201"/>
      <c r="E2066" s="51"/>
      <c r="G2066" s="51"/>
    </row>
    <row r="2067" spans="1:7" x14ac:dyDescent="0.45">
      <c r="A2067" s="209"/>
      <c r="B2067" s="209"/>
      <c r="C2067" s="209"/>
      <c r="D2067" s="201"/>
      <c r="E2067" s="51"/>
      <c r="G2067" s="51"/>
    </row>
    <row r="2068" spans="1:7" x14ac:dyDescent="0.45">
      <c r="A2068" s="209"/>
      <c r="B2068" s="209"/>
      <c r="C2068" s="209"/>
      <c r="D2068" s="201"/>
      <c r="E2068" s="51"/>
      <c r="G2068" s="51"/>
    </row>
    <row r="2069" spans="1:7" x14ac:dyDescent="0.45">
      <c r="A2069" s="209"/>
      <c r="B2069" s="209"/>
      <c r="C2069" s="209"/>
      <c r="D2069" s="201"/>
      <c r="E2069" s="51"/>
      <c r="G2069" s="51"/>
    </row>
    <row r="2070" spans="1:7" x14ac:dyDescent="0.45">
      <c r="A2070" s="209"/>
      <c r="B2070" s="209"/>
      <c r="C2070" s="209"/>
      <c r="D2070" s="201"/>
      <c r="E2070" s="51"/>
      <c r="G2070" s="51"/>
    </row>
    <row r="2071" spans="1:7" x14ac:dyDescent="0.45">
      <c r="A2071" s="209"/>
      <c r="B2071" s="209"/>
      <c r="C2071" s="209"/>
      <c r="D2071" s="201"/>
      <c r="E2071" s="51"/>
      <c r="G2071" s="51"/>
    </row>
    <row r="2072" spans="1:7" x14ac:dyDescent="0.45">
      <c r="A2072" s="209"/>
      <c r="B2072" s="209"/>
      <c r="C2072" s="209"/>
      <c r="D2072" s="201"/>
      <c r="E2072" s="51"/>
      <c r="G2072" s="51"/>
    </row>
    <row r="2073" spans="1:7" x14ac:dyDescent="0.45">
      <c r="A2073" s="209"/>
      <c r="B2073" s="209"/>
      <c r="C2073" s="209"/>
      <c r="D2073" s="201"/>
      <c r="E2073" s="51"/>
      <c r="G2073" s="51"/>
    </row>
    <row r="2074" spans="1:7" x14ac:dyDescent="0.45">
      <c r="A2074" s="209"/>
      <c r="B2074" s="209"/>
      <c r="C2074" s="209"/>
      <c r="D2074" s="201"/>
      <c r="E2074" s="51"/>
      <c r="G2074" s="51"/>
    </row>
    <row r="2075" spans="1:7" x14ac:dyDescent="0.45">
      <c r="A2075" s="209"/>
      <c r="B2075" s="209"/>
      <c r="C2075" s="209"/>
      <c r="D2075" s="201"/>
      <c r="E2075" s="51"/>
      <c r="G2075" s="51"/>
    </row>
    <row r="2076" spans="1:7" x14ac:dyDescent="0.45">
      <c r="A2076" s="209"/>
      <c r="B2076" s="209"/>
      <c r="C2076" s="209"/>
      <c r="D2076" s="201"/>
      <c r="E2076" s="51"/>
      <c r="G2076" s="51"/>
    </row>
    <row r="2077" spans="1:7" x14ac:dyDescent="0.45">
      <c r="A2077" s="209"/>
      <c r="B2077" s="209"/>
      <c r="C2077" s="209"/>
      <c r="D2077" s="201"/>
      <c r="E2077" s="51"/>
      <c r="G2077" s="51"/>
    </row>
    <row r="2078" spans="1:7" x14ac:dyDescent="0.45">
      <c r="A2078" s="209"/>
      <c r="B2078" s="209"/>
      <c r="C2078" s="209"/>
      <c r="D2078" s="201"/>
      <c r="E2078" s="51"/>
      <c r="G2078" s="51"/>
    </row>
    <row r="2079" spans="1:7" x14ac:dyDescent="0.45">
      <c r="A2079" s="209"/>
      <c r="B2079" s="209"/>
      <c r="C2079" s="209"/>
      <c r="D2079" s="201"/>
      <c r="E2079" s="51"/>
      <c r="G2079" s="51"/>
    </row>
    <row r="2080" spans="1:7" x14ac:dyDescent="0.45">
      <c r="A2080" s="209"/>
      <c r="B2080" s="209"/>
      <c r="C2080" s="209"/>
      <c r="D2080" s="201"/>
      <c r="E2080" s="51"/>
      <c r="G2080" s="51"/>
    </row>
    <row r="2081" spans="1:7" x14ac:dyDescent="0.45">
      <c r="A2081" s="209"/>
      <c r="B2081" s="209"/>
      <c r="C2081" s="209"/>
      <c r="D2081" s="201"/>
      <c r="E2081" s="51"/>
      <c r="G2081" s="51"/>
    </row>
    <row r="2082" spans="1:7" x14ac:dyDescent="0.45">
      <c r="A2082" s="209"/>
      <c r="B2082" s="209"/>
      <c r="C2082" s="209"/>
      <c r="D2082" s="201"/>
      <c r="E2082" s="51"/>
      <c r="G2082" s="51"/>
    </row>
    <row r="2083" spans="1:7" x14ac:dyDescent="0.45">
      <c r="A2083" s="209"/>
      <c r="B2083" s="209"/>
      <c r="C2083" s="209"/>
      <c r="D2083" s="201"/>
      <c r="E2083" s="51"/>
      <c r="G2083" s="51"/>
    </row>
    <row r="2084" spans="1:7" x14ac:dyDescent="0.45">
      <c r="A2084" s="209"/>
      <c r="B2084" s="209"/>
      <c r="C2084" s="209"/>
      <c r="D2084" s="201"/>
      <c r="E2084" s="51"/>
      <c r="G2084" s="51"/>
    </row>
    <row r="2085" spans="1:7" x14ac:dyDescent="0.45">
      <c r="A2085" s="209"/>
      <c r="B2085" s="209"/>
      <c r="C2085" s="209"/>
      <c r="D2085" s="201"/>
      <c r="E2085" s="51"/>
      <c r="G2085" s="51"/>
    </row>
    <row r="2086" spans="1:7" x14ac:dyDescent="0.45">
      <c r="A2086" s="209"/>
      <c r="B2086" s="209"/>
      <c r="C2086" s="209"/>
      <c r="D2086" s="201"/>
      <c r="E2086" s="51"/>
      <c r="G2086" s="51"/>
    </row>
    <row r="2087" spans="1:7" x14ac:dyDescent="0.45">
      <c r="A2087" s="209"/>
      <c r="B2087" s="209"/>
      <c r="C2087" s="209"/>
      <c r="D2087" s="201"/>
      <c r="E2087" s="51"/>
      <c r="G2087" s="51"/>
    </row>
    <row r="2088" spans="1:7" x14ac:dyDescent="0.45">
      <c r="A2088" s="209"/>
      <c r="B2088" s="209"/>
      <c r="C2088" s="209"/>
      <c r="D2088" s="201"/>
      <c r="E2088" s="51"/>
      <c r="G2088" s="51"/>
    </row>
    <row r="2089" spans="1:7" x14ac:dyDescent="0.45">
      <c r="A2089" s="209"/>
      <c r="B2089" s="209"/>
      <c r="C2089" s="209"/>
      <c r="D2089" s="201"/>
      <c r="E2089" s="51"/>
      <c r="G2089" s="51"/>
    </row>
    <row r="2090" spans="1:7" x14ac:dyDescent="0.45">
      <c r="A2090" s="209"/>
      <c r="B2090" s="209"/>
      <c r="C2090" s="209"/>
      <c r="D2090" s="201"/>
      <c r="E2090" s="51"/>
      <c r="G2090" s="51"/>
    </row>
    <row r="2091" spans="1:7" x14ac:dyDescent="0.45">
      <c r="A2091" s="209"/>
      <c r="B2091" s="209"/>
      <c r="C2091" s="209"/>
      <c r="D2091" s="201"/>
      <c r="E2091" s="51"/>
      <c r="G2091" s="51"/>
    </row>
    <row r="2092" spans="1:7" x14ac:dyDescent="0.45">
      <c r="A2092" s="209"/>
      <c r="B2092" s="209"/>
      <c r="C2092" s="209"/>
      <c r="D2092" s="201"/>
      <c r="E2092" s="51"/>
      <c r="G2092" s="51"/>
    </row>
    <row r="2093" spans="1:7" x14ac:dyDescent="0.45">
      <c r="A2093" s="209"/>
      <c r="B2093" s="209"/>
      <c r="C2093" s="209"/>
      <c r="D2093" s="201"/>
      <c r="E2093" s="51"/>
      <c r="G2093" s="51"/>
    </row>
    <row r="2094" spans="1:7" x14ac:dyDescent="0.45">
      <c r="A2094" s="209"/>
      <c r="B2094" s="209"/>
      <c r="C2094" s="209"/>
      <c r="D2094" s="201"/>
      <c r="E2094" s="51"/>
      <c r="G2094" s="51"/>
    </row>
    <row r="2095" spans="1:7" x14ac:dyDescent="0.45">
      <c r="A2095" s="209"/>
      <c r="B2095" s="209"/>
      <c r="C2095" s="209"/>
      <c r="D2095" s="201"/>
      <c r="E2095" s="51"/>
      <c r="G2095" s="51"/>
    </row>
    <row r="2096" spans="1:7" x14ac:dyDescent="0.45">
      <c r="A2096" s="209"/>
      <c r="B2096" s="209"/>
      <c r="C2096" s="209"/>
      <c r="D2096" s="201"/>
      <c r="E2096" s="51"/>
      <c r="G2096" s="51"/>
    </row>
    <row r="2097" spans="1:7" x14ac:dyDescent="0.45">
      <c r="A2097" s="209"/>
      <c r="B2097" s="209"/>
      <c r="C2097" s="209"/>
      <c r="D2097" s="201"/>
      <c r="E2097" s="51"/>
      <c r="G2097" s="51"/>
    </row>
    <row r="2098" spans="1:7" x14ac:dyDescent="0.45">
      <c r="A2098" s="209"/>
      <c r="B2098" s="209"/>
      <c r="C2098" s="209"/>
      <c r="D2098" s="201"/>
      <c r="E2098" s="51"/>
      <c r="G2098" s="51"/>
    </row>
    <row r="2099" spans="1:7" x14ac:dyDescent="0.45">
      <c r="A2099" s="209"/>
      <c r="B2099" s="209"/>
      <c r="C2099" s="209"/>
      <c r="D2099" s="201"/>
      <c r="E2099" s="51"/>
      <c r="G2099" s="51"/>
    </row>
    <row r="2100" spans="1:7" x14ac:dyDescent="0.45">
      <c r="A2100" s="209"/>
      <c r="B2100" s="209"/>
      <c r="C2100" s="209"/>
      <c r="D2100" s="201"/>
      <c r="E2100" s="51"/>
      <c r="G2100" s="51"/>
    </row>
    <row r="2101" spans="1:7" x14ac:dyDescent="0.45">
      <c r="A2101" s="209"/>
      <c r="B2101" s="209"/>
      <c r="C2101" s="209"/>
      <c r="D2101" s="201"/>
      <c r="E2101" s="51"/>
      <c r="G2101" s="51"/>
    </row>
    <row r="2102" spans="1:7" x14ac:dyDescent="0.45">
      <c r="A2102" s="209"/>
      <c r="B2102" s="209"/>
      <c r="C2102" s="209"/>
      <c r="D2102" s="201"/>
      <c r="E2102" s="51"/>
      <c r="G2102" s="51"/>
    </row>
    <row r="2103" spans="1:7" x14ac:dyDescent="0.45">
      <c r="A2103" s="209"/>
      <c r="B2103" s="209"/>
      <c r="C2103" s="209"/>
      <c r="D2103" s="201"/>
      <c r="E2103" s="51"/>
      <c r="G2103" s="51"/>
    </row>
    <row r="2104" spans="1:7" x14ac:dyDescent="0.45">
      <c r="A2104" s="209"/>
      <c r="B2104" s="209"/>
      <c r="C2104" s="209"/>
      <c r="D2104" s="201"/>
      <c r="E2104" s="51"/>
      <c r="G2104" s="51"/>
    </row>
    <row r="2105" spans="1:7" x14ac:dyDescent="0.45">
      <c r="A2105" s="209"/>
      <c r="B2105" s="209"/>
      <c r="C2105" s="209"/>
      <c r="D2105" s="201"/>
      <c r="E2105" s="51"/>
      <c r="G2105" s="51"/>
    </row>
    <row r="2106" spans="1:7" x14ac:dyDescent="0.45">
      <c r="A2106" s="209"/>
      <c r="B2106" s="209"/>
      <c r="C2106" s="209"/>
      <c r="D2106" s="201"/>
      <c r="E2106" s="51"/>
      <c r="G2106" s="51"/>
    </row>
    <row r="2107" spans="1:7" x14ac:dyDescent="0.45">
      <c r="A2107" s="209"/>
      <c r="B2107" s="209"/>
      <c r="C2107" s="209"/>
      <c r="D2107" s="201"/>
      <c r="E2107" s="51"/>
      <c r="G2107" s="51"/>
    </row>
    <row r="2108" spans="1:7" x14ac:dyDescent="0.45">
      <c r="A2108" s="209"/>
      <c r="B2108" s="209"/>
      <c r="C2108" s="209"/>
      <c r="D2108" s="201"/>
      <c r="E2108" s="51"/>
      <c r="G2108" s="51"/>
    </row>
    <row r="2109" spans="1:7" x14ac:dyDescent="0.45">
      <c r="A2109" s="209"/>
      <c r="B2109" s="209"/>
      <c r="C2109" s="209"/>
      <c r="D2109" s="201"/>
      <c r="E2109" s="51"/>
      <c r="G2109" s="51"/>
    </row>
    <row r="2110" spans="1:7" x14ac:dyDescent="0.45">
      <c r="A2110" s="209"/>
      <c r="B2110" s="209"/>
      <c r="C2110" s="209"/>
      <c r="D2110" s="201"/>
      <c r="E2110" s="51"/>
      <c r="G2110" s="51"/>
    </row>
    <row r="2111" spans="1:7" x14ac:dyDescent="0.45">
      <c r="A2111" s="209"/>
      <c r="B2111" s="209"/>
      <c r="C2111" s="209"/>
      <c r="D2111" s="201"/>
      <c r="E2111" s="51"/>
      <c r="G2111" s="51"/>
    </row>
    <row r="2112" spans="1:7" x14ac:dyDescent="0.45">
      <c r="A2112" s="209"/>
      <c r="B2112" s="209"/>
      <c r="C2112" s="209"/>
      <c r="D2112" s="201"/>
      <c r="E2112" s="51"/>
      <c r="G2112" s="51"/>
    </row>
    <row r="2113" spans="1:7" x14ac:dyDescent="0.45">
      <c r="A2113" s="209"/>
      <c r="B2113" s="209"/>
      <c r="C2113" s="209"/>
      <c r="D2113" s="201"/>
      <c r="E2113" s="51"/>
      <c r="G2113" s="51"/>
    </row>
    <row r="2114" spans="1:7" x14ac:dyDescent="0.45">
      <c r="A2114" s="209"/>
      <c r="B2114" s="209"/>
      <c r="C2114" s="209"/>
      <c r="D2114" s="201"/>
      <c r="E2114" s="51"/>
      <c r="G2114" s="51"/>
    </row>
    <row r="2115" spans="1:7" x14ac:dyDescent="0.45">
      <c r="A2115" s="209"/>
      <c r="B2115" s="209"/>
      <c r="C2115" s="209"/>
      <c r="D2115" s="201"/>
      <c r="E2115" s="51"/>
      <c r="G2115" s="51"/>
    </row>
    <row r="2116" spans="1:7" x14ac:dyDescent="0.45">
      <c r="A2116" s="209"/>
      <c r="B2116" s="209"/>
      <c r="C2116" s="209"/>
      <c r="D2116" s="201"/>
      <c r="E2116" s="51"/>
      <c r="G2116" s="51"/>
    </row>
    <row r="2117" spans="1:7" x14ac:dyDescent="0.45">
      <c r="A2117" s="209"/>
      <c r="B2117" s="209"/>
      <c r="C2117" s="209"/>
      <c r="D2117" s="201"/>
      <c r="E2117" s="51"/>
      <c r="G2117" s="51"/>
    </row>
    <row r="2118" spans="1:7" x14ac:dyDescent="0.45">
      <c r="A2118" s="209"/>
      <c r="B2118" s="209"/>
      <c r="C2118" s="209"/>
      <c r="D2118" s="201"/>
      <c r="E2118" s="51"/>
      <c r="G2118" s="51"/>
    </row>
    <row r="2119" spans="1:7" x14ac:dyDescent="0.45">
      <c r="A2119" s="209"/>
      <c r="B2119" s="209"/>
      <c r="C2119" s="209"/>
      <c r="D2119" s="201"/>
      <c r="E2119" s="51"/>
      <c r="G2119" s="51"/>
    </row>
    <row r="2120" spans="1:7" x14ac:dyDescent="0.45">
      <c r="A2120" s="209"/>
      <c r="B2120" s="209"/>
      <c r="C2120" s="209"/>
      <c r="D2120" s="201"/>
      <c r="E2120" s="51"/>
      <c r="G2120" s="51"/>
    </row>
    <row r="2121" spans="1:7" x14ac:dyDescent="0.45">
      <c r="A2121" s="209"/>
      <c r="B2121" s="209"/>
      <c r="C2121" s="209"/>
      <c r="D2121" s="201"/>
      <c r="E2121" s="51"/>
      <c r="G2121" s="51"/>
    </row>
    <row r="2122" spans="1:7" x14ac:dyDescent="0.45">
      <c r="A2122" s="209"/>
      <c r="B2122" s="209"/>
      <c r="C2122" s="209"/>
      <c r="D2122" s="201"/>
      <c r="E2122" s="51"/>
      <c r="G2122" s="51"/>
    </row>
    <row r="2123" spans="1:7" x14ac:dyDescent="0.45">
      <c r="A2123" s="209"/>
      <c r="B2123" s="209"/>
      <c r="C2123" s="209"/>
      <c r="D2123" s="201"/>
      <c r="E2123" s="51"/>
      <c r="G2123" s="51"/>
    </row>
    <row r="2124" spans="1:7" x14ac:dyDescent="0.45">
      <c r="A2124" s="209"/>
      <c r="B2124" s="209"/>
      <c r="C2124" s="209"/>
      <c r="D2124" s="201"/>
      <c r="E2124" s="51"/>
      <c r="G2124" s="51"/>
    </row>
    <row r="2125" spans="1:7" x14ac:dyDescent="0.45">
      <c r="A2125" s="209"/>
      <c r="B2125" s="209"/>
      <c r="C2125" s="209"/>
      <c r="D2125" s="201"/>
      <c r="E2125" s="51"/>
      <c r="G2125" s="51"/>
    </row>
    <row r="2126" spans="1:7" x14ac:dyDescent="0.45">
      <c r="A2126" s="209"/>
      <c r="B2126" s="209"/>
      <c r="C2126" s="209"/>
      <c r="D2126" s="201"/>
      <c r="E2126" s="51"/>
      <c r="G2126" s="51"/>
    </row>
    <row r="2127" spans="1:7" x14ac:dyDescent="0.45">
      <c r="A2127" s="209"/>
      <c r="B2127" s="209"/>
      <c r="C2127" s="209"/>
      <c r="D2127" s="201"/>
      <c r="E2127" s="51"/>
      <c r="G2127" s="51"/>
    </row>
    <row r="2128" spans="1:7" x14ac:dyDescent="0.45">
      <c r="A2128" s="209"/>
      <c r="B2128" s="209"/>
      <c r="C2128" s="209"/>
      <c r="D2128" s="201"/>
      <c r="E2128" s="51"/>
      <c r="G2128" s="51"/>
    </row>
    <row r="2129" spans="1:7" x14ac:dyDescent="0.45">
      <c r="A2129" s="209"/>
      <c r="B2129" s="209"/>
      <c r="C2129" s="209"/>
      <c r="D2129" s="201"/>
      <c r="E2129" s="51"/>
      <c r="G2129" s="51"/>
    </row>
    <row r="2130" spans="1:7" x14ac:dyDescent="0.45">
      <c r="A2130" s="209"/>
      <c r="B2130" s="209"/>
      <c r="C2130" s="209"/>
      <c r="D2130" s="201"/>
      <c r="E2130" s="51"/>
      <c r="G2130" s="51"/>
    </row>
    <row r="2131" spans="1:7" x14ac:dyDescent="0.45">
      <c r="A2131" s="209"/>
      <c r="B2131" s="209"/>
      <c r="C2131" s="209"/>
      <c r="D2131" s="201"/>
      <c r="E2131" s="51"/>
      <c r="G2131" s="51"/>
    </row>
    <row r="2132" spans="1:7" x14ac:dyDescent="0.45">
      <c r="A2132" s="209"/>
      <c r="B2132" s="209"/>
      <c r="C2132" s="209"/>
      <c r="D2132" s="201"/>
      <c r="E2132" s="51"/>
      <c r="G2132" s="51"/>
    </row>
    <row r="2133" spans="1:7" x14ac:dyDescent="0.45">
      <c r="A2133" s="209"/>
      <c r="B2133" s="209"/>
      <c r="C2133" s="209"/>
      <c r="D2133" s="201"/>
      <c r="E2133" s="51"/>
      <c r="G2133" s="51"/>
    </row>
    <row r="2134" spans="1:7" x14ac:dyDescent="0.45">
      <c r="A2134" s="209"/>
      <c r="B2134" s="209"/>
      <c r="C2134" s="209"/>
      <c r="D2134" s="201"/>
      <c r="E2134" s="51"/>
      <c r="G2134" s="51"/>
    </row>
    <row r="2135" spans="1:7" x14ac:dyDescent="0.45">
      <c r="A2135" s="209"/>
      <c r="B2135" s="209"/>
      <c r="C2135" s="209"/>
      <c r="D2135" s="201"/>
      <c r="E2135" s="51"/>
      <c r="G2135" s="51"/>
    </row>
    <row r="2136" spans="1:7" x14ac:dyDescent="0.45">
      <c r="A2136" s="209"/>
      <c r="B2136" s="209"/>
      <c r="C2136" s="209"/>
      <c r="D2136" s="201"/>
      <c r="E2136" s="51"/>
      <c r="G2136" s="51"/>
    </row>
    <row r="2137" spans="1:7" x14ac:dyDescent="0.45">
      <c r="A2137" s="209"/>
      <c r="B2137" s="209"/>
      <c r="C2137" s="209"/>
      <c r="D2137" s="201"/>
      <c r="E2137" s="51"/>
      <c r="G2137" s="51"/>
    </row>
    <row r="2138" spans="1:7" x14ac:dyDescent="0.45">
      <c r="A2138" s="209"/>
      <c r="B2138" s="209"/>
      <c r="C2138" s="209"/>
      <c r="D2138" s="201"/>
      <c r="E2138" s="51"/>
      <c r="G2138" s="51"/>
    </row>
    <row r="2139" spans="1:7" x14ac:dyDescent="0.45">
      <c r="A2139" s="209"/>
      <c r="B2139" s="209"/>
      <c r="C2139" s="209"/>
      <c r="D2139" s="201"/>
      <c r="E2139" s="51"/>
      <c r="G2139" s="51"/>
    </row>
    <row r="2140" spans="1:7" x14ac:dyDescent="0.45">
      <c r="A2140" s="209"/>
      <c r="B2140" s="209"/>
      <c r="C2140" s="209"/>
      <c r="D2140" s="201"/>
      <c r="E2140" s="51"/>
      <c r="G2140" s="51"/>
    </row>
    <row r="2141" spans="1:7" x14ac:dyDescent="0.45">
      <c r="A2141" s="209"/>
      <c r="B2141" s="209"/>
      <c r="C2141" s="209"/>
      <c r="D2141" s="201"/>
      <c r="E2141" s="51"/>
      <c r="G2141" s="51"/>
    </row>
    <row r="2142" spans="1:7" x14ac:dyDescent="0.45">
      <c r="A2142" s="209"/>
      <c r="B2142" s="209"/>
      <c r="C2142" s="209"/>
      <c r="D2142" s="201"/>
      <c r="E2142" s="51"/>
      <c r="G2142" s="51"/>
    </row>
    <row r="2143" spans="1:7" x14ac:dyDescent="0.45">
      <c r="A2143" s="209"/>
      <c r="B2143" s="209"/>
      <c r="C2143" s="209"/>
      <c r="D2143" s="201"/>
      <c r="E2143" s="51"/>
      <c r="G2143" s="51"/>
    </row>
    <row r="2144" spans="1:7" x14ac:dyDescent="0.45">
      <c r="A2144" s="209"/>
      <c r="B2144" s="209"/>
      <c r="C2144" s="209"/>
      <c r="D2144" s="201"/>
      <c r="E2144" s="51"/>
      <c r="G2144" s="51"/>
    </row>
    <row r="2145" spans="1:7" x14ac:dyDescent="0.45">
      <c r="A2145" s="209"/>
      <c r="B2145" s="209"/>
      <c r="C2145" s="209"/>
      <c r="D2145" s="201"/>
      <c r="E2145" s="51"/>
      <c r="G2145" s="51"/>
    </row>
    <row r="2146" spans="1:7" x14ac:dyDescent="0.45">
      <c r="A2146" s="209"/>
      <c r="B2146" s="209"/>
      <c r="C2146" s="209"/>
      <c r="D2146" s="201"/>
      <c r="E2146" s="51"/>
      <c r="G2146" s="51"/>
    </row>
    <row r="2147" spans="1:7" x14ac:dyDescent="0.45">
      <c r="A2147" s="209"/>
      <c r="B2147" s="209"/>
      <c r="C2147" s="209"/>
      <c r="D2147" s="201"/>
      <c r="E2147" s="51"/>
      <c r="G2147" s="51"/>
    </row>
    <row r="2148" spans="1:7" x14ac:dyDescent="0.45">
      <c r="A2148" s="209"/>
      <c r="B2148" s="209"/>
      <c r="C2148" s="209"/>
      <c r="D2148" s="201"/>
      <c r="E2148" s="51"/>
      <c r="G2148" s="51"/>
    </row>
    <row r="2149" spans="1:7" x14ac:dyDescent="0.45">
      <c r="A2149" s="209"/>
      <c r="B2149" s="209"/>
      <c r="C2149" s="209"/>
      <c r="D2149" s="201"/>
      <c r="E2149" s="51"/>
      <c r="G2149" s="51"/>
    </row>
    <row r="2150" spans="1:7" x14ac:dyDescent="0.45">
      <c r="A2150" s="209"/>
      <c r="B2150" s="209"/>
      <c r="C2150" s="209"/>
      <c r="D2150" s="201"/>
      <c r="E2150" s="51"/>
      <c r="G2150" s="51"/>
    </row>
    <row r="2151" spans="1:7" x14ac:dyDescent="0.45">
      <c r="A2151" s="209"/>
      <c r="B2151" s="209"/>
      <c r="C2151" s="209"/>
      <c r="D2151" s="201"/>
      <c r="E2151" s="51"/>
      <c r="G2151" s="51"/>
    </row>
    <row r="2152" spans="1:7" x14ac:dyDescent="0.45">
      <c r="A2152" s="209"/>
      <c r="B2152" s="209"/>
      <c r="C2152" s="209"/>
      <c r="D2152" s="201"/>
      <c r="E2152" s="51"/>
      <c r="G2152" s="51"/>
    </row>
    <row r="2153" spans="1:7" x14ac:dyDescent="0.45">
      <c r="A2153" s="209"/>
      <c r="B2153" s="209"/>
      <c r="C2153" s="209"/>
      <c r="D2153" s="201"/>
      <c r="E2153" s="51"/>
      <c r="G2153" s="51"/>
    </row>
    <row r="2154" spans="1:7" x14ac:dyDescent="0.45">
      <c r="A2154" s="209"/>
      <c r="B2154" s="209"/>
      <c r="C2154" s="209"/>
      <c r="D2154" s="201"/>
      <c r="E2154" s="51"/>
      <c r="G2154" s="51"/>
    </row>
    <row r="2155" spans="1:7" x14ac:dyDescent="0.45">
      <c r="A2155" s="209"/>
      <c r="B2155" s="209"/>
      <c r="C2155" s="209"/>
      <c r="D2155" s="201"/>
      <c r="E2155" s="51"/>
      <c r="G2155" s="51"/>
    </row>
    <row r="2156" spans="1:7" x14ac:dyDescent="0.45">
      <c r="A2156" s="209"/>
      <c r="B2156" s="209"/>
      <c r="C2156" s="209"/>
      <c r="D2156" s="201"/>
      <c r="E2156" s="51"/>
      <c r="G2156" s="51"/>
    </row>
    <row r="2157" spans="1:7" x14ac:dyDescent="0.45">
      <c r="A2157" s="209"/>
      <c r="B2157" s="209"/>
      <c r="C2157" s="209"/>
      <c r="D2157" s="201"/>
      <c r="E2157" s="51"/>
      <c r="G2157" s="51"/>
    </row>
    <row r="2158" spans="1:7" x14ac:dyDescent="0.45">
      <c r="A2158" s="209"/>
      <c r="B2158" s="209"/>
      <c r="C2158" s="209"/>
      <c r="D2158" s="201"/>
      <c r="E2158" s="51"/>
      <c r="G2158" s="51"/>
    </row>
    <row r="2159" spans="1:7" x14ac:dyDescent="0.45">
      <c r="A2159" s="209"/>
      <c r="B2159" s="209"/>
      <c r="C2159" s="209"/>
      <c r="D2159" s="201"/>
      <c r="E2159" s="51"/>
      <c r="G2159" s="51"/>
    </row>
    <row r="2160" spans="1:7" x14ac:dyDescent="0.45">
      <c r="A2160" s="209"/>
      <c r="B2160" s="209"/>
      <c r="C2160" s="209"/>
      <c r="D2160" s="201"/>
      <c r="E2160" s="51"/>
      <c r="G2160" s="51"/>
    </row>
    <row r="2161" spans="1:7" x14ac:dyDescent="0.45">
      <c r="A2161" s="209"/>
      <c r="B2161" s="209"/>
      <c r="C2161" s="209"/>
      <c r="D2161" s="201"/>
      <c r="E2161" s="51"/>
      <c r="G2161" s="51"/>
    </row>
    <row r="2162" spans="1:7" x14ac:dyDescent="0.45">
      <c r="A2162" s="209"/>
      <c r="B2162" s="209"/>
      <c r="C2162" s="209"/>
      <c r="D2162" s="201"/>
      <c r="E2162" s="51"/>
      <c r="G2162" s="51"/>
    </row>
    <row r="2163" spans="1:7" x14ac:dyDescent="0.45">
      <c r="A2163" s="209"/>
      <c r="B2163" s="209"/>
      <c r="C2163" s="209"/>
      <c r="D2163" s="201"/>
      <c r="E2163" s="51"/>
      <c r="G2163" s="51"/>
    </row>
    <row r="2164" spans="1:7" x14ac:dyDescent="0.45">
      <c r="A2164" s="209"/>
      <c r="B2164" s="209"/>
      <c r="C2164" s="209"/>
      <c r="D2164" s="201"/>
      <c r="E2164" s="51"/>
      <c r="G2164" s="51"/>
    </row>
    <row r="2165" spans="1:7" x14ac:dyDescent="0.45">
      <c r="A2165" s="209"/>
      <c r="B2165" s="209"/>
      <c r="C2165" s="209"/>
      <c r="D2165" s="201"/>
      <c r="E2165" s="51"/>
      <c r="G2165" s="51"/>
    </row>
    <row r="2166" spans="1:7" x14ac:dyDescent="0.45">
      <c r="A2166" s="209"/>
      <c r="B2166" s="209"/>
      <c r="C2166" s="209"/>
      <c r="D2166" s="201"/>
      <c r="E2166" s="51"/>
      <c r="G2166" s="51"/>
    </row>
    <row r="2167" spans="1:7" x14ac:dyDescent="0.45">
      <c r="A2167" s="209"/>
      <c r="B2167" s="209"/>
      <c r="C2167" s="209"/>
      <c r="D2167" s="201"/>
      <c r="E2167" s="51"/>
      <c r="G2167" s="51"/>
    </row>
    <row r="2168" spans="1:7" x14ac:dyDescent="0.45">
      <c r="A2168" s="209"/>
      <c r="B2168" s="209"/>
      <c r="C2168" s="209"/>
      <c r="D2168" s="201"/>
      <c r="E2168" s="51"/>
      <c r="G2168" s="51"/>
    </row>
    <row r="2169" spans="1:7" x14ac:dyDescent="0.45">
      <c r="A2169" s="209"/>
      <c r="B2169" s="209"/>
      <c r="C2169" s="209"/>
      <c r="D2169" s="201"/>
      <c r="E2169" s="51"/>
      <c r="G2169" s="51"/>
    </row>
    <row r="2170" spans="1:7" x14ac:dyDescent="0.45">
      <c r="A2170" s="209"/>
      <c r="B2170" s="209"/>
      <c r="C2170" s="209"/>
      <c r="D2170" s="201"/>
      <c r="E2170" s="51"/>
      <c r="G2170" s="51"/>
    </row>
    <row r="2171" spans="1:7" x14ac:dyDescent="0.45">
      <c r="A2171" s="209"/>
      <c r="B2171" s="209"/>
      <c r="C2171" s="209"/>
      <c r="D2171" s="201"/>
      <c r="E2171" s="51"/>
      <c r="G2171" s="51"/>
    </row>
    <row r="2172" spans="1:7" x14ac:dyDescent="0.45">
      <c r="A2172" s="209"/>
      <c r="B2172" s="209"/>
      <c r="C2172" s="209"/>
      <c r="D2172" s="201"/>
      <c r="E2172" s="51"/>
      <c r="G2172" s="51"/>
    </row>
    <row r="2173" spans="1:7" x14ac:dyDescent="0.45">
      <c r="A2173" s="209"/>
      <c r="B2173" s="209"/>
      <c r="C2173" s="209"/>
      <c r="D2173" s="201"/>
      <c r="E2173" s="51"/>
      <c r="G2173" s="51"/>
    </row>
    <row r="2174" spans="1:7" x14ac:dyDescent="0.45">
      <c r="A2174" s="209"/>
      <c r="B2174" s="209"/>
      <c r="C2174" s="209"/>
      <c r="D2174" s="201"/>
      <c r="E2174" s="51"/>
      <c r="G2174" s="51"/>
    </row>
    <row r="2175" spans="1:7" x14ac:dyDescent="0.45">
      <c r="A2175" s="209"/>
      <c r="B2175" s="209"/>
      <c r="C2175" s="209"/>
      <c r="D2175" s="201"/>
      <c r="E2175" s="51"/>
      <c r="G2175" s="51"/>
    </row>
    <row r="2176" spans="1:7" x14ac:dyDescent="0.45">
      <c r="A2176" s="209"/>
      <c r="B2176" s="209"/>
      <c r="C2176" s="209"/>
      <c r="D2176" s="201"/>
      <c r="E2176" s="51"/>
      <c r="G2176" s="51"/>
    </row>
    <row r="2177" spans="1:7" x14ac:dyDescent="0.45">
      <c r="A2177" s="209"/>
      <c r="B2177" s="209"/>
      <c r="C2177" s="209"/>
      <c r="D2177" s="201"/>
      <c r="E2177" s="51"/>
      <c r="G2177" s="51"/>
    </row>
    <row r="2178" spans="1:7" x14ac:dyDescent="0.45">
      <c r="A2178" s="209"/>
      <c r="B2178" s="209"/>
      <c r="C2178" s="209"/>
      <c r="D2178" s="201"/>
      <c r="E2178" s="51"/>
      <c r="G2178" s="51"/>
    </row>
    <row r="2179" spans="1:7" x14ac:dyDescent="0.45">
      <c r="A2179" s="209"/>
      <c r="B2179" s="209"/>
      <c r="C2179" s="209"/>
      <c r="D2179" s="201"/>
      <c r="E2179" s="51"/>
      <c r="G2179" s="51"/>
    </row>
    <row r="2180" spans="1:7" x14ac:dyDescent="0.45">
      <c r="A2180" s="209"/>
      <c r="B2180" s="209"/>
      <c r="C2180" s="209"/>
      <c r="D2180" s="201"/>
      <c r="E2180" s="51"/>
      <c r="G2180" s="51"/>
    </row>
    <row r="2181" spans="1:7" x14ac:dyDescent="0.45">
      <c r="A2181" s="209"/>
      <c r="B2181" s="209"/>
      <c r="C2181" s="209"/>
      <c r="D2181" s="201"/>
      <c r="E2181" s="51"/>
      <c r="G2181" s="51"/>
    </row>
    <row r="2182" spans="1:7" x14ac:dyDescent="0.45">
      <c r="A2182" s="209"/>
      <c r="B2182" s="209"/>
      <c r="C2182" s="209"/>
      <c r="D2182" s="201"/>
      <c r="E2182" s="51"/>
      <c r="G2182" s="51"/>
    </row>
    <row r="2183" spans="1:7" x14ac:dyDescent="0.45">
      <c r="A2183" s="209"/>
      <c r="B2183" s="209"/>
      <c r="C2183" s="209"/>
      <c r="D2183" s="201"/>
      <c r="E2183" s="51"/>
      <c r="G2183" s="51"/>
    </row>
    <row r="2184" spans="1:7" x14ac:dyDescent="0.45">
      <c r="A2184" s="209"/>
      <c r="B2184" s="209"/>
      <c r="C2184" s="209"/>
      <c r="D2184" s="201"/>
      <c r="E2184" s="51"/>
      <c r="G2184" s="51"/>
    </row>
    <row r="2185" spans="1:7" x14ac:dyDescent="0.45">
      <c r="A2185" s="209"/>
      <c r="B2185" s="209"/>
      <c r="C2185" s="209"/>
      <c r="D2185" s="201"/>
      <c r="E2185" s="51"/>
      <c r="G2185" s="51"/>
    </row>
    <row r="2186" spans="1:7" x14ac:dyDescent="0.45">
      <c r="A2186" s="209"/>
      <c r="B2186" s="209"/>
      <c r="C2186" s="209"/>
      <c r="D2186" s="201"/>
      <c r="E2186" s="51"/>
      <c r="G2186" s="51"/>
    </row>
    <row r="2187" spans="1:7" x14ac:dyDescent="0.45">
      <c r="A2187" s="209"/>
      <c r="B2187" s="209"/>
      <c r="C2187" s="209"/>
      <c r="D2187" s="201"/>
      <c r="E2187" s="51"/>
      <c r="G2187" s="51"/>
    </row>
    <row r="2188" spans="1:7" x14ac:dyDescent="0.45">
      <c r="A2188" s="209"/>
      <c r="B2188" s="209"/>
      <c r="C2188" s="209"/>
      <c r="D2188" s="201"/>
      <c r="E2188" s="51"/>
      <c r="G2188" s="51"/>
    </row>
    <row r="2189" spans="1:7" x14ac:dyDescent="0.45">
      <c r="A2189" s="209"/>
      <c r="B2189" s="209"/>
      <c r="C2189" s="209"/>
      <c r="D2189" s="201"/>
      <c r="E2189" s="51"/>
      <c r="G2189" s="51"/>
    </row>
    <row r="2190" spans="1:7" x14ac:dyDescent="0.45">
      <c r="A2190" s="209"/>
      <c r="B2190" s="209"/>
      <c r="C2190" s="209"/>
      <c r="D2190" s="201"/>
      <c r="E2190" s="51"/>
      <c r="G2190" s="51"/>
    </row>
    <row r="2191" spans="1:7" x14ac:dyDescent="0.45">
      <c r="A2191" s="209"/>
      <c r="B2191" s="209"/>
      <c r="C2191" s="209"/>
      <c r="D2191" s="201"/>
      <c r="E2191" s="51"/>
      <c r="G2191" s="51"/>
    </row>
    <row r="2192" spans="1:7" x14ac:dyDescent="0.45">
      <c r="A2192" s="209"/>
      <c r="B2192" s="209"/>
      <c r="C2192" s="209"/>
      <c r="D2192" s="201"/>
      <c r="E2192" s="51"/>
      <c r="G2192" s="51"/>
    </row>
    <row r="2193" spans="1:7" x14ac:dyDescent="0.45">
      <c r="A2193" s="209"/>
      <c r="B2193" s="209"/>
      <c r="C2193" s="209"/>
      <c r="D2193" s="201"/>
      <c r="E2193" s="51"/>
      <c r="G2193" s="51"/>
    </row>
    <row r="2194" spans="1:7" x14ac:dyDescent="0.45">
      <c r="A2194" s="209"/>
      <c r="B2194" s="209"/>
      <c r="C2194" s="209"/>
      <c r="D2194" s="201"/>
      <c r="E2194" s="51"/>
      <c r="G2194" s="51"/>
    </row>
    <row r="2195" spans="1:7" x14ac:dyDescent="0.45">
      <c r="A2195" s="209"/>
      <c r="B2195" s="209"/>
      <c r="C2195" s="209"/>
      <c r="D2195" s="201"/>
      <c r="E2195" s="51"/>
      <c r="G2195" s="51"/>
    </row>
    <row r="2196" spans="1:7" x14ac:dyDescent="0.45">
      <c r="A2196" s="209"/>
      <c r="B2196" s="209"/>
      <c r="C2196" s="209"/>
      <c r="D2196" s="201"/>
      <c r="E2196" s="51"/>
      <c r="G2196" s="51"/>
    </row>
    <row r="2197" spans="1:7" x14ac:dyDescent="0.45">
      <c r="A2197" s="209"/>
      <c r="B2197" s="209"/>
      <c r="C2197" s="209"/>
      <c r="D2197" s="201"/>
      <c r="E2197" s="51"/>
      <c r="G2197" s="51"/>
    </row>
    <row r="2198" spans="1:7" x14ac:dyDescent="0.45">
      <c r="A2198" s="209"/>
      <c r="B2198" s="209"/>
      <c r="C2198" s="209"/>
      <c r="D2198" s="201"/>
      <c r="E2198" s="51"/>
      <c r="G2198" s="51"/>
    </row>
    <row r="2199" spans="1:7" x14ac:dyDescent="0.45">
      <c r="A2199" s="209"/>
      <c r="B2199" s="209"/>
      <c r="C2199" s="209"/>
      <c r="D2199" s="201"/>
      <c r="E2199" s="51"/>
      <c r="G2199" s="51"/>
    </row>
    <row r="2200" spans="1:7" x14ac:dyDescent="0.45">
      <c r="A2200" s="209"/>
      <c r="B2200" s="209"/>
      <c r="C2200" s="209"/>
      <c r="D2200" s="201"/>
      <c r="E2200" s="51"/>
      <c r="G2200" s="51"/>
    </row>
    <row r="2201" spans="1:7" x14ac:dyDescent="0.45">
      <c r="A2201" s="209"/>
      <c r="B2201" s="209"/>
      <c r="C2201" s="209"/>
      <c r="D2201" s="201"/>
      <c r="E2201" s="51"/>
      <c r="G2201" s="51"/>
    </row>
    <row r="2202" spans="1:7" x14ac:dyDescent="0.45">
      <c r="A2202" s="209"/>
      <c r="B2202" s="209"/>
      <c r="C2202" s="209"/>
      <c r="D2202" s="201"/>
      <c r="E2202" s="51"/>
      <c r="G2202" s="51"/>
    </row>
    <row r="2203" spans="1:7" x14ac:dyDescent="0.45">
      <c r="A2203" s="209"/>
      <c r="B2203" s="209"/>
      <c r="C2203" s="209"/>
      <c r="D2203" s="201"/>
      <c r="E2203" s="51"/>
      <c r="G2203" s="51"/>
    </row>
    <row r="2204" spans="1:7" x14ac:dyDescent="0.45">
      <c r="A2204" s="209"/>
      <c r="B2204" s="209"/>
      <c r="C2204" s="209"/>
      <c r="D2204" s="201"/>
      <c r="E2204" s="51"/>
      <c r="G2204" s="51"/>
    </row>
    <row r="2205" spans="1:7" x14ac:dyDescent="0.45">
      <c r="A2205" s="209"/>
      <c r="B2205" s="209"/>
      <c r="C2205" s="209"/>
      <c r="D2205" s="201"/>
      <c r="E2205" s="51"/>
      <c r="G2205" s="51"/>
    </row>
    <row r="2206" spans="1:7" x14ac:dyDescent="0.45">
      <c r="A2206" s="209"/>
      <c r="B2206" s="209"/>
      <c r="C2206" s="209"/>
      <c r="D2206" s="201"/>
      <c r="E2206" s="51"/>
      <c r="G2206" s="51"/>
    </row>
    <row r="2207" spans="1:7" x14ac:dyDescent="0.45">
      <c r="A2207" s="209"/>
      <c r="B2207" s="209"/>
      <c r="C2207" s="209"/>
      <c r="D2207" s="201"/>
      <c r="E2207" s="51"/>
      <c r="G2207" s="51"/>
    </row>
    <row r="2208" spans="1:7" x14ac:dyDescent="0.45">
      <c r="A2208" s="209"/>
      <c r="B2208" s="209"/>
      <c r="C2208" s="209"/>
      <c r="D2208" s="201"/>
      <c r="E2208" s="51"/>
      <c r="G2208" s="51"/>
    </row>
    <row r="2209" spans="1:7" x14ac:dyDescent="0.45">
      <c r="A2209" s="209"/>
      <c r="B2209" s="209"/>
      <c r="C2209" s="209"/>
      <c r="D2209" s="201"/>
      <c r="E2209" s="51"/>
      <c r="G2209" s="51"/>
    </row>
    <row r="2210" spans="1:7" x14ac:dyDescent="0.45">
      <c r="A2210" s="209"/>
      <c r="B2210" s="209"/>
      <c r="C2210" s="209"/>
      <c r="D2210" s="201"/>
      <c r="E2210" s="51"/>
      <c r="G2210" s="51"/>
    </row>
    <row r="2211" spans="1:7" x14ac:dyDescent="0.45">
      <c r="A2211" s="209"/>
      <c r="B2211" s="209"/>
      <c r="C2211" s="209"/>
      <c r="D2211" s="201"/>
      <c r="E2211" s="51"/>
      <c r="G2211" s="51"/>
    </row>
    <row r="2212" spans="1:7" x14ac:dyDescent="0.45">
      <c r="A2212" s="209"/>
      <c r="B2212" s="209"/>
      <c r="C2212" s="209"/>
      <c r="D2212" s="201"/>
      <c r="E2212" s="51"/>
      <c r="G2212" s="51"/>
    </row>
    <row r="2213" spans="1:7" x14ac:dyDescent="0.45">
      <c r="A2213" s="209"/>
      <c r="B2213" s="209"/>
      <c r="C2213" s="209"/>
      <c r="D2213" s="201"/>
      <c r="E2213" s="51"/>
      <c r="G2213" s="51"/>
    </row>
    <row r="2214" spans="1:7" x14ac:dyDescent="0.45">
      <c r="A2214" s="209"/>
      <c r="B2214" s="209"/>
      <c r="C2214" s="209"/>
      <c r="D2214" s="201"/>
      <c r="E2214" s="51"/>
      <c r="G2214" s="51"/>
    </row>
    <row r="2215" spans="1:7" x14ac:dyDescent="0.45">
      <c r="A2215" s="209"/>
      <c r="B2215" s="209"/>
      <c r="C2215" s="209"/>
      <c r="D2215" s="201"/>
      <c r="E2215" s="51"/>
      <c r="G2215" s="51"/>
    </row>
    <row r="2216" spans="1:7" x14ac:dyDescent="0.45">
      <c r="A2216" s="209"/>
      <c r="B2216" s="209"/>
      <c r="C2216" s="209"/>
      <c r="D2216" s="201"/>
      <c r="E2216" s="51"/>
      <c r="G2216" s="51"/>
    </row>
    <row r="2217" spans="1:7" x14ac:dyDescent="0.45">
      <c r="A2217" s="209"/>
      <c r="B2217" s="209"/>
      <c r="C2217" s="209"/>
      <c r="D2217" s="201"/>
      <c r="E2217" s="51"/>
      <c r="G2217" s="51"/>
    </row>
    <row r="2218" spans="1:7" x14ac:dyDescent="0.45">
      <c r="A2218" s="209"/>
      <c r="B2218" s="209"/>
      <c r="C2218" s="209"/>
      <c r="D2218" s="201"/>
      <c r="E2218" s="51"/>
      <c r="G2218" s="51"/>
    </row>
    <row r="2219" spans="1:7" x14ac:dyDescent="0.45">
      <c r="A2219" s="209"/>
      <c r="B2219" s="209"/>
      <c r="C2219" s="209"/>
      <c r="D2219" s="201"/>
      <c r="E2219" s="51"/>
      <c r="G2219" s="51"/>
    </row>
    <row r="2220" spans="1:7" x14ac:dyDescent="0.45">
      <c r="A2220" s="209"/>
      <c r="B2220" s="209"/>
      <c r="C2220" s="209"/>
      <c r="D2220" s="201"/>
      <c r="E2220" s="51"/>
      <c r="G2220" s="51"/>
    </row>
    <row r="2221" spans="1:7" x14ac:dyDescent="0.45">
      <c r="A2221" s="209"/>
      <c r="B2221" s="209"/>
      <c r="C2221" s="209"/>
      <c r="D2221" s="201"/>
      <c r="E2221" s="51"/>
      <c r="G2221" s="51"/>
    </row>
    <row r="2222" spans="1:7" x14ac:dyDescent="0.45">
      <c r="A2222" s="209"/>
      <c r="B2222" s="209"/>
      <c r="C2222" s="209"/>
      <c r="D2222" s="201"/>
      <c r="E2222" s="51"/>
      <c r="G2222" s="51"/>
    </row>
    <row r="2223" spans="1:7" x14ac:dyDescent="0.45">
      <c r="A2223" s="209"/>
      <c r="B2223" s="209"/>
      <c r="C2223" s="209"/>
      <c r="D2223" s="201"/>
      <c r="E2223" s="51"/>
      <c r="G2223" s="51"/>
    </row>
    <row r="2224" spans="1:7" x14ac:dyDescent="0.45">
      <c r="A2224" s="209"/>
      <c r="B2224" s="209"/>
      <c r="C2224" s="209"/>
      <c r="D2224" s="201"/>
      <c r="E2224" s="51"/>
      <c r="G2224" s="51"/>
    </row>
    <row r="2225" spans="1:7" x14ac:dyDescent="0.45">
      <c r="A2225" s="209"/>
      <c r="B2225" s="209"/>
      <c r="C2225" s="209"/>
      <c r="D2225" s="201"/>
      <c r="E2225" s="51"/>
      <c r="G2225" s="51"/>
    </row>
    <row r="2226" spans="1:7" x14ac:dyDescent="0.45">
      <c r="A2226" s="209"/>
      <c r="B2226" s="209"/>
      <c r="C2226" s="209"/>
      <c r="D2226" s="201"/>
      <c r="E2226" s="51"/>
      <c r="G2226" s="51"/>
    </row>
    <row r="2227" spans="1:7" x14ac:dyDescent="0.45">
      <c r="A2227" s="209"/>
      <c r="B2227" s="209"/>
      <c r="C2227" s="209"/>
      <c r="D2227" s="201"/>
      <c r="E2227" s="51"/>
      <c r="G2227" s="51"/>
    </row>
    <row r="2228" spans="1:7" x14ac:dyDescent="0.45">
      <c r="A2228" s="209"/>
      <c r="B2228" s="209"/>
      <c r="C2228" s="209"/>
      <c r="D2228" s="201"/>
      <c r="E2228" s="51"/>
      <c r="G2228" s="51"/>
    </row>
    <row r="2229" spans="1:7" x14ac:dyDescent="0.45">
      <c r="A2229" s="209"/>
      <c r="B2229" s="209"/>
      <c r="C2229" s="209"/>
      <c r="D2229" s="201"/>
      <c r="E2229" s="51"/>
      <c r="G2229" s="51"/>
    </row>
    <row r="2230" spans="1:7" x14ac:dyDescent="0.45">
      <c r="A2230" s="209"/>
      <c r="B2230" s="209"/>
      <c r="C2230" s="209"/>
      <c r="D2230" s="201"/>
      <c r="E2230" s="51"/>
      <c r="G2230" s="51"/>
    </row>
    <row r="2231" spans="1:7" x14ac:dyDescent="0.45">
      <c r="A2231" s="209"/>
      <c r="B2231" s="209"/>
      <c r="C2231" s="209"/>
      <c r="D2231" s="201"/>
      <c r="E2231" s="51"/>
      <c r="G2231" s="51"/>
    </row>
    <row r="2232" spans="1:7" x14ac:dyDescent="0.45">
      <c r="A2232" s="209"/>
      <c r="B2232" s="209"/>
      <c r="C2232" s="209"/>
      <c r="D2232" s="201"/>
      <c r="E2232" s="51"/>
      <c r="G2232" s="51"/>
    </row>
    <row r="2233" spans="1:7" x14ac:dyDescent="0.45">
      <c r="A2233" s="209"/>
      <c r="B2233" s="209"/>
      <c r="C2233" s="209"/>
      <c r="D2233" s="201"/>
      <c r="E2233" s="51"/>
      <c r="G2233" s="51"/>
    </row>
    <row r="2234" spans="1:7" x14ac:dyDescent="0.45">
      <c r="A2234" s="209"/>
      <c r="B2234" s="209"/>
      <c r="C2234" s="209"/>
      <c r="D2234" s="201"/>
      <c r="E2234" s="51"/>
      <c r="G2234" s="51"/>
    </row>
    <row r="2235" spans="1:7" x14ac:dyDescent="0.45">
      <c r="A2235" s="209"/>
      <c r="B2235" s="209"/>
      <c r="C2235" s="209"/>
      <c r="D2235" s="201"/>
      <c r="E2235" s="51"/>
      <c r="G2235" s="51"/>
    </row>
    <row r="2236" spans="1:7" x14ac:dyDescent="0.45">
      <c r="A2236" s="209"/>
      <c r="B2236" s="209"/>
      <c r="C2236" s="209"/>
      <c r="D2236" s="201"/>
      <c r="E2236" s="51"/>
      <c r="G2236" s="51"/>
    </row>
    <row r="2237" spans="1:7" x14ac:dyDescent="0.45">
      <c r="A2237" s="209"/>
      <c r="B2237" s="209"/>
      <c r="C2237" s="209"/>
      <c r="D2237" s="201"/>
      <c r="E2237" s="51"/>
      <c r="G2237" s="51"/>
    </row>
    <row r="2238" spans="1:7" x14ac:dyDescent="0.45">
      <c r="A2238" s="209"/>
      <c r="B2238" s="209"/>
      <c r="C2238" s="209"/>
      <c r="D2238" s="201"/>
      <c r="E2238" s="51"/>
      <c r="G2238" s="51"/>
    </row>
    <row r="2239" spans="1:7" x14ac:dyDescent="0.45">
      <c r="A2239" s="209"/>
      <c r="B2239" s="209"/>
      <c r="C2239" s="209"/>
      <c r="D2239" s="201"/>
      <c r="E2239" s="51"/>
      <c r="G2239" s="51"/>
    </row>
    <row r="2240" spans="1:7" x14ac:dyDescent="0.45">
      <c r="A2240" s="209"/>
      <c r="B2240" s="209"/>
      <c r="C2240" s="209"/>
      <c r="D2240" s="201"/>
      <c r="E2240" s="51"/>
      <c r="G2240" s="51"/>
    </row>
    <row r="2241" spans="1:7" x14ac:dyDescent="0.45">
      <c r="A2241" s="209"/>
      <c r="B2241" s="209"/>
      <c r="C2241" s="209"/>
      <c r="D2241" s="201"/>
      <c r="E2241" s="51"/>
      <c r="G2241" s="51"/>
    </row>
    <row r="2242" spans="1:7" x14ac:dyDescent="0.45">
      <c r="A2242" s="209"/>
      <c r="B2242" s="209"/>
      <c r="C2242" s="209"/>
      <c r="D2242" s="201"/>
      <c r="E2242" s="51"/>
      <c r="G2242" s="51"/>
    </row>
    <row r="2243" spans="1:7" x14ac:dyDescent="0.45">
      <c r="A2243" s="209"/>
      <c r="B2243" s="209"/>
      <c r="C2243" s="209"/>
      <c r="D2243" s="201"/>
      <c r="E2243" s="51"/>
      <c r="G2243" s="51"/>
    </row>
    <row r="2244" spans="1:7" x14ac:dyDescent="0.45">
      <c r="A2244" s="209"/>
      <c r="B2244" s="209"/>
      <c r="C2244" s="209"/>
      <c r="D2244" s="201"/>
      <c r="E2244" s="51"/>
      <c r="G2244" s="51"/>
    </row>
    <row r="2245" spans="1:7" x14ac:dyDescent="0.45">
      <c r="A2245" s="209"/>
      <c r="B2245" s="209"/>
      <c r="C2245" s="209"/>
      <c r="D2245" s="201"/>
      <c r="E2245" s="51"/>
      <c r="G2245" s="51"/>
    </row>
    <row r="2246" spans="1:7" x14ac:dyDescent="0.45">
      <c r="A2246" s="209"/>
      <c r="B2246" s="209"/>
      <c r="C2246" s="209"/>
      <c r="D2246" s="201"/>
      <c r="E2246" s="51"/>
      <c r="G2246" s="51"/>
    </row>
    <row r="2247" spans="1:7" x14ac:dyDescent="0.45">
      <c r="A2247" s="209"/>
      <c r="B2247" s="209"/>
      <c r="C2247" s="209"/>
      <c r="D2247" s="201"/>
      <c r="E2247" s="51"/>
      <c r="G2247" s="51"/>
    </row>
    <row r="2248" spans="1:7" x14ac:dyDescent="0.45">
      <c r="A2248" s="209"/>
      <c r="B2248" s="209"/>
      <c r="C2248" s="209"/>
      <c r="D2248" s="201"/>
      <c r="E2248" s="51"/>
      <c r="G2248" s="51"/>
    </row>
    <row r="2249" spans="1:7" x14ac:dyDescent="0.45">
      <c r="A2249" s="209"/>
      <c r="B2249" s="209"/>
      <c r="C2249" s="209"/>
      <c r="D2249" s="201"/>
      <c r="E2249" s="51"/>
      <c r="G2249" s="51"/>
    </row>
    <row r="2250" spans="1:7" x14ac:dyDescent="0.45">
      <c r="A2250" s="209"/>
      <c r="B2250" s="209"/>
      <c r="C2250" s="209"/>
      <c r="D2250" s="201"/>
      <c r="E2250" s="51"/>
      <c r="G2250" s="51"/>
    </row>
    <row r="2251" spans="1:7" x14ac:dyDescent="0.45">
      <c r="A2251" s="209"/>
      <c r="B2251" s="209"/>
      <c r="C2251" s="209"/>
      <c r="D2251" s="201"/>
      <c r="E2251" s="51"/>
      <c r="G2251" s="51"/>
    </row>
    <row r="2252" spans="1:7" x14ac:dyDescent="0.45">
      <c r="A2252" s="209"/>
      <c r="B2252" s="209"/>
      <c r="C2252" s="209"/>
      <c r="D2252" s="201"/>
      <c r="E2252" s="51"/>
      <c r="G2252" s="51"/>
    </row>
    <row r="2253" spans="1:7" x14ac:dyDescent="0.45">
      <c r="A2253" s="209"/>
      <c r="B2253" s="209"/>
      <c r="C2253" s="209"/>
      <c r="D2253" s="201"/>
      <c r="E2253" s="51"/>
      <c r="G2253" s="51"/>
    </row>
    <row r="2254" spans="1:7" x14ac:dyDescent="0.45">
      <c r="A2254" s="209"/>
      <c r="B2254" s="209"/>
      <c r="C2254" s="209"/>
      <c r="D2254" s="201"/>
      <c r="E2254" s="51"/>
      <c r="G2254" s="51"/>
    </row>
    <row r="2255" spans="1:7" x14ac:dyDescent="0.45">
      <c r="A2255" s="209"/>
      <c r="B2255" s="209"/>
      <c r="C2255" s="209"/>
      <c r="D2255" s="201"/>
      <c r="E2255" s="51"/>
      <c r="G2255" s="51"/>
    </row>
    <row r="2256" spans="1:7" x14ac:dyDescent="0.45">
      <c r="A2256" s="209"/>
      <c r="B2256" s="209"/>
      <c r="C2256" s="209"/>
      <c r="D2256" s="201"/>
      <c r="E2256" s="51"/>
      <c r="G2256" s="51"/>
    </row>
    <row r="2257" spans="1:7" x14ac:dyDescent="0.45">
      <c r="A2257" s="209"/>
      <c r="B2257" s="209"/>
      <c r="C2257" s="209"/>
      <c r="D2257" s="201"/>
      <c r="E2257" s="51"/>
      <c r="G2257" s="51"/>
    </row>
    <row r="2258" spans="1:7" x14ac:dyDescent="0.45">
      <c r="A2258" s="209"/>
      <c r="B2258" s="209"/>
      <c r="C2258" s="209"/>
      <c r="D2258" s="201"/>
      <c r="E2258" s="51"/>
      <c r="G2258" s="51"/>
    </row>
    <row r="2259" spans="1:7" x14ac:dyDescent="0.45">
      <c r="A2259" s="209"/>
      <c r="B2259" s="209"/>
      <c r="C2259" s="209"/>
      <c r="D2259" s="201"/>
      <c r="E2259" s="51"/>
      <c r="G2259" s="51"/>
    </row>
    <row r="2260" spans="1:7" x14ac:dyDescent="0.45">
      <c r="A2260" s="209"/>
      <c r="B2260" s="209"/>
      <c r="C2260" s="209"/>
      <c r="D2260" s="201"/>
      <c r="E2260" s="51"/>
      <c r="G2260" s="51"/>
    </row>
    <row r="2261" spans="1:7" x14ac:dyDescent="0.45">
      <c r="A2261" s="209"/>
      <c r="B2261" s="209"/>
      <c r="C2261" s="209"/>
      <c r="D2261" s="201"/>
      <c r="E2261" s="51"/>
      <c r="G2261" s="51"/>
    </row>
    <row r="2262" spans="1:7" x14ac:dyDescent="0.45">
      <c r="A2262" s="209"/>
      <c r="B2262" s="209"/>
      <c r="C2262" s="209"/>
      <c r="D2262" s="201"/>
      <c r="E2262" s="51"/>
      <c r="G2262" s="51"/>
    </row>
    <row r="2263" spans="1:7" x14ac:dyDescent="0.45">
      <c r="A2263" s="209"/>
      <c r="B2263" s="209"/>
      <c r="C2263" s="209"/>
      <c r="D2263" s="201"/>
      <c r="E2263" s="51"/>
      <c r="G2263" s="51"/>
    </row>
    <row r="2264" spans="1:7" x14ac:dyDescent="0.45">
      <c r="A2264" s="209"/>
      <c r="B2264" s="209"/>
      <c r="C2264" s="209"/>
      <c r="D2264" s="201"/>
      <c r="E2264" s="51"/>
      <c r="G2264" s="51"/>
    </row>
    <row r="2265" spans="1:7" x14ac:dyDescent="0.45">
      <c r="A2265" s="209"/>
      <c r="B2265" s="209"/>
      <c r="C2265" s="209"/>
      <c r="D2265" s="201"/>
      <c r="E2265" s="51"/>
      <c r="G2265" s="51"/>
    </row>
    <row r="2266" spans="1:7" x14ac:dyDescent="0.45">
      <c r="A2266" s="209"/>
      <c r="B2266" s="209"/>
      <c r="C2266" s="209"/>
      <c r="D2266" s="201"/>
      <c r="E2266" s="51"/>
      <c r="G2266" s="51"/>
    </row>
    <row r="2267" spans="1:7" x14ac:dyDescent="0.45">
      <c r="A2267" s="209"/>
      <c r="B2267" s="209"/>
      <c r="C2267" s="209"/>
      <c r="D2267" s="201"/>
      <c r="E2267" s="51"/>
      <c r="G2267" s="51"/>
    </row>
    <row r="2268" spans="1:7" x14ac:dyDescent="0.45">
      <c r="A2268" s="209"/>
      <c r="B2268" s="209"/>
      <c r="C2268" s="209"/>
      <c r="D2268" s="201"/>
      <c r="E2268" s="51"/>
      <c r="G2268" s="51"/>
    </row>
    <row r="2269" spans="1:7" x14ac:dyDescent="0.45">
      <c r="A2269" s="209"/>
      <c r="B2269" s="209"/>
      <c r="C2269" s="209"/>
      <c r="D2269" s="201"/>
      <c r="E2269" s="51"/>
      <c r="G2269" s="51"/>
    </row>
    <row r="2270" spans="1:7" x14ac:dyDescent="0.45">
      <c r="A2270" s="209"/>
      <c r="B2270" s="209"/>
      <c r="C2270" s="209"/>
      <c r="D2270" s="201"/>
      <c r="E2270" s="51"/>
      <c r="G2270" s="51"/>
    </row>
    <row r="2271" spans="1:7" x14ac:dyDescent="0.45">
      <c r="A2271" s="209"/>
      <c r="B2271" s="209"/>
      <c r="C2271" s="209"/>
      <c r="D2271" s="201"/>
      <c r="E2271" s="51"/>
      <c r="G2271" s="51"/>
    </row>
    <row r="2272" spans="1:7" x14ac:dyDescent="0.45">
      <c r="A2272" s="209"/>
      <c r="B2272" s="209"/>
      <c r="C2272" s="209"/>
      <c r="D2272" s="201"/>
      <c r="E2272" s="51"/>
      <c r="G2272" s="51"/>
    </row>
    <row r="2273" spans="1:7" x14ac:dyDescent="0.45">
      <c r="A2273" s="209"/>
      <c r="B2273" s="209"/>
      <c r="C2273" s="209"/>
      <c r="D2273" s="201"/>
      <c r="E2273" s="51"/>
      <c r="G2273" s="51"/>
    </row>
    <row r="2274" spans="1:7" x14ac:dyDescent="0.45">
      <c r="A2274" s="209"/>
      <c r="B2274" s="209"/>
      <c r="C2274" s="209"/>
      <c r="D2274" s="201"/>
      <c r="E2274" s="51"/>
      <c r="G2274" s="51"/>
    </row>
    <row r="2275" spans="1:7" x14ac:dyDescent="0.45">
      <c r="A2275" s="209"/>
      <c r="B2275" s="209"/>
      <c r="C2275" s="209"/>
      <c r="D2275" s="201"/>
      <c r="E2275" s="51"/>
      <c r="G2275" s="51"/>
    </row>
    <row r="2276" spans="1:7" x14ac:dyDescent="0.45">
      <c r="A2276" s="209"/>
      <c r="B2276" s="209"/>
      <c r="C2276" s="209"/>
      <c r="D2276" s="201"/>
      <c r="E2276" s="51"/>
      <c r="G2276" s="51"/>
    </row>
    <row r="2277" spans="1:7" x14ac:dyDescent="0.45">
      <c r="A2277" s="209"/>
      <c r="B2277" s="209"/>
      <c r="C2277" s="209"/>
      <c r="D2277" s="201"/>
      <c r="E2277" s="51"/>
      <c r="G2277" s="51"/>
    </row>
    <row r="2278" spans="1:7" x14ac:dyDescent="0.45">
      <c r="A2278" s="209"/>
      <c r="B2278" s="209"/>
      <c r="C2278" s="209"/>
      <c r="D2278" s="201"/>
      <c r="E2278" s="51"/>
      <c r="G2278" s="51"/>
    </row>
    <row r="2279" spans="1:7" x14ac:dyDescent="0.45">
      <c r="A2279" s="209"/>
      <c r="B2279" s="209"/>
      <c r="C2279" s="209"/>
      <c r="D2279" s="201"/>
      <c r="E2279" s="51"/>
      <c r="G2279" s="51"/>
    </row>
    <row r="2280" spans="1:7" x14ac:dyDescent="0.45">
      <c r="A2280" s="209"/>
      <c r="B2280" s="209"/>
      <c r="C2280" s="209"/>
      <c r="D2280" s="201"/>
      <c r="E2280" s="51"/>
      <c r="G2280" s="51"/>
    </row>
    <row r="2281" spans="1:7" x14ac:dyDescent="0.45">
      <c r="A2281" s="209"/>
      <c r="B2281" s="209"/>
      <c r="C2281" s="209"/>
      <c r="D2281" s="201"/>
      <c r="E2281" s="51"/>
      <c r="G2281" s="51"/>
    </row>
    <row r="2282" spans="1:7" x14ac:dyDescent="0.45">
      <c r="A2282" s="209"/>
      <c r="B2282" s="209"/>
      <c r="C2282" s="209"/>
      <c r="D2282" s="201"/>
      <c r="E2282" s="51"/>
      <c r="G2282" s="51"/>
    </row>
    <row r="2283" spans="1:7" x14ac:dyDescent="0.45">
      <c r="A2283" s="209"/>
      <c r="B2283" s="209"/>
      <c r="C2283" s="209"/>
      <c r="D2283" s="201"/>
      <c r="E2283" s="51"/>
      <c r="G2283" s="51"/>
    </row>
    <row r="2284" spans="1:7" x14ac:dyDescent="0.45">
      <c r="A2284" s="209"/>
      <c r="B2284" s="209"/>
      <c r="C2284" s="209"/>
      <c r="D2284" s="201"/>
      <c r="E2284" s="51"/>
      <c r="G2284" s="51"/>
    </row>
    <row r="2285" spans="1:7" x14ac:dyDescent="0.45">
      <c r="A2285" s="209"/>
      <c r="B2285" s="209"/>
      <c r="C2285" s="209"/>
      <c r="D2285" s="201"/>
      <c r="E2285" s="51"/>
      <c r="G2285" s="51"/>
    </row>
    <row r="2286" spans="1:7" x14ac:dyDescent="0.45">
      <c r="A2286" s="209"/>
      <c r="B2286" s="209"/>
      <c r="C2286" s="209"/>
      <c r="D2286" s="201"/>
      <c r="E2286" s="51"/>
      <c r="G2286" s="51"/>
    </row>
    <row r="2287" spans="1:7" x14ac:dyDescent="0.45">
      <c r="A2287" s="209"/>
      <c r="B2287" s="209"/>
      <c r="C2287" s="209"/>
      <c r="D2287" s="201"/>
      <c r="E2287" s="51"/>
      <c r="G2287" s="51"/>
    </row>
    <row r="2288" spans="1:7" x14ac:dyDescent="0.45">
      <c r="A2288" s="209"/>
      <c r="B2288" s="209"/>
      <c r="C2288" s="209"/>
      <c r="D2288" s="201"/>
      <c r="E2288" s="51"/>
      <c r="G2288" s="51"/>
    </row>
    <row r="2289" spans="1:7" x14ac:dyDescent="0.45">
      <c r="A2289" s="209"/>
      <c r="B2289" s="209"/>
      <c r="C2289" s="209"/>
      <c r="D2289" s="201"/>
      <c r="E2289" s="51"/>
      <c r="G2289" s="51"/>
    </row>
    <row r="2290" spans="1:7" x14ac:dyDescent="0.45">
      <c r="A2290" s="209"/>
      <c r="B2290" s="209"/>
      <c r="C2290" s="209"/>
      <c r="D2290" s="201"/>
      <c r="E2290" s="51"/>
      <c r="G2290" s="51"/>
    </row>
    <row r="2291" spans="1:7" x14ac:dyDescent="0.45">
      <c r="A2291" s="209"/>
      <c r="B2291" s="209"/>
      <c r="C2291" s="209"/>
      <c r="D2291" s="201"/>
      <c r="E2291" s="51"/>
      <c r="G2291" s="51"/>
    </row>
    <row r="2292" spans="1:7" x14ac:dyDescent="0.45">
      <c r="A2292" s="209"/>
      <c r="B2292" s="209"/>
      <c r="C2292" s="209"/>
      <c r="D2292" s="201"/>
      <c r="E2292" s="51"/>
      <c r="G2292" s="51"/>
    </row>
    <row r="2293" spans="1:7" x14ac:dyDescent="0.45">
      <c r="A2293" s="209"/>
      <c r="B2293" s="209"/>
      <c r="C2293" s="209"/>
      <c r="D2293" s="201"/>
      <c r="E2293" s="51"/>
      <c r="G2293" s="51"/>
    </row>
    <row r="2294" spans="1:7" x14ac:dyDescent="0.45">
      <c r="A2294" s="209"/>
      <c r="B2294" s="209"/>
      <c r="C2294" s="209"/>
      <c r="D2294" s="201"/>
      <c r="E2294" s="51"/>
      <c r="G2294" s="51"/>
    </row>
    <row r="2295" spans="1:7" x14ac:dyDescent="0.45">
      <c r="A2295" s="209"/>
      <c r="B2295" s="209"/>
      <c r="C2295" s="209"/>
      <c r="D2295" s="201"/>
      <c r="E2295" s="51"/>
      <c r="G2295" s="51"/>
    </row>
    <row r="2296" spans="1:7" x14ac:dyDescent="0.45">
      <c r="A2296" s="209"/>
      <c r="B2296" s="209"/>
      <c r="C2296" s="209"/>
      <c r="D2296" s="201"/>
      <c r="E2296" s="51"/>
      <c r="G2296" s="51"/>
    </row>
    <row r="2297" spans="1:7" x14ac:dyDescent="0.45">
      <c r="A2297" s="209"/>
      <c r="B2297" s="209"/>
      <c r="C2297" s="209"/>
      <c r="D2297" s="201"/>
      <c r="E2297" s="51"/>
      <c r="G2297" s="51"/>
    </row>
    <row r="2298" spans="1:7" x14ac:dyDescent="0.45">
      <c r="A2298" s="209"/>
      <c r="B2298" s="209"/>
      <c r="C2298" s="209"/>
      <c r="D2298" s="201"/>
      <c r="E2298" s="51"/>
      <c r="G2298" s="51"/>
    </row>
    <row r="2299" spans="1:7" x14ac:dyDescent="0.45">
      <c r="A2299" s="209"/>
      <c r="B2299" s="209"/>
      <c r="C2299" s="209"/>
      <c r="D2299" s="201"/>
      <c r="E2299" s="51"/>
      <c r="G2299" s="51"/>
    </row>
    <row r="2300" spans="1:7" x14ac:dyDescent="0.45">
      <c r="A2300" s="209"/>
      <c r="B2300" s="209"/>
      <c r="C2300" s="209"/>
      <c r="D2300" s="201"/>
      <c r="E2300" s="51"/>
      <c r="G2300" s="51"/>
    </row>
    <row r="2301" spans="1:7" x14ac:dyDescent="0.45">
      <c r="A2301" s="209"/>
      <c r="B2301" s="209"/>
      <c r="C2301" s="209"/>
      <c r="D2301" s="201"/>
      <c r="E2301" s="51"/>
      <c r="G2301" s="51"/>
    </row>
    <row r="2302" spans="1:7" x14ac:dyDescent="0.45">
      <c r="A2302" s="209"/>
      <c r="B2302" s="209"/>
      <c r="C2302" s="209"/>
      <c r="D2302" s="201"/>
      <c r="E2302" s="51"/>
      <c r="G2302" s="51"/>
    </row>
    <row r="2303" spans="1:7" x14ac:dyDescent="0.45">
      <c r="A2303" s="209"/>
      <c r="B2303" s="209"/>
      <c r="C2303" s="209"/>
      <c r="D2303" s="201"/>
      <c r="E2303" s="51"/>
      <c r="G2303" s="51"/>
    </row>
    <row r="2304" spans="1:7" x14ac:dyDescent="0.45">
      <c r="A2304" s="209"/>
      <c r="B2304" s="209"/>
      <c r="C2304" s="209"/>
      <c r="D2304" s="201"/>
      <c r="E2304" s="51"/>
      <c r="G2304" s="51"/>
    </row>
    <row r="2305" spans="1:7" x14ac:dyDescent="0.45">
      <c r="A2305" s="209"/>
      <c r="B2305" s="209"/>
      <c r="C2305" s="209"/>
      <c r="D2305" s="201"/>
      <c r="E2305" s="51"/>
      <c r="G2305" s="51"/>
    </row>
    <row r="2306" spans="1:7" x14ac:dyDescent="0.45">
      <c r="A2306" s="209"/>
      <c r="B2306" s="209"/>
      <c r="C2306" s="209"/>
      <c r="D2306" s="201"/>
      <c r="E2306" s="51"/>
      <c r="G2306" s="51"/>
    </row>
    <row r="2307" spans="1:7" x14ac:dyDescent="0.45">
      <c r="A2307" s="209"/>
      <c r="B2307" s="209"/>
      <c r="C2307" s="209"/>
      <c r="D2307" s="201"/>
      <c r="E2307" s="51"/>
      <c r="G2307" s="51"/>
    </row>
    <row r="2308" spans="1:7" x14ac:dyDescent="0.45">
      <c r="A2308" s="209"/>
      <c r="B2308" s="209"/>
      <c r="C2308" s="209"/>
      <c r="D2308" s="201"/>
      <c r="E2308" s="51"/>
      <c r="G2308" s="51"/>
    </row>
    <row r="2309" spans="1:7" x14ac:dyDescent="0.45">
      <c r="A2309" s="209"/>
      <c r="B2309" s="209"/>
      <c r="C2309" s="209"/>
      <c r="D2309" s="201"/>
      <c r="E2309" s="51"/>
      <c r="G2309" s="51"/>
    </row>
    <row r="2310" spans="1:7" x14ac:dyDescent="0.45">
      <c r="A2310" s="209"/>
      <c r="B2310" s="209"/>
      <c r="C2310" s="209"/>
      <c r="D2310" s="201"/>
      <c r="E2310" s="51"/>
      <c r="G2310" s="51"/>
    </row>
    <row r="2311" spans="1:7" x14ac:dyDescent="0.45">
      <c r="A2311" s="209"/>
      <c r="B2311" s="209"/>
      <c r="C2311" s="209"/>
      <c r="D2311" s="201"/>
      <c r="E2311" s="51"/>
      <c r="G2311" s="51"/>
    </row>
    <row r="2312" spans="1:7" x14ac:dyDescent="0.45">
      <c r="A2312" s="209"/>
      <c r="B2312" s="209"/>
      <c r="C2312" s="209"/>
      <c r="D2312" s="201"/>
      <c r="E2312" s="51"/>
      <c r="G2312" s="51"/>
    </row>
    <row r="2313" spans="1:7" x14ac:dyDescent="0.45">
      <c r="A2313" s="209"/>
      <c r="B2313" s="209"/>
      <c r="C2313" s="209"/>
      <c r="D2313" s="201"/>
      <c r="E2313" s="51"/>
      <c r="G2313" s="51"/>
    </row>
    <row r="2314" spans="1:7" x14ac:dyDescent="0.45">
      <c r="A2314" s="209"/>
      <c r="B2314" s="209"/>
      <c r="C2314" s="209"/>
      <c r="D2314" s="201"/>
      <c r="E2314" s="51"/>
      <c r="G2314" s="51"/>
    </row>
    <row r="2315" spans="1:7" x14ac:dyDescent="0.45">
      <c r="A2315" s="209"/>
      <c r="B2315" s="209"/>
      <c r="C2315" s="209"/>
      <c r="D2315" s="201"/>
      <c r="E2315" s="51"/>
      <c r="G2315" s="51"/>
    </row>
    <row r="2316" spans="1:7" x14ac:dyDescent="0.45">
      <c r="A2316" s="209"/>
      <c r="B2316" s="209"/>
      <c r="C2316" s="209"/>
      <c r="D2316" s="201"/>
      <c r="E2316" s="51"/>
      <c r="G2316" s="51"/>
    </row>
    <row r="2317" spans="1:7" x14ac:dyDescent="0.45">
      <c r="A2317" s="209"/>
      <c r="B2317" s="209"/>
      <c r="C2317" s="209"/>
      <c r="D2317" s="201"/>
      <c r="E2317" s="51"/>
      <c r="G2317" s="51"/>
    </row>
    <row r="2318" spans="1:7" x14ac:dyDescent="0.45">
      <c r="A2318" s="209"/>
      <c r="B2318" s="209"/>
      <c r="C2318" s="209"/>
      <c r="D2318" s="201"/>
      <c r="E2318" s="51"/>
      <c r="G2318" s="51"/>
    </row>
    <row r="2319" spans="1:7" x14ac:dyDescent="0.45">
      <c r="A2319" s="209"/>
      <c r="B2319" s="209"/>
      <c r="C2319" s="209"/>
      <c r="D2319" s="201"/>
      <c r="E2319" s="51"/>
      <c r="G2319" s="51"/>
    </row>
    <row r="2320" spans="1:7" x14ac:dyDescent="0.45">
      <c r="A2320" s="209"/>
      <c r="B2320" s="209"/>
      <c r="C2320" s="209"/>
      <c r="D2320" s="201"/>
      <c r="E2320" s="51"/>
      <c r="G2320" s="51"/>
    </row>
    <row r="2321" spans="1:7" x14ac:dyDescent="0.45">
      <c r="A2321" s="209"/>
      <c r="B2321" s="209"/>
      <c r="C2321" s="209"/>
      <c r="D2321" s="201"/>
      <c r="E2321" s="51"/>
      <c r="G2321" s="51"/>
    </row>
    <row r="2322" spans="1:7" x14ac:dyDescent="0.45">
      <c r="A2322" s="209"/>
      <c r="B2322" s="209"/>
      <c r="C2322" s="209"/>
      <c r="D2322" s="201"/>
      <c r="E2322" s="51"/>
      <c r="G2322" s="51"/>
    </row>
    <row r="2323" spans="1:7" x14ac:dyDescent="0.45">
      <c r="A2323" s="209"/>
      <c r="B2323" s="209"/>
      <c r="C2323" s="209"/>
      <c r="D2323" s="201"/>
      <c r="E2323" s="51"/>
      <c r="G2323" s="51"/>
    </row>
    <row r="2324" spans="1:7" x14ac:dyDescent="0.45">
      <c r="A2324" s="209"/>
      <c r="B2324" s="209"/>
      <c r="C2324" s="209"/>
      <c r="D2324" s="201"/>
      <c r="E2324" s="51"/>
      <c r="G2324" s="51"/>
    </row>
    <row r="2325" spans="1:7" x14ac:dyDescent="0.45">
      <c r="A2325" s="209"/>
      <c r="B2325" s="209"/>
      <c r="C2325" s="209"/>
      <c r="D2325" s="201"/>
      <c r="E2325" s="51"/>
      <c r="G2325" s="51"/>
    </row>
  </sheetData>
  <mergeCells count="2">
    <mergeCell ref="A1:F3"/>
    <mergeCell ref="A4:F4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8.88671875" style="5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81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I7" s="202"/>
      <c r="J7" s="201"/>
      <c r="K7" s="331" t="s">
        <v>169</v>
      </c>
    </row>
    <row r="8" spans="1:14" ht="20.25" customHeight="1" x14ac:dyDescent="0.45">
      <c r="A8" s="12"/>
      <c r="B8" s="12"/>
      <c r="C8" s="12"/>
      <c r="D8" s="13"/>
      <c r="I8" s="202"/>
      <c r="J8" s="201"/>
    </row>
    <row r="9" spans="1:14" ht="20.25" customHeight="1" x14ac:dyDescent="0.45">
      <c r="A9" s="14"/>
      <c r="B9" s="14"/>
      <c r="C9" s="14"/>
      <c r="D9" s="229"/>
      <c r="E9" s="203"/>
      <c r="F9" s="204"/>
      <c r="G9" s="211"/>
      <c r="I9" s="192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192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>+$E11*(1-$L$3)</f>
        <v>126</v>
      </c>
      <c r="G11" s="211">
        <f>$L$3</f>
        <v>0.1</v>
      </c>
      <c r="I11" s="192">
        <f>(F11-'Std Cst'!T11)/'Crown Sports'!F11</f>
        <v>0.54385287356321843</v>
      </c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ref="F12:F27" si="0">+$E12*(1-$L$3)</f>
        <v>89.55</v>
      </c>
      <c r="G12" s="211">
        <f t="shared" ref="G12:G27" si="1">$L$3</f>
        <v>0.1</v>
      </c>
      <c r="I12" s="192">
        <f>(F12-'Std Cst'!T12)/'Crown Sports'!F12</f>
        <v>0.41449096825121778</v>
      </c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>+$E13*(1-$L$3)</f>
        <v>93.15</v>
      </c>
      <c r="G13" s="211">
        <f>$L$3</f>
        <v>0.1</v>
      </c>
      <c r="I13" s="192">
        <f>(F13-'Std Cst'!T13)/'Crown Sports'!F13</f>
        <v>0.52715337146241703</v>
      </c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192">
        <f>(F14-'Std Cst'!T14)/'Crown Sports'!F14</f>
        <v>0.51283804835626434</v>
      </c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192">
        <f>(F15-'Std Cst'!T15)/'Crown Sports'!F15</f>
        <v>0.5594276834980334</v>
      </c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192">
        <f>(F16-'Std Cst'!T16)/'Crown Sports'!F16</f>
        <v>0.52558061103934106</v>
      </c>
    </row>
    <row r="17" spans="1:9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192">
        <f>(F17-'Std Cst'!T17)/'Crown Sports'!F17</f>
        <v>0.53420057181882363</v>
      </c>
    </row>
    <row r="18" spans="1:9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192">
        <f>(F18-'Std Cst'!T18)/'Crown Sports'!F18</f>
        <v>0.56322381644426833</v>
      </c>
    </row>
    <row r="19" spans="1:9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192">
        <f>(F19-'Std Cst'!T19)/'Crown Sports'!F19</f>
        <v>0.44813080576632519</v>
      </c>
    </row>
    <row r="20" spans="1:9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</row>
    <row r="21" spans="1:9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</row>
    <row r="22" spans="1:9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192">
        <f>(F22-'Std Cst'!T22)/'Crown Sports'!F22</f>
        <v>0.44670975884606706</v>
      </c>
    </row>
    <row r="23" spans="1:9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192">
        <f>(F23-'Std Cst'!T23)/'Crown Sports'!F23</f>
        <v>0.50361044932079413</v>
      </c>
    </row>
    <row r="24" spans="1:9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192">
        <f>(F24-'Std Cst'!T24)/'Crown Sports'!F24</f>
        <v>0.51495478927203064</v>
      </c>
    </row>
    <row r="25" spans="1:9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192">
        <f>(F25-'Std Cst'!T25)/'Crown Sports'!F25</f>
        <v>0.55170642826734773</v>
      </c>
    </row>
    <row r="26" spans="1:9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192">
        <f>(F26-'Std Cst'!T26)/'Crown Sports'!F26</f>
        <v>0.52245051437535828</v>
      </c>
    </row>
    <row r="27" spans="1:9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192">
        <f>(F27-'Std Cst'!T27)/'Crown Sports'!F27</f>
        <v>0.55138185524974515</v>
      </c>
    </row>
    <row r="28" spans="1:9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192"/>
    </row>
    <row r="29" spans="1:9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ref="F29:F56" si="2">+$E29*(1-$L$4)</f>
        <v>24.75</v>
      </c>
      <c r="G29" s="211">
        <f t="shared" ref="G29:G56" si="3">$L$4</f>
        <v>0.1</v>
      </c>
      <c r="I29" s="192">
        <f>(F29-'Std Cst'!T29)/'Crown Sports'!F29</f>
        <v>0.59614406130268194</v>
      </c>
    </row>
    <row r="30" spans="1:9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2"/>
        <v>17.91</v>
      </c>
      <c r="G30" s="211">
        <f t="shared" si="3"/>
        <v>0.1</v>
      </c>
      <c r="I30" s="192">
        <f>(F30-'Std Cst'!T30)/'Crown Sports'!F30</f>
        <v>0.52817509771077609</v>
      </c>
    </row>
    <row r="31" spans="1:9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2"/>
        <v>18.63</v>
      </c>
      <c r="G31" s="211">
        <f t="shared" si="3"/>
        <v>0.1</v>
      </c>
      <c r="I31" s="192">
        <f>(F31-'Std Cst'!T31)/'Crown Sports'!F31</f>
        <v>0.59747080533807162</v>
      </c>
    </row>
    <row r="32" spans="1:9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2"/>
        <v>15.659999999999998</v>
      </c>
      <c r="G32" s="211">
        <f t="shared" si="3"/>
        <v>0.1</v>
      </c>
      <c r="I32" s="192">
        <f>(F32-'Std Cst'!T32)/'Crown Sports'!F32</f>
        <v>0.53369988109393574</v>
      </c>
    </row>
    <row r="33" spans="1:9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192"/>
    </row>
    <row r="34" spans="1:9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2"/>
        <v>29.069999999999997</v>
      </c>
      <c r="G34" s="211">
        <f t="shared" si="3"/>
        <v>0.1</v>
      </c>
      <c r="I34" s="192">
        <f>(F34-'Std Cst'!T34)/'Crown Sports'!F34</f>
        <v>0.50654724980131183</v>
      </c>
    </row>
    <row r="35" spans="1:9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2"/>
        <v>28.71</v>
      </c>
      <c r="G35" s="211">
        <f t="shared" si="3"/>
        <v>0.1</v>
      </c>
      <c r="I35" s="192">
        <f>(F35-'Std Cst'!T35)/'Crown Sports'!F35</f>
        <v>0.54567216036704747</v>
      </c>
    </row>
    <row r="36" spans="1:9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2"/>
        <v>29.069999999999997</v>
      </c>
      <c r="G36" s="211">
        <f t="shared" si="3"/>
        <v>0.1</v>
      </c>
      <c r="I36" s="192">
        <f>(F36-'Std Cst'!T36)/'Crown Sports'!F36</f>
        <v>0.56766014020853339</v>
      </c>
    </row>
    <row r="37" spans="1:9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192"/>
    </row>
    <row r="38" spans="1:9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4">$L$4</f>
        <v>0.1</v>
      </c>
      <c r="I38" s="192">
        <f>(F38-'Std Cst'!T38)/'Crown Sports'!F38</f>
        <v>0.55774262941521935</v>
      </c>
    </row>
    <row r="39" spans="1:9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4"/>
        <v>0.1</v>
      </c>
      <c r="I39" s="192">
        <f>(F39-'Std Cst'!T39)/'Crown Sports'!F39</f>
        <v>0.60159418295718325</v>
      </c>
    </row>
    <row r="40" spans="1:9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5">+$E40*(1-$L$4)</f>
        <v>22.14</v>
      </c>
      <c r="G40" s="211">
        <f t="shared" si="4"/>
        <v>0.1</v>
      </c>
      <c r="I40" s="192">
        <f>(F40-'Std Cst'!T40)/'Crown Sports'!F40</f>
        <v>0.57123423979067378</v>
      </c>
    </row>
    <row r="41" spans="1:9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4"/>
        <v>0.1</v>
      </c>
      <c r="I41" s="192">
        <f>(F41-'Std Cst'!T41)/'Crown Sports'!F41</f>
        <v>0.60263317446967579</v>
      </c>
    </row>
    <row r="42" spans="1:9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5"/>
        <v>19.71</v>
      </c>
      <c r="G42" s="211">
        <f t="shared" si="4"/>
        <v>0.1</v>
      </c>
      <c r="I42" s="192">
        <f>(F42-'Std Cst'!T42)/'Crown Sports'!F42</f>
        <v>0.52850396962857993</v>
      </c>
    </row>
    <row r="43" spans="1:9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2"/>
        <v>26.1</v>
      </c>
      <c r="G43" s="211">
        <f t="shared" si="3"/>
        <v>0.1</v>
      </c>
      <c r="I43" s="192">
        <f>(F43-'Std Cst'!T43)/'Crown Sports'!F43</f>
        <v>0.57572392654247595</v>
      </c>
    </row>
    <row r="44" spans="1:9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192"/>
    </row>
    <row r="45" spans="1:9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2"/>
        <v>31.5</v>
      </c>
      <c r="G45" s="211">
        <f t="shared" si="3"/>
        <v>0.1</v>
      </c>
      <c r="I45" s="192">
        <f>(F45-'Std Cst'!T45)/'Crown Sports'!F45</f>
        <v>0.46005210727969348</v>
      </c>
    </row>
    <row r="46" spans="1:9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2"/>
        <v>27.720000000000002</v>
      </c>
      <c r="G46" s="211">
        <f t="shared" si="3"/>
        <v>0.1</v>
      </c>
      <c r="I46" s="192">
        <f>(F46-'Std Cst'!T46)/'Crown Sports'!F46</f>
        <v>0.46345161964472309</v>
      </c>
    </row>
    <row r="47" spans="1:9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192"/>
    </row>
    <row r="48" spans="1:9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>+$E48*(1-$L$3)</f>
        <v>62.460000000000008</v>
      </c>
      <c r="G48" s="211">
        <f t="shared" ref="G48:G49" si="6">$L$3</f>
        <v>0.1</v>
      </c>
      <c r="I48" s="192">
        <f>(F48-'Std Cst'!T48)/'Crown Sports'!F48</f>
        <v>0.53794714631157048</v>
      </c>
    </row>
    <row r="49" spans="1:9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>+$E49*(1-$L$3)</f>
        <v>41.31</v>
      </c>
      <c r="G49" s="211">
        <f t="shared" si="6"/>
        <v>0.1</v>
      </c>
      <c r="I49" s="192">
        <f>(F49-'Std Cst'!T49)/'Crown Sports'!F49</f>
        <v>0.48552677735206473</v>
      </c>
    </row>
    <row r="50" spans="1:9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2"/>
        <v>18.63</v>
      </c>
      <c r="G50" s="211">
        <f t="shared" si="3"/>
        <v>0.1</v>
      </c>
      <c r="I50" s="192">
        <f>(F50-'Std Cst'!T50)/'Crown Sports'!F50</f>
        <v>0.64307763155459308</v>
      </c>
    </row>
    <row r="51" spans="1:9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2"/>
        <v>17.91</v>
      </c>
      <c r="G51" s="211">
        <f t="shared" si="3"/>
        <v>0.1</v>
      </c>
      <c r="I51" s="192">
        <f>(F51-'Std Cst'!T51)/'Crown Sports'!F51</f>
        <v>0.56095200908758358</v>
      </c>
    </row>
    <row r="52" spans="1:9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2"/>
        <v>40.5</v>
      </c>
      <c r="G52" s="211">
        <f t="shared" si="3"/>
        <v>0.1</v>
      </c>
      <c r="I52" s="192">
        <f>(F52-'Std Cst'!T52)/'Crown Sports'!F52</f>
        <v>0.5002121753937846</v>
      </c>
    </row>
    <row r="53" spans="1:9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2"/>
        <v>40.5</v>
      </c>
      <c r="G53" s="211">
        <f t="shared" si="3"/>
        <v>0.1</v>
      </c>
      <c r="I53" s="192">
        <f>(F53-'Std Cst'!T53)/'Crown Sports'!F53</f>
        <v>0.49639778629203912</v>
      </c>
    </row>
    <row r="54" spans="1:9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2"/>
        <v>36</v>
      </c>
      <c r="G54" s="211">
        <f t="shared" si="3"/>
        <v>0.1</v>
      </c>
      <c r="I54" s="192">
        <f>(F54-'Std Cst'!T54)/'Crown Sports'!F54</f>
        <v>0.52255019157088123</v>
      </c>
    </row>
    <row r="55" spans="1:9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2"/>
        <v>36</v>
      </c>
      <c r="G55" s="211">
        <f t="shared" si="3"/>
        <v>0.1</v>
      </c>
      <c r="I55" s="192">
        <f>(F55-'Std Cst'!T55)/'Crown Sports'!F55</f>
        <v>0.4796383141762452</v>
      </c>
    </row>
    <row r="56" spans="1:9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2"/>
        <v>22.95</v>
      </c>
      <c r="G56" s="211">
        <f t="shared" si="3"/>
        <v>0.1</v>
      </c>
      <c r="I56" s="192">
        <f>(F56-'Std Cst'!T56)/'Crown Sports'!F56</f>
        <v>0.55912204943279986</v>
      </c>
    </row>
    <row r="57" spans="1:9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192"/>
    </row>
    <row r="58" spans="1:9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7">+$E58*(1-$L$4)</f>
        <v>18.900000000000002</v>
      </c>
      <c r="G58" s="211">
        <f t="shared" ref="G58:G59" si="8">$L$4</f>
        <v>0.1</v>
      </c>
      <c r="I58" s="192">
        <f>(F58-'Std Cst'!T58)/'Crown Sports'!F58</f>
        <v>0.38403678160919541</v>
      </c>
    </row>
    <row r="59" spans="1:9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7"/>
        <v>19.53</v>
      </c>
      <c r="G59" s="211">
        <f t="shared" si="8"/>
        <v>0.1</v>
      </c>
      <c r="I59" s="192">
        <f>(F59-'Std Cst'!T59)/'Crown Sports'!F59</f>
        <v>0.35298993943888274</v>
      </c>
    </row>
    <row r="60" spans="1:9" ht="20.25" customHeight="1" x14ac:dyDescent="0.45">
      <c r="A60" s="209"/>
      <c r="B60" s="209"/>
      <c r="C60" s="209"/>
      <c r="D60" s="201"/>
      <c r="E60" s="51"/>
      <c r="G60" s="51"/>
    </row>
    <row r="61" spans="1:9" ht="20.25" customHeight="1" x14ac:dyDescent="0.45">
      <c r="A61" s="209"/>
      <c r="B61" s="209"/>
      <c r="C61" s="209"/>
      <c r="D61" s="201"/>
      <c r="E61" s="51"/>
      <c r="G61" s="51"/>
    </row>
    <row r="62" spans="1:9" ht="20.25" customHeight="1" x14ac:dyDescent="0.45">
      <c r="A62" s="209"/>
      <c r="B62" s="209"/>
      <c r="C62" s="209"/>
      <c r="D62" s="201"/>
      <c r="E62" s="51"/>
      <c r="G62" s="51"/>
    </row>
    <row r="63" spans="1:9" ht="20.25" customHeight="1" x14ac:dyDescent="0.45">
      <c r="A63" s="209"/>
      <c r="B63" s="209"/>
      <c r="C63" s="209"/>
      <c r="D63" s="201"/>
      <c r="E63" s="51"/>
      <c r="G63" s="51"/>
    </row>
    <row r="64" spans="1:9" ht="20.25" customHeight="1" x14ac:dyDescent="0.45">
      <c r="A64" s="209"/>
      <c r="B64" s="209"/>
      <c r="C64" s="209"/>
      <c r="D64" s="201"/>
      <c r="E64" s="51"/>
      <c r="G64" s="51"/>
    </row>
    <row r="65" spans="1:7" ht="20.25" customHeight="1" x14ac:dyDescent="0.45">
      <c r="A65" s="209"/>
      <c r="B65" s="209"/>
      <c r="C65" s="209"/>
      <c r="D65" s="201"/>
      <c r="E65" s="51"/>
      <c r="G65" s="51"/>
    </row>
    <row r="66" spans="1:7" ht="20.25" customHeight="1" x14ac:dyDescent="0.45">
      <c r="A66" s="209"/>
      <c r="B66" s="209"/>
      <c r="C66" s="209"/>
      <c r="D66" s="201"/>
      <c r="E66" s="51"/>
      <c r="G66" s="51"/>
    </row>
    <row r="67" spans="1:7" ht="20.25" customHeight="1" x14ac:dyDescent="0.45">
      <c r="A67" s="209"/>
      <c r="B67" s="209"/>
      <c r="C67" s="209"/>
      <c r="D67" s="201"/>
      <c r="E67" s="51"/>
      <c r="G67" s="51"/>
    </row>
    <row r="68" spans="1:7" ht="20.25" customHeight="1" x14ac:dyDescent="0.45">
      <c r="A68" s="209"/>
      <c r="B68" s="209"/>
      <c r="C68" s="209"/>
      <c r="D68" s="201"/>
      <c r="E68" s="51"/>
      <c r="G68" s="51"/>
    </row>
    <row r="69" spans="1:7" ht="20.25" customHeight="1" x14ac:dyDescent="0.45">
      <c r="A69" s="209"/>
      <c r="B69" s="209"/>
      <c r="C69" s="209"/>
      <c r="D69" s="201"/>
      <c r="E69" s="51"/>
      <c r="G69" s="51"/>
    </row>
    <row r="70" spans="1:7" ht="20.25" customHeight="1" x14ac:dyDescent="0.45">
      <c r="A70" s="209"/>
      <c r="B70" s="209"/>
      <c r="C70" s="209"/>
      <c r="D70" s="201"/>
      <c r="E70" s="51"/>
      <c r="G70" s="51"/>
    </row>
    <row r="71" spans="1:7" ht="20.25" customHeight="1" x14ac:dyDescent="0.45">
      <c r="A71" s="209"/>
      <c r="B71" s="209"/>
      <c r="C71" s="209"/>
      <c r="D71" s="201"/>
      <c r="E71" s="51"/>
      <c r="G71" s="51"/>
    </row>
    <row r="72" spans="1:7" ht="20.25" customHeight="1" x14ac:dyDescent="0.45">
      <c r="A72" s="209"/>
      <c r="B72" s="209"/>
      <c r="C72" s="209"/>
      <c r="D72" s="201"/>
      <c r="E72" s="51"/>
      <c r="G72" s="51"/>
    </row>
    <row r="73" spans="1:7" ht="20.25" customHeight="1" x14ac:dyDescent="0.45">
      <c r="A73" s="209"/>
      <c r="B73" s="209"/>
      <c r="C73" s="209"/>
      <c r="D73" s="201"/>
      <c r="E73" s="51"/>
      <c r="G73" s="51"/>
    </row>
    <row r="74" spans="1:7" ht="20.25" customHeight="1" x14ac:dyDescent="0.45">
      <c r="A74" s="209"/>
      <c r="B74" s="209"/>
      <c r="C74" s="209"/>
      <c r="D74" s="201"/>
      <c r="E74" s="51"/>
      <c r="G74" s="51"/>
    </row>
    <row r="75" spans="1:7" ht="20.25" customHeight="1" x14ac:dyDescent="0.45">
      <c r="A75" s="209"/>
      <c r="B75" s="209"/>
      <c r="C75" s="209"/>
      <c r="D75" s="201"/>
      <c r="E75" s="51"/>
      <c r="G75" s="51"/>
    </row>
    <row r="76" spans="1:7" ht="20.25" customHeight="1" x14ac:dyDescent="0.45">
      <c r="A76" s="209"/>
      <c r="B76" s="209"/>
      <c r="C76" s="209"/>
      <c r="D76" s="201"/>
      <c r="E76" s="51"/>
      <c r="G76" s="51"/>
    </row>
    <row r="77" spans="1:7" ht="20.25" customHeight="1" x14ac:dyDescent="0.45">
      <c r="A77" s="209"/>
      <c r="B77" s="209"/>
      <c r="C77" s="209"/>
      <c r="D77" s="201"/>
      <c r="E77" s="51"/>
      <c r="G77" s="51"/>
    </row>
    <row r="78" spans="1:7" ht="20.25" customHeight="1" x14ac:dyDescent="0.45">
      <c r="A78" s="209"/>
      <c r="B78" s="209"/>
      <c r="C78" s="209"/>
      <c r="D78" s="201"/>
      <c r="E78" s="51"/>
      <c r="G78" s="51"/>
    </row>
    <row r="79" spans="1:7" ht="20.25" customHeight="1" x14ac:dyDescent="0.45">
      <c r="A79" s="209"/>
      <c r="B79" s="209"/>
      <c r="C79" s="209"/>
      <c r="D79" s="201"/>
      <c r="E79" s="51"/>
      <c r="G79" s="51"/>
    </row>
    <row r="80" spans="1:7" ht="20.25" customHeight="1" x14ac:dyDescent="0.45">
      <c r="A80" s="209"/>
      <c r="B80" s="209"/>
      <c r="C80" s="209"/>
      <c r="D80" s="201"/>
      <c r="E80" s="51"/>
      <c r="G80" s="51"/>
    </row>
    <row r="81" spans="1:7" ht="20.25" customHeight="1" x14ac:dyDescent="0.45">
      <c r="A81" s="209"/>
      <c r="B81" s="209"/>
      <c r="C81" s="209"/>
      <c r="D81" s="201"/>
      <c r="E81" s="51"/>
      <c r="G81" s="51"/>
    </row>
    <row r="82" spans="1:7" ht="20.25" customHeight="1" x14ac:dyDescent="0.45">
      <c r="A82" s="209"/>
      <c r="B82" s="209"/>
      <c r="C82" s="209"/>
      <c r="D82" s="201"/>
      <c r="E82" s="51"/>
      <c r="G82" s="51"/>
    </row>
    <row r="83" spans="1:7" ht="20.25" customHeight="1" x14ac:dyDescent="0.45">
      <c r="A83" s="209"/>
      <c r="B83" s="209"/>
      <c r="C83" s="209"/>
      <c r="D83" s="201"/>
      <c r="E83" s="51"/>
      <c r="G83" s="51"/>
    </row>
    <row r="84" spans="1:7" ht="20.25" customHeight="1" x14ac:dyDescent="0.45">
      <c r="A84" s="209"/>
      <c r="B84" s="209"/>
      <c r="C84" s="209"/>
      <c r="D84" s="201"/>
      <c r="E84" s="51"/>
      <c r="G84" s="51"/>
    </row>
    <row r="85" spans="1:7" ht="20.25" customHeight="1" x14ac:dyDescent="0.45">
      <c r="A85" s="209"/>
      <c r="B85" s="209"/>
      <c r="C85" s="209"/>
      <c r="D85" s="201"/>
      <c r="E85" s="51"/>
      <c r="G85" s="51"/>
    </row>
    <row r="86" spans="1:7" ht="20.25" customHeight="1" x14ac:dyDescent="0.45">
      <c r="A86" s="209"/>
      <c r="B86" s="209"/>
      <c r="C86" s="209"/>
      <c r="D86" s="201"/>
      <c r="E86" s="51"/>
      <c r="G86" s="51"/>
    </row>
    <row r="87" spans="1:7" ht="20.25" customHeight="1" x14ac:dyDescent="0.45">
      <c r="A87" s="209"/>
      <c r="B87" s="209"/>
      <c r="C87" s="209"/>
      <c r="D87" s="201"/>
      <c r="E87" s="51"/>
      <c r="G87" s="51"/>
    </row>
    <row r="88" spans="1:7" ht="20.25" customHeight="1" x14ac:dyDescent="0.45">
      <c r="A88" s="209"/>
      <c r="B88" s="209"/>
      <c r="C88" s="209"/>
      <c r="D88" s="201"/>
      <c r="E88" s="51"/>
      <c r="G88" s="51"/>
    </row>
    <row r="89" spans="1:7" ht="20.25" customHeight="1" x14ac:dyDescent="0.45">
      <c r="A89" s="209"/>
      <c r="B89" s="209"/>
      <c r="C89" s="209"/>
      <c r="D89" s="201"/>
      <c r="E89" s="51"/>
      <c r="G89" s="51"/>
    </row>
    <row r="90" spans="1:7" ht="20.25" customHeight="1" x14ac:dyDescent="0.45">
      <c r="A90" s="209"/>
      <c r="B90" s="209"/>
      <c r="C90" s="209"/>
      <c r="D90" s="201"/>
      <c r="E90" s="51"/>
      <c r="G90" s="51"/>
    </row>
    <row r="91" spans="1:7" ht="20.25" customHeight="1" x14ac:dyDescent="0.45">
      <c r="A91" s="209"/>
      <c r="B91" s="209"/>
      <c r="C91" s="209"/>
      <c r="D91" s="201"/>
      <c r="E91" s="51"/>
      <c r="G91" s="51"/>
    </row>
    <row r="92" spans="1:7" ht="20.25" customHeight="1" x14ac:dyDescent="0.45">
      <c r="A92" s="209"/>
      <c r="B92" s="209"/>
      <c r="C92" s="209"/>
      <c r="D92" s="201"/>
      <c r="E92" s="51"/>
      <c r="G92" s="51"/>
    </row>
    <row r="93" spans="1:7" ht="20.25" customHeight="1" x14ac:dyDescent="0.45">
      <c r="A93" s="209"/>
      <c r="B93" s="209"/>
      <c r="C93" s="209"/>
      <c r="D93" s="201"/>
      <c r="E93" s="51"/>
      <c r="G93" s="51"/>
    </row>
    <row r="94" spans="1:7" ht="20.25" customHeight="1" x14ac:dyDescent="0.45">
      <c r="A94" s="209"/>
      <c r="B94" s="209"/>
      <c r="C94" s="209"/>
      <c r="D94" s="201"/>
      <c r="E94" s="51"/>
      <c r="G94" s="51"/>
    </row>
    <row r="95" spans="1:7" ht="20.25" customHeight="1" x14ac:dyDescent="0.45">
      <c r="A95" s="209"/>
      <c r="B95" s="209"/>
      <c r="C95" s="209"/>
      <c r="D95" s="201"/>
      <c r="E95" s="51"/>
      <c r="G95" s="51"/>
    </row>
    <row r="96" spans="1:7" ht="20.25" customHeight="1" x14ac:dyDescent="0.45">
      <c r="A96" s="209"/>
      <c r="B96" s="209"/>
      <c r="C96" s="209"/>
      <c r="D96" s="201"/>
      <c r="E96" s="51"/>
      <c r="G96" s="51"/>
    </row>
    <row r="97" spans="1:7" ht="20.25" customHeight="1" x14ac:dyDescent="0.45">
      <c r="A97" s="209"/>
      <c r="B97" s="209"/>
      <c r="C97" s="209"/>
      <c r="D97" s="201"/>
      <c r="E97" s="51"/>
      <c r="G97" s="51"/>
    </row>
    <row r="98" spans="1:7" ht="20.25" customHeight="1" x14ac:dyDescent="0.45">
      <c r="A98" s="209"/>
      <c r="B98" s="209"/>
      <c r="C98" s="209"/>
      <c r="D98" s="201"/>
      <c r="E98" s="51"/>
      <c r="G98" s="51"/>
    </row>
    <row r="99" spans="1:7" ht="20.25" customHeight="1" x14ac:dyDescent="0.45">
      <c r="A99" s="209"/>
      <c r="B99" s="209"/>
      <c r="C99" s="209"/>
      <c r="D99" s="201"/>
      <c r="E99" s="51"/>
      <c r="G99" s="51"/>
    </row>
    <row r="100" spans="1:7" ht="20.25" customHeight="1" x14ac:dyDescent="0.45">
      <c r="A100" s="209"/>
      <c r="B100" s="209"/>
      <c r="C100" s="209"/>
      <c r="D100" s="201"/>
      <c r="E100" s="51"/>
      <c r="G100" s="51"/>
    </row>
    <row r="101" spans="1:7" ht="20.25" customHeight="1" x14ac:dyDescent="0.45">
      <c r="A101" s="209"/>
      <c r="B101" s="209"/>
      <c r="C101" s="209"/>
      <c r="D101" s="201"/>
      <c r="E101" s="51"/>
      <c r="G101" s="51"/>
    </row>
    <row r="102" spans="1:7" ht="20.25" customHeight="1" x14ac:dyDescent="0.45">
      <c r="A102" s="209"/>
      <c r="B102" s="209"/>
      <c r="C102" s="209"/>
      <c r="D102" s="201"/>
      <c r="E102" s="51"/>
      <c r="G102" s="51"/>
    </row>
    <row r="103" spans="1:7" ht="20.25" customHeight="1" x14ac:dyDescent="0.45">
      <c r="A103" s="209"/>
      <c r="B103" s="209"/>
      <c r="C103" s="209"/>
      <c r="D103" s="201"/>
      <c r="E103" s="51"/>
      <c r="G103" s="51"/>
    </row>
    <row r="104" spans="1:7" ht="20.25" customHeight="1" x14ac:dyDescent="0.45">
      <c r="A104" s="209"/>
      <c r="B104" s="209"/>
      <c r="C104" s="209"/>
      <c r="D104" s="201"/>
      <c r="E104" s="51"/>
      <c r="G104" s="51"/>
    </row>
    <row r="105" spans="1:7" ht="20.25" customHeight="1" x14ac:dyDescent="0.45">
      <c r="A105" s="209"/>
      <c r="B105" s="209"/>
      <c r="C105" s="209"/>
      <c r="D105" s="201"/>
      <c r="E105" s="51"/>
      <c r="G105" s="51"/>
    </row>
    <row r="106" spans="1:7" ht="20.25" customHeight="1" x14ac:dyDescent="0.45">
      <c r="A106" s="209"/>
      <c r="B106" s="209"/>
      <c r="C106" s="209"/>
      <c r="D106" s="201"/>
      <c r="E106" s="51"/>
      <c r="G106" s="51"/>
    </row>
    <row r="107" spans="1:7" ht="20.25" customHeight="1" x14ac:dyDescent="0.45">
      <c r="A107" s="209"/>
      <c r="B107" s="209"/>
      <c r="C107" s="209"/>
      <c r="D107" s="201"/>
      <c r="E107" s="51"/>
      <c r="G107" s="51"/>
    </row>
    <row r="108" spans="1:7" ht="20.25" customHeight="1" x14ac:dyDescent="0.45">
      <c r="A108" s="209"/>
      <c r="B108" s="209"/>
      <c r="C108" s="209"/>
      <c r="D108" s="201"/>
      <c r="E108" s="51"/>
      <c r="G108" s="51"/>
    </row>
    <row r="109" spans="1:7" ht="20.25" customHeight="1" x14ac:dyDescent="0.45">
      <c r="A109" s="209"/>
      <c r="B109" s="209"/>
      <c r="C109" s="209"/>
      <c r="D109" s="201"/>
      <c r="E109" s="51"/>
      <c r="G109" s="51"/>
    </row>
    <row r="110" spans="1:7" ht="20.25" customHeight="1" x14ac:dyDescent="0.45">
      <c r="A110" s="209"/>
      <c r="B110" s="209"/>
      <c r="C110" s="209"/>
      <c r="D110" s="201"/>
      <c r="E110" s="51"/>
      <c r="G110" s="51"/>
    </row>
    <row r="111" spans="1:7" ht="20.25" customHeight="1" x14ac:dyDescent="0.45">
      <c r="A111" s="209"/>
      <c r="B111" s="209"/>
      <c r="C111" s="209"/>
      <c r="D111" s="201"/>
      <c r="E111" s="51"/>
      <c r="G111" s="51"/>
    </row>
    <row r="112" spans="1:7" ht="20.25" customHeight="1" x14ac:dyDescent="0.45">
      <c r="A112" s="209"/>
      <c r="B112" s="209"/>
      <c r="C112" s="209"/>
      <c r="D112" s="201"/>
      <c r="E112" s="51"/>
      <c r="G112" s="51"/>
    </row>
    <row r="113" spans="1:7" ht="20.25" customHeight="1" x14ac:dyDescent="0.45">
      <c r="A113" s="209"/>
      <c r="B113" s="209"/>
      <c r="C113" s="209"/>
      <c r="D113" s="201"/>
      <c r="E113" s="51"/>
      <c r="G113" s="51"/>
    </row>
    <row r="114" spans="1:7" ht="20.25" customHeight="1" x14ac:dyDescent="0.45">
      <c r="A114" s="209"/>
      <c r="B114" s="209"/>
      <c r="C114" s="209"/>
      <c r="D114" s="201"/>
      <c r="E114" s="51"/>
      <c r="G114" s="51"/>
    </row>
    <row r="115" spans="1:7" ht="20.25" customHeight="1" x14ac:dyDescent="0.45">
      <c r="A115" s="209"/>
      <c r="B115" s="209"/>
      <c r="C115" s="209"/>
      <c r="D115" s="201"/>
      <c r="E115" s="51"/>
      <c r="G115" s="51"/>
    </row>
    <row r="116" spans="1:7" ht="20.25" customHeight="1" x14ac:dyDescent="0.45">
      <c r="A116" s="209"/>
      <c r="B116" s="209"/>
      <c r="C116" s="209"/>
      <c r="D116" s="201"/>
      <c r="E116" s="51"/>
      <c r="G116" s="51"/>
    </row>
    <row r="117" spans="1:7" ht="20.25" customHeight="1" x14ac:dyDescent="0.45">
      <c r="A117" s="209"/>
      <c r="B117" s="209"/>
      <c r="C117" s="209"/>
      <c r="D117" s="201"/>
      <c r="E117" s="51"/>
      <c r="G117" s="51"/>
    </row>
    <row r="118" spans="1:7" ht="20.25" customHeight="1" x14ac:dyDescent="0.45">
      <c r="A118" s="209"/>
      <c r="B118" s="209"/>
      <c r="C118" s="209"/>
      <c r="D118" s="201"/>
      <c r="E118" s="51"/>
      <c r="G118" s="51"/>
    </row>
    <row r="119" spans="1:7" ht="20.25" customHeight="1" x14ac:dyDescent="0.45">
      <c r="A119" s="209"/>
      <c r="B119" s="209"/>
      <c r="C119" s="209"/>
      <c r="D119" s="201"/>
      <c r="E119" s="51"/>
      <c r="G119" s="51"/>
    </row>
    <row r="120" spans="1:7" ht="20.25" customHeight="1" x14ac:dyDescent="0.45">
      <c r="A120" s="209"/>
      <c r="B120" s="209"/>
      <c r="C120" s="209"/>
      <c r="D120" s="201"/>
      <c r="E120" s="51"/>
      <c r="G120" s="51"/>
    </row>
    <row r="121" spans="1:7" ht="20.25" customHeight="1" x14ac:dyDescent="0.45">
      <c r="A121" s="209"/>
      <c r="B121" s="209"/>
      <c r="C121" s="209"/>
      <c r="D121" s="201"/>
      <c r="E121" s="51"/>
      <c r="G121" s="51"/>
    </row>
    <row r="122" spans="1:7" ht="20.25" customHeight="1" x14ac:dyDescent="0.45">
      <c r="A122" s="209"/>
      <c r="B122" s="209"/>
      <c r="C122" s="209"/>
      <c r="D122" s="201"/>
      <c r="E122" s="51"/>
      <c r="G122" s="51"/>
    </row>
    <row r="123" spans="1:7" ht="20.25" customHeight="1" x14ac:dyDescent="0.45">
      <c r="A123" s="209"/>
      <c r="B123" s="209"/>
      <c r="C123" s="209"/>
      <c r="D123" s="201"/>
      <c r="E123" s="51"/>
      <c r="G123" s="51"/>
    </row>
    <row r="124" spans="1:7" ht="20.25" customHeight="1" x14ac:dyDescent="0.45">
      <c r="A124" s="209"/>
      <c r="B124" s="209"/>
      <c r="C124" s="209"/>
      <c r="D124" s="201"/>
      <c r="E124" s="51"/>
      <c r="G124" s="51"/>
    </row>
    <row r="125" spans="1:7" ht="20.25" customHeight="1" x14ac:dyDescent="0.45">
      <c r="A125" s="209"/>
      <c r="B125" s="209"/>
      <c r="C125" s="209"/>
      <c r="D125" s="201"/>
      <c r="E125" s="51"/>
      <c r="G125" s="51"/>
    </row>
    <row r="126" spans="1:7" ht="20.25" customHeight="1" x14ac:dyDescent="0.45">
      <c r="A126" s="209"/>
      <c r="B126" s="209"/>
      <c r="C126" s="209"/>
      <c r="D126" s="201"/>
      <c r="E126" s="51"/>
      <c r="G126" s="51"/>
    </row>
    <row r="127" spans="1:7" ht="20.25" customHeight="1" x14ac:dyDescent="0.45">
      <c r="A127" s="209"/>
      <c r="B127" s="209"/>
      <c r="C127" s="209"/>
      <c r="D127" s="201"/>
      <c r="E127" s="51"/>
      <c r="G127" s="51"/>
    </row>
    <row r="128" spans="1:7" ht="20.25" customHeight="1" x14ac:dyDescent="0.45">
      <c r="A128" s="209"/>
      <c r="B128" s="209"/>
      <c r="C128" s="209"/>
      <c r="D128" s="201"/>
      <c r="E128" s="51"/>
      <c r="G128" s="51"/>
    </row>
    <row r="129" spans="1:7" ht="20.25" customHeight="1" x14ac:dyDescent="0.45">
      <c r="A129" s="209"/>
      <c r="B129" s="209"/>
      <c r="C129" s="209"/>
      <c r="D129" s="201"/>
      <c r="E129" s="51"/>
      <c r="G129" s="51"/>
    </row>
    <row r="130" spans="1:7" ht="20.25" customHeight="1" x14ac:dyDescent="0.45">
      <c r="A130" s="209"/>
      <c r="B130" s="209"/>
      <c r="C130" s="209"/>
      <c r="D130" s="201"/>
      <c r="E130" s="51"/>
      <c r="G130" s="51"/>
    </row>
    <row r="131" spans="1:7" ht="20.25" customHeight="1" x14ac:dyDescent="0.45">
      <c r="A131" s="209"/>
      <c r="B131" s="209"/>
      <c r="C131" s="209"/>
      <c r="D131" s="201"/>
      <c r="E131" s="51"/>
      <c r="G131" s="51"/>
    </row>
    <row r="132" spans="1:7" ht="20.25" customHeight="1" x14ac:dyDescent="0.45">
      <c r="A132" s="209"/>
      <c r="B132" s="209"/>
      <c r="C132" s="209"/>
      <c r="D132" s="201"/>
      <c r="E132" s="51"/>
      <c r="G132" s="51"/>
    </row>
    <row r="133" spans="1:7" ht="20.25" customHeight="1" x14ac:dyDescent="0.45">
      <c r="A133" s="209"/>
      <c r="B133" s="209"/>
      <c r="C133" s="209"/>
      <c r="D133" s="201"/>
      <c r="E133" s="51"/>
      <c r="G133" s="51"/>
    </row>
    <row r="134" spans="1:7" ht="20.25" customHeight="1" x14ac:dyDescent="0.45">
      <c r="A134" s="209"/>
      <c r="B134" s="209"/>
      <c r="C134" s="209"/>
      <c r="D134" s="201"/>
      <c r="E134" s="51"/>
      <c r="G134" s="51"/>
    </row>
    <row r="135" spans="1:7" ht="20.25" customHeight="1" x14ac:dyDescent="0.45">
      <c r="A135" s="209"/>
      <c r="B135" s="209"/>
      <c r="C135" s="209"/>
      <c r="D135" s="201"/>
      <c r="E135" s="51"/>
      <c r="G135" s="51"/>
    </row>
    <row r="136" spans="1:7" ht="20.25" customHeight="1" x14ac:dyDescent="0.45">
      <c r="A136" s="209"/>
      <c r="B136" s="209"/>
      <c r="C136" s="209"/>
      <c r="D136" s="201"/>
      <c r="E136" s="51"/>
      <c r="G136" s="51"/>
    </row>
    <row r="137" spans="1:7" ht="20.25" customHeight="1" x14ac:dyDescent="0.45">
      <c r="A137" s="209"/>
      <c r="B137" s="209"/>
      <c r="C137" s="209"/>
      <c r="D137" s="201"/>
      <c r="E137" s="51"/>
      <c r="G137" s="51"/>
    </row>
    <row r="138" spans="1:7" ht="20.25" customHeight="1" x14ac:dyDescent="0.45">
      <c r="A138" s="209"/>
      <c r="B138" s="209"/>
      <c r="C138" s="209"/>
      <c r="D138" s="201"/>
      <c r="E138" s="51"/>
      <c r="G138" s="51"/>
    </row>
    <row r="139" spans="1:7" ht="20.25" customHeight="1" x14ac:dyDescent="0.45">
      <c r="A139" s="209"/>
      <c r="B139" s="209"/>
      <c r="C139" s="209"/>
      <c r="D139" s="201"/>
      <c r="E139" s="51"/>
      <c r="G139" s="51"/>
    </row>
    <row r="140" spans="1:7" ht="20.25" customHeight="1" x14ac:dyDescent="0.45">
      <c r="A140" s="209"/>
      <c r="B140" s="209"/>
      <c r="C140" s="209"/>
      <c r="D140" s="201"/>
      <c r="E140" s="51"/>
      <c r="G140" s="51"/>
    </row>
    <row r="141" spans="1:7" ht="20.25" customHeight="1" x14ac:dyDescent="0.45">
      <c r="A141" s="209"/>
      <c r="B141" s="209"/>
      <c r="C141" s="209"/>
      <c r="D141" s="201"/>
      <c r="E141" s="51"/>
      <c r="G141" s="51"/>
    </row>
    <row r="142" spans="1:7" ht="20.25" customHeight="1" x14ac:dyDescent="0.45">
      <c r="A142" s="209"/>
      <c r="B142" s="209"/>
      <c r="C142" s="209"/>
      <c r="D142" s="201"/>
      <c r="E142" s="51"/>
      <c r="G142" s="51"/>
    </row>
    <row r="143" spans="1:7" ht="20.25" customHeight="1" x14ac:dyDescent="0.45">
      <c r="A143" s="209"/>
      <c r="B143" s="209"/>
      <c r="C143" s="209"/>
      <c r="D143" s="201"/>
      <c r="E143" s="51"/>
      <c r="G143" s="51"/>
    </row>
    <row r="144" spans="1:7" ht="20.25" customHeight="1" x14ac:dyDescent="0.45">
      <c r="A144" s="209"/>
      <c r="B144" s="209"/>
      <c r="C144" s="209"/>
      <c r="D144" s="201"/>
      <c r="E144" s="51"/>
      <c r="G144" s="51"/>
    </row>
    <row r="145" spans="1:7" ht="20.25" customHeight="1" x14ac:dyDescent="0.45">
      <c r="A145" s="209"/>
      <c r="B145" s="209"/>
      <c r="C145" s="209"/>
      <c r="D145" s="201"/>
      <c r="E145" s="51"/>
      <c r="G145" s="51"/>
    </row>
    <row r="146" spans="1:7" ht="20.25" customHeight="1" x14ac:dyDescent="0.45">
      <c r="A146" s="209"/>
      <c r="B146" s="209"/>
      <c r="C146" s="209"/>
      <c r="D146" s="201"/>
      <c r="E146" s="51"/>
      <c r="G146" s="51"/>
    </row>
    <row r="147" spans="1:7" ht="20.25" customHeight="1" x14ac:dyDescent="0.45">
      <c r="A147" s="209"/>
      <c r="B147" s="209"/>
      <c r="C147" s="209"/>
      <c r="D147" s="201"/>
      <c r="E147" s="51"/>
      <c r="G147" s="51"/>
    </row>
    <row r="148" spans="1:7" ht="20.25" customHeight="1" x14ac:dyDescent="0.45">
      <c r="A148" s="209"/>
      <c r="B148" s="209"/>
      <c r="C148" s="209"/>
      <c r="D148" s="201"/>
      <c r="E148" s="51"/>
      <c r="G148" s="51"/>
    </row>
    <row r="149" spans="1:7" ht="20.25" customHeight="1" x14ac:dyDescent="0.45">
      <c r="A149" s="209"/>
      <c r="B149" s="209"/>
      <c r="C149" s="209"/>
      <c r="D149" s="201"/>
      <c r="E149" s="51"/>
      <c r="G149" s="51"/>
    </row>
    <row r="150" spans="1:7" ht="20.25" customHeight="1" x14ac:dyDescent="0.45">
      <c r="A150" s="209"/>
      <c r="B150" s="209"/>
      <c r="C150" s="209"/>
      <c r="D150" s="201"/>
      <c r="E150" s="51"/>
      <c r="G150" s="51"/>
    </row>
    <row r="151" spans="1:7" ht="20.25" customHeight="1" x14ac:dyDescent="0.45">
      <c r="A151" s="209"/>
      <c r="B151" s="209"/>
      <c r="C151" s="209"/>
      <c r="D151" s="201"/>
      <c r="E151" s="51"/>
      <c r="G151" s="51"/>
    </row>
    <row r="152" spans="1:7" ht="20.25" customHeight="1" x14ac:dyDescent="0.45">
      <c r="A152" s="209"/>
      <c r="B152" s="209"/>
      <c r="C152" s="209"/>
      <c r="D152" s="201"/>
      <c r="E152" s="51"/>
      <c r="G152" s="51"/>
    </row>
    <row r="153" spans="1:7" ht="20.25" customHeight="1" x14ac:dyDescent="0.45">
      <c r="A153" s="209"/>
      <c r="B153" s="209"/>
      <c r="C153" s="209"/>
      <c r="D153" s="201"/>
      <c r="E153" s="51"/>
      <c r="G153" s="51"/>
    </row>
    <row r="154" spans="1:7" ht="20.25" customHeight="1" x14ac:dyDescent="0.45">
      <c r="A154" s="209"/>
      <c r="B154" s="209"/>
      <c r="C154" s="209"/>
      <c r="D154" s="201"/>
      <c r="E154" s="51"/>
      <c r="G154" s="51"/>
    </row>
    <row r="155" spans="1:7" ht="20.25" customHeight="1" x14ac:dyDescent="0.45">
      <c r="A155" s="209"/>
      <c r="B155" s="209"/>
      <c r="C155" s="209"/>
      <c r="D155" s="201"/>
      <c r="E155" s="51"/>
      <c r="G155" s="51"/>
    </row>
    <row r="156" spans="1:7" ht="20.25" customHeight="1" x14ac:dyDescent="0.45">
      <c r="A156" s="209"/>
      <c r="B156" s="209"/>
      <c r="C156" s="209"/>
      <c r="D156" s="201"/>
      <c r="E156" s="51"/>
      <c r="G156" s="51"/>
    </row>
    <row r="157" spans="1:7" ht="20.25" customHeight="1" x14ac:dyDescent="0.45">
      <c r="A157" s="209"/>
      <c r="B157" s="209"/>
      <c r="C157" s="209"/>
      <c r="D157" s="201"/>
      <c r="E157" s="51"/>
      <c r="G157" s="51"/>
    </row>
    <row r="158" spans="1:7" ht="20.25" customHeight="1" x14ac:dyDescent="0.45">
      <c r="A158" s="209"/>
      <c r="B158" s="209"/>
      <c r="C158" s="209"/>
      <c r="D158" s="201"/>
      <c r="E158" s="51"/>
      <c r="G158" s="51"/>
    </row>
    <row r="159" spans="1:7" ht="20.25" customHeight="1" x14ac:dyDescent="0.45">
      <c r="A159" s="209"/>
      <c r="B159" s="209"/>
      <c r="C159" s="209"/>
      <c r="D159" s="201"/>
      <c r="E159" s="51"/>
      <c r="G159" s="51"/>
    </row>
    <row r="160" spans="1:7" ht="20.25" customHeight="1" x14ac:dyDescent="0.45">
      <c r="A160" s="209"/>
      <c r="B160" s="209"/>
      <c r="C160" s="209"/>
      <c r="D160" s="201"/>
      <c r="E160" s="51"/>
      <c r="G160" s="51"/>
    </row>
    <row r="161" spans="1:7" ht="20.25" customHeight="1" x14ac:dyDescent="0.45">
      <c r="A161" s="209"/>
      <c r="B161" s="209"/>
      <c r="C161" s="209"/>
      <c r="D161" s="201"/>
      <c r="E161" s="51"/>
      <c r="G161" s="51"/>
    </row>
    <row r="162" spans="1:7" ht="20.25" customHeight="1" x14ac:dyDescent="0.45">
      <c r="A162" s="209"/>
      <c r="B162" s="209"/>
      <c r="C162" s="209"/>
      <c r="D162" s="201"/>
      <c r="E162" s="51"/>
      <c r="G162" s="51"/>
    </row>
    <row r="163" spans="1:7" ht="20.25" customHeight="1" x14ac:dyDescent="0.45">
      <c r="A163" s="209"/>
      <c r="B163" s="209"/>
      <c r="C163" s="209"/>
      <c r="D163" s="201"/>
      <c r="E163" s="51"/>
      <c r="G163" s="51"/>
    </row>
    <row r="164" spans="1:7" ht="20.25" customHeight="1" x14ac:dyDescent="0.45">
      <c r="A164" s="209"/>
      <c r="B164" s="209"/>
      <c r="C164" s="209"/>
      <c r="D164" s="201"/>
      <c r="E164" s="51"/>
      <c r="G164" s="51"/>
    </row>
    <row r="165" spans="1:7" ht="20.25" customHeight="1" x14ac:dyDescent="0.45">
      <c r="A165" s="209"/>
      <c r="B165" s="209"/>
      <c r="C165" s="209"/>
      <c r="D165" s="201"/>
      <c r="E165" s="51"/>
      <c r="G165" s="51"/>
    </row>
    <row r="166" spans="1:7" ht="20.25" customHeight="1" x14ac:dyDescent="0.45">
      <c r="A166" s="209"/>
      <c r="B166" s="209"/>
      <c r="C166" s="209"/>
      <c r="D166" s="201"/>
      <c r="E166" s="51"/>
      <c r="G166" s="51"/>
    </row>
    <row r="167" spans="1:7" ht="20.25" customHeight="1" x14ac:dyDescent="0.45">
      <c r="A167" s="209"/>
      <c r="B167" s="209"/>
      <c r="C167" s="209"/>
      <c r="D167" s="201"/>
      <c r="E167" s="51"/>
      <c r="G167" s="51"/>
    </row>
    <row r="168" spans="1:7" ht="20.25" customHeight="1" x14ac:dyDescent="0.45">
      <c r="A168" s="209"/>
      <c r="B168" s="209"/>
      <c r="C168" s="209"/>
      <c r="D168" s="201"/>
      <c r="E168" s="51"/>
      <c r="G168" s="51"/>
    </row>
    <row r="169" spans="1:7" ht="20.25" customHeight="1" x14ac:dyDescent="0.45">
      <c r="A169" s="209"/>
      <c r="B169" s="209"/>
      <c r="C169" s="209"/>
      <c r="D169" s="201"/>
      <c r="E169" s="51"/>
      <c r="G169" s="51"/>
    </row>
    <row r="170" spans="1:7" ht="20.25" customHeight="1" x14ac:dyDescent="0.45">
      <c r="A170" s="209"/>
      <c r="B170" s="209"/>
      <c r="C170" s="209"/>
      <c r="D170" s="201"/>
      <c r="E170" s="51"/>
      <c r="G170" s="51"/>
    </row>
    <row r="171" spans="1:7" ht="20.25" customHeight="1" x14ac:dyDescent="0.45">
      <c r="A171" s="209"/>
      <c r="B171" s="209"/>
      <c r="C171" s="209"/>
      <c r="D171" s="201"/>
      <c r="E171" s="51"/>
      <c r="G171" s="51"/>
    </row>
    <row r="172" spans="1:7" ht="20.25" customHeight="1" x14ac:dyDescent="0.45">
      <c r="A172" s="209"/>
      <c r="B172" s="209"/>
      <c r="C172" s="209"/>
      <c r="D172" s="201"/>
      <c r="E172" s="51"/>
      <c r="G172" s="51"/>
    </row>
    <row r="173" spans="1:7" ht="20.25" customHeight="1" x14ac:dyDescent="0.45">
      <c r="A173" s="209"/>
      <c r="B173" s="209"/>
      <c r="C173" s="209"/>
      <c r="D173" s="201"/>
      <c r="E173" s="51"/>
      <c r="G173" s="51"/>
    </row>
    <row r="174" spans="1:7" ht="20.25" customHeight="1" x14ac:dyDescent="0.45">
      <c r="A174" s="209"/>
      <c r="B174" s="209"/>
      <c r="C174" s="209"/>
      <c r="D174" s="201"/>
      <c r="E174" s="51"/>
      <c r="G174" s="51"/>
    </row>
    <row r="175" spans="1:7" ht="20.25" customHeight="1" x14ac:dyDescent="0.45">
      <c r="A175" s="209"/>
      <c r="B175" s="209"/>
      <c r="C175" s="209"/>
      <c r="D175" s="201"/>
      <c r="E175" s="51"/>
      <c r="G175" s="51"/>
    </row>
    <row r="176" spans="1:7" ht="20.25" customHeight="1" x14ac:dyDescent="0.45">
      <c r="A176" s="209"/>
      <c r="B176" s="209"/>
      <c r="C176" s="209"/>
      <c r="D176" s="201"/>
      <c r="E176" s="51"/>
      <c r="G176" s="51"/>
    </row>
    <row r="177" spans="1:7" ht="20.25" customHeight="1" x14ac:dyDescent="0.45">
      <c r="A177" s="209"/>
      <c r="B177" s="209"/>
      <c r="C177" s="209"/>
      <c r="D177" s="201"/>
      <c r="E177" s="51"/>
      <c r="G177" s="51"/>
    </row>
    <row r="178" spans="1:7" ht="20.25" customHeight="1" x14ac:dyDescent="0.45">
      <c r="A178" s="209"/>
      <c r="B178" s="209"/>
      <c r="C178" s="209"/>
      <c r="D178" s="201"/>
      <c r="E178" s="51"/>
      <c r="G178" s="51"/>
    </row>
    <row r="179" spans="1:7" ht="20.25" customHeight="1" x14ac:dyDescent="0.45">
      <c r="A179" s="209"/>
      <c r="B179" s="209"/>
      <c r="C179" s="209"/>
      <c r="D179" s="201"/>
      <c r="E179" s="51"/>
      <c r="G179" s="51"/>
    </row>
    <row r="180" spans="1:7" ht="20.25" customHeight="1" x14ac:dyDescent="0.45">
      <c r="A180" s="209"/>
      <c r="B180" s="209"/>
      <c r="C180" s="209"/>
      <c r="D180" s="201"/>
      <c r="E180" s="51"/>
      <c r="G180" s="51"/>
    </row>
    <row r="181" spans="1:7" ht="20.25" customHeight="1" x14ac:dyDescent="0.45">
      <c r="A181" s="209"/>
      <c r="B181" s="209"/>
      <c r="C181" s="209"/>
      <c r="D181" s="201"/>
      <c r="E181" s="51"/>
      <c r="G181" s="51"/>
    </row>
    <row r="182" spans="1:7" ht="20.25" customHeight="1" x14ac:dyDescent="0.45">
      <c r="A182" s="209"/>
      <c r="B182" s="209"/>
      <c r="C182" s="209"/>
      <c r="D182" s="201"/>
      <c r="E182" s="51"/>
      <c r="G182" s="51"/>
    </row>
    <row r="183" spans="1:7" ht="20.25" customHeight="1" x14ac:dyDescent="0.45">
      <c r="A183" s="209"/>
      <c r="B183" s="209"/>
      <c r="C183" s="209"/>
      <c r="D183" s="201"/>
      <c r="E183" s="51"/>
      <c r="G183" s="51"/>
    </row>
    <row r="184" spans="1:7" ht="20.25" customHeight="1" x14ac:dyDescent="0.45">
      <c r="A184" s="209"/>
      <c r="B184" s="209"/>
      <c r="C184" s="209"/>
      <c r="D184" s="201"/>
      <c r="E184" s="51"/>
      <c r="G184" s="51"/>
    </row>
    <row r="185" spans="1:7" ht="20.25" customHeight="1" x14ac:dyDescent="0.45">
      <c r="A185" s="209"/>
      <c r="B185" s="209"/>
      <c r="C185" s="209"/>
      <c r="D185" s="201"/>
      <c r="E185" s="51"/>
      <c r="G185" s="51"/>
    </row>
    <row r="186" spans="1:7" ht="20.25" customHeight="1" x14ac:dyDescent="0.45">
      <c r="A186" s="209"/>
      <c r="B186" s="209"/>
      <c r="C186" s="209"/>
      <c r="D186" s="201"/>
      <c r="E186" s="51"/>
      <c r="G186" s="51"/>
    </row>
    <row r="187" spans="1:7" ht="20.25" customHeight="1" x14ac:dyDescent="0.45">
      <c r="A187" s="209"/>
      <c r="B187" s="209"/>
      <c r="C187" s="209"/>
      <c r="D187" s="201"/>
      <c r="E187" s="51"/>
      <c r="G187" s="51"/>
    </row>
    <row r="188" spans="1:7" ht="20.25" customHeight="1" x14ac:dyDescent="0.45">
      <c r="A188" s="209"/>
      <c r="B188" s="209"/>
      <c r="C188" s="209"/>
      <c r="D188" s="201"/>
      <c r="E188" s="51"/>
      <c r="G188" s="51"/>
    </row>
    <row r="189" spans="1:7" ht="20.25" customHeight="1" x14ac:dyDescent="0.45">
      <c r="A189" s="209"/>
      <c r="B189" s="209"/>
      <c r="C189" s="209"/>
      <c r="D189" s="201"/>
      <c r="E189" s="51"/>
      <c r="G189" s="51"/>
    </row>
    <row r="190" spans="1:7" ht="20.25" customHeight="1" x14ac:dyDescent="0.45">
      <c r="A190" s="209"/>
      <c r="B190" s="209"/>
      <c r="C190" s="209"/>
      <c r="D190" s="201"/>
      <c r="E190" s="51"/>
      <c r="G190" s="51"/>
    </row>
    <row r="191" spans="1:7" ht="20.25" customHeight="1" x14ac:dyDescent="0.45">
      <c r="A191" s="209"/>
      <c r="B191" s="209"/>
      <c r="C191" s="209"/>
      <c r="D191" s="201"/>
      <c r="E191" s="51"/>
      <c r="G191" s="51"/>
    </row>
    <row r="192" spans="1:7" ht="20.25" customHeight="1" x14ac:dyDescent="0.45">
      <c r="A192" s="209"/>
      <c r="B192" s="209"/>
      <c r="C192" s="209"/>
      <c r="D192" s="201"/>
      <c r="E192" s="51"/>
      <c r="G192" s="51"/>
    </row>
    <row r="193" spans="1:7" ht="20.25" customHeight="1" x14ac:dyDescent="0.45">
      <c r="A193" s="209"/>
      <c r="B193" s="209"/>
      <c r="C193" s="209"/>
      <c r="D193" s="201"/>
      <c r="E193" s="51"/>
      <c r="G193" s="51"/>
    </row>
    <row r="194" spans="1:7" ht="20.25" customHeight="1" x14ac:dyDescent="0.45">
      <c r="A194" s="209"/>
      <c r="B194" s="209"/>
      <c r="C194" s="209"/>
      <c r="D194" s="201"/>
      <c r="E194" s="51"/>
      <c r="G194" s="51"/>
    </row>
    <row r="195" spans="1:7" ht="20.25" customHeight="1" x14ac:dyDescent="0.45">
      <c r="A195" s="209"/>
      <c r="B195" s="209"/>
      <c r="C195" s="209"/>
      <c r="D195" s="201"/>
      <c r="E195" s="51"/>
      <c r="G195" s="51"/>
    </row>
    <row r="196" spans="1:7" ht="20.25" customHeight="1" x14ac:dyDescent="0.45">
      <c r="A196" s="209"/>
      <c r="B196" s="209"/>
      <c r="C196" s="209"/>
      <c r="D196" s="201"/>
      <c r="E196" s="51"/>
      <c r="G196" s="51"/>
    </row>
    <row r="197" spans="1:7" ht="20.25" customHeight="1" x14ac:dyDescent="0.45">
      <c r="A197" s="209"/>
      <c r="B197" s="209"/>
      <c r="C197" s="209"/>
      <c r="D197" s="201"/>
      <c r="E197" s="51"/>
      <c r="G197" s="51"/>
    </row>
    <row r="198" spans="1:7" ht="20.25" customHeight="1" x14ac:dyDescent="0.45">
      <c r="A198" s="209"/>
      <c r="B198" s="209"/>
      <c r="C198" s="209"/>
      <c r="D198" s="201"/>
      <c r="E198" s="51"/>
      <c r="G198" s="51"/>
    </row>
    <row r="199" spans="1:7" ht="20.25" customHeight="1" x14ac:dyDescent="0.45">
      <c r="A199" s="209"/>
      <c r="B199" s="209"/>
      <c r="C199" s="209"/>
      <c r="D199" s="201"/>
      <c r="E199" s="51"/>
      <c r="G199" s="51"/>
    </row>
    <row r="200" spans="1:7" ht="20.25" customHeight="1" x14ac:dyDescent="0.45">
      <c r="A200" s="209"/>
      <c r="B200" s="209"/>
      <c r="C200" s="209"/>
      <c r="D200" s="201"/>
      <c r="E200" s="51"/>
      <c r="G200" s="51"/>
    </row>
    <row r="201" spans="1:7" ht="20.25" customHeight="1" x14ac:dyDescent="0.45">
      <c r="A201" s="209"/>
      <c r="B201" s="209"/>
      <c r="C201" s="209"/>
      <c r="D201" s="201"/>
      <c r="E201" s="51"/>
      <c r="G201" s="51"/>
    </row>
    <row r="202" spans="1:7" ht="20.25" customHeight="1" x14ac:dyDescent="0.45">
      <c r="A202" s="209"/>
      <c r="B202" s="209"/>
      <c r="C202" s="209"/>
      <c r="D202" s="201"/>
      <c r="E202" s="51"/>
      <c r="G202" s="51"/>
    </row>
    <row r="203" spans="1:7" ht="20.25" customHeight="1" x14ac:dyDescent="0.45">
      <c r="A203" s="209"/>
      <c r="B203" s="209"/>
      <c r="C203" s="209"/>
      <c r="D203" s="201"/>
      <c r="E203" s="51"/>
      <c r="G203" s="51"/>
    </row>
    <row r="204" spans="1:7" ht="20.25" customHeight="1" x14ac:dyDescent="0.45">
      <c r="A204" s="209"/>
      <c r="B204" s="209"/>
      <c r="C204" s="209"/>
      <c r="D204" s="201"/>
      <c r="E204" s="51"/>
      <c r="G204" s="51"/>
    </row>
    <row r="205" spans="1:7" ht="20.25" customHeight="1" x14ac:dyDescent="0.45">
      <c r="A205" s="209"/>
      <c r="B205" s="209"/>
      <c r="C205" s="209"/>
      <c r="D205" s="201"/>
      <c r="E205" s="51"/>
      <c r="G205" s="51"/>
    </row>
    <row r="206" spans="1:7" ht="20.25" customHeight="1" x14ac:dyDescent="0.45">
      <c r="A206" s="209"/>
      <c r="B206" s="209"/>
      <c r="C206" s="209"/>
      <c r="D206" s="201"/>
      <c r="E206" s="51"/>
      <c r="G206" s="51"/>
    </row>
    <row r="207" spans="1:7" ht="20.25" customHeight="1" x14ac:dyDescent="0.45">
      <c r="A207" s="209"/>
      <c r="B207" s="209"/>
      <c r="C207" s="209"/>
      <c r="D207" s="201"/>
      <c r="E207" s="51"/>
      <c r="G207" s="51"/>
    </row>
    <row r="208" spans="1:7" ht="20.25" customHeight="1" x14ac:dyDescent="0.45">
      <c r="A208" s="209"/>
      <c r="B208" s="209"/>
      <c r="C208" s="209"/>
      <c r="D208" s="201"/>
      <c r="E208" s="51"/>
      <c r="G208" s="51"/>
    </row>
    <row r="209" spans="1:7" ht="20.25" customHeight="1" x14ac:dyDescent="0.45">
      <c r="A209" s="209"/>
      <c r="B209" s="209"/>
      <c r="C209" s="209"/>
      <c r="D209" s="201"/>
      <c r="E209" s="51"/>
      <c r="G209" s="51"/>
    </row>
    <row r="210" spans="1:7" ht="20.25" customHeight="1" x14ac:dyDescent="0.45">
      <c r="A210" s="209"/>
      <c r="B210" s="209"/>
      <c r="C210" s="209"/>
      <c r="D210" s="201"/>
      <c r="E210" s="51"/>
      <c r="G210" s="51"/>
    </row>
    <row r="211" spans="1:7" ht="20.25" customHeight="1" x14ac:dyDescent="0.45">
      <c r="A211" s="209"/>
      <c r="B211" s="209"/>
      <c r="C211" s="209"/>
      <c r="D211" s="201"/>
      <c r="E211" s="51"/>
      <c r="G211" s="51"/>
    </row>
    <row r="212" spans="1:7" ht="20.25" customHeight="1" x14ac:dyDescent="0.45">
      <c r="A212" s="209"/>
      <c r="B212" s="209"/>
      <c r="C212" s="209"/>
      <c r="D212" s="201"/>
      <c r="E212" s="51"/>
      <c r="G212" s="51"/>
    </row>
    <row r="213" spans="1:7" ht="20.25" customHeight="1" x14ac:dyDescent="0.45">
      <c r="A213" s="209"/>
      <c r="B213" s="209"/>
      <c r="C213" s="209"/>
      <c r="D213" s="201"/>
      <c r="E213" s="51"/>
      <c r="G213" s="51"/>
    </row>
    <row r="214" spans="1:7" ht="20.25" customHeight="1" x14ac:dyDescent="0.45">
      <c r="A214" s="209"/>
      <c r="B214" s="209"/>
      <c r="C214" s="209"/>
      <c r="D214" s="201"/>
      <c r="E214" s="51"/>
      <c r="G214" s="51"/>
    </row>
    <row r="215" spans="1:7" ht="20.25" customHeight="1" x14ac:dyDescent="0.45">
      <c r="A215" s="209"/>
      <c r="B215" s="209"/>
      <c r="C215" s="209"/>
      <c r="D215" s="201"/>
      <c r="E215" s="51"/>
      <c r="G215" s="51"/>
    </row>
    <row r="216" spans="1:7" ht="20.25" customHeight="1" x14ac:dyDescent="0.45">
      <c r="A216" s="209"/>
      <c r="B216" s="209"/>
      <c r="C216" s="209"/>
      <c r="D216" s="201"/>
      <c r="E216" s="51"/>
      <c r="G216" s="51"/>
    </row>
    <row r="217" spans="1:7" ht="20.25" customHeight="1" x14ac:dyDescent="0.45">
      <c r="A217" s="209"/>
      <c r="B217" s="209"/>
      <c r="C217" s="209"/>
      <c r="D217" s="201"/>
      <c r="E217" s="51"/>
      <c r="G217" s="51"/>
    </row>
    <row r="218" spans="1:7" ht="20.25" customHeight="1" x14ac:dyDescent="0.45">
      <c r="A218" s="209"/>
      <c r="B218" s="209"/>
      <c r="C218" s="209"/>
      <c r="D218" s="201"/>
      <c r="E218" s="51"/>
      <c r="G218" s="51"/>
    </row>
    <row r="219" spans="1:7" ht="20.25" customHeight="1" x14ac:dyDescent="0.45">
      <c r="A219" s="209"/>
      <c r="B219" s="209"/>
      <c r="C219" s="209"/>
      <c r="D219" s="201"/>
      <c r="E219" s="51"/>
      <c r="G219" s="51"/>
    </row>
    <row r="220" spans="1:7" ht="20.25" customHeight="1" x14ac:dyDescent="0.45">
      <c r="A220" s="209"/>
      <c r="B220" s="209"/>
      <c r="C220" s="209"/>
      <c r="D220" s="201"/>
      <c r="E220" s="51"/>
      <c r="G220" s="51"/>
    </row>
    <row r="221" spans="1:7" ht="20.25" customHeight="1" x14ac:dyDescent="0.45">
      <c r="A221" s="209"/>
      <c r="B221" s="209"/>
      <c r="C221" s="209"/>
      <c r="D221" s="201"/>
      <c r="E221" s="51"/>
      <c r="G221" s="51"/>
    </row>
    <row r="222" spans="1:7" ht="20.25" customHeight="1" x14ac:dyDescent="0.45">
      <c r="A222" s="209"/>
      <c r="B222" s="209"/>
      <c r="C222" s="209"/>
      <c r="D222" s="201"/>
      <c r="E222" s="51"/>
      <c r="G222" s="51"/>
    </row>
    <row r="223" spans="1:7" ht="20.25" customHeight="1" x14ac:dyDescent="0.45">
      <c r="A223" s="209"/>
      <c r="B223" s="209"/>
      <c r="C223" s="209"/>
      <c r="D223" s="201"/>
      <c r="E223" s="51"/>
      <c r="G223" s="51"/>
    </row>
    <row r="224" spans="1:7" ht="20.25" customHeight="1" x14ac:dyDescent="0.45">
      <c r="A224" s="209"/>
      <c r="B224" s="209"/>
      <c r="C224" s="209"/>
      <c r="D224" s="201"/>
      <c r="E224" s="51"/>
      <c r="G224" s="51"/>
    </row>
    <row r="225" spans="1:7" ht="20.25" customHeight="1" x14ac:dyDescent="0.45">
      <c r="A225" s="209"/>
      <c r="B225" s="209"/>
      <c r="C225" s="209"/>
      <c r="D225" s="201"/>
      <c r="E225" s="51"/>
      <c r="G225" s="51"/>
    </row>
    <row r="226" spans="1:7" ht="20.25" customHeight="1" x14ac:dyDescent="0.45">
      <c r="A226" s="209"/>
      <c r="B226" s="209"/>
      <c r="C226" s="209"/>
      <c r="D226" s="201"/>
      <c r="E226" s="51"/>
      <c r="G226" s="51"/>
    </row>
    <row r="227" spans="1:7" ht="20.25" customHeight="1" x14ac:dyDescent="0.45">
      <c r="A227" s="209"/>
      <c r="B227" s="209"/>
      <c r="C227" s="209"/>
      <c r="D227" s="201"/>
      <c r="E227" s="51"/>
      <c r="G227" s="51"/>
    </row>
    <row r="228" spans="1:7" ht="20.25" customHeight="1" x14ac:dyDescent="0.45">
      <c r="A228" s="209"/>
      <c r="B228" s="209"/>
      <c r="C228" s="209"/>
      <c r="D228" s="201"/>
      <c r="E228" s="51"/>
      <c r="G228" s="51"/>
    </row>
    <row r="229" spans="1:7" ht="20.25" customHeight="1" x14ac:dyDescent="0.45">
      <c r="A229" s="209"/>
      <c r="B229" s="209"/>
      <c r="C229" s="209"/>
      <c r="D229" s="201"/>
      <c r="E229" s="51"/>
      <c r="G229" s="51"/>
    </row>
    <row r="230" spans="1:7" ht="20.25" customHeight="1" x14ac:dyDescent="0.45">
      <c r="A230" s="209"/>
      <c r="B230" s="209"/>
      <c r="C230" s="209"/>
      <c r="D230" s="201"/>
      <c r="E230" s="51"/>
      <c r="G230" s="51"/>
    </row>
    <row r="231" spans="1:7" ht="20.25" customHeight="1" x14ac:dyDescent="0.45">
      <c r="A231" s="209"/>
      <c r="B231" s="209"/>
      <c r="C231" s="209"/>
      <c r="D231" s="201"/>
      <c r="E231" s="51"/>
      <c r="G231" s="51"/>
    </row>
    <row r="232" spans="1:7" ht="20.25" customHeight="1" x14ac:dyDescent="0.45">
      <c r="A232" s="209"/>
      <c r="B232" s="209"/>
      <c r="C232" s="209"/>
      <c r="D232" s="201"/>
      <c r="E232" s="51"/>
      <c r="G232" s="51"/>
    </row>
    <row r="233" spans="1:7" ht="20.25" customHeight="1" x14ac:dyDescent="0.45">
      <c r="A233" s="209"/>
      <c r="B233" s="209"/>
      <c r="C233" s="209"/>
      <c r="D233" s="201"/>
      <c r="E233" s="51"/>
      <c r="G233" s="51"/>
    </row>
    <row r="234" spans="1:7" ht="20.25" customHeight="1" x14ac:dyDescent="0.45">
      <c r="A234" s="209"/>
      <c r="B234" s="209"/>
      <c r="C234" s="209"/>
      <c r="D234" s="201"/>
      <c r="E234" s="51"/>
      <c r="G234" s="51"/>
    </row>
    <row r="235" spans="1:7" ht="20.25" customHeight="1" x14ac:dyDescent="0.45">
      <c r="A235" s="209"/>
      <c r="B235" s="209"/>
      <c r="C235" s="209"/>
      <c r="D235" s="201"/>
      <c r="E235" s="51"/>
      <c r="G235" s="51"/>
    </row>
    <row r="236" spans="1:7" ht="20.25" customHeight="1" x14ac:dyDescent="0.45">
      <c r="A236" s="209"/>
      <c r="B236" s="209"/>
      <c r="C236" s="209"/>
      <c r="D236" s="201"/>
      <c r="E236" s="51"/>
      <c r="G236" s="51"/>
    </row>
    <row r="237" spans="1:7" ht="20.25" customHeight="1" x14ac:dyDescent="0.45">
      <c r="A237" s="209"/>
      <c r="B237" s="209"/>
      <c r="C237" s="209"/>
      <c r="D237" s="201"/>
      <c r="E237" s="51"/>
      <c r="G237" s="51"/>
    </row>
    <row r="238" spans="1:7" ht="20.25" customHeight="1" x14ac:dyDescent="0.45">
      <c r="A238" s="209"/>
      <c r="B238" s="209"/>
      <c r="C238" s="209"/>
      <c r="D238" s="201"/>
      <c r="E238" s="51"/>
      <c r="G238" s="51"/>
    </row>
    <row r="239" spans="1:7" ht="20.25" customHeight="1" x14ac:dyDescent="0.45">
      <c r="A239" s="209"/>
      <c r="B239" s="209"/>
      <c r="C239" s="209"/>
      <c r="D239" s="201"/>
      <c r="E239" s="51"/>
      <c r="G239" s="51"/>
    </row>
    <row r="240" spans="1:7" ht="20.25" customHeight="1" x14ac:dyDescent="0.45">
      <c r="A240" s="209"/>
      <c r="B240" s="209"/>
      <c r="C240" s="209"/>
      <c r="D240" s="201"/>
      <c r="E240" s="51"/>
      <c r="G240" s="51"/>
    </row>
    <row r="241" spans="1:7" ht="20.25" customHeight="1" x14ac:dyDescent="0.45">
      <c r="A241" s="209"/>
      <c r="B241" s="209"/>
      <c r="C241" s="209"/>
      <c r="D241" s="201"/>
      <c r="E241" s="51"/>
      <c r="G241" s="51"/>
    </row>
    <row r="242" spans="1:7" ht="20.25" customHeight="1" x14ac:dyDescent="0.45">
      <c r="A242" s="209"/>
      <c r="B242" s="209"/>
      <c r="C242" s="209"/>
      <c r="D242" s="201"/>
      <c r="E242" s="51"/>
      <c r="G242" s="51"/>
    </row>
    <row r="243" spans="1:7" ht="20.25" customHeight="1" x14ac:dyDescent="0.45">
      <c r="A243" s="209"/>
      <c r="B243" s="209"/>
      <c r="C243" s="209"/>
      <c r="D243" s="201"/>
      <c r="E243" s="51"/>
      <c r="G243" s="51"/>
    </row>
    <row r="244" spans="1:7" ht="20.25" customHeight="1" x14ac:dyDescent="0.45">
      <c r="A244" s="209"/>
      <c r="B244" s="209"/>
      <c r="C244" s="209"/>
      <c r="D244" s="201"/>
      <c r="E244" s="51"/>
      <c r="G244" s="51"/>
    </row>
    <row r="245" spans="1:7" ht="20.25" customHeight="1" x14ac:dyDescent="0.45">
      <c r="A245" s="209"/>
      <c r="B245" s="209"/>
      <c r="C245" s="209"/>
      <c r="D245" s="201"/>
      <c r="E245" s="51"/>
      <c r="G245" s="51"/>
    </row>
    <row r="246" spans="1:7" ht="20.25" customHeight="1" x14ac:dyDescent="0.45">
      <c r="A246" s="209"/>
      <c r="B246" s="209"/>
      <c r="C246" s="209"/>
      <c r="D246" s="201"/>
      <c r="E246" s="51"/>
      <c r="G246" s="51"/>
    </row>
    <row r="247" spans="1:7" ht="20.25" customHeight="1" x14ac:dyDescent="0.45">
      <c r="A247" s="209"/>
      <c r="B247" s="209"/>
      <c r="C247" s="209"/>
      <c r="D247" s="201"/>
      <c r="E247" s="51"/>
      <c r="G247" s="51"/>
    </row>
    <row r="248" spans="1:7" ht="20.25" customHeight="1" x14ac:dyDescent="0.45">
      <c r="A248" s="209"/>
      <c r="B248" s="209"/>
      <c r="C248" s="209"/>
      <c r="D248" s="201"/>
      <c r="E248" s="51"/>
      <c r="G248" s="51"/>
    </row>
    <row r="249" spans="1:7" ht="20.25" customHeight="1" x14ac:dyDescent="0.45">
      <c r="A249" s="209"/>
      <c r="B249" s="209"/>
      <c r="C249" s="209"/>
      <c r="D249" s="201"/>
      <c r="E249" s="51"/>
      <c r="G249" s="51"/>
    </row>
    <row r="250" spans="1:7" ht="20.25" customHeight="1" x14ac:dyDescent="0.45">
      <c r="A250" s="209"/>
      <c r="B250" s="209"/>
      <c r="C250" s="209"/>
      <c r="D250" s="201"/>
      <c r="E250" s="51"/>
      <c r="G250" s="51"/>
    </row>
    <row r="251" spans="1:7" ht="20.25" customHeight="1" x14ac:dyDescent="0.45">
      <c r="A251" s="209"/>
      <c r="B251" s="209"/>
      <c r="C251" s="209"/>
      <c r="D251" s="201"/>
      <c r="E251" s="51"/>
      <c r="G251" s="51"/>
    </row>
    <row r="252" spans="1:7" ht="20.25" customHeight="1" x14ac:dyDescent="0.45">
      <c r="A252" s="209"/>
      <c r="B252" s="209"/>
      <c r="C252" s="209"/>
      <c r="D252" s="201"/>
      <c r="E252" s="51"/>
      <c r="G252" s="51"/>
    </row>
    <row r="253" spans="1:7" ht="20.25" customHeight="1" x14ac:dyDescent="0.45">
      <c r="A253" s="209"/>
      <c r="B253" s="209"/>
      <c r="C253" s="209"/>
      <c r="D253" s="201"/>
      <c r="E253" s="51"/>
      <c r="G253" s="51"/>
    </row>
    <row r="254" spans="1:7" ht="20.25" customHeight="1" x14ac:dyDescent="0.45">
      <c r="A254" s="209"/>
      <c r="B254" s="209"/>
      <c r="C254" s="209"/>
      <c r="D254" s="201"/>
      <c r="E254" s="51"/>
      <c r="G254" s="51"/>
    </row>
    <row r="255" spans="1:7" ht="20.25" customHeight="1" x14ac:dyDescent="0.45">
      <c r="A255" s="209"/>
      <c r="B255" s="209"/>
      <c r="C255" s="209"/>
      <c r="D255" s="201"/>
      <c r="E255" s="51"/>
      <c r="G255" s="51"/>
    </row>
    <row r="256" spans="1:7" ht="20.25" customHeight="1" x14ac:dyDescent="0.45">
      <c r="A256" s="209"/>
      <c r="B256" s="209"/>
      <c r="C256" s="209"/>
      <c r="D256" s="201"/>
      <c r="E256" s="51"/>
      <c r="G256" s="51"/>
    </row>
    <row r="257" spans="1:7" ht="20.25" customHeight="1" x14ac:dyDescent="0.45">
      <c r="A257" s="209"/>
      <c r="B257" s="209"/>
      <c r="C257" s="209"/>
      <c r="D257" s="201"/>
      <c r="E257" s="51"/>
      <c r="G257" s="51"/>
    </row>
    <row r="258" spans="1:7" ht="20.25" customHeight="1" x14ac:dyDescent="0.45">
      <c r="A258" s="209"/>
      <c r="B258" s="209"/>
      <c r="C258" s="209"/>
      <c r="D258" s="201"/>
      <c r="E258" s="51"/>
      <c r="G258" s="51"/>
    </row>
    <row r="259" spans="1:7" ht="20.25" customHeight="1" x14ac:dyDescent="0.45">
      <c r="A259" s="209"/>
      <c r="B259" s="209"/>
      <c r="C259" s="209"/>
      <c r="D259" s="201"/>
      <c r="E259" s="51"/>
      <c r="G259" s="51"/>
    </row>
    <row r="260" spans="1:7" ht="20.25" customHeight="1" x14ac:dyDescent="0.45">
      <c r="A260" s="209"/>
      <c r="B260" s="209"/>
      <c r="C260" s="209"/>
      <c r="D260" s="201"/>
      <c r="E260" s="51"/>
      <c r="G260" s="51"/>
    </row>
    <row r="261" spans="1:7" ht="20.25" customHeight="1" x14ac:dyDescent="0.45">
      <c r="A261" s="209"/>
      <c r="B261" s="209"/>
      <c r="C261" s="209"/>
      <c r="D261" s="201"/>
      <c r="E261" s="51"/>
      <c r="G261" s="51"/>
    </row>
    <row r="262" spans="1:7" ht="20.25" customHeight="1" x14ac:dyDescent="0.45">
      <c r="A262" s="209"/>
      <c r="B262" s="209"/>
      <c r="C262" s="209"/>
      <c r="D262" s="201"/>
      <c r="E262" s="51"/>
      <c r="G262" s="51"/>
    </row>
    <row r="263" spans="1:7" ht="20.25" customHeight="1" x14ac:dyDescent="0.45">
      <c r="A263" s="209"/>
      <c r="B263" s="209"/>
      <c r="C263" s="209"/>
      <c r="D263" s="201"/>
      <c r="E263" s="51"/>
      <c r="G263" s="51"/>
    </row>
    <row r="264" spans="1:7" ht="20.25" customHeight="1" x14ac:dyDescent="0.45">
      <c r="A264" s="209"/>
      <c r="B264" s="209"/>
      <c r="C264" s="209"/>
      <c r="D264" s="201"/>
      <c r="E264" s="51"/>
      <c r="G264" s="51"/>
    </row>
    <row r="265" spans="1:7" ht="20.25" customHeight="1" x14ac:dyDescent="0.45">
      <c r="A265" s="209"/>
      <c r="B265" s="209"/>
      <c r="C265" s="209"/>
      <c r="D265" s="201"/>
      <c r="E265" s="51"/>
      <c r="G265" s="51"/>
    </row>
    <row r="266" spans="1:7" ht="20.25" customHeight="1" x14ac:dyDescent="0.45">
      <c r="A266" s="209"/>
      <c r="B266" s="209"/>
      <c r="C266" s="209"/>
      <c r="D266" s="201"/>
      <c r="E266" s="51"/>
      <c r="G266" s="51"/>
    </row>
    <row r="267" spans="1:7" ht="20.25" customHeight="1" x14ac:dyDescent="0.45">
      <c r="A267" s="209"/>
      <c r="B267" s="209"/>
      <c r="C267" s="209"/>
      <c r="D267" s="201"/>
      <c r="E267" s="51"/>
      <c r="G267" s="51"/>
    </row>
    <row r="268" spans="1:7" ht="20.25" customHeight="1" x14ac:dyDescent="0.45">
      <c r="A268" s="209"/>
      <c r="B268" s="209"/>
      <c r="C268" s="209"/>
      <c r="D268" s="201"/>
      <c r="E268" s="51"/>
      <c r="G268" s="51"/>
    </row>
    <row r="269" spans="1:7" ht="20.25" customHeight="1" x14ac:dyDescent="0.45">
      <c r="A269" s="209"/>
      <c r="B269" s="209"/>
      <c r="C269" s="209"/>
      <c r="D269" s="201"/>
      <c r="E269" s="51"/>
      <c r="G269" s="51"/>
    </row>
    <row r="270" spans="1:7" ht="20.25" customHeight="1" x14ac:dyDescent="0.45">
      <c r="A270" s="209"/>
      <c r="B270" s="209"/>
      <c r="C270" s="209"/>
      <c r="D270" s="201"/>
      <c r="E270" s="51"/>
      <c r="G270" s="51"/>
    </row>
    <row r="271" spans="1:7" ht="20.25" customHeight="1" x14ac:dyDescent="0.45">
      <c r="A271" s="209"/>
      <c r="B271" s="209"/>
      <c r="C271" s="209"/>
      <c r="D271" s="201"/>
      <c r="E271" s="51"/>
      <c r="G271" s="51"/>
    </row>
    <row r="272" spans="1:7" ht="20.25" customHeight="1" x14ac:dyDescent="0.45">
      <c r="A272" s="209"/>
      <c r="B272" s="209"/>
      <c r="C272" s="209"/>
      <c r="D272" s="201"/>
      <c r="E272" s="51"/>
      <c r="G272" s="51"/>
    </row>
    <row r="273" spans="1:7" ht="20.25" customHeight="1" x14ac:dyDescent="0.45">
      <c r="A273" s="209"/>
      <c r="B273" s="209"/>
      <c r="C273" s="209"/>
      <c r="D273" s="201"/>
      <c r="E273" s="51"/>
      <c r="G273" s="51"/>
    </row>
    <row r="274" spans="1:7" ht="20.25" customHeight="1" x14ac:dyDescent="0.45">
      <c r="A274" s="209"/>
      <c r="B274" s="209"/>
      <c r="C274" s="209"/>
      <c r="D274" s="201"/>
      <c r="E274" s="51"/>
      <c r="G274" s="51"/>
    </row>
    <row r="275" spans="1:7" ht="20.25" customHeight="1" x14ac:dyDescent="0.45">
      <c r="A275" s="209"/>
      <c r="B275" s="209"/>
      <c r="C275" s="209"/>
      <c r="D275" s="201"/>
      <c r="E275" s="51"/>
      <c r="G275" s="51"/>
    </row>
    <row r="276" spans="1:7" ht="20.25" customHeight="1" x14ac:dyDescent="0.45">
      <c r="A276" s="209"/>
      <c r="B276" s="209"/>
      <c r="C276" s="209"/>
      <c r="D276" s="201"/>
      <c r="E276" s="51"/>
      <c r="G276" s="51"/>
    </row>
    <row r="277" spans="1:7" ht="20.25" customHeight="1" x14ac:dyDescent="0.45">
      <c r="A277" s="209"/>
      <c r="B277" s="209"/>
      <c r="C277" s="209"/>
      <c r="D277" s="201"/>
      <c r="E277" s="51"/>
      <c r="G277" s="51"/>
    </row>
    <row r="278" spans="1:7" ht="20.25" customHeight="1" x14ac:dyDescent="0.45">
      <c r="A278" s="209"/>
      <c r="B278" s="209"/>
      <c r="C278" s="209"/>
      <c r="D278" s="201"/>
      <c r="E278" s="51"/>
      <c r="G278" s="51"/>
    </row>
    <row r="279" spans="1:7" ht="20.25" customHeight="1" x14ac:dyDescent="0.45">
      <c r="A279" s="209"/>
      <c r="B279" s="209"/>
      <c r="C279" s="209"/>
      <c r="D279" s="201"/>
      <c r="E279" s="51"/>
      <c r="G279" s="51"/>
    </row>
    <row r="280" spans="1:7" ht="20.25" customHeight="1" x14ac:dyDescent="0.45">
      <c r="A280" s="209"/>
      <c r="B280" s="209"/>
      <c r="C280" s="209"/>
      <c r="D280" s="201"/>
      <c r="E280" s="51"/>
      <c r="G280" s="51"/>
    </row>
    <row r="281" spans="1:7" ht="20.25" customHeight="1" x14ac:dyDescent="0.45">
      <c r="A281" s="209"/>
      <c r="B281" s="209"/>
      <c r="C281" s="209"/>
      <c r="D281" s="201"/>
      <c r="E281" s="51"/>
      <c r="G281" s="51"/>
    </row>
    <row r="282" spans="1:7" ht="20.25" customHeight="1" x14ac:dyDescent="0.45">
      <c r="A282" s="209"/>
      <c r="B282" s="209"/>
      <c r="C282" s="209"/>
      <c r="D282" s="201"/>
      <c r="E282" s="51"/>
      <c r="G282" s="51"/>
    </row>
    <row r="283" spans="1:7" ht="20.25" customHeight="1" x14ac:dyDescent="0.45">
      <c r="A283" s="209"/>
      <c r="B283" s="209"/>
      <c r="C283" s="209"/>
      <c r="D283" s="201"/>
      <c r="E283" s="51"/>
      <c r="G283" s="51"/>
    </row>
    <row r="284" spans="1:7" ht="20.25" customHeight="1" x14ac:dyDescent="0.45">
      <c r="A284" s="209"/>
      <c r="B284" s="209"/>
      <c r="C284" s="209"/>
      <c r="D284" s="201"/>
      <c r="E284" s="51"/>
      <c r="G284" s="51"/>
    </row>
    <row r="285" spans="1:7" ht="20.25" customHeight="1" x14ac:dyDescent="0.45">
      <c r="A285" s="209"/>
      <c r="B285" s="209"/>
      <c r="C285" s="209"/>
      <c r="D285" s="201"/>
      <c r="E285" s="51"/>
      <c r="G285" s="51"/>
    </row>
    <row r="286" spans="1:7" ht="20.25" customHeight="1" x14ac:dyDescent="0.45">
      <c r="A286" s="209"/>
      <c r="B286" s="209"/>
      <c r="C286" s="209"/>
      <c r="D286" s="201"/>
      <c r="E286" s="51"/>
      <c r="G286" s="51"/>
    </row>
    <row r="287" spans="1:7" ht="20.25" customHeight="1" x14ac:dyDescent="0.45">
      <c r="A287" s="209"/>
      <c r="B287" s="209"/>
      <c r="C287" s="209"/>
      <c r="D287" s="201"/>
      <c r="E287" s="51"/>
      <c r="G287" s="51"/>
    </row>
    <row r="288" spans="1:7" ht="20.25" customHeight="1" x14ac:dyDescent="0.45">
      <c r="A288" s="209"/>
      <c r="B288" s="209"/>
      <c r="C288" s="209"/>
      <c r="D288" s="201"/>
      <c r="E288" s="51"/>
      <c r="G288" s="51"/>
    </row>
    <row r="289" spans="1:7" ht="20.25" customHeight="1" x14ac:dyDescent="0.45">
      <c r="A289" s="209"/>
      <c r="B289" s="209"/>
      <c r="C289" s="209"/>
      <c r="D289" s="201"/>
      <c r="E289" s="51"/>
      <c r="G289" s="51"/>
    </row>
    <row r="290" spans="1:7" ht="20.25" customHeight="1" x14ac:dyDescent="0.45">
      <c r="A290" s="209"/>
      <c r="B290" s="209"/>
      <c r="C290" s="209"/>
      <c r="D290" s="201"/>
      <c r="E290" s="51"/>
      <c r="G290" s="51"/>
    </row>
    <row r="291" spans="1:7" ht="20.25" customHeight="1" x14ac:dyDescent="0.45">
      <c r="A291" s="209"/>
      <c r="B291" s="209"/>
      <c r="C291" s="209"/>
      <c r="D291" s="201"/>
      <c r="E291" s="51"/>
      <c r="G291" s="51"/>
    </row>
    <row r="292" spans="1:7" ht="20.25" customHeight="1" x14ac:dyDescent="0.45">
      <c r="A292" s="209"/>
      <c r="B292" s="209"/>
      <c r="C292" s="209"/>
      <c r="D292" s="201"/>
      <c r="E292" s="51"/>
      <c r="G292" s="51"/>
    </row>
    <row r="293" spans="1:7" ht="20.25" customHeight="1" x14ac:dyDescent="0.45">
      <c r="A293" s="209"/>
      <c r="B293" s="209"/>
      <c r="C293" s="209"/>
      <c r="D293" s="201"/>
      <c r="E293" s="51"/>
      <c r="G293" s="51"/>
    </row>
    <row r="294" spans="1:7" ht="20.25" customHeight="1" x14ac:dyDescent="0.45">
      <c r="A294" s="209"/>
      <c r="B294" s="209"/>
      <c r="C294" s="209"/>
      <c r="D294" s="201"/>
      <c r="E294" s="51"/>
      <c r="G294" s="51"/>
    </row>
    <row r="295" spans="1:7" ht="20.25" customHeight="1" x14ac:dyDescent="0.45">
      <c r="A295" s="209"/>
      <c r="B295" s="209"/>
      <c r="C295" s="209"/>
      <c r="D295" s="201"/>
      <c r="E295" s="51"/>
      <c r="G295" s="51"/>
    </row>
    <row r="296" spans="1:7" ht="20.25" customHeight="1" x14ac:dyDescent="0.45">
      <c r="A296" s="209"/>
      <c r="B296" s="209"/>
      <c r="C296" s="209"/>
      <c r="D296" s="201"/>
      <c r="E296" s="51"/>
      <c r="G296" s="51"/>
    </row>
    <row r="297" spans="1:7" ht="20.25" customHeight="1" x14ac:dyDescent="0.45">
      <c r="A297" s="209"/>
      <c r="B297" s="209"/>
      <c r="C297" s="209"/>
      <c r="D297" s="201"/>
      <c r="E297" s="51"/>
      <c r="G297" s="51"/>
    </row>
    <row r="298" spans="1:7" ht="20.25" customHeight="1" x14ac:dyDescent="0.45">
      <c r="A298" s="209"/>
      <c r="B298" s="209"/>
      <c r="C298" s="209"/>
      <c r="D298" s="201"/>
      <c r="E298" s="51"/>
      <c r="G298" s="51"/>
    </row>
    <row r="299" spans="1:7" ht="20.25" customHeight="1" x14ac:dyDescent="0.45">
      <c r="A299" s="209"/>
      <c r="B299" s="209"/>
      <c r="C299" s="209"/>
      <c r="D299" s="201"/>
      <c r="E299" s="51"/>
      <c r="G299" s="51"/>
    </row>
    <row r="300" spans="1:7" ht="20.25" customHeight="1" x14ac:dyDescent="0.45">
      <c r="A300" s="209"/>
      <c r="B300" s="209"/>
      <c r="C300" s="209"/>
      <c r="D300" s="201"/>
      <c r="E300" s="51"/>
      <c r="G300" s="51"/>
    </row>
    <row r="301" spans="1:7" ht="20.25" customHeight="1" x14ac:dyDescent="0.45">
      <c r="A301" s="209"/>
      <c r="B301" s="209"/>
      <c r="C301" s="209"/>
      <c r="D301" s="201"/>
      <c r="E301" s="51"/>
      <c r="G301" s="51"/>
    </row>
    <row r="302" spans="1:7" ht="20.25" customHeight="1" x14ac:dyDescent="0.45">
      <c r="A302" s="209"/>
      <c r="B302" s="209"/>
      <c r="C302" s="209"/>
      <c r="D302" s="201"/>
      <c r="E302" s="51"/>
      <c r="G302" s="51"/>
    </row>
    <row r="303" spans="1:7" ht="20.25" customHeight="1" x14ac:dyDescent="0.45">
      <c r="A303" s="209"/>
      <c r="B303" s="209"/>
      <c r="C303" s="209"/>
      <c r="D303" s="201"/>
      <c r="E303" s="51"/>
      <c r="G303" s="51"/>
    </row>
    <row r="304" spans="1:7" ht="20.25" customHeight="1" x14ac:dyDescent="0.45">
      <c r="A304" s="209"/>
      <c r="B304" s="209"/>
      <c r="C304" s="209"/>
      <c r="D304" s="201"/>
      <c r="E304" s="51"/>
      <c r="G304" s="51"/>
    </row>
    <row r="305" spans="1:7" ht="20.25" customHeight="1" x14ac:dyDescent="0.45">
      <c r="A305" s="209"/>
      <c r="B305" s="209"/>
      <c r="C305" s="209"/>
      <c r="D305" s="201"/>
      <c r="E305" s="51"/>
      <c r="G305" s="51"/>
    </row>
    <row r="306" spans="1:7" ht="20.25" customHeight="1" x14ac:dyDescent="0.45">
      <c r="A306" s="209"/>
      <c r="B306" s="209"/>
      <c r="C306" s="209"/>
      <c r="D306" s="201"/>
      <c r="E306" s="51"/>
      <c r="G306" s="51"/>
    </row>
    <row r="307" spans="1:7" ht="20.25" customHeight="1" x14ac:dyDescent="0.45">
      <c r="A307" s="209"/>
      <c r="B307" s="209"/>
      <c r="C307" s="209"/>
      <c r="D307" s="201"/>
      <c r="E307" s="51"/>
      <c r="G307" s="51"/>
    </row>
    <row r="308" spans="1:7" ht="20.25" customHeight="1" x14ac:dyDescent="0.45">
      <c r="A308" s="209"/>
      <c r="B308" s="209"/>
      <c r="C308" s="209"/>
      <c r="D308" s="201"/>
      <c r="E308" s="51"/>
      <c r="G308" s="51"/>
    </row>
    <row r="309" spans="1:7" ht="20.25" customHeight="1" x14ac:dyDescent="0.45">
      <c r="A309" s="209"/>
      <c r="B309" s="209"/>
      <c r="C309" s="209"/>
      <c r="D309" s="201"/>
      <c r="E309" s="51"/>
      <c r="G309" s="51"/>
    </row>
    <row r="310" spans="1:7" ht="20.25" customHeight="1" x14ac:dyDescent="0.45">
      <c r="A310" s="209"/>
      <c r="B310" s="209"/>
      <c r="C310" s="209"/>
      <c r="D310" s="201"/>
      <c r="E310" s="51"/>
      <c r="G310" s="51"/>
    </row>
    <row r="311" spans="1:7" ht="20.25" customHeight="1" x14ac:dyDescent="0.45">
      <c r="A311" s="209"/>
      <c r="B311" s="209"/>
      <c r="C311" s="209"/>
      <c r="D311" s="201"/>
      <c r="E311" s="51"/>
      <c r="G311" s="51"/>
    </row>
    <row r="312" spans="1:7" ht="20.25" customHeight="1" x14ac:dyDescent="0.45">
      <c r="A312" s="209"/>
      <c r="B312" s="209"/>
      <c r="C312" s="209"/>
      <c r="D312" s="201"/>
      <c r="E312" s="51"/>
      <c r="G312" s="51"/>
    </row>
    <row r="313" spans="1:7" ht="20.25" customHeight="1" x14ac:dyDescent="0.45">
      <c r="A313" s="209"/>
      <c r="B313" s="209"/>
      <c r="C313" s="209"/>
      <c r="D313" s="201"/>
      <c r="E313" s="51"/>
      <c r="G313" s="51"/>
    </row>
    <row r="314" spans="1:7" ht="20.25" customHeight="1" x14ac:dyDescent="0.45">
      <c r="A314" s="209"/>
      <c r="B314" s="209"/>
      <c r="C314" s="209"/>
      <c r="D314" s="201"/>
      <c r="E314" s="51"/>
      <c r="G314" s="51"/>
    </row>
    <row r="315" spans="1:7" ht="20.25" customHeight="1" x14ac:dyDescent="0.45">
      <c r="A315" s="209"/>
      <c r="B315" s="209"/>
      <c r="C315" s="209"/>
      <c r="D315" s="201"/>
      <c r="E315" s="51"/>
      <c r="G315" s="51"/>
    </row>
    <row r="316" spans="1:7" ht="20.25" customHeight="1" x14ac:dyDescent="0.45">
      <c r="A316" s="209"/>
      <c r="B316" s="209"/>
      <c r="C316" s="209"/>
      <c r="D316" s="201"/>
      <c r="E316" s="51"/>
      <c r="G316" s="51"/>
    </row>
    <row r="317" spans="1:7" ht="20.25" customHeight="1" x14ac:dyDescent="0.45">
      <c r="A317" s="209"/>
      <c r="B317" s="209"/>
      <c r="C317" s="209"/>
      <c r="D317" s="201"/>
      <c r="E317" s="51"/>
      <c r="G317" s="51"/>
    </row>
    <row r="318" spans="1:7" ht="20.25" customHeight="1" x14ac:dyDescent="0.45">
      <c r="A318" s="209"/>
      <c r="B318" s="209"/>
      <c r="C318" s="209"/>
      <c r="D318" s="201"/>
      <c r="E318" s="51"/>
      <c r="G318" s="51"/>
    </row>
    <row r="319" spans="1:7" ht="20.25" customHeight="1" x14ac:dyDescent="0.45">
      <c r="A319" s="209"/>
      <c r="B319" s="209"/>
      <c r="C319" s="209"/>
      <c r="D319" s="201"/>
      <c r="E319" s="51"/>
      <c r="G319" s="51"/>
    </row>
    <row r="320" spans="1:7" ht="20.25" customHeight="1" x14ac:dyDescent="0.45">
      <c r="A320" s="209"/>
      <c r="B320" s="209"/>
      <c r="C320" s="209"/>
      <c r="D320" s="201"/>
      <c r="E320" s="51"/>
      <c r="G320" s="51"/>
    </row>
    <row r="321" spans="1:7" ht="20.25" customHeight="1" x14ac:dyDescent="0.45">
      <c r="A321" s="209"/>
      <c r="B321" s="209"/>
      <c r="C321" s="209"/>
      <c r="D321" s="201"/>
      <c r="E321" s="51"/>
      <c r="G321" s="51"/>
    </row>
    <row r="322" spans="1:7" ht="20.25" customHeight="1" x14ac:dyDescent="0.45">
      <c r="A322" s="209"/>
      <c r="B322" s="209"/>
      <c r="C322" s="209"/>
      <c r="D322" s="201"/>
      <c r="E322" s="51"/>
      <c r="G322" s="51"/>
    </row>
    <row r="323" spans="1:7" ht="20.25" customHeight="1" x14ac:dyDescent="0.45">
      <c r="A323" s="209"/>
      <c r="B323" s="209"/>
      <c r="C323" s="209"/>
      <c r="D323" s="201"/>
      <c r="E323" s="51"/>
      <c r="G323" s="51"/>
    </row>
    <row r="324" spans="1:7" ht="20.25" customHeight="1" x14ac:dyDescent="0.45">
      <c r="A324" s="209"/>
      <c r="B324" s="209"/>
      <c r="C324" s="209"/>
      <c r="D324" s="201"/>
      <c r="E324" s="51"/>
      <c r="G324" s="51"/>
    </row>
    <row r="325" spans="1:7" ht="20.25" customHeight="1" x14ac:dyDescent="0.45">
      <c r="A325" s="209"/>
      <c r="B325" s="209"/>
      <c r="C325" s="209"/>
      <c r="D325" s="201"/>
      <c r="E325" s="51"/>
      <c r="G325" s="51"/>
    </row>
    <row r="326" spans="1:7" ht="20.25" customHeight="1" x14ac:dyDescent="0.45">
      <c r="A326" s="209"/>
      <c r="B326" s="209"/>
      <c r="C326" s="209"/>
      <c r="D326" s="201"/>
      <c r="E326" s="51"/>
      <c r="G326" s="51"/>
    </row>
    <row r="327" spans="1:7" ht="20.25" customHeight="1" x14ac:dyDescent="0.45">
      <c r="A327" s="209"/>
      <c r="B327" s="209"/>
      <c r="C327" s="209"/>
      <c r="D327" s="201"/>
      <c r="E327" s="51"/>
      <c r="G327" s="51"/>
    </row>
    <row r="328" spans="1:7" ht="20.25" customHeight="1" x14ac:dyDescent="0.45">
      <c r="A328" s="209"/>
      <c r="B328" s="209"/>
      <c r="C328" s="209"/>
      <c r="D328" s="201"/>
      <c r="E328" s="51"/>
      <c r="G328" s="51"/>
    </row>
    <row r="329" spans="1:7" ht="20.25" customHeight="1" x14ac:dyDescent="0.45">
      <c r="A329" s="209"/>
      <c r="B329" s="209"/>
      <c r="C329" s="209"/>
      <c r="D329" s="201"/>
      <c r="E329" s="51"/>
      <c r="G329" s="51"/>
    </row>
    <row r="330" spans="1:7" ht="20.25" customHeight="1" x14ac:dyDescent="0.45">
      <c r="A330" s="209"/>
      <c r="B330" s="209"/>
      <c r="C330" s="209"/>
      <c r="D330" s="201"/>
      <c r="E330" s="51"/>
      <c r="G330" s="51"/>
    </row>
    <row r="331" spans="1:7" ht="20.25" customHeight="1" x14ac:dyDescent="0.45">
      <c r="A331" s="209"/>
      <c r="B331" s="209"/>
      <c r="C331" s="209"/>
      <c r="D331" s="201"/>
      <c r="E331" s="51"/>
      <c r="G331" s="51"/>
    </row>
    <row r="332" spans="1:7" ht="20.25" customHeight="1" x14ac:dyDescent="0.45">
      <c r="A332" s="209"/>
      <c r="B332" s="209"/>
      <c r="C332" s="209"/>
      <c r="D332" s="201"/>
      <c r="E332" s="51"/>
      <c r="G332" s="51"/>
    </row>
    <row r="333" spans="1:7" ht="20.25" customHeight="1" x14ac:dyDescent="0.45">
      <c r="A333" s="209"/>
      <c r="B333" s="209"/>
      <c r="C333" s="209"/>
      <c r="D333" s="201"/>
      <c r="E333" s="51"/>
      <c r="G333" s="51"/>
    </row>
    <row r="334" spans="1:7" ht="20.25" customHeight="1" x14ac:dyDescent="0.45">
      <c r="A334" s="209"/>
      <c r="B334" s="209"/>
      <c r="C334" s="209"/>
      <c r="D334" s="201"/>
      <c r="E334" s="51"/>
      <c r="G334" s="51"/>
    </row>
    <row r="335" spans="1:7" ht="20.25" customHeight="1" x14ac:dyDescent="0.45">
      <c r="A335" s="209"/>
      <c r="B335" s="209"/>
      <c r="C335" s="209"/>
      <c r="D335" s="201"/>
      <c r="E335" s="51"/>
      <c r="G335" s="51"/>
    </row>
    <row r="336" spans="1:7" ht="20.25" customHeight="1" x14ac:dyDescent="0.45">
      <c r="A336" s="209"/>
      <c r="B336" s="209"/>
      <c r="C336" s="209"/>
      <c r="D336" s="201"/>
      <c r="E336" s="51"/>
      <c r="G336" s="51"/>
    </row>
    <row r="337" spans="1:7" ht="20.25" customHeight="1" x14ac:dyDescent="0.45">
      <c r="A337" s="209"/>
      <c r="B337" s="209"/>
      <c r="C337" s="209"/>
      <c r="D337" s="201"/>
      <c r="E337" s="51"/>
      <c r="G337" s="51"/>
    </row>
    <row r="338" spans="1:7" ht="20.25" customHeight="1" x14ac:dyDescent="0.45">
      <c r="A338" s="209"/>
      <c r="B338" s="209"/>
      <c r="C338" s="209"/>
      <c r="D338" s="201"/>
      <c r="E338" s="51"/>
      <c r="G338" s="51"/>
    </row>
    <row r="339" spans="1:7" ht="20.25" customHeight="1" x14ac:dyDescent="0.45">
      <c r="A339" s="209"/>
      <c r="B339" s="209"/>
      <c r="C339" s="209"/>
      <c r="D339" s="201"/>
      <c r="E339" s="51"/>
      <c r="G339" s="51"/>
    </row>
    <row r="340" spans="1:7" ht="20.25" customHeight="1" x14ac:dyDescent="0.45">
      <c r="A340" s="209"/>
      <c r="B340" s="209"/>
      <c r="C340" s="209"/>
      <c r="D340" s="201"/>
      <c r="E340" s="51"/>
      <c r="G340" s="51"/>
    </row>
    <row r="341" spans="1:7" ht="20.25" customHeight="1" x14ac:dyDescent="0.45">
      <c r="A341" s="209"/>
      <c r="B341" s="209"/>
      <c r="C341" s="209"/>
      <c r="D341" s="201"/>
      <c r="E341" s="51"/>
      <c r="G341" s="51"/>
    </row>
    <row r="342" spans="1:7" ht="20.25" customHeight="1" x14ac:dyDescent="0.45">
      <c r="A342" s="209"/>
      <c r="B342" s="209"/>
      <c r="C342" s="209"/>
      <c r="D342" s="201"/>
      <c r="E342" s="51"/>
      <c r="G342" s="51"/>
    </row>
    <row r="343" spans="1:7" ht="20.25" customHeight="1" x14ac:dyDescent="0.45">
      <c r="A343" s="209"/>
      <c r="B343" s="209"/>
      <c r="C343" s="209"/>
      <c r="D343" s="201"/>
      <c r="E343" s="51"/>
      <c r="G343" s="51"/>
    </row>
    <row r="344" spans="1:7" ht="20.25" customHeight="1" x14ac:dyDescent="0.45">
      <c r="A344" s="209"/>
      <c r="B344" s="209"/>
      <c r="C344" s="209"/>
      <c r="D344" s="201"/>
      <c r="E344" s="51"/>
      <c r="G344" s="51"/>
    </row>
    <row r="345" spans="1:7" ht="20.25" customHeight="1" x14ac:dyDescent="0.45">
      <c r="A345" s="209"/>
      <c r="B345" s="209"/>
      <c r="C345" s="209"/>
      <c r="D345" s="201"/>
      <c r="E345" s="51"/>
      <c r="G345" s="51"/>
    </row>
    <row r="346" spans="1:7" ht="20.25" customHeight="1" x14ac:dyDescent="0.45">
      <c r="A346" s="209"/>
      <c r="B346" s="209"/>
      <c r="C346" s="209"/>
      <c r="D346" s="201"/>
      <c r="E346" s="51"/>
      <c r="G346" s="51"/>
    </row>
    <row r="347" spans="1:7" ht="20.25" customHeight="1" x14ac:dyDescent="0.45">
      <c r="A347" s="209"/>
      <c r="B347" s="209"/>
      <c r="C347" s="209"/>
      <c r="D347" s="201"/>
      <c r="E347" s="51"/>
      <c r="G347" s="51"/>
    </row>
    <row r="348" spans="1:7" ht="20.25" customHeight="1" x14ac:dyDescent="0.45">
      <c r="A348" s="209"/>
      <c r="B348" s="209"/>
      <c r="C348" s="209"/>
      <c r="D348" s="201"/>
      <c r="E348" s="51"/>
      <c r="G348" s="51"/>
    </row>
    <row r="349" spans="1:7" ht="20.25" customHeight="1" x14ac:dyDescent="0.45">
      <c r="A349" s="209"/>
      <c r="B349" s="209"/>
      <c r="C349" s="209"/>
      <c r="D349" s="201"/>
      <c r="E349" s="51"/>
      <c r="G349" s="51"/>
    </row>
    <row r="350" spans="1:7" ht="20.25" customHeight="1" x14ac:dyDescent="0.45">
      <c r="A350" s="209"/>
      <c r="B350" s="209"/>
      <c r="C350" s="209"/>
      <c r="D350" s="201"/>
      <c r="E350" s="51"/>
      <c r="G350" s="51"/>
    </row>
    <row r="351" spans="1:7" ht="20.25" customHeight="1" x14ac:dyDescent="0.45">
      <c r="A351" s="209"/>
      <c r="B351" s="209"/>
      <c r="C351" s="209"/>
      <c r="D351" s="201"/>
      <c r="E351" s="51"/>
      <c r="G351" s="51"/>
    </row>
    <row r="352" spans="1:7" ht="20.25" customHeight="1" x14ac:dyDescent="0.45">
      <c r="A352" s="209"/>
      <c r="B352" s="209"/>
      <c r="C352" s="209"/>
      <c r="D352" s="201"/>
      <c r="E352" s="51"/>
      <c r="G352" s="51"/>
    </row>
    <row r="353" spans="1:7" ht="20.25" customHeight="1" x14ac:dyDescent="0.45">
      <c r="A353" s="209"/>
      <c r="B353" s="209"/>
      <c r="C353" s="209"/>
      <c r="D353" s="201"/>
      <c r="E353" s="51"/>
      <c r="G353" s="51"/>
    </row>
    <row r="354" spans="1:7" ht="20.25" customHeight="1" x14ac:dyDescent="0.45">
      <c r="A354" s="209"/>
      <c r="B354" s="209"/>
      <c r="C354" s="209"/>
      <c r="D354" s="201"/>
      <c r="E354" s="51"/>
      <c r="G354" s="51"/>
    </row>
    <row r="355" spans="1:7" ht="20.25" customHeight="1" x14ac:dyDescent="0.45">
      <c r="A355" s="209"/>
      <c r="B355" s="209"/>
      <c r="C355" s="209"/>
      <c r="D355" s="201"/>
      <c r="E355" s="51"/>
      <c r="G355" s="51"/>
    </row>
    <row r="356" spans="1:7" ht="20.25" customHeight="1" x14ac:dyDescent="0.45">
      <c r="A356" s="209"/>
      <c r="B356" s="209"/>
      <c r="C356" s="209"/>
      <c r="D356" s="201"/>
      <c r="E356" s="51"/>
      <c r="G356" s="51"/>
    </row>
    <row r="357" spans="1:7" ht="20.25" customHeight="1" x14ac:dyDescent="0.45">
      <c r="A357" s="209"/>
      <c r="B357" s="209"/>
      <c r="C357" s="209"/>
      <c r="D357" s="201"/>
      <c r="E357" s="51"/>
      <c r="G357" s="51"/>
    </row>
    <row r="358" spans="1:7" ht="20.25" customHeight="1" x14ac:dyDescent="0.45">
      <c r="A358" s="209"/>
      <c r="B358" s="209"/>
      <c r="C358" s="209"/>
      <c r="D358" s="201"/>
      <c r="E358" s="51"/>
      <c r="G358" s="51"/>
    </row>
    <row r="359" spans="1:7" ht="20.25" customHeight="1" x14ac:dyDescent="0.45">
      <c r="A359" s="209"/>
      <c r="B359" s="209"/>
      <c r="C359" s="209"/>
      <c r="D359" s="201"/>
      <c r="E359" s="51"/>
      <c r="G359" s="51"/>
    </row>
    <row r="360" spans="1:7" ht="20.25" customHeight="1" x14ac:dyDescent="0.45">
      <c r="A360" s="209"/>
      <c r="B360" s="209"/>
      <c r="C360" s="209"/>
      <c r="D360" s="201"/>
      <c r="E360" s="51"/>
      <c r="G360" s="51"/>
    </row>
    <row r="361" spans="1:7" ht="20.25" customHeight="1" x14ac:dyDescent="0.45">
      <c r="A361" s="209"/>
      <c r="B361" s="209"/>
      <c r="C361" s="209"/>
      <c r="D361" s="201"/>
      <c r="E361" s="51"/>
      <c r="G361" s="51"/>
    </row>
    <row r="362" spans="1:7" ht="20.25" customHeight="1" x14ac:dyDescent="0.45">
      <c r="A362" s="209"/>
      <c r="B362" s="209"/>
      <c r="C362" s="209"/>
      <c r="D362" s="201"/>
      <c r="E362" s="51"/>
      <c r="G362" s="51"/>
    </row>
    <row r="363" spans="1:7" ht="20.25" customHeight="1" x14ac:dyDescent="0.45">
      <c r="A363" s="209"/>
      <c r="B363" s="209"/>
      <c r="C363" s="209"/>
      <c r="D363" s="201"/>
      <c r="E363" s="51"/>
      <c r="G363" s="51"/>
    </row>
    <row r="364" spans="1:7" ht="20.25" customHeight="1" x14ac:dyDescent="0.45">
      <c r="A364" s="209"/>
      <c r="B364" s="209"/>
      <c r="C364" s="209"/>
      <c r="D364" s="201"/>
      <c r="E364" s="51"/>
      <c r="G364" s="51"/>
    </row>
    <row r="365" spans="1:7" ht="20.25" customHeight="1" x14ac:dyDescent="0.45">
      <c r="A365" s="209"/>
      <c r="B365" s="209"/>
      <c r="C365" s="209"/>
      <c r="D365" s="201"/>
      <c r="E365" s="51"/>
      <c r="G365" s="51"/>
    </row>
    <row r="366" spans="1:7" ht="20.25" customHeight="1" x14ac:dyDescent="0.45">
      <c r="A366" s="209"/>
      <c r="B366" s="209"/>
      <c r="C366" s="209"/>
      <c r="D366" s="201"/>
      <c r="E366" s="51"/>
      <c r="G366" s="51"/>
    </row>
    <row r="367" spans="1:7" ht="20.25" customHeight="1" x14ac:dyDescent="0.45">
      <c r="A367" s="209"/>
      <c r="B367" s="209"/>
      <c r="C367" s="209"/>
      <c r="D367" s="201"/>
      <c r="E367" s="51"/>
      <c r="G367" s="51"/>
    </row>
    <row r="368" spans="1:7" ht="20.25" customHeight="1" x14ac:dyDescent="0.45">
      <c r="A368" s="209"/>
      <c r="B368" s="209"/>
      <c r="C368" s="209"/>
      <c r="D368" s="201"/>
      <c r="E368" s="51"/>
      <c r="G368" s="51"/>
    </row>
    <row r="369" spans="1:7" ht="20.25" customHeight="1" x14ac:dyDescent="0.45">
      <c r="A369" s="209"/>
      <c r="B369" s="209"/>
      <c r="C369" s="209"/>
      <c r="D369" s="201"/>
      <c r="E369" s="51"/>
      <c r="G369" s="51"/>
    </row>
    <row r="370" spans="1:7" ht="20.25" customHeight="1" x14ac:dyDescent="0.45">
      <c r="A370" s="209"/>
      <c r="B370" s="209"/>
      <c r="C370" s="209"/>
      <c r="D370" s="201"/>
      <c r="E370" s="51"/>
      <c r="G370" s="51"/>
    </row>
    <row r="371" spans="1:7" ht="20.25" customHeight="1" x14ac:dyDescent="0.45">
      <c r="A371" s="209"/>
      <c r="B371" s="209"/>
      <c r="C371" s="209"/>
      <c r="D371" s="201"/>
      <c r="E371" s="51"/>
      <c r="G371" s="51"/>
    </row>
    <row r="372" spans="1:7" ht="20.25" customHeight="1" x14ac:dyDescent="0.45">
      <c r="A372" s="209"/>
      <c r="B372" s="209"/>
      <c r="C372" s="209"/>
      <c r="D372" s="201"/>
      <c r="E372" s="51"/>
      <c r="G372" s="51"/>
    </row>
    <row r="373" spans="1:7" ht="20.25" customHeight="1" x14ac:dyDescent="0.45">
      <c r="A373" s="209"/>
      <c r="B373" s="209"/>
      <c r="C373" s="209"/>
      <c r="D373" s="201"/>
      <c r="E373" s="51"/>
      <c r="G373" s="51"/>
    </row>
    <row r="374" spans="1:7" ht="20.25" customHeight="1" x14ac:dyDescent="0.45">
      <c r="A374" s="209"/>
      <c r="B374" s="209"/>
      <c r="C374" s="209"/>
      <c r="D374" s="201"/>
      <c r="E374" s="51"/>
      <c r="G374" s="51"/>
    </row>
    <row r="375" spans="1:7" ht="20.25" customHeight="1" x14ac:dyDescent="0.45">
      <c r="A375" s="209"/>
      <c r="B375" s="209"/>
      <c r="C375" s="209"/>
      <c r="D375" s="201"/>
      <c r="E375" s="51"/>
      <c r="G375" s="51"/>
    </row>
    <row r="376" spans="1:7" ht="20.25" customHeight="1" x14ac:dyDescent="0.45">
      <c r="A376" s="209"/>
      <c r="B376" s="209"/>
      <c r="C376" s="209"/>
      <c r="D376" s="201"/>
      <c r="E376" s="51"/>
      <c r="G376" s="51"/>
    </row>
    <row r="377" spans="1:7" ht="20.25" customHeight="1" x14ac:dyDescent="0.45">
      <c r="A377" s="209"/>
      <c r="B377" s="209"/>
      <c r="C377" s="209"/>
      <c r="D377" s="201"/>
      <c r="E377" s="51"/>
      <c r="G377" s="51"/>
    </row>
    <row r="378" spans="1:7" ht="20.25" customHeight="1" x14ac:dyDescent="0.45">
      <c r="A378" s="209"/>
      <c r="B378" s="209"/>
      <c r="C378" s="209"/>
      <c r="D378" s="201"/>
      <c r="E378" s="51"/>
      <c r="G378" s="51"/>
    </row>
    <row r="379" spans="1:7" ht="20.25" customHeight="1" x14ac:dyDescent="0.45">
      <c r="A379" s="209"/>
      <c r="B379" s="209"/>
      <c r="C379" s="209"/>
      <c r="D379" s="201"/>
      <c r="E379" s="51"/>
      <c r="G379" s="51"/>
    </row>
    <row r="380" spans="1:7" ht="20.25" customHeight="1" x14ac:dyDescent="0.45">
      <c r="A380" s="209"/>
      <c r="B380" s="209"/>
      <c r="C380" s="209"/>
      <c r="D380" s="201"/>
      <c r="E380" s="51"/>
      <c r="G380" s="51"/>
    </row>
    <row r="381" spans="1:7" ht="20.25" customHeight="1" x14ac:dyDescent="0.45">
      <c r="A381" s="209"/>
      <c r="B381" s="209"/>
      <c r="C381" s="209"/>
      <c r="D381" s="201"/>
      <c r="E381" s="51"/>
      <c r="G381" s="51"/>
    </row>
    <row r="382" spans="1:7" ht="20.25" customHeight="1" x14ac:dyDescent="0.45">
      <c r="A382" s="209"/>
      <c r="B382" s="209"/>
      <c r="C382" s="209"/>
      <c r="D382" s="201"/>
      <c r="E382" s="51"/>
      <c r="G382" s="51"/>
    </row>
    <row r="383" spans="1:7" ht="20.25" customHeight="1" x14ac:dyDescent="0.45">
      <c r="A383" s="209"/>
      <c r="B383" s="209"/>
      <c r="C383" s="209"/>
      <c r="D383" s="201"/>
      <c r="E383" s="51"/>
      <c r="G383" s="51"/>
    </row>
    <row r="384" spans="1:7" ht="20.25" customHeight="1" x14ac:dyDescent="0.45">
      <c r="A384" s="209"/>
      <c r="B384" s="209"/>
      <c r="C384" s="209"/>
      <c r="D384" s="201"/>
      <c r="E384" s="51"/>
      <c r="G384" s="51"/>
    </row>
    <row r="385" spans="1:7" ht="20.25" customHeight="1" x14ac:dyDescent="0.45">
      <c r="A385" s="209"/>
      <c r="B385" s="209"/>
      <c r="C385" s="209"/>
      <c r="D385" s="201"/>
      <c r="E385" s="51"/>
      <c r="G385" s="51"/>
    </row>
    <row r="386" spans="1:7" ht="20.25" customHeight="1" x14ac:dyDescent="0.45">
      <c r="A386" s="209"/>
      <c r="B386" s="209"/>
      <c r="C386" s="209"/>
      <c r="D386" s="201"/>
      <c r="E386" s="51"/>
      <c r="G386" s="51"/>
    </row>
    <row r="387" spans="1:7" ht="20.25" customHeight="1" x14ac:dyDescent="0.45">
      <c r="A387" s="209"/>
      <c r="B387" s="209"/>
      <c r="C387" s="209"/>
      <c r="D387" s="201"/>
      <c r="E387" s="51"/>
      <c r="G387" s="51"/>
    </row>
    <row r="388" spans="1:7" ht="20.25" customHeight="1" x14ac:dyDescent="0.45">
      <c r="A388" s="209"/>
      <c r="B388" s="209"/>
      <c r="C388" s="209"/>
      <c r="D388" s="201"/>
      <c r="E388" s="51"/>
      <c r="G388" s="51"/>
    </row>
    <row r="389" spans="1:7" ht="20.25" customHeight="1" x14ac:dyDescent="0.45">
      <c r="A389" s="209"/>
      <c r="B389" s="209"/>
      <c r="C389" s="209"/>
      <c r="D389" s="201"/>
      <c r="E389" s="51"/>
      <c r="G389" s="51"/>
    </row>
    <row r="390" spans="1:7" ht="20.25" customHeight="1" x14ac:dyDescent="0.45">
      <c r="A390" s="209"/>
      <c r="B390" s="209"/>
      <c r="C390" s="209"/>
      <c r="D390" s="201"/>
      <c r="E390" s="51"/>
      <c r="G390" s="51"/>
    </row>
    <row r="391" spans="1:7" ht="20.25" customHeight="1" x14ac:dyDescent="0.45">
      <c r="A391" s="209"/>
      <c r="B391" s="209"/>
      <c r="C391" s="209"/>
      <c r="D391" s="201"/>
      <c r="E391" s="51"/>
      <c r="G391" s="51"/>
    </row>
    <row r="392" spans="1:7" ht="20.25" customHeight="1" x14ac:dyDescent="0.45">
      <c r="A392" s="209"/>
      <c r="B392" s="209"/>
      <c r="C392" s="209"/>
      <c r="D392" s="201"/>
      <c r="E392" s="51"/>
      <c r="G392" s="51"/>
    </row>
    <row r="393" spans="1:7" ht="20.25" customHeight="1" x14ac:dyDescent="0.45">
      <c r="A393" s="209"/>
      <c r="B393" s="209"/>
      <c r="C393" s="209"/>
      <c r="D393" s="201"/>
      <c r="E393" s="51"/>
      <c r="G393" s="51"/>
    </row>
    <row r="394" spans="1:7" ht="20.25" customHeight="1" x14ac:dyDescent="0.45">
      <c r="A394" s="209"/>
      <c r="B394" s="209"/>
      <c r="C394" s="209"/>
      <c r="D394" s="201"/>
      <c r="E394" s="51"/>
      <c r="G394" s="51"/>
    </row>
    <row r="395" spans="1:7" ht="20.25" customHeight="1" x14ac:dyDescent="0.45">
      <c r="A395" s="209"/>
      <c r="B395" s="209"/>
      <c r="C395" s="209"/>
      <c r="D395" s="201"/>
      <c r="E395" s="51"/>
      <c r="G395" s="51"/>
    </row>
    <row r="396" spans="1:7" ht="20.25" customHeight="1" x14ac:dyDescent="0.45">
      <c r="A396" s="209"/>
      <c r="B396" s="209"/>
      <c r="C396" s="209"/>
      <c r="D396" s="201"/>
      <c r="E396" s="51"/>
      <c r="G396" s="51"/>
    </row>
    <row r="397" spans="1:7" ht="20.25" customHeight="1" x14ac:dyDescent="0.45">
      <c r="A397" s="209"/>
      <c r="B397" s="209"/>
      <c r="C397" s="209"/>
      <c r="D397" s="201"/>
      <c r="E397" s="51"/>
      <c r="G397" s="51"/>
    </row>
    <row r="398" spans="1:7" ht="20.25" customHeight="1" x14ac:dyDescent="0.45">
      <c r="A398" s="209"/>
      <c r="B398" s="209"/>
      <c r="C398" s="209"/>
      <c r="D398" s="201"/>
      <c r="E398" s="51"/>
      <c r="G398" s="51"/>
    </row>
    <row r="399" spans="1:7" ht="20.25" customHeight="1" x14ac:dyDescent="0.45">
      <c r="A399" s="209"/>
      <c r="B399" s="209"/>
      <c r="C399" s="209"/>
      <c r="D399" s="201"/>
      <c r="E399" s="51"/>
      <c r="G399" s="51"/>
    </row>
    <row r="400" spans="1:7" ht="20.25" customHeight="1" x14ac:dyDescent="0.45">
      <c r="A400" s="209"/>
      <c r="B400" s="209"/>
      <c r="C400" s="209"/>
      <c r="D400" s="201"/>
      <c r="E400" s="51"/>
      <c r="G400" s="51"/>
    </row>
    <row r="401" spans="1:7" ht="20.25" customHeight="1" x14ac:dyDescent="0.45">
      <c r="A401" s="209"/>
      <c r="B401" s="209"/>
      <c r="C401" s="209"/>
      <c r="D401" s="201"/>
      <c r="E401" s="51"/>
      <c r="G401" s="51"/>
    </row>
    <row r="402" spans="1:7" ht="20.25" customHeight="1" x14ac:dyDescent="0.45">
      <c r="A402" s="209"/>
      <c r="B402" s="209"/>
      <c r="C402" s="209"/>
      <c r="D402" s="201"/>
      <c r="E402" s="51"/>
      <c r="G402" s="51"/>
    </row>
    <row r="403" spans="1:7" ht="20.25" customHeight="1" x14ac:dyDescent="0.45">
      <c r="A403" s="209"/>
      <c r="B403" s="209"/>
      <c r="C403" s="209"/>
      <c r="D403" s="201"/>
      <c r="E403" s="51"/>
      <c r="G403" s="51"/>
    </row>
    <row r="404" spans="1:7" ht="20.25" customHeight="1" x14ac:dyDescent="0.45">
      <c r="A404" s="209"/>
      <c r="B404" s="209"/>
      <c r="C404" s="209"/>
      <c r="D404" s="201"/>
      <c r="E404" s="51"/>
      <c r="G404" s="51"/>
    </row>
    <row r="405" spans="1:7" ht="20.25" customHeight="1" x14ac:dyDescent="0.45">
      <c r="A405" s="209"/>
      <c r="B405" s="209"/>
      <c r="C405" s="209"/>
      <c r="D405" s="201"/>
      <c r="E405" s="51"/>
      <c r="G405" s="51"/>
    </row>
    <row r="406" spans="1:7" ht="20.25" customHeight="1" x14ac:dyDescent="0.45">
      <c r="A406" s="209"/>
      <c r="B406" s="209"/>
      <c r="C406" s="209"/>
      <c r="D406" s="201"/>
      <c r="E406" s="51"/>
      <c r="G406" s="51"/>
    </row>
    <row r="407" spans="1:7" ht="20.25" customHeight="1" x14ac:dyDescent="0.45">
      <c r="A407" s="209"/>
      <c r="B407" s="209"/>
      <c r="C407" s="209"/>
      <c r="D407" s="201"/>
      <c r="E407" s="51"/>
      <c r="G407" s="51"/>
    </row>
    <row r="408" spans="1:7" ht="20.25" customHeight="1" x14ac:dyDescent="0.45">
      <c r="A408" s="209"/>
      <c r="B408" s="209"/>
      <c r="C408" s="209"/>
      <c r="D408" s="201"/>
      <c r="E408" s="51"/>
      <c r="G408" s="51"/>
    </row>
    <row r="409" spans="1:7" ht="20.25" customHeight="1" x14ac:dyDescent="0.45">
      <c r="A409" s="209"/>
      <c r="B409" s="209"/>
      <c r="C409" s="209"/>
      <c r="D409" s="201"/>
      <c r="E409" s="51"/>
      <c r="G409" s="51"/>
    </row>
    <row r="410" spans="1:7" ht="20.25" customHeight="1" x14ac:dyDescent="0.45">
      <c r="A410" s="209"/>
      <c r="B410" s="209"/>
      <c r="C410" s="209"/>
      <c r="D410" s="201"/>
      <c r="E410" s="51"/>
      <c r="G410" s="51"/>
    </row>
    <row r="411" spans="1:7" ht="20.25" customHeight="1" x14ac:dyDescent="0.45">
      <c r="A411" s="209"/>
      <c r="B411" s="209"/>
      <c r="C411" s="209"/>
      <c r="D411" s="201"/>
      <c r="E411" s="51"/>
      <c r="G411" s="51"/>
    </row>
    <row r="412" spans="1:7" ht="20.25" customHeight="1" x14ac:dyDescent="0.45">
      <c r="A412" s="209"/>
      <c r="B412" s="209"/>
      <c r="C412" s="209"/>
      <c r="D412" s="201"/>
      <c r="E412" s="51"/>
      <c r="G412" s="51"/>
    </row>
    <row r="413" spans="1:7" ht="20.25" customHeight="1" x14ac:dyDescent="0.45">
      <c r="A413" s="209"/>
      <c r="B413" s="209"/>
      <c r="C413" s="209"/>
      <c r="D413" s="201"/>
      <c r="E413" s="51"/>
      <c r="G413" s="51"/>
    </row>
    <row r="414" spans="1:7" ht="20.25" customHeight="1" x14ac:dyDescent="0.45">
      <c r="A414" s="209"/>
      <c r="B414" s="209"/>
      <c r="C414" s="209"/>
      <c r="D414" s="201"/>
      <c r="E414" s="51"/>
      <c r="G414" s="51"/>
    </row>
    <row r="415" spans="1:7" ht="20.25" customHeight="1" x14ac:dyDescent="0.45">
      <c r="A415" s="209"/>
      <c r="B415" s="209"/>
      <c r="C415" s="209"/>
      <c r="D415" s="201"/>
      <c r="E415" s="51"/>
      <c r="G415" s="51"/>
    </row>
    <row r="416" spans="1:7" ht="20.25" customHeight="1" x14ac:dyDescent="0.45">
      <c r="A416" s="209"/>
      <c r="B416" s="209"/>
      <c r="C416" s="209"/>
      <c r="D416" s="201"/>
      <c r="E416" s="51"/>
      <c r="G416" s="51"/>
    </row>
    <row r="417" spans="1:7" ht="20.25" customHeight="1" x14ac:dyDescent="0.45">
      <c r="A417" s="209"/>
      <c r="B417" s="209"/>
      <c r="C417" s="209"/>
      <c r="D417" s="201"/>
      <c r="E417" s="51"/>
      <c r="G417" s="51"/>
    </row>
    <row r="418" spans="1:7" ht="20.25" customHeight="1" x14ac:dyDescent="0.45">
      <c r="A418" s="209"/>
      <c r="B418" s="209"/>
      <c r="C418" s="209"/>
      <c r="D418" s="201"/>
      <c r="E418" s="51"/>
      <c r="G418" s="51"/>
    </row>
    <row r="419" spans="1:7" ht="20.25" customHeight="1" x14ac:dyDescent="0.45">
      <c r="A419" s="209"/>
      <c r="B419" s="209"/>
      <c r="C419" s="209"/>
      <c r="D419" s="201"/>
      <c r="E419" s="51"/>
      <c r="G419" s="51"/>
    </row>
    <row r="420" spans="1:7" ht="20.25" customHeight="1" x14ac:dyDescent="0.45">
      <c r="A420" s="209"/>
      <c r="B420" s="209"/>
      <c r="C420" s="209"/>
      <c r="D420" s="201"/>
      <c r="E420" s="51"/>
      <c r="G420" s="51"/>
    </row>
    <row r="421" spans="1:7" ht="20.25" customHeight="1" x14ac:dyDescent="0.45">
      <c r="A421" s="209"/>
      <c r="B421" s="209"/>
      <c r="C421" s="209"/>
      <c r="D421" s="201"/>
      <c r="E421" s="51"/>
      <c r="G421" s="51"/>
    </row>
    <row r="422" spans="1:7" ht="20.25" customHeight="1" x14ac:dyDescent="0.45">
      <c r="A422" s="209"/>
      <c r="B422" s="209"/>
      <c r="C422" s="209"/>
      <c r="D422" s="201"/>
      <c r="E422" s="51"/>
      <c r="G422" s="51"/>
    </row>
    <row r="423" spans="1:7" ht="20.25" customHeight="1" x14ac:dyDescent="0.45">
      <c r="A423" s="209"/>
      <c r="B423" s="209"/>
      <c r="C423" s="209"/>
      <c r="D423" s="201"/>
      <c r="E423" s="51"/>
      <c r="G423" s="51"/>
    </row>
    <row r="424" spans="1:7" ht="20.25" customHeight="1" x14ac:dyDescent="0.45">
      <c r="A424" s="209"/>
      <c r="B424" s="209"/>
      <c r="C424" s="209"/>
      <c r="D424" s="201"/>
      <c r="E424" s="51"/>
      <c r="G424" s="51"/>
    </row>
    <row r="425" spans="1:7" ht="20.25" customHeight="1" x14ac:dyDescent="0.45">
      <c r="A425" s="209"/>
      <c r="B425" s="209"/>
      <c r="C425" s="209"/>
      <c r="D425" s="201"/>
      <c r="E425" s="51"/>
      <c r="G425" s="51"/>
    </row>
    <row r="426" spans="1:7" ht="20.25" customHeight="1" x14ac:dyDescent="0.45">
      <c r="A426" s="209"/>
      <c r="B426" s="209"/>
      <c r="C426" s="209"/>
      <c r="D426" s="201"/>
      <c r="E426" s="51"/>
      <c r="G426" s="51"/>
    </row>
    <row r="427" spans="1:7" ht="20.25" customHeight="1" x14ac:dyDescent="0.45">
      <c r="A427" s="209"/>
      <c r="B427" s="209"/>
      <c r="C427" s="209"/>
      <c r="D427" s="201"/>
      <c r="E427" s="51"/>
      <c r="G427" s="51"/>
    </row>
    <row r="428" spans="1:7" ht="20.25" customHeight="1" x14ac:dyDescent="0.45">
      <c r="A428" s="209"/>
      <c r="B428" s="209"/>
      <c r="C428" s="209"/>
      <c r="D428" s="201"/>
      <c r="E428" s="51"/>
      <c r="G428" s="51"/>
    </row>
    <row r="429" spans="1:7" ht="20.25" customHeight="1" x14ac:dyDescent="0.45">
      <c r="A429" s="209"/>
      <c r="B429" s="209"/>
      <c r="C429" s="209"/>
      <c r="D429" s="201"/>
      <c r="E429" s="51"/>
      <c r="G429" s="51"/>
    </row>
    <row r="430" spans="1:7" ht="20.25" customHeight="1" x14ac:dyDescent="0.45">
      <c r="A430" s="209"/>
      <c r="B430" s="209"/>
      <c r="C430" s="209"/>
      <c r="D430" s="201"/>
      <c r="E430" s="51"/>
      <c r="G430" s="51"/>
    </row>
    <row r="431" spans="1:7" ht="20.25" customHeight="1" x14ac:dyDescent="0.45">
      <c r="A431" s="209"/>
      <c r="B431" s="209"/>
      <c r="C431" s="209"/>
      <c r="D431" s="201"/>
      <c r="E431" s="51"/>
      <c r="G431" s="51"/>
    </row>
    <row r="432" spans="1:7" ht="20.25" customHeight="1" x14ac:dyDescent="0.45">
      <c r="A432" s="209"/>
      <c r="B432" s="209"/>
      <c r="C432" s="209"/>
      <c r="D432" s="201"/>
      <c r="E432" s="51"/>
      <c r="G432" s="51"/>
    </row>
    <row r="433" spans="1:7" ht="20.25" customHeight="1" x14ac:dyDescent="0.45">
      <c r="A433" s="209"/>
      <c r="B433" s="209"/>
      <c r="C433" s="209"/>
      <c r="D433" s="201"/>
      <c r="E433" s="51"/>
      <c r="G433" s="51"/>
    </row>
    <row r="434" spans="1:7" ht="20.25" customHeight="1" x14ac:dyDescent="0.45">
      <c r="A434" s="209"/>
      <c r="B434" s="209"/>
      <c r="C434" s="209"/>
      <c r="D434" s="201"/>
      <c r="E434" s="51"/>
      <c r="G434" s="51"/>
    </row>
    <row r="435" spans="1:7" ht="20.25" customHeight="1" x14ac:dyDescent="0.45">
      <c r="A435" s="209"/>
      <c r="B435" s="209"/>
      <c r="C435" s="209"/>
      <c r="D435" s="201"/>
      <c r="E435" s="51"/>
      <c r="G435" s="51"/>
    </row>
    <row r="436" spans="1:7" ht="20.25" customHeight="1" x14ac:dyDescent="0.45">
      <c r="A436" s="209"/>
      <c r="B436" s="209"/>
      <c r="C436" s="209"/>
      <c r="D436" s="201"/>
      <c r="E436" s="51"/>
      <c r="G436" s="51"/>
    </row>
    <row r="437" spans="1:7" ht="20.25" customHeight="1" x14ac:dyDescent="0.45">
      <c r="A437" s="209"/>
      <c r="B437" s="209"/>
      <c r="C437" s="209"/>
      <c r="D437" s="201"/>
      <c r="E437" s="51"/>
      <c r="G437" s="51"/>
    </row>
    <row r="438" spans="1:7" ht="20.25" customHeight="1" x14ac:dyDescent="0.45">
      <c r="A438" s="209"/>
      <c r="B438" s="209"/>
      <c r="C438" s="209"/>
      <c r="D438" s="201"/>
      <c r="E438" s="51"/>
      <c r="G438" s="51"/>
    </row>
    <row r="439" spans="1:7" ht="20.25" customHeight="1" x14ac:dyDescent="0.45">
      <c r="A439" s="209"/>
      <c r="B439" s="209"/>
      <c r="C439" s="209"/>
      <c r="D439" s="201"/>
      <c r="E439" s="51"/>
      <c r="G439" s="51"/>
    </row>
    <row r="440" spans="1:7" ht="20.25" customHeight="1" x14ac:dyDescent="0.45">
      <c r="A440" s="209"/>
      <c r="B440" s="209"/>
      <c r="C440" s="209"/>
      <c r="D440" s="201"/>
      <c r="E440" s="51"/>
      <c r="G440" s="51"/>
    </row>
    <row r="441" spans="1:7" ht="20.25" customHeight="1" x14ac:dyDescent="0.45">
      <c r="A441" s="209"/>
      <c r="B441" s="209"/>
      <c r="C441" s="209"/>
      <c r="D441" s="201"/>
      <c r="E441" s="51"/>
      <c r="G441" s="51"/>
    </row>
    <row r="442" spans="1:7" ht="20.25" customHeight="1" x14ac:dyDescent="0.45">
      <c r="A442" s="209"/>
      <c r="B442" s="209"/>
      <c r="C442" s="209"/>
      <c r="D442" s="201"/>
      <c r="E442" s="51"/>
      <c r="G442" s="51"/>
    </row>
    <row r="443" spans="1:7" ht="20.25" customHeight="1" x14ac:dyDescent="0.45">
      <c r="A443" s="209"/>
      <c r="B443" s="209"/>
      <c r="C443" s="209"/>
      <c r="D443" s="201"/>
      <c r="E443" s="51"/>
      <c r="G443" s="51"/>
    </row>
    <row r="444" spans="1:7" ht="20.25" customHeight="1" x14ac:dyDescent="0.45">
      <c r="A444" s="209"/>
      <c r="B444" s="209"/>
      <c r="C444" s="209"/>
      <c r="D444" s="201"/>
      <c r="E444" s="51"/>
      <c r="G444" s="51"/>
    </row>
    <row r="445" spans="1:7" ht="20.25" customHeight="1" x14ac:dyDescent="0.45">
      <c r="A445" s="209"/>
      <c r="B445" s="209"/>
      <c r="C445" s="209"/>
      <c r="D445" s="201"/>
      <c r="E445" s="51"/>
      <c r="G445" s="51"/>
    </row>
    <row r="446" spans="1:7" ht="20.25" customHeight="1" x14ac:dyDescent="0.45">
      <c r="A446" s="209"/>
      <c r="B446" s="209"/>
      <c r="C446" s="209"/>
      <c r="D446" s="201"/>
      <c r="E446" s="51"/>
      <c r="G446" s="51"/>
    </row>
    <row r="447" spans="1:7" ht="20.25" customHeight="1" x14ac:dyDescent="0.45">
      <c r="A447" s="209"/>
      <c r="B447" s="209"/>
      <c r="C447" s="209"/>
      <c r="D447" s="201"/>
      <c r="E447" s="51"/>
      <c r="G447" s="51"/>
    </row>
    <row r="448" spans="1:7" ht="20.25" customHeight="1" x14ac:dyDescent="0.45">
      <c r="A448" s="209"/>
      <c r="B448" s="209"/>
      <c r="C448" s="209"/>
      <c r="D448" s="201"/>
      <c r="E448" s="51"/>
      <c r="G448" s="51"/>
    </row>
    <row r="449" spans="1:7" ht="20.25" customHeight="1" x14ac:dyDescent="0.45">
      <c r="A449" s="209"/>
      <c r="B449" s="209"/>
      <c r="C449" s="209"/>
      <c r="D449" s="201"/>
      <c r="E449" s="51"/>
      <c r="G449" s="51"/>
    </row>
    <row r="450" spans="1:7" ht="20.25" customHeight="1" x14ac:dyDescent="0.45">
      <c r="A450" s="209"/>
      <c r="B450" s="209"/>
      <c r="C450" s="209"/>
      <c r="D450" s="201"/>
      <c r="E450" s="51"/>
      <c r="G450" s="51"/>
    </row>
    <row r="451" spans="1:7" ht="20.25" customHeight="1" x14ac:dyDescent="0.45">
      <c r="A451" s="209"/>
      <c r="B451" s="209"/>
      <c r="C451" s="209"/>
      <c r="D451" s="201"/>
      <c r="E451" s="51"/>
      <c r="G451" s="51"/>
    </row>
    <row r="452" spans="1:7" ht="20.25" customHeight="1" x14ac:dyDescent="0.45">
      <c r="A452" s="209"/>
      <c r="B452" s="209"/>
      <c r="C452" s="209"/>
      <c r="D452" s="201"/>
      <c r="E452" s="51"/>
      <c r="G452" s="51"/>
    </row>
    <row r="453" spans="1:7" ht="20.25" customHeight="1" x14ac:dyDescent="0.45">
      <c r="A453" s="209"/>
      <c r="B453" s="209"/>
      <c r="C453" s="209"/>
      <c r="D453" s="201"/>
      <c r="E453" s="51"/>
      <c r="G453" s="51"/>
    </row>
    <row r="454" spans="1:7" ht="20.25" customHeight="1" x14ac:dyDescent="0.45">
      <c r="A454" s="209"/>
      <c r="B454" s="209"/>
      <c r="C454" s="209"/>
      <c r="D454" s="201"/>
      <c r="E454" s="51"/>
      <c r="G454" s="51"/>
    </row>
    <row r="455" spans="1:7" ht="20.25" customHeight="1" x14ac:dyDescent="0.45">
      <c r="A455" s="209"/>
      <c r="B455" s="209"/>
      <c r="C455" s="209"/>
      <c r="D455" s="201"/>
      <c r="E455" s="51"/>
      <c r="G455" s="51"/>
    </row>
    <row r="456" spans="1:7" ht="20.25" customHeight="1" x14ac:dyDescent="0.45">
      <c r="A456" s="209"/>
      <c r="B456" s="209"/>
      <c r="C456" s="209"/>
      <c r="D456" s="201"/>
      <c r="E456" s="51"/>
      <c r="G456" s="51"/>
    </row>
    <row r="457" spans="1:7" ht="20.25" customHeight="1" x14ac:dyDescent="0.45">
      <c r="A457" s="209"/>
      <c r="B457" s="209"/>
      <c r="C457" s="209"/>
      <c r="D457" s="201"/>
      <c r="E457" s="51"/>
      <c r="G457" s="51"/>
    </row>
    <row r="458" spans="1:7" ht="20.25" customHeight="1" x14ac:dyDescent="0.45">
      <c r="A458" s="209"/>
      <c r="B458" s="209"/>
      <c r="C458" s="209"/>
      <c r="D458" s="201"/>
      <c r="E458" s="51"/>
      <c r="G458" s="51"/>
    </row>
    <row r="459" spans="1:7" ht="20.25" customHeight="1" x14ac:dyDescent="0.45">
      <c r="A459" s="209"/>
      <c r="B459" s="209"/>
      <c r="C459" s="209"/>
      <c r="D459" s="201"/>
      <c r="E459" s="51"/>
      <c r="G459" s="51"/>
    </row>
    <row r="460" spans="1:7" ht="20.25" customHeight="1" x14ac:dyDescent="0.45">
      <c r="A460" s="209"/>
      <c r="B460" s="209"/>
      <c r="C460" s="209"/>
      <c r="D460" s="201"/>
      <c r="E460" s="51"/>
      <c r="G460" s="51"/>
    </row>
    <row r="461" spans="1:7" ht="20.25" customHeight="1" x14ac:dyDescent="0.45">
      <c r="A461" s="209"/>
      <c r="B461" s="209"/>
      <c r="C461" s="209"/>
      <c r="D461" s="201"/>
      <c r="E461" s="51"/>
      <c r="G461" s="51"/>
    </row>
    <row r="462" spans="1:7" ht="20.25" customHeight="1" x14ac:dyDescent="0.45">
      <c r="A462" s="209"/>
      <c r="B462" s="209"/>
      <c r="C462" s="209"/>
      <c r="D462" s="201"/>
      <c r="E462" s="51"/>
      <c r="G462" s="51"/>
    </row>
    <row r="463" spans="1:7" ht="20.25" customHeight="1" x14ac:dyDescent="0.45">
      <c r="A463" s="209"/>
      <c r="B463" s="209"/>
      <c r="C463" s="209"/>
      <c r="D463" s="201"/>
      <c r="E463" s="51"/>
      <c r="G463" s="51"/>
    </row>
    <row r="464" spans="1:7" ht="20.25" customHeight="1" x14ac:dyDescent="0.45">
      <c r="A464" s="209"/>
      <c r="B464" s="209"/>
      <c r="C464" s="209"/>
      <c r="D464" s="201"/>
      <c r="E464" s="51"/>
      <c r="G464" s="51"/>
    </row>
    <row r="465" spans="1:7" ht="20.25" customHeight="1" x14ac:dyDescent="0.45">
      <c r="A465" s="209"/>
      <c r="B465" s="209"/>
      <c r="C465" s="209"/>
      <c r="D465" s="201"/>
      <c r="E465" s="51"/>
      <c r="G465" s="51"/>
    </row>
    <row r="466" spans="1:7" ht="20.25" customHeight="1" x14ac:dyDescent="0.45">
      <c r="A466" s="209"/>
      <c r="B466" s="209"/>
      <c r="C466" s="209"/>
      <c r="D466" s="201"/>
      <c r="E466" s="51"/>
      <c r="G466" s="51"/>
    </row>
    <row r="467" spans="1:7" ht="20.25" customHeight="1" x14ac:dyDescent="0.45">
      <c r="A467" s="209"/>
      <c r="B467" s="209"/>
      <c r="C467" s="209"/>
      <c r="D467" s="201"/>
      <c r="E467" s="51"/>
      <c r="G467" s="51"/>
    </row>
    <row r="468" spans="1:7" ht="20.25" customHeight="1" x14ac:dyDescent="0.45">
      <c r="A468" s="209"/>
      <c r="B468" s="209"/>
      <c r="C468" s="209"/>
      <c r="D468" s="201"/>
      <c r="E468" s="51"/>
      <c r="G468" s="51"/>
    </row>
    <row r="469" spans="1:7" ht="20.25" customHeight="1" x14ac:dyDescent="0.45">
      <c r="A469" s="209"/>
      <c r="B469" s="209"/>
      <c r="C469" s="209"/>
      <c r="D469" s="201"/>
      <c r="E469" s="51"/>
      <c r="G469" s="51"/>
    </row>
    <row r="470" spans="1:7" ht="20.25" customHeight="1" x14ac:dyDescent="0.45">
      <c r="A470" s="209"/>
      <c r="B470" s="209"/>
      <c r="C470" s="209"/>
      <c r="D470" s="201"/>
      <c r="E470" s="51"/>
      <c r="G470" s="51"/>
    </row>
    <row r="471" spans="1:7" ht="20.25" customHeight="1" x14ac:dyDescent="0.45">
      <c r="A471" s="209"/>
      <c r="B471" s="209"/>
      <c r="C471" s="209"/>
      <c r="D471" s="201"/>
      <c r="E471" s="51"/>
      <c r="G471" s="51"/>
    </row>
    <row r="472" spans="1:7" ht="20.25" customHeight="1" x14ac:dyDescent="0.45">
      <c r="A472" s="209"/>
      <c r="B472" s="209"/>
      <c r="C472" s="209"/>
      <c r="D472" s="201"/>
      <c r="E472" s="51"/>
      <c r="G472" s="51"/>
    </row>
    <row r="473" spans="1:7" ht="20.25" customHeight="1" x14ac:dyDescent="0.45">
      <c r="A473" s="209"/>
      <c r="B473" s="209"/>
      <c r="C473" s="209"/>
      <c r="D473" s="201"/>
      <c r="E473" s="51"/>
      <c r="G473" s="51"/>
    </row>
    <row r="474" spans="1:7" ht="20.25" customHeight="1" x14ac:dyDescent="0.45">
      <c r="A474" s="209"/>
      <c r="B474" s="209"/>
      <c r="C474" s="209"/>
      <c r="D474" s="201"/>
      <c r="E474" s="51"/>
      <c r="G474" s="51"/>
    </row>
    <row r="475" spans="1:7" ht="20.25" customHeight="1" x14ac:dyDescent="0.45">
      <c r="A475" s="209"/>
      <c r="B475" s="209"/>
      <c r="C475" s="209"/>
      <c r="D475" s="201"/>
      <c r="E475" s="51"/>
      <c r="G475" s="51"/>
    </row>
    <row r="476" spans="1:7" ht="20.25" customHeight="1" x14ac:dyDescent="0.45">
      <c r="A476" s="209"/>
      <c r="B476" s="209"/>
      <c r="C476" s="209"/>
      <c r="D476" s="201"/>
      <c r="E476" s="51"/>
      <c r="G476" s="51"/>
    </row>
    <row r="477" spans="1:7" ht="20.25" customHeight="1" x14ac:dyDescent="0.45">
      <c r="A477" s="209"/>
      <c r="B477" s="209"/>
      <c r="C477" s="209"/>
      <c r="D477" s="201"/>
      <c r="E477" s="51"/>
      <c r="G477" s="51"/>
    </row>
    <row r="478" spans="1:7" ht="20.25" customHeight="1" x14ac:dyDescent="0.45">
      <c r="A478" s="209"/>
      <c r="B478" s="209"/>
      <c r="C478" s="209"/>
      <c r="D478" s="201"/>
      <c r="E478" s="51"/>
      <c r="G478" s="51"/>
    </row>
    <row r="479" spans="1:7" ht="20.25" customHeight="1" x14ac:dyDescent="0.45">
      <c r="A479" s="209"/>
      <c r="B479" s="209"/>
      <c r="C479" s="209"/>
      <c r="D479" s="201"/>
      <c r="E479" s="51"/>
      <c r="G479" s="51"/>
    </row>
    <row r="480" spans="1:7" ht="20.25" customHeight="1" x14ac:dyDescent="0.45">
      <c r="A480" s="209"/>
      <c r="B480" s="209"/>
      <c r="C480" s="209"/>
      <c r="D480" s="201"/>
      <c r="E480" s="51"/>
      <c r="G480" s="51"/>
    </row>
    <row r="481" spans="1:7" ht="20.25" customHeight="1" x14ac:dyDescent="0.45">
      <c r="A481" s="209"/>
      <c r="B481" s="209"/>
      <c r="C481" s="209"/>
      <c r="D481" s="201"/>
      <c r="E481" s="51"/>
      <c r="G481" s="51"/>
    </row>
    <row r="482" spans="1:7" ht="20.25" customHeight="1" x14ac:dyDescent="0.45">
      <c r="A482" s="209"/>
      <c r="B482" s="209"/>
      <c r="C482" s="209"/>
      <c r="D482" s="201"/>
      <c r="E482" s="51"/>
      <c r="G482" s="51"/>
    </row>
    <row r="483" spans="1:7" ht="20.25" customHeight="1" x14ac:dyDescent="0.45">
      <c r="A483" s="209"/>
      <c r="B483" s="209"/>
      <c r="C483" s="209"/>
      <c r="D483" s="201"/>
      <c r="E483" s="51"/>
      <c r="G483" s="51"/>
    </row>
    <row r="484" spans="1:7" ht="20.25" customHeight="1" x14ac:dyDescent="0.45">
      <c r="A484" s="209"/>
      <c r="B484" s="209"/>
      <c r="C484" s="209"/>
      <c r="D484" s="201"/>
      <c r="E484" s="51"/>
      <c r="G484" s="51"/>
    </row>
    <row r="485" spans="1:7" ht="20.25" customHeight="1" x14ac:dyDescent="0.45">
      <c r="A485" s="209"/>
      <c r="B485" s="209"/>
      <c r="C485" s="209"/>
      <c r="D485" s="201"/>
      <c r="E485" s="51"/>
      <c r="G485" s="51"/>
    </row>
    <row r="486" spans="1:7" ht="20.25" customHeight="1" x14ac:dyDescent="0.45">
      <c r="A486" s="209"/>
      <c r="B486" s="209"/>
      <c r="C486" s="209"/>
      <c r="D486" s="201"/>
      <c r="E486" s="51"/>
      <c r="G486" s="51"/>
    </row>
    <row r="487" spans="1:7" ht="20.25" customHeight="1" x14ac:dyDescent="0.45">
      <c r="A487" s="209"/>
      <c r="B487" s="209"/>
      <c r="C487" s="209"/>
      <c r="D487" s="201"/>
      <c r="E487" s="51"/>
      <c r="G487" s="51"/>
    </row>
    <row r="488" spans="1:7" ht="20.25" customHeight="1" x14ac:dyDescent="0.45">
      <c r="A488" s="209"/>
      <c r="B488" s="209"/>
      <c r="C488" s="209"/>
      <c r="D488" s="201"/>
      <c r="E488" s="51"/>
      <c r="G488" s="51"/>
    </row>
    <row r="489" spans="1:7" ht="20.25" customHeight="1" x14ac:dyDescent="0.45">
      <c r="A489" s="209"/>
      <c r="B489" s="209"/>
      <c r="C489" s="209"/>
      <c r="D489" s="201"/>
      <c r="E489" s="51"/>
      <c r="G489" s="51"/>
    </row>
    <row r="490" spans="1:7" ht="20.25" customHeight="1" x14ac:dyDescent="0.45">
      <c r="A490" s="209"/>
      <c r="B490" s="209"/>
      <c r="C490" s="209"/>
      <c r="D490" s="201"/>
      <c r="E490" s="51"/>
      <c r="G490" s="51"/>
    </row>
    <row r="491" spans="1:7" ht="20.25" customHeight="1" x14ac:dyDescent="0.45">
      <c r="A491" s="209"/>
      <c r="B491" s="209"/>
      <c r="C491" s="209"/>
      <c r="D491" s="201"/>
      <c r="E491" s="51"/>
      <c r="G491" s="51"/>
    </row>
    <row r="492" spans="1:7" ht="20.25" customHeight="1" x14ac:dyDescent="0.45">
      <c r="A492" s="209"/>
      <c r="B492" s="209"/>
      <c r="C492" s="209"/>
      <c r="D492" s="201"/>
      <c r="E492" s="51"/>
      <c r="G492" s="51"/>
    </row>
    <row r="493" spans="1:7" ht="20.25" customHeight="1" x14ac:dyDescent="0.45">
      <c r="A493" s="209"/>
      <c r="B493" s="209"/>
      <c r="C493" s="209"/>
      <c r="D493" s="201"/>
      <c r="E493" s="51"/>
      <c r="G493" s="51"/>
    </row>
    <row r="494" spans="1:7" ht="20.25" customHeight="1" x14ac:dyDescent="0.45">
      <c r="A494" s="209"/>
      <c r="B494" s="209"/>
      <c r="C494" s="209"/>
      <c r="D494" s="201"/>
      <c r="E494" s="51"/>
      <c r="G494" s="51"/>
    </row>
    <row r="495" spans="1:7" ht="20.25" customHeight="1" x14ac:dyDescent="0.45">
      <c r="A495" s="209"/>
      <c r="B495" s="209"/>
      <c r="C495" s="209"/>
      <c r="D495" s="201"/>
      <c r="E495" s="51"/>
      <c r="G495" s="51"/>
    </row>
    <row r="496" spans="1:7" ht="20.25" customHeight="1" x14ac:dyDescent="0.45">
      <c r="A496" s="209"/>
      <c r="B496" s="209"/>
      <c r="C496" s="209"/>
      <c r="D496" s="201"/>
      <c r="E496" s="51"/>
      <c r="G496" s="51"/>
    </row>
    <row r="497" spans="1:7" ht="20.25" customHeight="1" x14ac:dyDescent="0.45">
      <c r="A497" s="209"/>
      <c r="B497" s="209"/>
      <c r="C497" s="209"/>
      <c r="D497" s="201"/>
      <c r="E497" s="51"/>
      <c r="G497" s="51"/>
    </row>
    <row r="498" spans="1:7" ht="20.25" customHeight="1" x14ac:dyDescent="0.45">
      <c r="A498" s="209"/>
      <c r="B498" s="209"/>
      <c r="C498" s="209"/>
      <c r="D498" s="201"/>
      <c r="E498" s="51"/>
      <c r="G498" s="51"/>
    </row>
    <row r="499" spans="1:7" ht="20.25" customHeight="1" x14ac:dyDescent="0.45">
      <c r="A499" s="209"/>
      <c r="B499" s="209"/>
      <c r="C499" s="209"/>
      <c r="D499" s="201"/>
      <c r="E499" s="51"/>
      <c r="G499" s="51"/>
    </row>
    <row r="500" spans="1:7" ht="20.25" customHeight="1" x14ac:dyDescent="0.45">
      <c r="A500" s="209"/>
      <c r="B500" s="209"/>
      <c r="C500" s="209"/>
      <c r="D500" s="201"/>
      <c r="E500" s="51"/>
      <c r="G500" s="51"/>
    </row>
    <row r="501" spans="1:7" ht="20.25" customHeight="1" x14ac:dyDescent="0.45">
      <c r="A501" s="209"/>
      <c r="B501" s="209"/>
      <c r="C501" s="209"/>
      <c r="D501" s="201"/>
      <c r="E501" s="51"/>
      <c r="G501" s="51"/>
    </row>
    <row r="502" spans="1:7" ht="20.25" customHeight="1" x14ac:dyDescent="0.45">
      <c r="A502" s="209"/>
      <c r="B502" s="209"/>
      <c r="C502" s="209"/>
      <c r="D502" s="201"/>
      <c r="E502" s="51"/>
      <c r="G502" s="51"/>
    </row>
    <row r="503" spans="1:7" ht="20.25" customHeight="1" x14ac:dyDescent="0.45">
      <c r="A503" s="209"/>
      <c r="B503" s="209"/>
      <c r="C503" s="209"/>
      <c r="D503" s="201"/>
      <c r="E503" s="51"/>
      <c r="G503" s="51"/>
    </row>
    <row r="504" spans="1:7" ht="20.25" customHeight="1" x14ac:dyDescent="0.45">
      <c r="A504" s="209"/>
      <c r="B504" s="209"/>
      <c r="C504" s="209"/>
      <c r="D504" s="201"/>
      <c r="E504" s="51"/>
      <c r="G504" s="51"/>
    </row>
    <row r="505" spans="1:7" ht="20.25" customHeight="1" x14ac:dyDescent="0.45">
      <c r="A505" s="209"/>
      <c r="B505" s="209"/>
      <c r="C505" s="209"/>
      <c r="D505" s="201"/>
      <c r="E505" s="51"/>
      <c r="G505" s="51"/>
    </row>
    <row r="506" spans="1:7" ht="20.25" customHeight="1" x14ac:dyDescent="0.45">
      <c r="A506" s="209"/>
      <c r="B506" s="209"/>
      <c r="C506" s="209"/>
      <c r="D506" s="201"/>
      <c r="E506" s="51"/>
      <c r="G506" s="51"/>
    </row>
    <row r="507" spans="1:7" ht="20.25" customHeight="1" x14ac:dyDescent="0.45">
      <c r="A507" s="209"/>
      <c r="B507" s="209"/>
      <c r="C507" s="209"/>
      <c r="D507" s="201"/>
      <c r="E507" s="51"/>
      <c r="G507" s="51"/>
    </row>
    <row r="508" spans="1:7" ht="20.25" customHeight="1" x14ac:dyDescent="0.45">
      <c r="A508" s="209"/>
      <c r="B508" s="209"/>
      <c r="C508" s="209"/>
      <c r="D508" s="201"/>
      <c r="E508" s="51"/>
      <c r="G508" s="51"/>
    </row>
    <row r="509" spans="1:7" ht="20.25" customHeight="1" x14ac:dyDescent="0.45">
      <c r="A509" s="209"/>
      <c r="B509" s="209"/>
      <c r="C509" s="209"/>
      <c r="D509" s="201"/>
      <c r="E509" s="51"/>
      <c r="G509" s="51"/>
    </row>
    <row r="510" spans="1:7" ht="20.25" customHeight="1" x14ac:dyDescent="0.45">
      <c r="A510" s="209"/>
      <c r="B510" s="209"/>
      <c r="C510" s="209"/>
      <c r="D510" s="201"/>
      <c r="E510" s="51"/>
      <c r="G510" s="51"/>
    </row>
    <row r="511" spans="1:7" ht="20.25" customHeight="1" x14ac:dyDescent="0.45">
      <c r="A511" s="209"/>
      <c r="B511" s="209"/>
      <c r="C511" s="209"/>
      <c r="D511" s="201"/>
      <c r="E511" s="51"/>
      <c r="G511" s="51"/>
    </row>
    <row r="512" spans="1:7" ht="20.25" customHeight="1" x14ac:dyDescent="0.45">
      <c r="A512" s="209"/>
      <c r="B512" s="209"/>
      <c r="C512" s="209"/>
      <c r="D512" s="201"/>
      <c r="E512" s="51"/>
      <c r="G512" s="51"/>
    </row>
    <row r="513" spans="1:7" ht="20.25" customHeight="1" x14ac:dyDescent="0.45">
      <c r="A513" s="209"/>
      <c r="B513" s="209"/>
      <c r="C513" s="209"/>
      <c r="D513" s="201"/>
      <c r="E513" s="51"/>
      <c r="G513" s="51"/>
    </row>
    <row r="514" spans="1:7" ht="20.25" customHeight="1" x14ac:dyDescent="0.45">
      <c r="A514" s="209"/>
      <c r="B514" s="209"/>
      <c r="C514" s="209"/>
      <c r="D514" s="201"/>
      <c r="E514" s="51"/>
      <c r="G514" s="51"/>
    </row>
    <row r="515" spans="1:7" ht="20.25" customHeight="1" x14ac:dyDescent="0.45">
      <c r="A515" s="209"/>
      <c r="B515" s="209"/>
      <c r="C515" s="209"/>
      <c r="D515" s="201"/>
      <c r="E515" s="51"/>
      <c r="G515" s="51"/>
    </row>
    <row r="516" spans="1:7" ht="20.25" customHeight="1" x14ac:dyDescent="0.45">
      <c r="A516" s="209"/>
      <c r="B516" s="209"/>
      <c r="C516" s="209"/>
      <c r="D516" s="201"/>
      <c r="E516" s="51"/>
      <c r="G516" s="51"/>
    </row>
    <row r="517" spans="1:7" ht="20.25" customHeight="1" x14ac:dyDescent="0.45">
      <c r="A517" s="209"/>
      <c r="B517" s="209"/>
      <c r="C517" s="209"/>
      <c r="D517" s="201"/>
      <c r="E517" s="51"/>
      <c r="G517" s="51"/>
    </row>
    <row r="518" spans="1:7" ht="20.25" customHeight="1" x14ac:dyDescent="0.45">
      <c r="A518" s="209"/>
      <c r="B518" s="209"/>
      <c r="C518" s="209"/>
      <c r="D518" s="201"/>
      <c r="E518" s="51"/>
      <c r="G518" s="51"/>
    </row>
    <row r="519" spans="1:7" ht="20.25" customHeight="1" x14ac:dyDescent="0.45">
      <c r="A519" s="209"/>
      <c r="B519" s="209"/>
      <c r="C519" s="209"/>
      <c r="D519" s="201"/>
      <c r="E519" s="51"/>
      <c r="G519" s="51"/>
    </row>
    <row r="520" spans="1:7" ht="20.25" customHeight="1" x14ac:dyDescent="0.45">
      <c r="A520" s="209"/>
      <c r="B520" s="209"/>
      <c r="C520" s="209"/>
      <c r="D520" s="201"/>
      <c r="E520" s="51"/>
      <c r="G520" s="51"/>
    </row>
    <row r="521" spans="1:7" ht="20.25" customHeight="1" x14ac:dyDescent="0.45">
      <c r="A521" s="209"/>
      <c r="B521" s="209"/>
      <c r="C521" s="209"/>
      <c r="D521" s="201"/>
      <c r="E521" s="51"/>
      <c r="G521" s="51"/>
    </row>
    <row r="522" spans="1:7" ht="20.25" customHeight="1" x14ac:dyDescent="0.45">
      <c r="A522" s="209"/>
      <c r="B522" s="209"/>
      <c r="C522" s="209"/>
      <c r="D522" s="201"/>
      <c r="E522" s="51"/>
      <c r="G522" s="51"/>
    </row>
    <row r="523" spans="1:7" ht="20.25" customHeight="1" x14ac:dyDescent="0.45">
      <c r="A523" s="209"/>
      <c r="B523" s="209"/>
      <c r="C523" s="209"/>
      <c r="D523" s="201"/>
      <c r="E523" s="51"/>
      <c r="G523" s="51"/>
    </row>
    <row r="524" spans="1:7" ht="20.25" customHeight="1" x14ac:dyDescent="0.45">
      <c r="A524" s="209"/>
      <c r="B524" s="209"/>
      <c r="C524" s="209"/>
      <c r="D524" s="201"/>
      <c r="E524" s="51"/>
      <c r="G524" s="51"/>
    </row>
    <row r="525" spans="1:7" ht="20.25" customHeight="1" x14ac:dyDescent="0.45">
      <c r="A525" s="209"/>
      <c r="B525" s="209"/>
      <c r="C525" s="209"/>
      <c r="D525" s="201"/>
      <c r="E525" s="51"/>
      <c r="G525" s="51"/>
    </row>
    <row r="526" spans="1:7" ht="20.25" customHeight="1" x14ac:dyDescent="0.45">
      <c r="A526" s="209"/>
      <c r="B526" s="209"/>
      <c r="C526" s="209"/>
      <c r="D526" s="201"/>
      <c r="E526" s="51"/>
      <c r="G526" s="51"/>
    </row>
    <row r="527" spans="1:7" ht="20.25" customHeight="1" x14ac:dyDescent="0.45">
      <c r="A527" s="209"/>
      <c r="B527" s="209"/>
      <c r="C527" s="209"/>
      <c r="D527" s="201"/>
      <c r="E527" s="51"/>
      <c r="G527" s="51"/>
    </row>
    <row r="528" spans="1:7" ht="20.25" customHeight="1" x14ac:dyDescent="0.45">
      <c r="A528" s="209"/>
      <c r="B528" s="209"/>
      <c r="C528" s="209"/>
      <c r="D528" s="201"/>
      <c r="E528" s="51"/>
      <c r="G528" s="51"/>
    </row>
    <row r="529" spans="1:7" ht="20.25" customHeight="1" x14ac:dyDescent="0.45">
      <c r="A529" s="209"/>
      <c r="B529" s="209"/>
      <c r="C529" s="209"/>
      <c r="D529" s="201"/>
      <c r="E529" s="51"/>
      <c r="G529" s="51"/>
    </row>
    <row r="530" spans="1:7" ht="20.25" customHeight="1" x14ac:dyDescent="0.45">
      <c r="A530" s="209"/>
      <c r="B530" s="209"/>
      <c r="C530" s="209"/>
      <c r="D530" s="201"/>
      <c r="E530" s="51"/>
      <c r="G530" s="51"/>
    </row>
    <row r="531" spans="1:7" ht="20.25" customHeight="1" x14ac:dyDescent="0.45">
      <c r="A531" s="209"/>
      <c r="B531" s="209"/>
      <c r="C531" s="209"/>
      <c r="D531" s="201"/>
      <c r="E531" s="51"/>
      <c r="G531" s="51"/>
    </row>
    <row r="532" spans="1:7" ht="20.25" customHeight="1" x14ac:dyDescent="0.45">
      <c r="A532" s="209"/>
      <c r="B532" s="209"/>
      <c r="C532" s="209"/>
      <c r="D532" s="201"/>
      <c r="E532" s="51"/>
      <c r="G532" s="51"/>
    </row>
    <row r="533" spans="1:7" ht="20.25" customHeight="1" x14ac:dyDescent="0.45">
      <c r="A533" s="209"/>
      <c r="B533" s="209"/>
      <c r="C533" s="209"/>
      <c r="D533" s="201"/>
      <c r="E533" s="51"/>
      <c r="G533" s="51"/>
    </row>
    <row r="534" spans="1:7" ht="20.25" customHeight="1" x14ac:dyDescent="0.45">
      <c r="A534" s="209"/>
      <c r="B534" s="209"/>
      <c r="C534" s="209"/>
      <c r="D534" s="201"/>
      <c r="E534" s="51"/>
      <c r="G534" s="51"/>
    </row>
    <row r="535" spans="1:7" ht="20.25" customHeight="1" x14ac:dyDescent="0.45">
      <c r="A535" s="209"/>
      <c r="B535" s="209"/>
      <c r="C535" s="209"/>
      <c r="D535" s="201"/>
      <c r="E535" s="51"/>
      <c r="G535" s="51"/>
    </row>
    <row r="536" spans="1:7" ht="20.25" customHeight="1" x14ac:dyDescent="0.45">
      <c r="A536" s="209"/>
      <c r="B536" s="209"/>
      <c r="C536" s="209"/>
      <c r="D536" s="201"/>
      <c r="E536" s="51"/>
      <c r="G536" s="51"/>
    </row>
    <row r="537" spans="1:7" ht="20.25" customHeight="1" x14ac:dyDescent="0.45">
      <c r="A537" s="209"/>
      <c r="B537" s="209"/>
      <c r="C537" s="209"/>
      <c r="D537" s="201"/>
      <c r="E537" s="51"/>
      <c r="G537" s="51"/>
    </row>
    <row r="538" spans="1:7" ht="20.25" customHeight="1" x14ac:dyDescent="0.45">
      <c r="A538" s="209"/>
      <c r="B538" s="209"/>
      <c r="C538" s="209"/>
      <c r="D538" s="201"/>
      <c r="E538" s="51"/>
      <c r="G538" s="51"/>
    </row>
    <row r="539" spans="1:7" ht="20.25" customHeight="1" x14ac:dyDescent="0.45">
      <c r="A539" s="209"/>
      <c r="B539" s="209"/>
      <c r="C539" s="209"/>
      <c r="D539" s="201"/>
      <c r="E539" s="51"/>
      <c r="G539" s="51"/>
    </row>
    <row r="540" spans="1:7" ht="20.25" customHeight="1" x14ac:dyDescent="0.45">
      <c r="A540" s="209"/>
      <c r="B540" s="209"/>
      <c r="C540" s="209"/>
      <c r="D540" s="201"/>
      <c r="E540" s="51"/>
      <c r="G540" s="51"/>
    </row>
    <row r="541" spans="1:7" ht="20.25" customHeight="1" x14ac:dyDescent="0.45">
      <c r="A541" s="209"/>
      <c r="B541" s="209"/>
      <c r="C541" s="209"/>
      <c r="D541" s="201"/>
      <c r="E541" s="51"/>
      <c r="G541" s="51"/>
    </row>
    <row r="542" spans="1:7" ht="20.25" customHeight="1" x14ac:dyDescent="0.45">
      <c r="A542" s="209"/>
      <c r="B542" s="209"/>
      <c r="C542" s="209"/>
      <c r="D542" s="201"/>
      <c r="E542" s="51"/>
      <c r="G542" s="51"/>
    </row>
    <row r="543" spans="1:7" ht="20.25" customHeight="1" x14ac:dyDescent="0.45">
      <c r="A543" s="209"/>
      <c r="B543" s="209"/>
      <c r="C543" s="209"/>
      <c r="D543" s="201"/>
      <c r="E543" s="51"/>
      <c r="G543" s="51"/>
    </row>
    <row r="544" spans="1:7" ht="20.25" customHeight="1" x14ac:dyDescent="0.45">
      <c r="A544" s="209"/>
      <c r="B544" s="209"/>
      <c r="C544" s="209"/>
      <c r="D544" s="201"/>
      <c r="E544" s="51"/>
      <c r="G544" s="51"/>
    </row>
    <row r="545" spans="1:7" ht="20.25" customHeight="1" x14ac:dyDescent="0.45">
      <c r="A545" s="209"/>
      <c r="B545" s="209"/>
      <c r="C545" s="209"/>
      <c r="D545" s="201"/>
      <c r="E545" s="51"/>
      <c r="G545" s="51"/>
    </row>
    <row r="546" spans="1:7" ht="20.25" customHeight="1" x14ac:dyDescent="0.45">
      <c r="A546" s="209"/>
      <c r="B546" s="209"/>
      <c r="C546" s="209"/>
      <c r="D546" s="201"/>
      <c r="E546" s="51"/>
      <c r="G546" s="51"/>
    </row>
    <row r="547" spans="1:7" ht="20.25" customHeight="1" x14ac:dyDescent="0.45">
      <c r="A547" s="209"/>
      <c r="B547" s="209"/>
      <c r="C547" s="209"/>
      <c r="D547" s="201"/>
      <c r="E547" s="51"/>
      <c r="G547" s="51"/>
    </row>
    <row r="548" spans="1:7" ht="20.25" customHeight="1" x14ac:dyDescent="0.45">
      <c r="A548" s="209"/>
      <c r="B548" s="209"/>
      <c r="C548" s="209"/>
      <c r="D548" s="201"/>
      <c r="E548" s="51"/>
      <c r="G548" s="51"/>
    </row>
    <row r="549" spans="1:7" ht="20.25" customHeight="1" x14ac:dyDescent="0.45">
      <c r="A549" s="209"/>
      <c r="B549" s="209"/>
      <c r="C549" s="209"/>
      <c r="D549" s="201"/>
      <c r="E549" s="51"/>
      <c r="G549" s="51"/>
    </row>
    <row r="550" spans="1:7" ht="20.25" customHeight="1" x14ac:dyDescent="0.45">
      <c r="A550" s="209"/>
      <c r="B550" s="209"/>
      <c r="C550" s="209"/>
      <c r="D550" s="201"/>
      <c r="E550" s="51"/>
      <c r="G550" s="51"/>
    </row>
    <row r="551" spans="1:7" ht="20.25" customHeight="1" x14ac:dyDescent="0.45">
      <c r="A551" s="209"/>
      <c r="B551" s="209"/>
      <c r="C551" s="209"/>
      <c r="D551" s="201"/>
      <c r="E551" s="51"/>
      <c r="G551" s="51"/>
    </row>
    <row r="552" spans="1:7" ht="20.25" customHeight="1" x14ac:dyDescent="0.45">
      <c r="A552" s="209"/>
      <c r="B552" s="209"/>
      <c r="C552" s="209"/>
      <c r="D552" s="201"/>
      <c r="E552" s="51"/>
      <c r="G552" s="51"/>
    </row>
    <row r="553" spans="1:7" ht="20.25" customHeight="1" x14ac:dyDescent="0.45">
      <c r="A553" s="209"/>
      <c r="B553" s="209"/>
      <c r="C553" s="209"/>
      <c r="D553" s="201"/>
      <c r="E553" s="51"/>
      <c r="G553" s="51"/>
    </row>
    <row r="554" spans="1:7" ht="20.25" customHeight="1" x14ac:dyDescent="0.45">
      <c r="A554" s="209"/>
      <c r="B554" s="209"/>
      <c r="C554" s="209"/>
      <c r="D554" s="201"/>
      <c r="E554" s="51"/>
      <c r="G554" s="51"/>
    </row>
    <row r="555" spans="1:7" ht="20.25" customHeight="1" x14ac:dyDescent="0.45">
      <c r="A555" s="209"/>
      <c r="B555" s="209"/>
      <c r="C555" s="209"/>
      <c r="D555" s="201"/>
      <c r="E555" s="51"/>
      <c r="G555" s="51"/>
    </row>
    <row r="556" spans="1:7" ht="20.25" customHeight="1" x14ac:dyDescent="0.45">
      <c r="A556" s="209"/>
      <c r="B556" s="209"/>
      <c r="C556" s="209"/>
      <c r="D556" s="201"/>
      <c r="E556" s="51"/>
      <c r="G556" s="51"/>
    </row>
    <row r="557" spans="1:7" ht="20.25" customHeight="1" x14ac:dyDescent="0.45">
      <c r="A557" s="209"/>
      <c r="B557" s="209"/>
      <c r="C557" s="209"/>
      <c r="D557" s="201"/>
      <c r="E557" s="51"/>
      <c r="G557" s="51"/>
    </row>
    <row r="558" spans="1:7" ht="20.25" customHeight="1" x14ac:dyDescent="0.45">
      <c r="A558" s="209"/>
      <c r="B558" s="209"/>
      <c r="C558" s="209"/>
      <c r="D558" s="201"/>
      <c r="E558" s="51"/>
      <c r="G558" s="51"/>
    </row>
    <row r="559" spans="1:7" ht="20.25" customHeight="1" x14ac:dyDescent="0.45">
      <c r="A559" s="209"/>
      <c r="B559" s="209"/>
      <c r="C559" s="209"/>
      <c r="D559" s="201"/>
      <c r="E559" s="51"/>
      <c r="G559" s="51"/>
    </row>
    <row r="560" spans="1:7" ht="20.25" customHeight="1" x14ac:dyDescent="0.45">
      <c r="A560" s="209"/>
      <c r="B560" s="209"/>
      <c r="C560" s="209"/>
      <c r="D560" s="201"/>
      <c r="E560" s="51"/>
      <c r="G560" s="51"/>
    </row>
    <row r="561" spans="1:7" ht="20.25" customHeight="1" x14ac:dyDescent="0.45">
      <c r="A561" s="209"/>
      <c r="B561" s="209"/>
      <c r="C561" s="209"/>
      <c r="D561" s="201"/>
      <c r="E561" s="51"/>
      <c r="G561" s="51"/>
    </row>
    <row r="562" spans="1:7" ht="20.25" customHeight="1" x14ac:dyDescent="0.45">
      <c r="A562" s="209"/>
      <c r="B562" s="209"/>
      <c r="C562" s="209"/>
      <c r="D562" s="201"/>
      <c r="E562" s="51"/>
      <c r="G562" s="51"/>
    </row>
    <row r="563" spans="1:7" ht="20.25" customHeight="1" x14ac:dyDescent="0.45">
      <c r="A563" s="209"/>
      <c r="B563" s="209"/>
      <c r="C563" s="209"/>
      <c r="D563" s="201"/>
      <c r="E563" s="51"/>
      <c r="G563" s="51"/>
    </row>
    <row r="564" spans="1:7" ht="20.25" customHeight="1" x14ac:dyDescent="0.45">
      <c r="A564" s="209"/>
      <c r="B564" s="209"/>
      <c r="C564" s="209"/>
      <c r="D564" s="201"/>
      <c r="E564" s="51"/>
      <c r="G564" s="51"/>
    </row>
    <row r="565" spans="1:7" ht="20.25" customHeight="1" x14ac:dyDescent="0.45">
      <c r="A565" s="209"/>
      <c r="B565" s="209"/>
      <c r="C565" s="209"/>
      <c r="D565" s="201"/>
      <c r="E565" s="51"/>
      <c r="G565" s="51"/>
    </row>
    <row r="566" spans="1:7" ht="20.25" customHeight="1" x14ac:dyDescent="0.45">
      <c r="A566" s="209"/>
      <c r="B566" s="209"/>
      <c r="C566" s="209"/>
      <c r="D566" s="201"/>
      <c r="E566" s="51"/>
      <c r="G566" s="51"/>
    </row>
    <row r="567" spans="1:7" ht="20.25" customHeight="1" x14ac:dyDescent="0.45">
      <c r="A567" s="209"/>
      <c r="B567" s="209"/>
      <c r="C567" s="209"/>
      <c r="D567" s="201"/>
      <c r="E567" s="51"/>
      <c r="G567" s="51"/>
    </row>
    <row r="568" spans="1:7" ht="20.25" customHeight="1" x14ac:dyDescent="0.45">
      <c r="A568" s="209"/>
      <c r="B568" s="209"/>
      <c r="C568" s="209"/>
      <c r="D568" s="201"/>
      <c r="E568" s="51"/>
      <c r="G568" s="51"/>
    </row>
    <row r="569" spans="1:7" ht="20.25" customHeight="1" x14ac:dyDescent="0.45">
      <c r="A569" s="209"/>
      <c r="B569" s="209"/>
      <c r="C569" s="209"/>
      <c r="D569" s="201"/>
      <c r="E569" s="51"/>
      <c r="G569" s="51"/>
    </row>
    <row r="570" spans="1:7" ht="20.25" customHeight="1" x14ac:dyDescent="0.45">
      <c r="A570" s="209"/>
      <c r="B570" s="209"/>
      <c r="C570" s="209"/>
      <c r="D570" s="201"/>
      <c r="E570" s="51"/>
      <c r="G570" s="51"/>
    </row>
    <row r="571" spans="1:7" ht="20.25" customHeight="1" x14ac:dyDescent="0.45">
      <c r="A571" s="209"/>
      <c r="B571" s="209"/>
      <c r="C571" s="209"/>
      <c r="D571" s="201"/>
      <c r="E571" s="51"/>
      <c r="G571" s="51"/>
    </row>
    <row r="572" spans="1:7" ht="20.25" customHeight="1" x14ac:dyDescent="0.45">
      <c r="A572" s="209"/>
      <c r="B572" s="209"/>
      <c r="C572" s="209"/>
      <c r="D572" s="201"/>
      <c r="E572" s="51"/>
      <c r="G572" s="51"/>
    </row>
    <row r="573" spans="1:7" ht="20.25" customHeight="1" x14ac:dyDescent="0.45">
      <c r="A573" s="209"/>
      <c r="B573" s="209"/>
      <c r="C573" s="209"/>
      <c r="D573" s="201"/>
      <c r="E573" s="51"/>
      <c r="G573" s="51"/>
    </row>
    <row r="574" spans="1:7" ht="20.25" customHeight="1" x14ac:dyDescent="0.45">
      <c r="A574" s="209"/>
      <c r="B574" s="209"/>
      <c r="C574" s="209"/>
      <c r="D574" s="201"/>
      <c r="E574" s="51"/>
      <c r="G574" s="51"/>
    </row>
    <row r="575" spans="1:7" ht="20.25" customHeight="1" x14ac:dyDescent="0.45">
      <c r="A575" s="209"/>
      <c r="B575" s="209"/>
      <c r="C575" s="209"/>
      <c r="D575" s="201"/>
      <c r="E575" s="51"/>
      <c r="G575" s="51"/>
    </row>
    <row r="576" spans="1:7" ht="20.25" customHeight="1" x14ac:dyDescent="0.45">
      <c r="A576" s="209"/>
      <c r="B576" s="209"/>
      <c r="C576" s="209"/>
      <c r="D576" s="201"/>
      <c r="E576" s="51"/>
      <c r="G576" s="51"/>
    </row>
    <row r="577" spans="1:7" ht="20.25" customHeight="1" x14ac:dyDescent="0.45">
      <c r="A577" s="209"/>
      <c r="B577" s="209"/>
      <c r="C577" s="209"/>
      <c r="D577" s="201"/>
      <c r="E577" s="51"/>
      <c r="G577" s="51"/>
    </row>
    <row r="578" spans="1:7" ht="20.25" customHeight="1" x14ac:dyDescent="0.45">
      <c r="A578" s="209"/>
      <c r="B578" s="209"/>
      <c r="C578" s="209"/>
      <c r="D578" s="201"/>
      <c r="E578" s="51"/>
      <c r="G578" s="51"/>
    </row>
    <row r="579" spans="1:7" ht="20.25" customHeight="1" x14ac:dyDescent="0.45">
      <c r="A579" s="209"/>
      <c r="B579" s="209"/>
      <c r="C579" s="209"/>
      <c r="D579" s="201"/>
      <c r="E579" s="51"/>
      <c r="G579" s="51"/>
    </row>
    <row r="580" spans="1:7" ht="20.25" customHeight="1" x14ac:dyDescent="0.45">
      <c r="A580" s="209"/>
      <c r="B580" s="209"/>
      <c r="C580" s="209"/>
      <c r="D580" s="201"/>
      <c r="E580" s="51"/>
      <c r="G580" s="51"/>
    </row>
    <row r="581" spans="1:7" ht="20.25" customHeight="1" x14ac:dyDescent="0.45">
      <c r="A581" s="209"/>
      <c r="B581" s="209"/>
      <c r="C581" s="209"/>
      <c r="D581" s="201"/>
      <c r="E581" s="51"/>
      <c r="G581" s="51"/>
    </row>
    <row r="582" spans="1:7" ht="20.25" customHeight="1" x14ac:dyDescent="0.45">
      <c r="A582" s="209"/>
      <c r="B582" s="209"/>
      <c r="C582" s="209"/>
      <c r="D582" s="201"/>
      <c r="E582" s="51"/>
      <c r="G582" s="51"/>
    </row>
    <row r="583" spans="1:7" ht="20.25" customHeight="1" x14ac:dyDescent="0.45">
      <c r="A583" s="209"/>
      <c r="B583" s="209"/>
      <c r="C583" s="209"/>
      <c r="D583" s="201"/>
      <c r="E583" s="51"/>
      <c r="G583" s="51"/>
    </row>
    <row r="584" spans="1:7" ht="20.25" customHeight="1" x14ac:dyDescent="0.45">
      <c r="A584" s="209"/>
      <c r="B584" s="209"/>
      <c r="C584" s="209"/>
      <c r="D584" s="201"/>
      <c r="E584" s="51"/>
      <c r="G584" s="51"/>
    </row>
    <row r="585" spans="1:7" ht="20.25" customHeight="1" x14ac:dyDescent="0.45">
      <c r="A585" s="209"/>
      <c r="B585" s="209"/>
      <c r="C585" s="209"/>
      <c r="D585" s="201"/>
      <c r="E585" s="51"/>
      <c r="G585" s="51"/>
    </row>
    <row r="586" spans="1:7" ht="20.25" customHeight="1" x14ac:dyDescent="0.45">
      <c r="A586" s="209"/>
      <c r="B586" s="209"/>
      <c r="C586" s="209"/>
      <c r="D586" s="201"/>
      <c r="E586" s="51"/>
      <c r="G586" s="51"/>
    </row>
    <row r="587" spans="1:7" ht="20.25" customHeight="1" x14ac:dyDescent="0.45">
      <c r="A587" s="209"/>
      <c r="B587" s="209"/>
      <c r="C587" s="209"/>
      <c r="D587" s="201"/>
      <c r="E587" s="51"/>
      <c r="G587" s="51"/>
    </row>
    <row r="588" spans="1:7" ht="20.25" customHeight="1" x14ac:dyDescent="0.45">
      <c r="A588" s="209"/>
      <c r="B588" s="209"/>
      <c r="C588" s="209"/>
      <c r="D588" s="201"/>
      <c r="E588" s="51"/>
      <c r="G588" s="51"/>
    </row>
    <row r="589" spans="1:7" ht="20.25" customHeight="1" x14ac:dyDescent="0.45">
      <c r="A589" s="209"/>
      <c r="B589" s="209"/>
      <c r="C589" s="209"/>
      <c r="D589" s="201"/>
      <c r="E589" s="51"/>
      <c r="G589" s="51"/>
    </row>
    <row r="590" spans="1:7" ht="20.25" customHeight="1" x14ac:dyDescent="0.45">
      <c r="A590" s="209"/>
      <c r="B590" s="209"/>
      <c r="C590" s="209"/>
      <c r="D590" s="201"/>
      <c r="E590" s="51"/>
      <c r="G590" s="51"/>
    </row>
    <row r="591" spans="1:7" ht="20.25" customHeight="1" x14ac:dyDescent="0.45">
      <c r="A591" s="209"/>
      <c r="B591" s="209"/>
      <c r="C591" s="209"/>
      <c r="D591" s="201"/>
      <c r="E591" s="51"/>
      <c r="G591" s="51"/>
    </row>
    <row r="592" spans="1:7" ht="20.25" customHeight="1" x14ac:dyDescent="0.45">
      <c r="A592" s="209"/>
      <c r="B592" s="209"/>
      <c r="C592" s="209"/>
      <c r="D592" s="201"/>
      <c r="E592" s="51"/>
      <c r="G592" s="51"/>
    </row>
    <row r="593" spans="1:7" ht="20.25" customHeight="1" x14ac:dyDescent="0.45">
      <c r="A593" s="209"/>
      <c r="B593" s="209"/>
      <c r="C593" s="209"/>
      <c r="D593" s="201"/>
      <c r="E593" s="51"/>
      <c r="G593" s="51"/>
    </row>
    <row r="594" spans="1:7" ht="20.25" customHeight="1" x14ac:dyDescent="0.45">
      <c r="A594" s="209"/>
      <c r="B594" s="209"/>
      <c r="C594" s="209"/>
      <c r="D594" s="201"/>
      <c r="E594" s="51"/>
      <c r="G594" s="51"/>
    </row>
    <row r="595" spans="1:7" ht="20.25" customHeight="1" x14ac:dyDescent="0.45">
      <c r="A595" s="209"/>
      <c r="B595" s="209"/>
      <c r="C595" s="209"/>
      <c r="D595" s="201"/>
      <c r="E595" s="51"/>
      <c r="G595" s="51"/>
    </row>
    <row r="596" spans="1:7" ht="20.25" customHeight="1" x14ac:dyDescent="0.45">
      <c r="A596" s="209"/>
      <c r="B596" s="209"/>
      <c r="C596" s="209"/>
      <c r="D596" s="201"/>
      <c r="E596" s="51"/>
      <c r="G596" s="51"/>
    </row>
    <row r="597" spans="1:7" ht="20.25" customHeight="1" x14ac:dyDescent="0.45">
      <c r="A597" s="209"/>
      <c r="B597" s="209"/>
      <c r="C597" s="209"/>
      <c r="D597" s="201"/>
      <c r="E597" s="51"/>
      <c r="G597" s="51"/>
    </row>
    <row r="598" spans="1:7" ht="20.25" customHeight="1" x14ac:dyDescent="0.45">
      <c r="A598" s="209"/>
      <c r="B598" s="209"/>
      <c r="C598" s="209"/>
      <c r="D598" s="201"/>
      <c r="E598" s="51"/>
      <c r="G598" s="51"/>
    </row>
    <row r="599" spans="1:7" ht="20.25" customHeight="1" x14ac:dyDescent="0.45">
      <c r="A599" s="209"/>
      <c r="B599" s="209"/>
      <c r="C599" s="209"/>
      <c r="D599" s="201"/>
      <c r="E599" s="51"/>
      <c r="G599" s="51"/>
    </row>
    <row r="600" spans="1:7" ht="20.25" customHeight="1" x14ac:dyDescent="0.45">
      <c r="A600" s="209"/>
      <c r="B600" s="209"/>
      <c r="C600" s="209"/>
      <c r="D600" s="201"/>
      <c r="E600" s="51"/>
      <c r="G600" s="51"/>
    </row>
    <row r="601" spans="1:7" ht="20.25" customHeight="1" x14ac:dyDescent="0.45">
      <c r="A601" s="209"/>
      <c r="B601" s="209"/>
      <c r="C601" s="209"/>
      <c r="D601" s="201"/>
      <c r="E601" s="51"/>
      <c r="G601" s="51"/>
    </row>
    <row r="602" spans="1:7" ht="20.25" customHeight="1" x14ac:dyDescent="0.45">
      <c r="A602" s="209"/>
      <c r="B602" s="209"/>
      <c r="C602" s="209"/>
      <c r="D602" s="201"/>
      <c r="E602" s="51"/>
      <c r="G602" s="51"/>
    </row>
    <row r="603" spans="1:7" ht="20.25" customHeight="1" x14ac:dyDescent="0.45">
      <c r="A603" s="209"/>
      <c r="B603" s="209"/>
      <c r="C603" s="209"/>
      <c r="D603" s="201"/>
      <c r="E603" s="51"/>
      <c r="G603" s="51"/>
    </row>
    <row r="604" spans="1:7" ht="20.25" customHeight="1" x14ac:dyDescent="0.45">
      <c r="A604" s="209"/>
      <c r="B604" s="209"/>
      <c r="C604" s="209"/>
      <c r="D604" s="201"/>
      <c r="E604" s="51"/>
      <c r="G604" s="51"/>
    </row>
    <row r="605" spans="1:7" ht="20.25" customHeight="1" x14ac:dyDescent="0.45">
      <c r="A605" s="209"/>
      <c r="B605" s="209"/>
      <c r="C605" s="209"/>
      <c r="D605" s="201"/>
      <c r="E605" s="51"/>
      <c r="G605" s="51"/>
    </row>
    <row r="606" spans="1:7" ht="20.25" customHeight="1" x14ac:dyDescent="0.45">
      <c r="A606" s="209"/>
      <c r="B606" s="209"/>
      <c r="C606" s="209"/>
      <c r="D606" s="201"/>
      <c r="E606" s="51"/>
      <c r="G606" s="51"/>
    </row>
    <row r="607" spans="1:7" ht="20.25" customHeight="1" x14ac:dyDescent="0.45">
      <c r="A607" s="209"/>
      <c r="B607" s="209"/>
      <c r="C607" s="209"/>
      <c r="D607" s="201"/>
      <c r="E607" s="51"/>
      <c r="G607" s="51"/>
    </row>
    <row r="608" spans="1:7" ht="20.25" customHeight="1" x14ac:dyDescent="0.45">
      <c r="A608" s="209"/>
      <c r="B608" s="209"/>
      <c r="C608" s="209"/>
      <c r="D608" s="201"/>
      <c r="E608" s="51"/>
      <c r="G608" s="51"/>
    </row>
    <row r="609" spans="1:7" ht="20.25" customHeight="1" x14ac:dyDescent="0.45">
      <c r="A609" s="209"/>
      <c r="B609" s="209"/>
      <c r="C609" s="209"/>
      <c r="D609" s="201"/>
      <c r="E609" s="51"/>
      <c r="G609" s="51"/>
    </row>
    <row r="610" spans="1:7" ht="20.25" customHeight="1" x14ac:dyDescent="0.45">
      <c r="A610" s="209"/>
      <c r="B610" s="209"/>
      <c r="C610" s="209"/>
      <c r="D610" s="201"/>
      <c r="E610" s="51"/>
      <c r="G610" s="51"/>
    </row>
    <row r="611" spans="1:7" ht="20.25" customHeight="1" x14ac:dyDescent="0.45">
      <c r="A611" s="209"/>
      <c r="B611" s="209"/>
      <c r="C611" s="209"/>
      <c r="D611" s="201"/>
      <c r="E611" s="51"/>
      <c r="G611" s="51"/>
    </row>
    <row r="612" spans="1:7" ht="20.25" customHeight="1" x14ac:dyDescent="0.45">
      <c r="A612" s="209"/>
      <c r="B612" s="209"/>
      <c r="C612" s="209"/>
      <c r="D612" s="201"/>
      <c r="E612" s="51"/>
      <c r="G612" s="51"/>
    </row>
    <row r="613" spans="1:7" ht="20.25" customHeight="1" x14ac:dyDescent="0.45">
      <c r="A613" s="209"/>
      <c r="B613" s="209"/>
      <c r="C613" s="209"/>
      <c r="D613" s="201"/>
      <c r="E613" s="51"/>
      <c r="G613" s="51"/>
    </row>
    <row r="614" spans="1:7" ht="20.25" customHeight="1" x14ac:dyDescent="0.45">
      <c r="A614" s="209"/>
      <c r="B614" s="209"/>
      <c r="C614" s="209"/>
      <c r="D614" s="201"/>
      <c r="E614" s="51"/>
      <c r="G614" s="51"/>
    </row>
    <row r="615" spans="1:7" ht="20.25" customHeight="1" x14ac:dyDescent="0.45">
      <c r="A615" s="209"/>
      <c r="B615" s="209"/>
      <c r="C615" s="209"/>
      <c r="D615" s="201"/>
      <c r="E615" s="51"/>
      <c r="G615" s="51"/>
    </row>
    <row r="616" spans="1:7" ht="20.25" customHeight="1" x14ac:dyDescent="0.45">
      <c r="A616" s="209"/>
      <c r="B616" s="209"/>
      <c r="C616" s="209"/>
      <c r="D616" s="201"/>
      <c r="E616" s="51"/>
      <c r="G616" s="51"/>
    </row>
    <row r="617" spans="1:7" ht="20.25" customHeight="1" x14ac:dyDescent="0.45">
      <c r="A617" s="209"/>
      <c r="B617" s="209"/>
      <c r="C617" s="209"/>
      <c r="D617" s="201"/>
      <c r="E617" s="51"/>
      <c r="G617" s="51"/>
    </row>
    <row r="618" spans="1:7" ht="20.25" customHeight="1" x14ac:dyDescent="0.45">
      <c r="A618" s="209"/>
      <c r="B618" s="209"/>
      <c r="C618" s="209"/>
      <c r="D618" s="201"/>
      <c r="E618" s="51"/>
      <c r="G618" s="51"/>
    </row>
    <row r="619" spans="1:7" ht="20.25" customHeight="1" x14ac:dyDescent="0.45">
      <c r="A619" s="209"/>
      <c r="B619" s="209"/>
      <c r="C619" s="209"/>
      <c r="D619" s="201"/>
      <c r="E619" s="51"/>
      <c r="G619" s="51"/>
    </row>
    <row r="620" spans="1:7" ht="20.25" customHeight="1" x14ac:dyDescent="0.45">
      <c r="A620" s="209"/>
      <c r="B620" s="209"/>
      <c r="C620" s="209"/>
      <c r="D620" s="201"/>
      <c r="E620" s="51"/>
      <c r="G620" s="51"/>
    </row>
    <row r="621" spans="1:7" ht="20.25" customHeight="1" x14ac:dyDescent="0.45">
      <c r="A621" s="209"/>
      <c r="B621" s="209"/>
      <c r="C621" s="209"/>
      <c r="D621" s="201"/>
      <c r="E621" s="51"/>
      <c r="G621" s="51"/>
    </row>
    <row r="622" spans="1:7" ht="20.25" customHeight="1" x14ac:dyDescent="0.45">
      <c r="A622" s="209"/>
      <c r="B622" s="209"/>
      <c r="C622" s="209"/>
      <c r="D622" s="201"/>
      <c r="E622" s="51"/>
      <c r="G622" s="51"/>
    </row>
    <row r="623" spans="1:7" ht="20.25" customHeight="1" x14ac:dyDescent="0.45">
      <c r="A623" s="209"/>
      <c r="B623" s="209"/>
      <c r="C623" s="209"/>
      <c r="D623" s="201"/>
      <c r="E623" s="51"/>
      <c r="G623" s="51"/>
    </row>
    <row r="624" spans="1:7" ht="20.25" customHeight="1" x14ac:dyDescent="0.45">
      <c r="A624" s="209"/>
      <c r="B624" s="209"/>
      <c r="C624" s="209"/>
      <c r="D624" s="201"/>
      <c r="E624" s="51"/>
      <c r="G624" s="51"/>
    </row>
    <row r="625" spans="1:7" ht="20.25" customHeight="1" x14ac:dyDescent="0.45">
      <c r="A625" s="209"/>
      <c r="B625" s="209"/>
      <c r="C625" s="209"/>
      <c r="D625" s="201"/>
      <c r="E625" s="51"/>
      <c r="G625" s="51"/>
    </row>
    <row r="626" spans="1:7" ht="20.25" customHeight="1" x14ac:dyDescent="0.45">
      <c r="A626" s="209"/>
      <c r="B626" s="209"/>
      <c r="C626" s="209"/>
      <c r="D626" s="201"/>
      <c r="E626" s="51"/>
      <c r="G626" s="51"/>
    </row>
    <row r="627" spans="1:7" ht="20.25" customHeight="1" x14ac:dyDescent="0.45">
      <c r="A627" s="209"/>
      <c r="B627" s="209"/>
      <c r="C627" s="209"/>
      <c r="D627" s="201"/>
      <c r="E627" s="51"/>
      <c r="G627" s="51"/>
    </row>
    <row r="628" spans="1:7" ht="20.25" customHeight="1" x14ac:dyDescent="0.45">
      <c r="A628" s="209"/>
      <c r="B628" s="209"/>
      <c r="C628" s="209"/>
      <c r="D628" s="201"/>
      <c r="E628" s="51"/>
      <c r="G628" s="51"/>
    </row>
    <row r="629" spans="1:7" ht="20.25" customHeight="1" x14ac:dyDescent="0.45">
      <c r="A629" s="209"/>
      <c r="B629" s="209"/>
      <c r="C629" s="209"/>
      <c r="D629" s="201"/>
      <c r="E629" s="51"/>
      <c r="G629" s="51"/>
    </row>
    <row r="630" spans="1:7" ht="20.25" customHeight="1" x14ac:dyDescent="0.45">
      <c r="A630" s="209"/>
      <c r="B630" s="209"/>
      <c r="C630" s="209"/>
      <c r="D630" s="201"/>
      <c r="E630" s="51"/>
      <c r="G630" s="51"/>
    </row>
    <row r="631" spans="1:7" ht="20.25" customHeight="1" x14ac:dyDescent="0.45">
      <c r="A631" s="209"/>
      <c r="B631" s="209"/>
      <c r="C631" s="209"/>
      <c r="D631" s="201"/>
      <c r="E631" s="51"/>
      <c r="G631" s="51"/>
    </row>
    <row r="632" spans="1:7" ht="20.25" customHeight="1" x14ac:dyDescent="0.45">
      <c r="A632" s="209"/>
      <c r="B632" s="209"/>
      <c r="C632" s="209"/>
      <c r="D632" s="201"/>
      <c r="E632" s="51"/>
      <c r="G632" s="51"/>
    </row>
    <row r="633" spans="1:7" ht="20.25" customHeight="1" x14ac:dyDescent="0.45">
      <c r="A633" s="209"/>
      <c r="B633" s="209"/>
      <c r="C633" s="209"/>
      <c r="D633" s="201"/>
      <c r="E633" s="51"/>
      <c r="G633" s="51"/>
    </row>
    <row r="634" spans="1:7" ht="20.25" customHeight="1" x14ac:dyDescent="0.45">
      <c r="A634" s="209"/>
      <c r="B634" s="209"/>
      <c r="C634" s="209"/>
      <c r="D634" s="201"/>
      <c r="E634" s="51"/>
      <c r="G634" s="51"/>
    </row>
    <row r="635" spans="1:7" ht="20.25" customHeight="1" x14ac:dyDescent="0.45">
      <c r="A635" s="209"/>
      <c r="B635" s="209"/>
      <c r="C635" s="209"/>
      <c r="D635" s="201"/>
      <c r="E635" s="51"/>
      <c r="G635" s="51"/>
    </row>
    <row r="636" spans="1:7" ht="20.25" customHeight="1" x14ac:dyDescent="0.45">
      <c r="A636" s="209"/>
      <c r="B636" s="209"/>
      <c r="C636" s="209"/>
      <c r="D636" s="201"/>
      <c r="E636" s="51"/>
      <c r="G636" s="51"/>
    </row>
    <row r="637" spans="1:7" ht="20.25" customHeight="1" x14ac:dyDescent="0.45">
      <c r="A637" s="209"/>
      <c r="B637" s="209"/>
      <c r="C637" s="209"/>
      <c r="D637" s="201"/>
      <c r="E637" s="51"/>
      <c r="G637" s="51"/>
    </row>
    <row r="638" spans="1:7" ht="20.25" customHeight="1" x14ac:dyDescent="0.45">
      <c r="A638" s="209"/>
      <c r="B638" s="209"/>
      <c r="C638" s="209"/>
      <c r="D638" s="201"/>
      <c r="E638" s="51"/>
      <c r="G638" s="51"/>
    </row>
    <row r="639" spans="1:7" ht="20.25" customHeight="1" x14ac:dyDescent="0.45">
      <c r="A639" s="209"/>
      <c r="B639" s="209"/>
      <c r="C639" s="209"/>
      <c r="D639" s="201"/>
      <c r="E639" s="51"/>
      <c r="G639" s="51"/>
    </row>
    <row r="640" spans="1:7" ht="20.25" customHeight="1" x14ac:dyDescent="0.45">
      <c r="A640" s="209"/>
      <c r="B640" s="209"/>
      <c r="C640" s="209"/>
      <c r="D640" s="201"/>
      <c r="E640" s="51"/>
      <c r="G640" s="51"/>
    </row>
    <row r="641" spans="1:7" ht="20.25" customHeight="1" x14ac:dyDescent="0.45">
      <c r="A641" s="209"/>
      <c r="B641" s="209"/>
      <c r="C641" s="209"/>
      <c r="D641" s="201"/>
      <c r="E641" s="51"/>
      <c r="G641" s="51"/>
    </row>
    <row r="642" spans="1:7" ht="20.25" customHeight="1" x14ac:dyDescent="0.45">
      <c r="A642" s="209"/>
      <c r="B642" s="209"/>
      <c r="C642" s="209"/>
      <c r="D642" s="201"/>
      <c r="E642" s="51"/>
      <c r="G642" s="51"/>
    </row>
    <row r="643" spans="1:7" ht="20.25" customHeight="1" x14ac:dyDescent="0.45">
      <c r="A643" s="209"/>
      <c r="B643" s="209"/>
      <c r="C643" s="209"/>
      <c r="D643" s="201"/>
      <c r="E643" s="51"/>
      <c r="G643" s="51"/>
    </row>
    <row r="644" spans="1:7" ht="20.25" customHeight="1" x14ac:dyDescent="0.45">
      <c r="A644" s="209"/>
      <c r="B644" s="209"/>
      <c r="C644" s="209"/>
      <c r="D644" s="201"/>
      <c r="E644" s="51"/>
      <c r="G644" s="51"/>
    </row>
    <row r="645" spans="1:7" ht="20.25" customHeight="1" x14ac:dyDescent="0.45">
      <c r="A645" s="209"/>
      <c r="B645" s="209"/>
      <c r="C645" s="209"/>
      <c r="D645" s="201"/>
      <c r="E645" s="51"/>
      <c r="G645" s="51"/>
    </row>
    <row r="646" spans="1:7" ht="20.25" customHeight="1" x14ac:dyDescent="0.45">
      <c r="A646" s="209"/>
      <c r="B646" s="209"/>
      <c r="C646" s="209"/>
      <c r="D646" s="201"/>
      <c r="E646" s="51"/>
      <c r="G646" s="51"/>
    </row>
    <row r="647" spans="1:7" ht="20.25" customHeight="1" x14ac:dyDescent="0.45">
      <c r="A647" s="209"/>
      <c r="B647" s="209"/>
      <c r="C647" s="209"/>
      <c r="D647" s="201"/>
      <c r="E647" s="51"/>
      <c r="G647" s="51"/>
    </row>
    <row r="648" spans="1:7" ht="20.25" customHeight="1" x14ac:dyDescent="0.45">
      <c r="A648" s="209"/>
      <c r="B648" s="209"/>
      <c r="C648" s="209"/>
      <c r="D648" s="201"/>
      <c r="E648" s="51"/>
      <c r="G648" s="51"/>
    </row>
    <row r="649" spans="1:7" ht="20.25" customHeight="1" x14ac:dyDescent="0.45">
      <c r="A649" s="209"/>
      <c r="B649" s="209"/>
      <c r="C649" s="209"/>
      <c r="D649" s="201"/>
      <c r="E649" s="51"/>
      <c r="G649" s="51"/>
    </row>
    <row r="650" spans="1:7" ht="20.25" customHeight="1" x14ac:dyDescent="0.45">
      <c r="A650" s="209"/>
      <c r="B650" s="209"/>
      <c r="C650" s="209"/>
      <c r="D650" s="201"/>
      <c r="E650" s="51"/>
      <c r="G650" s="51"/>
    </row>
    <row r="651" spans="1:7" ht="20.25" customHeight="1" x14ac:dyDescent="0.45">
      <c r="A651" s="209"/>
      <c r="B651" s="209"/>
      <c r="C651" s="209"/>
      <c r="D651" s="201"/>
      <c r="E651" s="51"/>
      <c r="G651" s="51"/>
    </row>
    <row r="652" spans="1:7" ht="20.25" customHeight="1" x14ac:dyDescent="0.45">
      <c r="A652" s="209"/>
      <c r="B652" s="209"/>
      <c r="C652" s="209"/>
      <c r="D652" s="201"/>
      <c r="E652" s="51"/>
      <c r="G652" s="51"/>
    </row>
    <row r="653" spans="1:7" ht="20.25" customHeight="1" x14ac:dyDescent="0.45">
      <c r="A653" s="209"/>
      <c r="B653" s="209"/>
      <c r="C653" s="209"/>
      <c r="D653" s="201"/>
      <c r="E653" s="51"/>
      <c r="G653" s="51"/>
    </row>
    <row r="654" spans="1:7" ht="20.25" customHeight="1" x14ac:dyDescent="0.45">
      <c r="A654" s="209"/>
      <c r="B654" s="209"/>
      <c r="C654" s="209"/>
      <c r="D654" s="201"/>
      <c r="E654" s="51"/>
      <c r="G654" s="51"/>
    </row>
    <row r="655" spans="1:7" ht="20.25" customHeight="1" x14ac:dyDescent="0.45">
      <c r="A655" s="209"/>
      <c r="B655" s="209"/>
      <c r="C655" s="209"/>
      <c r="D655" s="201"/>
      <c r="E655" s="51"/>
      <c r="G655" s="51"/>
    </row>
    <row r="656" spans="1:7" ht="20.25" customHeight="1" x14ac:dyDescent="0.45">
      <c r="A656" s="209"/>
      <c r="B656" s="209"/>
      <c r="C656" s="209"/>
      <c r="D656" s="201"/>
      <c r="E656" s="51"/>
      <c r="G656" s="51"/>
    </row>
    <row r="657" spans="1:7" ht="20.25" customHeight="1" x14ac:dyDescent="0.45">
      <c r="A657" s="209"/>
      <c r="B657" s="209"/>
      <c r="C657" s="209"/>
      <c r="D657" s="201"/>
      <c r="E657" s="51"/>
      <c r="G657" s="51"/>
    </row>
    <row r="658" spans="1:7" ht="20.25" customHeight="1" x14ac:dyDescent="0.45">
      <c r="A658" s="209"/>
      <c r="B658" s="209"/>
      <c r="C658" s="209"/>
      <c r="D658" s="201"/>
      <c r="E658" s="51"/>
      <c r="G658" s="51"/>
    </row>
    <row r="659" spans="1:7" ht="20.25" customHeight="1" x14ac:dyDescent="0.45">
      <c r="A659" s="209"/>
      <c r="B659" s="209"/>
      <c r="C659" s="209"/>
      <c r="D659" s="201"/>
      <c r="E659" s="51"/>
      <c r="G659" s="51"/>
    </row>
    <row r="660" spans="1:7" ht="20.25" customHeight="1" x14ac:dyDescent="0.45">
      <c r="A660" s="209"/>
      <c r="B660" s="209"/>
      <c r="C660" s="209"/>
      <c r="D660" s="201"/>
      <c r="E660" s="51"/>
      <c r="G660" s="51"/>
    </row>
    <row r="661" spans="1:7" ht="20.25" customHeight="1" x14ac:dyDescent="0.45">
      <c r="A661" s="209"/>
      <c r="B661" s="209"/>
      <c r="C661" s="209"/>
      <c r="D661" s="201"/>
      <c r="E661" s="51"/>
      <c r="G661" s="51"/>
    </row>
    <row r="662" spans="1:7" ht="20.25" customHeight="1" x14ac:dyDescent="0.45">
      <c r="A662" s="209"/>
      <c r="B662" s="209"/>
      <c r="C662" s="209"/>
      <c r="D662" s="201"/>
      <c r="E662" s="51"/>
      <c r="G662" s="51"/>
    </row>
    <row r="663" spans="1:7" ht="20.25" customHeight="1" x14ac:dyDescent="0.45">
      <c r="A663" s="209"/>
      <c r="B663" s="209"/>
      <c r="C663" s="209"/>
      <c r="D663" s="201"/>
      <c r="E663" s="51"/>
      <c r="G663" s="51"/>
    </row>
    <row r="664" spans="1:7" ht="20.25" customHeight="1" x14ac:dyDescent="0.45">
      <c r="A664" s="209"/>
      <c r="B664" s="209"/>
      <c r="C664" s="209"/>
      <c r="D664" s="201"/>
      <c r="E664" s="51"/>
      <c r="G664" s="51"/>
    </row>
    <row r="665" spans="1:7" ht="20.25" customHeight="1" x14ac:dyDescent="0.45">
      <c r="A665" s="209"/>
      <c r="B665" s="209"/>
      <c r="C665" s="209"/>
      <c r="D665" s="201"/>
      <c r="E665" s="51"/>
      <c r="G665" s="51"/>
    </row>
    <row r="666" spans="1:7" ht="20.25" customHeight="1" x14ac:dyDescent="0.45">
      <c r="A666" s="209"/>
      <c r="B666" s="209"/>
      <c r="C666" s="209"/>
      <c r="D666" s="201"/>
      <c r="E666" s="51"/>
      <c r="G666" s="51"/>
    </row>
    <row r="667" spans="1:7" ht="20.25" customHeight="1" x14ac:dyDescent="0.45">
      <c r="A667" s="209"/>
      <c r="B667" s="209"/>
      <c r="C667" s="209"/>
      <c r="D667" s="201"/>
      <c r="E667" s="51"/>
      <c r="G667" s="51"/>
    </row>
    <row r="668" spans="1:7" ht="20.25" customHeight="1" x14ac:dyDescent="0.45">
      <c r="A668" s="209"/>
      <c r="B668" s="209"/>
      <c r="C668" s="209"/>
      <c r="D668" s="201"/>
      <c r="E668" s="51"/>
      <c r="G668" s="51"/>
    </row>
    <row r="669" spans="1:7" ht="20.25" customHeight="1" x14ac:dyDescent="0.45">
      <c r="A669" s="209"/>
      <c r="B669" s="209"/>
      <c r="C669" s="209"/>
      <c r="D669" s="201"/>
      <c r="E669" s="51"/>
      <c r="G669" s="51"/>
    </row>
    <row r="670" spans="1:7" ht="20.25" customHeight="1" x14ac:dyDescent="0.45">
      <c r="A670" s="209"/>
      <c r="B670" s="209"/>
      <c r="C670" s="209"/>
      <c r="D670" s="201"/>
      <c r="E670" s="51"/>
      <c r="G670" s="51"/>
    </row>
    <row r="671" spans="1:7" ht="20.25" customHeight="1" x14ac:dyDescent="0.45">
      <c r="A671" s="209"/>
      <c r="B671" s="209"/>
      <c r="C671" s="209"/>
      <c r="D671" s="201"/>
      <c r="E671" s="51"/>
      <c r="G671" s="51"/>
    </row>
    <row r="672" spans="1:7" ht="20.25" customHeight="1" x14ac:dyDescent="0.45">
      <c r="A672" s="209"/>
      <c r="B672" s="209"/>
      <c r="C672" s="209"/>
      <c r="D672" s="201"/>
      <c r="E672" s="51"/>
      <c r="G672" s="51"/>
    </row>
    <row r="673" spans="1:7" ht="20.25" customHeight="1" x14ac:dyDescent="0.45">
      <c r="A673" s="209"/>
      <c r="B673" s="209"/>
      <c r="C673" s="209"/>
      <c r="D673" s="201"/>
      <c r="E673" s="51"/>
      <c r="G673" s="51"/>
    </row>
    <row r="674" spans="1:7" ht="20.25" customHeight="1" x14ac:dyDescent="0.45">
      <c r="A674" s="209"/>
      <c r="B674" s="209"/>
      <c r="C674" s="209"/>
      <c r="D674" s="201"/>
      <c r="E674" s="51"/>
      <c r="G674" s="51"/>
    </row>
    <row r="675" spans="1:7" ht="20.25" customHeight="1" x14ac:dyDescent="0.45">
      <c r="A675" s="209"/>
      <c r="B675" s="209"/>
      <c r="C675" s="209"/>
      <c r="D675" s="201"/>
      <c r="E675" s="51"/>
      <c r="G675" s="51"/>
    </row>
    <row r="676" spans="1:7" ht="20.25" customHeight="1" x14ac:dyDescent="0.45">
      <c r="A676" s="209"/>
      <c r="B676" s="209"/>
      <c r="C676" s="209"/>
      <c r="D676" s="201"/>
      <c r="E676" s="51"/>
      <c r="G676" s="51"/>
    </row>
    <row r="677" spans="1:7" ht="20.25" customHeight="1" x14ac:dyDescent="0.45">
      <c r="A677" s="209"/>
      <c r="B677" s="209"/>
      <c r="C677" s="209"/>
      <c r="D677" s="201"/>
      <c r="E677" s="51"/>
      <c r="G677" s="51"/>
    </row>
    <row r="678" spans="1:7" ht="20.25" customHeight="1" x14ac:dyDescent="0.45">
      <c r="A678" s="209"/>
      <c r="B678" s="209"/>
      <c r="C678" s="209"/>
      <c r="D678" s="201"/>
      <c r="E678" s="51"/>
      <c r="G678" s="51"/>
    </row>
    <row r="679" spans="1:7" ht="20.25" customHeight="1" x14ac:dyDescent="0.45">
      <c r="A679" s="209"/>
      <c r="B679" s="209"/>
      <c r="C679" s="209"/>
      <c r="D679" s="201"/>
      <c r="E679" s="51"/>
      <c r="G679" s="51"/>
    </row>
    <row r="680" spans="1:7" ht="20.25" customHeight="1" x14ac:dyDescent="0.45">
      <c r="A680" s="209"/>
      <c r="B680" s="209"/>
      <c r="C680" s="209"/>
      <c r="D680" s="201"/>
      <c r="E680" s="51"/>
      <c r="G680" s="51"/>
    </row>
    <row r="681" spans="1:7" ht="20.25" customHeight="1" x14ac:dyDescent="0.45">
      <c r="A681" s="209"/>
      <c r="B681" s="209"/>
      <c r="C681" s="209"/>
      <c r="D681" s="201"/>
      <c r="E681" s="51"/>
      <c r="G681" s="51"/>
    </row>
    <row r="682" spans="1:7" ht="20.25" customHeight="1" x14ac:dyDescent="0.45">
      <c r="A682" s="209"/>
      <c r="B682" s="209"/>
      <c r="C682" s="209"/>
      <c r="D682" s="201"/>
      <c r="E682" s="51"/>
      <c r="G682" s="51"/>
    </row>
    <row r="683" spans="1:7" ht="20.25" customHeight="1" x14ac:dyDescent="0.45">
      <c r="A683" s="209"/>
      <c r="B683" s="209"/>
      <c r="C683" s="209"/>
      <c r="D683" s="201"/>
      <c r="E683" s="51"/>
      <c r="G683" s="51"/>
    </row>
    <row r="684" spans="1:7" ht="20.25" customHeight="1" x14ac:dyDescent="0.45">
      <c r="A684" s="209"/>
      <c r="B684" s="209"/>
      <c r="C684" s="209"/>
      <c r="D684" s="201"/>
      <c r="E684" s="51"/>
      <c r="G684" s="51"/>
    </row>
    <row r="685" spans="1:7" ht="20.25" customHeight="1" x14ac:dyDescent="0.45">
      <c r="A685" s="209"/>
      <c r="B685" s="209"/>
      <c r="C685" s="209"/>
      <c r="D685" s="201"/>
      <c r="E685" s="51"/>
      <c r="G685" s="51"/>
    </row>
    <row r="686" spans="1:7" ht="20.25" customHeight="1" x14ac:dyDescent="0.45">
      <c r="A686" s="209"/>
      <c r="B686" s="209"/>
      <c r="C686" s="209"/>
      <c r="D686" s="201"/>
      <c r="E686" s="51"/>
      <c r="G686" s="51"/>
    </row>
    <row r="687" spans="1:7" ht="20.25" customHeight="1" x14ac:dyDescent="0.45">
      <c r="A687" s="209"/>
      <c r="B687" s="209"/>
      <c r="C687" s="209"/>
      <c r="D687" s="201"/>
      <c r="E687" s="51"/>
      <c r="G687" s="51"/>
    </row>
    <row r="688" spans="1:7" ht="20.25" customHeight="1" x14ac:dyDescent="0.45">
      <c r="A688" s="209"/>
      <c r="B688" s="209"/>
      <c r="C688" s="209"/>
      <c r="D688" s="201"/>
      <c r="E688" s="51"/>
      <c r="G688" s="51"/>
    </row>
    <row r="689" spans="1:7" ht="20.25" customHeight="1" x14ac:dyDescent="0.45">
      <c r="A689" s="209"/>
      <c r="B689" s="209"/>
      <c r="C689" s="209"/>
      <c r="D689" s="201"/>
      <c r="E689" s="51"/>
      <c r="G689" s="51"/>
    </row>
    <row r="690" spans="1:7" ht="20.25" customHeight="1" x14ac:dyDescent="0.45">
      <c r="A690" s="209"/>
      <c r="B690" s="209"/>
      <c r="C690" s="209"/>
      <c r="D690" s="201"/>
      <c r="E690" s="51"/>
      <c r="G690" s="51"/>
    </row>
    <row r="691" spans="1:7" ht="20.25" customHeight="1" x14ac:dyDescent="0.45">
      <c r="A691" s="209"/>
      <c r="B691" s="209"/>
      <c r="C691" s="209"/>
      <c r="D691" s="201"/>
      <c r="E691" s="51"/>
      <c r="G691" s="51"/>
    </row>
    <row r="692" spans="1:7" ht="20.25" customHeight="1" x14ac:dyDescent="0.45">
      <c r="A692" s="209"/>
      <c r="B692" s="209"/>
      <c r="C692" s="209"/>
      <c r="D692" s="201"/>
      <c r="E692" s="51"/>
      <c r="G692" s="51"/>
    </row>
    <row r="693" spans="1:7" ht="20.25" customHeight="1" x14ac:dyDescent="0.45">
      <c r="A693" s="209"/>
      <c r="B693" s="209"/>
      <c r="C693" s="209"/>
      <c r="D693" s="201"/>
      <c r="E693" s="51"/>
      <c r="G693" s="51"/>
    </row>
    <row r="694" spans="1:7" ht="20.25" customHeight="1" x14ac:dyDescent="0.45">
      <c r="A694" s="209"/>
      <c r="B694" s="209"/>
      <c r="C694" s="209"/>
      <c r="D694" s="201"/>
      <c r="E694" s="51"/>
      <c r="G694" s="51"/>
    </row>
    <row r="695" spans="1:7" ht="20.25" customHeight="1" x14ac:dyDescent="0.45">
      <c r="A695" s="209"/>
      <c r="B695" s="209"/>
      <c r="C695" s="209"/>
      <c r="D695" s="201"/>
      <c r="E695" s="51"/>
      <c r="G695" s="51"/>
    </row>
    <row r="696" spans="1:7" ht="20.25" customHeight="1" x14ac:dyDescent="0.45">
      <c r="A696" s="209"/>
      <c r="B696" s="209"/>
      <c r="C696" s="209"/>
      <c r="D696" s="201"/>
      <c r="E696" s="51"/>
      <c r="G696" s="51"/>
    </row>
    <row r="697" spans="1:7" ht="20.25" customHeight="1" x14ac:dyDescent="0.45">
      <c r="A697" s="209"/>
      <c r="B697" s="209"/>
      <c r="C697" s="209"/>
      <c r="D697" s="201"/>
      <c r="E697" s="51"/>
      <c r="G697" s="51"/>
    </row>
    <row r="698" spans="1:7" ht="20.25" customHeight="1" x14ac:dyDescent="0.45">
      <c r="A698" s="209"/>
      <c r="B698" s="209"/>
      <c r="C698" s="209"/>
      <c r="D698" s="201"/>
      <c r="E698" s="51"/>
      <c r="G698" s="51"/>
    </row>
    <row r="699" spans="1:7" ht="20.25" customHeight="1" x14ac:dyDescent="0.45">
      <c r="A699" s="209"/>
      <c r="B699" s="209"/>
      <c r="C699" s="209"/>
      <c r="D699" s="201"/>
      <c r="E699" s="51"/>
      <c r="G699" s="51"/>
    </row>
    <row r="700" spans="1:7" ht="20.25" customHeight="1" x14ac:dyDescent="0.45">
      <c r="A700" s="209"/>
      <c r="B700" s="209"/>
      <c r="C700" s="209"/>
      <c r="D700" s="201"/>
      <c r="E700" s="51"/>
      <c r="G700" s="51"/>
    </row>
    <row r="701" spans="1:7" ht="20.25" customHeight="1" x14ac:dyDescent="0.45">
      <c r="A701" s="209"/>
      <c r="B701" s="209"/>
      <c r="C701" s="209"/>
      <c r="D701" s="201"/>
      <c r="E701" s="51"/>
      <c r="G701" s="51"/>
    </row>
    <row r="702" spans="1:7" ht="20.25" customHeight="1" x14ac:dyDescent="0.45">
      <c r="A702" s="209"/>
      <c r="B702" s="209"/>
      <c r="C702" s="209"/>
      <c r="D702" s="201"/>
      <c r="E702" s="51"/>
      <c r="G702" s="51"/>
    </row>
    <row r="703" spans="1:7" ht="20.25" customHeight="1" x14ac:dyDescent="0.45">
      <c r="A703" s="209"/>
      <c r="B703" s="209"/>
      <c r="C703" s="209"/>
      <c r="D703" s="201"/>
      <c r="E703" s="51"/>
      <c r="G703" s="51"/>
    </row>
    <row r="704" spans="1:7" ht="20.25" customHeight="1" x14ac:dyDescent="0.45">
      <c r="A704" s="209"/>
      <c r="B704" s="209"/>
      <c r="C704" s="209"/>
      <c r="D704" s="201"/>
      <c r="E704" s="51"/>
      <c r="G704" s="51"/>
    </row>
    <row r="705" spans="1:7" ht="20.25" customHeight="1" x14ac:dyDescent="0.45">
      <c r="A705" s="209"/>
      <c r="B705" s="209"/>
      <c r="C705" s="209"/>
      <c r="D705" s="201"/>
      <c r="E705" s="51"/>
      <c r="G705" s="51"/>
    </row>
    <row r="706" spans="1:7" ht="20.25" customHeight="1" x14ac:dyDescent="0.45">
      <c r="A706" s="209"/>
      <c r="B706" s="209"/>
      <c r="C706" s="209"/>
      <c r="D706" s="201"/>
      <c r="E706" s="51"/>
      <c r="G706" s="51"/>
    </row>
    <row r="707" spans="1:7" ht="20.25" customHeight="1" x14ac:dyDescent="0.45">
      <c r="A707" s="209"/>
      <c r="B707" s="209"/>
      <c r="C707" s="209"/>
      <c r="D707" s="201"/>
      <c r="E707" s="51"/>
      <c r="G707" s="51"/>
    </row>
    <row r="708" spans="1:7" ht="20.25" customHeight="1" x14ac:dyDescent="0.45">
      <c r="A708" s="209"/>
      <c r="B708" s="209"/>
      <c r="C708" s="209"/>
      <c r="D708" s="201"/>
      <c r="E708" s="51"/>
      <c r="G708" s="51"/>
    </row>
    <row r="709" spans="1:7" ht="20.25" customHeight="1" x14ac:dyDescent="0.45">
      <c r="A709" s="209"/>
      <c r="B709" s="209"/>
      <c r="C709" s="209"/>
      <c r="D709" s="201"/>
      <c r="E709" s="51"/>
      <c r="G709" s="51"/>
    </row>
    <row r="710" spans="1:7" ht="20.25" customHeight="1" x14ac:dyDescent="0.45">
      <c r="A710" s="209"/>
      <c r="B710" s="209"/>
      <c r="C710" s="209"/>
      <c r="D710" s="201"/>
      <c r="E710" s="51"/>
      <c r="G710" s="51"/>
    </row>
    <row r="711" spans="1:7" ht="20.25" customHeight="1" x14ac:dyDescent="0.45">
      <c r="A711" s="209"/>
      <c r="B711" s="209"/>
      <c r="C711" s="209"/>
      <c r="D711" s="201"/>
      <c r="E711" s="51"/>
      <c r="G711" s="51"/>
    </row>
    <row r="712" spans="1:7" ht="20.25" customHeight="1" x14ac:dyDescent="0.45">
      <c r="A712" s="209"/>
      <c r="B712" s="209"/>
      <c r="C712" s="209"/>
      <c r="D712" s="201"/>
      <c r="E712" s="51"/>
      <c r="G712" s="51"/>
    </row>
    <row r="713" spans="1:7" ht="20.25" customHeight="1" x14ac:dyDescent="0.45">
      <c r="A713" s="209"/>
      <c r="B713" s="209"/>
      <c r="C713" s="209"/>
      <c r="D713" s="201"/>
      <c r="E713" s="51"/>
      <c r="G713" s="51"/>
    </row>
    <row r="714" spans="1:7" ht="20.25" customHeight="1" x14ac:dyDescent="0.45">
      <c r="A714" s="209"/>
      <c r="B714" s="209"/>
      <c r="C714" s="209"/>
      <c r="D714" s="201"/>
      <c r="E714" s="51"/>
      <c r="G714" s="51"/>
    </row>
    <row r="715" spans="1:7" ht="20.25" customHeight="1" x14ac:dyDescent="0.45">
      <c r="A715" s="209"/>
      <c r="B715" s="209"/>
      <c r="C715" s="209"/>
      <c r="D715" s="201"/>
      <c r="E715" s="51"/>
      <c r="G715" s="51"/>
    </row>
    <row r="716" spans="1:7" ht="20.25" customHeight="1" x14ac:dyDescent="0.45">
      <c r="A716" s="209"/>
      <c r="B716" s="209"/>
      <c r="C716" s="209"/>
      <c r="D716" s="201"/>
      <c r="E716" s="51"/>
      <c r="G716" s="51"/>
    </row>
    <row r="717" spans="1:7" ht="20.25" customHeight="1" x14ac:dyDescent="0.45">
      <c r="A717" s="209"/>
      <c r="B717" s="209"/>
      <c r="C717" s="209"/>
      <c r="D717" s="201"/>
      <c r="E717" s="51"/>
      <c r="G717" s="51"/>
    </row>
    <row r="718" spans="1:7" ht="20.25" customHeight="1" x14ac:dyDescent="0.45">
      <c r="A718" s="209"/>
      <c r="B718" s="209"/>
      <c r="C718" s="209"/>
      <c r="D718" s="201"/>
      <c r="E718" s="51"/>
      <c r="G718" s="51"/>
    </row>
    <row r="719" spans="1:7" ht="20.25" customHeight="1" x14ac:dyDescent="0.45">
      <c r="A719" s="209"/>
      <c r="B719" s="209"/>
      <c r="C719" s="209"/>
      <c r="D719" s="201"/>
      <c r="E719" s="51"/>
      <c r="G719" s="51"/>
    </row>
    <row r="720" spans="1:7" ht="20.25" customHeight="1" x14ac:dyDescent="0.45">
      <c r="A720" s="209"/>
      <c r="B720" s="209"/>
      <c r="C720" s="209"/>
      <c r="D720" s="201"/>
      <c r="E720" s="51"/>
      <c r="G720" s="51"/>
    </row>
    <row r="721" spans="1:7" ht="20.25" customHeight="1" x14ac:dyDescent="0.45">
      <c r="A721" s="209"/>
      <c r="B721" s="209"/>
      <c r="C721" s="209"/>
      <c r="D721" s="201"/>
      <c r="E721" s="51"/>
      <c r="G721" s="51"/>
    </row>
    <row r="722" spans="1:7" ht="20.25" customHeight="1" x14ac:dyDescent="0.45">
      <c r="A722" s="209"/>
      <c r="B722" s="209"/>
      <c r="C722" s="209"/>
      <c r="D722" s="201"/>
      <c r="E722" s="51"/>
      <c r="G722" s="51"/>
    </row>
    <row r="723" spans="1:7" ht="20.25" customHeight="1" x14ac:dyDescent="0.45">
      <c r="A723" s="209"/>
      <c r="B723" s="209"/>
      <c r="C723" s="209"/>
      <c r="D723" s="201"/>
      <c r="E723" s="51"/>
      <c r="G723" s="51"/>
    </row>
    <row r="724" spans="1:7" ht="20.25" customHeight="1" x14ac:dyDescent="0.45">
      <c r="A724" s="209"/>
      <c r="B724" s="209"/>
      <c r="C724" s="209"/>
      <c r="D724" s="201"/>
      <c r="E724" s="51"/>
      <c r="G724" s="51"/>
    </row>
    <row r="725" spans="1:7" ht="20.25" customHeight="1" x14ac:dyDescent="0.45">
      <c r="A725" s="209"/>
      <c r="B725" s="209"/>
      <c r="C725" s="209"/>
      <c r="D725" s="201"/>
      <c r="E725" s="51"/>
      <c r="G725" s="51"/>
    </row>
    <row r="726" spans="1:7" ht="20.25" customHeight="1" x14ac:dyDescent="0.45">
      <c r="A726" s="209"/>
      <c r="B726" s="209"/>
      <c r="C726" s="209"/>
      <c r="D726" s="201"/>
      <c r="E726" s="51"/>
      <c r="G726" s="51"/>
    </row>
    <row r="727" spans="1:7" ht="20.25" customHeight="1" x14ac:dyDescent="0.45">
      <c r="A727" s="209"/>
      <c r="B727" s="209"/>
      <c r="C727" s="209"/>
      <c r="D727" s="201"/>
      <c r="E727" s="51"/>
      <c r="G727" s="51"/>
    </row>
    <row r="728" spans="1:7" ht="20.25" customHeight="1" x14ac:dyDescent="0.45">
      <c r="A728" s="209"/>
      <c r="B728" s="209"/>
      <c r="C728" s="209"/>
      <c r="D728" s="201"/>
      <c r="E728" s="51"/>
      <c r="G728" s="51"/>
    </row>
    <row r="729" spans="1:7" ht="20.25" customHeight="1" x14ac:dyDescent="0.45">
      <c r="A729" s="209"/>
      <c r="B729" s="209"/>
      <c r="C729" s="209"/>
      <c r="D729" s="201"/>
      <c r="E729" s="51"/>
      <c r="G729" s="51"/>
    </row>
    <row r="730" spans="1:7" ht="20.25" customHeight="1" x14ac:dyDescent="0.45">
      <c r="A730" s="209"/>
      <c r="B730" s="209"/>
      <c r="C730" s="209"/>
      <c r="D730" s="201"/>
      <c r="E730" s="51"/>
      <c r="G730" s="51"/>
    </row>
    <row r="731" spans="1:7" ht="20.25" customHeight="1" x14ac:dyDescent="0.45">
      <c r="A731" s="209"/>
      <c r="B731" s="209"/>
      <c r="C731" s="209"/>
      <c r="D731" s="201"/>
      <c r="E731" s="51"/>
      <c r="G731" s="51"/>
    </row>
    <row r="732" spans="1:7" ht="20.25" customHeight="1" x14ac:dyDescent="0.45">
      <c r="A732" s="209"/>
      <c r="B732" s="209"/>
      <c r="C732" s="209"/>
      <c r="D732" s="201"/>
      <c r="E732" s="51"/>
      <c r="G732" s="51"/>
    </row>
    <row r="733" spans="1:7" ht="20.25" customHeight="1" x14ac:dyDescent="0.45">
      <c r="A733" s="209"/>
      <c r="B733" s="209"/>
      <c r="C733" s="209"/>
      <c r="D733" s="201"/>
      <c r="E733" s="51"/>
      <c r="G733" s="51"/>
    </row>
    <row r="734" spans="1:7" ht="20.25" customHeight="1" x14ac:dyDescent="0.45">
      <c r="A734" s="209"/>
      <c r="B734" s="209"/>
      <c r="C734" s="209"/>
      <c r="D734" s="201"/>
      <c r="E734" s="51"/>
      <c r="G734" s="51"/>
    </row>
    <row r="735" spans="1:7" ht="20.25" customHeight="1" x14ac:dyDescent="0.45">
      <c r="A735" s="209"/>
      <c r="B735" s="209"/>
      <c r="C735" s="209"/>
      <c r="D735" s="201"/>
      <c r="E735" s="51"/>
      <c r="G735" s="51"/>
    </row>
    <row r="736" spans="1:7" ht="20.25" customHeight="1" x14ac:dyDescent="0.45">
      <c r="A736" s="209"/>
      <c r="B736" s="209"/>
      <c r="C736" s="209"/>
      <c r="D736" s="201"/>
      <c r="E736" s="51"/>
      <c r="G736" s="51"/>
    </row>
    <row r="737" spans="1:7" ht="20.25" customHeight="1" x14ac:dyDescent="0.45">
      <c r="A737" s="209"/>
      <c r="B737" s="209"/>
      <c r="C737" s="209"/>
      <c r="D737" s="201"/>
      <c r="E737" s="51"/>
      <c r="G737" s="51"/>
    </row>
    <row r="738" spans="1:7" ht="20.25" customHeight="1" x14ac:dyDescent="0.45">
      <c r="A738" s="209"/>
      <c r="B738" s="209"/>
      <c r="C738" s="209"/>
      <c r="D738" s="201"/>
      <c r="E738" s="51"/>
      <c r="G738" s="51"/>
    </row>
    <row r="739" spans="1:7" ht="20.25" customHeight="1" x14ac:dyDescent="0.45">
      <c r="A739" s="209"/>
      <c r="B739" s="209"/>
      <c r="C739" s="209"/>
      <c r="D739" s="201"/>
      <c r="E739" s="51"/>
      <c r="G739" s="51"/>
    </row>
    <row r="740" spans="1:7" ht="20.25" customHeight="1" x14ac:dyDescent="0.45">
      <c r="A740" s="209"/>
      <c r="B740" s="209"/>
      <c r="C740" s="209"/>
      <c r="D740" s="201"/>
      <c r="E740" s="51"/>
      <c r="G740" s="51"/>
    </row>
    <row r="741" spans="1:7" ht="20.25" customHeight="1" x14ac:dyDescent="0.45">
      <c r="A741" s="209"/>
      <c r="B741" s="209"/>
      <c r="C741" s="209"/>
      <c r="D741" s="201"/>
      <c r="E741" s="51"/>
      <c r="G741" s="51"/>
    </row>
    <row r="742" spans="1:7" ht="20.25" customHeight="1" x14ac:dyDescent="0.45">
      <c r="A742" s="209"/>
      <c r="B742" s="209"/>
      <c r="C742" s="209"/>
      <c r="D742" s="201"/>
      <c r="E742" s="51"/>
      <c r="G742" s="51"/>
    </row>
    <row r="743" spans="1:7" ht="20.25" customHeight="1" x14ac:dyDescent="0.45">
      <c r="A743" s="209"/>
      <c r="B743" s="209"/>
      <c r="C743" s="209"/>
      <c r="D743" s="201"/>
      <c r="E743" s="51"/>
      <c r="G743" s="51"/>
    </row>
    <row r="744" spans="1:7" ht="20.25" customHeight="1" x14ac:dyDescent="0.45">
      <c r="A744" s="209"/>
      <c r="B744" s="209"/>
      <c r="C744" s="209"/>
      <c r="D744" s="201"/>
      <c r="E744" s="51"/>
      <c r="G744" s="51"/>
    </row>
    <row r="745" spans="1:7" ht="20.25" customHeight="1" x14ac:dyDescent="0.45">
      <c r="A745" s="209"/>
      <c r="B745" s="209"/>
      <c r="C745" s="209"/>
      <c r="D745" s="201"/>
      <c r="E745" s="51"/>
      <c r="G745" s="51"/>
    </row>
    <row r="746" spans="1:7" ht="20.25" customHeight="1" x14ac:dyDescent="0.45">
      <c r="A746" s="209"/>
      <c r="B746" s="209"/>
      <c r="C746" s="209"/>
      <c r="D746" s="201"/>
      <c r="E746" s="51"/>
      <c r="G746" s="51"/>
    </row>
    <row r="747" spans="1:7" ht="20.25" customHeight="1" x14ac:dyDescent="0.45">
      <c r="A747" s="209"/>
      <c r="B747" s="209"/>
      <c r="C747" s="209"/>
      <c r="D747" s="201"/>
      <c r="E747" s="51"/>
      <c r="G747" s="51"/>
    </row>
    <row r="748" spans="1:7" ht="20.25" customHeight="1" x14ac:dyDescent="0.45">
      <c r="A748" s="209"/>
      <c r="B748" s="209"/>
      <c r="C748" s="209"/>
      <c r="D748" s="201"/>
      <c r="E748" s="51"/>
      <c r="G748" s="51"/>
    </row>
    <row r="749" spans="1:7" ht="20.25" customHeight="1" x14ac:dyDescent="0.45">
      <c r="A749" s="209"/>
      <c r="B749" s="209"/>
      <c r="C749" s="209"/>
      <c r="D749" s="201"/>
      <c r="E749" s="51"/>
      <c r="G749" s="51"/>
    </row>
    <row r="750" spans="1:7" ht="20.25" customHeight="1" x14ac:dyDescent="0.45">
      <c r="A750" s="209"/>
      <c r="B750" s="209"/>
      <c r="C750" s="209"/>
      <c r="D750" s="201"/>
      <c r="E750" s="51"/>
      <c r="G750" s="51"/>
    </row>
    <row r="751" spans="1:7" ht="20.25" customHeight="1" x14ac:dyDescent="0.45">
      <c r="A751" s="209"/>
      <c r="B751" s="209"/>
      <c r="C751" s="209"/>
      <c r="D751" s="201"/>
      <c r="E751" s="51"/>
      <c r="G751" s="51"/>
    </row>
    <row r="752" spans="1:7" ht="20.25" customHeight="1" x14ac:dyDescent="0.45">
      <c r="A752" s="209"/>
      <c r="B752" s="209"/>
      <c r="C752" s="209"/>
      <c r="D752" s="201"/>
      <c r="E752" s="51"/>
      <c r="G752" s="51"/>
    </row>
    <row r="753" spans="1:7" ht="20.25" customHeight="1" x14ac:dyDescent="0.45">
      <c r="A753" s="209"/>
      <c r="B753" s="209"/>
      <c r="C753" s="209"/>
      <c r="D753" s="201"/>
      <c r="E753" s="51"/>
      <c r="G753" s="51"/>
    </row>
    <row r="754" spans="1:7" ht="20.25" customHeight="1" x14ac:dyDescent="0.45">
      <c r="A754" s="209"/>
      <c r="B754" s="209"/>
      <c r="C754" s="209"/>
      <c r="D754" s="201"/>
      <c r="E754" s="51"/>
      <c r="G754" s="51"/>
    </row>
    <row r="755" spans="1:7" ht="20.25" customHeight="1" x14ac:dyDescent="0.45">
      <c r="A755" s="209"/>
      <c r="B755" s="209"/>
      <c r="C755" s="209"/>
      <c r="D755" s="201"/>
      <c r="E755" s="51"/>
      <c r="G755" s="51"/>
    </row>
    <row r="756" spans="1:7" ht="20.25" customHeight="1" x14ac:dyDescent="0.45">
      <c r="A756" s="209"/>
      <c r="B756" s="209"/>
      <c r="C756" s="209"/>
      <c r="D756" s="201"/>
      <c r="E756" s="51"/>
      <c r="G756" s="51"/>
    </row>
    <row r="757" spans="1:7" ht="20.25" customHeight="1" x14ac:dyDescent="0.45">
      <c r="A757" s="209"/>
      <c r="B757" s="209"/>
      <c r="C757" s="209"/>
      <c r="D757" s="201"/>
      <c r="E757" s="51"/>
      <c r="G757" s="51"/>
    </row>
    <row r="758" spans="1:7" ht="20.25" customHeight="1" x14ac:dyDescent="0.45">
      <c r="A758" s="209"/>
      <c r="B758" s="209"/>
      <c r="C758" s="209"/>
      <c r="D758" s="201"/>
      <c r="E758" s="51"/>
      <c r="G758" s="51"/>
    </row>
    <row r="759" spans="1:7" ht="20.25" customHeight="1" x14ac:dyDescent="0.45">
      <c r="A759" s="209"/>
      <c r="B759" s="209"/>
      <c r="C759" s="209"/>
      <c r="D759" s="201"/>
      <c r="E759" s="51"/>
      <c r="G759" s="51"/>
    </row>
    <row r="760" spans="1:7" ht="20.25" customHeight="1" x14ac:dyDescent="0.45">
      <c r="A760" s="209"/>
      <c r="B760" s="209"/>
      <c r="C760" s="209"/>
      <c r="D760" s="201"/>
      <c r="E760" s="51"/>
      <c r="G760" s="51"/>
    </row>
    <row r="761" spans="1:7" ht="20.25" customHeight="1" x14ac:dyDescent="0.45">
      <c r="A761" s="209"/>
      <c r="B761" s="209"/>
      <c r="C761" s="209"/>
      <c r="D761" s="201"/>
      <c r="E761" s="51"/>
      <c r="G761" s="51"/>
    </row>
    <row r="762" spans="1:7" ht="20.25" customHeight="1" x14ac:dyDescent="0.45">
      <c r="A762" s="209"/>
      <c r="B762" s="209"/>
      <c r="C762" s="209"/>
      <c r="D762" s="201"/>
      <c r="E762" s="51"/>
      <c r="G762" s="51"/>
    </row>
    <row r="763" spans="1:7" ht="20.25" customHeight="1" x14ac:dyDescent="0.45">
      <c r="A763" s="209"/>
      <c r="B763" s="209"/>
      <c r="C763" s="209"/>
      <c r="D763" s="201"/>
      <c r="E763" s="51"/>
      <c r="G763" s="51"/>
    </row>
    <row r="764" spans="1:7" ht="20.25" customHeight="1" x14ac:dyDescent="0.45">
      <c r="A764" s="209"/>
      <c r="B764" s="209"/>
      <c r="C764" s="209"/>
      <c r="D764" s="201"/>
      <c r="E764" s="51"/>
      <c r="G764" s="51"/>
    </row>
    <row r="765" spans="1:7" ht="20.25" customHeight="1" x14ac:dyDescent="0.45">
      <c r="A765" s="209"/>
      <c r="B765" s="209"/>
      <c r="C765" s="209"/>
      <c r="D765" s="201"/>
      <c r="E765" s="51"/>
      <c r="G765" s="51"/>
    </row>
    <row r="766" spans="1:7" ht="20.25" customHeight="1" x14ac:dyDescent="0.45">
      <c r="A766" s="209"/>
      <c r="B766" s="209"/>
      <c r="C766" s="209"/>
      <c r="D766" s="201"/>
      <c r="E766" s="51"/>
      <c r="G766" s="51"/>
    </row>
    <row r="767" spans="1:7" ht="20.25" customHeight="1" x14ac:dyDescent="0.45">
      <c r="A767" s="209"/>
      <c r="B767" s="209"/>
      <c r="C767" s="209"/>
      <c r="D767" s="201"/>
      <c r="E767" s="51"/>
      <c r="G767" s="51"/>
    </row>
    <row r="768" spans="1:7" ht="20.25" customHeight="1" x14ac:dyDescent="0.45">
      <c r="A768" s="209"/>
      <c r="B768" s="209"/>
      <c r="C768" s="209"/>
      <c r="D768" s="201"/>
      <c r="E768" s="51"/>
      <c r="G768" s="51"/>
    </row>
    <row r="769" spans="1:7" ht="20.25" customHeight="1" x14ac:dyDescent="0.45">
      <c r="A769" s="209"/>
      <c r="B769" s="209"/>
      <c r="C769" s="209"/>
      <c r="D769" s="201"/>
      <c r="E769" s="51"/>
      <c r="G769" s="51"/>
    </row>
    <row r="770" spans="1:7" ht="20.25" customHeight="1" x14ac:dyDescent="0.45">
      <c r="A770" s="209"/>
      <c r="B770" s="209"/>
      <c r="C770" s="209"/>
      <c r="D770" s="201"/>
      <c r="E770" s="51"/>
      <c r="G770" s="51"/>
    </row>
    <row r="771" spans="1:7" ht="20.25" customHeight="1" x14ac:dyDescent="0.45">
      <c r="A771" s="209"/>
      <c r="B771" s="209"/>
      <c r="C771" s="209"/>
      <c r="D771" s="201"/>
      <c r="E771" s="51"/>
      <c r="G771" s="51"/>
    </row>
    <row r="772" spans="1:7" ht="20.25" customHeight="1" x14ac:dyDescent="0.45">
      <c r="A772" s="209"/>
      <c r="B772" s="209"/>
      <c r="C772" s="209"/>
      <c r="D772" s="201"/>
      <c r="E772" s="51"/>
      <c r="G772" s="51"/>
    </row>
    <row r="773" spans="1:7" ht="20.25" customHeight="1" x14ac:dyDescent="0.45">
      <c r="A773" s="209"/>
      <c r="B773" s="209"/>
      <c r="C773" s="209"/>
      <c r="D773" s="201"/>
      <c r="E773" s="51"/>
      <c r="G773" s="51"/>
    </row>
    <row r="774" spans="1:7" ht="20.25" customHeight="1" x14ac:dyDescent="0.45">
      <c r="A774" s="209"/>
      <c r="B774" s="209"/>
      <c r="C774" s="209"/>
      <c r="D774" s="201"/>
      <c r="E774" s="51"/>
      <c r="G774" s="51"/>
    </row>
    <row r="775" spans="1:7" ht="20.25" customHeight="1" x14ac:dyDescent="0.45">
      <c r="A775" s="209"/>
      <c r="B775" s="209"/>
      <c r="C775" s="209"/>
      <c r="D775" s="201"/>
      <c r="E775" s="51"/>
      <c r="G775" s="51"/>
    </row>
    <row r="776" spans="1:7" ht="20.25" customHeight="1" x14ac:dyDescent="0.45">
      <c r="A776" s="209"/>
      <c r="B776" s="209"/>
      <c r="C776" s="209"/>
      <c r="D776" s="201"/>
      <c r="E776" s="51"/>
      <c r="G776" s="51"/>
    </row>
    <row r="777" spans="1:7" ht="20.25" customHeight="1" x14ac:dyDescent="0.45">
      <c r="A777" s="209"/>
      <c r="B777" s="209"/>
      <c r="C777" s="209"/>
      <c r="D777" s="201"/>
      <c r="E777" s="51"/>
      <c r="G777" s="51"/>
    </row>
    <row r="778" spans="1:7" ht="20.25" customHeight="1" x14ac:dyDescent="0.45">
      <c r="A778" s="209"/>
      <c r="B778" s="209"/>
      <c r="C778" s="209"/>
      <c r="D778" s="201"/>
      <c r="E778" s="51"/>
      <c r="G778" s="51"/>
    </row>
    <row r="779" spans="1:7" ht="20.25" customHeight="1" x14ac:dyDescent="0.45">
      <c r="A779" s="209"/>
      <c r="B779" s="209"/>
      <c r="C779" s="209"/>
      <c r="D779" s="201"/>
      <c r="E779" s="51"/>
      <c r="G779" s="51"/>
    </row>
    <row r="780" spans="1:7" ht="20.25" customHeight="1" x14ac:dyDescent="0.45">
      <c r="A780" s="209"/>
      <c r="B780" s="209"/>
      <c r="C780" s="209"/>
      <c r="D780" s="201"/>
      <c r="E780" s="51"/>
      <c r="G780" s="51"/>
    </row>
    <row r="781" spans="1:7" ht="20.25" customHeight="1" x14ac:dyDescent="0.45">
      <c r="A781" s="209"/>
      <c r="B781" s="209"/>
      <c r="C781" s="209"/>
      <c r="D781" s="201"/>
      <c r="E781" s="51"/>
      <c r="G781" s="51"/>
    </row>
    <row r="782" spans="1:7" ht="20.25" customHeight="1" x14ac:dyDescent="0.45">
      <c r="A782" s="209"/>
      <c r="B782" s="209"/>
      <c r="C782" s="209"/>
      <c r="D782" s="201"/>
      <c r="E782" s="51"/>
      <c r="G782" s="51"/>
    </row>
    <row r="783" spans="1:7" ht="20.25" customHeight="1" x14ac:dyDescent="0.45">
      <c r="A783" s="209"/>
      <c r="B783" s="209"/>
      <c r="C783" s="209"/>
      <c r="D783" s="201"/>
      <c r="E783" s="51"/>
      <c r="G783" s="51"/>
    </row>
    <row r="784" spans="1:7" ht="20.25" customHeight="1" x14ac:dyDescent="0.45">
      <c r="A784" s="209"/>
      <c r="B784" s="209"/>
      <c r="C784" s="209"/>
      <c r="D784" s="201"/>
      <c r="E784" s="51"/>
      <c r="G784" s="51"/>
    </row>
    <row r="785" spans="1:7" ht="20.25" customHeight="1" x14ac:dyDescent="0.45">
      <c r="A785" s="209"/>
      <c r="B785" s="209"/>
      <c r="C785" s="209"/>
      <c r="D785" s="201"/>
      <c r="E785" s="51"/>
      <c r="G785" s="51"/>
    </row>
    <row r="786" spans="1:7" ht="20.25" customHeight="1" x14ac:dyDescent="0.45">
      <c r="A786" s="209"/>
      <c r="B786" s="209"/>
      <c r="C786" s="209"/>
      <c r="D786" s="201"/>
      <c r="E786" s="51"/>
      <c r="G786" s="51"/>
    </row>
    <row r="787" spans="1:7" ht="20.25" customHeight="1" x14ac:dyDescent="0.45">
      <c r="A787" s="209"/>
      <c r="B787" s="209"/>
      <c r="C787" s="209"/>
      <c r="D787" s="201"/>
      <c r="E787" s="51"/>
      <c r="G787" s="51"/>
    </row>
    <row r="788" spans="1:7" ht="20.25" customHeight="1" x14ac:dyDescent="0.45">
      <c r="A788" s="209"/>
      <c r="B788" s="209"/>
      <c r="C788" s="209"/>
      <c r="D788" s="201"/>
      <c r="E788" s="51"/>
      <c r="G788" s="51"/>
    </row>
    <row r="789" spans="1:7" ht="20.25" customHeight="1" x14ac:dyDescent="0.45">
      <c r="A789" s="209"/>
      <c r="B789" s="209"/>
      <c r="C789" s="209"/>
      <c r="D789" s="201"/>
      <c r="E789" s="51"/>
      <c r="G789" s="51"/>
    </row>
    <row r="790" spans="1:7" ht="20.25" customHeight="1" x14ac:dyDescent="0.45">
      <c r="A790" s="209"/>
      <c r="B790" s="209"/>
      <c r="C790" s="209"/>
      <c r="D790" s="201"/>
      <c r="E790" s="51"/>
      <c r="G790" s="51"/>
    </row>
    <row r="791" spans="1:7" ht="20.25" customHeight="1" x14ac:dyDescent="0.45">
      <c r="A791" s="209"/>
      <c r="B791" s="209"/>
      <c r="C791" s="209"/>
      <c r="D791" s="201"/>
      <c r="E791" s="51"/>
      <c r="G791" s="51"/>
    </row>
    <row r="792" spans="1:7" ht="20.25" customHeight="1" x14ac:dyDescent="0.45">
      <c r="A792" s="209"/>
      <c r="B792" s="209"/>
      <c r="C792" s="209"/>
      <c r="D792" s="201"/>
      <c r="E792" s="51"/>
      <c r="G792" s="51"/>
    </row>
    <row r="793" spans="1:7" ht="20.25" customHeight="1" x14ac:dyDescent="0.45">
      <c r="A793" s="209"/>
      <c r="B793" s="209"/>
      <c r="C793" s="209"/>
      <c r="D793" s="201"/>
      <c r="E793" s="51"/>
      <c r="G793" s="51"/>
    </row>
    <row r="794" spans="1:7" ht="20.25" customHeight="1" x14ac:dyDescent="0.45">
      <c r="A794" s="209"/>
      <c r="B794" s="209"/>
      <c r="C794" s="209"/>
      <c r="D794" s="201"/>
      <c r="E794" s="51"/>
      <c r="G794" s="51"/>
    </row>
    <row r="795" spans="1:7" ht="20.25" customHeight="1" x14ac:dyDescent="0.45">
      <c r="A795" s="209"/>
      <c r="B795" s="209"/>
      <c r="C795" s="209"/>
      <c r="D795" s="201"/>
      <c r="E795" s="51"/>
      <c r="G795" s="51"/>
    </row>
    <row r="796" spans="1:7" ht="20.25" customHeight="1" x14ac:dyDescent="0.45">
      <c r="A796" s="209"/>
      <c r="B796" s="209"/>
      <c r="C796" s="209"/>
      <c r="D796" s="201"/>
      <c r="E796" s="51"/>
      <c r="G796" s="51"/>
    </row>
    <row r="797" spans="1:7" ht="20.25" customHeight="1" x14ac:dyDescent="0.45">
      <c r="A797" s="209"/>
      <c r="B797" s="209"/>
      <c r="C797" s="209"/>
      <c r="D797" s="201"/>
      <c r="E797" s="51"/>
      <c r="G797" s="51"/>
    </row>
    <row r="798" spans="1:7" ht="20.25" customHeight="1" x14ac:dyDescent="0.45">
      <c r="A798" s="209"/>
      <c r="B798" s="209"/>
      <c r="C798" s="209"/>
      <c r="D798" s="201"/>
      <c r="E798" s="51"/>
      <c r="G798" s="51"/>
    </row>
    <row r="799" spans="1:7" ht="20.25" customHeight="1" x14ac:dyDescent="0.45">
      <c r="A799" s="209"/>
      <c r="B799" s="209"/>
      <c r="C799" s="209"/>
      <c r="D799" s="201"/>
      <c r="E799" s="51"/>
      <c r="G799" s="51"/>
    </row>
    <row r="800" spans="1:7" ht="20.25" customHeight="1" x14ac:dyDescent="0.45">
      <c r="A800" s="209"/>
      <c r="B800" s="209"/>
      <c r="C800" s="209"/>
      <c r="D800" s="201"/>
      <c r="E800" s="51"/>
      <c r="G800" s="51"/>
    </row>
    <row r="801" spans="1:7" ht="20.25" customHeight="1" x14ac:dyDescent="0.45">
      <c r="A801" s="209"/>
      <c r="B801" s="209"/>
      <c r="C801" s="209"/>
      <c r="D801" s="201"/>
      <c r="E801" s="51"/>
      <c r="G801" s="51"/>
    </row>
    <row r="802" spans="1:7" ht="20.25" customHeight="1" x14ac:dyDescent="0.45">
      <c r="A802" s="209"/>
      <c r="B802" s="209"/>
      <c r="C802" s="209"/>
      <c r="D802" s="201"/>
      <c r="E802" s="51"/>
      <c r="G802" s="51"/>
    </row>
    <row r="803" spans="1:7" ht="20.25" customHeight="1" x14ac:dyDescent="0.45">
      <c r="A803" s="209"/>
      <c r="B803" s="209"/>
      <c r="C803" s="209"/>
      <c r="D803" s="201"/>
      <c r="E803" s="51"/>
      <c r="G803" s="51"/>
    </row>
    <row r="804" spans="1:7" ht="20.25" customHeight="1" x14ac:dyDescent="0.45">
      <c r="A804" s="209"/>
      <c r="B804" s="209"/>
      <c r="C804" s="209"/>
      <c r="D804" s="201"/>
      <c r="E804" s="51"/>
      <c r="G804" s="51"/>
    </row>
    <row r="805" spans="1:7" ht="20.25" customHeight="1" x14ac:dyDescent="0.45">
      <c r="A805" s="209"/>
      <c r="B805" s="209"/>
      <c r="C805" s="209"/>
      <c r="D805" s="201"/>
      <c r="E805" s="51"/>
      <c r="G805" s="51"/>
    </row>
    <row r="806" spans="1:7" ht="20.25" customHeight="1" x14ac:dyDescent="0.45">
      <c r="A806" s="209"/>
      <c r="B806" s="209"/>
      <c r="C806" s="209"/>
      <c r="D806" s="201"/>
      <c r="E806" s="51"/>
      <c r="G806" s="51"/>
    </row>
    <row r="807" spans="1:7" ht="20.25" customHeight="1" x14ac:dyDescent="0.45">
      <c r="A807" s="209"/>
      <c r="B807" s="209"/>
      <c r="C807" s="209"/>
      <c r="D807" s="201"/>
      <c r="E807" s="51"/>
      <c r="G807" s="51"/>
    </row>
    <row r="808" spans="1:7" ht="20.25" customHeight="1" x14ac:dyDescent="0.45">
      <c r="A808" s="209"/>
      <c r="B808" s="209"/>
      <c r="C808" s="209"/>
      <c r="D808" s="201"/>
      <c r="E808" s="51"/>
      <c r="G808" s="51"/>
    </row>
    <row r="809" spans="1:7" ht="20.25" customHeight="1" x14ac:dyDescent="0.45">
      <c r="A809" s="209"/>
      <c r="B809" s="209"/>
      <c r="C809" s="209"/>
      <c r="D809" s="201"/>
      <c r="E809" s="51"/>
      <c r="G809" s="51"/>
    </row>
    <row r="810" spans="1:7" ht="20.25" customHeight="1" x14ac:dyDescent="0.45">
      <c r="A810" s="209"/>
      <c r="B810" s="209"/>
      <c r="C810" s="209"/>
      <c r="D810" s="201"/>
      <c r="E810" s="51"/>
      <c r="G810" s="51"/>
    </row>
    <row r="811" spans="1:7" ht="20.25" customHeight="1" x14ac:dyDescent="0.45">
      <c r="A811" s="209"/>
      <c r="B811" s="209"/>
      <c r="C811" s="209"/>
      <c r="D811" s="201"/>
      <c r="E811" s="51"/>
      <c r="G811" s="51"/>
    </row>
    <row r="812" spans="1:7" ht="20.25" customHeight="1" x14ac:dyDescent="0.45">
      <c r="A812" s="209"/>
      <c r="B812" s="209"/>
      <c r="C812" s="209"/>
      <c r="D812" s="201"/>
      <c r="E812" s="51"/>
      <c r="G812" s="51"/>
    </row>
    <row r="813" spans="1:7" ht="20.25" customHeight="1" x14ac:dyDescent="0.45">
      <c r="A813" s="209"/>
      <c r="B813" s="209"/>
      <c r="C813" s="209"/>
      <c r="D813" s="201"/>
      <c r="E813" s="51"/>
      <c r="G813" s="51"/>
    </row>
    <row r="814" spans="1:7" ht="20.25" customHeight="1" x14ac:dyDescent="0.45">
      <c r="A814" s="209"/>
      <c r="B814" s="209"/>
      <c r="C814" s="209"/>
      <c r="D814" s="201"/>
      <c r="E814" s="51"/>
      <c r="G814" s="51"/>
    </row>
    <row r="815" spans="1:7" ht="20.25" customHeight="1" x14ac:dyDescent="0.45">
      <c r="A815" s="209"/>
      <c r="B815" s="209"/>
      <c r="C815" s="209"/>
      <c r="D815" s="201"/>
      <c r="E815" s="51"/>
      <c r="G815" s="51"/>
    </row>
    <row r="816" spans="1:7" ht="20.25" customHeight="1" x14ac:dyDescent="0.45">
      <c r="A816" s="209"/>
      <c r="B816" s="209"/>
      <c r="C816" s="209"/>
      <c r="D816" s="201"/>
      <c r="E816" s="51"/>
      <c r="G816" s="51"/>
    </row>
    <row r="817" spans="1:7" ht="20.25" customHeight="1" x14ac:dyDescent="0.45">
      <c r="A817" s="209"/>
      <c r="B817" s="209"/>
      <c r="C817" s="209"/>
      <c r="D817" s="201"/>
      <c r="E817" s="51"/>
      <c r="G817" s="51"/>
    </row>
    <row r="818" spans="1:7" ht="20.25" customHeight="1" x14ac:dyDescent="0.45">
      <c r="A818" s="209"/>
      <c r="B818" s="209"/>
      <c r="C818" s="209"/>
      <c r="D818" s="201"/>
      <c r="E818" s="51"/>
      <c r="G818" s="51"/>
    </row>
    <row r="819" spans="1:7" ht="20.25" customHeight="1" x14ac:dyDescent="0.45">
      <c r="A819" s="209"/>
      <c r="B819" s="209"/>
      <c r="C819" s="209"/>
      <c r="D819" s="201"/>
      <c r="E819" s="51"/>
      <c r="G819" s="51"/>
    </row>
    <row r="820" spans="1:7" ht="20.25" customHeight="1" x14ac:dyDescent="0.45">
      <c r="A820" s="209"/>
      <c r="B820" s="209"/>
      <c r="C820" s="209"/>
      <c r="D820" s="201"/>
      <c r="E820" s="51"/>
      <c r="G820" s="51"/>
    </row>
    <row r="821" spans="1:7" ht="20.25" customHeight="1" x14ac:dyDescent="0.45">
      <c r="A821" s="209"/>
      <c r="B821" s="209"/>
      <c r="C821" s="209"/>
      <c r="D821" s="201"/>
      <c r="E821" s="51"/>
      <c r="G821" s="51"/>
    </row>
    <row r="822" spans="1:7" ht="20.25" customHeight="1" x14ac:dyDescent="0.45">
      <c r="A822" s="209"/>
      <c r="B822" s="209"/>
      <c r="C822" s="209"/>
      <c r="D822" s="201"/>
      <c r="E822" s="51"/>
      <c r="G822" s="51"/>
    </row>
    <row r="823" spans="1:7" ht="20.25" customHeight="1" x14ac:dyDescent="0.45">
      <c r="A823" s="209"/>
      <c r="B823" s="209"/>
      <c r="C823" s="209"/>
      <c r="D823" s="201"/>
      <c r="E823" s="51"/>
      <c r="G823" s="51"/>
    </row>
    <row r="824" spans="1:7" ht="20.25" customHeight="1" x14ac:dyDescent="0.45">
      <c r="A824" s="209"/>
      <c r="B824" s="209"/>
      <c r="C824" s="209"/>
      <c r="D824" s="201"/>
      <c r="E824" s="51"/>
      <c r="G824" s="51"/>
    </row>
    <row r="825" spans="1:7" ht="20.25" customHeight="1" x14ac:dyDescent="0.45">
      <c r="A825" s="209"/>
      <c r="B825" s="209"/>
      <c r="C825" s="209"/>
      <c r="D825" s="201"/>
      <c r="E825" s="51"/>
      <c r="G825" s="51"/>
    </row>
    <row r="826" spans="1:7" ht="20.25" customHeight="1" x14ac:dyDescent="0.45">
      <c r="A826" s="209"/>
      <c r="B826" s="209"/>
      <c r="C826" s="209"/>
      <c r="D826" s="201"/>
      <c r="E826" s="51"/>
      <c r="G826" s="51"/>
    </row>
    <row r="827" spans="1:7" ht="20.25" customHeight="1" x14ac:dyDescent="0.45">
      <c r="A827" s="209"/>
      <c r="B827" s="209"/>
      <c r="C827" s="209"/>
      <c r="D827" s="201"/>
      <c r="E827" s="51"/>
      <c r="G827" s="51"/>
    </row>
    <row r="828" spans="1:7" ht="20.25" customHeight="1" x14ac:dyDescent="0.45">
      <c r="A828" s="209"/>
      <c r="B828" s="209"/>
      <c r="C828" s="209"/>
      <c r="D828" s="201"/>
      <c r="E828" s="51"/>
      <c r="G828" s="51"/>
    </row>
    <row r="829" spans="1:7" ht="20.25" customHeight="1" x14ac:dyDescent="0.45">
      <c r="A829" s="209"/>
      <c r="B829" s="209"/>
      <c r="C829" s="209"/>
      <c r="D829" s="201"/>
      <c r="E829" s="51"/>
      <c r="G829" s="51"/>
    </row>
    <row r="830" spans="1:7" ht="20.25" customHeight="1" x14ac:dyDescent="0.45">
      <c r="A830" s="209"/>
      <c r="B830" s="209"/>
      <c r="C830" s="209"/>
      <c r="D830" s="201"/>
      <c r="E830" s="51"/>
      <c r="G830" s="51"/>
    </row>
    <row r="831" spans="1:7" ht="20.25" customHeight="1" x14ac:dyDescent="0.45">
      <c r="A831" s="209"/>
      <c r="B831" s="209"/>
      <c r="C831" s="209"/>
      <c r="D831" s="201"/>
      <c r="E831" s="51"/>
      <c r="G831" s="51"/>
    </row>
    <row r="832" spans="1:7" ht="20.25" customHeight="1" x14ac:dyDescent="0.45">
      <c r="A832" s="209"/>
      <c r="B832" s="209"/>
      <c r="C832" s="209"/>
      <c r="D832" s="201"/>
      <c r="E832" s="51"/>
      <c r="G832" s="51"/>
    </row>
    <row r="833" spans="1:7" ht="20.25" customHeight="1" x14ac:dyDescent="0.45">
      <c r="A833" s="209"/>
      <c r="B833" s="209"/>
      <c r="C833" s="209"/>
      <c r="D833" s="201"/>
      <c r="E833" s="51"/>
      <c r="G833" s="51"/>
    </row>
    <row r="834" spans="1:7" ht="20.25" customHeight="1" x14ac:dyDescent="0.45">
      <c r="A834" s="209"/>
      <c r="B834" s="209"/>
      <c r="C834" s="209"/>
      <c r="D834" s="201"/>
      <c r="E834" s="51"/>
      <c r="G834" s="51"/>
    </row>
    <row r="835" spans="1:7" ht="20.25" customHeight="1" x14ac:dyDescent="0.45">
      <c r="A835" s="209"/>
      <c r="B835" s="209"/>
      <c r="C835" s="209"/>
      <c r="D835" s="201"/>
      <c r="E835" s="51"/>
      <c r="G835" s="51"/>
    </row>
    <row r="836" spans="1:7" ht="20.25" customHeight="1" x14ac:dyDescent="0.45">
      <c r="A836" s="209"/>
      <c r="B836" s="209"/>
      <c r="C836" s="209"/>
      <c r="D836" s="201"/>
      <c r="E836" s="51"/>
      <c r="G836" s="51"/>
    </row>
    <row r="837" spans="1:7" ht="20.25" customHeight="1" x14ac:dyDescent="0.45">
      <c r="A837" s="209"/>
      <c r="B837" s="209"/>
      <c r="C837" s="209"/>
      <c r="D837" s="201"/>
      <c r="E837" s="51"/>
      <c r="G837" s="51"/>
    </row>
    <row r="838" spans="1:7" ht="20.25" customHeight="1" x14ac:dyDescent="0.45">
      <c r="A838" s="209"/>
      <c r="B838" s="209"/>
      <c r="C838" s="209"/>
      <c r="D838" s="201"/>
      <c r="E838" s="51"/>
      <c r="G838" s="51"/>
    </row>
    <row r="839" spans="1:7" ht="20.25" customHeight="1" x14ac:dyDescent="0.45">
      <c r="A839" s="209"/>
      <c r="B839" s="209"/>
      <c r="C839" s="209"/>
      <c r="D839" s="201"/>
      <c r="E839" s="51"/>
      <c r="G839" s="51"/>
    </row>
    <row r="840" spans="1:7" ht="20.25" customHeight="1" x14ac:dyDescent="0.45">
      <c r="A840" s="209"/>
      <c r="B840" s="209"/>
      <c r="C840" s="209"/>
      <c r="D840" s="201"/>
      <c r="E840" s="51"/>
      <c r="G840" s="51"/>
    </row>
    <row r="841" spans="1:7" ht="20.25" customHeight="1" x14ac:dyDescent="0.45">
      <c r="A841" s="209"/>
      <c r="B841" s="209"/>
      <c r="C841" s="209"/>
      <c r="D841" s="201"/>
      <c r="E841" s="51"/>
      <c r="G841" s="51"/>
    </row>
    <row r="842" spans="1:7" ht="20.25" customHeight="1" x14ac:dyDescent="0.45">
      <c r="A842" s="209"/>
      <c r="B842" s="209"/>
      <c r="C842" s="209"/>
      <c r="D842" s="201"/>
      <c r="E842" s="51"/>
      <c r="G842" s="51"/>
    </row>
    <row r="843" spans="1:7" ht="20.25" customHeight="1" x14ac:dyDescent="0.45">
      <c r="A843" s="209"/>
      <c r="B843" s="209"/>
      <c r="C843" s="209"/>
      <c r="D843" s="201"/>
      <c r="E843" s="51"/>
      <c r="G843" s="51"/>
    </row>
    <row r="844" spans="1:7" ht="20.25" customHeight="1" x14ac:dyDescent="0.45">
      <c r="A844" s="209"/>
      <c r="B844" s="209"/>
      <c r="C844" s="209"/>
      <c r="D844" s="201"/>
      <c r="E844" s="51"/>
      <c r="G844" s="51"/>
    </row>
    <row r="845" spans="1:7" ht="20.25" customHeight="1" x14ac:dyDescent="0.45">
      <c r="A845" s="209"/>
      <c r="B845" s="209"/>
      <c r="C845" s="209"/>
      <c r="D845" s="201"/>
      <c r="E845" s="51"/>
      <c r="G845" s="51"/>
    </row>
    <row r="846" spans="1:7" ht="20.25" customHeight="1" x14ac:dyDescent="0.45">
      <c r="A846" s="209"/>
      <c r="B846" s="209"/>
      <c r="C846" s="209"/>
      <c r="D846" s="201"/>
      <c r="E846" s="51"/>
      <c r="G846" s="51"/>
    </row>
    <row r="847" spans="1:7" ht="20.25" customHeight="1" x14ac:dyDescent="0.45">
      <c r="A847" s="209"/>
      <c r="B847" s="209"/>
      <c r="C847" s="209"/>
      <c r="D847" s="201"/>
      <c r="E847" s="51"/>
      <c r="G847" s="51"/>
    </row>
    <row r="848" spans="1:7" ht="20.25" customHeight="1" x14ac:dyDescent="0.45">
      <c r="A848" s="209"/>
      <c r="B848" s="209"/>
      <c r="C848" s="209"/>
      <c r="D848" s="201"/>
      <c r="E848" s="51"/>
      <c r="G848" s="51"/>
    </row>
    <row r="849" spans="1:7" ht="20.25" customHeight="1" x14ac:dyDescent="0.45">
      <c r="A849" s="209"/>
      <c r="B849" s="209"/>
      <c r="C849" s="209"/>
      <c r="D849" s="201"/>
      <c r="E849" s="51"/>
      <c r="G849" s="51"/>
    </row>
    <row r="850" spans="1:7" ht="20.25" customHeight="1" x14ac:dyDescent="0.45">
      <c r="A850" s="209"/>
      <c r="B850" s="209"/>
      <c r="C850" s="209"/>
      <c r="D850" s="201"/>
      <c r="E850" s="51"/>
      <c r="G850" s="51"/>
    </row>
    <row r="851" spans="1:7" ht="20.25" customHeight="1" x14ac:dyDescent="0.45">
      <c r="A851" s="209"/>
      <c r="B851" s="209"/>
      <c r="C851" s="209"/>
      <c r="D851" s="201"/>
      <c r="E851" s="51"/>
      <c r="G851" s="51"/>
    </row>
    <row r="852" spans="1:7" ht="20.25" customHeight="1" x14ac:dyDescent="0.45">
      <c r="A852" s="209"/>
      <c r="B852" s="209"/>
      <c r="C852" s="209"/>
      <c r="D852" s="201"/>
      <c r="E852" s="51"/>
      <c r="G852" s="51"/>
    </row>
    <row r="853" spans="1:7" ht="20.25" customHeight="1" x14ac:dyDescent="0.45">
      <c r="A853" s="209"/>
      <c r="B853" s="209"/>
      <c r="C853" s="209"/>
      <c r="D853" s="201"/>
      <c r="E853" s="51"/>
      <c r="G853" s="51"/>
    </row>
    <row r="854" spans="1:7" ht="20.25" customHeight="1" x14ac:dyDescent="0.45">
      <c r="A854" s="209"/>
      <c r="B854" s="209"/>
      <c r="C854" s="209"/>
      <c r="D854" s="201"/>
      <c r="E854" s="51"/>
      <c r="G854" s="51"/>
    </row>
    <row r="855" spans="1:7" ht="20.25" customHeight="1" x14ac:dyDescent="0.45">
      <c r="A855" s="209"/>
      <c r="B855" s="209"/>
      <c r="C855" s="209"/>
      <c r="D855" s="201"/>
      <c r="E855" s="51"/>
      <c r="G855" s="51"/>
    </row>
    <row r="856" spans="1:7" ht="20.25" customHeight="1" x14ac:dyDescent="0.45">
      <c r="A856" s="209"/>
      <c r="B856" s="209"/>
      <c r="C856" s="209"/>
      <c r="D856" s="201"/>
      <c r="E856" s="51"/>
      <c r="G856" s="51"/>
    </row>
    <row r="857" spans="1:7" ht="20.25" customHeight="1" x14ac:dyDescent="0.45">
      <c r="A857" s="209"/>
      <c r="B857" s="209"/>
      <c r="C857" s="209"/>
      <c r="D857" s="201"/>
      <c r="E857" s="51"/>
      <c r="G857" s="51"/>
    </row>
    <row r="858" spans="1:7" ht="20.25" customHeight="1" x14ac:dyDescent="0.45">
      <c r="A858" s="209"/>
      <c r="B858" s="209"/>
      <c r="C858" s="209"/>
      <c r="D858" s="201"/>
      <c r="E858" s="51"/>
      <c r="G858" s="51"/>
    </row>
    <row r="859" spans="1:7" ht="20.25" customHeight="1" x14ac:dyDescent="0.45">
      <c r="A859" s="209"/>
      <c r="B859" s="209"/>
      <c r="C859" s="209"/>
      <c r="D859" s="201"/>
      <c r="E859" s="51"/>
      <c r="G859" s="51"/>
    </row>
    <row r="860" spans="1:7" ht="20.25" customHeight="1" x14ac:dyDescent="0.45">
      <c r="A860" s="209"/>
      <c r="B860" s="209"/>
      <c r="C860" s="209"/>
      <c r="D860" s="201"/>
      <c r="E860" s="51"/>
      <c r="G860" s="51"/>
    </row>
    <row r="861" spans="1:7" ht="20.25" customHeight="1" x14ac:dyDescent="0.45">
      <c r="A861" s="209"/>
      <c r="B861" s="209"/>
      <c r="C861" s="209"/>
      <c r="D861" s="201"/>
      <c r="E861" s="51"/>
      <c r="G861" s="51"/>
    </row>
    <row r="862" spans="1:7" ht="20.25" customHeight="1" x14ac:dyDescent="0.45">
      <c r="A862" s="209"/>
      <c r="B862" s="209"/>
      <c r="C862" s="209"/>
      <c r="D862" s="201"/>
      <c r="E862" s="51"/>
      <c r="G862" s="51"/>
    </row>
    <row r="863" spans="1:7" ht="20.25" customHeight="1" x14ac:dyDescent="0.45">
      <c r="A863" s="209"/>
      <c r="B863" s="209"/>
      <c r="C863" s="209"/>
      <c r="D863" s="201"/>
      <c r="E863" s="51"/>
      <c r="G863" s="51"/>
    </row>
    <row r="864" spans="1:7" ht="20.25" customHeight="1" x14ac:dyDescent="0.45">
      <c r="A864" s="209"/>
      <c r="B864" s="209"/>
      <c r="C864" s="209"/>
      <c r="D864" s="201"/>
      <c r="E864" s="51"/>
      <c r="G864" s="51"/>
    </row>
    <row r="865" spans="1:7" ht="20.25" customHeight="1" x14ac:dyDescent="0.45">
      <c r="A865" s="209"/>
      <c r="B865" s="209"/>
      <c r="C865" s="209"/>
      <c r="D865" s="201"/>
      <c r="E865" s="51"/>
      <c r="G865" s="51"/>
    </row>
    <row r="866" spans="1:7" ht="20.25" customHeight="1" x14ac:dyDescent="0.45">
      <c r="A866" s="209"/>
      <c r="B866" s="209"/>
      <c r="C866" s="209"/>
      <c r="D866" s="201"/>
      <c r="E866" s="51"/>
      <c r="G866" s="51"/>
    </row>
    <row r="867" spans="1:7" ht="20.25" customHeight="1" x14ac:dyDescent="0.45">
      <c r="A867" s="209"/>
      <c r="B867" s="209"/>
      <c r="C867" s="209"/>
      <c r="D867" s="201"/>
      <c r="E867" s="51"/>
      <c r="G867" s="51"/>
    </row>
    <row r="868" spans="1:7" ht="20.25" customHeight="1" x14ac:dyDescent="0.45">
      <c r="A868" s="209"/>
      <c r="B868" s="209"/>
      <c r="C868" s="209"/>
      <c r="D868" s="201"/>
      <c r="E868" s="51"/>
      <c r="G868" s="51"/>
    </row>
    <row r="869" spans="1:7" ht="20.25" customHeight="1" x14ac:dyDescent="0.45">
      <c r="A869" s="209"/>
      <c r="B869" s="209"/>
      <c r="C869" s="209"/>
      <c r="D869" s="201"/>
      <c r="E869" s="51"/>
      <c r="G869" s="51"/>
    </row>
    <row r="870" spans="1:7" ht="20.25" customHeight="1" x14ac:dyDescent="0.45">
      <c r="A870" s="209"/>
      <c r="B870" s="209"/>
      <c r="C870" s="209"/>
      <c r="D870" s="201"/>
      <c r="E870" s="51"/>
      <c r="G870" s="51"/>
    </row>
    <row r="871" spans="1:7" ht="20.25" customHeight="1" x14ac:dyDescent="0.45">
      <c r="A871" s="209"/>
      <c r="B871" s="209"/>
      <c r="C871" s="209"/>
      <c r="D871" s="201"/>
      <c r="E871" s="51"/>
      <c r="G871" s="51"/>
    </row>
    <row r="872" spans="1:7" ht="20.25" customHeight="1" x14ac:dyDescent="0.45">
      <c r="A872" s="209"/>
      <c r="B872" s="209"/>
      <c r="C872" s="209"/>
      <c r="D872" s="201"/>
      <c r="E872" s="51"/>
      <c r="G872" s="51"/>
    </row>
    <row r="873" spans="1:7" ht="20.25" customHeight="1" x14ac:dyDescent="0.45">
      <c r="A873" s="209"/>
      <c r="B873" s="209"/>
      <c r="C873" s="209"/>
      <c r="D873" s="201"/>
      <c r="E873" s="51"/>
      <c r="G873" s="51"/>
    </row>
    <row r="874" spans="1:7" ht="20.25" customHeight="1" x14ac:dyDescent="0.45">
      <c r="A874" s="209"/>
      <c r="B874" s="209"/>
      <c r="C874" s="209"/>
      <c r="D874" s="201"/>
      <c r="E874" s="51"/>
      <c r="G874" s="51"/>
    </row>
    <row r="875" spans="1:7" ht="20.25" customHeight="1" x14ac:dyDescent="0.45">
      <c r="A875" s="209"/>
      <c r="B875" s="209"/>
      <c r="C875" s="209"/>
      <c r="D875" s="201"/>
      <c r="E875" s="51"/>
      <c r="G875" s="51"/>
    </row>
    <row r="876" spans="1:7" ht="20.25" customHeight="1" x14ac:dyDescent="0.45">
      <c r="A876" s="209"/>
      <c r="B876" s="209"/>
      <c r="C876" s="209"/>
      <c r="D876" s="201"/>
      <c r="E876" s="51"/>
      <c r="G876" s="51"/>
    </row>
    <row r="877" spans="1:7" ht="20.25" customHeight="1" x14ac:dyDescent="0.45">
      <c r="A877" s="209"/>
      <c r="B877" s="209"/>
      <c r="C877" s="209"/>
      <c r="D877" s="201"/>
      <c r="E877" s="51"/>
      <c r="G877" s="51"/>
    </row>
    <row r="878" spans="1:7" ht="20.25" customHeight="1" x14ac:dyDescent="0.45">
      <c r="A878" s="209"/>
      <c r="B878" s="209"/>
      <c r="C878" s="209"/>
      <c r="D878" s="201"/>
      <c r="E878" s="51"/>
      <c r="G878" s="51"/>
    </row>
    <row r="879" spans="1:7" ht="20.25" customHeight="1" x14ac:dyDescent="0.45">
      <c r="A879" s="209"/>
      <c r="B879" s="209"/>
      <c r="C879" s="209"/>
      <c r="D879" s="201"/>
      <c r="E879" s="51"/>
      <c r="G879" s="51"/>
    </row>
    <row r="880" spans="1:7" ht="20.25" customHeight="1" x14ac:dyDescent="0.45">
      <c r="A880" s="209"/>
      <c r="B880" s="209"/>
      <c r="C880" s="209"/>
      <c r="D880" s="201"/>
      <c r="E880" s="51"/>
      <c r="G880" s="51"/>
    </row>
    <row r="881" spans="1:7" ht="20.25" customHeight="1" x14ac:dyDescent="0.45">
      <c r="A881" s="209"/>
      <c r="B881" s="209"/>
      <c r="C881" s="209"/>
      <c r="D881" s="201"/>
      <c r="E881" s="51"/>
      <c r="G881" s="51"/>
    </row>
    <row r="882" spans="1:7" ht="20.25" customHeight="1" x14ac:dyDescent="0.45">
      <c r="A882" s="209"/>
      <c r="B882" s="209"/>
      <c r="C882" s="209"/>
      <c r="D882" s="201"/>
      <c r="E882" s="51"/>
      <c r="G882" s="51"/>
    </row>
    <row r="883" spans="1:7" ht="20.25" customHeight="1" x14ac:dyDescent="0.45">
      <c r="A883" s="209"/>
      <c r="B883" s="209"/>
      <c r="C883" s="209"/>
      <c r="D883" s="201"/>
      <c r="E883" s="51"/>
      <c r="G883" s="51"/>
    </row>
    <row r="884" spans="1:7" ht="20.25" customHeight="1" x14ac:dyDescent="0.45">
      <c r="A884" s="209"/>
      <c r="B884" s="209"/>
      <c r="C884" s="209"/>
      <c r="D884" s="201"/>
      <c r="E884" s="51"/>
      <c r="G884" s="51"/>
    </row>
    <row r="885" spans="1:7" ht="20.25" customHeight="1" x14ac:dyDescent="0.45">
      <c r="A885" s="209"/>
      <c r="B885" s="209"/>
      <c r="C885" s="209"/>
      <c r="D885" s="201"/>
      <c r="E885" s="51"/>
      <c r="G885" s="51"/>
    </row>
    <row r="886" spans="1:7" ht="20.25" customHeight="1" x14ac:dyDescent="0.45">
      <c r="A886" s="209"/>
      <c r="B886" s="209"/>
      <c r="C886" s="209"/>
      <c r="D886" s="201"/>
      <c r="E886" s="51"/>
      <c r="G886" s="51"/>
    </row>
    <row r="887" spans="1:7" ht="20.25" customHeight="1" x14ac:dyDescent="0.45">
      <c r="A887" s="209"/>
      <c r="B887" s="209"/>
      <c r="C887" s="209"/>
      <c r="D887" s="201"/>
      <c r="E887" s="51"/>
      <c r="G887" s="51"/>
    </row>
    <row r="888" spans="1:7" ht="20.25" customHeight="1" x14ac:dyDescent="0.45">
      <c r="A888" s="209"/>
      <c r="B888" s="209"/>
      <c r="C888" s="209"/>
      <c r="D888" s="201"/>
      <c r="E888" s="51"/>
      <c r="G888" s="51"/>
    </row>
    <row r="889" spans="1:7" ht="20.25" customHeight="1" x14ac:dyDescent="0.45">
      <c r="A889" s="209"/>
      <c r="B889" s="209"/>
      <c r="C889" s="209"/>
      <c r="D889" s="201"/>
      <c r="E889" s="51"/>
      <c r="G889" s="51"/>
    </row>
    <row r="890" spans="1:7" ht="20.25" customHeight="1" x14ac:dyDescent="0.45">
      <c r="A890" s="209"/>
      <c r="B890" s="209"/>
      <c r="C890" s="209"/>
      <c r="D890" s="201"/>
      <c r="E890" s="51"/>
      <c r="G890" s="51"/>
    </row>
    <row r="891" spans="1:7" ht="20.25" customHeight="1" x14ac:dyDescent="0.45">
      <c r="A891" s="209"/>
      <c r="B891" s="209"/>
      <c r="C891" s="209"/>
      <c r="D891" s="201"/>
      <c r="E891" s="51"/>
      <c r="G891" s="51"/>
    </row>
    <row r="892" spans="1:7" ht="20.25" customHeight="1" x14ac:dyDescent="0.45">
      <c r="A892" s="209"/>
      <c r="B892" s="209"/>
      <c r="C892" s="209"/>
      <c r="D892" s="201"/>
      <c r="E892" s="51"/>
      <c r="G892" s="51"/>
    </row>
    <row r="893" spans="1:7" ht="20.25" customHeight="1" x14ac:dyDescent="0.45">
      <c r="A893" s="209"/>
      <c r="B893" s="209"/>
      <c r="C893" s="209"/>
      <c r="D893" s="201"/>
      <c r="E893" s="51"/>
      <c r="G893" s="51"/>
    </row>
    <row r="894" spans="1:7" ht="20.25" customHeight="1" x14ac:dyDescent="0.45">
      <c r="A894" s="209"/>
      <c r="B894" s="209"/>
      <c r="C894" s="209"/>
      <c r="D894" s="201"/>
      <c r="E894" s="51"/>
      <c r="G894" s="51"/>
    </row>
    <row r="895" spans="1:7" ht="20.25" customHeight="1" x14ac:dyDescent="0.45">
      <c r="A895" s="209"/>
      <c r="B895" s="209"/>
      <c r="C895" s="209"/>
      <c r="D895" s="201"/>
      <c r="E895" s="51"/>
      <c r="G895" s="51"/>
    </row>
    <row r="896" spans="1:7" ht="20.25" customHeight="1" x14ac:dyDescent="0.45">
      <c r="A896" s="209"/>
      <c r="B896" s="209"/>
      <c r="C896" s="209"/>
      <c r="D896" s="201"/>
      <c r="E896" s="51"/>
      <c r="G896" s="51"/>
    </row>
    <row r="897" spans="1:7" ht="20.25" customHeight="1" x14ac:dyDescent="0.45">
      <c r="A897" s="209"/>
      <c r="B897" s="209"/>
      <c r="C897" s="209"/>
      <c r="D897" s="201"/>
      <c r="E897" s="51"/>
      <c r="G897" s="51"/>
    </row>
    <row r="898" spans="1:7" ht="20.25" customHeight="1" x14ac:dyDescent="0.45">
      <c r="A898" s="209"/>
      <c r="B898" s="209"/>
      <c r="C898" s="209"/>
      <c r="D898" s="201"/>
      <c r="E898" s="51"/>
      <c r="G898" s="51"/>
    </row>
    <row r="899" spans="1:7" ht="20.25" customHeight="1" x14ac:dyDescent="0.45">
      <c r="A899" s="209"/>
      <c r="B899" s="209"/>
      <c r="C899" s="209"/>
      <c r="D899" s="201"/>
      <c r="E899" s="51"/>
      <c r="G899" s="51"/>
    </row>
    <row r="900" spans="1:7" ht="20.25" customHeight="1" x14ac:dyDescent="0.45">
      <c r="A900" s="209"/>
      <c r="B900" s="209"/>
      <c r="C900" s="209"/>
      <c r="D900" s="201"/>
      <c r="E900" s="51"/>
      <c r="G900" s="51"/>
    </row>
    <row r="901" spans="1:7" ht="20.25" customHeight="1" x14ac:dyDescent="0.45">
      <c r="A901" s="209"/>
      <c r="B901" s="209"/>
      <c r="C901" s="209"/>
      <c r="D901" s="201"/>
      <c r="E901" s="51"/>
      <c r="G901" s="51"/>
    </row>
    <row r="902" spans="1:7" ht="20.25" customHeight="1" x14ac:dyDescent="0.45">
      <c r="A902" s="209"/>
      <c r="B902" s="209"/>
      <c r="C902" s="209"/>
      <c r="D902" s="201"/>
      <c r="E902" s="51"/>
      <c r="G902" s="51"/>
    </row>
    <row r="903" spans="1:7" ht="20.25" customHeight="1" x14ac:dyDescent="0.45">
      <c r="A903" s="209"/>
      <c r="B903" s="209"/>
      <c r="C903" s="209"/>
      <c r="D903" s="201"/>
      <c r="E903" s="51"/>
      <c r="G903" s="51"/>
    </row>
    <row r="904" spans="1:7" ht="20.25" customHeight="1" x14ac:dyDescent="0.45">
      <c r="A904" s="209"/>
      <c r="B904" s="209"/>
      <c r="C904" s="209"/>
      <c r="D904" s="201"/>
      <c r="E904" s="51"/>
      <c r="G904" s="51"/>
    </row>
    <row r="905" spans="1:7" ht="20.25" customHeight="1" x14ac:dyDescent="0.45">
      <c r="A905" s="209"/>
      <c r="B905" s="209"/>
      <c r="C905" s="209"/>
      <c r="D905" s="201"/>
      <c r="E905" s="51"/>
      <c r="G905" s="51"/>
    </row>
    <row r="906" spans="1:7" ht="20.25" customHeight="1" x14ac:dyDescent="0.45">
      <c r="A906" s="209"/>
      <c r="B906" s="209"/>
      <c r="C906" s="209"/>
      <c r="D906" s="201"/>
      <c r="E906" s="51"/>
      <c r="G906" s="51"/>
    </row>
    <row r="907" spans="1:7" ht="20.25" customHeight="1" x14ac:dyDescent="0.45">
      <c r="A907" s="209"/>
      <c r="B907" s="209"/>
      <c r="C907" s="209"/>
      <c r="D907" s="201"/>
      <c r="E907" s="51"/>
      <c r="G907" s="51"/>
    </row>
    <row r="908" spans="1:7" ht="20.25" customHeight="1" x14ac:dyDescent="0.45">
      <c r="A908" s="209"/>
      <c r="B908" s="209"/>
      <c r="C908" s="209"/>
      <c r="D908" s="201"/>
      <c r="E908" s="51"/>
      <c r="G908" s="51"/>
    </row>
    <row r="909" spans="1:7" ht="20.25" customHeight="1" x14ac:dyDescent="0.45">
      <c r="A909" s="209"/>
      <c r="B909" s="209"/>
      <c r="C909" s="209"/>
      <c r="D909" s="201"/>
      <c r="E909" s="51"/>
      <c r="G909" s="51"/>
    </row>
    <row r="910" spans="1:7" ht="20.25" customHeight="1" x14ac:dyDescent="0.45">
      <c r="A910" s="209"/>
      <c r="B910" s="209"/>
      <c r="C910" s="209"/>
      <c r="D910" s="201"/>
      <c r="E910" s="51"/>
      <c r="G910" s="51"/>
    </row>
    <row r="911" spans="1:7" ht="20.25" customHeight="1" x14ac:dyDescent="0.45">
      <c r="A911" s="209"/>
      <c r="B911" s="209"/>
      <c r="C911" s="209"/>
      <c r="D911" s="201"/>
      <c r="E911" s="51"/>
      <c r="G911" s="51"/>
    </row>
    <row r="912" spans="1:7" ht="20.25" customHeight="1" x14ac:dyDescent="0.45">
      <c r="A912" s="209"/>
      <c r="B912" s="209"/>
      <c r="C912" s="209"/>
      <c r="D912" s="201"/>
      <c r="E912" s="51"/>
      <c r="G912" s="51"/>
    </row>
    <row r="913" spans="1:7" ht="20.25" customHeight="1" x14ac:dyDescent="0.45">
      <c r="A913" s="209"/>
      <c r="B913" s="209"/>
      <c r="C913" s="209"/>
      <c r="D913" s="201"/>
      <c r="E913" s="51"/>
      <c r="G913" s="51"/>
    </row>
    <row r="914" spans="1:7" ht="20.25" customHeight="1" x14ac:dyDescent="0.45">
      <c r="A914" s="209"/>
      <c r="B914" s="209"/>
      <c r="C914" s="209"/>
      <c r="D914" s="201"/>
      <c r="E914" s="51"/>
      <c r="G914" s="51"/>
    </row>
    <row r="915" spans="1:7" ht="20.25" customHeight="1" x14ac:dyDescent="0.45">
      <c r="A915" s="209"/>
      <c r="B915" s="209"/>
      <c r="C915" s="209"/>
      <c r="D915" s="201"/>
      <c r="E915" s="51"/>
      <c r="G915" s="51"/>
    </row>
    <row r="916" spans="1:7" ht="20.25" customHeight="1" x14ac:dyDescent="0.45">
      <c r="A916" s="209"/>
      <c r="B916" s="209"/>
      <c r="C916" s="209"/>
      <c r="D916" s="201"/>
      <c r="E916" s="51"/>
      <c r="G916" s="51"/>
    </row>
    <row r="917" spans="1:7" ht="20.25" customHeight="1" x14ac:dyDescent="0.45">
      <c r="A917" s="209"/>
      <c r="B917" s="209"/>
      <c r="C917" s="209"/>
      <c r="D917" s="201"/>
      <c r="E917" s="51"/>
      <c r="G917" s="51"/>
    </row>
    <row r="918" spans="1:7" ht="20.25" customHeight="1" x14ac:dyDescent="0.45">
      <c r="A918" s="209"/>
      <c r="B918" s="209"/>
      <c r="C918" s="209"/>
      <c r="D918" s="201"/>
      <c r="E918" s="51"/>
      <c r="G918" s="51"/>
    </row>
    <row r="919" spans="1:7" ht="20.25" customHeight="1" x14ac:dyDescent="0.45">
      <c r="A919" s="209"/>
      <c r="B919" s="209"/>
      <c r="C919" s="209"/>
      <c r="D919" s="201"/>
      <c r="E919" s="51"/>
      <c r="G919" s="51"/>
    </row>
    <row r="920" spans="1:7" ht="20.25" customHeight="1" x14ac:dyDescent="0.45">
      <c r="A920" s="209"/>
      <c r="B920" s="209"/>
      <c r="C920" s="209"/>
      <c r="D920" s="201"/>
      <c r="E920" s="51"/>
      <c r="G920" s="51"/>
    </row>
    <row r="921" spans="1:7" ht="20.25" customHeight="1" x14ac:dyDescent="0.45">
      <c r="A921" s="209"/>
      <c r="B921" s="209"/>
      <c r="C921" s="209"/>
      <c r="D921" s="201"/>
      <c r="E921" s="51"/>
      <c r="G921" s="51"/>
    </row>
    <row r="922" spans="1:7" ht="20.25" customHeight="1" x14ac:dyDescent="0.45">
      <c r="A922" s="209"/>
      <c r="B922" s="209"/>
      <c r="C922" s="209"/>
      <c r="D922" s="201"/>
      <c r="E922" s="51"/>
      <c r="G922" s="51"/>
    </row>
    <row r="923" spans="1:7" ht="20.25" customHeight="1" x14ac:dyDescent="0.45">
      <c r="A923" s="209"/>
      <c r="B923" s="209"/>
      <c r="C923" s="209"/>
      <c r="D923" s="201"/>
      <c r="E923" s="51"/>
      <c r="G923" s="51"/>
    </row>
    <row r="924" spans="1:7" ht="20.25" customHeight="1" x14ac:dyDescent="0.45">
      <c r="A924" s="209"/>
      <c r="B924" s="209"/>
      <c r="C924" s="209"/>
      <c r="D924" s="201"/>
      <c r="E924" s="51"/>
      <c r="G924" s="51"/>
    </row>
    <row r="925" spans="1:7" ht="20.25" customHeight="1" x14ac:dyDescent="0.45">
      <c r="A925" s="209"/>
      <c r="B925" s="209"/>
      <c r="C925" s="209"/>
      <c r="D925" s="201"/>
      <c r="E925" s="51"/>
      <c r="G925" s="51"/>
    </row>
    <row r="926" spans="1:7" ht="20.25" customHeight="1" x14ac:dyDescent="0.45">
      <c r="A926" s="209"/>
      <c r="B926" s="209"/>
      <c r="C926" s="209"/>
      <c r="D926" s="201"/>
      <c r="E926" s="51"/>
      <c r="G926" s="51"/>
    </row>
    <row r="927" spans="1:7" ht="20.25" customHeight="1" x14ac:dyDescent="0.45">
      <c r="A927" s="209"/>
      <c r="B927" s="209"/>
      <c r="C927" s="209"/>
      <c r="D927" s="201"/>
      <c r="E927" s="51"/>
      <c r="G927" s="51"/>
    </row>
    <row r="928" spans="1:7" ht="20.25" customHeight="1" x14ac:dyDescent="0.45">
      <c r="A928" s="209"/>
      <c r="B928" s="209"/>
      <c r="C928" s="209"/>
      <c r="D928" s="201"/>
      <c r="E928" s="51"/>
      <c r="G928" s="51"/>
    </row>
    <row r="929" spans="1:7" ht="20.25" customHeight="1" x14ac:dyDescent="0.45">
      <c r="A929" s="209"/>
      <c r="B929" s="209"/>
      <c r="C929" s="209"/>
      <c r="D929" s="201"/>
      <c r="E929" s="51"/>
      <c r="G929" s="51"/>
    </row>
    <row r="930" spans="1:7" ht="20.25" customHeight="1" x14ac:dyDescent="0.45">
      <c r="A930" s="209"/>
      <c r="B930" s="209"/>
      <c r="C930" s="209"/>
      <c r="D930" s="201"/>
      <c r="E930" s="51"/>
      <c r="G930" s="51"/>
    </row>
    <row r="931" spans="1:7" ht="20.25" customHeight="1" x14ac:dyDescent="0.45">
      <c r="A931" s="209"/>
      <c r="B931" s="209"/>
      <c r="C931" s="209"/>
      <c r="D931" s="201"/>
      <c r="E931" s="51"/>
      <c r="G931" s="51"/>
    </row>
    <row r="932" spans="1:7" ht="20.25" customHeight="1" x14ac:dyDescent="0.45">
      <c r="A932" s="209"/>
      <c r="B932" s="209"/>
      <c r="C932" s="209"/>
      <c r="D932" s="201"/>
      <c r="E932" s="51"/>
      <c r="G932" s="51"/>
    </row>
    <row r="933" spans="1:7" ht="20.25" customHeight="1" x14ac:dyDescent="0.45">
      <c r="A933" s="209"/>
      <c r="B933" s="209"/>
      <c r="C933" s="209"/>
      <c r="D933" s="201"/>
      <c r="E933" s="51"/>
      <c r="G933" s="51"/>
    </row>
    <row r="934" spans="1:7" ht="20.25" customHeight="1" x14ac:dyDescent="0.45">
      <c r="A934" s="209"/>
      <c r="B934" s="209"/>
      <c r="C934" s="209"/>
      <c r="D934" s="201"/>
      <c r="E934" s="51"/>
      <c r="G934" s="51"/>
    </row>
    <row r="935" spans="1:7" ht="20.25" customHeight="1" x14ac:dyDescent="0.45">
      <c r="A935" s="209"/>
      <c r="B935" s="209"/>
      <c r="C935" s="209"/>
      <c r="D935" s="201"/>
      <c r="E935" s="51"/>
      <c r="G935" s="51"/>
    </row>
    <row r="936" spans="1:7" ht="20.25" customHeight="1" x14ac:dyDescent="0.45">
      <c r="A936" s="209"/>
      <c r="B936" s="209"/>
      <c r="C936" s="209"/>
      <c r="D936" s="201"/>
      <c r="E936" s="51"/>
      <c r="G936" s="51"/>
    </row>
    <row r="937" spans="1:7" ht="20.25" customHeight="1" x14ac:dyDescent="0.45">
      <c r="A937" s="209"/>
      <c r="B937" s="209"/>
      <c r="C937" s="209"/>
      <c r="D937" s="201"/>
      <c r="E937" s="51"/>
      <c r="G937" s="51"/>
    </row>
    <row r="938" spans="1:7" ht="20.25" customHeight="1" x14ac:dyDescent="0.45">
      <c r="A938" s="209"/>
      <c r="B938" s="209"/>
      <c r="C938" s="209"/>
      <c r="D938" s="201"/>
      <c r="E938" s="51"/>
      <c r="G938" s="51"/>
    </row>
    <row r="939" spans="1:7" ht="20.25" customHeight="1" x14ac:dyDescent="0.45">
      <c r="A939" s="209"/>
      <c r="B939" s="209"/>
      <c r="C939" s="209"/>
      <c r="D939" s="201"/>
      <c r="E939" s="51"/>
      <c r="G939" s="51"/>
    </row>
    <row r="940" spans="1:7" ht="20.25" customHeight="1" x14ac:dyDescent="0.45">
      <c r="A940" s="209"/>
      <c r="B940" s="209"/>
      <c r="C940" s="209"/>
      <c r="D940" s="201"/>
      <c r="E940" s="51"/>
      <c r="G940" s="51"/>
    </row>
    <row r="941" spans="1:7" ht="20.25" customHeight="1" x14ac:dyDescent="0.45">
      <c r="A941" s="209"/>
      <c r="B941" s="209"/>
      <c r="C941" s="209"/>
      <c r="D941" s="201"/>
      <c r="E941" s="51"/>
      <c r="G941" s="51"/>
    </row>
    <row r="942" spans="1:7" ht="20.25" customHeight="1" x14ac:dyDescent="0.45">
      <c r="A942" s="209"/>
      <c r="B942" s="209"/>
      <c r="C942" s="209"/>
      <c r="D942" s="201"/>
      <c r="E942" s="51"/>
      <c r="G942" s="51"/>
    </row>
    <row r="943" spans="1:7" ht="20.25" customHeight="1" x14ac:dyDescent="0.45">
      <c r="A943" s="209"/>
      <c r="B943" s="209"/>
      <c r="C943" s="209"/>
      <c r="D943" s="201"/>
      <c r="E943" s="51"/>
      <c r="G943" s="51"/>
    </row>
    <row r="944" spans="1:7" ht="20.25" customHeight="1" x14ac:dyDescent="0.45">
      <c r="A944" s="209"/>
      <c r="B944" s="209"/>
      <c r="C944" s="209"/>
      <c r="D944" s="201"/>
      <c r="E944" s="51"/>
      <c r="G944" s="51"/>
    </row>
    <row r="945" spans="1:7" ht="20.25" customHeight="1" x14ac:dyDescent="0.45">
      <c r="A945" s="209"/>
      <c r="B945" s="209"/>
      <c r="C945" s="209"/>
      <c r="D945" s="201"/>
      <c r="E945" s="51"/>
      <c r="G945" s="51"/>
    </row>
    <row r="946" spans="1:7" ht="20.25" customHeight="1" x14ac:dyDescent="0.45">
      <c r="A946" s="209"/>
      <c r="B946" s="209"/>
      <c r="C946" s="209"/>
      <c r="D946" s="201"/>
      <c r="E946" s="51"/>
      <c r="G946" s="51"/>
    </row>
    <row r="947" spans="1:7" ht="20.25" customHeight="1" x14ac:dyDescent="0.45">
      <c r="A947" s="209"/>
      <c r="B947" s="209"/>
      <c r="C947" s="209"/>
      <c r="D947" s="201"/>
      <c r="E947" s="51"/>
      <c r="G947" s="51"/>
    </row>
    <row r="948" spans="1:7" ht="20.25" customHeight="1" x14ac:dyDescent="0.45">
      <c r="A948" s="209"/>
      <c r="B948" s="209"/>
      <c r="C948" s="209"/>
      <c r="D948" s="201"/>
      <c r="E948" s="51"/>
      <c r="G948" s="51"/>
    </row>
    <row r="949" spans="1:7" ht="20.25" customHeight="1" x14ac:dyDescent="0.45">
      <c r="A949" s="209"/>
      <c r="B949" s="209"/>
      <c r="C949" s="209"/>
      <c r="D949" s="201"/>
      <c r="E949" s="51"/>
      <c r="G949" s="51"/>
    </row>
    <row r="950" spans="1:7" ht="20.25" customHeight="1" x14ac:dyDescent="0.45">
      <c r="A950" s="209"/>
      <c r="B950" s="209"/>
      <c r="C950" s="209"/>
      <c r="D950" s="201"/>
      <c r="E950" s="51"/>
      <c r="G950" s="51"/>
    </row>
    <row r="951" spans="1:7" ht="20.25" customHeight="1" x14ac:dyDescent="0.45">
      <c r="A951" s="209"/>
      <c r="B951" s="209"/>
      <c r="C951" s="209"/>
      <c r="D951" s="201"/>
      <c r="E951" s="51"/>
      <c r="G951" s="51"/>
    </row>
    <row r="952" spans="1:7" ht="20.25" customHeight="1" x14ac:dyDescent="0.45">
      <c r="A952" s="209"/>
      <c r="B952" s="209"/>
      <c r="C952" s="209"/>
      <c r="D952" s="201"/>
      <c r="E952" s="51"/>
      <c r="G952" s="51"/>
    </row>
    <row r="953" spans="1:7" ht="20.25" customHeight="1" x14ac:dyDescent="0.45">
      <c r="A953" s="209"/>
      <c r="B953" s="209"/>
      <c r="C953" s="209"/>
      <c r="D953" s="201"/>
      <c r="E953" s="51"/>
      <c r="G953" s="51"/>
    </row>
    <row r="954" spans="1:7" ht="20.25" customHeight="1" x14ac:dyDescent="0.45">
      <c r="A954" s="209"/>
      <c r="B954" s="209"/>
      <c r="C954" s="209"/>
      <c r="D954" s="201"/>
      <c r="E954" s="51"/>
      <c r="G954" s="51"/>
    </row>
    <row r="955" spans="1:7" ht="20.25" customHeight="1" x14ac:dyDescent="0.45">
      <c r="A955" s="209"/>
      <c r="B955" s="209"/>
      <c r="C955" s="209"/>
      <c r="D955" s="201"/>
      <c r="E955" s="51"/>
      <c r="G955" s="51"/>
    </row>
    <row r="956" spans="1:7" ht="20.25" customHeight="1" x14ac:dyDescent="0.45">
      <c r="A956" s="209"/>
      <c r="B956" s="209"/>
      <c r="C956" s="209"/>
      <c r="D956" s="201"/>
      <c r="E956" s="51"/>
      <c r="G956" s="51"/>
    </row>
    <row r="957" spans="1:7" ht="20.25" customHeight="1" x14ac:dyDescent="0.45">
      <c r="A957" s="209"/>
      <c r="B957" s="209"/>
      <c r="C957" s="209"/>
      <c r="D957" s="201"/>
      <c r="E957" s="51"/>
      <c r="G957" s="51"/>
    </row>
    <row r="958" spans="1:7" ht="20.25" customHeight="1" x14ac:dyDescent="0.45">
      <c r="A958" s="209"/>
      <c r="B958" s="209"/>
      <c r="C958" s="209"/>
      <c r="D958" s="201"/>
      <c r="E958" s="51"/>
      <c r="G958" s="51"/>
    </row>
    <row r="959" spans="1:7" ht="20.25" customHeight="1" x14ac:dyDescent="0.45">
      <c r="A959" s="209"/>
      <c r="B959" s="209"/>
      <c r="C959" s="209"/>
      <c r="D959" s="201"/>
      <c r="E959" s="51"/>
      <c r="G959" s="51"/>
    </row>
    <row r="960" spans="1:7" ht="20.25" customHeight="1" x14ac:dyDescent="0.45">
      <c r="A960" s="209"/>
      <c r="B960" s="209"/>
      <c r="C960" s="209"/>
      <c r="D960" s="201"/>
      <c r="E960" s="51"/>
      <c r="G960" s="51"/>
    </row>
    <row r="961" spans="1:7" ht="20.25" customHeight="1" x14ac:dyDescent="0.45">
      <c r="A961" s="209"/>
      <c r="B961" s="209"/>
      <c r="C961" s="209"/>
      <c r="D961" s="201"/>
      <c r="E961" s="51"/>
      <c r="G961" s="51"/>
    </row>
    <row r="962" spans="1:7" ht="20.25" customHeight="1" x14ac:dyDescent="0.45">
      <c r="A962" s="209"/>
      <c r="B962" s="209"/>
      <c r="C962" s="209"/>
      <c r="D962" s="201"/>
      <c r="E962" s="51"/>
      <c r="G962" s="51"/>
    </row>
    <row r="963" spans="1:7" ht="20.25" customHeight="1" x14ac:dyDescent="0.45">
      <c r="A963" s="209"/>
      <c r="B963" s="209"/>
      <c r="C963" s="209"/>
      <c r="D963" s="201"/>
      <c r="E963" s="51"/>
      <c r="G963" s="51"/>
    </row>
    <row r="964" spans="1:7" ht="20.25" customHeight="1" x14ac:dyDescent="0.45">
      <c r="A964" s="209"/>
      <c r="B964" s="209"/>
      <c r="C964" s="209"/>
      <c r="D964" s="201"/>
      <c r="E964" s="51"/>
      <c r="G964" s="51"/>
    </row>
    <row r="965" spans="1:7" ht="20.25" customHeight="1" x14ac:dyDescent="0.45">
      <c r="A965" s="209"/>
      <c r="B965" s="209"/>
      <c r="C965" s="209"/>
      <c r="D965" s="201"/>
      <c r="E965" s="51"/>
      <c r="G965" s="51"/>
    </row>
    <row r="966" spans="1:7" ht="20.25" customHeight="1" x14ac:dyDescent="0.45">
      <c r="A966" s="209"/>
      <c r="B966" s="209"/>
      <c r="C966" s="209"/>
      <c r="D966" s="201"/>
      <c r="E966" s="51"/>
      <c r="G966" s="51"/>
    </row>
    <row r="967" spans="1:7" ht="20.25" customHeight="1" x14ac:dyDescent="0.45">
      <c r="A967" s="209"/>
      <c r="B967" s="209"/>
      <c r="C967" s="209"/>
      <c r="D967" s="201"/>
      <c r="E967" s="51"/>
      <c r="G967" s="51"/>
    </row>
    <row r="968" spans="1:7" ht="20.25" customHeight="1" x14ac:dyDescent="0.45">
      <c r="A968" s="209"/>
      <c r="B968" s="209"/>
      <c r="C968" s="209"/>
      <c r="D968" s="201"/>
      <c r="E968" s="51"/>
      <c r="G968" s="51"/>
    </row>
    <row r="969" spans="1:7" ht="20.25" customHeight="1" x14ac:dyDescent="0.45">
      <c r="A969" s="209"/>
      <c r="B969" s="209"/>
      <c r="C969" s="209"/>
      <c r="D969" s="201"/>
      <c r="E969" s="51"/>
      <c r="G969" s="51"/>
    </row>
    <row r="970" spans="1:7" ht="20.25" customHeight="1" x14ac:dyDescent="0.45">
      <c r="A970" s="209"/>
      <c r="B970" s="209"/>
      <c r="C970" s="209"/>
      <c r="D970" s="201"/>
      <c r="E970" s="51"/>
      <c r="G970" s="51"/>
    </row>
    <row r="971" spans="1:7" ht="20.25" customHeight="1" x14ac:dyDescent="0.45">
      <c r="A971" s="209"/>
      <c r="B971" s="209"/>
      <c r="C971" s="209"/>
      <c r="D971" s="201"/>
      <c r="E971" s="51"/>
      <c r="G971" s="51"/>
    </row>
    <row r="972" spans="1:7" ht="20.25" customHeight="1" x14ac:dyDescent="0.45">
      <c r="A972" s="209"/>
      <c r="B972" s="209"/>
      <c r="C972" s="209"/>
      <c r="D972" s="201"/>
      <c r="E972" s="51"/>
      <c r="G972" s="51"/>
    </row>
    <row r="973" spans="1:7" ht="20.25" customHeight="1" x14ac:dyDescent="0.45">
      <c r="A973" s="209"/>
      <c r="B973" s="209"/>
      <c r="C973" s="209"/>
      <c r="D973" s="201"/>
      <c r="E973" s="51"/>
      <c r="G973" s="51"/>
    </row>
    <row r="974" spans="1:7" ht="20.25" customHeight="1" x14ac:dyDescent="0.45">
      <c r="A974" s="209"/>
      <c r="B974" s="209"/>
      <c r="C974" s="209"/>
      <c r="D974" s="201"/>
      <c r="E974" s="51"/>
      <c r="G974" s="51"/>
    </row>
    <row r="975" spans="1:7" ht="20.25" customHeight="1" x14ac:dyDescent="0.45">
      <c r="A975" s="209"/>
      <c r="B975" s="209"/>
      <c r="C975" s="209"/>
      <c r="D975" s="201"/>
      <c r="E975" s="51"/>
      <c r="G975" s="51"/>
    </row>
    <row r="976" spans="1:7" ht="20.25" customHeight="1" x14ac:dyDescent="0.45">
      <c r="A976" s="209"/>
      <c r="B976" s="209"/>
      <c r="C976" s="209"/>
      <c r="D976" s="201"/>
      <c r="E976" s="51"/>
      <c r="G976" s="51"/>
    </row>
    <row r="977" spans="1:7" ht="20.25" customHeight="1" x14ac:dyDescent="0.45">
      <c r="A977" s="209"/>
      <c r="B977" s="209"/>
      <c r="C977" s="209"/>
      <c r="D977" s="201"/>
      <c r="E977" s="51"/>
      <c r="G977" s="51"/>
    </row>
    <row r="978" spans="1:7" ht="20.25" customHeight="1" x14ac:dyDescent="0.45">
      <c r="A978" s="209"/>
      <c r="B978" s="209"/>
      <c r="C978" s="209"/>
      <c r="D978" s="201"/>
      <c r="E978" s="51"/>
      <c r="G978" s="51"/>
    </row>
    <row r="979" spans="1:7" ht="20.25" customHeight="1" x14ac:dyDescent="0.45">
      <c r="A979" s="209"/>
      <c r="B979" s="209"/>
      <c r="C979" s="209"/>
      <c r="D979" s="201"/>
      <c r="E979" s="51"/>
      <c r="G979" s="51"/>
    </row>
    <row r="980" spans="1:7" ht="20.25" customHeight="1" x14ac:dyDescent="0.45">
      <c r="A980" s="209"/>
      <c r="B980" s="209"/>
      <c r="C980" s="209"/>
      <c r="D980" s="201"/>
      <c r="E980" s="51"/>
      <c r="G980" s="51"/>
    </row>
    <row r="981" spans="1:7" ht="20.25" customHeight="1" x14ac:dyDescent="0.45">
      <c r="A981" s="209"/>
      <c r="B981" s="209"/>
      <c r="C981" s="209"/>
      <c r="D981" s="201"/>
      <c r="E981" s="51"/>
      <c r="G981" s="51"/>
    </row>
    <row r="982" spans="1:7" ht="20.25" customHeight="1" x14ac:dyDescent="0.45">
      <c r="A982" s="209"/>
      <c r="B982" s="209"/>
      <c r="C982" s="209"/>
      <c r="D982" s="201"/>
      <c r="E982" s="51"/>
      <c r="G982" s="51"/>
    </row>
    <row r="983" spans="1:7" ht="20.25" customHeight="1" x14ac:dyDescent="0.45">
      <c r="A983" s="209"/>
      <c r="B983" s="209"/>
      <c r="C983" s="209"/>
      <c r="D983" s="201"/>
      <c r="E983" s="51"/>
      <c r="G983" s="51"/>
    </row>
    <row r="984" spans="1:7" ht="20.25" customHeight="1" x14ac:dyDescent="0.45">
      <c r="A984" s="209"/>
      <c r="B984" s="209"/>
      <c r="C984" s="209"/>
      <c r="D984" s="201"/>
      <c r="E984" s="51"/>
      <c r="G984" s="51"/>
    </row>
    <row r="985" spans="1:7" ht="20.25" customHeight="1" x14ac:dyDescent="0.45">
      <c r="A985" s="209"/>
      <c r="B985" s="209"/>
      <c r="C985" s="209"/>
      <c r="D985" s="201"/>
      <c r="E985" s="51"/>
      <c r="G985" s="51"/>
    </row>
    <row r="986" spans="1:7" ht="20.25" customHeight="1" x14ac:dyDescent="0.45">
      <c r="A986" s="209"/>
      <c r="B986" s="209"/>
      <c r="C986" s="209"/>
      <c r="D986" s="201"/>
      <c r="E986" s="51"/>
      <c r="G986" s="51"/>
    </row>
    <row r="987" spans="1:7" ht="20.25" customHeight="1" x14ac:dyDescent="0.45">
      <c r="A987" s="209"/>
      <c r="B987" s="209"/>
      <c r="C987" s="209"/>
      <c r="D987" s="201"/>
      <c r="E987" s="51"/>
      <c r="G987" s="51"/>
    </row>
    <row r="988" spans="1:7" ht="20.25" customHeight="1" x14ac:dyDescent="0.45">
      <c r="A988" s="209"/>
      <c r="B988" s="209"/>
      <c r="C988" s="209"/>
      <c r="D988" s="201"/>
      <c r="E988" s="51"/>
      <c r="G988" s="51"/>
    </row>
    <row r="989" spans="1:7" ht="20.25" customHeight="1" x14ac:dyDescent="0.45">
      <c r="A989" s="209"/>
      <c r="B989" s="209"/>
      <c r="C989" s="209"/>
      <c r="D989" s="201"/>
      <c r="E989" s="51"/>
      <c r="G989" s="51"/>
    </row>
    <row r="990" spans="1:7" ht="20.25" customHeight="1" x14ac:dyDescent="0.45">
      <c r="A990" s="209"/>
      <c r="B990" s="209"/>
      <c r="C990" s="209"/>
      <c r="D990" s="201"/>
      <c r="E990" s="51"/>
      <c r="G990" s="51"/>
    </row>
    <row r="991" spans="1:7" ht="20.25" customHeight="1" x14ac:dyDescent="0.45">
      <c r="A991" s="209"/>
      <c r="B991" s="209"/>
      <c r="C991" s="209"/>
      <c r="D991" s="201"/>
      <c r="E991" s="51"/>
      <c r="G991" s="51"/>
    </row>
    <row r="992" spans="1:7" ht="20.25" customHeight="1" x14ac:dyDescent="0.45">
      <c r="A992" s="209"/>
      <c r="B992" s="209"/>
      <c r="C992" s="209"/>
      <c r="D992" s="201"/>
      <c r="E992" s="51"/>
      <c r="G992" s="51"/>
    </row>
    <row r="993" spans="1:7" ht="20.25" customHeight="1" x14ac:dyDescent="0.45">
      <c r="A993" s="209"/>
      <c r="B993" s="209"/>
      <c r="C993" s="209"/>
      <c r="D993" s="201"/>
      <c r="E993" s="51"/>
      <c r="G993" s="51"/>
    </row>
    <row r="994" spans="1:7" ht="20.25" customHeight="1" x14ac:dyDescent="0.45">
      <c r="A994" s="209"/>
      <c r="B994" s="209"/>
      <c r="C994" s="209"/>
      <c r="D994" s="201"/>
      <c r="E994" s="51"/>
      <c r="G994" s="51"/>
    </row>
    <row r="995" spans="1:7" ht="20.25" customHeight="1" x14ac:dyDescent="0.45">
      <c r="A995" s="209"/>
      <c r="B995" s="209"/>
      <c r="C995" s="209"/>
      <c r="D995" s="201"/>
      <c r="E995" s="51"/>
      <c r="G995" s="51"/>
    </row>
    <row r="996" spans="1:7" ht="20.25" customHeight="1" x14ac:dyDescent="0.45">
      <c r="A996" s="209"/>
      <c r="B996" s="209"/>
      <c r="C996" s="209"/>
      <c r="D996" s="201"/>
      <c r="E996" s="51"/>
      <c r="G996" s="51"/>
    </row>
    <row r="997" spans="1:7" ht="20.25" customHeight="1" x14ac:dyDescent="0.45">
      <c r="A997" s="209"/>
      <c r="B997" s="209"/>
      <c r="C997" s="209"/>
      <c r="D997" s="201"/>
      <c r="E997" s="51"/>
      <c r="G997" s="51"/>
    </row>
    <row r="998" spans="1:7" ht="20.25" customHeight="1" x14ac:dyDescent="0.45">
      <c r="A998" s="209"/>
      <c r="B998" s="209"/>
      <c r="C998" s="209"/>
      <c r="D998" s="201"/>
      <c r="E998" s="51"/>
      <c r="G998" s="51"/>
    </row>
    <row r="999" spans="1:7" ht="20.25" customHeight="1" x14ac:dyDescent="0.45">
      <c r="A999" s="209"/>
      <c r="B999" s="209"/>
      <c r="C999" s="209"/>
      <c r="D999" s="201"/>
      <c r="E999" s="51"/>
      <c r="G999" s="51"/>
    </row>
    <row r="1000" spans="1:7" ht="20.25" customHeight="1" x14ac:dyDescent="0.45">
      <c r="A1000" s="209"/>
      <c r="B1000" s="209"/>
      <c r="C1000" s="209"/>
      <c r="D1000" s="201"/>
      <c r="E1000" s="51"/>
      <c r="G1000" s="51"/>
    </row>
    <row r="1001" spans="1:7" ht="20.25" customHeight="1" x14ac:dyDescent="0.45">
      <c r="A1001" s="209"/>
      <c r="B1001" s="209"/>
      <c r="C1001" s="209"/>
      <c r="D1001" s="201"/>
      <c r="E1001" s="51"/>
      <c r="G1001" s="51"/>
    </row>
    <row r="1002" spans="1:7" ht="20.25" customHeight="1" x14ac:dyDescent="0.45">
      <c r="A1002" s="209"/>
      <c r="B1002" s="209"/>
      <c r="C1002" s="209"/>
      <c r="D1002" s="201"/>
      <c r="E1002" s="51"/>
      <c r="G1002" s="51"/>
    </row>
    <row r="1003" spans="1:7" ht="20.25" customHeight="1" x14ac:dyDescent="0.45">
      <c r="A1003" s="209"/>
      <c r="B1003" s="209"/>
      <c r="C1003" s="209"/>
      <c r="D1003" s="201"/>
      <c r="E1003" s="51"/>
      <c r="G1003" s="51"/>
    </row>
    <row r="1004" spans="1:7" ht="20.25" customHeight="1" x14ac:dyDescent="0.45">
      <c r="A1004" s="209"/>
      <c r="B1004" s="209"/>
      <c r="C1004" s="209"/>
      <c r="D1004" s="201"/>
      <c r="E1004" s="51"/>
      <c r="G1004" s="51"/>
    </row>
    <row r="1005" spans="1:7" ht="20.25" customHeight="1" x14ac:dyDescent="0.45">
      <c r="A1005" s="209"/>
      <c r="B1005" s="209"/>
      <c r="C1005" s="209"/>
      <c r="D1005" s="201"/>
      <c r="E1005" s="51"/>
      <c r="G1005" s="51"/>
    </row>
    <row r="1006" spans="1:7" ht="20.25" customHeight="1" x14ac:dyDescent="0.45">
      <c r="A1006" s="209"/>
      <c r="B1006" s="209"/>
      <c r="C1006" s="209"/>
      <c r="D1006" s="201"/>
      <c r="E1006" s="51"/>
      <c r="G1006" s="51"/>
    </row>
    <row r="1007" spans="1:7" ht="20.25" customHeight="1" x14ac:dyDescent="0.45">
      <c r="A1007" s="209"/>
      <c r="B1007" s="209"/>
      <c r="C1007" s="209"/>
      <c r="D1007" s="201"/>
      <c r="E1007" s="51"/>
      <c r="G1007" s="51"/>
    </row>
    <row r="1008" spans="1:7" ht="20.25" customHeight="1" x14ac:dyDescent="0.45">
      <c r="A1008" s="209"/>
      <c r="B1008" s="209"/>
      <c r="C1008" s="209"/>
      <c r="D1008" s="201"/>
      <c r="E1008" s="51"/>
      <c r="G1008" s="51"/>
    </row>
    <row r="1009" spans="1:7" ht="20.25" customHeight="1" x14ac:dyDescent="0.45">
      <c r="A1009" s="209"/>
      <c r="B1009" s="209"/>
      <c r="C1009" s="209"/>
      <c r="D1009" s="201"/>
      <c r="E1009" s="51"/>
      <c r="G1009" s="51"/>
    </row>
    <row r="1010" spans="1:7" ht="20.25" customHeight="1" x14ac:dyDescent="0.45">
      <c r="A1010" s="209"/>
      <c r="B1010" s="209"/>
      <c r="C1010" s="209"/>
      <c r="D1010" s="201"/>
      <c r="E1010" s="51"/>
      <c r="G1010" s="51"/>
    </row>
    <row r="1011" spans="1:7" ht="20.25" customHeight="1" x14ac:dyDescent="0.45">
      <c r="A1011" s="209"/>
      <c r="B1011" s="209"/>
      <c r="C1011" s="209"/>
      <c r="D1011" s="201"/>
      <c r="E1011" s="51"/>
      <c r="G1011" s="51"/>
    </row>
    <row r="1012" spans="1:7" ht="20.25" customHeight="1" x14ac:dyDescent="0.45">
      <c r="A1012" s="209"/>
      <c r="B1012" s="209"/>
      <c r="C1012" s="209"/>
      <c r="D1012" s="201"/>
      <c r="E1012" s="51"/>
      <c r="G1012" s="51"/>
    </row>
    <row r="1013" spans="1:7" ht="20.25" customHeight="1" x14ac:dyDescent="0.45">
      <c r="A1013" s="209"/>
      <c r="B1013" s="209"/>
      <c r="C1013" s="209"/>
      <c r="D1013" s="201"/>
      <c r="E1013" s="51"/>
      <c r="G1013" s="51"/>
    </row>
    <row r="1014" spans="1:7" ht="20.25" customHeight="1" x14ac:dyDescent="0.45">
      <c r="A1014" s="209"/>
      <c r="B1014" s="209"/>
      <c r="C1014" s="209"/>
      <c r="D1014" s="201"/>
      <c r="E1014" s="51"/>
      <c r="G1014" s="51"/>
    </row>
    <row r="1015" spans="1:7" ht="20.25" customHeight="1" x14ac:dyDescent="0.45">
      <c r="A1015" s="209"/>
      <c r="B1015" s="209"/>
      <c r="C1015" s="209"/>
      <c r="D1015" s="201"/>
      <c r="E1015" s="51"/>
      <c r="G1015" s="51"/>
    </row>
    <row r="1016" spans="1:7" ht="20.25" customHeight="1" x14ac:dyDescent="0.45">
      <c r="A1016" s="209"/>
      <c r="B1016" s="209"/>
      <c r="C1016" s="209"/>
      <c r="D1016" s="201"/>
      <c r="E1016" s="51"/>
      <c r="G1016" s="51"/>
    </row>
    <row r="1017" spans="1:7" ht="20.25" customHeight="1" x14ac:dyDescent="0.45">
      <c r="A1017" s="209"/>
      <c r="B1017" s="209"/>
      <c r="C1017" s="209"/>
      <c r="D1017" s="201"/>
      <c r="E1017" s="51"/>
      <c r="G1017" s="51"/>
    </row>
    <row r="1018" spans="1:7" ht="20.25" customHeight="1" x14ac:dyDescent="0.45">
      <c r="A1018" s="209"/>
      <c r="B1018" s="209"/>
      <c r="C1018" s="209"/>
      <c r="D1018" s="201"/>
      <c r="E1018" s="51"/>
      <c r="G1018" s="51"/>
    </row>
    <row r="1019" spans="1:7" ht="20.25" customHeight="1" x14ac:dyDescent="0.45">
      <c r="A1019" s="209"/>
      <c r="B1019" s="209"/>
      <c r="C1019" s="209"/>
      <c r="D1019" s="201"/>
      <c r="E1019" s="51"/>
      <c r="G1019" s="51"/>
    </row>
    <row r="1020" spans="1:7" ht="20.25" customHeight="1" x14ac:dyDescent="0.45">
      <c r="A1020" s="209"/>
      <c r="B1020" s="209"/>
      <c r="C1020" s="209"/>
      <c r="D1020" s="201"/>
      <c r="E1020" s="51"/>
      <c r="G1020" s="51"/>
    </row>
    <row r="1021" spans="1:7" ht="20.25" customHeight="1" x14ac:dyDescent="0.45">
      <c r="A1021" s="209"/>
      <c r="B1021" s="209"/>
      <c r="C1021" s="209"/>
      <c r="D1021" s="201"/>
      <c r="E1021" s="51"/>
      <c r="G1021" s="51"/>
    </row>
    <row r="1022" spans="1:7" ht="20.25" customHeight="1" x14ac:dyDescent="0.45">
      <c r="A1022" s="209"/>
      <c r="B1022" s="209"/>
      <c r="C1022" s="209"/>
      <c r="D1022" s="201"/>
      <c r="E1022" s="51"/>
      <c r="G1022" s="51"/>
    </row>
    <row r="1023" spans="1:7" ht="20.25" customHeight="1" x14ac:dyDescent="0.45">
      <c r="A1023" s="209"/>
      <c r="B1023" s="209"/>
      <c r="C1023" s="209"/>
      <c r="D1023" s="201"/>
      <c r="E1023" s="51"/>
      <c r="G1023" s="51"/>
    </row>
    <row r="1024" spans="1:7" ht="20.25" customHeight="1" x14ac:dyDescent="0.45">
      <c r="A1024" s="209"/>
      <c r="B1024" s="209"/>
      <c r="C1024" s="209"/>
      <c r="D1024" s="201"/>
      <c r="E1024" s="51"/>
      <c r="G1024" s="51"/>
    </row>
    <row r="1025" spans="1:7" ht="20.25" customHeight="1" x14ac:dyDescent="0.45">
      <c r="A1025" s="209"/>
      <c r="B1025" s="209"/>
      <c r="C1025" s="209"/>
      <c r="D1025" s="201"/>
      <c r="E1025" s="51"/>
      <c r="G1025" s="51"/>
    </row>
    <row r="1026" spans="1:7" ht="20.25" customHeight="1" x14ac:dyDescent="0.45">
      <c r="A1026" s="209"/>
      <c r="B1026" s="209"/>
      <c r="C1026" s="209"/>
      <c r="D1026" s="201"/>
      <c r="E1026" s="51"/>
      <c r="G1026" s="51"/>
    </row>
    <row r="1027" spans="1:7" ht="20.25" customHeight="1" x14ac:dyDescent="0.45">
      <c r="A1027" s="209"/>
      <c r="B1027" s="209"/>
      <c r="C1027" s="209"/>
      <c r="D1027" s="201"/>
      <c r="E1027" s="51"/>
      <c r="G1027" s="51"/>
    </row>
    <row r="1028" spans="1:7" ht="20.25" customHeight="1" x14ac:dyDescent="0.45">
      <c r="A1028" s="209"/>
      <c r="B1028" s="209"/>
      <c r="C1028" s="209"/>
      <c r="D1028" s="201"/>
      <c r="E1028" s="51"/>
      <c r="G1028" s="51"/>
    </row>
    <row r="1029" spans="1:7" ht="20.25" customHeight="1" x14ac:dyDescent="0.45">
      <c r="A1029" s="209"/>
      <c r="B1029" s="209"/>
      <c r="C1029" s="209"/>
      <c r="D1029" s="201"/>
      <c r="E1029" s="51"/>
      <c r="G1029" s="51"/>
    </row>
    <row r="1030" spans="1:7" ht="20.25" customHeight="1" x14ac:dyDescent="0.45">
      <c r="A1030" s="209"/>
      <c r="B1030" s="209"/>
      <c r="C1030" s="209"/>
      <c r="D1030" s="201"/>
      <c r="E1030" s="51"/>
      <c r="G1030" s="51"/>
    </row>
    <row r="1031" spans="1:7" ht="20.25" customHeight="1" x14ac:dyDescent="0.45">
      <c r="A1031" s="209"/>
      <c r="B1031" s="209"/>
      <c r="C1031" s="209"/>
      <c r="D1031" s="201"/>
      <c r="E1031" s="51"/>
      <c r="G1031" s="51"/>
    </row>
    <row r="1032" spans="1:7" ht="20.25" customHeight="1" x14ac:dyDescent="0.45">
      <c r="A1032" s="209"/>
      <c r="B1032" s="209"/>
      <c r="C1032" s="209"/>
      <c r="D1032" s="201"/>
      <c r="E1032" s="51"/>
      <c r="G1032" s="51"/>
    </row>
    <row r="1033" spans="1:7" ht="20.25" customHeight="1" x14ac:dyDescent="0.45">
      <c r="A1033" s="209"/>
      <c r="B1033" s="209"/>
      <c r="C1033" s="209"/>
      <c r="D1033" s="201"/>
      <c r="E1033" s="51"/>
      <c r="G1033" s="51"/>
    </row>
    <row r="1034" spans="1:7" ht="20.25" customHeight="1" x14ac:dyDescent="0.45">
      <c r="A1034" s="209"/>
      <c r="B1034" s="209"/>
      <c r="C1034" s="209"/>
      <c r="D1034" s="201"/>
      <c r="E1034" s="51"/>
      <c r="G1034" s="51"/>
    </row>
    <row r="1035" spans="1:7" ht="20.25" customHeight="1" x14ac:dyDescent="0.45">
      <c r="A1035" s="209"/>
      <c r="B1035" s="209"/>
      <c r="C1035" s="209"/>
      <c r="D1035" s="201"/>
      <c r="E1035" s="51"/>
      <c r="G1035" s="51"/>
    </row>
    <row r="1036" spans="1:7" ht="20.25" customHeight="1" x14ac:dyDescent="0.45">
      <c r="A1036" s="209"/>
      <c r="B1036" s="209"/>
      <c r="C1036" s="209"/>
      <c r="D1036" s="201"/>
      <c r="E1036" s="51"/>
      <c r="G1036" s="51"/>
    </row>
    <row r="1037" spans="1:7" ht="20.25" customHeight="1" x14ac:dyDescent="0.45">
      <c r="A1037" s="209"/>
      <c r="B1037" s="209"/>
      <c r="C1037" s="209"/>
      <c r="D1037" s="201"/>
      <c r="E1037" s="51"/>
      <c r="G1037" s="51"/>
    </row>
    <row r="1038" spans="1:7" ht="20.25" customHeight="1" x14ac:dyDescent="0.45">
      <c r="A1038" s="209"/>
      <c r="B1038" s="209"/>
      <c r="C1038" s="209"/>
      <c r="D1038" s="201"/>
      <c r="E1038" s="51"/>
      <c r="G1038" s="51"/>
    </row>
    <row r="1039" spans="1:7" ht="20.25" customHeight="1" x14ac:dyDescent="0.45">
      <c r="A1039" s="209"/>
      <c r="B1039" s="209"/>
      <c r="C1039" s="209"/>
      <c r="D1039" s="201"/>
      <c r="E1039" s="51"/>
      <c r="G1039" s="51"/>
    </row>
    <row r="1040" spans="1:7" ht="20.25" customHeight="1" x14ac:dyDescent="0.45">
      <c r="A1040" s="209"/>
      <c r="B1040" s="209"/>
      <c r="C1040" s="209"/>
      <c r="D1040" s="201"/>
      <c r="E1040" s="51"/>
      <c r="G1040" s="51"/>
    </row>
    <row r="1041" spans="1:7" ht="20.25" customHeight="1" x14ac:dyDescent="0.45">
      <c r="A1041" s="209"/>
      <c r="B1041" s="209"/>
      <c r="C1041" s="209"/>
      <c r="D1041" s="201"/>
      <c r="E1041" s="51"/>
      <c r="G1041" s="51"/>
    </row>
    <row r="1042" spans="1:7" ht="20.25" customHeight="1" x14ac:dyDescent="0.45">
      <c r="A1042" s="209"/>
      <c r="B1042" s="209"/>
      <c r="C1042" s="209"/>
      <c r="D1042" s="201"/>
      <c r="E1042" s="51"/>
      <c r="G1042" s="51"/>
    </row>
    <row r="1043" spans="1:7" ht="20.25" customHeight="1" x14ac:dyDescent="0.45">
      <c r="A1043" s="209"/>
      <c r="B1043" s="209"/>
      <c r="C1043" s="209"/>
      <c r="D1043" s="201"/>
      <c r="E1043" s="51"/>
      <c r="G1043" s="51"/>
    </row>
    <row r="1044" spans="1:7" ht="20.25" customHeight="1" x14ac:dyDescent="0.45">
      <c r="A1044" s="209"/>
      <c r="B1044" s="209"/>
      <c r="C1044" s="209"/>
      <c r="D1044" s="201"/>
      <c r="E1044" s="51"/>
      <c r="G1044" s="51"/>
    </row>
    <row r="1045" spans="1:7" ht="20.25" customHeight="1" x14ac:dyDescent="0.45">
      <c r="A1045" s="209"/>
      <c r="B1045" s="209"/>
      <c r="C1045" s="209"/>
      <c r="D1045" s="201"/>
      <c r="E1045" s="51"/>
      <c r="G1045" s="51"/>
    </row>
    <row r="1046" spans="1:7" ht="20.25" customHeight="1" x14ac:dyDescent="0.45">
      <c r="A1046" s="209"/>
      <c r="B1046" s="209"/>
      <c r="C1046" s="209"/>
      <c r="D1046" s="201"/>
      <c r="E1046" s="51"/>
      <c r="G1046" s="51"/>
    </row>
    <row r="1047" spans="1:7" ht="20.25" customHeight="1" x14ac:dyDescent="0.45">
      <c r="A1047" s="209"/>
      <c r="B1047" s="209"/>
      <c r="C1047" s="209"/>
      <c r="D1047" s="201"/>
      <c r="E1047" s="51"/>
      <c r="G1047" s="51"/>
    </row>
    <row r="1048" spans="1:7" ht="20.25" customHeight="1" x14ac:dyDescent="0.45">
      <c r="A1048" s="209"/>
      <c r="B1048" s="209"/>
      <c r="C1048" s="209"/>
      <c r="D1048" s="201"/>
      <c r="E1048" s="51"/>
      <c r="G1048" s="51"/>
    </row>
    <row r="1049" spans="1:7" ht="20.25" customHeight="1" x14ac:dyDescent="0.45">
      <c r="A1049" s="209"/>
      <c r="B1049" s="209"/>
      <c r="C1049" s="209"/>
      <c r="D1049" s="201"/>
      <c r="E1049" s="51"/>
      <c r="G1049" s="51"/>
    </row>
    <row r="1050" spans="1:7" ht="20.25" customHeight="1" x14ac:dyDescent="0.45">
      <c r="A1050" s="209"/>
      <c r="B1050" s="209"/>
      <c r="C1050" s="209"/>
      <c r="D1050" s="201"/>
      <c r="E1050" s="51"/>
      <c r="G1050" s="51"/>
    </row>
    <row r="1051" spans="1:7" ht="20.25" customHeight="1" x14ac:dyDescent="0.45">
      <c r="A1051" s="209"/>
      <c r="B1051" s="209"/>
      <c r="C1051" s="209"/>
      <c r="D1051" s="201"/>
      <c r="E1051" s="51"/>
      <c r="G1051" s="51"/>
    </row>
    <row r="1052" spans="1:7" ht="20.25" customHeight="1" x14ac:dyDescent="0.45">
      <c r="A1052" s="209"/>
      <c r="B1052" s="209"/>
      <c r="C1052" s="209"/>
      <c r="D1052" s="201"/>
      <c r="E1052" s="51"/>
      <c r="G1052" s="51"/>
    </row>
    <row r="1053" spans="1:7" ht="20.25" customHeight="1" x14ac:dyDescent="0.45">
      <c r="A1053" s="209"/>
      <c r="B1053" s="209"/>
      <c r="C1053" s="209"/>
      <c r="D1053" s="201"/>
      <c r="E1053" s="51"/>
      <c r="G1053" s="51"/>
    </row>
    <row r="1054" spans="1:7" ht="20.25" customHeight="1" x14ac:dyDescent="0.45">
      <c r="A1054" s="209"/>
      <c r="B1054" s="209"/>
      <c r="C1054" s="209"/>
      <c r="D1054" s="201"/>
      <c r="E1054" s="51"/>
      <c r="G1054" s="51"/>
    </row>
    <row r="1055" spans="1:7" ht="20.25" customHeight="1" x14ac:dyDescent="0.45">
      <c r="A1055" s="209"/>
      <c r="B1055" s="209"/>
      <c r="C1055" s="209"/>
      <c r="D1055" s="201"/>
      <c r="E1055" s="51"/>
      <c r="G1055" s="51"/>
    </row>
    <row r="1056" spans="1:7" ht="20.25" customHeight="1" x14ac:dyDescent="0.45">
      <c r="A1056" s="209"/>
      <c r="B1056" s="209"/>
      <c r="C1056" s="209"/>
      <c r="D1056" s="201"/>
      <c r="E1056" s="51"/>
      <c r="G1056" s="51"/>
    </row>
    <row r="1057" spans="1:7" ht="20.25" customHeight="1" x14ac:dyDescent="0.45">
      <c r="A1057" s="209"/>
      <c r="B1057" s="209"/>
      <c r="C1057" s="209"/>
      <c r="D1057" s="201"/>
      <c r="E1057" s="51"/>
      <c r="G1057" s="51"/>
    </row>
    <row r="1058" spans="1:7" ht="20.25" customHeight="1" x14ac:dyDescent="0.45">
      <c r="A1058" s="209"/>
      <c r="B1058" s="209"/>
      <c r="C1058" s="209"/>
      <c r="D1058" s="201"/>
      <c r="E1058" s="51"/>
      <c r="G1058" s="51"/>
    </row>
    <row r="1059" spans="1:7" ht="20.25" customHeight="1" x14ac:dyDescent="0.45">
      <c r="A1059" s="209"/>
      <c r="B1059" s="209"/>
      <c r="C1059" s="209"/>
      <c r="D1059" s="201"/>
      <c r="E1059" s="51"/>
      <c r="G1059" s="51"/>
    </row>
    <row r="1060" spans="1:7" ht="20.25" customHeight="1" x14ac:dyDescent="0.45">
      <c r="A1060" s="209"/>
      <c r="B1060" s="209"/>
      <c r="C1060" s="209"/>
      <c r="D1060" s="201"/>
      <c r="E1060" s="51"/>
      <c r="G1060" s="51"/>
    </row>
    <row r="1061" spans="1:7" ht="20.25" customHeight="1" x14ac:dyDescent="0.45">
      <c r="A1061" s="209"/>
      <c r="B1061" s="209"/>
      <c r="C1061" s="209"/>
      <c r="D1061" s="201"/>
      <c r="E1061" s="51"/>
      <c r="G1061" s="51"/>
    </row>
    <row r="1062" spans="1:7" ht="20.25" customHeight="1" x14ac:dyDescent="0.45">
      <c r="A1062" s="209"/>
      <c r="B1062" s="209"/>
      <c r="C1062" s="209"/>
      <c r="D1062" s="201"/>
      <c r="E1062" s="51"/>
      <c r="G1062" s="51"/>
    </row>
    <row r="1063" spans="1:7" ht="20.25" customHeight="1" x14ac:dyDescent="0.45">
      <c r="A1063" s="209"/>
      <c r="B1063" s="209"/>
      <c r="C1063" s="209"/>
      <c r="D1063" s="201"/>
      <c r="E1063" s="51"/>
      <c r="G1063" s="51"/>
    </row>
    <row r="1064" spans="1:7" ht="20.25" customHeight="1" x14ac:dyDescent="0.45">
      <c r="A1064" s="209"/>
      <c r="B1064" s="209"/>
      <c r="C1064" s="209"/>
      <c r="D1064" s="201"/>
      <c r="E1064" s="51"/>
      <c r="G1064" s="51"/>
    </row>
    <row r="1065" spans="1:7" ht="20.25" customHeight="1" x14ac:dyDescent="0.45">
      <c r="A1065" s="209"/>
      <c r="B1065" s="209"/>
      <c r="C1065" s="209"/>
      <c r="D1065" s="201"/>
      <c r="E1065" s="51"/>
      <c r="G1065" s="51"/>
    </row>
    <row r="1066" spans="1:7" ht="20.25" customHeight="1" x14ac:dyDescent="0.45">
      <c r="A1066" s="209"/>
      <c r="B1066" s="209"/>
      <c r="C1066" s="209"/>
      <c r="D1066" s="201"/>
      <c r="E1066" s="51"/>
      <c r="G1066" s="51"/>
    </row>
    <row r="1067" spans="1:7" ht="20.25" customHeight="1" x14ac:dyDescent="0.45">
      <c r="A1067" s="209"/>
      <c r="B1067" s="209"/>
      <c r="C1067" s="209"/>
      <c r="D1067" s="201"/>
      <c r="E1067" s="51"/>
      <c r="G1067" s="51"/>
    </row>
    <row r="1068" spans="1:7" ht="20.25" customHeight="1" x14ac:dyDescent="0.45">
      <c r="A1068" s="209"/>
      <c r="B1068" s="209"/>
      <c r="C1068" s="209"/>
      <c r="D1068" s="201"/>
      <c r="E1068" s="51"/>
      <c r="G1068" s="51"/>
    </row>
    <row r="1069" spans="1:7" ht="20.25" customHeight="1" x14ac:dyDescent="0.45">
      <c r="A1069" s="209"/>
      <c r="B1069" s="209"/>
      <c r="C1069" s="209"/>
      <c r="D1069" s="201"/>
      <c r="E1069" s="51"/>
      <c r="G1069" s="51"/>
    </row>
    <row r="1070" spans="1:7" ht="20.25" customHeight="1" x14ac:dyDescent="0.45">
      <c r="A1070" s="209"/>
      <c r="B1070" s="209"/>
      <c r="C1070" s="209"/>
      <c r="D1070" s="201"/>
      <c r="E1070" s="51"/>
      <c r="G1070" s="51"/>
    </row>
    <row r="1071" spans="1:7" ht="20.25" customHeight="1" x14ac:dyDescent="0.45">
      <c r="A1071" s="209"/>
      <c r="B1071" s="209"/>
      <c r="C1071" s="209"/>
      <c r="D1071" s="201"/>
      <c r="E1071" s="51"/>
      <c r="G1071" s="51"/>
    </row>
    <row r="1072" spans="1:7" ht="20.25" customHeight="1" x14ac:dyDescent="0.45">
      <c r="A1072" s="209"/>
      <c r="B1072" s="209"/>
      <c r="C1072" s="209"/>
      <c r="D1072" s="201"/>
      <c r="E1072" s="51"/>
      <c r="G1072" s="51"/>
    </row>
    <row r="1073" spans="1:7" ht="20.25" customHeight="1" x14ac:dyDescent="0.45">
      <c r="A1073" s="209"/>
      <c r="B1073" s="209"/>
      <c r="C1073" s="209"/>
      <c r="D1073" s="201"/>
      <c r="E1073" s="51"/>
      <c r="G1073" s="51"/>
    </row>
    <row r="1074" spans="1:7" ht="20.25" customHeight="1" x14ac:dyDescent="0.45">
      <c r="A1074" s="209"/>
      <c r="B1074" s="209"/>
      <c r="C1074" s="209"/>
      <c r="D1074" s="201"/>
      <c r="E1074" s="51"/>
      <c r="G1074" s="51"/>
    </row>
    <row r="1075" spans="1:7" ht="20.25" customHeight="1" x14ac:dyDescent="0.45">
      <c r="A1075" s="209"/>
      <c r="B1075" s="209"/>
      <c r="C1075" s="209"/>
      <c r="D1075" s="201"/>
      <c r="E1075" s="51"/>
      <c r="G1075" s="51"/>
    </row>
    <row r="1076" spans="1:7" ht="20.25" customHeight="1" x14ac:dyDescent="0.45">
      <c r="A1076" s="209"/>
      <c r="B1076" s="209"/>
      <c r="C1076" s="209"/>
      <c r="D1076" s="201"/>
      <c r="E1076" s="51"/>
      <c r="G1076" s="51"/>
    </row>
    <row r="1077" spans="1:7" ht="20.25" customHeight="1" x14ac:dyDescent="0.45">
      <c r="A1077" s="209"/>
      <c r="B1077" s="209"/>
      <c r="C1077" s="209"/>
      <c r="D1077" s="201"/>
      <c r="E1077" s="51"/>
      <c r="G1077" s="51"/>
    </row>
    <row r="1078" spans="1:7" ht="20.25" customHeight="1" x14ac:dyDescent="0.45">
      <c r="A1078" s="209"/>
      <c r="B1078" s="209"/>
      <c r="C1078" s="209"/>
      <c r="D1078" s="201"/>
      <c r="E1078" s="51"/>
      <c r="G1078" s="51"/>
    </row>
    <row r="1079" spans="1:7" ht="20.25" customHeight="1" x14ac:dyDescent="0.45">
      <c r="A1079" s="209"/>
      <c r="B1079" s="209"/>
      <c r="C1079" s="209"/>
      <c r="D1079" s="201"/>
      <c r="E1079" s="51"/>
      <c r="G1079" s="51"/>
    </row>
    <row r="1080" spans="1:7" ht="20.25" customHeight="1" x14ac:dyDescent="0.45">
      <c r="A1080" s="209"/>
      <c r="B1080" s="209"/>
      <c r="C1080" s="209"/>
      <c r="D1080" s="201"/>
      <c r="E1080" s="51"/>
      <c r="G1080" s="51"/>
    </row>
    <row r="1081" spans="1:7" ht="20.25" customHeight="1" x14ac:dyDescent="0.45">
      <c r="A1081" s="209"/>
      <c r="B1081" s="209"/>
      <c r="C1081" s="209"/>
      <c r="D1081" s="201"/>
      <c r="E1081" s="51"/>
      <c r="G1081" s="51"/>
    </row>
    <row r="1082" spans="1:7" ht="20.25" customHeight="1" x14ac:dyDescent="0.45">
      <c r="A1082" s="209"/>
      <c r="B1082" s="209"/>
      <c r="C1082" s="209"/>
      <c r="D1082" s="201"/>
      <c r="E1082" s="51"/>
      <c r="G1082" s="51"/>
    </row>
    <row r="1083" spans="1:7" ht="20.25" customHeight="1" x14ac:dyDescent="0.45">
      <c r="A1083" s="209"/>
      <c r="B1083" s="209"/>
      <c r="C1083" s="209"/>
      <c r="D1083" s="201"/>
      <c r="E1083" s="51"/>
      <c r="G1083" s="51"/>
    </row>
    <row r="1084" spans="1:7" ht="20.25" customHeight="1" x14ac:dyDescent="0.45">
      <c r="A1084" s="209"/>
      <c r="B1084" s="209"/>
      <c r="C1084" s="209"/>
      <c r="D1084" s="201"/>
      <c r="E1084" s="51"/>
      <c r="G1084" s="51"/>
    </row>
    <row r="1085" spans="1:7" ht="20.25" customHeight="1" x14ac:dyDescent="0.45">
      <c r="A1085" s="209"/>
      <c r="B1085" s="209"/>
      <c r="C1085" s="209"/>
      <c r="D1085" s="201"/>
      <c r="E1085" s="51"/>
      <c r="G1085" s="51"/>
    </row>
    <row r="1086" spans="1:7" ht="20.25" customHeight="1" x14ac:dyDescent="0.45">
      <c r="A1086" s="209"/>
      <c r="B1086" s="209"/>
      <c r="C1086" s="209"/>
      <c r="D1086" s="201"/>
      <c r="E1086" s="51"/>
      <c r="G1086" s="51"/>
    </row>
    <row r="1087" spans="1:7" ht="20.25" customHeight="1" x14ac:dyDescent="0.45">
      <c r="A1087" s="209"/>
      <c r="B1087" s="209"/>
      <c r="C1087" s="209"/>
      <c r="D1087" s="201"/>
      <c r="E1087" s="51"/>
      <c r="G1087" s="51"/>
    </row>
    <row r="1088" spans="1:7" ht="20.25" customHeight="1" x14ac:dyDescent="0.45">
      <c r="A1088" s="209"/>
      <c r="B1088" s="209"/>
      <c r="C1088" s="209"/>
      <c r="D1088" s="201"/>
      <c r="E1088" s="51"/>
      <c r="G1088" s="51"/>
    </row>
    <row r="1089" spans="1:7" ht="20.25" customHeight="1" x14ac:dyDescent="0.45">
      <c r="A1089" s="209"/>
      <c r="B1089" s="209"/>
      <c r="C1089" s="209"/>
      <c r="D1089" s="201"/>
      <c r="E1089" s="51"/>
      <c r="G1089" s="51"/>
    </row>
    <row r="1090" spans="1:7" ht="20.25" customHeight="1" x14ac:dyDescent="0.45">
      <c r="A1090" s="209"/>
      <c r="B1090" s="209"/>
      <c r="C1090" s="209"/>
      <c r="D1090" s="201"/>
      <c r="E1090" s="51"/>
      <c r="G1090" s="51"/>
    </row>
    <row r="1091" spans="1:7" ht="20.25" customHeight="1" x14ac:dyDescent="0.45">
      <c r="A1091" s="209"/>
      <c r="B1091" s="209"/>
      <c r="C1091" s="209"/>
      <c r="D1091" s="201"/>
      <c r="E1091" s="51"/>
      <c r="G1091" s="51"/>
    </row>
    <row r="1092" spans="1:7" ht="20.25" customHeight="1" x14ac:dyDescent="0.45">
      <c r="A1092" s="209"/>
      <c r="B1092" s="209"/>
      <c r="C1092" s="209"/>
      <c r="D1092" s="201"/>
      <c r="E1092" s="51"/>
      <c r="G1092" s="51"/>
    </row>
    <row r="1093" spans="1:7" ht="20.25" customHeight="1" x14ac:dyDescent="0.45">
      <c r="A1093" s="209"/>
      <c r="B1093" s="209"/>
      <c r="C1093" s="209"/>
      <c r="D1093" s="201"/>
      <c r="E1093" s="51"/>
      <c r="G1093" s="51"/>
    </row>
    <row r="1094" spans="1:7" ht="20.25" customHeight="1" x14ac:dyDescent="0.45">
      <c r="A1094" s="209"/>
      <c r="B1094" s="209"/>
      <c r="C1094" s="209"/>
      <c r="D1094" s="201"/>
      <c r="E1094" s="51"/>
      <c r="G1094" s="51"/>
    </row>
    <row r="1095" spans="1:7" ht="20.25" customHeight="1" x14ac:dyDescent="0.45">
      <c r="A1095" s="209"/>
      <c r="B1095" s="209"/>
      <c r="C1095" s="209"/>
      <c r="D1095" s="201"/>
      <c r="E1095" s="51"/>
      <c r="G1095" s="51"/>
    </row>
    <row r="1096" spans="1:7" ht="20.25" customHeight="1" x14ac:dyDescent="0.45">
      <c r="A1096" s="209"/>
      <c r="B1096" s="209"/>
      <c r="C1096" s="209"/>
      <c r="D1096" s="201"/>
      <c r="E1096" s="51"/>
      <c r="G1096" s="51"/>
    </row>
    <row r="1097" spans="1:7" ht="20.25" customHeight="1" x14ac:dyDescent="0.45">
      <c r="A1097" s="209"/>
      <c r="B1097" s="209"/>
      <c r="C1097" s="209"/>
      <c r="D1097" s="201"/>
      <c r="E1097" s="51"/>
      <c r="G1097" s="51"/>
    </row>
    <row r="1098" spans="1:7" ht="20.25" customHeight="1" x14ac:dyDescent="0.45">
      <c r="A1098" s="209"/>
      <c r="B1098" s="209"/>
      <c r="C1098" s="209"/>
      <c r="D1098" s="201"/>
      <c r="E1098" s="51"/>
      <c r="G1098" s="51"/>
    </row>
    <row r="1099" spans="1:7" ht="20.25" customHeight="1" x14ac:dyDescent="0.45">
      <c r="A1099" s="209"/>
      <c r="B1099" s="209"/>
      <c r="C1099" s="209"/>
      <c r="D1099" s="201"/>
      <c r="E1099" s="51"/>
      <c r="G1099" s="51"/>
    </row>
    <row r="1100" spans="1:7" ht="20.25" customHeight="1" x14ac:dyDescent="0.45">
      <c r="A1100" s="209"/>
      <c r="B1100" s="209"/>
      <c r="C1100" s="209"/>
      <c r="D1100" s="201"/>
      <c r="E1100" s="51"/>
      <c r="G1100" s="51"/>
    </row>
    <row r="1101" spans="1:7" ht="20.25" customHeight="1" x14ac:dyDescent="0.45">
      <c r="A1101" s="209"/>
      <c r="B1101" s="209"/>
      <c r="C1101" s="209"/>
      <c r="D1101" s="201"/>
      <c r="E1101" s="51"/>
      <c r="G1101" s="51"/>
    </row>
    <row r="1102" spans="1:7" ht="20.25" customHeight="1" x14ac:dyDescent="0.45">
      <c r="A1102" s="209"/>
      <c r="B1102" s="209"/>
      <c r="C1102" s="209"/>
      <c r="D1102" s="201"/>
      <c r="E1102" s="51"/>
      <c r="G1102" s="51"/>
    </row>
    <row r="1103" spans="1:7" ht="20.25" customHeight="1" x14ac:dyDescent="0.45">
      <c r="A1103" s="209"/>
      <c r="B1103" s="209"/>
      <c r="C1103" s="209"/>
      <c r="D1103" s="201"/>
      <c r="E1103" s="51"/>
      <c r="G1103" s="51"/>
    </row>
    <row r="1104" spans="1:7" ht="20.25" customHeight="1" x14ac:dyDescent="0.45">
      <c r="A1104" s="209"/>
      <c r="B1104" s="209"/>
      <c r="C1104" s="209"/>
      <c r="D1104" s="201"/>
      <c r="E1104" s="51"/>
      <c r="G1104" s="51"/>
    </row>
    <row r="1105" spans="1:7" ht="20.25" customHeight="1" x14ac:dyDescent="0.45">
      <c r="A1105" s="209"/>
      <c r="B1105" s="209"/>
      <c r="C1105" s="209"/>
      <c r="D1105" s="201"/>
      <c r="E1105" s="51"/>
      <c r="G1105" s="51"/>
    </row>
    <row r="1106" spans="1:7" ht="20.25" customHeight="1" x14ac:dyDescent="0.45">
      <c r="A1106" s="209"/>
      <c r="B1106" s="209"/>
      <c r="C1106" s="209"/>
      <c r="D1106" s="201"/>
      <c r="E1106" s="51"/>
      <c r="G1106" s="51"/>
    </row>
    <row r="1107" spans="1:7" ht="20.25" customHeight="1" x14ac:dyDescent="0.45">
      <c r="A1107" s="209"/>
      <c r="B1107" s="209"/>
      <c r="C1107" s="209"/>
      <c r="D1107" s="201"/>
      <c r="E1107" s="51"/>
      <c r="G1107" s="51"/>
    </row>
    <row r="1108" spans="1:7" ht="20.25" customHeight="1" x14ac:dyDescent="0.45">
      <c r="A1108" s="209"/>
      <c r="B1108" s="209"/>
      <c r="C1108" s="209"/>
      <c r="D1108" s="201"/>
      <c r="E1108" s="51"/>
      <c r="G1108" s="51"/>
    </row>
    <row r="1109" spans="1:7" ht="20.25" customHeight="1" x14ac:dyDescent="0.45">
      <c r="A1109" s="209"/>
      <c r="B1109" s="209"/>
      <c r="C1109" s="209"/>
      <c r="D1109" s="201"/>
      <c r="E1109" s="51"/>
      <c r="G1109" s="51"/>
    </row>
    <row r="1110" spans="1:7" ht="20.25" customHeight="1" x14ac:dyDescent="0.45">
      <c r="A1110" s="209"/>
      <c r="B1110" s="209"/>
      <c r="C1110" s="209"/>
      <c r="D1110" s="201"/>
      <c r="E1110" s="51"/>
      <c r="G1110" s="51"/>
    </row>
    <row r="1111" spans="1:7" ht="20.25" customHeight="1" x14ac:dyDescent="0.45">
      <c r="A1111" s="209"/>
      <c r="B1111" s="209"/>
      <c r="C1111" s="209"/>
      <c r="D1111" s="201"/>
      <c r="E1111" s="51"/>
      <c r="G1111" s="51"/>
    </row>
    <row r="1112" spans="1:7" ht="20.25" customHeight="1" x14ac:dyDescent="0.45">
      <c r="A1112" s="209"/>
      <c r="B1112" s="209"/>
      <c r="C1112" s="209"/>
      <c r="D1112" s="201"/>
      <c r="E1112" s="51"/>
      <c r="G1112" s="51"/>
    </row>
    <row r="1113" spans="1:7" ht="20.25" customHeight="1" x14ac:dyDescent="0.45">
      <c r="A1113" s="209"/>
      <c r="B1113" s="209"/>
      <c r="C1113" s="209"/>
      <c r="D1113" s="201"/>
      <c r="E1113" s="51"/>
      <c r="G1113" s="51"/>
    </row>
    <row r="1114" spans="1:7" ht="20.25" customHeight="1" x14ac:dyDescent="0.45">
      <c r="A1114" s="209"/>
      <c r="B1114" s="209"/>
      <c r="C1114" s="209"/>
      <c r="D1114" s="201"/>
      <c r="E1114" s="51"/>
      <c r="G1114" s="51"/>
    </row>
    <row r="1115" spans="1:7" ht="20.25" customHeight="1" x14ac:dyDescent="0.45">
      <c r="A1115" s="209"/>
      <c r="B1115" s="209"/>
      <c r="C1115" s="209"/>
      <c r="D1115" s="201"/>
      <c r="E1115" s="51"/>
      <c r="G1115" s="51"/>
    </row>
    <row r="1116" spans="1:7" ht="20.25" customHeight="1" x14ac:dyDescent="0.45">
      <c r="A1116" s="209"/>
      <c r="B1116" s="209"/>
      <c r="C1116" s="209"/>
      <c r="D1116" s="201"/>
      <c r="E1116" s="51"/>
      <c r="G1116" s="51"/>
    </row>
    <row r="1117" spans="1:7" ht="20.25" customHeight="1" x14ac:dyDescent="0.45">
      <c r="A1117" s="209"/>
      <c r="B1117" s="209"/>
      <c r="C1117" s="209"/>
      <c r="D1117" s="201"/>
      <c r="E1117" s="51"/>
      <c r="G1117" s="51"/>
    </row>
    <row r="1118" spans="1:7" ht="20.25" customHeight="1" x14ac:dyDescent="0.45">
      <c r="A1118" s="209"/>
      <c r="B1118" s="209"/>
      <c r="C1118" s="209"/>
      <c r="D1118" s="201"/>
      <c r="E1118" s="51"/>
      <c r="G1118" s="51"/>
    </row>
    <row r="1119" spans="1:7" ht="20.25" customHeight="1" x14ac:dyDescent="0.45">
      <c r="A1119" s="209"/>
      <c r="B1119" s="209"/>
      <c r="C1119" s="209"/>
      <c r="D1119" s="201"/>
      <c r="E1119" s="51"/>
      <c r="G1119" s="51"/>
    </row>
    <row r="1120" spans="1:7" ht="20.25" customHeight="1" x14ac:dyDescent="0.45">
      <c r="A1120" s="209"/>
      <c r="B1120" s="209"/>
      <c r="C1120" s="209"/>
      <c r="D1120" s="201"/>
      <c r="E1120" s="51"/>
      <c r="G1120" s="51"/>
    </row>
    <row r="1121" spans="1:7" ht="20.25" customHeight="1" x14ac:dyDescent="0.45">
      <c r="A1121" s="209"/>
      <c r="B1121" s="209"/>
      <c r="C1121" s="209"/>
      <c r="D1121" s="201"/>
      <c r="E1121" s="51"/>
      <c r="G1121" s="51"/>
    </row>
    <row r="1122" spans="1:7" ht="20.25" customHeight="1" x14ac:dyDescent="0.45">
      <c r="A1122" s="209"/>
      <c r="B1122" s="209"/>
      <c r="C1122" s="209"/>
      <c r="D1122" s="201"/>
      <c r="E1122" s="51"/>
      <c r="G1122" s="51"/>
    </row>
    <row r="1123" spans="1:7" ht="20.25" customHeight="1" x14ac:dyDescent="0.45">
      <c r="A1123" s="209"/>
      <c r="B1123" s="209"/>
      <c r="C1123" s="209"/>
      <c r="D1123" s="201"/>
      <c r="E1123" s="51"/>
      <c r="G1123" s="51"/>
    </row>
    <row r="1124" spans="1:7" ht="20.25" customHeight="1" x14ac:dyDescent="0.45">
      <c r="A1124" s="209"/>
      <c r="B1124" s="209"/>
      <c r="C1124" s="209"/>
      <c r="D1124" s="201"/>
      <c r="E1124" s="51"/>
      <c r="G1124" s="51"/>
    </row>
    <row r="1125" spans="1:7" ht="20.25" customHeight="1" x14ac:dyDescent="0.45">
      <c r="A1125" s="209"/>
      <c r="B1125" s="209"/>
      <c r="C1125" s="209"/>
      <c r="D1125" s="201"/>
      <c r="E1125" s="51"/>
      <c r="G1125" s="51"/>
    </row>
    <row r="1126" spans="1:7" ht="20.25" customHeight="1" x14ac:dyDescent="0.45">
      <c r="A1126" s="209"/>
      <c r="B1126" s="209"/>
      <c r="C1126" s="209"/>
      <c r="D1126" s="201"/>
      <c r="E1126" s="51"/>
      <c r="G1126" s="51"/>
    </row>
    <row r="1127" spans="1:7" ht="20.25" customHeight="1" x14ac:dyDescent="0.45">
      <c r="A1127" s="209"/>
      <c r="B1127" s="209"/>
      <c r="C1127" s="209"/>
      <c r="D1127" s="201"/>
      <c r="E1127" s="51"/>
      <c r="G1127" s="51"/>
    </row>
    <row r="1128" spans="1:7" ht="20.25" customHeight="1" x14ac:dyDescent="0.45">
      <c r="A1128" s="209"/>
      <c r="B1128" s="209"/>
      <c r="C1128" s="209"/>
      <c r="D1128" s="201"/>
      <c r="E1128" s="51"/>
      <c r="G1128" s="51"/>
    </row>
    <row r="1129" spans="1:7" ht="20.25" customHeight="1" x14ac:dyDescent="0.45">
      <c r="A1129" s="209"/>
      <c r="B1129" s="209"/>
      <c r="C1129" s="209"/>
      <c r="D1129" s="201"/>
      <c r="E1129" s="51"/>
      <c r="G1129" s="51"/>
    </row>
    <row r="1130" spans="1:7" ht="20.25" customHeight="1" x14ac:dyDescent="0.45">
      <c r="A1130" s="209"/>
      <c r="B1130" s="209"/>
      <c r="C1130" s="209"/>
      <c r="D1130" s="201"/>
      <c r="E1130" s="51"/>
      <c r="G1130" s="51"/>
    </row>
    <row r="1131" spans="1:7" ht="20.25" customHeight="1" x14ac:dyDescent="0.45">
      <c r="A1131" s="209"/>
      <c r="B1131" s="209"/>
      <c r="C1131" s="209"/>
      <c r="D1131" s="201"/>
      <c r="E1131" s="51"/>
      <c r="G1131" s="51"/>
    </row>
    <row r="1132" spans="1:7" ht="20.25" customHeight="1" x14ac:dyDescent="0.45">
      <c r="A1132" s="209"/>
      <c r="B1132" s="209"/>
      <c r="C1132" s="209"/>
      <c r="D1132" s="201"/>
      <c r="E1132" s="51"/>
      <c r="G1132" s="51"/>
    </row>
    <row r="1133" spans="1:7" ht="20.25" customHeight="1" x14ac:dyDescent="0.45">
      <c r="A1133" s="209"/>
      <c r="B1133" s="209"/>
      <c r="C1133" s="209"/>
      <c r="D1133" s="201"/>
      <c r="E1133" s="51"/>
      <c r="G1133" s="51"/>
    </row>
    <row r="1134" spans="1:7" ht="20.25" customHeight="1" x14ac:dyDescent="0.45">
      <c r="A1134" s="209"/>
      <c r="B1134" s="209"/>
      <c r="C1134" s="209"/>
      <c r="D1134" s="201"/>
      <c r="E1134" s="51"/>
      <c r="G1134" s="51"/>
    </row>
    <row r="1135" spans="1:7" ht="20.25" customHeight="1" x14ac:dyDescent="0.45">
      <c r="A1135" s="209"/>
      <c r="B1135" s="209"/>
      <c r="C1135" s="209"/>
      <c r="D1135" s="201"/>
      <c r="E1135" s="51"/>
      <c r="G1135" s="51"/>
    </row>
    <row r="1136" spans="1:7" ht="20.25" customHeight="1" x14ac:dyDescent="0.45">
      <c r="A1136" s="209"/>
      <c r="B1136" s="209"/>
      <c r="C1136" s="209"/>
      <c r="D1136" s="201"/>
      <c r="E1136" s="51"/>
      <c r="G1136" s="51"/>
    </row>
    <row r="1137" spans="1:7" ht="20.25" customHeight="1" x14ac:dyDescent="0.45">
      <c r="A1137" s="209"/>
      <c r="B1137" s="209"/>
      <c r="C1137" s="209"/>
      <c r="D1137" s="201"/>
      <c r="E1137" s="51"/>
      <c r="G1137" s="51"/>
    </row>
    <row r="1138" spans="1:7" ht="20.25" customHeight="1" x14ac:dyDescent="0.45">
      <c r="A1138" s="209"/>
      <c r="B1138" s="209"/>
      <c r="C1138" s="209"/>
      <c r="D1138" s="201"/>
      <c r="E1138" s="51"/>
      <c r="G1138" s="51"/>
    </row>
    <row r="1139" spans="1:7" ht="20.25" customHeight="1" x14ac:dyDescent="0.45">
      <c r="A1139" s="209"/>
      <c r="B1139" s="209"/>
      <c r="C1139" s="209"/>
      <c r="D1139" s="201"/>
      <c r="E1139" s="51"/>
      <c r="G1139" s="51"/>
    </row>
    <row r="1140" spans="1:7" ht="20.25" customHeight="1" x14ac:dyDescent="0.45">
      <c r="A1140" s="209"/>
      <c r="B1140" s="209"/>
      <c r="C1140" s="209"/>
      <c r="D1140" s="201"/>
      <c r="E1140" s="51"/>
      <c r="G1140" s="51"/>
    </row>
    <row r="1141" spans="1:7" ht="20.25" customHeight="1" x14ac:dyDescent="0.45">
      <c r="A1141" s="209"/>
      <c r="B1141" s="209"/>
      <c r="C1141" s="209"/>
      <c r="D1141" s="201"/>
      <c r="E1141" s="51"/>
      <c r="G1141" s="51"/>
    </row>
    <row r="1142" spans="1:7" ht="20.25" customHeight="1" x14ac:dyDescent="0.45">
      <c r="A1142" s="209"/>
      <c r="B1142" s="209"/>
      <c r="C1142" s="209"/>
      <c r="D1142" s="201"/>
      <c r="E1142" s="51"/>
      <c r="G1142" s="51"/>
    </row>
    <row r="1143" spans="1:7" ht="20.25" customHeight="1" x14ac:dyDescent="0.45">
      <c r="A1143" s="209"/>
      <c r="B1143" s="209"/>
      <c r="C1143" s="209"/>
      <c r="D1143" s="201"/>
      <c r="E1143" s="51"/>
      <c r="G1143" s="51"/>
    </row>
    <row r="1144" spans="1:7" ht="20.25" customHeight="1" x14ac:dyDescent="0.45">
      <c r="A1144" s="209"/>
      <c r="B1144" s="209"/>
      <c r="C1144" s="209"/>
      <c r="D1144" s="201"/>
      <c r="E1144" s="51"/>
      <c r="G1144" s="51"/>
    </row>
    <row r="1145" spans="1:7" ht="20.25" customHeight="1" x14ac:dyDescent="0.45">
      <c r="A1145" s="209"/>
      <c r="B1145" s="209"/>
      <c r="C1145" s="209"/>
      <c r="D1145" s="201"/>
      <c r="E1145" s="51"/>
      <c r="G1145" s="51"/>
    </row>
    <row r="1146" spans="1:7" ht="20.25" customHeight="1" x14ac:dyDescent="0.45">
      <c r="A1146" s="209"/>
      <c r="B1146" s="209"/>
      <c r="C1146" s="209"/>
      <c r="D1146" s="201"/>
      <c r="E1146" s="51"/>
      <c r="G1146" s="51"/>
    </row>
    <row r="1147" spans="1:7" ht="20.25" customHeight="1" x14ac:dyDescent="0.45">
      <c r="A1147" s="209"/>
      <c r="B1147" s="209"/>
      <c r="C1147" s="209"/>
      <c r="D1147" s="201"/>
      <c r="E1147" s="51"/>
      <c r="G1147" s="51"/>
    </row>
    <row r="1148" spans="1:7" ht="20.25" customHeight="1" x14ac:dyDescent="0.45">
      <c r="A1148" s="209"/>
      <c r="B1148" s="209"/>
      <c r="C1148" s="209"/>
      <c r="D1148" s="201"/>
      <c r="E1148" s="51"/>
      <c r="G1148" s="51"/>
    </row>
    <row r="1149" spans="1:7" ht="20.25" customHeight="1" x14ac:dyDescent="0.45">
      <c r="A1149" s="209"/>
      <c r="B1149" s="209"/>
      <c r="C1149" s="209"/>
      <c r="D1149" s="201"/>
      <c r="E1149" s="51"/>
      <c r="G1149" s="51"/>
    </row>
    <row r="1150" spans="1:7" ht="20.25" customHeight="1" x14ac:dyDescent="0.45">
      <c r="A1150" s="209"/>
      <c r="B1150" s="209"/>
      <c r="C1150" s="209"/>
      <c r="D1150" s="201"/>
      <c r="E1150" s="51"/>
      <c r="G1150" s="51"/>
    </row>
    <row r="1151" spans="1:7" ht="20.25" customHeight="1" x14ac:dyDescent="0.45">
      <c r="A1151" s="209"/>
      <c r="B1151" s="209"/>
      <c r="C1151" s="209"/>
      <c r="D1151" s="201"/>
      <c r="E1151" s="51"/>
      <c r="G1151" s="51"/>
    </row>
    <row r="1152" spans="1:7" ht="20.25" customHeight="1" x14ac:dyDescent="0.45">
      <c r="A1152" s="209"/>
      <c r="B1152" s="209"/>
      <c r="C1152" s="209"/>
      <c r="D1152" s="201"/>
      <c r="E1152" s="51"/>
      <c r="G1152" s="51"/>
    </row>
    <row r="1153" spans="1:7" ht="20.25" customHeight="1" x14ac:dyDescent="0.45">
      <c r="A1153" s="209"/>
      <c r="B1153" s="209"/>
      <c r="C1153" s="209"/>
      <c r="D1153" s="201"/>
      <c r="E1153" s="51"/>
      <c r="G1153" s="51"/>
    </row>
    <row r="1154" spans="1:7" ht="20.25" customHeight="1" x14ac:dyDescent="0.45">
      <c r="A1154" s="209"/>
      <c r="B1154" s="209"/>
      <c r="C1154" s="209"/>
      <c r="D1154" s="201"/>
      <c r="E1154" s="51"/>
      <c r="G1154" s="51"/>
    </row>
    <row r="1155" spans="1:7" ht="20.25" customHeight="1" x14ac:dyDescent="0.45">
      <c r="A1155" s="209"/>
      <c r="B1155" s="209"/>
      <c r="C1155" s="209"/>
      <c r="D1155" s="201"/>
      <c r="E1155" s="51"/>
      <c r="G1155" s="51"/>
    </row>
    <row r="1156" spans="1:7" ht="20.25" customHeight="1" x14ac:dyDescent="0.45">
      <c r="A1156" s="209"/>
      <c r="B1156" s="209"/>
      <c r="C1156" s="209"/>
      <c r="D1156" s="201"/>
      <c r="E1156" s="51"/>
      <c r="G1156" s="51"/>
    </row>
    <row r="1157" spans="1:7" ht="20.25" customHeight="1" x14ac:dyDescent="0.45">
      <c r="A1157" s="209"/>
      <c r="B1157" s="209"/>
      <c r="C1157" s="209"/>
      <c r="D1157" s="201"/>
      <c r="E1157" s="51"/>
      <c r="G1157" s="51"/>
    </row>
    <row r="1158" spans="1:7" ht="20.25" customHeight="1" x14ac:dyDescent="0.45">
      <c r="A1158" s="209"/>
      <c r="B1158" s="209"/>
      <c r="C1158" s="209"/>
      <c r="D1158" s="201"/>
      <c r="E1158" s="51"/>
      <c r="G1158" s="51"/>
    </row>
    <row r="1159" spans="1:7" ht="20.25" customHeight="1" x14ac:dyDescent="0.45">
      <c r="A1159" s="209"/>
      <c r="B1159" s="209"/>
      <c r="C1159" s="209"/>
      <c r="D1159" s="201"/>
      <c r="E1159" s="51"/>
      <c r="G1159" s="51"/>
    </row>
    <row r="1160" spans="1:7" ht="20.25" customHeight="1" x14ac:dyDescent="0.45">
      <c r="A1160" s="209"/>
      <c r="B1160" s="209"/>
      <c r="C1160" s="209"/>
      <c r="D1160" s="201"/>
      <c r="E1160" s="51"/>
      <c r="G1160" s="51"/>
    </row>
    <row r="1161" spans="1:7" ht="20.25" customHeight="1" x14ac:dyDescent="0.45">
      <c r="A1161" s="209"/>
      <c r="B1161" s="209"/>
      <c r="C1161" s="209"/>
      <c r="D1161" s="201"/>
      <c r="E1161" s="51"/>
      <c r="G1161" s="51"/>
    </row>
    <row r="1162" spans="1:7" ht="20.25" customHeight="1" x14ac:dyDescent="0.45">
      <c r="A1162" s="209"/>
      <c r="B1162" s="209"/>
      <c r="C1162" s="209"/>
      <c r="D1162" s="201"/>
      <c r="E1162" s="51"/>
      <c r="G1162" s="51"/>
    </row>
    <row r="1163" spans="1:7" ht="20.25" customHeight="1" x14ac:dyDescent="0.45">
      <c r="A1163" s="209"/>
      <c r="B1163" s="209"/>
      <c r="C1163" s="209"/>
      <c r="D1163" s="201"/>
      <c r="E1163" s="51"/>
      <c r="G1163" s="51"/>
    </row>
    <row r="1164" spans="1:7" ht="20.25" customHeight="1" x14ac:dyDescent="0.45">
      <c r="A1164" s="209"/>
      <c r="B1164" s="209"/>
      <c r="C1164" s="209"/>
      <c r="D1164" s="201"/>
      <c r="E1164" s="51"/>
      <c r="G1164" s="51"/>
    </row>
    <row r="1165" spans="1:7" ht="20.25" customHeight="1" x14ac:dyDescent="0.45">
      <c r="A1165" s="209"/>
      <c r="B1165" s="209"/>
      <c r="C1165" s="209"/>
      <c r="D1165" s="201"/>
      <c r="E1165" s="51"/>
      <c r="G1165" s="51"/>
    </row>
    <row r="1166" spans="1:7" ht="20.25" customHeight="1" x14ac:dyDescent="0.45">
      <c r="A1166" s="209"/>
      <c r="B1166" s="209"/>
      <c r="C1166" s="209"/>
      <c r="D1166" s="201"/>
      <c r="E1166" s="51"/>
      <c r="G1166" s="51"/>
    </row>
    <row r="1167" spans="1:7" ht="20.25" customHeight="1" x14ac:dyDescent="0.45">
      <c r="A1167" s="209"/>
      <c r="B1167" s="209"/>
      <c r="C1167" s="209"/>
      <c r="D1167" s="201"/>
      <c r="E1167" s="51"/>
      <c r="G1167" s="51"/>
    </row>
    <row r="1168" spans="1:7" ht="20.25" customHeight="1" x14ac:dyDescent="0.45">
      <c r="A1168" s="209"/>
      <c r="B1168" s="209"/>
      <c r="C1168" s="209"/>
      <c r="D1168" s="201"/>
      <c r="E1168" s="51"/>
      <c r="G1168" s="51"/>
    </row>
    <row r="1169" spans="1:7" ht="20.25" customHeight="1" x14ac:dyDescent="0.45">
      <c r="A1169" s="209"/>
      <c r="B1169" s="209"/>
      <c r="C1169" s="209"/>
      <c r="D1169" s="201"/>
      <c r="E1169" s="51"/>
      <c r="G1169" s="51"/>
    </row>
    <row r="1170" spans="1:7" ht="20.25" customHeight="1" x14ac:dyDescent="0.45">
      <c r="A1170" s="209"/>
      <c r="B1170" s="209"/>
      <c r="C1170" s="209"/>
      <c r="D1170" s="201"/>
      <c r="E1170" s="51"/>
      <c r="G1170" s="51"/>
    </row>
    <row r="1171" spans="1:7" ht="20.25" customHeight="1" x14ac:dyDescent="0.45">
      <c r="A1171" s="209"/>
      <c r="B1171" s="209"/>
      <c r="C1171" s="209"/>
      <c r="D1171" s="201"/>
      <c r="E1171" s="51"/>
      <c r="G1171" s="51"/>
    </row>
    <row r="1172" spans="1:7" ht="20.25" customHeight="1" x14ac:dyDescent="0.45">
      <c r="A1172" s="209"/>
      <c r="B1172" s="209"/>
      <c r="C1172" s="209"/>
      <c r="D1172" s="201"/>
      <c r="E1172" s="51"/>
      <c r="G1172" s="51"/>
    </row>
    <row r="1173" spans="1:7" ht="20.25" customHeight="1" x14ac:dyDescent="0.45">
      <c r="A1173" s="209"/>
      <c r="B1173" s="209"/>
      <c r="C1173" s="209"/>
      <c r="D1173" s="201"/>
      <c r="E1173" s="51"/>
      <c r="G1173" s="51"/>
    </row>
    <row r="1174" spans="1:7" ht="20.25" customHeight="1" x14ac:dyDescent="0.45">
      <c r="A1174" s="209"/>
      <c r="B1174" s="209"/>
      <c r="C1174" s="209"/>
      <c r="D1174" s="201"/>
      <c r="E1174" s="51"/>
      <c r="G1174" s="51"/>
    </row>
    <row r="1175" spans="1:7" ht="20.25" customHeight="1" x14ac:dyDescent="0.45">
      <c r="A1175" s="209"/>
      <c r="B1175" s="209"/>
      <c r="C1175" s="209"/>
      <c r="D1175" s="201"/>
      <c r="E1175" s="51"/>
      <c r="G1175" s="51"/>
    </row>
    <row r="1176" spans="1:7" ht="20.25" customHeight="1" x14ac:dyDescent="0.45">
      <c r="A1176" s="209"/>
      <c r="B1176" s="209"/>
      <c r="C1176" s="209"/>
      <c r="D1176" s="201"/>
      <c r="E1176" s="51"/>
      <c r="G1176" s="51"/>
    </row>
    <row r="1177" spans="1:7" ht="20.25" customHeight="1" x14ac:dyDescent="0.45">
      <c r="A1177" s="209"/>
      <c r="B1177" s="209"/>
      <c r="C1177" s="209"/>
      <c r="D1177" s="201"/>
      <c r="E1177" s="51"/>
      <c r="G1177" s="51"/>
    </row>
    <row r="1178" spans="1:7" ht="20.25" customHeight="1" x14ac:dyDescent="0.45">
      <c r="A1178" s="209"/>
      <c r="B1178" s="209"/>
      <c r="C1178" s="209"/>
      <c r="D1178" s="201"/>
      <c r="E1178" s="51"/>
      <c r="G1178" s="51"/>
    </row>
    <row r="1179" spans="1:7" ht="20.25" customHeight="1" x14ac:dyDescent="0.45">
      <c r="A1179" s="209"/>
      <c r="B1179" s="209"/>
      <c r="C1179" s="209"/>
      <c r="D1179" s="201"/>
      <c r="E1179" s="51"/>
      <c r="G1179" s="51"/>
    </row>
    <row r="1180" spans="1:7" ht="20.25" customHeight="1" x14ac:dyDescent="0.45">
      <c r="A1180" s="209"/>
      <c r="B1180" s="209"/>
      <c r="C1180" s="209"/>
      <c r="D1180" s="201"/>
      <c r="E1180" s="51"/>
      <c r="G1180" s="51"/>
    </row>
    <row r="1181" spans="1:7" ht="20.25" customHeight="1" x14ac:dyDescent="0.45">
      <c r="A1181" s="209"/>
      <c r="B1181" s="209"/>
      <c r="C1181" s="209"/>
      <c r="D1181" s="201"/>
      <c r="E1181" s="51"/>
      <c r="G1181" s="51"/>
    </row>
    <row r="1182" spans="1:7" ht="20.25" customHeight="1" x14ac:dyDescent="0.45">
      <c r="A1182" s="209"/>
      <c r="B1182" s="209"/>
      <c r="C1182" s="209"/>
      <c r="D1182" s="201"/>
      <c r="E1182" s="51"/>
      <c r="G1182" s="51"/>
    </row>
    <row r="1183" spans="1:7" ht="20.25" customHeight="1" x14ac:dyDescent="0.45">
      <c r="A1183" s="209"/>
      <c r="B1183" s="209"/>
      <c r="C1183" s="209"/>
      <c r="D1183" s="201"/>
      <c r="E1183" s="51"/>
      <c r="G1183" s="51"/>
    </row>
    <row r="1184" spans="1:7" ht="20.25" customHeight="1" x14ac:dyDescent="0.45">
      <c r="A1184" s="209"/>
      <c r="B1184" s="209"/>
      <c r="C1184" s="209"/>
      <c r="D1184" s="201"/>
      <c r="E1184" s="51"/>
      <c r="G1184" s="51"/>
    </row>
    <row r="1185" spans="1:7" ht="20.25" customHeight="1" x14ac:dyDescent="0.45">
      <c r="A1185" s="209"/>
      <c r="B1185" s="209"/>
      <c r="C1185" s="209"/>
      <c r="D1185" s="201"/>
      <c r="E1185" s="51"/>
      <c r="G1185" s="51"/>
    </row>
    <row r="1186" spans="1:7" ht="20.25" customHeight="1" x14ac:dyDescent="0.45">
      <c r="A1186" s="209"/>
      <c r="B1186" s="209"/>
      <c r="C1186" s="209"/>
      <c r="D1186" s="201"/>
      <c r="E1186" s="51"/>
      <c r="G1186" s="51"/>
    </row>
    <row r="1187" spans="1:7" ht="20.25" customHeight="1" x14ac:dyDescent="0.45">
      <c r="A1187" s="209"/>
      <c r="B1187" s="209"/>
      <c r="C1187" s="209"/>
      <c r="D1187" s="201"/>
      <c r="E1187" s="51"/>
      <c r="G1187" s="51"/>
    </row>
    <row r="1188" spans="1:7" ht="20.25" customHeight="1" x14ac:dyDescent="0.45">
      <c r="A1188" s="209"/>
      <c r="B1188" s="209"/>
      <c r="C1188" s="209"/>
      <c r="D1188" s="201"/>
      <c r="E1188" s="51"/>
      <c r="G1188" s="51"/>
    </row>
    <row r="1189" spans="1:7" ht="20.25" customHeight="1" x14ac:dyDescent="0.45">
      <c r="A1189" s="209"/>
      <c r="B1189" s="209"/>
      <c r="C1189" s="209"/>
      <c r="D1189" s="201"/>
      <c r="E1189" s="51"/>
      <c r="G1189" s="51"/>
    </row>
    <row r="1190" spans="1:7" ht="20.25" customHeight="1" x14ac:dyDescent="0.45">
      <c r="A1190" s="209"/>
      <c r="B1190" s="209"/>
      <c r="C1190" s="209"/>
      <c r="D1190" s="201"/>
      <c r="E1190" s="51"/>
      <c r="G1190" s="51"/>
    </row>
    <row r="1191" spans="1:7" ht="20.25" customHeight="1" x14ac:dyDescent="0.45">
      <c r="A1191" s="209"/>
      <c r="B1191" s="209"/>
      <c r="C1191" s="209"/>
      <c r="D1191" s="201"/>
      <c r="E1191" s="51"/>
      <c r="G1191" s="51"/>
    </row>
    <row r="1192" spans="1:7" ht="20.25" customHeight="1" x14ac:dyDescent="0.45">
      <c r="A1192" s="209"/>
      <c r="B1192" s="209"/>
      <c r="C1192" s="209"/>
      <c r="D1192" s="201"/>
      <c r="E1192" s="51"/>
      <c r="G1192" s="51"/>
    </row>
    <row r="1193" spans="1:7" ht="20.25" customHeight="1" x14ac:dyDescent="0.45">
      <c r="A1193" s="209"/>
      <c r="B1193" s="209"/>
      <c r="C1193" s="209"/>
      <c r="D1193" s="201"/>
      <c r="E1193" s="51"/>
      <c r="G1193" s="51"/>
    </row>
    <row r="1194" spans="1:7" ht="20.25" customHeight="1" x14ac:dyDescent="0.45">
      <c r="A1194" s="209"/>
      <c r="B1194" s="209"/>
      <c r="C1194" s="209"/>
      <c r="D1194" s="201"/>
      <c r="E1194" s="51"/>
      <c r="G1194" s="51"/>
    </row>
    <row r="1195" spans="1:7" ht="20.25" customHeight="1" x14ac:dyDescent="0.45">
      <c r="A1195" s="209"/>
      <c r="B1195" s="209"/>
      <c r="C1195" s="209"/>
      <c r="D1195" s="201"/>
      <c r="E1195" s="51"/>
      <c r="G1195" s="51"/>
    </row>
    <row r="1196" spans="1:7" ht="20.25" customHeight="1" x14ac:dyDescent="0.45">
      <c r="A1196" s="209"/>
      <c r="B1196" s="209"/>
      <c r="C1196" s="209"/>
      <c r="D1196" s="201"/>
      <c r="E1196" s="51"/>
      <c r="G1196" s="51"/>
    </row>
    <row r="1197" spans="1:7" ht="20.25" customHeight="1" x14ac:dyDescent="0.45">
      <c r="A1197" s="209"/>
      <c r="B1197" s="209"/>
      <c r="C1197" s="209"/>
      <c r="D1197" s="201"/>
      <c r="E1197" s="51"/>
      <c r="G1197" s="51"/>
    </row>
    <row r="1198" spans="1:7" ht="20.25" customHeight="1" x14ac:dyDescent="0.45">
      <c r="A1198" s="209"/>
      <c r="B1198" s="209"/>
      <c r="C1198" s="209"/>
      <c r="D1198" s="201"/>
      <c r="E1198" s="51"/>
      <c r="G1198" s="51"/>
    </row>
    <row r="1199" spans="1:7" ht="20.25" customHeight="1" x14ac:dyDescent="0.45">
      <c r="A1199" s="209"/>
      <c r="B1199" s="209"/>
      <c r="C1199" s="209"/>
      <c r="D1199" s="201"/>
      <c r="E1199" s="51"/>
      <c r="G1199" s="51"/>
    </row>
    <row r="1200" spans="1:7" ht="20.25" customHeight="1" x14ac:dyDescent="0.45">
      <c r="A1200" s="209"/>
      <c r="B1200" s="209"/>
      <c r="C1200" s="209"/>
      <c r="D1200" s="201"/>
      <c r="E1200" s="51"/>
      <c r="G1200" s="51"/>
    </row>
    <row r="1201" spans="1:7" ht="20.25" customHeight="1" x14ac:dyDescent="0.45">
      <c r="A1201" s="209"/>
      <c r="B1201" s="209"/>
      <c r="C1201" s="209"/>
      <c r="D1201" s="201"/>
      <c r="E1201" s="51"/>
      <c r="G1201" s="51"/>
    </row>
    <row r="1202" spans="1:7" ht="20.25" customHeight="1" x14ac:dyDescent="0.45">
      <c r="A1202" s="209"/>
      <c r="B1202" s="209"/>
      <c r="C1202" s="209"/>
      <c r="D1202" s="201"/>
      <c r="E1202" s="51"/>
      <c r="G1202" s="51"/>
    </row>
    <row r="1203" spans="1:7" ht="20.25" customHeight="1" x14ac:dyDescent="0.45">
      <c r="A1203" s="209"/>
      <c r="B1203" s="209"/>
      <c r="C1203" s="209"/>
      <c r="D1203" s="201"/>
      <c r="E1203" s="51"/>
      <c r="G1203" s="51"/>
    </row>
    <row r="1204" spans="1:7" ht="20.25" customHeight="1" x14ac:dyDescent="0.45">
      <c r="A1204" s="209"/>
      <c r="B1204" s="209"/>
      <c r="C1204" s="209"/>
      <c r="D1204" s="201"/>
      <c r="E1204" s="51"/>
      <c r="G1204" s="51"/>
    </row>
    <row r="1205" spans="1:7" ht="20.25" customHeight="1" x14ac:dyDescent="0.45">
      <c r="A1205" s="209"/>
      <c r="B1205" s="209"/>
      <c r="C1205" s="209"/>
      <c r="D1205" s="201"/>
      <c r="E1205" s="51"/>
      <c r="G1205" s="51"/>
    </row>
    <row r="1206" spans="1:7" ht="20.25" customHeight="1" x14ac:dyDescent="0.45">
      <c r="A1206" s="209"/>
      <c r="B1206" s="209"/>
      <c r="C1206" s="209"/>
      <c r="D1206" s="201"/>
      <c r="E1206" s="51"/>
      <c r="G1206" s="51"/>
    </row>
    <row r="1207" spans="1:7" ht="20.25" customHeight="1" x14ac:dyDescent="0.45">
      <c r="A1207" s="209"/>
      <c r="B1207" s="209"/>
      <c r="C1207" s="209"/>
      <c r="D1207" s="201"/>
      <c r="E1207" s="51"/>
      <c r="G1207" s="51"/>
    </row>
    <row r="1208" spans="1:7" ht="20.25" customHeight="1" x14ac:dyDescent="0.45">
      <c r="A1208" s="209"/>
      <c r="B1208" s="209"/>
      <c r="C1208" s="209"/>
      <c r="D1208" s="201"/>
      <c r="E1208" s="51"/>
      <c r="G1208" s="51"/>
    </row>
    <row r="1209" spans="1:7" ht="20.25" customHeight="1" x14ac:dyDescent="0.45">
      <c r="A1209" s="209"/>
      <c r="B1209" s="209"/>
      <c r="C1209" s="209"/>
      <c r="D1209" s="201"/>
      <c r="E1209" s="51"/>
      <c r="G1209" s="51"/>
    </row>
    <row r="1210" spans="1:7" ht="20.25" customHeight="1" x14ac:dyDescent="0.45">
      <c r="A1210" s="209"/>
      <c r="B1210" s="209"/>
      <c r="C1210" s="209"/>
      <c r="D1210" s="201"/>
      <c r="E1210" s="51"/>
      <c r="G1210" s="51"/>
    </row>
    <row r="1211" spans="1:7" ht="20.25" customHeight="1" x14ac:dyDescent="0.45">
      <c r="A1211" s="209"/>
      <c r="B1211" s="209"/>
      <c r="C1211" s="209"/>
      <c r="D1211" s="201"/>
      <c r="E1211" s="51"/>
      <c r="G1211" s="51"/>
    </row>
    <row r="1212" spans="1:7" ht="20.25" customHeight="1" x14ac:dyDescent="0.45">
      <c r="A1212" s="209"/>
      <c r="B1212" s="209"/>
      <c r="C1212" s="209"/>
      <c r="D1212" s="201"/>
      <c r="E1212" s="51"/>
      <c r="G1212" s="51"/>
    </row>
    <row r="1213" spans="1:7" ht="20.25" customHeight="1" x14ac:dyDescent="0.45">
      <c r="A1213" s="209"/>
      <c r="B1213" s="209"/>
      <c r="C1213" s="209"/>
      <c r="D1213" s="201"/>
      <c r="E1213" s="51"/>
      <c r="G1213" s="51"/>
    </row>
    <row r="1214" spans="1:7" ht="20.25" customHeight="1" x14ac:dyDescent="0.45">
      <c r="A1214" s="209"/>
      <c r="B1214" s="209"/>
      <c r="C1214" s="209"/>
      <c r="D1214" s="201"/>
      <c r="E1214" s="51"/>
      <c r="G1214" s="51"/>
    </row>
    <row r="1215" spans="1:7" ht="20.25" customHeight="1" x14ac:dyDescent="0.45">
      <c r="A1215" s="209"/>
      <c r="B1215" s="209"/>
      <c r="C1215" s="209"/>
      <c r="D1215" s="201"/>
      <c r="E1215" s="51"/>
      <c r="G1215" s="51"/>
    </row>
    <row r="1216" spans="1:7" ht="20.25" customHeight="1" x14ac:dyDescent="0.45">
      <c r="A1216" s="209"/>
      <c r="B1216" s="209"/>
      <c r="C1216" s="209"/>
      <c r="D1216" s="201"/>
      <c r="E1216" s="51"/>
      <c r="G1216" s="51"/>
    </row>
    <row r="1217" spans="1:7" ht="20.25" customHeight="1" x14ac:dyDescent="0.45">
      <c r="A1217" s="209"/>
      <c r="B1217" s="209"/>
      <c r="C1217" s="209"/>
      <c r="D1217" s="201"/>
      <c r="E1217" s="51"/>
      <c r="G1217" s="51"/>
    </row>
    <row r="1218" spans="1:7" ht="20.25" customHeight="1" x14ac:dyDescent="0.45">
      <c r="A1218" s="209"/>
      <c r="B1218" s="209"/>
      <c r="C1218" s="209"/>
      <c r="D1218" s="201"/>
      <c r="E1218" s="51"/>
      <c r="G1218" s="51"/>
    </row>
    <row r="1219" spans="1:7" ht="20.25" customHeight="1" x14ac:dyDescent="0.45">
      <c r="A1219" s="209"/>
      <c r="B1219" s="209"/>
      <c r="C1219" s="209"/>
      <c r="D1219" s="201"/>
      <c r="E1219" s="51"/>
      <c r="G1219" s="51"/>
    </row>
    <row r="1220" spans="1:7" ht="20.25" customHeight="1" x14ac:dyDescent="0.45">
      <c r="A1220" s="209"/>
      <c r="B1220" s="209"/>
      <c r="C1220" s="209"/>
      <c r="D1220" s="201"/>
      <c r="E1220" s="51"/>
      <c r="G1220" s="51"/>
    </row>
    <row r="1221" spans="1:7" ht="20.25" customHeight="1" x14ac:dyDescent="0.45">
      <c r="A1221" s="209"/>
      <c r="B1221" s="209"/>
      <c r="C1221" s="209"/>
      <c r="D1221" s="201"/>
      <c r="E1221" s="51"/>
      <c r="G1221" s="51"/>
    </row>
    <row r="1222" spans="1:7" ht="20.25" customHeight="1" x14ac:dyDescent="0.45">
      <c r="A1222" s="209"/>
      <c r="B1222" s="209"/>
      <c r="C1222" s="209"/>
      <c r="D1222" s="201"/>
      <c r="E1222" s="51"/>
      <c r="G1222" s="51"/>
    </row>
    <row r="1223" spans="1:7" ht="20.25" customHeight="1" x14ac:dyDescent="0.45">
      <c r="A1223" s="209"/>
      <c r="B1223" s="209"/>
      <c r="C1223" s="209"/>
      <c r="D1223" s="201"/>
      <c r="E1223" s="51"/>
      <c r="G1223" s="51"/>
    </row>
    <row r="1224" spans="1:7" ht="20.25" customHeight="1" x14ac:dyDescent="0.45">
      <c r="A1224" s="209"/>
      <c r="B1224" s="209"/>
      <c r="C1224" s="209"/>
      <c r="D1224" s="201"/>
      <c r="E1224" s="51"/>
      <c r="G1224" s="51"/>
    </row>
    <row r="1225" spans="1:7" ht="20.25" customHeight="1" x14ac:dyDescent="0.45">
      <c r="A1225" s="209"/>
      <c r="B1225" s="209"/>
      <c r="C1225" s="209"/>
      <c r="D1225" s="201"/>
      <c r="E1225" s="51"/>
      <c r="G1225" s="51"/>
    </row>
    <row r="1226" spans="1:7" ht="20.25" customHeight="1" x14ac:dyDescent="0.45">
      <c r="A1226" s="209"/>
      <c r="B1226" s="209"/>
      <c r="C1226" s="209"/>
      <c r="D1226" s="201"/>
      <c r="E1226" s="51"/>
      <c r="G1226" s="51"/>
    </row>
    <row r="1227" spans="1:7" ht="20.25" customHeight="1" x14ac:dyDescent="0.45">
      <c r="A1227" s="209"/>
      <c r="B1227" s="209"/>
      <c r="C1227" s="209"/>
      <c r="D1227" s="201"/>
      <c r="E1227" s="51"/>
      <c r="G1227" s="51"/>
    </row>
    <row r="1228" spans="1:7" ht="20.25" customHeight="1" x14ac:dyDescent="0.45">
      <c r="A1228" s="209"/>
      <c r="B1228" s="209"/>
      <c r="C1228" s="209"/>
      <c r="D1228" s="201"/>
      <c r="E1228" s="51"/>
      <c r="G1228" s="51"/>
    </row>
    <row r="1229" spans="1:7" ht="20.25" customHeight="1" x14ac:dyDescent="0.45">
      <c r="A1229" s="209"/>
      <c r="B1229" s="209"/>
      <c r="C1229" s="209"/>
      <c r="D1229" s="201"/>
      <c r="E1229" s="51"/>
      <c r="G1229" s="51"/>
    </row>
    <row r="1230" spans="1:7" ht="20.25" customHeight="1" x14ac:dyDescent="0.45">
      <c r="A1230" s="209"/>
      <c r="B1230" s="209"/>
      <c r="C1230" s="209"/>
      <c r="D1230" s="201"/>
      <c r="E1230" s="51"/>
      <c r="G1230" s="51"/>
    </row>
    <row r="1231" spans="1:7" ht="20.25" customHeight="1" x14ac:dyDescent="0.45">
      <c r="A1231" s="209"/>
      <c r="B1231" s="209"/>
      <c r="C1231" s="209"/>
      <c r="D1231" s="201"/>
      <c r="E1231" s="51"/>
      <c r="G1231" s="51"/>
    </row>
    <row r="1232" spans="1:7" ht="20.25" customHeight="1" x14ac:dyDescent="0.45">
      <c r="A1232" s="209"/>
      <c r="B1232" s="209"/>
      <c r="C1232" s="209"/>
      <c r="D1232" s="201"/>
      <c r="E1232" s="51"/>
      <c r="G1232" s="51"/>
    </row>
    <row r="1233" spans="1:7" ht="20.25" customHeight="1" x14ac:dyDescent="0.45">
      <c r="A1233" s="209"/>
      <c r="B1233" s="209"/>
      <c r="C1233" s="209"/>
      <c r="D1233" s="201"/>
      <c r="E1233" s="51"/>
      <c r="G1233" s="51"/>
    </row>
    <row r="1234" spans="1:7" ht="20.25" customHeight="1" x14ac:dyDescent="0.45">
      <c r="A1234" s="209"/>
      <c r="B1234" s="209"/>
      <c r="C1234" s="209"/>
      <c r="D1234" s="201"/>
      <c r="E1234" s="51"/>
      <c r="G1234" s="51"/>
    </row>
    <row r="1235" spans="1:7" ht="20.25" customHeight="1" x14ac:dyDescent="0.45">
      <c r="A1235" s="209"/>
      <c r="B1235" s="209"/>
      <c r="C1235" s="209"/>
      <c r="D1235" s="201"/>
      <c r="E1235" s="51"/>
      <c r="G1235" s="51"/>
    </row>
    <row r="1236" spans="1:7" ht="20.25" customHeight="1" x14ac:dyDescent="0.45">
      <c r="A1236" s="209"/>
      <c r="B1236" s="209"/>
      <c r="C1236" s="209"/>
      <c r="D1236" s="201"/>
      <c r="E1236" s="51"/>
      <c r="G1236" s="51"/>
    </row>
    <row r="1237" spans="1:7" ht="20.25" customHeight="1" x14ac:dyDescent="0.45">
      <c r="A1237" s="209"/>
      <c r="B1237" s="209"/>
      <c r="C1237" s="209"/>
      <c r="D1237" s="201"/>
      <c r="E1237" s="51"/>
      <c r="G1237" s="51"/>
    </row>
    <row r="1238" spans="1:7" ht="20.25" customHeight="1" x14ac:dyDescent="0.45">
      <c r="A1238" s="209"/>
      <c r="B1238" s="209"/>
      <c r="C1238" s="209"/>
      <c r="D1238" s="201"/>
      <c r="E1238" s="51"/>
      <c r="G1238" s="51"/>
    </row>
    <row r="1239" spans="1:7" ht="20.25" customHeight="1" x14ac:dyDescent="0.45">
      <c r="A1239" s="209"/>
      <c r="B1239" s="209"/>
      <c r="C1239" s="209"/>
      <c r="D1239" s="201"/>
      <c r="E1239" s="51"/>
      <c r="G1239" s="51"/>
    </row>
    <row r="1240" spans="1:7" ht="20.25" customHeight="1" x14ac:dyDescent="0.45">
      <c r="A1240" s="209"/>
      <c r="B1240" s="209"/>
      <c r="C1240" s="209"/>
      <c r="D1240" s="201"/>
      <c r="E1240" s="51"/>
      <c r="G1240" s="51"/>
    </row>
    <row r="1241" spans="1:7" ht="20.25" customHeight="1" x14ac:dyDescent="0.45">
      <c r="A1241" s="209"/>
      <c r="B1241" s="209"/>
      <c r="C1241" s="209"/>
      <c r="D1241" s="201"/>
      <c r="E1241" s="51"/>
      <c r="G1241" s="51"/>
    </row>
    <row r="1242" spans="1:7" ht="20.25" customHeight="1" x14ac:dyDescent="0.45">
      <c r="A1242" s="209"/>
      <c r="B1242" s="209"/>
      <c r="C1242" s="209"/>
      <c r="D1242" s="201"/>
      <c r="E1242" s="51"/>
      <c r="G1242" s="51"/>
    </row>
    <row r="1243" spans="1:7" ht="20.25" customHeight="1" x14ac:dyDescent="0.45">
      <c r="A1243" s="209"/>
      <c r="B1243" s="209"/>
      <c r="C1243" s="209"/>
      <c r="D1243" s="201"/>
      <c r="E1243" s="51"/>
      <c r="G1243" s="51"/>
    </row>
    <row r="1244" spans="1:7" ht="20.25" customHeight="1" x14ac:dyDescent="0.45">
      <c r="A1244" s="209"/>
      <c r="B1244" s="209"/>
      <c r="C1244" s="209"/>
      <c r="D1244" s="201"/>
      <c r="E1244" s="51"/>
      <c r="G1244" s="51"/>
    </row>
    <row r="1245" spans="1:7" ht="20.25" customHeight="1" x14ac:dyDescent="0.45">
      <c r="A1245" s="209"/>
      <c r="B1245" s="209"/>
      <c r="C1245" s="209"/>
      <c r="D1245" s="201"/>
      <c r="E1245" s="51"/>
      <c r="G1245" s="51"/>
    </row>
    <row r="1246" spans="1:7" ht="20.25" customHeight="1" x14ac:dyDescent="0.45">
      <c r="A1246" s="209"/>
      <c r="B1246" s="209"/>
      <c r="C1246" s="209"/>
      <c r="D1246" s="201"/>
      <c r="E1246" s="51"/>
      <c r="G1246" s="51"/>
    </row>
    <row r="1247" spans="1:7" ht="20.25" customHeight="1" x14ac:dyDescent="0.45">
      <c r="A1247" s="209"/>
      <c r="B1247" s="209"/>
      <c r="C1247" s="209"/>
      <c r="D1247" s="201"/>
      <c r="E1247" s="51"/>
      <c r="G1247" s="51"/>
    </row>
    <row r="1248" spans="1:7" ht="20.25" customHeight="1" x14ac:dyDescent="0.45">
      <c r="A1248" s="209"/>
      <c r="B1248" s="209"/>
      <c r="C1248" s="209"/>
      <c r="D1248" s="201"/>
      <c r="E1248" s="51"/>
      <c r="G1248" s="51"/>
    </row>
    <row r="1249" spans="1:7" ht="20.25" customHeight="1" x14ac:dyDescent="0.45">
      <c r="A1249" s="209"/>
      <c r="B1249" s="209"/>
      <c r="C1249" s="209"/>
      <c r="D1249" s="201"/>
      <c r="E1249" s="51"/>
      <c r="G1249" s="51"/>
    </row>
    <row r="1250" spans="1:7" ht="20.25" customHeight="1" x14ac:dyDescent="0.45">
      <c r="A1250" s="209"/>
      <c r="B1250" s="209"/>
      <c r="C1250" s="209"/>
      <c r="D1250" s="201"/>
      <c r="E1250" s="51"/>
      <c r="G1250" s="51"/>
    </row>
    <row r="1251" spans="1:7" ht="20.25" customHeight="1" x14ac:dyDescent="0.45">
      <c r="A1251" s="209"/>
      <c r="B1251" s="209"/>
      <c r="C1251" s="209"/>
      <c r="D1251" s="201"/>
      <c r="E1251" s="51"/>
      <c r="G1251" s="51"/>
    </row>
    <row r="1252" spans="1:7" ht="20.25" customHeight="1" x14ac:dyDescent="0.45">
      <c r="A1252" s="209"/>
      <c r="B1252" s="209"/>
      <c r="C1252" s="209"/>
      <c r="D1252" s="201"/>
      <c r="E1252" s="51"/>
      <c r="G1252" s="51"/>
    </row>
    <row r="1253" spans="1:7" ht="20.25" customHeight="1" x14ac:dyDescent="0.45">
      <c r="A1253" s="209"/>
      <c r="B1253" s="209"/>
      <c r="C1253" s="209"/>
      <c r="D1253" s="201"/>
      <c r="E1253" s="51"/>
      <c r="G1253" s="51"/>
    </row>
    <row r="1254" spans="1:7" ht="20.25" customHeight="1" x14ac:dyDescent="0.45">
      <c r="A1254" s="209"/>
      <c r="B1254" s="209"/>
      <c r="C1254" s="209"/>
      <c r="D1254" s="201"/>
      <c r="E1254" s="51"/>
      <c r="G1254" s="51"/>
    </row>
    <row r="1255" spans="1:7" ht="20.25" customHeight="1" x14ac:dyDescent="0.45">
      <c r="A1255" s="209"/>
      <c r="B1255" s="209"/>
      <c r="C1255" s="209"/>
      <c r="D1255" s="201"/>
      <c r="E1255" s="51"/>
      <c r="G1255" s="51"/>
    </row>
    <row r="1256" spans="1:7" ht="20.25" customHeight="1" x14ac:dyDescent="0.45">
      <c r="A1256" s="209"/>
      <c r="B1256" s="209"/>
      <c r="C1256" s="209"/>
      <c r="D1256" s="201"/>
      <c r="E1256" s="51"/>
      <c r="G1256" s="51"/>
    </row>
    <row r="1257" spans="1:7" ht="20.25" customHeight="1" x14ac:dyDescent="0.45">
      <c r="A1257" s="209"/>
      <c r="B1257" s="209"/>
      <c r="C1257" s="209"/>
      <c r="D1257" s="201"/>
      <c r="E1257" s="51"/>
      <c r="G1257" s="51"/>
    </row>
    <row r="1258" spans="1:7" ht="20.25" customHeight="1" x14ac:dyDescent="0.45">
      <c r="A1258" s="209"/>
      <c r="B1258" s="209"/>
      <c r="C1258" s="209"/>
      <c r="D1258" s="201"/>
      <c r="E1258" s="51"/>
      <c r="G1258" s="51"/>
    </row>
    <row r="1259" spans="1:7" ht="20.25" customHeight="1" x14ac:dyDescent="0.45">
      <c r="A1259" s="209"/>
      <c r="B1259" s="209"/>
      <c r="C1259" s="209"/>
      <c r="D1259" s="201"/>
      <c r="E1259" s="51"/>
      <c r="G1259" s="51"/>
    </row>
    <row r="1260" spans="1:7" ht="20.25" customHeight="1" x14ac:dyDescent="0.45">
      <c r="A1260" s="209"/>
      <c r="B1260" s="209"/>
      <c r="C1260" s="209"/>
      <c r="D1260" s="201"/>
      <c r="E1260" s="51"/>
      <c r="G1260" s="51"/>
    </row>
    <row r="1261" spans="1:7" ht="20.25" customHeight="1" x14ac:dyDescent="0.45">
      <c r="A1261" s="209"/>
      <c r="B1261" s="209"/>
      <c r="C1261" s="209"/>
      <c r="D1261" s="201"/>
      <c r="E1261" s="51"/>
      <c r="G1261" s="51"/>
    </row>
    <row r="1262" spans="1:7" ht="20.25" customHeight="1" x14ac:dyDescent="0.45">
      <c r="A1262" s="209"/>
      <c r="B1262" s="209"/>
      <c r="C1262" s="209"/>
      <c r="D1262" s="201"/>
      <c r="E1262" s="51"/>
      <c r="G1262" s="51"/>
    </row>
    <row r="1263" spans="1:7" ht="20.25" customHeight="1" x14ac:dyDescent="0.45">
      <c r="A1263" s="209"/>
      <c r="B1263" s="209"/>
      <c r="C1263" s="209"/>
      <c r="D1263" s="201"/>
      <c r="E1263" s="51"/>
      <c r="G1263" s="51"/>
    </row>
    <row r="1264" spans="1:7" ht="20.25" customHeight="1" x14ac:dyDescent="0.45">
      <c r="A1264" s="209"/>
      <c r="B1264" s="209"/>
      <c r="C1264" s="209"/>
      <c r="D1264" s="201"/>
      <c r="E1264" s="51"/>
      <c r="G1264" s="51"/>
    </row>
    <row r="1265" spans="1:7" ht="20.25" customHeight="1" x14ac:dyDescent="0.45">
      <c r="A1265" s="209"/>
      <c r="B1265" s="209"/>
      <c r="C1265" s="209"/>
      <c r="D1265" s="201"/>
      <c r="E1265" s="51"/>
      <c r="G1265" s="51"/>
    </row>
    <row r="1266" spans="1:7" ht="20.25" customHeight="1" x14ac:dyDescent="0.45">
      <c r="A1266" s="209"/>
      <c r="B1266" s="209"/>
      <c r="C1266" s="209"/>
      <c r="D1266" s="201"/>
      <c r="E1266" s="51"/>
      <c r="G1266" s="51"/>
    </row>
    <row r="1267" spans="1:7" ht="20.25" customHeight="1" x14ac:dyDescent="0.45">
      <c r="A1267" s="209"/>
      <c r="B1267" s="209"/>
      <c r="C1267" s="209"/>
      <c r="D1267" s="201"/>
      <c r="E1267" s="51"/>
      <c r="G1267" s="51"/>
    </row>
    <row r="1268" spans="1:7" ht="20.25" customHeight="1" x14ac:dyDescent="0.45">
      <c r="A1268" s="209"/>
      <c r="B1268" s="209"/>
      <c r="C1268" s="209"/>
      <c r="D1268" s="201"/>
      <c r="E1268" s="51"/>
      <c r="G1268" s="51"/>
    </row>
    <row r="1269" spans="1:7" ht="20.25" customHeight="1" x14ac:dyDescent="0.45">
      <c r="A1269" s="209"/>
      <c r="B1269" s="209"/>
      <c r="C1269" s="209"/>
      <c r="D1269" s="201"/>
      <c r="E1269" s="51"/>
      <c r="G1269" s="51"/>
    </row>
    <row r="1270" spans="1:7" ht="20.25" customHeight="1" x14ac:dyDescent="0.45">
      <c r="A1270" s="209"/>
      <c r="B1270" s="209"/>
      <c r="C1270" s="209"/>
      <c r="D1270" s="201"/>
      <c r="E1270" s="51"/>
      <c r="G1270" s="51"/>
    </row>
    <row r="1271" spans="1:7" ht="20.25" customHeight="1" x14ac:dyDescent="0.45">
      <c r="A1271" s="209"/>
      <c r="B1271" s="209"/>
      <c r="C1271" s="209"/>
      <c r="D1271" s="201"/>
      <c r="E1271" s="51"/>
      <c r="G1271" s="51"/>
    </row>
    <row r="1272" spans="1:7" ht="20.25" customHeight="1" x14ac:dyDescent="0.45">
      <c r="A1272" s="209"/>
      <c r="B1272" s="209"/>
      <c r="C1272" s="209"/>
      <c r="D1272" s="201"/>
      <c r="E1272" s="51"/>
      <c r="G1272" s="51"/>
    </row>
    <row r="1273" spans="1:7" ht="20.25" customHeight="1" x14ac:dyDescent="0.45">
      <c r="A1273" s="209"/>
      <c r="B1273" s="209"/>
      <c r="C1273" s="209"/>
      <c r="D1273" s="201"/>
      <c r="E1273" s="51"/>
      <c r="G1273" s="51"/>
    </row>
    <row r="1274" spans="1:7" ht="20.25" customHeight="1" x14ac:dyDescent="0.45">
      <c r="A1274" s="209"/>
      <c r="B1274" s="209"/>
      <c r="C1274" s="209"/>
      <c r="D1274" s="201"/>
      <c r="E1274" s="51"/>
      <c r="G1274" s="51"/>
    </row>
    <row r="1275" spans="1:7" ht="20.25" customHeight="1" x14ac:dyDescent="0.45">
      <c r="A1275" s="209"/>
      <c r="B1275" s="209"/>
      <c r="C1275" s="209"/>
      <c r="D1275" s="201"/>
      <c r="E1275" s="51"/>
      <c r="G1275" s="51"/>
    </row>
    <row r="1276" spans="1:7" ht="20.25" customHeight="1" x14ac:dyDescent="0.45">
      <c r="A1276" s="209"/>
      <c r="B1276" s="209"/>
      <c r="C1276" s="209"/>
      <c r="D1276" s="201"/>
      <c r="E1276" s="51"/>
      <c r="G1276" s="51"/>
    </row>
    <row r="1277" spans="1:7" ht="20.25" customHeight="1" x14ac:dyDescent="0.45">
      <c r="A1277" s="209"/>
      <c r="B1277" s="209"/>
      <c r="C1277" s="209"/>
      <c r="D1277" s="201"/>
      <c r="E1277" s="51"/>
      <c r="G1277" s="51"/>
    </row>
    <row r="1278" spans="1:7" ht="20.25" customHeight="1" x14ac:dyDescent="0.45">
      <c r="A1278" s="209"/>
      <c r="B1278" s="209"/>
      <c r="C1278" s="209"/>
      <c r="D1278" s="201"/>
      <c r="E1278" s="51"/>
      <c r="G1278" s="51"/>
    </row>
    <row r="1279" spans="1:7" ht="20.25" customHeight="1" x14ac:dyDescent="0.45">
      <c r="A1279" s="209"/>
      <c r="B1279" s="209"/>
      <c r="C1279" s="209"/>
      <c r="D1279" s="201"/>
      <c r="E1279" s="51"/>
      <c r="G1279" s="51"/>
    </row>
    <row r="1280" spans="1:7" ht="20.25" customHeight="1" x14ac:dyDescent="0.45">
      <c r="A1280" s="209"/>
      <c r="B1280" s="209"/>
      <c r="C1280" s="209"/>
      <c r="D1280" s="201"/>
      <c r="E1280" s="51"/>
      <c r="G1280" s="51"/>
    </row>
    <row r="1281" spans="1:7" ht="20.25" customHeight="1" x14ac:dyDescent="0.45">
      <c r="A1281" s="209"/>
      <c r="B1281" s="209"/>
      <c r="C1281" s="209"/>
      <c r="D1281" s="201"/>
      <c r="E1281" s="51"/>
      <c r="G1281" s="51"/>
    </row>
    <row r="1282" spans="1:7" ht="20.25" customHeight="1" x14ac:dyDescent="0.45">
      <c r="A1282" s="209"/>
      <c r="B1282" s="209"/>
      <c r="C1282" s="209"/>
      <c r="D1282" s="201"/>
      <c r="E1282" s="51"/>
      <c r="G1282" s="51"/>
    </row>
    <row r="1283" spans="1:7" ht="20.25" customHeight="1" x14ac:dyDescent="0.45">
      <c r="A1283" s="209"/>
      <c r="B1283" s="209"/>
      <c r="C1283" s="209"/>
      <c r="D1283" s="201"/>
      <c r="E1283" s="51"/>
      <c r="G1283" s="51"/>
    </row>
    <row r="1284" spans="1:7" ht="20.25" customHeight="1" x14ac:dyDescent="0.45">
      <c r="A1284" s="209"/>
      <c r="B1284" s="209"/>
      <c r="C1284" s="209"/>
      <c r="D1284" s="201"/>
      <c r="E1284" s="51"/>
      <c r="G1284" s="51"/>
    </row>
    <row r="1285" spans="1:7" ht="20.25" customHeight="1" x14ac:dyDescent="0.45">
      <c r="A1285" s="209"/>
      <c r="B1285" s="209"/>
      <c r="C1285" s="209"/>
      <c r="D1285" s="201"/>
      <c r="E1285" s="51"/>
      <c r="G1285" s="51"/>
    </row>
    <row r="1286" spans="1:7" ht="20.25" customHeight="1" x14ac:dyDescent="0.45">
      <c r="A1286" s="209"/>
      <c r="B1286" s="209"/>
      <c r="C1286" s="209"/>
      <c r="D1286" s="201"/>
      <c r="E1286" s="51"/>
      <c r="G1286" s="51"/>
    </row>
    <row r="1287" spans="1:7" ht="20.25" customHeight="1" x14ac:dyDescent="0.45">
      <c r="A1287" s="209"/>
      <c r="B1287" s="209"/>
      <c r="C1287" s="209"/>
      <c r="D1287" s="201"/>
      <c r="E1287" s="51"/>
      <c r="G1287" s="51"/>
    </row>
    <row r="1288" spans="1:7" ht="20.25" customHeight="1" x14ac:dyDescent="0.45">
      <c r="A1288" s="209"/>
      <c r="B1288" s="209"/>
      <c r="C1288" s="209"/>
      <c r="D1288" s="201"/>
      <c r="E1288" s="51"/>
      <c r="G1288" s="51"/>
    </row>
    <row r="1289" spans="1:7" ht="20.25" customHeight="1" x14ac:dyDescent="0.45">
      <c r="A1289" s="209"/>
      <c r="B1289" s="209"/>
      <c r="C1289" s="209"/>
      <c r="D1289" s="201"/>
      <c r="E1289" s="51"/>
      <c r="G1289" s="51"/>
    </row>
    <row r="1290" spans="1:7" ht="20.25" customHeight="1" x14ac:dyDescent="0.45">
      <c r="A1290" s="209"/>
      <c r="B1290" s="209"/>
      <c r="C1290" s="209"/>
      <c r="D1290" s="201"/>
      <c r="E1290" s="51"/>
      <c r="G1290" s="51"/>
    </row>
    <row r="1291" spans="1:7" ht="20.25" customHeight="1" x14ac:dyDescent="0.45">
      <c r="A1291" s="209"/>
      <c r="B1291" s="209"/>
      <c r="C1291" s="209"/>
      <c r="D1291" s="201"/>
      <c r="E1291" s="51"/>
      <c r="G1291" s="51"/>
    </row>
    <row r="1292" spans="1:7" ht="20.25" customHeight="1" x14ac:dyDescent="0.45">
      <c r="A1292" s="209"/>
      <c r="B1292" s="209"/>
      <c r="C1292" s="209"/>
      <c r="D1292" s="201"/>
      <c r="E1292" s="51"/>
      <c r="G1292" s="51"/>
    </row>
    <row r="1293" spans="1:7" ht="20.25" customHeight="1" x14ac:dyDescent="0.45">
      <c r="A1293" s="209"/>
      <c r="B1293" s="209"/>
      <c r="C1293" s="209"/>
      <c r="D1293" s="201"/>
      <c r="E1293" s="51"/>
      <c r="G1293" s="51"/>
    </row>
    <row r="1294" spans="1:7" ht="20.25" customHeight="1" x14ac:dyDescent="0.45">
      <c r="A1294" s="209"/>
      <c r="B1294" s="209"/>
      <c r="C1294" s="209"/>
      <c r="D1294" s="201"/>
      <c r="E1294" s="51"/>
      <c r="G1294" s="51"/>
    </row>
    <row r="1295" spans="1:7" ht="20.25" customHeight="1" x14ac:dyDescent="0.45">
      <c r="A1295" s="209"/>
      <c r="B1295" s="209"/>
      <c r="C1295" s="209"/>
      <c r="D1295" s="201"/>
      <c r="E1295" s="51"/>
      <c r="G1295" s="51"/>
    </row>
    <row r="1296" spans="1:7" ht="20.25" customHeight="1" x14ac:dyDescent="0.45">
      <c r="A1296" s="209"/>
      <c r="B1296" s="209"/>
      <c r="C1296" s="209"/>
      <c r="D1296" s="201"/>
      <c r="E1296" s="51"/>
      <c r="G1296" s="51"/>
    </row>
    <row r="1297" spans="1:7" ht="20.25" customHeight="1" x14ac:dyDescent="0.45">
      <c r="A1297" s="209"/>
      <c r="B1297" s="209"/>
      <c r="C1297" s="209"/>
      <c r="D1297" s="201"/>
      <c r="E1297" s="51"/>
      <c r="G1297" s="51"/>
    </row>
    <row r="1298" spans="1:7" ht="20.25" customHeight="1" x14ac:dyDescent="0.45">
      <c r="A1298" s="209"/>
      <c r="B1298" s="209"/>
      <c r="C1298" s="209"/>
      <c r="D1298" s="201"/>
      <c r="E1298" s="51"/>
      <c r="G1298" s="51"/>
    </row>
    <row r="1299" spans="1:7" ht="20.25" customHeight="1" x14ac:dyDescent="0.45">
      <c r="A1299" s="209"/>
      <c r="B1299" s="209"/>
      <c r="C1299" s="209"/>
      <c r="D1299" s="201"/>
      <c r="E1299" s="51"/>
      <c r="G1299" s="51"/>
    </row>
    <row r="1300" spans="1:7" ht="20.25" customHeight="1" x14ac:dyDescent="0.45">
      <c r="A1300" s="209"/>
      <c r="B1300" s="209"/>
      <c r="C1300" s="209"/>
      <c r="D1300" s="201"/>
      <c r="E1300" s="51"/>
      <c r="G1300" s="51"/>
    </row>
    <row r="1301" spans="1:7" ht="20.25" customHeight="1" x14ac:dyDescent="0.45">
      <c r="A1301" s="209"/>
      <c r="B1301" s="209"/>
      <c r="C1301" s="209"/>
      <c r="D1301" s="201"/>
      <c r="E1301" s="51"/>
      <c r="G1301" s="51"/>
    </row>
    <row r="1302" spans="1:7" ht="20.25" customHeight="1" x14ac:dyDescent="0.45">
      <c r="A1302" s="209"/>
      <c r="B1302" s="209"/>
      <c r="C1302" s="209"/>
      <c r="D1302" s="201"/>
      <c r="E1302" s="51"/>
      <c r="G1302" s="51"/>
    </row>
    <row r="1303" spans="1:7" ht="20.25" customHeight="1" x14ac:dyDescent="0.45">
      <c r="A1303" s="209"/>
      <c r="B1303" s="209"/>
      <c r="C1303" s="209"/>
      <c r="D1303" s="201"/>
      <c r="E1303" s="51"/>
      <c r="G1303" s="51"/>
    </row>
    <row r="1304" spans="1:7" ht="20.25" customHeight="1" x14ac:dyDescent="0.45">
      <c r="A1304" s="209"/>
      <c r="B1304" s="209"/>
      <c r="C1304" s="209"/>
      <c r="D1304" s="201"/>
      <c r="E1304" s="51"/>
      <c r="G1304" s="51"/>
    </row>
    <row r="1305" spans="1:7" ht="20.25" customHeight="1" x14ac:dyDescent="0.45">
      <c r="A1305" s="209"/>
      <c r="B1305" s="209"/>
      <c r="C1305" s="209"/>
      <c r="D1305" s="201"/>
      <c r="E1305" s="51"/>
      <c r="G1305" s="51"/>
    </row>
    <row r="1306" spans="1:7" ht="20.25" customHeight="1" x14ac:dyDescent="0.45">
      <c r="A1306" s="209"/>
      <c r="B1306" s="209"/>
      <c r="C1306" s="209"/>
      <c r="D1306" s="201"/>
      <c r="E1306" s="51"/>
      <c r="G1306" s="51"/>
    </row>
    <row r="1307" spans="1:7" ht="20.25" customHeight="1" x14ac:dyDescent="0.45">
      <c r="A1307" s="209"/>
      <c r="B1307" s="209"/>
      <c r="C1307" s="209"/>
      <c r="D1307" s="201"/>
      <c r="E1307" s="51"/>
      <c r="G1307" s="51"/>
    </row>
    <row r="1308" spans="1:7" ht="20.25" customHeight="1" x14ac:dyDescent="0.45">
      <c r="A1308" s="209"/>
      <c r="B1308" s="209"/>
      <c r="C1308" s="209"/>
      <c r="D1308" s="201"/>
      <c r="E1308" s="51"/>
      <c r="G1308" s="51"/>
    </row>
    <row r="1309" spans="1:7" ht="20.25" customHeight="1" x14ac:dyDescent="0.45">
      <c r="A1309" s="209"/>
      <c r="B1309" s="209"/>
      <c r="C1309" s="209"/>
      <c r="D1309" s="201"/>
      <c r="E1309" s="51"/>
      <c r="G1309" s="51"/>
    </row>
    <row r="1310" spans="1:7" ht="20.25" customHeight="1" x14ac:dyDescent="0.45">
      <c r="A1310" s="209"/>
      <c r="B1310" s="209"/>
      <c r="C1310" s="209"/>
      <c r="D1310" s="201"/>
      <c r="E1310" s="51"/>
      <c r="G1310" s="51"/>
    </row>
    <row r="1311" spans="1:7" ht="20.25" customHeight="1" x14ac:dyDescent="0.45">
      <c r="A1311" s="209"/>
      <c r="B1311" s="209"/>
      <c r="C1311" s="209"/>
      <c r="D1311" s="201"/>
      <c r="E1311" s="51"/>
      <c r="G1311" s="51"/>
    </row>
    <row r="1312" spans="1:7" ht="20.25" customHeight="1" x14ac:dyDescent="0.45">
      <c r="A1312" s="209"/>
      <c r="B1312" s="209"/>
      <c r="C1312" s="209"/>
      <c r="D1312" s="201"/>
      <c r="E1312" s="51"/>
      <c r="G1312" s="51"/>
    </row>
    <row r="1313" spans="1:7" ht="20.25" customHeight="1" x14ac:dyDescent="0.45">
      <c r="A1313" s="209"/>
      <c r="B1313" s="209"/>
      <c r="C1313" s="209"/>
      <c r="D1313" s="201"/>
      <c r="E1313" s="51"/>
      <c r="G1313" s="51"/>
    </row>
    <row r="1314" spans="1:7" ht="20.25" customHeight="1" x14ac:dyDescent="0.45">
      <c r="A1314" s="209"/>
      <c r="B1314" s="209"/>
      <c r="C1314" s="209"/>
      <c r="D1314" s="201"/>
      <c r="E1314" s="51"/>
      <c r="G1314" s="51"/>
    </row>
    <row r="1315" spans="1:7" ht="20.25" customHeight="1" x14ac:dyDescent="0.45">
      <c r="A1315" s="209"/>
      <c r="B1315" s="209"/>
      <c r="C1315" s="209"/>
      <c r="D1315" s="201"/>
      <c r="E1315" s="51"/>
      <c r="G1315" s="51"/>
    </row>
    <row r="1316" spans="1:7" ht="20.25" customHeight="1" x14ac:dyDescent="0.45">
      <c r="A1316" s="209"/>
      <c r="B1316" s="209"/>
      <c r="C1316" s="209"/>
      <c r="D1316" s="201"/>
      <c r="E1316" s="51"/>
      <c r="G1316" s="51"/>
    </row>
    <row r="1317" spans="1:7" ht="20.25" customHeight="1" x14ac:dyDescent="0.45">
      <c r="A1317" s="209"/>
      <c r="B1317" s="209"/>
      <c r="C1317" s="209"/>
      <c r="D1317" s="201"/>
      <c r="E1317" s="51"/>
      <c r="G1317" s="51"/>
    </row>
    <row r="1318" spans="1:7" ht="20.25" customHeight="1" x14ac:dyDescent="0.45">
      <c r="A1318" s="209"/>
      <c r="B1318" s="209"/>
      <c r="C1318" s="209"/>
      <c r="D1318" s="201"/>
      <c r="E1318" s="51"/>
      <c r="G1318" s="51"/>
    </row>
    <row r="1319" spans="1:7" ht="20.25" customHeight="1" x14ac:dyDescent="0.45">
      <c r="A1319" s="209"/>
      <c r="B1319" s="209"/>
      <c r="C1319" s="209"/>
      <c r="D1319" s="201"/>
      <c r="E1319" s="51"/>
      <c r="G1319" s="51"/>
    </row>
    <row r="1320" spans="1:7" ht="20.25" customHeight="1" x14ac:dyDescent="0.45">
      <c r="A1320" s="209"/>
      <c r="B1320" s="209"/>
      <c r="C1320" s="209"/>
      <c r="D1320" s="201"/>
      <c r="E1320" s="51"/>
      <c r="G1320" s="51"/>
    </row>
    <row r="1321" spans="1:7" ht="20.25" customHeight="1" x14ac:dyDescent="0.45">
      <c r="A1321" s="209"/>
      <c r="B1321" s="209"/>
      <c r="C1321" s="209"/>
      <c r="D1321" s="201"/>
      <c r="E1321" s="51"/>
      <c r="G1321" s="51"/>
    </row>
    <row r="1322" spans="1:7" ht="20.25" customHeight="1" x14ac:dyDescent="0.45">
      <c r="A1322" s="209"/>
      <c r="B1322" s="209"/>
      <c r="C1322" s="209"/>
      <c r="D1322" s="201"/>
      <c r="E1322" s="51"/>
      <c r="G1322" s="51"/>
    </row>
    <row r="1323" spans="1:7" ht="20.25" customHeight="1" x14ac:dyDescent="0.45">
      <c r="A1323" s="209"/>
      <c r="B1323" s="209"/>
      <c r="C1323" s="209"/>
      <c r="D1323" s="201"/>
      <c r="E1323" s="51"/>
      <c r="G1323" s="51"/>
    </row>
    <row r="1324" spans="1:7" ht="20.25" customHeight="1" x14ac:dyDescent="0.45">
      <c r="A1324" s="209"/>
      <c r="B1324" s="209"/>
      <c r="C1324" s="209"/>
      <c r="D1324" s="201"/>
      <c r="E1324" s="51"/>
      <c r="G1324" s="51"/>
    </row>
    <row r="1325" spans="1:7" ht="20.25" customHeight="1" x14ac:dyDescent="0.45">
      <c r="A1325" s="209"/>
      <c r="B1325" s="209"/>
      <c r="C1325" s="209"/>
      <c r="D1325" s="201"/>
      <c r="E1325" s="51"/>
      <c r="G1325" s="51"/>
    </row>
    <row r="1326" spans="1:7" ht="20.25" customHeight="1" x14ac:dyDescent="0.45">
      <c r="A1326" s="209"/>
      <c r="B1326" s="209"/>
      <c r="C1326" s="209"/>
      <c r="D1326" s="201"/>
      <c r="E1326" s="51"/>
      <c r="G1326" s="51"/>
    </row>
    <row r="1327" spans="1:7" ht="20.25" customHeight="1" x14ac:dyDescent="0.45">
      <c r="A1327" s="209"/>
      <c r="B1327" s="209"/>
      <c r="C1327" s="209"/>
      <c r="D1327" s="201"/>
      <c r="E1327" s="51"/>
      <c r="G1327" s="51"/>
    </row>
    <row r="1328" spans="1:7" ht="20.25" customHeight="1" x14ac:dyDescent="0.45">
      <c r="A1328" s="209"/>
      <c r="B1328" s="209"/>
      <c r="C1328" s="209"/>
      <c r="D1328" s="201"/>
      <c r="E1328" s="51"/>
      <c r="G1328" s="51"/>
    </row>
    <row r="1329" spans="1:7" ht="20.25" customHeight="1" x14ac:dyDescent="0.45">
      <c r="A1329" s="209"/>
      <c r="B1329" s="209"/>
      <c r="C1329" s="209"/>
      <c r="D1329" s="201"/>
      <c r="E1329" s="51"/>
      <c r="G1329" s="51"/>
    </row>
    <row r="1330" spans="1:7" ht="20.25" customHeight="1" x14ac:dyDescent="0.45">
      <c r="A1330" s="209"/>
      <c r="B1330" s="209"/>
      <c r="C1330" s="209"/>
      <c r="D1330" s="201"/>
      <c r="E1330" s="51"/>
      <c r="G1330" s="51"/>
    </row>
    <row r="1331" spans="1:7" ht="20.25" customHeight="1" x14ac:dyDescent="0.45">
      <c r="A1331" s="209"/>
      <c r="B1331" s="209"/>
      <c r="C1331" s="209"/>
      <c r="D1331" s="201"/>
      <c r="E1331" s="51"/>
      <c r="G1331" s="51"/>
    </row>
    <row r="1332" spans="1:7" ht="20.25" customHeight="1" x14ac:dyDescent="0.45">
      <c r="A1332" s="209"/>
      <c r="B1332" s="209"/>
      <c r="C1332" s="209"/>
      <c r="D1332" s="201"/>
      <c r="E1332" s="51"/>
      <c r="G1332" s="51"/>
    </row>
    <row r="1333" spans="1:7" ht="20.25" customHeight="1" x14ac:dyDescent="0.45">
      <c r="A1333" s="209"/>
      <c r="B1333" s="209"/>
      <c r="C1333" s="209"/>
      <c r="D1333" s="201"/>
      <c r="E1333" s="51"/>
      <c r="G1333" s="51"/>
    </row>
    <row r="1334" spans="1:7" ht="20.25" customHeight="1" x14ac:dyDescent="0.45">
      <c r="A1334" s="209"/>
      <c r="B1334" s="209"/>
      <c r="C1334" s="209"/>
      <c r="D1334" s="201"/>
      <c r="E1334" s="51"/>
      <c r="G1334" s="51"/>
    </row>
    <row r="1335" spans="1:7" ht="20.25" customHeight="1" x14ac:dyDescent="0.45">
      <c r="A1335" s="209"/>
      <c r="B1335" s="209"/>
      <c r="C1335" s="209"/>
      <c r="D1335" s="201"/>
      <c r="E1335" s="51"/>
      <c r="G1335" s="51"/>
    </row>
    <row r="1336" spans="1:7" ht="20.25" customHeight="1" x14ac:dyDescent="0.45">
      <c r="A1336" s="209"/>
      <c r="B1336" s="209"/>
      <c r="C1336" s="209"/>
      <c r="D1336" s="201"/>
      <c r="E1336" s="51"/>
      <c r="G1336" s="51"/>
    </row>
    <row r="1337" spans="1:7" ht="20.25" customHeight="1" x14ac:dyDescent="0.45">
      <c r="A1337" s="209"/>
      <c r="B1337" s="209"/>
      <c r="C1337" s="209"/>
      <c r="D1337" s="201"/>
      <c r="E1337" s="51"/>
      <c r="G1337" s="51"/>
    </row>
    <row r="1338" spans="1:7" ht="20.25" customHeight="1" x14ac:dyDescent="0.45">
      <c r="A1338" s="209"/>
      <c r="B1338" s="209"/>
      <c r="C1338" s="209"/>
      <c r="D1338" s="201"/>
      <c r="E1338" s="51"/>
      <c r="G1338" s="51"/>
    </row>
    <row r="1339" spans="1:7" ht="20.25" customHeight="1" x14ac:dyDescent="0.45">
      <c r="A1339" s="209"/>
      <c r="B1339" s="209"/>
      <c r="C1339" s="209"/>
      <c r="D1339" s="201"/>
      <c r="E1339" s="51"/>
      <c r="G1339" s="51"/>
    </row>
    <row r="1340" spans="1:7" ht="20.25" customHeight="1" x14ac:dyDescent="0.45">
      <c r="A1340" s="209"/>
      <c r="B1340" s="209"/>
      <c r="C1340" s="209"/>
      <c r="D1340" s="201"/>
      <c r="E1340" s="51"/>
      <c r="G1340" s="51"/>
    </row>
    <row r="1341" spans="1:7" ht="20.25" customHeight="1" x14ac:dyDescent="0.45">
      <c r="A1341" s="209"/>
      <c r="B1341" s="209"/>
      <c r="C1341" s="209"/>
      <c r="D1341" s="201"/>
      <c r="E1341" s="51"/>
      <c r="G1341" s="51"/>
    </row>
    <row r="1342" spans="1:7" ht="20.25" customHeight="1" x14ac:dyDescent="0.45">
      <c r="A1342" s="209"/>
      <c r="B1342" s="209"/>
      <c r="C1342" s="209"/>
      <c r="D1342" s="201"/>
      <c r="E1342" s="51"/>
      <c r="G1342" s="51"/>
    </row>
    <row r="1343" spans="1:7" ht="20.25" customHeight="1" x14ac:dyDescent="0.45">
      <c r="A1343" s="209"/>
      <c r="B1343" s="209"/>
      <c r="C1343" s="209"/>
      <c r="D1343" s="201"/>
      <c r="E1343" s="51"/>
      <c r="G1343" s="51"/>
    </row>
    <row r="1344" spans="1:7" ht="20.25" customHeight="1" x14ac:dyDescent="0.45">
      <c r="A1344" s="209"/>
      <c r="B1344" s="209"/>
      <c r="C1344" s="209"/>
      <c r="D1344" s="201"/>
      <c r="E1344" s="51"/>
      <c r="G1344" s="51"/>
    </row>
    <row r="1345" spans="1:7" ht="20.25" customHeight="1" x14ac:dyDescent="0.45">
      <c r="A1345" s="209"/>
      <c r="B1345" s="209"/>
      <c r="C1345" s="209"/>
      <c r="D1345" s="201"/>
      <c r="E1345" s="51"/>
      <c r="G1345" s="51"/>
    </row>
    <row r="1346" spans="1:7" ht="20.25" customHeight="1" x14ac:dyDescent="0.45">
      <c r="A1346" s="209"/>
      <c r="B1346" s="209"/>
      <c r="C1346" s="209"/>
      <c r="D1346" s="201"/>
      <c r="E1346" s="51"/>
      <c r="G1346" s="51"/>
    </row>
    <row r="1347" spans="1:7" ht="20.25" customHeight="1" x14ac:dyDescent="0.45">
      <c r="A1347" s="209"/>
      <c r="B1347" s="209"/>
      <c r="C1347" s="209"/>
      <c r="D1347" s="201"/>
      <c r="E1347" s="51"/>
      <c r="G1347" s="51"/>
    </row>
    <row r="1348" spans="1:7" ht="20.25" customHeight="1" x14ac:dyDescent="0.45">
      <c r="A1348" s="209"/>
      <c r="B1348" s="209"/>
      <c r="C1348" s="209"/>
      <c r="D1348" s="201"/>
      <c r="E1348" s="51"/>
      <c r="G1348" s="51"/>
    </row>
    <row r="1349" spans="1:7" ht="20.25" customHeight="1" x14ac:dyDescent="0.45">
      <c r="A1349" s="209"/>
      <c r="B1349" s="209"/>
      <c r="C1349" s="209"/>
      <c r="D1349" s="201"/>
      <c r="E1349" s="51"/>
      <c r="G1349" s="51"/>
    </row>
    <row r="1350" spans="1:7" ht="20.25" customHeight="1" x14ac:dyDescent="0.45">
      <c r="A1350" s="209"/>
      <c r="B1350" s="209"/>
      <c r="C1350" s="209"/>
      <c r="D1350" s="201"/>
      <c r="E1350" s="51"/>
      <c r="G1350" s="51"/>
    </row>
    <row r="1351" spans="1:7" ht="20.25" customHeight="1" x14ac:dyDescent="0.45">
      <c r="A1351" s="209"/>
      <c r="B1351" s="209"/>
      <c r="C1351" s="209"/>
      <c r="D1351" s="201"/>
      <c r="E1351" s="51"/>
      <c r="G1351" s="51"/>
    </row>
    <row r="1352" spans="1:7" ht="20.25" customHeight="1" x14ac:dyDescent="0.45">
      <c r="A1352" s="209"/>
      <c r="B1352" s="209"/>
      <c r="C1352" s="209"/>
      <c r="D1352" s="201"/>
      <c r="E1352" s="51"/>
      <c r="G1352" s="51"/>
    </row>
    <row r="1353" spans="1:7" ht="20.25" customHeight="1" x14ac:dyDescent="0.45">
      <c r="A1353" s="209"/>
      <c r="B1353" s="209"/>
      <c r="C1353" s="209"/>
      <c r="D1353" s="201"/>
      <c r="E1353" s="51"/>
      <c r="G1353" s="51"/>
    </row>
    <row r="1354" spans="1:7" ht="20.25" customHeight="1" x14ac:dyDescent="0.45">
      <c r="A1354" s="209"/>
      <c r="B1354" s="209"/>
      <c r="C1354" s="209"/>
      <c r="D1354" s="201"/>
      <c r="E1354" s="51"/>
      <c r="G1354" s="51"/>
    </row>
    <row r="1355" spans="1:7" ht="20.25" customHeight="1" x14ac:dyDescent="0.45">
      <c r="A1355" s="209"/>
      <c r="B1355" s="209"/>
      <c r="C1355" s="209"/>
      <c r="D1355" s="201"/>
      <c r="E1355" s="51"/>
      <c r="G1355" s="51"/>
    </row>
    <row r="1356" spans="1:7" ht="20.25" customHeight="1" x14ac:dyDescent="0.45">
      <c r="A1356" s="209"/>
      <c r="B1356" s="209"/>
      <c r="C1356" s="209"/>
      <c r="D1356" s="201"/>
      <c r="E1356" s="51"/>
      <c r="G1356" s="51"/>
    </row>
    <row r="1357" spans="1:7" ht="20.25" customHeight="1" x14ac:dyDescent="0.45">
      <c r="A1357" s="209"/>
      <c r="B1357" s="209"/>
      <c r="C1357" s="209"/>
      <c r="D1357" s="201"/>
      <c r="E1357" s="51"/>
      <c r="G1357" s="51"/>
    </row>
    <row r="1358" spans="1:7" ht="20.25" customHeight="1" x14ac:dyDescent="0.45">
      <c r="A1358" s="209"/>
      <c r="B1358" s="209"/>
      <c r="C1358" s="209"/>
      <c r="D1358" s="201"/>
      <c r="E1358" s="51"/>
      <c r="G1358" s="51"/>
    </row>
    <row r="1359" spans="1:7" ht="20.25" customHeight="1" x14ac:dyDescent="0.45">
      <c r="A1359" s="209"/>
      <c r="B1359" s="209"/>
      <c r="C1359" s="209"/>
      <c r="D1359" s="201"/>
      <c r="E1359" s="51"/>
      <c r="G1359" s="51"/>
    </row>
    <row r="1360" spans="1:7" ht="20.25" customHeight="1" x14ac:dyDescent="0.45">
      <c r="A1360" s="209"/>
      <c r="B1360" s="209"/>
      <c r="C1360" s="209"/>
      <c r="D1360" s="201"/>
      <c r="E1360" s="51"/>
      <c r="G1360" s="51"/>
    </row>
    <row r="1361" spans="1:7" ht="20.25" customHeight="1" x14ac:dyDescent="0.45">
      <c r="A1361" s="209"/>
      <c r="B1361" s="209"/>
      <c r="C1361" s="209"/>
      <c r="D1361" s="201"/>
      <c r="E1361" s="51"/>
      <c r="G1361" s="51"/>
    </row>
    <row r="1362" spans="1:7" ht="20.25" customHeight="1" x14ac:dyDescent="0.45">
      <c r="A1362" s="209"/>
      <c r="B1362" s="209"/>
      <c r="C1362" s="209"/>
      <c r="D1362" s="201"/>
      <c r="E1362" s="51"/>
      <c r="G1362" s="51"/>
    </row>
    <row r="1363" spans="1:7" ht="20.25" customHeight="1" x14ac:dyDescent="0.45">
      <c r="A1363" s="209"/>
      <c r="B1363" s="209"/>
      <c r="C1363" s="209"/>
      <c r="D1363" s="201"/>
      <c r="E1363" s="51"/>
      <c r="G1363" s="51"/>
    </row>
    <row r="1364" spans="1:7" ht="20.25" customHeight="1" x14ac:dyDescent="0.45">
      <c r="A1364" s="209"/>
      <c r="B1364" s="209"/>
      <c r="C1364" s="209"/>
      <c r="D1364" s="201"/>
      <c r="E1364" s="51"/>
      <c r="G1364" s="51"/>
    </row>
    <row r="1365" spans="1:7" ht="20.25" customHeight="1" x14ac:dyDescent="0.45">
      <c r="A1365" s="209"/>
      <c r="B1365" s="209"/>
      <c r="C1365" s="209"/>
      <c r="D1365" s="201"/>
      <c r="E1365" s="51"/>
      <c r="G1365" s="51"/>
    </row>
    <row r="1366" spans="1:7" ht="20.25" customHeight="1" x14ac:dyDescent="0.45">
      <c r="A1366" s="209"/>
      <c r="B1366" s="209"/>
      <c r="C1366" s="209"/>
      <c r="D1366" s="201"/>
      <c r="E1366" s="51"/>
      <c r="G1366" s="51"/>
    </row>
    <row r="1367" spans="1:7" ht="20.25" customHeight="1" x14ac:dyDescent="0.45">
      <c r="A1367" s="209"/>
      <c r="B1367" s="209"/>
      <c r="C1367" s="209"/>
      <c r="D1367" s="201"/>
      <c r="E1367" s="51"/>
      <c r="G1367" s="51"/>
    </row>
    <row r="1368" spans="1:7" ht="20.25" customHeight="1" x14ac:dyDescent="0.45">
      <c r="A1368" s="209"/>
      <c r="B1368" s="209"/>
      <c r="C1368" s="209"/>
      <c r="D1368" s="201"/>
      <c r="E1368" s="51"/>
      <c r="G1368" s="51"/>
    </row>
    <row r="1369" spans="1:7" ht="20.25" customHeight="1" x14ac:dyDescent="0.45">
      <c r="A1369" s="209"/>
      <c r="B1369" s="209"/>
      <c r="C1369" s="209"/>
      <c r="D1369" s="201"/>
      <c r="E1369" s="51"/>
      <c r="G1369" s="51"/>
    </row>
    <row r="1370" spans="1:7" ht="20.25" customHeight="1" x14ac:dyDescent="0.45">
      <c r="A1370" s="209"/>
      <c r="B1370" s="209"/>
      <c r="C1370" s="209"/>
      <c r="D1370" s="201"/>
      <c r="E1370" s="51"/>
      <c r="G1370" s="51"/>
    </row>
    <row r="1371" spans="1:7" ht="20.25" customHeight="1" x14ac:dyDescent="0.45">
      <c r="A1371" s="209"/>
      <c r="B1371" s="209"/>
      <c r="C1371" s="209"/>
      <c r="D1371" s="201"/>
      <c r="E1371" s="51"/>
      <c r="G1371" s="51"/>
    </row>
    <row r="1372" spans="1:7" ht="20.25" customHeight="1" x14ac:dyDescent="0.45">
      <c r="A1372" s="209"/>
      <c r="B1372" s="209"/>
      <c r="C1372" s="209"/>
      <c r="D1372" s="201"/>
      <c r="E1372" s="51"/>
      <c r="G1372" s="51"/>
    </row>
    <row r="1373" spans="1:7" ht="20.25" customHeight="1" x14ac:dyDescent="0.45">
      <c r="A1373" s="209"/>
      <c r="B1373" s="209"/>
      <c r="C1373" s="209"/>
      <c r="D1373" s="201"/>
      <c r="E1373" s="51"/>
      <c r="G1373" s="51"/>
    </row>
    <row r="1374" spans="1:7" ht="20.25" customHeight="1" x14ac:dyDescent="0.45">
      <c r="A1374" s="209"/>
      <c r="B1374" s="209"/>
      <c r="C1374" s="209"/>
      <c r="D1374" s="201"/>
      <c r="E1374" s="51"/>
      <c r="G1374" s="51"/>
    </row>
    <row r="1375" spans="1:7" ht="20.25" customHeight="1" x14ac:dyDescent="0.45">
      <c r="A1375" s="209"/>
      <c r="B1375" s="209"/>
      <c r="C1375" s="209"/>
      <c r="D1375" s="201"/>
      <c r="E1375" s="51"/>
      <c r="G1375" s="51"/>
    </row>
    <row r="1376" spans="1:7" ht="20.25" customHeight="1" x14ac:dyDescent="0.45">
      <c r="A1376" s="209"/>
      <c r="B1376" s="209"/>
      <c r="C1376" s="209"/>
      <c r="D1376" s="201"/>
      <c r="E1376" s="51"/>
      <c r="G1376" s="51"/>
    </row>
    <row r="1377" spans="1:7" ht="20.25" customHeight="1" x14ac:dyDescent="0.45">
      <c r="A1377" s="209"/>
      <c r="B1377" s="209"/>
      <c r="C1377" s="209"/>
      <c r="D1377" s="201"/>
      <c r="E1377" s="51"/>
      <c r="G1377" s="51"/>
    </row>
    <row r="1378" spans="1:7" ht="20.25" customHeight="1" x14ac:dyDescent="0.45">
      <c r="A1378" s="209"/>
      <c r="B1378" s="209"/>
      <c r="C1378" s="209"/>
      <c r="D1378" s="201"/>
      <c r="E1378" s="51"/>
      <c r="G1378" s="51"/>
    </row>
    <row r="1379" spans="1:7" ht="20.25" customHeight="1" x14ac:dyDescent="0.45">
      <c r="A1379" s="209"/>
      <c r="B1379" s="209"/>
      <c r="C1379" s="209"/>
      <c r="D1379" s="201"/>
      <c r="E1379" s="51"/>
      <c r="G1379" s="51"/>
    </row>
    <row r="1380" spans="1:7" ht="20.25" customHeight="1" x14ac:dyDescent="0.45">
      <c r="A1380" s="209"/>
      <c r="B1380" s="209"/>
      <c r="C1380" s="209"/>
      <c r="D1380" s="201"/>
      <c r="E1380" s="51"/>
      <c r="G1380" s="51"/>
    </row>
    <row r="1381" spans="1:7" ht="20.25" customHeight="1" x14ac:dyDescent="0.45">
      <c r="A1381" s="209"/>
      <c r="B1381" s="209"/>
      <c r="C1381" s="209"/>
      <c r="D1381" s="201"/>
      <c r="E1381" s="51"/>
      <c r="G1381" s="51"/>
    </row>
    <row r="1382" spans="1:7" ht="20.25" customHeight="1" x14ac:dyDescent="0.45">
      <c r="A1382" s="209"/>
      <c r="B1382" s="209"/>
      <c r="C1382" s="209"/>
      <c r="D1382" s="201"/>
      <c r="E1382" s="51"/>
      <c r="G1382" s="51"/>
    </row>
    <row r="1383" spans="1:7" ht="20.25" customHeight="1" x14ac:dyDescent="0.45">
      <c r="A1383" s="209"/>
      <c r="B1383" s="209"/>
      <c r="C1383" s="209"/>
      <c r="D1383" s="201"/>
      <c r="E1383" s="51"/>
      <c r="G1383" s="51"/>
    </row>
    <row r="1384" spans="1:7" ht="20.25" customHeight="1" x14ac:dyDescent="0.45">
      <c r="A1384" s="209"/>
      <c r="B1384" s="209"/>
      <c r="C1384" s="209"/>
      <c r="D1384" s="201"/>
      <c r="E1384" s="51"/>
      <c r="G1384" s="51"/>
    </row>
    <row r="1385" spans="1:7" ht="20.25" customHeight="1" x14ac:dyDescent="0.45">
      <c r="A1385" s="209"/>
      <c r="B1385" s="209"/>
      <c r="C1385" s="209"/>
      <c r="D1385" s="201"/>
      <c r="E1385" s="51"/>
      <c r="G1385" s="51"/>
    </row>
    <row r="1386" spans="1:7" ht="20.25" customHeight="1" x14ac:dyDescent="0.45">
      <c r="A1386" s="209"/>
      <c r="B1386" s="209"/>
      <c r="C1386" s="209"/>
      <c r="D1386" s="201"/>
      <c r="E1386" s="51"/>
      <c r="G1386" s="51"/>
    </row>
    <row r="1387" spans="1:7" ht="20.25" customHeight="1" x14ac:dyDescent="0.45">
      <c r="A1387" s="209"/>
      <c r="B1387" s="209"/>
      <c r="C1387" s="209"/>
      <c r="D1387" s="201"/>
      <c r="E1387" s="51"/>
      <c r="G1387" s="51"/>
    </row>
    <row r="1388" spans="1:7" ht="20.25" customHeight="1" x14ac:dyDescent="0.45">
      <c r="A1388" s="209"/>
      <c r="B1388" s="209"/>
      <c r="C1388" s="209"/>
      <c r="D1388" s="201"/>
      <c r="E1388" s="51"/>
      <c r="G1388" s="51"/>
    </row>
    <row r="1389" spans="1:7" ht="20.25" customHeight="1" x14ac:dyDescent="0.45">
      <c r="A1389" s="209"/>
      <c r="B1389" s="209"/>
      <c r="C1389" s="209"/>
      <c r="D1389" s="201"/>
      <c r="E1389" s="51"/>
      <c r="G1389" s="51"/>
    </row>
    <row r="1390" spans="1:7" ht="20.25" customHeight="1" x14ac:dyDescent="0.45">
      <c r="A1390" s="209"/>
      <c r="B1390" s="209"/>
      <c r="C1390" s="209"/>
      <c r="D1390" s="201"/>
      <c r="E1390" s="51"/>
      <c r="G1390" s="51"/>
    </row>
    <row r="1391" spans="1:7" ht="20.25" customHeight="1" x14ac:dyDescent="0.45">
      <c r="A1391" s="209"/>
      <c r="B1391" s="209"/>
      <c r="C1391" s="209"/>
      <c r="D1391" s="201"/>
      <c r="E1391" s="51"/>
      <c r="G1391" s="51"/>
    </row>
    <row r="1392" spans="1:7" ht="20.25" customHeight="1" x14ac:dyDescent="0.45">
      <c r="A1392" s="209"/>
      <c r="B1392" s="209"/>
      <c r="C1392" s="209"/>
      <c r="D1392" s="201"/>
      <c r="E1392" s="51"/>
      <c r="G1392" s="51"/>
    </row>
    <row r="1393" spans="1:7" ht="20.25" customHeight="1" x14ac:dyDescent="0.45">
      <c r="A1393" s="209"/>
      <c r="B1393" s="209"/>
      <c r="C1393" s="209"/>
      <c r="D1393" s="201"/>
      <c r="E1393" s="51"/>
      <c r="G1393" s="51"/>
    </row>
    <row r="1394" spans="1:7" ht="20.25" customHeight="1" x14ac:dyDescent="0.45">
      <c r="A1394" s="209"/>
      <c r="B1394" s="209"/>
      <c r="C1394" s="209"/>
      <c r="D1394" s="201"/>
      <c r="E1394" s="51"/>
      <c r="G1394" s="51"/>
    </row>
    <row r="1395" spans="1:7" ht="20.25" customHeight="1" x14ac:dyDescent="0.45">
      <c r="A1395" s="209"/>
      <c r="B1395" s="209"/>
      <c r="C1395" s="209"/>
      <c r="D1395" s="201"/>
      <c r="E1395" s="51"/>
      <c r="G1395" s="51"/>
    </row>
    <row r="1396" spans="1:7" ht="20.25" customHeight="1" x14ac:dyDescent="0.45">
      <c r="A1396" s="209"/>
      <c r="B1396" s="209"/>
      <c r="C1396" s="209"/>
      <c r="D1396" s="201"/>
      <c r="E1396" s="51"/>
      <c r="G1396" s="51"/>
    </row>
    <row r="1397" spans="1:7" ht="20.25" customHeight="1" x14ac:dyDescent="0.45">
      <c r="A1397" s="209"/>
      <c r="B1397" s="209"/>
      <c r="C1397" s="209"/>
      <c r="D1397" s="201"/>
      <c r="E1397" s="51"/>
      <c r="G1397" s="51"/>
    </row>
    <row r="1398" spans="1:7" ht="20.25" customHeight="1" x14ac:dyDescent="0.45">
      <c r="A1398" s="209"/>
      <c r="B1398" s="209"/>
      <c r="C1398" s="209"/>
      <c r="D1398" s="201"/>
      <c r="E1398" s="51"/>
      <c r="G1398" s="51"/>
    </row>
    <row r="1399" spans="1:7" ht="20.25" customHeight="1" x14ac:dyDescent="0.45">
      <c r="A1399" s="209"/>
      <c r="B1399" s="209"/>
      <c r="C1399" s="209"/>
      <c r="D1399" s="201"/>
      <c r="E1399" s="51"/>
      <c r="G1399" s="51"/>
    </row>
    <row r="1400" spans="1:7" ht="20.25" customHeight="1" x14ac:dyDescent="0.45">
      <c r="A1400" s="209"/>
      <c r="B1400" s="209"/>
      <c r="C1400" s="209"/>
      <c r="D1400" s="201"/>
      <c r="E1400" s="51"/>
      <c r="G1400" s="51"/>
    </row>
    <row r="1401" spans="1:7" ht="20.25" customHeight="1" x14ac:dyDescent="0.45">
      <c r="A1401" s="209"/>
      <c r="B1401" s="209"/>
      <c r="C1401" s="209"/>
      <c r="D1401" s="201"/>
      <c r="E1401" s="51"/>
      <c r="G1401" s="51"/>
    </row>
    <row r="1402" spans="1:7" ht="20.25" customHeight="1" x14ac:dyDescent="0.45">
      <c r="A1402" s="209"/>
      <c r="B1402" s="209"/>
      <c r="C1402" s="209"/>
      <c r="D1402" s="201"/>
      <c r="E1402" s="51"/>
      <c r="G1402" s="51"/>
    </row>
    <row r="1403" spans="1:7" ht="20.25" customHeight="1" x14ac:dyDescent="0.45">
      <c r="A1403" s="209"/>
      <c r="B1403" s="209"/>
      <c r="C1403" s="209"/>
      <c r="D1403" s="201"/>
      <c r="E1403" s="51"/>
      <c r="G1403" s="51"/>
    </row>
    <row r="1404" spans="1:7" ht="20.25" customHeight="1" x14ac:dyDescent="0.45">
      <c r="A1404" s="209"/>
      <c r="B1404" s="209"/>
      <c r="C1404" s="209"/>
      <c r="D1404" s="201"/>
      <c r="E1404" s="51"/>
      <c r="G1404" s="51"/>
    </row>
    <row r="1405" spans="1:7" ht="20.25" customHeight="1" x14ac:dyDescent="0.45">
      <c r="A1405" s="209"/>
      <c r="B1405" s="209"/>
      <c r="C1405" s="209"/>
      <c r="D1405" s="201"/>
      <c r="E1405" s="51"/>
      <c r="G1405" s="51"/>
    </row>
    <row r="1406" spans="1:7" ht="20.25" customHeight="1" x14ac:dyDescent="0.45">
      <c r="A1406" s="209"/>
      <c r="B1406" s="209"/>
      <c r="C1406" s="209"/>
      <c r="D1406" s="201"/>
      <c r="E1406" s="51"/>
      <c r="G1406" s="51"/>
    </row>
    <row r="1407" spans="1:7" ht="20.25" customHeight="1" x14ac:dyDescent="0.45">
      <c r="A1407" s="209"/>
      <c r="B1407" s="209"/>
      <c r="C1407" s="209"/>
      <c r="D1407" s="201"/>
      <c r="E1407" s="51"/>
      <c r="G1407" s="51"/>
    </row>
    <row r="1408" spans="1:7" ht="20.25" customHeight="1" x14ac:dyDescent="0.45">
      <c r="A1408" s="209"/>
      <c r="B1408" s="209"/>
      <c r="C1408" s="209"/>
      <c r="D1408" s="201"/>
      <c r="E1408" s="51"/>
      <c r="G1408" s="51"/>
    </row>
    <row r="1409" spans="1:7" ht="20.25" customHeight="1" x14ac:dyDescent="0.45">
      <c r="A1409" s="209"/>
      <c r="B1409" s="209"/>
      <c r="C1409" s="209"/>
      <c r="D1409" s="201"/>
      <c r="E1409" s="51"/>
      <c r="G1409" s="51"/>
    </row>
    <row r="1410" spans="1:7" ht="20.25" customHeight="1" x14ac:dyDescent="0.45">
      <c r="A1410" s="209"/>
      <c r="B1410" s="209"/>
      <c r="C1410" s="209"/>
      <c r="D1410" s="201"/>
      <c r="E1410" s="51"/>
      <c r="G1410" s="51"/>
    </row>
    <row r="1411" spans="1:7" ht="20.25" customHeight="1" x14ac:dyDescent="0.45">
      <c r="A1411" s="209"/>
      <c r="B1411" s="209"/>
      <c r="C1411" s="209"/>
      <c r="D1411" s="201"/>
      <c r="E1411" s="51"/>
      <c r="G1411" s="51"/>
    </row>
    <row r="1412" spans="1:7" ht="20.25" customHeight="1" x14ac:dyDescent="0.45">
      <c r="A1412" s="209"/>
      <c r="B1412" s="209"/>
      <c r="C1412" s="209"/>
      <c r="D1412" s="201"/>
      <c r="E1412" s="51"/>
      <c r="G1412" s="51"/>
    </row>
    <row r="1413" spans="1:7" ht="20.25" customHeight="1" x14ac:dyDescent="0.45">
      <c r="A1413" s="209"/>
      <c r="B1413" s="209"/>
      <c r="C1413" s="209"/>
      <c r="D1413" s="201"/>
      <c r="E1413" s="51"/>
      <c r="G1413" s="51"/>
    </row>
    <row r="1414" spans="1:7" ht="20.25" customHeight="1" x14ac:dyDescent="0.45">
      <c r="A1414" s="209"/>
      <c r="B1414" s="209"/>
      <c r="C1414" s="209"/>
      <c r="D1414" s="201"/>
      <c r="E1414" s="51"/>
      <c r="G1414" s="51"/>
    </row>
    <row r="1415" spans="1:7" ht="20.25" customHeight="1" x14ac:dyDescent="0.45">
      <c r="A1415" s="209"/>
      <c r="B1415" s="209"/>
      <c r="C1415" s="209"/>
      <c r="D1415" s="201"/>
      <c r="E1415" s="51"/>
      <c r="G1415" s="51"/>
    </row>
    <row r="1416" spans="1:7" ht="20.25" customHeight="1" x14ac:dyDescent="0.45">
      <c r="A1416" s="209"/>
      <c r="B1416" s="209"/>
      <c r="C1416" s="209"/>
      <c r="D1416" s="201"/>
      <c r="E1416" s="51"/>
      <c r="G1416" s="51"/>
    </row>
    <row r="1417" spans="1:7" ht="20.25" customHeight="1" x14ac:dyDescent="0.45">
      <c r="A1417" s="209"/>
      <c r="B1417" s="209"/>
      <c r="C1417" s="209"/>
      <c r="D1417" s="201"/>
      <c r="E1417" s="51"/>
      <c r="G1417" s="51"/>
    </row>
    <row r="1418" spans="1:7" ht="20.25" customHeight="1" x14ac:dyDescent="0.45">
      <c r="A1418" s="209"/>
      <c r="B1418" s="209"/>
      <c r="C1418" s="209"/>
      <c r="D1418" s="201"/>
      <c r="E1418" s="51"/>
      <c r="G1418" s="51"/>
    </row>
    <row r="1419" spans="1:7" ht="20.25" customHeight="1" x14ac:dyDescent="0.45">
      <c r="A1419" s="209"/>
      <c r="B1419" s="209"/>
      <c r="C1419" s="209"/>
      <c r="D1419" s="201"/>
      <c r="E1419" s="51"/>
      <c r="G1419" s="51"/>
    </row>
    <row r="1420" spans="1:7" ht="20.25" customHeight="1" x14ac:dyDescent="0.45">
      <c r="A1420" s="209"/>
      <c r="B1420" s="209"/>
      <c r="C1420" s="209"/>
      <c r="D1420" s="201"/>
      <c r="E1420" s="51"/>
      <c r="G1420" s="51"/>
    </row>
    <row r="1421" spans="1:7" ht="20.25" customHeight="1" x14ac:dyDescent="0.45">
      <c r="A1421" s="209"/>
      <c r="B1421" s="209"/>
      <c r="C1421" s="209"/>
      <c r="D1421" s="201"/>
      <c r="E1421" s="51"/>
      <c r="G1421" s="51"/>
    </row>
    <row r="1422" spans="1:7" ht="20.25" customHeight="1" x14ac:dyDescent="0.45">
      <c r="A1422" s="209"/>
      <c r="B1422" s="209"/>
      <c r="C1422" s="209"/>
      <c r="D1422" s="201"/>
      <c r="E1422" s="51"/>
      <c r="G1422" s="51"/>
    </row>
    <row r="1423" spans="1:7" ht="20.25" customHeight="1" x14ac:dyDescent="0.45">
      <c r="A1423" s="209"/>
      <c r="B1423" s="209"/>
      <c r="C1423" s="209"/>
      <c r="D1423" s="201"/>
      <c r="E1423" s="51"/>
      <c r="G1423" s="51"/>
    </row>
    <row r="1424" spans="1:7" ht="20.25" customHeight="1" x14ac:dyDescent="0.45">
      <c r="A1424" s="209"/>
      <c r="B1424" s="209"/>
      <c r="C1424" s="209"/>
      <c r="D1424" s="201"/>
      <c r="E1424" s="51"/>
      <c r="G1424" s="51"/>
    </row>
    <row r="1425" spans="1:7" ht="20.25" customHeight="1" x14ac:dyDescent="0.45">
      <c r="A1425" s="209"/>
      <c r="B1425" s="209"/>
      <c r="C1425" s="209"/>
      <c r="D1425" s="201"/>
      <c r="E1425" s="51"/>
      <c r="G1425" s="51"/>
    </row>
    <row r="1426" spans="1:7" ht="20.25" customHeight="1" x14ac:dyDescent="0.45">
      <c r="A1426" s="209"/>
      <c r="B1426" s="209"/>
      <c r="C1426" s="209"/>
      <c r="D1426" s="201"/>
      <c r="E1426" s="51"/>
      <c r="G1426" s="51"/>
    </row>
    <row r="1427" spans="1:7" ht="20.25" customHeight="1" x14ac:dyDescent="0.45">
      <c r="A1427" s="209"/>
      <c r="B1427" s="209"/>
      <c r="C1427" s="209"/>
      <c r="D1427" s="201"/>
      <c r="E1427" s="51"/>
      <c r="G1427" s="51"/>
    </row>
    <row r="1428" spans="1:7" ht="20.25" customHeight="1" x14ac:dyDescent="0.45">
      <c r="A1428" s="209"/>
      <c r="B1428" s="209"/>
      <c r="C1428" s="209"/>
      <c r="D1428" s="201"/>
      <c r="E1428" s="51"/>
      <c r="G1428" s="51"/>
    </row>
    <row r="1429" spans="1:7" ht="20.25" customHeight="1" x14ac:dyDescent="0.45">
      <c r="A1429" s="209"/>
      <c r="B1429" s="209"/>
      <c r="C1429" s="209"/>
      <c r="D1429" s="201"/>
      <c r="E1429" s="51"/>
      <c r="G1429" s="51"/>
    </row>
    <row r="1430" spans="1:7" ht="20.25" customHeight="1" x14ac:dyDescent="0.45">
      <c r="A1430" s="209"/>
      <c r="B1430" s="209"/>
      <c r="C1430" s="209"/>
      <c r="D1430" s="201"/>
      <c r="E1430" s="51"/>
      <c r="G1430" s="51"/>
    </row>
    <row r="1431" spans="1:7" ht="20.25" customHeight="1" x14ac:dyDescent="0.45">
      <c r="A1431" s="209"/>
      <c r="B1431" s="209"/>
      <c r="C1431" s="209"/>
      <c r="D1431" s="201"/>
      <c r="E1431" s="51"/>
      <c r="G1431" s="51"/>
    </row>
    <row r="1432" spans="1:7" ht="20.25" customHeight="1" x14ac:dyDescent="0.45">
      <c r="A1432" s="209"/>
      <c r="B1432" s="209"/>
      <c r="C1432" s="209"/>
      <c r="D1432" s="201"/>
      <c r="E1432" s="51"/>
      <c r="G1432" s="51"/>
    </row>
    <row r="1433" spans="1:7" ht="20.25" customHeight="1" x14ac:dyDescent="0.45">
      <c r="A1433" s="209"/>
      <c r="B1433" s="209"/>
      <c r="C1433" s="209"/>
      <c r="D1433" s="201"/>
      <c r="E1433" s="51"/>
      <c r="G1433" s="51"/>
    </row>
    <row r="1434" spans="1:7" ht="20.25" customHeight="1" x14ac:dyDescent="0.45">
      <c r="A1434" s="209"/>
      <c r="B1434" s="209"/>
      <c r="C1434" s="209"/>
      <c r="D1434" s="201"/>
      <c r="E1434" s="51"/>
      <c r="G1434" s="51"/>
    </row>
    <row r="1435" spans="1:7" ht="20.25" customHeight="1" x14ac:dyDescent="0.45">
      <c r="A1435" s="209"/>
      <c r="B1435" s="209"/>
      <c r="C1435" s="209"/>
      <c r="D1435" s="201"/>
      <c r="E1435" s="51"/>
      <c r="G1435" s="51"/>
    </row>
    <row r="1436" spans="1:7" ht="20.25" customHeight="1" x14ac:dyDescent="0.45">
      <c r="A1436" s="209"/>
      <c r="B1436" s="209"/>
      <c r="C1436" s="209"/>
      <c r="D1436" s="201"/>
      <c r="E1436" s="51"/>
      <c r="G1436" s="51"/>
    </row>
    <row r="1437" spans="1:7" ht="20.25" customHeight="1" x14ac:dyDescent="0.45">
      <c r="A1437" s="209"/>
      <c r="B1437" s="209"/>
      <c r="C1437" s="209"/>
      <c r="D1437" s="201"/>
      <c r="E1437" s="51"/>
      <c r="G1437" s="51"/>
    </row>
    <row r="1438" spans="1:7" ht="20.25" customHeight="1" x14ac:dyDescent="0.45">
      <c r="A1438" s="209"/>
      <c r="B1438" s="209"/>
      <c r="C1438" s="209"/>
      <c r="D1438" s="201"/>
      <c r="E1438" s="51"/>
      <c r="G1438" s="51"/>
    </row>
    <row r="1439" spans="1:7" ht="20.25" customHeight="1" x14ac:dyDescent="0.45">
      <c r="A1439" s="209"/>
      <c r="B1439" s="209"/>
      <c r="C1439" s="209"/>
      <c r="D1439" s="201"/>
      <c r="E1439" s="51"/>
      <c r="G1439" s="51"/>
    </row>
    <row r="1440" spans="1:7" ht="20.25" customHeight="1" x14ac:dyDescent="0.45">
      <c r="A1440" s="209"/>
      <c r="B1440" s="209"/>
      <c r="C1440" s="209"/>
      <c r="D1440" s="201"/>
      <c r="E1440" s="51"/>
      <c r="G1440" s="51"/>
    </row>
    <row r="1441" spans="1:7" ht="20.25" customHeight="1" x14ac:dyDescent="0.45">
      <c r="A1441" s="209"/>
      <c r="B1441" s="209"/>
      <c r="C1441" s="209"/>
      <c r="D1441" s="201"/>
      <c r="E1441" s="51"/>
      <c r="G1441" s="51"/>
    </row>
    <row r="1442" spans="1:7" ht="20.25" customHeight="1" x14ac:dyDescent="0.45">
      <c r="A1442" s="209"/>
      <c r="B1442" s="209"/>
      <c r="C1442" s="209"/>
      <c r="D1442" s="201"/>
      <c r="E1442" s="51"/>
      <c r="G1442" s="51"/>
    </row>
    <row r="1443" spans="1:7" ht="20.25" customHeight="1" x14ac:dyDescent="0.45">
      <c r="A1443" s="209"/>
      <c r="B1443" s="209"/>
      <c r="C1443" s="209"/>
      <c r="D1443" s="201"/>
      <c r="E1443" s="51"/>
      <c r="G1443" s="51"/>
    </row>
    <row r="1444" spans="1:7" ht="20.25" customHeight="1" x14ac:dyDescent="0.45">
      <c r="A1444" s="209"/>
      <c r="B1444" s="209"/>
      <c r="C1444" s="209"/>
      <c r="D1444" s="201"/>
      <c r="E1444" s="51"/>
      <c r="G1444" s="51"/>
    </row>
    <row r="1445" spans="1:7" ht="20.25" customHeight="1" x14ac:dyDescent="0.45">
      <c r="A1445" s="209"/>
      <c r="B1445" s="209"/>
      <c r="C1445" s="209"/>
      <c r="D1445" s="201"/>
      <c r="E1445" s="51"/>
      <c r="G1445" s="51"/>
    </row>
    <row r="1446" spans="1:7" ht="20.25" customHeight="1" x14ac:dyDescent="0.45">
      <c r="A1446" s="209"/>
      <c r="B1446" s="209"/>
      <c r="C1446" s="209"/>
      <c r="D1446" s="201"/>
      <c r="E1446" s="51"/>
      <c r="G1446" s="51"/>
    </row>
    <row r="1447" spans="1:7" ht="20.25" customHeight="1" x14ac:dyDescent="0.45">
      <c r="A1447" s="209"/>
      <c r="B1447" s="209"/>
      <c r="C1447" s="209"/>
      <c r="D1447" s="201"/>
      <c r="E1447" s="51"/>
      <c r="G1447" s="51"/>
    </row>
    <row r="1448" spans="1:7" ht="20.25" customHeight="1" x14ac:dyDescent="0.45">
      <c r="A1448" s="209"/>
      <c r="B1448" s="209"/>
      <c r="C1448" s="209"/>
      <c r="D1448" s="201"/>
      <c r="E1448" s="51"/>
      <c r="G1448" s="51"/>
    </row>
    <row r="1449" spans="1:7" ht="20.25" customHeight="1" x14ac:dyDescent="0.45">
      <c r="A1449" s="209"/>
      <c r="B1449" s="209"/>
      <c r="C1449" s="209"/>
      <c r="D1449" s="201"/>
      <c r="E1449" s="51"/>
      <c r="G1449" s="51"/>
    </row>
    <row r="1450" spans="1:7" ht="20.25" customHeight="1" x14ac:dyDescent="0.45">
      <c r="A1450" s="209"/>
      <c r="B1450" s="209"/>
      <c r="C1450" s="209"/>
      <c r="D1450" s="201"/>
      <c r="E1450" s="51"/>
      <c r="G1450" s="51"/>
    </row>
    <row r="1451" spans="1:7" ht="20.25" customHeight="1" x14ac:dyDescent="0.45">
      <c r="A1451" s="209"/>
      <c r="B1451" s="209"/>
      <c r="C1451" s="209"/>
      <c r="D1451" s="201"/>
      <c r="E1451" s="51"/>
      <c r="G1451" s="51"/>
    </row>
    <row r="1452" spans="1:7" ht="20.25" customHeight="1" x14ac:dyDescent="0.45">
      <c r="A1452" s="209"/>
      <c r="B1452" s="209"/>
      <c r="C1452" s="209"/>
      <c r="D1452" s="201"/>
      <c r="E1452" s="51"/>
      <c r="G1452" s="51"/>
    </row>
    <row r="1453" spans="1:7" ht="20.25" customHeight="1" x14ac:dyDescent="0.45">
      <c r="A1453" s="209"/>
      <c r="B1453" s="209"/>
      <c r="C1453" s="209"/>
      <c r="D1453" s="201"/>
      <c r="E1453" s="51"/>
      <c r="G1453" s="51"/>
    </row>
    <row r="1454" spans="1:7" ht="20.25" customHeight="1" x14ac:dyDescent="0.45">
      <c r="A1454" s="209"/>
      <c r="B1454" s="209"/>
      <c r="C1454" s="209"/>
      <c r="D1454" s="201"/>
      <c r="E1454" s="51"/>
      <c r="G1454" s="51"/>
    </row>
    <row r="1455" spans="1:7" ht="20.25" customHeight="1" x14ac:dyDescent="0.45">
      <c r="A1455" s="209"/>
      <c r="B1455" s="209"/>
      <c r="C1455" s="209"/>
      <c r="D1455" s="201"/>
      <c r="E1455" s="51"/>
      <c r="G1455" s="51"/>
    </row>
    <row r="1456" spans="1:7" ht="20.25" customHeight="1" x14ac:dyDescent="0.45">
      <c r="A1456" s="209"/>
      <c r="B1456" s="209"/>
      <c r="C1456" s="209"/>
      <c r="D1456" s="201"/>
      <c r="E1456" s="51"/>
      <c r="G1456" s="51"/>
    </row>
    <row r="1457" spans="1:7" ht="20.25" customHeight="1" x14ac:dyDescent="0.45">
      <c r="A1457" s="209"/>
      <c r="B1457" s="209"/>
      <c r="C1457" s="209"/>
      <c r="D1457" s="201"/>
      <c r="E1457" s="51"/>
      <c r="G1457" s="51"/>
    </row>
    <row r="1458" spans="1:7" ht="20.25" customHeight="1" x14ac:dyDescent="0.45">
      <c r="A1458" s="209"/>
      <c r="B1458" s="209"/>
      <c r="C1458" s="209"/>
      <c r="D1458" s="201"/>
      <c r="E1458" s="51"/>
      <c r="G1458" s="51"/>
    </row>
    <row r="1459" spans="1:7" ht="20.25" customHeight="1" x14ac:dyDescent="0.45">
      <c r="A1459" s="209"/>
      <c r="B1459" s="209"/>
      <c r="C1459" s="209"/>
      <c r="D1459" s="201"/>
      <c r="E1459" s="51"/>
      <c r="G1459" s="51"/>
    </row>
    <row r="1460" spans="1:7" ht="20.25" customHeight="1" x14ac:dyDescent="0.45">
      <c r="A1460" s="209"/>
      <c r="B1460" s="209"/>
      <c r="C1460" s="209"/>
      <c r="D1460" s="201"/>
      <c r="E1460" s="51"/>
      <c r="G1460" s="51"/>
    </row>
    <row r="1461" spans="1:7" ht="20.25" customHeight="1" x14ac:dyDescent="0.45">
      <c r="A1461" s="209"/>
      <c r="B1461" s="209"/>
      <c r="C1461" s="209"/>
      <c r="D1461" s="201"/>
      <c r="E1461" s="51"/>
      <c r="G1461" s="51"/>
    </row>
    <row r="1462" spans="1:7" ht="20.25" customHeight="1" x14ac:dyDescent="0.45">
      <c r="A1462" s="209"/>
      <c r="B1462" s="209"/>
      <c r="C1462" s="209"/>
      <c r="D1462" s="201"/>
      <c r="E1462" s="51"/>
      <c r="G1462" s="51"/>
    </row>
    <row r="1463" spans="1:7" ht="20.25" customHeight="1" x14ac:dyDescent="0.45">
      <c r="A1463" s="209"/>
      <c r="B1463" s="209"/>
      <c r="C1463" s="209"/>
      <c r="D1463" s="201"/>
      <c r="E1463" s="51"/>
      <c r="G1463" s="51"/>
    </row>
    <row r="1464" spans="1:7" ht="20.25" customHeight="1" x14ac:dyDescent="0.45">
      <c r="A1464" s="209"/>
      <c r="B1464" s="209"/>
      <c r="C1464" s="209"/>
      <c r="D1464" s="201"/>
      <c r="E1464" s="51"/>
      <c r="G1464" s="51"/>
    </row>
    <row r="1465" spans="1:7" ht="20.25" customHeight="1" x14ac:dyDescent="0.45">
      <c r="A1465" s="209"/>
      <c r="B1465" s="209"/>
      <c r="C1465" s="209"/>
      <c r="D1465" s="201"/>
      <c r="E1465" s="51"/>
      <c r="G1465" s="51"/>
    </row>
    <row r="1466" spans="1:7" ht="20.25" customHeight="1" x14ac:dyDescent="0.45">
      <c r="A1466" s="209"/>
      <c r="B1466" s="209"/>
      <c r="C1466" s="209"/>
      <c r="D1466" s="201"/>
      <c r="E1466" s="51"/>
      <c r="G1466" s="51"/>
    </row>
    <row r="1467" spans="1:7" ht="20.25" customHeight="1" x14ac:dyDescent="0.45">
      <c r="A1467" s="209"/>
      <c r="B1467" s="209"/>
      <c r="C1467" s="209"/>
      <c r="D1467" s="201"/>
      <c r="E1467" s="51"/>
      <c r="G1467" s="51"/>
    </row>
    <row r="1468" spans="1:7" ht="20.25" customHeight="1" x14ac:dyDescent="0.45">
      <c r="A1468" s="209"/>
      <c r="B1468" s="209"/>
      <c r="C1468" s="209"/>
      <c r="D1468" s="201"/>
      <c r="E1468" s="51"/>
      <c r="G1468" s="51"/>
    </row>
    <row r="1469" spans="1:7" ht="20.25" customHeight="1" x14ac:dyDescent="0.45">
      <c r="A1469" s="209"/>
      <c r="B1469" s="209"/>
      <c r="C1469" s="209"/>
      <c r="D1469" s="201"/>
      <c r="E1469" s="51"/>
      <c r="G1469" s="51"/>
    </row>
    <row r="1470" spans="1:7" ht="20.25" customHeight="1" x14ac:dyDescent="0.45">
      <c r="A1470" s="209"/>
      <c r="B1470" s="209"/>
      <c r="C1470" s="209"/>
      <c r="D1470" s="201"/>
      <c r="E1470" s="51"/>
      <c r="G1470" s="51"/>
    </row>
    <row r="1471" spans="1:7" ht="20.25" customHeight="1" x14ac:dyDescent="0.45">
      <c r="A1471" s="209"/>
      <c r="B1471" s="209"/>
      <c r="C1471" s="209"/>
      <c r="D1471" s="201"/>
      <c r="E1471" s="51"/>
      <c r="G1471" s="51"/>
    </row>
    <row r="1472" spans="1:7" ht="20.25" customHeight="1" x14ac:dyDescent="0.45">
      <c r="A1472" s="209"/>
      <c r="B1472" s="209"/>
      <c r="C1472" s="209"/>
      <c r="D1472" s="201"/>
      <c r="E1472" s="51"/>
      <c r="G1472" s="51"/>
    </row>
    <row r="1473" spans="1:7" ht="20.25" customHeight="1" x14ac:dyDescent="0.45">
      <c r="A1473" s="209"/>
      <c r="B1473" s="209"/>
      <c r="C1473" s="209"/>
      <c r="D1473" s="201"/>
      <c r="E1473" s="51"/>
      <c r="G1473" s="51"/>
    </row>
    <row r="1474" spans="1:7" ht="20.25" customHeight="1" x14ac:dyDescent="0.45">
      <c r="A1474" s="209"/>
      <c r="B1474" s="209"/>
      <c r="C1474" s="209"/>
      <c r="D1474" s="201"/>
      <c r="E1474" s="51"/>
      <c r="G1474" s="51"/>
    </row>
    <row r="1475" spans="1:7" ht="20.25" customHeight="1" x14ac:dyDescent="0.45">
      <c r="A1475" s="209"/>
      <c r="B1475" s="209"/>
      <c r="C1475" s="209"/>
      <c r="D1475" s="201"/>
      <c r="E1475" s="51"/>
      <c r="G1475" s="51"/>
    </row>
    <row r="1476" spans="1:7" ht="20.25" customHeight="1" x14ac:dyDescent="0.45">
      <c r="A1476" s="209"/>
      <c r="B1476" s="209"/>
      <c r="C1476" s="209"/>
      <c r="D1476" s="201"/>
      <c r="E1476" s="51"/>
      <c r="G1476" s="51"/>
    </row>
    <row r="1477" spans="1:7" ht="20.25" customHeight="1" x14ac:dyDescent="0.45">
      <c r="A1477" s="209"/>
      <c r="B1477" s="209"/>
      <c r="C1477" s="209"/>
      <c r="D1477" s="201"/>
      <c r="E1477" s="51"/>
      <c r="G1477" s="51"/>
    </row>
    <row r="1478" spans="1:7" ht="20.25" customHeight="1" x14ac:dyDescent="0.45">
      <c r="A1478" s="209"/>
      <c r="B1478" s="209"/>
      <c r="C1478" s="209"/>
      <c r="D1478" s="201"/>
      <c r="E1478" s="51"/>
      <c r="G1478" s="51"/>
    </row>
    <row r="1479" spans="1:7" ht="20.25" customHeight="1" x14ac:dyDescent="0.45">
      <c r="A1479" s="209"/>
      <c r="B1479" s="209"/>
      <c r="C1479" s="209"/>
      <c r="D1479" s="201"/>
      <c r="E1479" s="51"/>
      <c r="G1479" s="51"/>
    </row>
    <row r="1480" spans="1:7" ht="20.25" customHeight="1" x14ac:dyDescent="0.45">
      <c r="A1480" s="209"/>
      <c r="B1480" s="209"/>
      <c r="C1480" s="209"/>
      <c r="D1480" s="201"/>
      <c r="E1480" s="51"/>
      <c r="G1480" s="51"/>
    </row>
    <row r="1481" spans="1:7" ht="20.25" customHeight="1" x14ac:dyDescent="0.45">
      <c r="A1481" s="209"/>
      <c r="B1481" s="209"/>
      <c r="C1481" s="209"/>
      <c r="D1481" s="201"/>
      <c r="E1481" s="51"/>
      <c r="G1481" s="51"/>
    </row>
    <row r="1482" spans="1:7" ht="20.25" customHeight="1" x14ac:dyDescent="0.45">
      <c r="A1482" s="209"/>
      <c r="B1482" s="209"/>
      <c r="C1482" s="209"/>
      <c r="D1482" s="201"/>
      <c r="E1482" s="51"/>
      <c r="G1482" s="51"/>
    </row>
    <row r="1483" spans="1:7" ht="20.25" customHeight="1" x14ac:dyDescent="0.45">
      <c r="A1483" s="209"/>
      <c r="B1483" s="209"/>
      <c r="C1483" s="209"/>
      <c r="D1483" s="201"/>
      <c r="E1483" s="51"/>
      <c r="G1483" s="51"/>
    </row>
    <row r="1484" spans="1:7" ht="20.25" customHeight="1" x14ac:dyDescent="0.45">
      <c r="A1484" s="209"/>
      <c r="B1484" s="209"/>
      <c r="C1484" s="209"/>
      <c r="D1484" s="201"/>
      <c r="E1484" s="51"/>
      <c r="G1484" s="51"/>
    </row>
    <row r="1485" spans="1:7" ht="20.25" customHeight="1" x14ac:dyDescent="0.45">
      <c r="A1485" s="209"/>
      <c r="B1485" s="209"/>
      <c r="C1485" s="209"/>
      <c r="D1485" s="201"/>
      <c r="E1485" s="51"/>
      <c r="G1485" s="51"/>
    </row>
    <row r="1486" spans="1:7" ht="20.25" customHeight="1" x14ac:dyDescent="0.45">
      <c r="A1486" s="209"/>
      <c r="B1486" s="209"/>
      <c r="C1486" s="209"/>
      <c r="D1486" s="201"/>
      <c r="E1486" s="51"/>
      <c r="G1486" s="51"/>
    </row>
    <row r="1487" spans="1:7" ht="20.25" customHeight="1" x14ac:dyDescent="0.45">
      <c r="A1487" s="209"/>
      <c r="B1487" s="209"/>
      <c r="C1487" s="209"/>
      <c r="D1487" s="201"/>
      <c r="E1487" s="51"/>
      <c r="G1487" s="51"/>
    </row>
    <row r="1488" spans="1:7" ht="20.25" customHeight="1" x14ac:dyDescent="0.45">
      <c r="A1488" s="209"/>
      <c r="B1488" s="209"/>
      <c r="C1488" s="209"/>
      <c r="D1488" s="201"/>
      <c r="E1488" s="51"/>
      <c r="G1488" s="51"/>
    </row>
    <row r="1489" spans="1:7" ht="20.25" customHeight="1" x14ac:dyDescent="0.45">
      <c r="A1489" s="209"/>
      <c r="B1489" s="209"/>
      <c r="C1489" s="209"/>
      <c r="D1489" s="201"/>
      <c r="E1489" s="51"/>
      <c r="G1489" s="51"/>
    </row>
    <row r="1490" spans="1:7" ht="20.25" customHeight="1" x14ac:dyDescent="0.45">
      <c r="A1490" s="209"/>
      <c r="B1490" s="209"/>
      <c r="C1490" s="209"/>
      <c r="D1490" s="201"/>
      <c r="E1490" s="51"/>
      <c r="G1490" s="51"/>
    </row>
    <row r="1491" spans="1:7" ht="20.25" customHeight="1" x14ac:dyDescent="0.45">
      <c r="A1491" s="209"/>
      <c r="B1491" s="209"/>
      <c r="C1491" s="209"/>
      <c r="D1491" s="201"/>
      <c r="E1491" s="51"/>
      <c r="G1491" s="51"/>
    </row>
    <row r="1492" spans="1:7" ht="20.25" customHeight="1" x14ac:dyDescent="0.45">
      <c r="A1492" s="209"/>
      <c r="B1492" s="209"/>
      <c r="C1492" s="209"/>
      <c r="D1492" s="201"/>
      <c r="E1492" s="51"/>
      <c r="G1492" s="51"/>
    </row>
    <row r="1493" spans="1:7" ht="20.25" customHeight="1" x14ac:dyDescent="0.45">
      <c r="A1493" s="209"/>
      <c r="B1493" s="209"/>
      <c r="C1493" s="209"/>
      <c r="D1493" s="201"/>
      <c r="E1493" s="51"/>
      <c r="G1493" s="51"/>
    </row>
    <row r="1494" spans="1:7" ht="20.25" customHeight="1" x14ac:dyDescent="0.45">
      <c r="A1494" s="209"/>
      <c r="B1494" s="209"/>
      <c r="C1494" s="209"/>
      <c r="D1494" s="201"/>
      <c r="E1494" s="51"/>
      <c r="G1494" s="51"/>
    </row>
    <row r="1495" spans="1:7" ht="20.25" customHeight="1" x14ac:dyDescent="0.45">
      <c r="A1495" s="209"/>
      <c r="B1495" s="209"/>
      <c r="C1495" s="209"/>
      <c r="D1495" s="201"/>
      <c r="E1495" s="51"/>
      <c r="G1495" s="51"/>
    </row>
    <row r="1496" spans="1:7" ht="20.25" customHeight="1" x14ac:dyDescent="0.45">
      <c r="A1496" s="209"/>
      <c r="B1496" s="209"/>
      <c r="C1496" s="209"/>
      <c r="D1496" s="201"/>
      <c r="E1496" s="51"/>
      <c r="G1496" s="51"/>
    </row>
    <row r="1497" spans="1:7" ht="20.25" customHeight="1" x14ac:dyDescent="0.45">
      <c r="A1497" s="209"/>
      <c r="B1497" s="209"/>
      <c r="C1497" s="209"/>
      <c r="D1497" s="201"/>
      <c r="E1497" s="51"/>
      <c r="G1497" s="51"/>
    </row>
    <row r="1498" spans="1:7" ht="20.25" customHeight="1" x14ac:dyDescent="0.45">
      <c r="A1498" s="209"/>
      <c r="B1498" s="209"/>
      <c r="C1498" s="209"/>
      <c r="D1498" s="201"/>
      <c r="E1498" s="51"/>
      <c r="G1498" s="51"/>
    </row>
    <row r="1499" spans="1:7" ht="20.25" customHeight="1" x14ac:dyDescent="0.45">
      <c r="A1499" s="209"/>
      <c r="B1499" s="209"/>
      <c r="C1499" s="209"/>
      <c r="D1499" s="201"/>
      <c r="E1499" s="51"/>
      <c r="G1499" s="51"/>
    </row>
    <row r="1500" spans="1:7" ht="20.25" customHeight="1" x14ac:dyDescent="0.45">
      <c r="A1500" s="209"/>
      <c r="B1500" s="209"/>
      <c r="C1500" s="209"/>
      <c r="D1500" s="201"/>
      <c r="E1500" s="51"/>
      <c r="G1500" s="51"/>
    </row>
    <row r="1501" spans="1:7" ht="20.25" customHeight="1" x14ac:dyDescent="0.45">
      <c r="A1501" s="209"/>
      <c r="B1501" s="209"/>
      <c r="C1501" s="209"/>
      <c r="D1501" s="201"/>
      <c r="E1501" s="51"/>
      <c r="G1501" s="51"/>
    </row>
    <row r="1502" spans="1:7" ht="20.25" customHeight="1" x14ac:dyDescent="0.45">
      <c r="A1502" s="209"/>
      <c r="B1502" s="209"/>
      <c r="C1502" s="209"/>
      <c r="D1502" s="201"/>
      <c r="E1502" s="51"/>
      <c r="G1502" s="51"/>
    </row>
    <row r="1503" spans="1:7" ht="20.25" customHeight="1" x14ac:dyDescent="0.45">
      <c r="A1503" s="209"/>
      <c r="B1503" s="209"/>
      <c r="C1503" s="209"/>
      <c r="D1503" s="201"/>
      <c r="E1503" s="51"/>
      <c r="G1503" s="51"/>
    </row>
    <row r="1504" spans="1:7" ht="20.25" customHeight="1" x14ac:dyDescent="0.45">
      <c r="A1504" s="209"/>
      <c r="B1504" s="209"/>
      <c r="C1504" s="209"/>
      <c r="D1504" s="201"/>
      <c r="E1504" s="51"/>
      <c r="G1504" s="51"/>
    </row>
    <row r="1505" spans="1:7" ht="20.25" customHeight="1" x14ac:dyDescent="0.45">
      <c r="A1505" s="209"/>
      <c r="B1505" s="209"/>
      <c r="C1505" s="209"/>
      <c r="D1505" s="201"/>
      <c r="E1505" s="51"/>
      <c r="G1505" s="51"/>
    </row>
    <row r="1506" spans="1:7" ht="20.25" customHeight="1" x14ac:dyDescent="0.45">
      <c r="A1506" s="209"/>
      <c r="B1506" s="209"/>
      <c r="C1506" s="209"/>
      <c r="D1506" s="201"/>
      <c r="E1506" s="51"/>
      <c r="G1506" s="51"/>
    </row>
    <row r="1507" spans="1:7" ht="20.25" customHeight="1" x14ac:dyDescent="0.45">
      <c r="A1507" s="209"/>
      <c r="B1507" s="209"/>
      <c r="C1507" s="209"/>
      <c r="D1507" s="201"/>
      <c r="E1507" s="51"/>
      <c r="G1507" s="51"/>
    </row>
    <row r="1508" spans="1:7" ht="20.25" customHeight="1" x14ac:dyDescent="0.45">
      <c r="A1508" s="209"/>
      <c r="B1508" s="209"/>
      <c r="C1508" s="209"/>
      <c r="D1508" s="201"/>
      <c r="E1508" s="51"/>
      <c r="G1508" s="51"/>
    </row>
    <row r="1509" spans="1:7" ht="20.25" customHeight="1" x14ac:dyDescent="0.45">
      <c r="A1509" s="209"/>
      <c r="B1509" s="209"/>
      <c r="C1509" s="209"/>
      <c r="D1509" s="201"/>
      <c r="E1509" s="51"/>
      <c r="G1509" s="51"/>
    </row>
    <row r="1510" spans="1:7" ht="20.25" customHeight="1" x14ac:dyDescent="0.45">
      <c r="A1510" s="209"/>
      <c r="B1510" s="209"/>
      <c r="C1510" s="209"/>
      <c r="D1510" s="201"/>
      <c r="E1510" s="51"/>
      <c r="G1510" s="51"/>
    </row>
    <row r="1511" spans="1:7" ht="20.25" customHeight="1" x14ac:dyDescent="0.45">
      <c r="A1511" s="209"/>
      <c r="B1511" s="209"/>
      <c r="C1511" s="209"/>
      <c r="D1511" s="201"/>
      <c r="E1511" s="51"/>
      <c r="G1511" s="51"/>
    </row>
    <row r="1512" spans="1:7" ht="20.25" customHeight="1" x14ac:dyDescent="0.45">
      <c r="A1512" s="209"/>
      <c r="B1512" s="209"/>
      <c r="C1512" s="209"/>
      <c r="D1512" s="201"/>
      <c r="E1512" s="51"/>
      <c r="G1512" s="51"/>
    </row>
    <row r="1513" spans="1:7" ht="20.25" customHeight="1" x14ac:dyDescent="0.45">
      <c r="A1513" s="209"/>
      <c r="B1513" s="209"/>
      <c r="C1513" s="209"/>
      <c r="D1513" s="201"/>
      <c r="E1513" s="51"/>
      <c r="G1513" s="51"/>
    </row>
    <row r="1514" spans="1:7" ht="20.25" customHeight="1" x14ac:dyDescent="0.45">
      <c r="A1514" s="209"/>
      <c r="B1514" s="209"/>
      <c r="C1514" s="209"/>
      <c r="D1514" s="201"/>
      <c r="E1514" s="51"/>
      <c r="G1514" s="51"/>
    </row>
    <row r="1515" spans="1:7" ht="20.25" customHeight="1" x14ac:dyDescent="0.45">
      <c r="A1515" s="209"/>
      <c r="B1515" s="209"/>
      <c r="C1515" s="209"/>
      <c r="D1515" s="201"/>
      <c r="E1515" s="51"/>
      <c r="G1515" s="51"/>
    </row>
    <row r="1516" spans="1:7" ht="20.25" customHeight="1" x14ac:dyDescent="0.45">
      <c r="A1516" s="209"/>
      <c r="B1516" s="209"/>
      <c r="C1516" s="209"/>
      <c r="D1516" s="201"/>
      <c r="E1516" s="51"/>
      <c r="G1516" s="51"/>
    </row>
    <row r="1517" spans="1:7" ht="20.25" customHeight="1" x14ac:dyDescent="0.45">
      <c r="A1517" s="209"/>
      <c r="B1517" s="209"/>
      <c r="C1517" s="209"/>
      <c r="D1517" s="201"/>
      <c r="E1517" s="51"/>
      <c r="G1517" s="51"/>
    </row>
    <row r="1518" spans="1:7" ht="20.25" customHeight="1" x14ac:dyDescent="0.45">
      <c r="A1518" s="209"/>
      <c r="B1518" s="209"/>
      <c r="C1518" s="209"/>
      <c r="D1518" s="201"/>
      <c r="E1518" s="51"/>
      <c r="G1518" s="51"/>
    </row>
    <row r="1519" spans="1:7" ht="20.25" customHeight="1" x14ac:dyDescent="0.45">
      <c r="A1519" s="209"/>
      <c r="B1519" s="209"/>
      <c r="C1519" s="209"/>
      <c r="D1519" s="201"/>
      <c r="E1519" s="51"/>
      <c r="G1519" s="51"/>
    </row>
    <row r="1520" spans="1:7" ht="20.25" customHeight="1" x14ac:dyDescent="0.45">
      <c r="A1520" s="209"/>
      <c r="B1520" s="209"/>
      <c r="C1520" s="209"/>
      <c r="D1520" s="201"/>
      <c r="E1520" s="51"/>
      <c r="G1520" s="51"/>
    </row>
    <row r="1521" spans="1:7" ht="20.25" customHeight="1" x14ac:dyDescent="0.45">
      <c r="A1521" s="209"/>
      <c r="B1521" s="209"/>
      <c r="C1521" s="209"/>
      <c r="D1521" s="201"/>
      <c r="E1521" s="51"/>
      <c r="G1521" s="51"/>
    </row>
    <row r="1522" spans="1:7" ht="20.25" customHeight="1" x14ac:dyDescent="0.45">
      <c r="A1522" s="209"/>
      <c r="B1522" s="209"/>
      <c r="C1522" s="209"/>
      <c r="D1522" s="201"/>
      <c r="E1522" s="51"/>
      <c r="G1522" s="51"/>
    </row>
    <row r="1523" spans="1:7" ht="20.25" customHeight="1" x14ac:dyDescent="0.45">
      <c r="A1523" s="209"/>
      <c r="B1523" s="209"/>
      <c r="C1523" s="209"/>
      <c r="D1523" s="201"/>
      <c r="E1523" s="51"/>
      <c r="G1523" s="51"/>
    </row>
    <row r="1524" spans="1:7" ht="20.25" customHeight="1" x14ac:dyDescent="0.45">
      <c r="A1524" s="209"/>
      <c r="B1524" s="209"/>
      <c r="C1524" s="209"/>
      <c r="D1524" s="201"/>
      <c r="E1524" s="51"/>
      <c r="G1524" s="51"/>
    </row>
    <row r="1525" spans="1:7" ht="20.25" customHeight="1" x14ac:dyDescent="0.45">
      <c r="A1525" s="209"/>
      <c r="B1525" s="209"/>
      <c r="C1525" s="209"/>
      <c r="D1525" s="201"/>
      <c r="E1525" s="51"/>
      <c r="G1525" s="51"/>
    </row>
    <row r="1526" spans="1:7" ht="20.25" customHeight="1" x14ac:dyDescent="0.45">
      <c r="A1526" s="209"/>
      <c r="B1526" s="209"/>
      <c r="C1526" s="209"/>
      <c r="D1526" s="201"/>
      <c r="E1526" s="51"/>
      <c r="G1526" s="51"/>
    </row>
    <row r="1527" spans="1:7" ht="20.25" customHeight="1" x14ac:dyDescent="0.45">
      <c r="A1527" s="209"/>
      <c r="B1527" s="209"/>
      <c r="C1527" s="209"/>
      <c r="D1527" s="201"/>
      <c r="E1527" s="51"/>
      <c r="G1527" s="51"/>
    </row>
    <row r="1528" spans="1:7" ht="20.25" customHeight="1" x14ac:dyDescent="0.45">
      <c r="A1528" s="209"/>
      <c r="B1528" s="209"/>
      <c r="C1528" s="209"/>
      <c r="D1528" s="201"/>
      <c r="E1528" s="51"/>
      <c r="G1528" s="51"/>
    </row>
    <row r="1529" spans="1:7" ht="20.25" customHeight="1" x14ac:dyDescent="0.45">
      <c r="A1529" s="209"/>
      <c r="B1529" s="209"/>
      <c r="C1529" s="209"/>
      <c r="D1529" s="201"/>
      <c r="E1529" s="51"/>
      <c r="G1529" s="51"/>
    </row>
    <row r="1530" spans="1:7" ht="20.25" customHeight="1" x14ac:dyDescent="0.45">
      <c r="A1530" s="209"/>
      <c r="B1530" s="209"/>
      <c r="C1530" s="209"/>
      <c r="D1530" s="201"/>
      <c r="E1530" s="51"/>
      <c r="G1530" s="51"/>
    </row>
    <row r="1531" spans="1:7" ht="20.25" customHeight="1" x14ac:dyDescent="0.45">
      <c r="A1531" s="209"/>
      <c r="B1531" s="209"/>
      <c r="C1531" s="209"/>
      <c r="D1531" s="201"/>
      <c r="E1531" s="51"/>
      <c r="G1531" s="51"/>
    </row>
    <row r="1532" spans="1:7" ht="20.25" customHeight="1" x14ac:dyDescent="0.45">
      <c r="A1532" s="209"/>
      <c r="B1532" s="209"/>
      <c r="C1532" s="209"/>
      <c r="D1532" s="201"/>
      <c r="E1532" s="51"/>
      <c r="G1532" s="51"/>
    </row>
    <row r="1533" spans="1:7" ht="20.25" customHeight="1" x14ac:dyDescent="0.45">
      <c r="A1533" s="209"/>
      <c r="B1533" s="209"/>
      <c r="C1533" s="209"/>
      <c r="D1533" s="201"/>
      <c r="E1533" s="51"/>
      <c r="G1533" s="51"/>
    </row>
    <row r="1534" spans="1:7" ht="20.25" customHeight="1" x14ac:dyDescent="0.45">
      <c r="A1534" s="209"/>
      <c r="B1534" s="209"/>
      <c r="C1534" s="209"/>
      <c r="D1534" s="201"/>
      <c r="E1534" s="51"/>
      <c r="G1534" s="51"/>
    </row>
    <row r="1535" spans="1:7" ht="20.25" customHeight="1" x14ac:dyDescent="0.45">
      <c r="A1535" s="209"/>
      <c r="B1535" s="209"/>
      <c r="C1535" s="209"/>
      <c r="D1535" s="201"/>
      <c r="E1535" s="51"/>
      <c r="G1535" s="51"/>
    </row>
    <row r="1536" spans="1:7" ht="20.25" customHeight="1" x14ac:dyDescent="0.45">
      <c r="A1536" s="209"/>
      <c r="B1536" s="209"/>
      <c r="C1536" s="209"/>
      <c r="D1536" s="201"/>
      <c r="E1536" s="51"/>
      <c r="G1536" s="51"/>
    </row>
    <row r="1537" spans="1:7" ht="20.25" customHeight="1" x14ac:dyDescent="0.45">
      <c r="A1537" s="209"/>
      <c r="B1537" s="209"/>
      <c r="C1537" s="209"/>
      <c r="D1537" s="201"/>
      <c r="E1537" s="51"/>
      <c r="G1537" s="51"/>
    </row>
    <row r="1538" spans="1:7" ht="20.25" customHeight="1" x14ac:dyDescent="0.45">
      <c r="A1538" s="209"/>
      <c r="B1538" s="209"/>
      <c r="C1538" s="209"/>
      <c r="D1538" s="201"/>
      <c r="E1538" s="51"/>
      <c r="G1538" s="51"/>
    </row>
    <row r="1539" spans="1:7" ht="20.25" customHeight="1" x14ac:dyDescent="0.45">
      <c r="A1539" s="209"/>
      <c r="B1539" s="209"/>
      <c r="C1539" s="209"/>
      <c r="D1539" s="201"/>
      <c r="E1539" s="51"/>
      <c r="G1539" s="51"/>
    </row>
    <row r="1540" spans="1:7" ht="20.25" customHeight="1" x14ac:dyDescent="0.45">
      <c r="A1540" s="209"/>
      <c r="B1540" s="209"/>
      <c r="C1540" s="209"/>
      <c r="D1540" s="201"/>
      <c r="E1540" s="51"/>
      <c r="G1540" s="51"/>
    </row>
    <row r="1541" spans="1:7" ht="20.25" customHeight="1" x14ac:dyDescent="0.45">
      <c r="A1541" s="209"/>
      <c r="B1541" s="209"/>
      <c r="C1541" s="209"/>
      <c r="D1541" s="201"/>
      <c r="E1541" s="51"/>
      <c r="G1541" s="51"/>
    </row>
    <row r="1542" spans="1:7" ht="20.25" customHeight="1" x14ac:dyDescent="0.45">
      <c r="A1542" s="209"/>
      <c r="B1542" s="209"/>
      <c r="C1542" s="209"/>
      <c r="D1542" s="201"/>
      <c r="E1542" s="51"/>
      <c r="G1542" s="51"/>
    </row>
    <row r="1543" spans="1:7" ht="20.25" customHeight="1" x14ac:dyDescent="0.45">
      <c r="A1543" s="209"/>
      <c r="B1543" s="209"/>
      <c r="C1543" s="209"/>
      <c r="D1543" s="201"/>
      <c r="E1543" s="51"/>
      <c r="G1543" s="51"/>
    </row>
    <row r="1544" spans="1:7" ht="20.25" customHeight="1" x14ac:dyDescent="0.45">
      <c r="A1544" s="209"/>
      <c r="B1544" s="209"/>
      <c r="C1544" s="209"/>
      <c r="D1544" s="201"/>
      <c r="E1544" s="51"/>
      <c r="G1544" s="51"/>
    </row>
    <row r="1545" spans="1:7" ht="20.25" customHeight="1" x14ac:dyDescent="0.45">
      <c r="A1545" s="209"/>
      <c r="B1545" s="209"/>
      <c r="C1545" s="209"/>
      <c r="D1545" s="201"/>
      <c r="E1545" s="51"/>
      <c r="G1545" s="51"/>
    </row>
    <row r="1546" spans="1:7" ht="20.25" customHeight="1" x14ac:dyDescent="0.45">
      <c r="A1546" s="209"/>
      <c r="B1546" s="209"/>
      <c r="C1546" s="209"/>
      <c r="D1546" s="201"/>
      <c r="E1546" s="51"/>
      <c r="G1546" s="51"/>
    </row>
    <row r="1547" spans="1:7" ht="20.25" customHeight="1" x14ac:dyDescent="0.45">
      <c r="A1547" s="209"/>
      <c r="B1547" s="209"/>
      <c r="C1547" s="209"/>
      <c r="D1547" s="201"/>
      <c r="E1547" s="51"/>
      <c r="G1547" s="51"/>
    </row>
    <row r="1548" spans="1:7" ht="20.25" customHeight="1" x14ac:dyDescent="0.45">
      <c r="A1548" s="209"/>
      <c r="B1548" s="209"/>
      <c r="C1548" s="209"/>
      <c r="D1548" s="201"/>
      <c r="E1548" s="51"/>
      <c r="G1548" s="51"/>
    </row>
    <row r="1549" spans="1:7" ht="20.25" customHeight="1" x14ac:dyDescent="0.45">
      <c r="A1549" s="209"/>
      <c r="B1549" s="209"/>
      <c r="C1549" s="209"/>
      <c r="D1549" s="201"/>
      <c r="E1549" s="51"/>
      <c r="G1549" s="51"/>
    </row>
    <row r="1550" spans="1:7" ht="20.25" customHeight="1" x14ac:dyDescent="0.45">
      <c r="A1550" s="209"/>
      <c r="B1550" s="209"/>
      <c r="C1550" s="209"/>
      <c r="D1550" s="201"/>
      <c r="E1550" s="51"/>
      <c r="G1550" s="51"/>
    </row>
    <row r="1551" spans="1:7" ht="20.25" customHeight="1" x14ac:dyDescent="0.45">
      <c r="A1551" s="209"/>
      <c r="B1551" s="209"/>
      <c r="C1551" s="209"/>
      <c r="D1551" s="201"/>
      <c r="E1551" s="51"/>
      <c r="G1551" s="51"/>
    </row>
    <row r="1552" spans="1:7" ht="20.25" customHeight="1" x14ac:dyDescent="0.45">
      <c r="A1552" s="209"/>
      <c r="B1552" s="209"/>
      <c r="C1552" s="209"/>
      <c r="D1552" s="201"/>
      <c r="E1552" s="51"/>
      <c r="G1552" s="51"/>
    </row>
    <row r="1553" spans="1:7" ht="20.25" customHeight="1" x14ac:dyDescent="0.45">
      <c r="A1553" s="209"/>
      <c r="B1553" s="209"/>
      <c r="C1553" s="209"/>
      <c r="D1553" s="201"/>
      <c r="E1553" s="51"/>
      <c r="G1553" s="51"/>
    </row>
    <row r="1554" spans="1:7" ht="20.25" customHeight="1" x14ac:dyDescent="0.45">
      <c r="A1554" s="209"/>
      <c r="B1554" s="209"/>
      <c r="C1554" s="209"/>
      <c r="D1554" s="201"/>
      <c r="E1554" s="51"/>
      <c r="G1554" s="51"/>
    </row>
    <row r="1555" spans="1:7" ht="20.25" customHeight="1" x14ac:dyDescent="0.45">
      <c r="A1555" s="209"/>
      <c r="B1555" s="209"/>
      <c r="C1555" s="209"/>
      <c r="D1555" s="201"/>
      <c r="E1555" s="51"/>
      <c r="G1555" s="51"/>
    </row>
    <row r="1556" spans="1:7" ht="20.25" customHeight="1" x14ac:dyDescent="0.45">
      <c r="A1556" s="209"/>
      <c r="B1556" s="209"/>
      <c r="C1556" s="209"/>
      <c r="D1556" s="201"/>
      <c r="E1556" s="51"/>
      <c r="G1556" s="51"/>
    </row>
    <row r="1557" spans="1:7" ht="20.25" customHeight="1" x14ac:dyDescent="0.45">
      <c r="A1557" s="209"/>
      <c r="B1557" s="209"/>
      <c r="C1557" s="209"/>
      <c r="D1557" s="201"/>
      <c r="E1557" s="51"/>
      <c r="G1557" s="51"/>
    </row>
    <row r="1558" spans="1:7" ht="20.25" customHeight="1" x14ac:dyDescent="0.45">
      <c r="A1558" s="209"/>
      <c r="B1558" s="209"/>
      <c r="C1558" s="209"/>
      <c r="D1558" s="201"/>
      <c r="E1558" s="51"/>
      <c r="G1558" s="51"/>
    </row>
    <row r="1559" spans="1:7" ht="20.25" customHeight="1" x14ac:dyDescent="0.45">
      <c r="A1559" s="209"/>
      <c r="B1559" s="209"/>
      <c r="C1559" s="209"/>
      <c r="D1559" s="201"/>
      <c r="E1559" s="51"/>
      <c r="G1559" s="51"/>
    </row>
    <row r="1560" spans="1:7" ht="20.25" customHeight="1" x14ac:dyDescent="0.45">
      <c r="A1560" s="209"/>
      <c r="B1560" s="209"/>
      <c r="C1560" s="209"/>
      <c r="D1560" s="201"/>
      <c r="E1560" s="51"/>
      <c r="G1560" s="51"/>
    </row>
    <row r="1561" spans="1:7" ht="20.25" customHeight="1" x14ac:dyDescent="0.45">
      <c r="A1561" s="209"/>
      <c r="B1561" s="209"/>
      <c r="C1561" s="209"/>
      <c r="D1561" s="201"/>
      <c r="E1561" s="51"/>
      <c r="G1561" s="51"/>
    </row>
    <row r="1562" spans="1:7" ht="20.25" customHeight="1" x14ac:dyDescent="0.45">
      <c r="A1562" s="209"/>
      <c r="B1562" s="209"/>
      <c r="C1562" s="209"/>
      <c r="D1562" s="201"/>
      <c r="E1562" s="51"/>
      <c r="G1562" s="51"/>
    </row>
    <row r="1563" spans="1:7" ht="20.25" customHeight="1" x14ac:dyDescent="0.45">
      <c r="A1563" s="209"/>
      <c r="B1563" s="209"/>
      <c r="C1563" s="209"/>
      <c r="D1563" s="201"/>
      <c r="E1563" s="51"/>
      <c r="G1563" s="51"/>
    </row>
    <row r="1564" spans="1:7" ht="20.25" customHeight="1" x14ac:dyDescent="0.45">
      <c r="A1564" s="209"/>
      <c r="B1564" s="209"/>
      <c r="C1564" s="209"/>
      <c r="D1564" s="201"/>
      <c r="E1564" s="51"/>
      <c r="G1564" s="51"/>
    </row>
    <row r="1565" spans="1:7" ht="20.25" customHeight="1" x14ac:dyDescent="0.45">
      <c r="A1565" s="209"/>
      <c r="B1565" s="209"/>
      <c r="C1565" s="209"/>
      <c r="D1565" s="201"/>
      <c r="E1565" s="51"/>
      <c r="G1565" s="51"/>
    </row>
    <row r="1566" spans="1:7" ht="20.25" customHeight="1" x14ac:dyDescent="0.45">
      <c r="A1566" s="209"/>
      <c r="B1566" s="209"/>
      <c r="C1566" s="209"/>
      <c r="D1566" s="201"/>
      <c r="E1566" s="51"/>
      <c r="G1566" s="51"/>
    </row>
    <row r="1567" spans="1:7" ht="20.25" customHeight="1" x14ac:dyDescent="0.45">
      <c r="A1567" s="209"/>
      <c r="B1567" s="209"/>
      <c r="C1567" s="209"/>
      <c r="D1567" s="201"/>
      <c r="E1567" s="51"/>
      <c r="G1567" s="51"/>
    </row>
    <row r="1568" spans="1:7" ht="20.25" customHeight="1" x14ac:dyDescent="0.45">
      <c r="A1568" s="209"/>
      <c r="B1568" s="209"/>
      <c r="C1568" s="209"/>
      <c r="D1568" s="201"/>
      <c r="E1568" s="51"/>
      <c r="G1568" s="51"/>
    </row>
    <row r="1569" spans="1:7" ht="20.25" customHeight="1" x14ac:dyDescent="0.45">
      <c r="A1569" s="209"/>
      <c r="B1569" s="209"/>
      <c r="C1569" s="209"/>
      <c r="D1569" s="201"/>
      <c r="E1569" s="51"/>
      <c r="G1569" s="51"/>
    </row>
    <row r="1570" spans="1:7" ht="20.25" customHeight="1" x14ac:dyDescent="0.45">
      <c r="A1570" s="209"/>
      <c r="B1570" s="209"/>
      <c r="C1570" s="209"/>
      <c r="D1570" s="201"/>
      <c r="E1570" s="51"/>
      <c r="G1570" s="51"/>
    </row>
    <row r="1571" spans="1:7" ht="20.25" customHeight="1" x14ac:dyDescent="0.45">
      <c r="A1571" s="209"/>
      <c r="B1571" s="209"/>
      <c r="C1571" s="209"/>
      <c r="D1571" s="201"/>
      <c r="E1571" s="51"/>
      <c r="G1571" s="51"/>
    </row>
    <row r="1572" spans="1:7" ht="20.25" customHeight="1" x14ac:dyDescent="0.45">
      <c r="A1572" s="209"/>
      <c r="B1572" s="209"/>
      <c r="C1572" s="209"/>
      <c r="D1572" s="201"/>
      <c r="E1572" s="51"/>
      <c r="G1572" s="51"/>
    </row>
    <row r="1573" spans="1:7" ht="20.25" customHeight="1" x14ac:dyDescent="0.45">
      <c r="A1573" s="209"/>
      <c r="B1573" s="209"/>
      <c r="C1573" s="209"/>
      <c r="D1573" s="201"/>
      <c r="E1573" s="51"/>
      <c r="G1573" s="51"/>
    </row>
    <row r="1574" spans="1:7" ht="20.25" customHeight="1" x14ac:dyDescent="0.45">
      <c r="A1574" s="209"/>
      <c r="B1574" s="209"/>
      <c r="C1574" s="209"/>
      <c r="D1574" s="201"/>
      <c r="E1574" s="51"/>
      <c r="G1574" s="51"/>
    </row>
    <row r="1575" spans="1:7" ht="20.25" customHeight="1" x14ac:dyDescent="0.45">
      <c r="A1575" s="209"/>
      <c r="B1575" s="209"/>
      <c r="C1575" s="209"/>
      <c r="D1575" s="201"/>
      <c r="E1575" s="51"/>
      <c r="G1575" s="51"/>
    </row>
    <row r="1576" spans="1:7" ht="20.25" customHeight="1" x14ac:dyDescent="0.45">
      <c r="A1576" s="209"/>
      <c r="B1576" s="209"/>
      <c r="C1576" s="209"/>
      <c r="D1576" s="201"/>
      <c r="E1576" s="51"/>
      <c r="G1576" s="51"/>
    </row>
    <row r="1577" spans="1:7" ht="20.25" customHeight="1" x14ac:dyDescent="0.45">
      <c r="A1577" s="209"/>
      <c r="B1577" s="209"/>
      <c r="C1577" s="209"/>
      <c r="D1577" s="201"/>
      <c r="E1577" s="51"/>
      <c r="G1577" s="51"/>
    </row>
    <row r="1578" spans="1:7" ht="20.25" customHeight="1" x14ac:dyDescent="0.45">
      <c r="A1578" s="209"/>
      <c r="B1578" s="209"/>
      <c r="C1578" s="209"/>
      <c r="D1578" s="201"/>
      <c r="E1578" s="51"/>
      <c r="G1578" s="51"/>
    </row>
    <row r="1579" spans="1:7" ht="20.25" customHeight="1" x14ac:dyDescent="0.45">
      <c r="A1579" s="209"/>
      <c r="B1579" s="209"/>
      <c r="C1579" s="209"/>
      <c r="D1579" s="201"/>
      <c r="E1579" s="51"/>
      <c r="G1579" s="51"/>
    </row>
    <row r="1580" spans="1:7" ht="20.25" customHeight="1" x14ac:dyDescent="0.45">
      <c r="A1580" s="209"/>
      <c r="B1580" s="209"/>
      <c r="C1580" s="209"/>
      <c r="D1580" s="201"/>
      <c r="E1580" s="51"/>
      <c r="G1580" s="51"/>
    </row>
    <row r="1581" spans="1:7" ht="20.25" customHeight="1" x14ac:dyDescent="0.45">
      <c r="A1581" s="209"/>
      <c r="B1581" s="209"/>
      <c r="C1581" s="209"/>
      <c r="D1581" s="201"/>
      <c r="E1581" s="51"/>
      <c r="G1581" s="51"/>
    </row>
    <row r="1582" spans="1:7" ht="20.25" customHeight="1" x14ac:dyDescent="0.45">
      <c r="A1582" s="209"/>
      <c r="B1582" s="209"/>
      <c r="C1582" s="209"/>
      <c r="D1582" s="201"/>
      <c r="E1582" s="51"/>
      <c r="G1582" s="51"/>
    </row>
    <row r="1583" spans="1:7" ht="20.25" customHeight="1" x14ac:dyDescent="0.45">
      <c r="A1583" s="209"/>
      <c r="B1583" s="209"/>
      <c r="C1583" s="209"/>
      <c r="D1583" s="201"/>
      <c r="E1583" s="51"/>
      <c r="G1583" s="51"/>
    </row>
    <row r="1584" spans="1:7" ht="20.25" customHeight="1" x14ac:dyDescent="0.45">
      <c r="A1584" s="209"/>
      <c r="B1584" s="209"/>
      <c r="C1584" s="209"/>
      <c r="D1584" s="201"/>
      <c r="E1584" s="51"/>
      <c r="G1584" s="51"/>
    </row>
    <row r="1585" spans="1:7" ht="20.25" customHeight="1" x14ac:dyDescent="0.45">
      <c r="A1585" s="209"/>
      <c r="B1585" s="209"/>
      <c r="C1585" s="209"/>
      <c r="D1585" s="201"/>
      <c r="E1585" s="51"/>
      <c r="G1585" s="51"/>
    </row>
    <row r="1586" spans="1:7" ht="20.25" customHeight="1" x14ac:dyDescent="0.45">
      <c r="A1586" s="209"/>
      <c r="B1586" s="209"/>
      <c r="C1586" s="209"/>
      <c r="D1586" s="201"/>
      <c r="E1586" s="51"/>
      <c r="G1586" s="51"/>
    </row>
    <row r="1587" spans="1:7" ht="20.25" customHeight="1" x14ac:dyDescent="0.45">
      <c r="A1587" s="209"/>
      <c r="B1587" s="209"/>
      <c r="C1587" s="209"/>
      <c r="D1587" s="201"/>
      <c r="E1587" s="51"/>
      <c r="G1587" s="51"/>
    </row>
    <row r="1588" spans="1:7" ht="20.25" customHeight="1" x14ac:dyDescent="0.45">
      <c r="A1588" s="209"/>
      <c r="B1588" s="209"/>
      <c r="C1588" s="209"/>
      <c r="D1588" s="201"/>
      <c r="E1588" s="51"/>
      <c r="G1588" s="51"/>
    </row>
    <row r="1589" spans="1:7" ht="20.25" customHeight="1" x14ac:dyDescent="0.45">
      <c r="A1589" s="209"/>
      <c r="B1589" s="209"/>
      <c r="C1589" s="209"/>
      <c r="D1589" s="201"/>
      <c r="E1589" s="51"/>
      <c r="G1589" s="51"/>
    </row>
    <row r="1590" spans="1:7" ht="20.25" customHeight="1" x14ac:dyDescent="0.45">
      <c r="A1590" s="209"/>
      <c r="B1590" s="209"/>
      <c r="C1590" s="209"/>
      <c r="D1590" s="201"/>
      <c r="E1590" s="51"/>
      <c r="G1590" s="51"/>
    </row>
    <row r="1591" spans="1:7" ht="20.25" customHeight="1" x14ac:dyDescent="0.45">
      <c r="A1591" s="209"/>
      <c r="B1591" s="209"/>
      <c r="C1591" s="209"/>
      <c r="D1591" s="201"/>
      <c r="E1591" s="51"/>
      <c r="G1591" s="51"/>
    </row>
    <row r="1592" spans="1:7" ht="20.25" customHeight="1" x14ac:dyDescent="0.45">
      <c r="A1592" s="209"/>
      <c r="B1592" s="209"/>
      <c r="C1592" s="209"/>
      <c r="D1592" s="201"/>
      <c r="E1592" s="51"/>
      <c r="G1592" s="51"/>
    </row>
    <row r="1593" spans="1:7" ht="20.25" customHeight="1" x14ac:dyDescent="0.45">
      <c r="A1593" s="209"/>
      <c r="B1593" s="209"/>
      <c r="C1593" s="209"/>
      <c r="D1593" s="201"/>
      <c r="E1593" s="51"/>
      <c r="G1593" s="51"/>
    </row>
    <row r="1594" spans="1:7" ht="20.25" customHeight="1" x14ac:dyDescent="0.45">
      <c r="A1594" s="209"/>
      <c r="B1594" s="209"/>
      <c r="C1594" s="209"/>
      <c r="D1594" s="201"/>
      <c r="E1594" s="51"/>
      <c r="G1594" s="51"/>
    </row>
    <row r="1595" spans="1:7" ht="20.25" customHeight="1" x14ac:dyDescent="0.45">
      <c r="A1595" s="209"/>
      <c r="B1595" s="209"/>
      <c r="C1595" s="209"/>
      <c r="D1595" s="201"/>
      <c r="E1595" s="51"/>
      <c r="G1595" s="51"/>
    </row>
    <row r="1596" spans="1:7" ht="20.25" customHeight="1" x14ac:dyDescent="0.45">
      <c r="A1596" s="209"/>
      <c r="B1596" s="209"/>
      <c r="C1596" s="209"/>
      <c r="D1596" s="201"/>
      <c r="E1596" s="51"/>
      <c r="G1596" s="51"/>
    </row>
    <row r="1597" spans="1:7" ht="20.25" customHeight="1" x14ac:dyDescent="0.45">
      <c r="A1597" s="209"/>
      <c r="B1597" s="209"/>
      <c r="C1597" s="209"/>
      <c r="D1597" s="201"/>
      <c r="E1597" s="51"/>
      <c r="G1597" s="51"/>
    </row>
    <row r="1598" spans="1:7" ht="20.25" customHeight="1" x14ac:dyDescent="0.45">
      <c r="A1598" s="209"/>
      <c r="B1598" s="209"/>
      <c r="C1598" s="209"/>
      <c r="D1598" s="201"/>
      <c r="E1598" s="51"/>
      <c r="G1598" s="51"/>
    </row>
    <row r="1599" spans="1:7" ht="20.25" customHeight="1" x14ac:dyDescent="0.45">
      <c r="A1599" s="209"/>
      <c r="B1599" s="209"/>
      <c r="C1599" s="209"/>
      <c r="D1599" s="201"/>
      <c r="E1599" s="51"/>
      <c r="G1599" s="51"/>
    </row>
    <row r="1600" spans="1:7" ht="20.25" customHeight="1" x14ac:dyDescent="0.45">
      <c r="A1600" s="209"/>
      <c r="B1600" s="209"/>
      <c r="C1600" s="209"/>
      <c r="D1600" s="201"/>
      <c r="E1600" s="51"/>
      <c r="G1600" s="51"/>
    </row>
    <row r="1601" spans="1:7" ht="20.25" customHeight="1" x14ac:dyDescent="0.45">
      <c r="A1601" s="209"/>
      <c r="B1601" s="209"/>
      <c r="C1601" s="209"/>
      <c r="D1601" s="201"/>
      <c r="E1601" s="51"/>
      <c r="G1601" s="51"/>
    </row>
    <row r="1602" spans="1:7" ht="20.25" customHeight="1" x14ac:dyDescent="0.45">
      <c r="A1602" s="209"/>
      <c r="B1602" s="209"/>
      <c r="C1602" s="209"/>
      <c r="D1602" s="201"/>
      <c r="E1602" s="51"/>
      <c r="G1602" s="51"/>
    </row>
    <row r="1603" spans="1:7" ht="20.25" customHeight="1" x14ac:dyDescent="0.45">
      <c r="A1603" s="209"/>
      <c r="B1603" s="209"/>
      <c r="C1603" s="209"/>
      <c r="D1603" s="201"/>
      <c r="E1603" s="51"/>
      <c r="G1603" s="51"/>
    </row>
    <row r="1604" spans="1:7" ht="20.25" customHeight="1" x14ac:dyDescent="0.45">
      <c r="A1604" s="209"/>
      <c r="B1604" s="209"/>
      <c r="C1604" s="209"/>
      <c r="D1604" s="201"/>
      <c r="E1604" s="51"/>
      <c r="G1604" s="51"/>
    </row>
    <row r="1605" spans="1:7" ht="20.25" customHeight="1" x14ac:dyDescent="0.45">
      <c r="A1605" s="209"/>
      <c r="B1605" s="209"/>
      <c r="C1605" s="209"/>
      <c r="D1605" s="201"/>
      <c r="E1605" s="51"/>
      <c r="G1605" s="51"/>
    </row>
    <row r="1606" spans="1:7" ht="20.25" customHeight="1" x14ac:dyDescent="0.45">
      <c r="A1606" s="209"/>
      <c r="B1606" s="209"/>
      <c r="C1606" s="209"/>
      <c r="D1606" s="201"/>
      <c r="E1606" s="51"/>
      <c r="G1606" s="51"/>
    </row>
    <row r="1607" spans="1:7" ht="20.25" customHeight="1" x14ac:dyDescent="0.45">
      <c r="A1607" s="209"/>
      <c r="B1607" s="209"/>
      <c r="C1607" s="209"/>
      <c r="D1607" s="201"/>
      <c r="E1607" s="51"/>
      <c r="G1607" s="51"/>
    </row>
    <row r="1608" spans="1:7" ht="20.25" customHeight="1" x14ac:dyDescent="0.45">
      <c r="A1608" s="209"/>
      <c r="B1608" s="209"/>
      <c r="C1608" s="209"/>
      <c r="D1608" s="201"/>
      <c r="E1608" s="51"/>
      <c r="G1608" s="51"/>
    </row>
    <row r="1609" spans="1:7" ht="20.25" customHeight="1" x14ac:dyDescent="0.45">
      <c r="A1609" s="209"/>
      <c r="B1609" s="209"/>
      <c r="C1609" s="209"/>
      <c r="D1609" s="201"/>
      <c r="E1609" s="51"/>
      <c r="G1609" s="51"/>
    </row>
    <row r="1610" spans="1:7" ht="20.25" customHeight="1" x14ac:dyDescent="0.45">
      <c r="A1610" s="209"/>
      <c r="B1610" s="209"/>
      <c r="C1610" s="209"/>
      <c r="D1610" s="201"/>
      <c r="E1610" s="51"/>
      <c r="G1610" s="51"/>
    </row>
    <row r="1611" spans="1:7" ht="20.25" customHeight="1" x14ac:dyDescent="0.45">
      <c r="A1611" s="209"/>
      <c r="B1611" s="209"/>
      <c r="C1611" s="209"/>
      <c r="D1611" s="201"/>
      <c r="E1611" s="51"/>
      <c r="G1611" s="51"/>
    </row>
    <row r="1612" spans="1:7" ht="20.25" customHeight="1" x14ac:dyDescent="0.45">
      <c r="A1612" s="209"/>
      <c r="B1612" s="209"/>
      <c r="C1612" s="209"/>
      <c r="D1612" s="201"/>
      <c r="E1612" s="51"/>
      <c r="G1612" s="51"/>
    </row>
    <row r="1613" spans="1:7" ht="20.25" customHeight="1" x14ac:dyDescent="0.45">
      <c r="A1613" s="209"/>
      <c r="B1613" s="209"/>
      <c r="C1613" s="209"/>
      <c r="D1613" s="201"/>
      <c r="E1613" s="51"/>
      <c r="G1613" s="51"/>
    </row>
    <row r="1614" spans="1:7" ht="20.25" customHeight="1" x14ac:dyDescent="0.45">
      <c r="A1614" s="209"/>
      <c r="B1614" s="209"/>
      <c r="C1614" s="209"/>
      <c r="D1614" s="201"/>
      <c r="E1614" s="51"/>
      <c r="G1614" s="51"/>
    </row>
    <row r="1615" spans="1:7" ht="20.25" customHeight="1" x14ac:dyDescent="0.45">
      <c r="A1615" s="209"/>
      <c r="B1615" s="209"/>
      <c r="C1615" s="209"/>
      <c r="D1615" s="201"/>
      <c r="E1615" s="51"/>
      <c r="G1615" s="51"/>
    </row>
    <row r="1616" spans="1:7" ht="20.25" customHeight="1" x14ac:dyDescent="0.45">
      <c r="A1616" s="209"/>
      <c r="B1616" s="209"/>
      <c r="C1616" s="209"/>
      <c r="D1616" s="201"/>
      <c r="E1616" s="51"/>
      <c r="G1616" s="51"/>
    </row>
    <row r="1617" spans="1:7" ht="20.25" customHeight="1" x14ac:dyDescent="0.45">
      <c r="A1617" s="209"/>
      <c r="B1617" s="209"/>
      <c r="C1617" s="209"/>
      <c r="D1617" s="201"/>
      <c r="E1617" s="51"/>
      <c r="G1617" s="51"/>
    </row>
    <row r="1618" spans="1:7" ht="20.25" customHeight="1" x14ac:dyDescent="0.45">
      <c r="A1618" s="209"/>
      <c r="B1618" s="209"/>
      <c r="C1618" s="209"/>
      <c r="D1618" s="201"/>
      <c r="E1618" s="51"/>
      <c r="G1618" s="51"/>
    </row>
    <row r="1619" spans="1:7" ht="20.25" customHeight="1" x14ac:dyDescent="0.45">
      <c r="A1619" s="209"/>
      <c r="B1619" s="209"/>
      <c r="C1619" s="209"/>
      <c r="D1619" s="201"/>
      <c r="E1619" s="51"/>
      <c r="G1619" s="51"/>
    </row>
    <row r="1620" spans="1:7" ht="20.25" customHeight="1" x14ac:dyDescent="0.45">
      <c r="A1620" s="209"/>
      <c r="B1620" s="209"/>
      <c r="C1620" s="209"/>
      <c r="D1620" s="201"/>
      <c r="E1620" s="51"/>
      <c r="G1620" s="51"/>
    </row>
    <row r="1621" spans="1:7" ht="20.25" customHeight="1" x14ac:dyDescent="0.45">
      <c r="A1621" s="209"/>
      <c r="B1621" s="209"/>
      <c r="C1621" s="209"/>
      <c r="D1621" s="201"/>
      <c r="E1621" s="51"/>
      <c r="G1621" s="51"/>
    </row>
    <row r="1622" spans="1:7" ht="20.25" customHeight="1" x14ac:dyDescent="0.45">
      <c r="A1622" s="209"/>
      <c r="B1622" s="209"/>
      <c r="C1622" s="209"/>
      <c r="D1622" s="201"/>
      <c r="E1622" s="51"/>
      <c r="G1622" s="51"/>
    </row>
    <row r="1623" spans="1:7" ht="20.25" customHeight="1" x14ac:dyDescent="0.45">
      <c r="A1623" s="209"/>
      <c r="B1623" s="209"/>
      <c r="C1623" s="209"/>
      <c r="D1623" s="201"/>
      <c r="E1623" s="51"/>
      <c r="G1623" s="51"/>
    </row>
    <row r="1624" spans="1:7" ht="20.25" customHeight="1" x14ac:dyDescent="0.45">
      <c r="A1624" s="209"/>
      <c r="B1624" s="209"/>
      <c r="C1624" s="209"/>
      <c r="D1624" s="201"/>
      <c r="E1624" s="51"/>
      <c r="G1624" s="51"/>
    </row>
    <row r="1625" spans="1:7" ht="20.25" customHeight="1" x14ac:dyDescent="0.45">
      <c r="A1625" s="209"/>
      <c r="B1625" s="209"/>
      <c r="C1625" s="209"/>
      <c r="D1625" s="201"/>
      <c r="E1625" s="51"/>
      <c r="G1625" s="51"/>
    </row>
    <row r="1626" spans="1:7" ht="20.25" customHeight="1" x14ac:dyDescent="0.45">
      <c r="A1626" s="209"/>
      <c r="B1626" s="209"/>
      <c r="C1626" s="209"/>
      <c r="D1626" s="201"/>
      <c r="E1626" s="51"/>
      <c r="G1626" s="51"/>
    </row>
    <row r="1627" spans="1:7" ht="20.25" customHeight="1" x14ac:dyDescent="0.45">
      <c r="A1627" s="209"/>
      <c r="B1627" s="209"/>
      <c r="C1627" s="209"/>
      <c r="D1627" s="201"/>
      <c r="E1627" s="51"/>
      <c r="G1627" s="51"/>
    </row>
    <row r="1628" spans="1:7" ht="20.25" customHeight="1" x14ac:dyDescent="0.45">
      <c r="A1628" s="209"/>
      <c r="B1628" s="209"/>
      <c r="C1628" s="209"/>
      <c r="D1628" s="201"/>
      <c r="E1628" s="51"/>
      <c r="G1628" s="51"/>
    </row>
    <row r="1629" spans="1:7" ht="20.25" customHeight="1" x14ac:dyDescent="0.45">
      <c r="A1629" s="209"/>
      <c r="B1629" s="209"/>
      <c r="C1629" s="209"/>
      <c r="D1629" s="201"/>
      <c r="E1629" s="51"/>
      <c r="G1629" s="51"/>
    </row>
    <row r="1630" spans="1:7" ht="20.25" customHeight="1" x14ac:dyDescent="0.45">
      <c r="A1630" s="209"/>
      <c r="B1630" s="209"/>
      <c r="C1630" s="209"/>
      <c r="D1630" s="201"/>
      <c r="E1630" s="51"/>
      <c r="G1630" s="51"/>
    </row>
    <row r="1631" spans="1:7" ht="20.25" customHeight="1" x14ac:dyDescent="0.45">
      <c r="A1631" s="209"/>
      <c r="B1631" s="209"/>
      <c r="C1631" s="209"/>
      <c r="D1631" s="201"/>
      <c r="E1631" s="51"/>
      <c r="G1631" s="51"/>
    </row>
    <row r="1632" spans="1:7" ht="20.25" customHeight="1" x14ac:dyDescent="0.45">
      <c r="A1632" s="209"/>
      <c r="B1632" s="209"/>
      <c r="C1632" s="209"/>
      <c r="D1632" s="201"/>
      <c r="E1632" s="51"/>
      <c r="G1632" s="51"/>
    </row>
    <row r="1633" spans="1:7" ht="20.25" customHeight="1" x14ac:dyDescent="0.45">
      <c r="A1633" s="209"/>
      <c r="B1633" s="209"/>
      <c r="C1633" s="209"/>
      <c r="D1633" s="201"/>
      <c r="E1633" s="51"/>
      <c r="G1633" s="51"/>
    </row>
    <row r="1634" spans="1:7" ht="20.25" customHeight="1" x14ac:dyDescent="0.45">
      <c r="A1634" s="209"/>
      <c r="B1634" s="209"/>
      <c r="C1634" s="209"/>
      <c r="D1634" s="201"/>
      <c r="E1634" s="51"/>
      <c r="G1634" s="51"/>
    </row>
    <row r="1635" spans="1:7" ht="20.25" customHeight="1" x14ac:dyDescent="0.45">
      <c r="A1635" s="209"/>
      <c r="B1635" s="209"/>
      <c r="C1635" s="209"/>
      <c r="D1635" s="201"/>
      <c r="E1635" s="51"/>
      <c r="G1635" s="51"/>
    </row>
    <row r="1636" spans="1:7" ht="20.25" customHeight="1" x14ac:dyDescent="0.45">
      <c r="A1636" s="209"/>
      <c r="B1636" s="209"/>
      <c r="C1636" s="209"/>
      <c r="D1636" s="201"/>
      <c r="E1636" s="51"/>
      <c r="G1636" s="51"/>
    </row>
    <row r="1637" spans="1:7" ht="20.25" customHeight="1" x14ac:dyDescent="0.45">
      <c r="A1637" s="209"/>
      <c r="B1637" s="209"/>
      <c r="C1637" s="209"/>
      <c r="D1637" s="201"/>
      <c r="E1637" s="51"/>
      <c r="G1637" s="51"/>
    </row>
    <row r="1638" spans="1:7" ht="20.25" customHeight="1" x14ac:dyDescent="0.45">
      <c r="A1638" s="209"/>
      <c r="B1638" s="209"/>
      <c r="C1638" s="209"/>
      <c r="D1638" s="201"/>
      <c r="E1638" s="51"/>
      <c r="G1638" s="51"/>
    </row>
    <row r="1639" spans="1:7" ht="20.25" customHeight="1" x14ac:dyDescent="0.45">
      <c r="A1639" s="209"/>
      <c r="B1639" s="209"/>
      <c r="C1639" s="209"/>
      <c r="D1639" s="201"/>
      <c r="E1639" s="51"/>
      <c r="G1639" s="51"/>
    </row>
    <row r="1640" spans="1:7" ht="20.25" customHeight="1" x14ac:dyDescent="0.45">
      <c r="A1640" s="209"/>
      <c r="B1640" s="209"/>
      <c r="C1640" s="209"/>
      <c r="D1640" s="201"/>
      <c r="E1640" s="51"/>
      <c r="G1640" s="51"/>
    </row>
    <row r="1641" spans="1:7" ht="20.25" customHeight="1" x14ac:dyDescent="0.45">
      <c r="A1641" s="209"/>
      <c r="B1641" s="209"/>
      <c r="C1641" s="209"/>
      <c r="D1641" s="201"/>
      <c r="E1641" s="51"/>
      <c r="G1641" s="51"/>
    </row>
    <row r="1642" spans="1:7" ht="20.25" customHeight="1" x14ac:dyDescent="0.45">
      <c r="A1642" s="209"/>
      <c r="B1642" s="209"/>
      <c r="C1642" s="209"/>
      <c r="D1642" s="201"/>
      <c r="E1642" s="51"/>
      <c r="G1642" s="51"/>
    </row>
    <row r="1643" spans="1:7" ht="20.25" customHeight="1" x14ac:dyDescent="0.45">
      <c r="A1643" s="209"/>
      <c r="B1643" s="209"/>
      <c r="C1643" s="209"/>
      <c r="D1643" s="201"/>
      <c r="E1643" s="51"/>
      <c r="G1643" s="51"/>
    </row>
    <row r="1644" spans="1:7" ht="20.25" customHeight="1" x14ac:dyDescent="0.45">
      <c r="A1644" s="209"/>
      <c r="B1644" s="209"/>
      <c r="C1644" s="209"/>
      <c r="D1644" s="201"/>
      <c r="E1644" s="51"/>
      <c r="G1644" s="51"/>
    </row>
    <row r="1645" spans="1:7" ht="20.25" customHeight="1" x14ac:dyDescent="0.45">
      <c r="A1645" s="209"/>
      <c r="B1645" s="209"/>
      <c r="C1645" s="209"/>
      <c r="D1645" s="201"/>
      <c r="E1645" s="51"/>
      <c r="G1645" s="51"/>
    </row>
    <row r="1646" spans="1:7" ht="20.25" customHeight="1" x14ac:dyDescent="0.45">
      <c r="A1646" s="209"/>
      <c r="B1646" s="209"/>
      <c r="C1646" s="209"/>
      <c r="D1646" s="201"/>
      <c r="E1646" s="51"/>
      <c r="G1646" s="51"/>
    </row>
    <row r="1647" spans="1:7" ht="20.25" customHeight="1" x14ac:dyDescent="0.45">
      <c r="A1647" s="209"/>
      <c r="B1647" s="209"/>
      <c r="C1647" s="209"/>
      <c r="D1647" s="201"/>
      <c r="E1647" s="51"/>
      <c r="G1647" s="51"/>
    </row>
    <row r="1648" spans="1:7" ht="20.25" customHeight="1" x14ac:dyDescent="0.45">
      <c r="A1648" s="209"/>
      <c r="B1648" s="209"/>
      <c r="C1648" s="209"/>
      <c r="D1648" s="201"/>
      <c r="E1648" s="51"/>
      <c r="G1648" s="51"/>
    </row>
    <row r="1649" spans="1:7" ht="20.25" customHeight="1" x14ac:dyDescent="0.45">
      <c r="A1649" s="209"/>
      <c r="B1649" s="209"/>
      <c r="C1649" s="209"/>
      <c r="D1649" s="201"/>
      <c r="E1649" s="51"/>
      <c r="G1649" s="51"/>
    </row>
    <row r="1650" spans="1:7" ht="20.25" customHeight="1" x14ac:dyDescent="0.45">
      <c r="A1650" s="209"/>
      <c r="B1650" s="209"/>
      <c r="C1650" s="209"/>
      <c r="D1650" s="201"/>
      <c r="E1650" s="51"/>
      <c r="G1650" s="51"/>
    </row>
    <row r="1651" spans="1:7" ht="20.25" customHeight="1" x14ac:dyDescent="0.45">
      <c r="A1651" s="209"/>
      <c r="B1651" s="209"/>
      <c r="C1651" s="209"/>
      <c r="D1651" s="201"/>
      <c r="E1651" s="51"/>
      <c r="G1651" s="51"/>
    </row>
    <row r="1652" spans="1:7" ht="20.25" customHeight="1" x14ac:dyDescent="0.45">
      <c r="A1652" s="209"/>
      <c r="B1652" s="209"/>
      <c r="C1652" s="209"/>
      <c r="D1652" s="201"/>
      <c r="E1652" s="51"/>
      <c r="G1652" s="51"/>
    </row>
    <row r="1653" spans="1:7" ht="20.25" customHeight="1" x14ac:dyDescent="0.45">
      <c r="A1653" s="209"/>
      <c r="B1653" s="209"/>
      <c r="C1653" s="209"/>
      <c r="D1653" s="201"/>
      <c r="E1653" s="51"/>
      <c r="G1653" s="51"/>
    </row>
    <row r="1654" spans="1:7" ht="20.25" customHeight="1" x14ac:dyDescent="0.45">
      <c r="A1654" s="209"/>
      <c r="B1654" s="209"/>
      <c r="C1654" s="209"/>
      <c r="D1654" s="201"/>
      <c r="E1654" s="51"/>
      <c r="G1654" s="51"/>
    </row>
    <row r="1655" spans="1:7" ht="20.25" customHeight="1" x14ac:dyDescent="0.45">
      <c r="A1655" s="209"/>
      <c r="B1655" s="209"/>
      <c r="C1655" s="209"/>
      <c r="D1655" s="201"/>
      <c r="E1655" s="51"/>
      <c r="G1655" s="51"/>
    </row>
    <row r="1656" spans="1:7" ht="20.25" customHeight="1" x14ac:dyDescent="0.45">
      <c r="A1656" s="209"/>
      <c r="B1656" s="209"/>
      <c r="C1656" s="209"/>
      <c r="D1656" s="201"/>
      <c r="E1656" s="51"/>
      <c r="G1656" s="51"/>
    </row>
    <row r="1657" spans="1:7" ht="20.25" customHeight="1" x14ac:dyDescent="0.45">
      <c r="A1657" s="209"/>
      <c r="B1657" s="209"/>
      <c r="C1657" s="209"/>
      <c r="D1657" s="201"/>
      <c r="E1657" s="51"/>
      <c r="G1657" s="51"/>
    </row>
    <row r="1658" spans="1:7" ht="20.25" customHeight="1" x14ac:dyDescent="0.45">
      <c r="A1658" s="209"/>
      <c r="B1658" s="209"/>
      <c r="C1658" s="209"/>
      <c r="D1658" s="201"/>
      <c r="E1658" s="51"/>
      <c r="G1658" s="51"/>
    </row>
    <row r="1659" spans="1:7" ht="20.25" customHeight="1" x14ac:dyDescent="0.45">
      <c r="A1659" s="209"/>
      <c r="B1659" s="209"/>
      <c r="C1659" s="209"/>
      <c r="D1659" s="201"/>
      <c r="E1659" s="51"/>
      <c r="G1659" s="51"/>
    </row>
    <row r="1660" spans="1:7" ht="20.25" customHeight="1" x14ac:dyDescent="0.45">
      <c r="A1660" s="209"/>
      <c r="B1660" s="209"/>
      <c r="C1660" s="209"/>
      <c r="D1660" s="201"/>
      <c r="E1660" s="51"/>
      <c r="G1660" s="51"/>
    </row>
    <row r="1661" spans="1:7" ht="20.25" customHeight="1" x14ac:dyDescent="0.45">
      <c r="A1661" s="209"/>
      <c r="B1661" s="209"/>
      <c r="C1661" s="209"/>
      <c r="D1661" s="201"/>
      <c r="E1661" s="51"/>
      <c r="G1661" s="51"/>
    </row>
    <row r="1662" spans="1:7" ht="20.25" customHeight="1" x14ac:dyDescent="0.45">
      <c r="A1662" s="209"/>
      <c r="B1662" s="209"/>
      <c r="C1662" s="209"/>
      <c r="D1662" s="201"/>
      <c r="E1662" s="51"/>
      <c r="G1662" s="51"/>
    </row>
    <row r="1663" spans="1:7" ht="20.25" customHeight="1" x14ac:dyDescent="0.45">
      <c r="A1663" s="209"/>
      <c r="B1663" s="209"/>
      <c r="C1663" s="209"/>
      <c r="D1663" s="201"/>
      <c r="E1663" s="51"/>
      <c r="G1663" s="51"/>
    </row>
    <row r="1664" spans="1:7" ht="20.25" customHeight="1" x14ac:dyDescent="0.45">
      <c r="A1664" s="209"/>
      <c r="B1664" s="209"/>
      <c r="C1664" s="209"/>
      <c r="D1664" s="201"/>
      <c r="E1664" s="51"/>
      <c r="G1664" s="51"/>
    </row>
    <row r="1665" spans="1:7" ht="20.25" customHeight="1" x14ac:dyDescent="0.45">
      <c r="A1665" s="209"/>
      <c r="B1665" s="209"/>
      <c r="C1665" s="209"/>
      <c r="D1665" s="201"/>
      <c r="E1665" s="51"/>
      <c r="G1665" s="51"/>
    </row>
    <row r="1666" spans="1:7" ht="20.25" customHeight="1" x14ac:dyDescent="0.45">
      <c r="A1666" s="209"/>
      <c r="B1666" s="209"/>
      <c r="C1666" s="209"/>
      <c r="D1666" s="201"/>
      <c r="E1666" s="51"/>
      <c r="G1666" s="51"/>
    </row>
    <row r="1667" spans="1:7" ht="20.25" customHeight="1" x14ac:dyDescent="0.45">
      <c r="A1667" s="209"/>
      <c r="B1667" s="209"/>
      <c r="C1667" s="209"/>
      <c r="D1667" s="201"/>
      <c r="E1667" s="51"/>
      <c r="G1667" s="51"/>
    </row>
    <row r="1668" spans="1:7" ht="20.25" customHeight="1" x14ac:dyDescent="0.45">
      <c r="A1668" s="209"/>
      <c r="B1668" s="209"/>
      <c r="C1668" s="209"/>
      <c r="D1668" s="201"/>
      <c r="E1668" s="51"/>
      <c r="G1668" s="51"/>
    </row>
    <row r="1669" spans="1:7" ht="20.25" customHeight="1" x14ac:dyDescent="0.45">
      <c r="A1669" s="209"/>
      <c r="B1669" s="209"/>
      <c r="C1669" s="209"/>
      <c r="D1669" s="201"/>
      <c r="E1669" s="51"/>
      <c r="G1669" s="51"/>
    </row>
    <row r="1670" spans="1:7" ht="20.25" customHeight="1" x14ac:dyDescent="0.45">
      <c r="A1670" s="209"/>
      <c r="B1670" s="209"/>
      <c r="C1670" s="209"/>
      <c r="D1670" s="201"/>
      <c r="E1670" s="51"/>
      <c r="G1670" s="51"/>
    </row>
    <row r="1671" spans="1:7" ht="20.25" customHeight="1" x14ac:dyDescent="0.45">
      <c r="A1671" s="209"/>
      <c r="B1671" s="209"/>
      <c r="C1671" s="209"/>
      <c r="D1671" s="201"/>
      <c r="E1671" s="51"/>
      <c r="G1671" s="51"/>
    </row>
    <row r="1672" spans="1:7" ht="20.25" customHeight="1" x14ac:dyDescent="0.45">
      <c r="A1672" s="209"/>
      <c r="B1672" s="209"/>
      <c r="C1672" s="209"/>
      <c r="D1672" s="201"/>
      <c r="E1672" s="51"/>
      <c r="G1672" s="51"/>
    </row>
    <row r="1673" spans="1:7" ht="20.25" customHeight="1" x14ac:dyDescent="0.45">
      <c r="A1673" s="209"/>
      <c r="B1673" s="209"/>
      <c r="C1673" s="209"/>
      <c r="D1673" s="201"/>
      <c r="E1673" s="51"/>
      <c r="G1673" s="51"/>
    </row>
    <row r="1674" spans="1:7" ht="20.25" customHeight="1" x14ac:dyDescent="0.45">
      <c r="A1674" s="209"/>
      <c r="B1674" s="209"/>
      <c r="C1674" s="209"/>
      <c r="D1674" s="201"/>
      <c r="E1674" s="51"/>
      <c r="G1674" s="51"/>
    </row>
    <row r="1675" spans="1:7" ht="20.25" customHeight="1" x14ac:dyDescent="0.45">
      <c r="A1675" s="209"/>
      <c r="B1675" s="209"/>
      <c r="C1675" s="209"/>
      <c r="D1675" s="201"/>
      <c r="E1675" s="51"/>
      <c r="G1675" s="51"/>
    </row>
    <row r="1676" spans="1:7" ht="20.25" customHeight="1" x14ac:dyDescent="0.45">
      <c r="A1676" s="209"/>
      <c r="B1676" s="209"/>
      <c r="C1676" s="209"/>
      <c r="D1676" s="201"/>
      <c r="E1676" s="51"/>
      <c r="G1676" s="51"/>
    </row>
    <row r="1677" spans="1:7" ht="20.25" customHeight="1" x14ac:dyDescent="0.45">
      <c r="A1677" s="209"/>
      <c r="B1677" s="209"/>
      <c r="C1677" s="209"/>
      <c r="D1677" s="201"/>
      <c r="E1677" s="51"/>
      <c r="G1677" s="51"/>
    </row>
    <row r="1678" spans="1:7" ht="20.25" customHeight="1" x14ac:dyDescent="0.45">
      <c r="A1678" s="209"/>
      <c r="B1678" s="209"/>
      <c r="C1678" s="209"/>
      <c r="D1678" s="201"/>
      <c r="E1678" s="51"/>
      <c r="G1678" s="51"/>
    </row>
    <row r="1679" spans="1:7" ht="20.25" customHeight="1" x14ac:dyDescent="0.45">
      <c r="A1679" s="209"/>
      <c r="B1679" s="209"/>
      <c r="C1679" s="209"/>
      <c r="D1679" s="201"/>
      <c r="E1679" s="51"/>
      <c r="G1679" s="51"/>
    </row>
    <row r="1680" spans="1:7" ht="20.25" customHeight="1" x14ac:dyDescent="0.45">
      <c r="A1680" s="209"/>
      <c r="B1680" s="209"/>
      <c r="C1680" s="209"/>
      <c r="D1680" s="201"/>
      <c r="E1680" s="51"/>
      <c r="G1680" s="51"/>
    </row>
    <row r="1681" spans="1:7" ht="20.25" customHeight="1" x14ac:dyDescent="0.45">
      <c r="A1681" s="209"/>
      <c r="B1681" s="209"/>
      <c r="C1681" s="209"/>
      <c r="D1681" s="201"/>
      <c r="E1681" s="51"/>
      <c r="G1681" s="51"/>
    </row>
    <row r="1682" spans="1:7" ht="20.25" customHeight="1" x14ac:dyDescent="0.45">
      <c r="A1682" s="209"/>
      <c r="B1682" s="209"/>
      <c r="C1682" s="209"/>
      <c r="D1682" s="201"/>
      <c r="E1682" s="51"/>
      <c r="G1682" s="51"/>
    </row>
    <row r="1683" spans="1:7" ht="20.25" customHeight="1" x14ac:dyDescent="0.45">
      <c r="A1683" s="209"/>
      <c r="B1683" s="209"/>
      <c r="C1683" s="209"/>
      <c r="D1683" s="201"/>
      <c r="E1683" s="51"/>
      <c r="G1683" s="51"/>
    </row>
    <row r="1684" spans="1:7" ht="20.25" customHeight="1" x14ac:dyDescent="0.45">
      <c r="A1684" s="209"/>
      <c r="B1684" s="209"/>
      <c r="C1684" s="209"/>
      <c r="D1684" s="201"/>
      <c r="E1684" s="51"/>
      <c r="G1684" s="51"/>
    </row>
    <row r="1685" spans="1:7" ht="20.25" customHeight="1" x14ac:dyDescent="0.45">
      <c r="A1685" s="209"/>
      <c r="B1685" s="209"/>
      <c r="C1685" s="209"/>
      <c r="D1685" s="201"/>
      <c r="E1685" s="51"/>
      <c r="G1685" s="51"/>
    </row>
    <row r="1686" spans="1:7" ht="20.25" customHeight="1" x14ac:dyDescent="0.45">
      <c r="A1686" s="209"/>
      <c r="B1686" s="209"/>
      <c r="C1686" s="209"/>
      <c r="D1686" s="201"/>
      <c r="E1686" s="51"/>
      <c r="G1686" s="51"/>
    </row>
    <row r="1687" spans="1:7" ht="20.25" customHeight="1" x14ac:dyDescent="0.45">
      <c r="A1687" s="209"/>
      <c r="B1687" s="209"/>
      <c r="C1687" s="209"/>
      <c r="D1687" s="201"/>
      <c r="E1687" s="51"/>
      <c r="G1687" s="51"/>
    </row>
    <row r="1688" spans="1:7" ht="20.25" customHeight="1" x14ac:dyDescent="0.45">
      <c r="A1688" s="209"/>
      <c r="B1688" s="209"/>
      <c r="C1688" s="209"/>
      <c r="D1688" s="201"/>
      <c r="E1688" s="51"/>
      <c r="G1688" s="51"/>
    </row>
    <row r="1689" spans="1:7" ht="20.25" customHeight="1" x14ac:dyDescent="0.45">
      <c r="A1689" s="209"/>
      <c r="B1689" s="209"/>
      <c r="C1689" s="209"/>
      <c r="D1689" s="201"/>
      <c r="E1689" s="51"/>
      <c r="G1689" s="51"/>
    </row>
    <row r="1690" spans="1:7" ht="20.25" customHeight="1" x14ac:dyDescent="0.45">
      <c r="A1690" s="209"/>
      <c r="B1690" s="209"/>
      <c r="C1690" s="209"/>
      <c r="D1690" s="201"/>
      <c r="E1690" s="51"/>
      <c r="G1690" s="51"/>
    </row>
    <row r="1691" spans="1:7" ht="20.25" customHeight="1" x14ac:dyDescent="0.45">
      <c r="A1691" s="209"/>
      <c r="B1691" s="209"/>
      <c r="C1691" s="209"/>
      <c r="D1691" s="201"/>
      <c r="E1691" s="51"/>
      <c r="G1691" s="51"/>
    </row>
    <row r="1692" spans="1:7" ht="20.25" customHeight="1" x14ac:dyDescent="0.45">
      <c r="A1692" s="209"/>
      <c r="B1692" s="209"/>
      <c r="C1692" s="209"/>
      <c r="D1692" s="201"/>
      <c r="E1692" s="51"/>
      <c r="G1692" s="51"/>
    </row>
    <row r="1693" spans="1:7" ht="20.25" customHeight="1" x14ac:dyDescent="0.45">
      <c r="A1693" s="209"/>
      <c r="B1693" s="209"/>
      <c r="C1693" s="209"/>
      <c r="D1693" s="201"/>
      <c r="E1693" s="51"/>
      <c r="G1693" s="51"/>
    </row>
    <row r="1694" spans="1:7" ht="20.25" customHeight="1" x14ac:dyDescent="0.45">
      <c r="A1694" s="209"/>
      <c r="B1694" s="209"/>
      <c r="C1694" s="209"/>
      <c r="D1694" s="201"/>
      <c r="E1694" s="51"/>
      <c r="G1694" s="51"/>
    </row>
    <row r="1695" spans="1:7" ht="20.25" customHeight="1" x14ac:dyDescent="0.45">
      <c r="A1695" s="209"/>
      <c r="B1695" s="209"/>
      <c r="C1695" s="209"/>
      <c r="D1695" s="201"/>
      <c r="E1695" s="51"/>
      <c r="G1695" s="51"/>
    </row>
    <row r="1696" spans="1:7" ht="20.25" customHeight="1" x14ac:dyDescent="0.45">
      <c r="A1696" s="209"/>
      <c r="B1696" s="209"/>
      <c r="C1696" s="209"/>
      <c r="D1696" s="201"/>
      <c r="E1696" s="51"/>
      <c r="G1696" s="51"/>
    </row>
    <row r="1697" spans="1:7" ht="20.25" customHeight="1" x14ac:dyDescent="0.45">
      <c r="A1697" s="209"/>
      <c r="B1697" s="209"/>
      <c r="C1697" s="209"/>
      <c r="D1697" s="201"/>
      <c r="E1697" s="51"/>
      <c r="G1697" s="51"/>
    </row>
    <row r="1698" spans="1:7" ht="20.25" customHeight="1" x14ac:dyDescent="0.45">
      <c r="A1698" s="209"/>
      <c r="B1698" s="209"/>
      <c r="C1698" s="209"/>
      <c r="D1698" s="201"/>
      <c r="E1698" s="51"/>
      <c r="G1698" s="51"/>
    </row>
    <row r="1699" spans="1:7" ht="20.25" customHeight="1" x14ac:dyDescent="0.45">
      <c r="A1699" s="209"/>
      <c r="B1699" s="209"/>
      <c r="C1699" s="209"/>
      <c r="D1699" s="201"/>
      <c r="E1699" s="51"/>
      <c r="G1699" s="51"/>
    </row>
    <row r="1700" spans="1:7" ht="20.25" customHeight="1" x14ac:dyDescent="0.45">
      <c r="A1700" s="209"/>
      <c r="B1700" s="209"/>
      <c r="C1700" s="209"/>
      <c r="D1700" s="201"/>
      <c r="E1700" s="51"/>
      <c r="G1700" s="51"/>
    </row>
    <row r="1701" spans="1:7" ht="20.25" customHeight="1" x14ac:dyDescent="0.45">
      <c r="A1701" s="209"/>
      <c r="B1701" s="209"/>
      <c r="C1701" s="209"/>
      <c r="D1701" s="201"/>
      <c r="E1701" s="51"/>
      <c r="G1701" s="51"/>
    </row>
    <row r="1702" spans="1:7" ht="20.25" customHeight="1" x14ac:dyDescent="0.45">
      <c r="A1702" s="209"/>
      <c r="B1702" s="209"/>
      <c r="C1702" s="209"/>
      <c r="D1702" s="201"/>
      <c r="E1702" s="51"/>
      <c r="G1702" s="51"/>
    </row>
    <row r="1703" spans="1:7" ht="20.25" customHeight="1" x14ac:dyDescent="0.45">
      <c r="A1703" s="209"/>
      <c r="B1703" s="209"/>
      <c r="C1703" s="209"/>
      <c r="D1703" s="201"/>
      <c r="E1703" s="51"/>
      <c r="G1703" s="51"/>
    </row>
    <row r="1704" spans="1:7" ht="20.25" customHeight="1" x14ac:dyDescent="0.45">
      <c r="A1704" s="209"/>
      <c r="B1704" s="209"/>
      <c r="C1704" s="209"/>
      <c r="D1704" s="201"/>
      <c r="E1704" s="51"/>
      <c r="G1704" s="51"/>
    </row>
    <row r="1705" spans="1:7" ht="20.25" customHeight="1" x14ac:dyDescent="0.45">
      <c r="A1705" s="209"/>
      <c r="B1705" s="209"/>
      <c r="C1705" s="209"/>
      <c r="D1705" s="201"/>
      <c r="E1705" s="51"/>
      <c r="G1705" s="51"/>
    </row>
    <row r="1706" spans="1:7" ht="20.25" customHeight="1" x14ac:dyDescent="0.45">
      <c r="A1706" s="209"/>
      <c r="B1706" s="209"/>
      <c r="C1706" s="209"/>
      <c r="D1706" s="201"/>
      <c r="E1706" s="51"/>
      <c r="G1706" s="51"/>
    </row>
    <row r="1707" spans="1:7" ht="20.25" customHeight="1" x14ac:dyDescent="0.45">
      <c r="A1707" s="209"/>
      <c r="B1707" s="209"/>
      <c r="C1707" s="209"/>
      <c r="D1707" s="201"/>
      <c r="E1707" s="51"/>
      <c r="G1707" s="51"/>
    </row>
    <row r="1708" spans="1:7" ht="20.25" customHeight="1" x14ac:dyDescent="0.45">
      <c r="A1708" s="209"/>
      <c r="B1708" s="209"/>
      <c r="C1708" s="209"/>
      <c r="D1708" s="201"/>
      <c r="E1708" s="51"/>
      <c r="G1708" s="51"/>
    </row>
    <row r="1709" spans="1:7" ht="20.25" customHeight="1" x14ac:dyDescent="0.45">
      <c r="A1709" s="209"/>
      <c r="B1709" s="209"/>
      <c r="C1709" s="209"/>
      <c r="D1709" s="201"/>
      <c r="E1709" s="51"/>
      <c r="G1709" s="51"/>
    </row>
    <row r="1710" spans="1:7" ht="20.25" customHeight="1" x14ac:dyDescent="0.45">
      <c r="A1710" s="209"/>
      <c r="B1710" s="209"/>
      <c r="C1710" s="209"/>
      <c r="D1710" s="201"/>
      <c r="E1710" s="51"/>
      <c r="G1710" s="51"/>
    </row>
    <row r="1711" spans="1:7" ht="20.25" customHeight="1" x14ac:dyDescent="0.45">
      <c r="A1711" s="209"/>
      <c r="B1711" s="209"/>
      <c r="C1711" s="209"/>
      <c r="D1711" s="201"/>
      <c r="E1711" s="51"/>
      <c r="G1711" s="51"/>
    </row>
    <row r="1712" spans="1:7" ht="20.25" customHeight="1" x14ac:dyDescent="0.45">
      <c r="A1712" s="209"/>
      <c r="B1712" s="209"/>
      <c r="C1712" s="209"/>
      <c r="D1712" s="201"/>
      <c r="E1712" s="51"/>
      <c r="G1712" s="51"/>
    </row>
    <row r="1713" spans="1:7" ht="20.25" customHeight="1" x14ac:dyDescent="0.45">
      <c r="A1713" s="209"/>
      <c r="B1713" s="209"/>
      <c r="C1713" s="209"/>
      <c r="D1713" s="201"/>
      <c r="E1713" s="51"/>
      <c r="G1713" s="51"/>
    </row>
    <row r="1714" spans="1:7" ht="20.25" customHeight="1" x14ac:dyDescent="0.45">
      <c r="A1714" s="209"/>
      <c r="B1714" s="209"/>
      <c r="C1714" s="209"/>
      <c r="D1714" s="201"/>
      <c r="E1714" s="51"/>
      <c r="G1714" s="51"/>
    </row>
    <row r="1715" spans="1:7" ht="20.25" customHeight="1" x14ac:dyDescent="0.45">
      <c r="A1715" s="209"/>
      <c r="B1715" s="209"/>
      <c r="C1715" s="209"/>
      <c r="D1715" s="201"/>
      <c r="E1715" s="51"/>
      <c r="G1715" s="51"/>
    </row>
    <row r="1716" spans="1:7" ht="20.25" customHeight="1" x14ac:dyDescent="0.45">
      <c r="A1716" s="209"/>
      <c r="B1716" s="209"/>
      <c r="C1716" s="209"/>
      <c r="D1716" s="201"/>
      <c r="E1716" s="51"/>
      <c r="G1716" s="51"/>
    </row>
    <row r="1717" spans="1:7" ht="20.25" customHeight="1" x14ac:dyDescent="0.45">
      <c r="A1717" s="209"/>
      <c r="B1717" s="209"/>
      <c r="C1717" s="209"/>
      <c r="D1717" s="201"/>
      <c r="E1717" s="51"/>
      <c r="G1717" s="51"/>
    </row>
    <row r="1718" spans="1:7" ht="20.25" customHeight="1" x14ac:dyDescent="0.45">
      <c r="A1718" s="209"/>
      <c r="B1718" s="209"/>
      <c r="C1718" s="209"/>
      <c r="D1718" s="201"/>
      <c r="E1718" s="51"/>
      <c r="G1718" s="51"/>
    </row>
    <row r="1719" spans="1:7" ht="20.25" customHeight="1" x14ac:dyDescent="0.45">
      <c r="A1719" s="209"/>
      <c r="B1719" s="209"/>
      <c r="C1719" s="209"/>
      <c r="D1719" s="201"/>
      <c r="E1719" s="51"/>
      <c r="G1719" s="51"/>
    </row>
    <row r="1720" spans="1:7" ht="20.25" customHeight="1" x14ac:dyDescent="0.45">
      <c r="A1720" s="209"/>
      <c r="B1720" s="209"/>
      <c r="C1720" s="209"/>
      <c r="D1720" s="201"/>
      <c r="E1720" s="51"/>
      <c r="G1720" s="51"/>
    </row>
    <row r="1721" spans="1:7" ht="20.25" customHeight="1" x14ac:dyDescent="0.45">
      <c r="A1721" s="209"/>
      <c r="B1721" s="209"/>
      <c r="C1721" s="209"/>
      <c r="D1721" s="201"/>
      <c r="E1721" s="51"/>
      <c r="G1721" s="51"/>
    </row>
    <row r="1722" spans="1:7" ht="20.25" customHeight="1" x14ac:dyDescent="0.45">
      <c r="A1722" s="209"/>
      <c r="B1722" s="209"/>
      <c r="C1722" s="209"/>
      <c r="D1722" s="201"/>
      <c r="E1722" s="51"/>
      <c r="G1722" s="51"/>
    </row>
    <row r="1723" spans="1:7" ht="20.25" customHeight="1" x14ac:dyDescent="0.45">
      <c r="A1723" s="209"/>
      <c r="B1723" s="209"/>
      <c r="C1723" s="209"/>
      <c r="D1723" s="201"/>
      <c r="E1723" s="51"/>
      <c r="G1723" s="51"/>
    </row>
    <row r="1724" spans="1:7" ht="20.25" customHeight="1" x14ac:dyDescent="0.45">
      <c r="A1724" s="209"/>
      <c r="B1724" s="209"/>
      <c r="C1724" s="209"/>
      <c r="D1724" s="201"/>
      <c r="E1724" s="51"/>
      <c r="G1724" s="51"/>
    </row>
    <row r="1725" spans="1:7" ht="20.25" customHeight="1" x14ac:dyDescent="0.45">
      <c r="A1725" s="209"/>
      <c r="B1725" s="209"/>
      <c r="C1725" s="209"/>
      <c r="D1725" s="201"/>
      <c r="E1725" s="51"/>
      <c r="G1725" s="51"/>
    </row>
    <row r="1726" spans="1:7" ht="20.25" customHeight="1" x14ac:dyDescent="0.45">
      <c r="A1726" s="209"/>
      <c r="B1726" s="209"/>
      <c r="C1726" s="209"/>
      <c r="D1726" s="201"/>
      <c r="E1726" s="51"/>
      <c r="G1726" s="51"/>
    </row>
    <row r="1727" spans="1:7" ht="20.25" customHeight="1" x14ac:dyDescent="0.45">
      <c r="A1727" s="209"/>
      <c r="B1727" s="209"/>
      <c r="C1727" s="209"/>
      <c r="D1727" s="201"/>
      <c r="E1727" s="51"/>
      <c r="G1727" s="51"/>
    </row>
    <row r="1728" spans="1:7" ht="20.25" customHeight="1" x14ac:dyDescent="0.45">
      <c r="A1728" s="209"/>
      <c r="B1728" s="209"/>
      <c r="C1728" s="209"/>
      <c r="D1728" s="201"/>
      <c r="E1728" s="51"/>
      <c r="G1728" s="51"/>
    </row>
    <row r="1729" spans="1:7" ht="20.25" customHeight="1" x14ac:dyDescent="0.45">
      <c r="A1729" s="209"/>
      <c r="B1729" s="209"/>
      <c r="C1729" s="209"/>
      <c r="D1729" s="201"/>
      <c r="E1729" s="51"/>
      <c r="G1729" s="51"/>
    </row>
    <row r="1730" spans="1:7" ht="20.25" customHeight="1" x14ac:dyDescent="0.45">
      <c r="A1730" s="209"/>
      <c r="B1730" s="209"/>
      <c r="C1730" s="209"/>
      <c r="D1730" s="201"/>
      <c r="E1730" s="51"/>
      <c r="G1730" s="51"/>
    </row>
    <row r="1731" spans="1:7" ht="20.25" customHeight="1" x14ac:dyDescent="0.45">
      <c r="A1731" s="209"/>
      <c r="B1731" s="209"/>
      <c r="C1731" s="209"/>
      <c r="D1731" s="201"/>
      <c r="E1731" s="51"/>
      <c r="G1731" s="51"/>
    </row>
    <row r="1732" spans="1:7" ht="20.25" customHeight="1" x14ac:dyDescent="0.45">
      <c r="A1732" s="209"/>
      <c r="B1732" s="209"/>
      <c r="C1732" s="209"/>
      <c r="D1732" s="201"/>
      <c r="E1732" s="51"/>
      <c r="G1732" s="51"/>
    </row>
    <row r="1733" spans="1:7" ht="20.25" customHeight="1" x14ac:dyDescent="0.45">
      <c r="A1733" s="209"/>
      <c r="B1733" s="209"/>
      <c r="C1733" s="209"/>
      <c r="D1733" s="201"/>
      <c r="E1733" s="51"/>
      <c r="G1733" s="51"/>
    </row>
    <row r="1734" spans="1:7" ht="20.25" customHeight="1" x14ac:dyDescent="0.45">
      <c r="A1734" s="209"/>
      <c r="B1734" s="209"/>
      <c r="C1734" s="209"/>
      <c r="D1734" s="201"/>
      <c r="E1734" s="51"/>
      <c r="G1734" s="51"/>
    </row>
    <row r="1735" spans="1:7" ht="20.25" customHeight="1" x14ac:dyDescent="0.45">
      <c r="A1735" s="209"/>
      <c r="B1735" s="209"/>
      <c r="C1735" s="209"/>
      <c r="D1735" s="201"/>
      <c r="E1735" s="51"/>
      <c r="G1735" s="51"/>
    </row>
    <row r="1736" spans="1:7" ht="20.25" customHeight="1" x14ac:dyDescent="0.45">
      <c r="A1736" s="209"/>
      <c r="B1736" s="209"/>
      <c r="C1736" s="209"/>
      <c r="D1736" s="201"/>
      <c r="E1736" s="51"/>
      <c r="G1736" s="51"/>
    </row>
    <row r="1737" spans="1:7" ht="20.25" customHeight="1" x14ac:dyDescent="0.45">
      <c r="A1737" s="209"/>
      <c r="B1737" s="209"/>
      <c r="C1737" s="209"/>
      <c r="D1737" s="201"/>
      <c r="E1737" s="51"/>
      <c r="G1737" s="51"/>
    </row>
    <row r="1738" spans="1:7" ht="20.25" customHeight="1" x14ac:dyDescent="0.45">
      <c r="A1738" s="209"/>
      <c r="B1738" s="209"/>
      <c r="C1738" s="209"/>
      <c r="D1738" s="201"/>
      <c r="E1738" s="51"/>
      <c r="G1738" s="51"/>
    </row>
    <row r="1739" spans="1:7" ht="20.25" customHeight="1" x14ac:dyDescent="0.45">
      <c r="A1739" s="209"/>
      <c r="B1739" s="209"/>
      <c r="C1739" s="209"/>
      <c r="D1739" s="201"/>
      <c r="E1739" s="51"/>
      <c r="G1739" s="51"/>
    </row>
    <row r="1740" spans="1:7" ht="20.25" customHeight="1" x14ac:dyDescent="0.45">
      <c r="A1740" s="209"/>
      <c r="B1740" s="209"/>
      <c r="C1740" s="209"/>
      <c r="D1740" s="201"/>
      <c r="E1740" s="51"/>
      <c r="G1740" s="51"/>
    </row>
    <row r="1741" spans="1:7" ht="20.25" customHeight="1" x14ac:dyDescent="0.45">
      <c r="A1741" s="209"/>
      <c r="B1741" s="209"/>
      <c r="C1741" s="209"/>
      <c r="D1741" s="201"/>
      <c r="E1741" s="51"/>
      <c r="G1741" s="51"/>
    </row>
    <row r="1742" spans="1:7" ht="20.25" customHeight="1" x14ac:dyDescent="0.45">
      <c r="A1742" s="209"/>
      <c r="B1742" s="209"/>
      <c r="C1742" s="209"/>
      <c r="D1742" s="201"/>
      <c r="E1742" s="51"/>
      <c r="G1742" s="51"/>
    </row>
    <row r="1743" spans="1:7" ht="20.25" customHeight="1" x14ac:dyDescent="0.45">
      <c r="A1743" s="209"/>
      <c r="B1743" s="209"/>
      <c r="C1743" s="209"/>
      <c r="D1743" s="201"/>
      <c r="E1743" s="51"/>
      <c r="G1743" s="51"/>
    </row>
    <row r="1744" spans="1:7" ht="20.25" customHeight="1" x14ac:dyDescent="0.45">
      <c r="A1744" s="209"/>
      <c r="B1744" s="209"/>
      <c r="C1744" s="209"/>
      <c r="D1744" s="201"/>
      <c r="E1744" s="51"/>
      <c r="G1744" s="51"/>
    </row>
    <row r="1745" spans="1:7" ht="20.25" customHeight="1" x14ac:dyDescent="0.45">
      <c r="A1745" s="209"/>
      <c r="B1745" s="209"/>
      <c r="C1745" s="209"/>
      <c r="D1745" s="201"/>
      <c r="E1745" s="51"/>
      <c r="G1745" s="51"/>
    </row>
    <row r="1746" spans="1:7" ht="20.25" customHeight="1" x14ac:dyDescent="0.45">
      <c r="A1746" s="209"/>
      <c r="B1746" s="209"/>
      <c r="C1746" s="209"/>
      <c r="D1746" s="201"/>
      <c r="E1746" s="51"/>
      <c r="G1746" s="51"/>
    </row>
    <row r="1747" spans="1:7" ht="20.25" customHeight="1" x14ac:dyDescent="0.45">
      <c r="A1747" s="209"/>
      <c r="B1747" s="209"/>
      <c r="C1747" s="209"/>
      <c r="D1747" s="201"/>
      <c r="E1747" s="51"/>
      <c r="G1747" s="51"/>
    </row>
    <row r="1748" spans="1:7" ht="20.25" customHeight="1" x14ac:dyDescent="0.45">
      <c r="A1748" s="209"/>
      <c r="B1748" s="209"/>
      <c r="C1748" s="209"/>
      <c r="D1748" s="201"/>
      <c r="E1748" s="51"/>
      <c r="G1748" s="51"/>
    </row>
    <row r="1749" spans="1:7" ht="20.25" customHeight="1" x14ac:dyDescent="0.45">
      <c r="A1749" s="209"/>
      <c r="B1749" s="209"/>
      <c r="C1749" s="209"/>
      <c r="D1749" s="201"/>
      <c r="E1749" s="51"/>
      <c r="G1749" s="51"/>
    </row>
    <row r="1750" spans="1:7" ht="20.25" customHeight="1" x14ac:dyDescent="0.45">
      <c r="A1750" s="209"/>
      <c r="B1750" s="209"/>
      <c r="C1750" s="209"/>
      <c r="D1750" s="201"/>
      <c r="E1750" s="51"/>
      <c r="G1750" s="51"/>
    </row>
    <row r="1751" spans="1:7" ht="20.25" customHeight="1" x14ac:dyDescent="0.45">
      <c r="A1751" s="209"/>
      <c r="B1751" s="209"/>
      <c r="C1751" s="209"/>
      <c r="D1751" s="201"/>
      <c r="E1751" s="51"/>
      <c r="G1751" s="51"/>
    </row>
    <row r="1752" spans="1:7" ht="20.25" customHeight="1" x14ac:dyDescent="0.45">
      <c r="A1752" s="209"/>
      <c r="B1752" s="209"/>
      <c r="C1752" s="209"/>
      <c r="D1752" s="201"/>
      <c r="E1752" s="51"/>
      <c r="G1752" s="51"/>
    </row>
    <row r="1753" spans="1:7" ht="20.25" customHeight="1" x14ac:dyDescent="0.45">
      <c r="A1753" s="209"/>
      <c r="B1753" s="209"/>
      <c r="C1753" s="209"/>
      <c r="D1753" s="201"/>
      <c r="E1753" s="51"/>
      <c r="G1753" s="51"/>
    </row>
    <row r="1754" spans="1:7" ht="20.25" customHeight="1" x14ac:dyDescent="0.45">
      <c r="A1754" s="209"/>
      <c r="B1754" s="209"/>
      <c r="C1754" s="209"/>
      <c r="D1754" s="201"/>
      <c r="E1754" s="51"/>
      <c r="G1754" s="51"/>
    </row>
    <row r="1755" spans="1:7" ht="20.25" customHeight="1" x14ac:dyDescent="0.45">
      <c r="A1755" s="209"/>
      <c r="B1755" s="209"/>
      <c r="C1755" s="209"/>
      <c r="D1755" s="201"/>
      <c r="E1755" s="51"/>
      <c r="G1755" s="51"/>
    </row>
    <row r="1756" spans="1:7" ht="20.25" customHeight="1" x14ac:dyDescent="0.45">
      <c r="A1756" s="209"/>
      <c r="B1756" s="209"/>
      <c r="C1756" s="209"/>
      <c r="D1756" s="201"/>
      <c r="E1756" s="51"/>
      <c r="G1756" s="51"/>
    </row>
    <row r="1757" spans="1:7" ht="20.25" customHeight="1" x14ac:dyDescent="0.45">
      <c r="A1757" s="209"/>
      <c r="B1757" s="209"/>
      <c r="C1757" s="209"/>
      <c r="D1757" s="201"/>
      <c r="E1757" s="51"/>
      <c r="G1757" s="51"/>
    </row>
    <row r="1758" spans="1:7" ht="20.25" customHeight="1" x14ac:dyDescent="0.45">
      <c r="A1758" s="209"/>
      <c r="B1758" s="209"/>
      <c r="C1758" s="209"/>
      <c r="D1758" s="201"/>
      <c r="E1758" s="51"/>
      <c r="G1758" s="51"/>
    </row>
    <row r="1759" spans="1:7" ht="20.25" customHeight="1" x14ac:dyDescent="0.45">
      <c r="A1759" s="209"/>
      <c r="B1759" s="209"/>
      <c r="C1759" s="209"/>
      <c r="D1759" s="201"/>
      <c r="E1759" s="51"/>
      <c r="G1759" s="51"/>
    </row>
    <row r="1760" spans="1:7" ht="20.25" customHeight="1" x14ac:dyDescent="0.45">
      <c r="A1760" s="209"/>
      <c r="B1760" s="209"/>
      <c r="C1760" s="209"/>
      <c r="D1760" s="201"/>
      <c r="E1760" s="51"/>
      <c r="G1760" s="51"/>
    </row>
    <row r="1761" spans="1:7" ht="20.25" customHeight="1" x14ac:dyDescent="0.45">
      <c r="A1761" s="209"/>
      <c r="B1761" s="209"/>
      <c r="C1761" s="209"/>
      <c r="D1761" s="201"/>
      <c r="E1761" s="51"/>
      <c r="G1761" s="51"/>
    </row>
    <row r="1762" spans="1:7" ht="20.25" customHeight="1" x14ac:dyDescent="0.45">
      <c r="A1762" s="209"/>
      <c r="B1762" s="209"/>
      <c r="C1762" s="209"/>
      <c r="D1762" s="201"/>
      <c r="E1762" s="51"/>
      <c r="G1762" s="51"/>
    </row>
    <row r="1763" spans="1:7" ht="20.25" customHeight="1" x14ac:dyDescent="0.45">
      <c r="A1763" s="209"/>
      <c r="B1763" s="209"/>
      <c r="C1763" s="209"/>
      <c r="D1763" s="201"/>
      <c r="E1763" s="51"/>
      <c r="G1763" s="51"/>
    </row>
    <row r="1764" spans="1:7" ht="20.25" customHeight="1" x14ac:dyDescent="0.45">
      <c r="A1764" s="209"/>
      <c r="B1764" s="209"/>
      <c r="C1764" s="209"/>
      <c r="D1764" s="201"/>
      <c r="E1764" s="51"/>
      <c r="G1764" s="51"/>
    </row>
    <row r="1765" spans="1:7" ht="20.25" customHeight="1" x14ac:dyDescent="0.45">
      <c r="A1765" s="209"/>
      <c r="B1765" s="209"/>
      <c r="C1765" s="209"/>
      <c r="D1765" s="201"/>
      <c r="E1765" s="51"/>
      <c r="G1765" s="51"/>
    </row>
    <row r="1766" spans="1:7" ht="20.25" customHeight="1" x14ac:dyDescent="0.45">
      <c r="A1766" s="209"/>
      <c r="B1766" s="209"/>
      <c r="C1766" s="209"/>
      <c r="D1766" s="201"/>
      <c r="E1766" s="51"/>
      <c r="G1766" s="51"/>
    </row>
    <row r="1767" spans="1:7" ht="20.25" customHeight="1" x14ac:dyDescent="0.45">
      <c r="A1767" s="209"/>
      <c r="B1767" s="209"/>
      <c r="C1767" s="209"/>
      <c r="D1767" s="201"/>
      <c r="E1767" s="51"/>
      <c r="G1767" s="51"/>
    </row>
    <row r="1768" spans="1:7" ht="20.25" customHeight="1" x14ac:dyDescent="0.45">
      <c r="A1768" s="209"/>
      <c r="B1768" s="209"/>
      <c r="C1768" s="209"/>
      <c r="D1768" s="201"/>
      <c r="E1768" s="51"/>
      <c r="G1768" s="51"/>
    </row>
    <row r="1769" spans="1:7" ht="20.25" customHeight="1" x14ac:dyDescent="0.45">
      <c r="A1769" s="209"/>
      <c r="B1769" s="209"/>
      <c r="C1769" s="209"/>
      <c r="D1769" s="201"/>
      <c r="E1769" s="51"/>
      <c r="G1769" s="51"/>
    </row>
    <row r="1770" spans="1:7" ht="20.25" customHeight="1" x14ac:dyDescent="0.45">
      <c r="A1770" s="209"/>
      <c r="B1770" s="209"/>
      <c r="C1770" s="209"/>
      <c r="D1770" s="201"/>
      <c r="E1770" s="51"/>
      <c r="G1770" s="51"/>
    </row>
    <row r="1771" spans="1:7" ht="20.25" customHeight="1" x14ac:dyDescent="0.45">
      <c r="A1771" s="209"/>
      <c r="B1771" s="209"/>
      <c r="C1771" s="209"/>
      <c r="D1771" s="201"/>
      <c r="E1771" s="51"/>
      <c r="G1771" s="51"/>
    </row>
    <row r="1772" spans="1:7" ht="20.25" customHeight="1" x14ac:dyDescent="0.45">
      <c r="A1772" s="209"/>
      <c r="B1772" s="209"/>
      <c r="C1772" s="209"/>
      <c r="D1772" s="201"/>
      <c r="E1772" s="51"/>
      <c r="G1772" s="51"/>
    </row>
    <row r="1773" spans="1:7" ht="20.25" customHeight="1" x14ac:dyDescent="0.45">
      <c r="A1773" s="209"/>
      <c r="B1773" s="209"/>
      <c r="C1773" s="209"/>
      <c r="D1773" s="201"/>
      <c r="E1773" s="51"/>
      <c r="G1773" s="51"/>
    </row>
    <row r="1774" spans="1:7" ht="20.25" customHeight="1" x14ac:dyDescent="0.45">
      <c r="A1774" s="209"/>
      <c r="B1774" s="209"/>
      <c r="C1774" s="209"/>
      <c r="D1774" s="201"/>
      <c r="E1774" s="51"/>
      <c r="G1774" s="51"/>
    </row>
    <row r="1775" spans="1:7" ht="20.25" customHeight="1" x14ac:dyDescent="0.45">
      <c r="A1775" s="209"/>
      <c r="B1775" s="209"/>
      <c r="C1775" s="209"/>
      <c r="D1775" s="201"/>
      <c r="E1775" s="51"/>
      <c r="G1775" s="51"/>
    </row>
    <row r="1776" spans="1:7" ht="20.25" customHeight="1" x14ac:dyDescent="0.45">
      <c r="A1776" s="209"/>
      <c r="B1776" s="209"/>
      <c r="C1776" s="209"/>
      <c r="D1776" s="201"/>
      <c r="E1776" s="51"/>
      <c r="G1776" s="51"/>
    </row>
    <row r="1777" spans="1:7" ht="20.25" customHeight="1" x14ac:dyDescent="0.45">
      <c r="A1777" s="209"/>
      <c r="B1777" s="209"/>
      <c r="C1777" s="209"/>
      <c r="D1777" s="201"/>
      <c r="E1777" s="51"/>
      <c r="G1777" s="51"/>
    </row>
    <row r="1778" spans="1:7" ht="20.25" customHeight="1" x14ac:dyDescent="0.45">
      <c r="A1778" s="209"/>
      <c r="B1778" s="209"/>
      <c r="C1778" s="209"/>
      <c r="D1778" s="201"/>
      <c r="E1778" s="51"/>
      <c r="G1778" s="51"/>
    </row>
    <row r="1779" spans="1:7" ht="20.25" customHeight="1" x14ac:dyDescent="0.45">
      <c r="A1779" s="209"/>
      <c r="B1779" s="209"/>
      <c r="C1779" s="209"/>
      <c r="D1779" s="201"/>
      <c r="E1779" s="51"/>
      <c r="G1779" s="51"/>
    </row>
    <row r="1780" spans="1:7" ht="20.25" customHeight="1" x14ac:dyDescent="0.45">
      <c r="A1780" s="209"/>
      <c r="B1780" s="209"/>
      <c r="C1780" s="209"/>
      <c r="D1780" s="201"/>
      <c r="E1780" s="51"/>
      <c r="G1780" s="51"/>
    </row>
    <row r="1781" spans="1:7" ht="20.25" customHeight="1" x14ac:dyDescent="0.45">
      <c r="A1781" s="209"/>
      <c r="B1781" s="209"/>
      <c r="C1781" s="209"/>
      <c r="D1781" s="201"/>
      <c r="E1781" s="51"/>
      <c r="G1781" s="51"/>
    </row>
    <row r="1782" spans="1:7" ht="20.25" customHeight="1" x14ac:dyDescent="0.45">
      <c r="A1782" s="209"/>
      <c r="B1782" s="209"/>
      <c r="C1782" s="209"/>
      <c r="D1782" s="201"/>
      <c r="E1782" s="51"/>
      <c r="G1782" s="51"/>
    </row>
    <row r="1783" spans="1:7" ht="20.25" customHeight="1" x14ac:dyDescent="0.45">
      <c r="A1783" s="209"/>
      <c r="B1783" s="209"/>
      <c r="C1783" s="209"/>
      <c r="D1783" s="201"/>
      <c r="E1783" s="51"/>
      <c r="G1783" s="51"/>
    </row>
    <row r="1784" spans="1:7" ht="20.25" customHeight="1" x14ac:dyDescent="0.45">
      <c r="A1784" s="209"/>
      <c r="B1784" s="209"/>
      <c r="C1784" s="209"/>
      <c r="D1784" s="201"/>
      <c r="E1784" s="51"/>
      <c r="G1784" s="51"/>
    </row>
    <row r="1785" spans="1:7" ht="20.25" customHeight="1" x14ac:dyDescent="0.45">
      <c r="A1785" s="209"/>
      <c r="B1785" s="209"/>
      <c r="C1785" s="209"/>
      <c r="D1785" s="201"/>
      <c r="E1785" s="51"/>
      <c r="G1785" s="51"/>
    </row>
    <row r="1786" spans="1:7" ht="20.25" customHeight="1" x14ac:dyDescent="0.45">
      <c r="A1786" s="209"/>
      <c r="B1786" s="209"/>
      <c r="C1786" s="209"/>
      <c r="D1786" s="201"/>
      <c r="E1786" s="51"/>
      <c r="G1786" s="51"/>
    </row>
    <row r="1787" spans="1:7" ht="20.25" customHeight="1" x14ac:dyDescent="0.45">
      <c r="A1787" s="209"/>
      <c r="B1787" s="209"/>
      <c r="C1787" s="209"/>
      <c r="D1787" s="201"/>
      <c r="E1787" s="51"/>
      <c r="G1787" s="51"/>
    </row>
    <row r="1788" spans="1:7" ht="20.25" customHeight="1" x14ac:dyDescent="0.45">
      <c r="A1788" s="209"/>
      <c r="B1788" s="209"/>
      <c r="C1788" s="209"/>
      <c r="D1788" s="201"/>
      <c r="E1788" s="51"/>
      <c r="G1788" s="51"/>
    </row>
    <row r="1789" spans="1:7" ht="20.25" customHeight="1" x14ac:dyDescent="0.45">
      <c r="A1789" s="209"/>
      <c r="B1789" s="209"/>
      <c r="C1789" s="209"/>
      <c r="D1789" s="201"/>
      <c r="E1789" s="51"/>
      <c r="G1789" s="51"/>
    </row>
    <row r="1790" spans="1:7" ht="20.25" customHeight="1" x14ac:dyDescent="0.45">
      <c r="A1790" s="209"/>
      <c r="B1790" s="209"/>
      <c r="C1790" s="209"/>
      <c r="D1790" s="201"/>
      <c r="E1790" s="51"/>
      <c r="G1790" s="51"/>
    </row>
    <row r="1791" spans="1:7" ht="20.25" customHeight="1" x14ac:dyDescent="0.45">
      <c r="A1791" s="209"/>
      <c r="B1791" s="209"/>
      <c r="C1791" s="209"/>
      <c r="D1791" s="201"/>
      <c r="E1791" s="51"/>
      <c r="G1791" s="51"/>
    </row>
    <row r="1792" spans="1:7" ht="20.25" customHeight="1" x14ac:dyDescent="0.45">
      <c r="A1792" s="209"/>
      <c r="B1792" s="209"/>
      <c r="C1792" s="209"/>
      <c r="D1792" s="201"/>
      <c r="E1792" s="51"/>
      <c r="G1792" s="51"/>
    </row>
    <row r="1793" spans="1:7" ht="20.25" customHeight="1" x14ac:dyDescent="0.45">
      <c r="A1793" s="209"/>
      <c r="B1793" s="209"/>
      <c r="C1793" s="209"/>
      <c r="D1793" s="201"/>
      <c r="E1793" s="51"/>
      <c r="G1793" s="51"/>
    </row>
    <row r="1794" spans="1:7" ht="20.25" customHeight="1" x14ac:dyDescent="0.45">
      <c r="A1794" s="209"/>
      <c r="B1794" s="209"/>
      <c r="C1794" s="209"/>
      <c r="D1794" s="201"/>
      <c r="E1794" s="51"/>
      <c r="G1794" s="51"/>
    </row>
    <row r="1795" spans="1:7" ht="20.25" customHeight="1" x14ac:dyDescent="0.45">
      <c r="A1795" s="209"/>
      <c r="B1795" s="209"/>
      <c r="C1795" s="209"/>
      <c r="D1795" s="201"/>
      <c r="E1795" s="51"/>
      <c r="G1795" s="51"/>
    </row>
    <row r="1796" spans="1:7" ht="20.25" customHeight="1" x14ac:dyDescent="0.45">
      <c r="A1796" s="209"/>
      <c r="B1796" s="209"/>
      <c r="C1796" s="209"/>
      <c r="D1796" s="201"/>
      <c r="E1796" s="51"/>
      <c r="G1796" s="51"/>
    </row>
    <row r="1797" spans="1:7" ht="20.25" customHeight="1" x14ac:dyDescent="0.45">
      <c r="A1797" s="209"/>
      <c r="B1797" s="209"/>
      <c r="C1797" s="209"/>
      <c r="D1797" s="201"/>
      <c r="E1797" s="51"/>
      <c r="G1797" s="51"/>
    </row>
    <row r="1798" spans="1:7" ht="20.25" customHeight="1" x14ac:dyDescent="0.45">
      <c r="A1798" s="209"/>
      <c r="B1798" s="209"/>
      <c r="C1798" s="209"/>
      <c r="D1798" s="201"/>
      <c r="E1798" s="51"/>
      <c r="G1798" s="51"/>
    </row>
    <row r="1799" spans="1:7" ht="20.25" customHeight="1" x14ac:dyDescent="0.45">
      <c r="A1799" s="209"/>
      <c r="B1799" s="209"/>
      <c r="C1799" s="209"/>
      <c r="D1799" s="201"/>
      <c r="E1799" s="51"/>
      <c r="G1799" s="51"/>
    </row>
    <row r="1800" spans="1:7" ht="20.25" customHeight="1" x14ac:dyDescent="0.45">
      <c r="A1800" s="209"/>
      <c r="B1800" s="209"/>
      <c r="C1800" s="209"/>
      <c r="D1800" s="201"/>
      <c r="E1800" s="51"/>
      <c r="G1800" s="51"/>
    </row>
    <row r="1801" spans="1:7" ht="20.25" customHeight="1" x14ac:dyDescent="0.45">
      <c r="A1801" s="209"/>
      <c r="B1801" s="209"/>
      <c r="C1801" s="209"/>
      <c r="D1801" s="201"/>
      <c r="E1801" s="51"/>
      <c r="G1801" s="51"/>
    </row>
    <row r="1802" spans="1:7" ht="20.25" customHeight="1" x14ac:dyDescent="0.45">
      <c r="A1802" s="209"/>
      <c r="B1802" s="209"/>
      <c r="C1802" s="209"/>
      <c r="D1802" s="201"/>
      <c r="E1802" s="51"/>
      <c r="G1802" s="51"/>
    </row>
    <row r="1803" spans="1:7" ht="20.25" customHeight="1" x14ac:dyDescent="0.45">
      <c r="A1803" s="209"/>
      <c r="B1803" s="209"/>
      <c r="C1803" s="209"/>
      <c r="D1803" s="201"/>
      <c r="E1803" s="51"/>
      <c r="G1803" s="51"/>
    </row>
    <row r="1804" spans="1:7" ht="20.25" customHeight="1" x14ac:dyDescent="0.45">
      <c r="A1804" s="209"/>
      <c r="B1804" s="209"/>
      <c r="C1804" s="209"/>
      <c r="D1804" s="201"/>
      <c r="E1804" s="51"/>
      <c r="G1804" s="51"/>
    </row>
    <row r="1805" spans="1:7" ht="20.25" customHeight="1" x14ac:dyDescent="0.45">
      <c r="A1805" s="209"/>
      <c r="B1805" s="209"/>
      <c r="C1805" s="209"/>
      <c r="D1805" s="201"/>
      <c r="E1805" s="51"/>
      <c r="G1805" s="51"/>
    </row>
    <row r="1806" spans="1:7" ht="20.25" customHeight="1" x14ac:dyDescent="0.45">
      <c r="A1806" s="209"/>
      <c r="B1806" s="209"/>
      <c r="C1806" s="209"/>
      <c r="D1806" s="201"/>
      <c r="E1806" s="51"/>
      <c r="G1806" s="51"/>
    </row>
    <row r="1807" spans="1:7" ht="20.25" customHeight="1" x14ac:dyDescent="0.45">
      <c r="A1807" s="209"/>
      <c r="B1807" s="209"/>
      <c r="C1807" s="209"/>
      <c r="D1807" s="201"/>
      <c r="E1807" s="51"/>
      <c r="G1807" s="51"/>
    </row>
    <row r="1808" spans="1:7" ht="20.25" customHeight="1" x14ac:dyDescent="0.45">
      <c r="A1808" s="209"/>
      <c r="B1808" s="209"/>
      <c r="C1808" s="209"/>
      <c r="D1808" s="201"/>
      <c r="E1808" s="51"/>
      <c r="G1808" s="51"/>
    </row>
    <row r="1809" spans="1:7" ht="20.25" customHeight="1" x14ac:dyDescent="0.45">
      <c r="A1809" s="209"/>
      <c r="B1809" s="209"/>
      <c r="C1809" s="209"/>
      <c r="D1809" s="201"/>
      <c r="E1809" s="51"/>
      <c r="G1809" s="51"/>
    </row>
    <row r="1810" spans="1:7" ht="20.25" customHeight="1" x14ac:dyDescent="0.45">
      <c r="A1810" s="209"/>
      <c r="B1810" s="209"/>
      <c r="C1810" s="209"/>
      <c r="D1810" s="201"/>
      <c r="E1810" s="51"/>
      <c r="G1810" s="51"/>
    </row>
    <row r="1811" spans="1:7" ht="20.25" customHeight="1" x14ac:dyDescent="0.45">
      <c r="A1811" s="209"/>
      <c r="B1811" s="209"/>
      <c r="C1811" s="209"/>
      <c r="D1811" s="201"/>
      <c r="E1811" s="51"/>
      <c r="G1811" s="51"/>
    </row>
    <row r="1812" spans="1:7" ht="20.25" customHeight="1" x14ac:dyDescent="0.45">
      <c r="A1812" s="209"/>
      <c r="B1812" s="209"/>
      <c r="C1812" s="209"/>
      <c r="D1812" s="201"/>
      <c r="E1812" s="51"/>
      <c r="G1812" s="51"/>
    </row>
    <row r="1813" spans="1:7" ht="20.25" customHeight="1" x14ac:dyDescent="0.45">
      <c r="A1813" s="209"/>
      <c r="B1813" s="209"/>
      <c r="C1813" s="209"/>
      <c r="D1813" s="201"/>
      <c r="E1813" s="51"/>
      <c r="G1813" s="51"/>
    </row>
    <row r="1814" spans="1:7" ht="20.25" customHeight="1" x14ac:dyDescent="0.45">
      <c r="A1814" s="209"/>
      <c r="B1814" s="209"/>
      <c r="C1814" s="209"/>
      <c r="D1814" s="201"/>
      <c r="E1814" s="51"/>
      <c r="G1814" s="51"/>
    </row>
    <row r="1815" spans="1:7" ht="20.25" customHeight="1" x14ac:dyDescent="0.45">
      <c r="A1815" s="209"/>
      <c r="B1815" s="209"/>
      <c r="C1815" s="209"/>
      <c r="D1815" s="201"/>
      <c r="E1815" s="51"/>
      <c r="G1815" s="51"/>
    </row>
    <row r="1816" spans="1:7" ht="20.25" customHeight="1" x14ac:dyDescent="0.45">
      <c r="A1816" s="209"/>
      <c r="B1816" s="209"/>
      <c r="C1816" s="209"/>
      <c r="D1816" s="201"/>
      <c r="E1816" s="51"/>
      <c r="G1816" s="51"/>
    </row>
    <row r="1817" spans="1:7" ht="20.25" customHeight="1" x14ac:dyDescent="0.45">
      <c r="A1817" s="209"/>
      <c r="B1817" s="209"/>
      <c r="C1817" s="209"/>
      <c r="D1817" s="201"/>
      <c r="E1817" s="51"/>
      <c r="G1817" s="51"/>
    </row>
    <row r="1818" spans="1:7" ht="20.25" customHeight="1" x14ac:dyDescent="0.45">
      <c r="A1818" s="209"/>
      <c r="B1818" s="209"/>
      <c r="C1818" s="209"/>
      <c r="D1818" s="201"/>
      <c r="E1818" s="51"/>
      <c r="G1818" s="51"/>
    </row>
    <row r="1819" spans="1:7" ht="20.25" customHeight="1" x14ac:dyDescent="0.45">
      <c r="A1819" s="209"/>
      <c r="B1819" s="209"/>
      <c r="C1819" s="209"/>
      <c r="D1819" s="201"/>
      <c r="E1819" s="51"/>
      <c r="G1819" s="51"/>
    </row>
    <row r="1820" spans="1:7" ht="20.25" customHeight="1" x14ac:dyDescent="0.45">
      <c r="A1820" s="209"/>
      <c r="B1820" s="209"/>
      <c r="C1820" s="209"/>
      <c r="D1820" s="201"/>
      <c r="E1820" s="51"/>
      <c r="G1820" s="51"/>
    </row>
    <row r="1821" spans="1:7" ht="20.25" customHeight="1" x14ac:dyDescent="0.45">
      <c r="A1821" s="209"/>
      <c r="B1821" s="209"/>
      <c r="C1821" s="209"/>
      <c r="D1821" s="201"/>
      <c r="E1821" s="51"/>
      <c r="G1821" s="51"/>
    </row>
    <row r="1822" spans="1:7" ht="20.25" customHeight="1" x14ac:dyDescent="0.45">
      <c r="A1822" s="209"/>
      <c r="B1822" s="209"/>
      <c r="C1822" s="209"/>
      <c r="D1822" s="201"/>
      <c r="E1822" s="51"/>
      <c r="G1822" s="51"/>
    </row>
    <row r="1823" spans="1:7" ht="20.25" customHeight="1" x14ac:dyDescent="0.45">
      <c r="A1823" s="209"/>
      <c r="B1823" s="209"/>
      <c r="C1823" s="209"/>
      <c r="D1823" s="201"/>
      <c r="E1823" s="51"/>
      <c r="G1823" s="51"/>
    </row>
    <row r="1824" spans="1:7" ht="20.25" customHeight="1" x14ac:dyDescent="0.45">
      <c r="A1824" s="209"/>
      <c r="B1824" s="209"/>
      <c r="C1824" s="209"/>
      <c r="D1824" s="201"/>
      <c r="E1824" s="51"/>
      <c r="G1824" s="51"/>
    </row>
    <row r="1825" spans="1:7" ht="20.25" customHeight="1" x14ac:dyDescent="0.45">
      <c r="A1825" s="209"/>
      <c r="B1825" s="209"/>
      <c r="C1825" s="209"/>
      <c r="D1825" s="201"/>
      <c r="E1825" s="51"/>
      <c r="G1825" s="51"/>
    </row>
    <row r="1826" spans="1:7" ht="20.25" customHeight="1" x14ac:dyDescent="0.45">
      <c r="A1826" s="209"/>
      <c r="B1826" s="209"/>
      <c r="C1826" s="209"/>
      <c r="D1826" s="201"/>
      <c r="E1826" s="51"/>
      <c r="G1826" s="51"/>
    </row>
    <row r="1827" spans="1:7" ht="20.25" customHeight="1" x14ac:dyDescent="0.45">
      <c r="A1827" s="209"/>
      <c r="B1827" s="209"/>
      <c r="C1827" s="209"/>
      <c r="D1827" s="201"/>
      <c r="E1827" s="51"/>
      <c r="G1827" s="51"/>
    </row>
    <row r="1828" spans="1:7" ht="20.25" customHeight="1" x14ac:dyDescent="0.45">
      <c r="A1828" s="209"/>
      <c r="B1828" s="209"/>
      <c r="C1828" s="209"/>
      <c r="D1828" s="201"/>
      <c r="E1828" s="51"/>
      <c r="G1828" s="51"/>
    </row>
    <row r="1829" spans="1:7" ht="20.25" customHeight="1" x14ac:dyDescent="0.45">
      <c r="A1829" s="209"/>
      <c r="B1829" s="209"/>
      <c r="C1829" s="209"/>
      <c r="D1829" s="201"/>
      <c r="E1829" s="51"/>
      <c r="G1829" s="51"/>
    </row>
    <row r="1830" spans="1:7" ht="20.25" customHeight="1" x14ac:dyDescent="0.45">
      <c r="A1830" s="209"/>
      <c r="B1830" s="209"/>
      <c r="C1830" s="209"/>
      <c r="D1830" s="201"/>
      <c r="E1830" s="51"/>
      <c r="G1830" s="51"/>
    </row>
    <row r="1831" spans="1:7" ht="20.25" customHeight="1" x14ac:dyDescent="0.45">
      <c r="A1831" s="209"/>
      <c r="B1831" s="209"/>
      <c r="C1831" s="209"/>
      <c r="D1831" s="201"/>
      <c r="E1831" s="51"/>
      <c r="G1831" s="51"/>
    </row>
    <row r="1832" spans="1:7" ht="20.25" customHeight="1" x14ac:dyDescent="0.45">
      <c r="A1832" s="209"/>
      <c r="B1832" s="209"/>
      <c r="C1832" s="209"/>
      <c r="D1832" s="201"/>
      <c r="E1832" s="51"/>
      <c r="G1832" s="51"/>
    </row>
    <row r="1833" spans="1:7" ht="20.25" customHeight="1" x14ac:dyDescent="0.45">
      <c r="A1833" s="209"/>
      <c r="B1833" s="209"/>
      <c r="C1833" s="209"/>
      <c r="D1833" s="201"/>
      <c r="E1833" s="51"/>
      <c r="G1833" s="51"/>
    </row>
    <row r="1834" spans="1:7" ht="20.25" customHeight="1" x14ac:dyDescent="0.45">
      <c r="A1834" s="209"/>
      <c r="B1834" s="209"/>
      <c r="C1834" s="209"/>
      <c r="D1834" s="201"/>
      <c r="E1834" s="51"/>
      <c r="G1834" s="51"/>
    </row>
    <row r="1835" spans="1:7" ht="20.25" customHeight="1" x14ac:dyDescent="0.45">
      <c r="A1835" s="209"/>
      <c r="B1835" s="209"/>
      <c r="C1835" s="209"/>
      <c r="D1835" s="201"/>
      <c r="E1835" s="51"/>
      <c r="G1835" s="51"/>
    </row>
    <row r="1836" spans="1:7" ht="20.25" customHeight="1" x14ac:dyDescent="0.45">
      <c r="A1836" s="209"/>
      <c r="B1836" s="209"/>
      <c r="C1836" s="209"/>
      <c r="D1836" s="201"/>
      <c r="E1836" s="51"/>
      <c r="G1836" s="51"/>
    </row>
    <row r="1837" spans="1:7" ht="20.25" customHeight="1" x14ac:dyDescent="0.45">
      <c r="A1837" s="209"/>
      <c r="B1837" s="209"/>
      <c r="C1837" s="209"/>
      <c r="D1837" s="201"/>
      <c r="E1837" s="51"/>
      <c r="G1837" s="51"/>
    </row>
    <row r="1838" spans="1:7" ht="20.25" customHeight="1" x14ac:dyDescent="0.45">
      <c r="A1838" s="209"/>
      <c r="B1838" s="209"/>
      <c r="C1838" s="209"/>
      <c r="D1838" s="201"/>
      <c r="E1838" s="51"/>
      <c r="G1838" s="51"/>
    </row>
    <row r="1839" spans="1:7" ht="20.25" customHeight="1" x14ac:dyDescent="0.45">
      <c r="A1839" s="209"/>
      <c r="B1839" s="209"/>
      <c r="C1839" s="209"/>
      <c r="D1839" s="201"/>
      <c r="E1839" s="51"/>
      <c r="G1839" s="51"/>
    </row>
    <row r="1840" spans="1:7" ht="20.25" customHeight="1" x14ac:dyDescent="0.45">
      <c r="A1840" s="209"/>
      <c r="B1840" s="209"/>
      <c r="C1840" s="209"/>
      <c r="D1840" s="201"/>
      <c r="E1840" s="51"/>
      <c r="G1840" s="51"/>
    </row>
    <row r="1841" spans="1:7" ht="20.25" customHeight="1" x14ac:dyDescent="0.45">
      <c r="A1841" s="209"/>
      <c r="B1841" s="209"/>
      <c r="C1841" s="209"/>
      <c r="D1841" s="201"/>
      <c r="E1841" s="51"/>
      <c r="G1841" s="51"/>
    </row>
    <row r="1842" spans="1:7" ht="20.25" customHeight="1" x14ac:dyDescent="0.45">
      <c r="A1842" s="209"/>
      <c r="B1842" s="209"/>
      <c r="C1842" s="209"/>
      <c r="D1842" s="201"/>
      <c r="E1842" s="51"/>
      <c r="G1842" s="51"/>
    </row>
    <row r="1843" spans="1:7" ht="20.25" customHeight="1" x14ac:dyDescent="0.45">
      <c r="A1843" s="209"/>
      <c r="B1843" s="209"/>
      <c r="C1843" s="209"/>
      <c r="D1843" s="201"/>
      <c r="E1843" s="51"/>
      <c r="G1843" s="51"/>
    </row>
    <row r="1844" spans="1:7" ht="20.25" customHeight="1" x14ac:dyDescent="0.45">
      <c r="A1844" s="209"/>
      <c r="B1844" s="209"/>
      <c r="C1844" s="209"/>
      <c r="D1844" s="201"/>
      <c r="E1844" s="51"/>
      <c r="G1844" s="51"/>
    </row>
    <row r="1845" spans="1:7" ht="20.25" customHeight="1" x14ac:dyDescent="0.45">
      <c r="A1845" s="209"/>
      <c r="B1845" s="209"/>
      <c r="C1845" s="209"/>
      <c r="D1845" s="201"/>
      <c r="E1845" s="51"/>
      <c r="G1845" s="51"/>
    </row>
    <row r="1846" spans="1:7" ht="20.25" customHeight="1" x14ac:dyDescent="0.45">
      <c r="A1846" s="209"/>
      <c r="B1846" s="209"/>
      <c r="C1846" s="209"/>
      <c r="D1846" s="201"/>
      <c r="E1846" s="51"/>
      <c r="G1846" s="51"/>
    </row>
    <row r="1847" spans="1:7" ht="20.25" customHeight="1" x14ac:dyDescent="0.45">
      <c r="A1847" s="209"/>
      <c r="B1847" s="209"/>
      <c r="C1847" s="209"/>
      <c r="D1847" s="201"/>
      <c r="E1847" s="51"/>
      <c r="G1847" s="51"/>
    </row>
    <row r="1848" spans="1:7" ht="20.25" customHeight="1" x14ac:dyDescent="0.45">
      <c r="A1848" s="209"/>
      <c r="B1848" s="209"/>
      <c r="C1848" s="209"/>
      <c r="D1848" s="201"/>
      <c r="E1848" s="51"/>
      <c r="G1848" s="51"/>
    </row>
    <row r="1849" spans="1:7" ht="20.25" customHeight="1" x14ac:dyDescent="0.45">
      <c r="A1849" s="209"/>
      <c r="B1849" s="209"/>
      <c r="C1849" s="209"/>
      <c r="D1849" s="201"/>
      <c r="E1849" s="51"/>
      <c r="G1849" s="51"/>
    </row>
    <row r="1850" spans="1:7" ht="20.25" customHeight="1" x14ac:dyDescent="0.45">
      <c r="A1850" s="209"/>
      <c r="B1850" s="209"/>
      <c r="C1850" s="209"/>
      <c r="D1850" s="201"/>
      <c r="E1850" s="51"/>
      <c r="G1850" s="51"/>
    </row>
    <row r="1851" spans="1:7" ht="20.25" customHeight="1" x14ac:dyDescent="0.45">
      <c r="A1851" s="209"/>
      <c r="B1851" s="209"/>
      <c r="C1851" s="209"/>
      <c r="D1851" s="201"/>
      <c r="E1851" s="51"/>
      <c r="G1851" s="51"/>
    </row>
    <row r="1852" spans="1:7" ht="20.25" customHeight="1" x14ac:dyDescent="0.45">
      <c r="A1852" s="209"/>
      <c r="B1852" s="209"/>
      <c r="C1852" s="209"/>
      <c r="D1852" s="201"/>
      <c r="E1852" s="51"/>
      <c r="G1852" s="51"/>
    </row>
    <row r="1853" spans="1:7" ht="20.25" customHeight="1" x14ac:dyDescent="0.45">
      <c r="A1853" s="209"/>
      <c r="B1853" s="209"/>
      <c r="C1853" s="209"/>
      <c r="D1853" s="201"/>
      <c r="E1853" s="51"/>
      <c r="G1853" s="51"/>
    </row>
    <row r="1854" spans="1:7" ht="20.25" customHeight="1" x14ac:dyDescent="0.45">
      <c r="A1854" s="209"/>
      <c r="B1854" s="209"/>
      <c r="C1854" s="209"/>
      <c r="D1854" s="201"/>
      <c r="E1854" s="51"/>
      <c r="G1854" s="51"/>
    </row>
    <row r="1855" spans="1:7" ht="20.25" customHeight="1" x14ac:dyDescent="0.45">
      <c r="A1855" s="209"/>
      <c r="B1855" s="209"/>
      <c r="C1855" s="209"/>
      <c r="D1855" s="201"/>
      <c r="E1855" s="51"/>
      <c r="G1855" s="51"/>
    </row>
    <row r="1856" spans="1:7" ht="20.25" customHeight="1" x14ac:dyDescent="0.45">
      <c r="A1856" s="209"/>
      <c r="B1856" s="209"/>
      <c r="C1856" s="209"/>
      <c r="D1856" s="201"/>
      <c r="E1856" s="51"/>
      <c r="G1856" s="51"/>
    </row>
    <row r="1857" spans="1:7" ht="20.25" customHeight="1" x14ac:dyDescent="0.45">
      <c r="A1857" s="209"/>
      <c r="B1857" s="209"/>
      <c r="C1857" s="209"/>
      <c r="D1857" s="201"/>
      <c r="E1857" s="51"/>
      <c r="G1857" s="51"/>
    </row>
    <row r="1858" spans="1:7" ht="20.25" customHeight="1" x14ac:dyDescent="0.45">
      <c r="A1858" s="209"/>
      <c r="B1858" s="209"/>
      <c r="C1858" s="209"/>
      <c r="D1858" s="201"/>
      <c r="E1858" s="51"/>
      <c r="G1858" s="51"/>
    </row>
    <row r="1859" spans="1:7" ht="20.25" customHeight="1" x14ac:dyDescent="0.45">
      <c r="A1859" s="209"/>
      <c r="B1859" s="209"/>
      <c r="C1859" s="209"/>
      <c r="D1859" s="201"/>
      <c r="E1859" s="51"/>
      <c r="G1859" s="51"/>
    </row>
    <row r="1860" spans="1:7" ht="20.25" customHeight="1" x14ac:dyDescent="0.45">
      <c r="A1860" s="209"/>
      <c r="B1860" s="209"/>
      <c r="C1860" s="209"/>
      <c r="D1860" s="201"/>
      <c r="E1860" s="51"/>
      <c r="G1860" s="51"/>
    </row>
    <row r="1861" spans="1:7" ht="20.25" customHeight="1" x14ac:dyDescent="0.45">
      <c r="A1861" s="209"/>
      <c r="B1861" s="209"/>
      <c r="C1861" s="209"/>
      <c r="D1861" s="201"/>
      <c r="E1861" s="51"/>
      <c r="G1861" s="51"/>
    </row>
    <row r="1862" spans="1:7" ht="20.25" customHeight="1" x14ac:dyDescent="0.45">
      <c r="A1862" s="209"/>
      <c r="B1862" s="209"/>
      <c r="C1862" s="209"/>
      <c r="D1862" s="201"/>
      <c r="E1862" s="51"/>
      <c r="G1862" s="51"/>
    </row>
    <row r="1863" spans="1:7" ht="20.25" customHeight="1" x14ac:dyDescent="0.45">
      <c r="A1863" s="209"/>
      <c r="B1863" s="209"/>
      <c r="C1863" s="209"/>
      <c r="D1863" s="201"/>
      <c r="E1863" s="51"/>
      <c r="G1863" s="51"/>
    </row>
    <row r="1864" spans="1:7" ht="20.25" customHeight="1" x14ac:dyDescent="0.45">
      <c r="A1864" s="209"/>
      <c r="B1864" s="209"/>
      <c r="C1864" s="209"/>
      <c r="D1864" s="201"/>
      <c r="E1864" s="51"/>
      <c r="G1864" s="51"/>
    </row>
    <row r="1865" spans="1:7" ht="20.25" customHeight="1" x14ac:dyDescent="0.45">
      <c r="A1865" s="209"/>
      <c r="B1865" s="209"/>
      <c r="C1865" s="209"/>
      <c r="D1865" s="201"/>
      <c r="E1865" s="51"/>
      <c r="G1865" s="51"/>
    </row>
    <row r="1866" spans="1:7" ht="20.25" customHeight="1" x14ac:dyDescent="0.45">
      <c r="A1866" s="209"/>
      <c r="B1866" s="209"/>
      <c r="C1866" s="209"/>
      <c r="D1866" s="201"/>
      <c r="E1866" s="51"/>
      <c r="G1866" s="51"/>
    </row>
    <row r="1867" spans="1:7" ht="20.25" customHeight="1" x14ac:dyDescent="0.45">
      <c r="A1867" s="209"/>
      <c r="B1867" s="209"/>
      <c r="C1867" s="209"/>
      <c r="D1867" s="201"/>
      <c r="E1867" s="51"/>
      <c r="G1867" s="51"/>
    </row>
    <row r="1868" spans="1:7" ht="20.25" customHeight="1" x14ac:dyDescent="0.45">
      <c r="A1868" s="209"/>
      <c r="B1868" s="209"/>
      <c r="C1868" s="209"/>
      <c r="D1868" s="201"/>
      <c r="E1868" s="51"/>
      <c r="G1868" s="51"/>
    </row>
    <row r="1869" spans="1:7" ht="20.25" customHeight="1" x14ac:dyDescent="0.45">
      <c r="A1869" s="209"/>
      <c r="B1869" s="209"/>
      <c r="C1869" s="209"/>
      <c r="D1869" s="201"/>
      <c r="E1869" s="51"/>
      <c r="G1869" s="51"/>
    </row>
    <row r="1870" spans="1:7" ht="20.25" customHeight="1" x14ac:dyDescent="0.45">
      <c r="A1870" s="209"/>
      <c r="B1870" s="209"/>
      <c r="C1870" s="209"/>
      <c r="D1870" s="201"/>
      <c r="E1870" s="51"/>
      <c r="G1870" s="51"/>
    </row>
    <row r="1871" spans="1:7" ht="20.25" customHeight="1" x14ac:dyDescent="0.45">
      <c r="A1871" s="209"/>
      <c r="B1871" s="209"/>
      <c r="C1871" s="209"/>
      <c r="D1871" s="201"/>
      <c r="E1871" s="51"/>
      <c r="G1871" s="51"/>
    </row>
    <row r="1872" spans="1:7" ht="20.25" customHeight="1" x14ac:dyDescent="0.45">
      <c r="A1872" s="209"/>
      <c r="B1872" s="209"/>
      <c r="C1872" s="209"/>
      <c r="D1872" s="201"/>
      <c r="E1872" s="51"/>
      <c r="G1872" s="51"/>
    </row>
    <row r="1873" spans="1:7" ht="20.25" customHeight="1" x14ac:dyDescent="0.45">
      <c r="A1873" s="209"/>
      <c r="B1873" s="209"/>
      <c r="C1873" s="209"/>
      <c r="D1873" s="201"/>
      <c r="E1873" s="51"/>
      <c r="G1873" s="51"/>
    </row>
    <row r="1874" spans="1:7" ht="20.25" customHeight="1" x14ac:dyDescent="0.45">
      <c r="A1874" s="209"/>
      <c r="B1874" s="209"/>
      <c r="C1874" s="209"/>
      <c r="D1874" s="201"/>
      <c r="E1874" s="51"/>
      <c r="G1874" s="51"/>
    </row>
    <row r="1875" spans="1:7" ht="20.25" customHeight="1" x14ac:dyDescent="0.45">
      <c r="A1875" s="209"/>
      <c r="B1875" s="209"/>
      <c r="C1875" s="209"/>
      <c r="D1875" s="201"/>
      <c r="E1875" s="51"/>
      <c r="G1875" s="51"/>
    </row>
    <row r="1876" spans="1:7" ht="20.25" customHeight="1" x14ac:dyDescent="0.45">
      <c r="A1876" s="209"/>
      <c r="B1876" s="209"/>
      <c r="C1876" s="209"/>
      <c r="D1876" s="201"/>
      <c r="E1876" s="51"/>
      <c r="G1876" s="51"/>
    </row>
    <row r="1877" spans="1:7" ht="20.25" customHeight="1" x14ac:dyDescent="0.45">
      <c r="A1877" s="209"/>
      <c r="B1877" s="209"/>
      <c r="C1877" s="209"/>
      <c r="D1877" s="201"/>
      <c r="E1877" s="51"/>
      <c r="G1877" s="51"/>
    </row>
    <row r="1878" spans="1:7" ht="20.25" customHeight="1" x14ac:dyDescent="0.45">
      <c r="A1878" s="209"/>
      <c r="B1878" s="209"/>
      <c r="C1878" s="209"/>
      <c r="D1878" s="201"/>
      <c r="E1878" s="51"/>
      <c r="G1878" s="51"/>
    </row>
    <row r="1879" spans="1:7" ht="20.25" customHeight="1" x14ac:dyDescent="0.45">
      <c r="A1879" s="209"/>
      <c r="B1879" s="209"/>
      <c r="C1879" s="209"/>
      <c r="D1879" s="201"/>
      <c r="E1879" s="51"/>
      <c r="G1879" s="51"/>
    </row>
    <row r="1880" spans="1:7" ht="20.25" customHeight="1" x14ac:dyDescent="0.45">
      <c r="A1880" s="209"/>
      <c r="B1880" s="209"/>
      <c r="C1880" s="209"/>
      <c r="D1880" s="201"/>
      <c r="E1880" s="51"/>
      <c r="G1880" s="51"/>
    </row>
    <row r="1881" spans="1:7" ht="20.25" customHeight="1" x14ac:dyDescent="0.45">
      <c r="A1881" s="209"/>
      <c r="B1881" s="209"/>
      <c r="C1881" s="209"/>
      <c r="D1881" s="201"/>
      <c r="E1881" s="51"/>
      <c r="G1881" s="51"/>
    </row>
    <row r="1882" spans="1:7" ht="20.25" customHeight="1" x14ac:dyDescent="0.45">
      <c r="A1882" s="209"/>
      <c r="B1882" s="209"/>
      <c r="C1882" s="209"/>
      <c r="D1882" s="201"/>
      <c r="E1882" s="51"/>
      <c r="G1882" s="51"/>
    </row>
    <row r="1883" spans="1:7" ht="20.25" customHeight="1" x14ac:dyDescent="0.45">
      <c r="A1883" s="209"/>
      <c r="B1883" s="209"/>
      <c r="C1883" s="209"/>
      <c r="D1883" s="201"/>
      <c r="E1883" s="51"/>
      <c r="G1883" s="51"/>
    </row>
    <row r="1884" spans="1:7" ht="20.25" customHeight="1" x14ac:dyDescent="0.45">
      <c r="A1884" s="209"/>
      <c r="B1884" s="209"/>
      <c r="C1884" s="209"/>
      <c r="D1884" s="201"/>
      <c r="E1884" s="51"/>
      <c r="G1884" s="51"/>
    </row>
    <row r="1885" spans="1:7" ht="20.25" customHeight="1" x14ac:dyDescent="0.45">
      <c r="A1885" s="209"/>
      <c r="B1885" s="209"/>
      <c r="C1885" s="209"/>
      <c r="D1885" s="201"/>
      <c r="E1885" s="51"/>
      <c r="G1885" s="51"/>
    </row>
    <row r="1886" spans="1:7" ht="20.25" customHeight="1" x14ac:dyDescent="0.45">
      <c r="A1886" s="209"/>
      <c r="B1886" s="209"/>
      <c r="C1886" s="209"/>
      <c r="D1886" s="201"/>
      <c r="E1886" s="51"/>
      <c r="G1886" s="51"/>
    </row>
    <row r="1887" spans="1:7" ht="20.25" customHeight="1" x14ac:dyDescent="0.45">
      <c r="A1887" s="209"/>
      <c r="B1887" s="209"/>
      <c r="C1887" s="209"/>
      <c r="D1887" s="201"/>
      <c r="E1887" s="51"/>
      <c r="G1887" s="51"/>
    </row>
    <row r="1888" spans="1:7" ht="20.25" customHeight="1" x14ac:dyDescent="0.45">
      <c r="A1888" s="209"/>
      <c r="B1888" s="209"/>
      <c r="C1888" s="209"/>
      <c r="D1888" s="201"/>
      <c r="E1888" s="51"/>
      <c r="G1888" s="51"/>
    </row>
    <row r="1889" spans="1:7" ht="20.25" customHeight="1" x14ac:dyDescent="0.45">
      <c r="A1889" s="209"/>
      <c r="B1889" s="209"/>
      <c r="C1889" s="209"/>
      <c r="D1889" s="201"/>
      <c r="E1889" s="51"/>
      <c r="G1889" s="51"/>
    </row>
    <row r="1890" spans="1:7" ht="20.25" customHeight="1" x14ac:dyDescent="0.45">
      <c r="A1890" s="209"/>
      <c r="B1890" s="209"/>
      <c r="C1890" s="209"/>
      <c r="D1890" s="201"/>
      <c r="E1890" s="51"/>
      <c r="G1890" s="51"/>
    </row>
    <row r="1891" spans="1:7" ht="20.25" customHeight="1" x14ac:dyDescent="0.45">
      <c r="A1891" s="209"/>
      <c r="B1891" s="209"/>
      <c r="C1891" s="209"/>
      <c r="D1891" s="201"/>
      <c r="E1891" s="51"/>
      <c r="G1891" s="51"/>
    </row>
    <row r="1892" spans="1:7" ht="20.25" customHeight="1" x14ac:dyDescent="0.45">
      <c r="A1892" s="209"/>
      <c r="B1892" s="209"/>
      <c r="C1892" s="209"/>
      <c r="D1892" s="201"/>
      <c r="E1892" s="51"/>
      <c r="G1892" s="51"/>
    </row>
    <row r="1893" spans="1:7" ht="20.25" customHeight="1" x14ac:dyDescent="0.45">
      <c r="A1893" s="209"/>
      <c r="B1893" s="209"/>
      <c r="C1893" s="209"/>
      <c r="D1893" s="201"/>
      <c r="E1893" s="51"/>
      <c r="G1893" s="51"/>
    </row>
    <row r="1894" spans="1:7" ht="20.25" customHeight="1" x14ac:dyDescent="0.45">
      <c r="A1894" s="209"/>
      <c r="B1894" s="209"/>
      <c r="C1894" s="209"/>
      <c r="D1894" s="201"/>
      <c r="E1894" s="51"/>
      <c r="G1894" s="51"/>
    </row>
    <row r="1895" spans="1:7" ht="20.25" customHeight="1" x14ac:dyDescent="0.45">
      <c r="A1895" s="209"/>
      <c r="B1895" s="209"/>
      <c r="C1895" s="209"/>
      <c r="D1895" s="201"/>
      <c r="E1895" s="51"/>
      <c r="G1895" s="51"/>
    </row>
    <row r="1896" spans="1:7" ht="20.25" customHeight="1" x14ac:dyDescent="0.45">
      <c r="A1896" s="209"/>
      <c r="B1896" s="209"/>
      <c r="C1896" s="209"/>
      <c r="D1896" s="201"/>
      <c r="E1896" s="51"/>
      <c r="G1896" s="51"/>
    </row>
    <row r="1897" spans="1:7" ht="20.25" customHeight="1" x14ac:dyDescent="0.45">
      <c r="A1897" s="209"/>
      <c r="B1897" s="209"/>
      <c r="C1897" s="209"/>
      <c r="D1897" s="201"/>
      <c r="E1897" s="51"/>
      <c r="G1897" s="51"/>
    </row>
    <row r="1898" spans="1:7" ht="20.25" customHeight="1" x14ac:dyDescent="0.45">
      <c r="A1898" s="209"/>
      <c r="B1898" s="209"/>
      <c r="C1898" s="209"/>
      <c r="D1898" s="201"/>
      <c r="E1898" s="51"/>
      <c r="G1898" s="51"/>
    </row>
    <row r="1899" spans="1:7" ht="20.25" customHeight="1" x14ac:dyDescent="0.45">
      <c r="A1899" s="209"/>
      <c r="B1899" s="209"/>
      <c r="C1899" s="209"/>
      <c r="D1899" s="201"/>
      <c r="E1899" s="51"/>
      <c r="G1899" s="51"/>
    </row>
    <row r="1900" spans="1:7" ht="20.25" customHeight="1" x14ac:dyDescent="0.45">
      <c r="A1900" s="209"/>
      <c r="B1900" s="209"/>
      <c r="C1900" s="209"/>
      <c r="D1900" s="201"/>
      <c r="E1900" s="51"/>
      <c r="G1900" s="51"/>
    </row>
    <row r="1901" spans="1:7" ht="20.25" customHeight="1" x14ac:dyDescent="0.45">
      <c r="A1901" s="209"/>
      <c r="B1901" s="209"/>
      <c r="C1901" s="209"/>
      <c r="D1901" s="201"/>
      <c r="E1901" s="51"/>
      <c r="G1901" s="51"/>
    </row>
    <row r="1902" spans="1:7" ht="20.25" customHeight="1" x14ac:dyDescent="0.45">
      <c r="A1902" s="209"/>
      <c r="B1902" s="209"/>
      <c r="C1902" s="209"/>
      <c r="D1902" s="201"/>
      <c r="E1902" s="51"/>
      <c r="G1902" s="51"/>
    </row>
    <row r="1903" spans="1:7" ht="20.25" customHeight="1" x14ac:dyDescent="0.45">
      <c r="A1903" s="209"/>
      <c r="B1903" s="209"/>
      <c r="C1903" s="209"/>
      <c r="D1903" s="201"/>
      <c r="E1903" s="51"/>
      <c r="G1903" s="51"/>
    </row>
    <row r="1904" spans="1:7" ht="20.25" customHeight="1" x14ac:dyDescent="0.45">
      <c r="A1904" s="209"/>
      <c r="B1904" s="209"/>
      <c r="C1904" s="209"/>
      <c r="D1904" s="201"/>
      <c r="E1904" s="51"/>
      <c r="G1904" s="51"/>
    </row>
    <row r="1905" spans="1:7" ht="20.25" customHeight="1" x14ac:dyDescent="0.45">
      <c r="A1905" s="209"/>
      <c r="B1905" s="209"/>
      <c r="C1905" s="209"/>
      <c r="D1905" s="201"/>
      <c r="E1905" s="51"/>
      <c r="G1905" s="51"/>
    </row>
    <row r="1906" spans="1:7" ht="20.25" customHeight="1" x14ac:dyDescent="0.45">
      <c r="A1906" s="209"/>
      <c r="B1906" s="209"/>
      <c r="C1906" s="209"/>
      <c r="D1906" s="201"/>
      <c r="E1906" s="51"/>
      <c r="G1906" s="51"/>
    </row>
    <row r="1907" spans="1:7" ht="20.25" customHeight="1" x14ac:dyDescent="0.45">
      <c r="A1907" s="209"/>
      <c r="B1907" s="209"/>
      <c r="C1907" s="209"/>
      <c r="D1907" s="201"/>
      <c r="E1907" s="51"/>
      <c r="G1907" s="51"/>
    </row>
    <row r="1908" spans="1:7" ht="20.25" customHeight="1" x14ac:dyDescent="0.45">
      <c r="A1908" s="209"/>
      <c r="B1908" s="209"/>
      <c r="C1908" s="209"/>
      <c r="D1908" s="201"/>
      <c r="E1908" s="51"/>
      <c r="G1908" s="51"/>
    </row>
    <row r="1909" spans="1:7" ht="20.25" customHeight="1" x14ac:dyDescent="0.45">
      <c r="A1909" s="209"/>
      <c r="B1909" s="209"/>
      <c r="C1909" s="209"/>
      <c r="D1909" s="201"/>
      <c r="E1909" s="51"/>
      <c r="G1909" s="51"/>
    </row>
    <row r="1910" spans="1:7" ht="20.25" customHeight="1" x14ac:dyDescent="0.45">
      <c r="A1910" s="209"/>
      <c r="B1910" s="209"/>
      <c r="C1910" s="209"/>
      <c r="D1910" s="201"/>
      <c r="E1910" s="51"/>
      <c r="G1910" s="51"/>
    </row>
    <row r="1911" spans="1:7" ht="20.25" customHeight="1" x14ac:dyDescent="0.45">
      <c r="A1911" s="209"/>
      <c r="B1911" s="209"/>
      <c r="C1911" s="209"/>
      <c r="D1911" s="201"/>
      <c r="E1911" s="51"/>
      <c r="G1911" s="51"/>
    </row>
    <row r="1912" spans="1:7" ht="20.25" customHeight="1" x14ac:dyDescent="0.45">
      <c r="A1912" s="209"/>
      <c r="B1912" s="209"/>
      <c r="C1912" s="209"/>
      <c r="D1912" s="201"/>
      <c r="E1912" s="51"/>
      <c r="G1912" s="51"/>
    </row>
    <row r="1913" spans="1:7" ht="20.25" customHeight="1" x14ac:dyDescent="0.45">
      <c r="A1913" s="209"/>
      <c r="B1913" s="209"/>
      <c r="C1913" s="209"/>
      <c r="D1913" s="201"/>
      <c r="E1913" s="51"/>
      <c r="G1913" s="51"/>
    </row>
    <row r="1914" spans="1:7" ht="20.25" customHeight="1" x14ac:dyDescent="0.45">
      <c r="A1914" s="209"/>
      <c r="B1914" s="209"/>
      <c r="C1914" s="209"/>
      <c r="D1914" s="201"/>
      <c r="E1914" s="51"/>
      <c r="G1914" s="51"/>
    </row>
    <row r="1915" spans="1:7" ht="20.25" customHeight="1" x14ac:dyDescent="0.45">
      <c r="A1915" s="209"/>
      <c r="B1915" s="209"/>
      <c r="C1915" s="209"/>
      <c r="D1915" s="201"/>
      <c r="E1915" s="51"/>
      <c r="G1915" s="51"/>
    </row>
    <row r="1916" spans="1:7" ht="20.25" customHeight="1" x14ac:dyDescent="0.45">
      <c r="A1916" s="209"/>
      <c r="B1916" s="209"/>
      <c r="C1916" s="209"/>
      <c r="D1916" s="201"/>
      <c r="E1916" s="51"/>
      <c r="G1916" s="51"/>
    </row>
    <row r="1917" spans="1:7" ht="20.25" customHeight="1" x14ac:dyDescent="0.45">
      <c r="A1917" s="209"/>
      <c r="B1917" s="209"/>
      <c r="C1917" s="209"/>
      <c r="D1917" s="201"/>
      <c r="E1917" s="51"/>
      <c r="G1917" s="51"/>
    </row>
    <row r="1918" spans="1:7" ht="20.25" customHeight="1" x14ac:dyDescent="0.45">
      <c r="A1918" s="209"/>
      <c r="B1918" s="209"/>
      <c r="C1918" s="209"/>
      <c r="D1918" s="201"/>
      <c r="E1918" s="51"/>
      <c r="G1918" s="51"/>
    </row>
    <row r="1919" spans="1:7" ht="20.25" customHeight="1" x14ac:dyDescent="0.45">
      <c r="A1919" s="209"/>
      <c r="B1919" s="209"/>
      <c r="C1919" s="209"/>
      <c r="D1919" s="201"/>
      <c r="E1919" s="51"/>
      <c r="G1919" s="51"/>
    </row>
    <row r="1920" spans="1:7" ht="20.25" customHeight="1" x14ac:dyDescent="0.45">
      <c r="A1920" s="209"/>
      <c r="B1920" s="209"/>
      <c r="C1920" s="209"/>
      <c r="D1920" s="201"/>
      <c r="E1920" s="51"/>
      <c r="G1920" s="51"/>
    </row>
    <row r="1921" spans="1:7" ht="20.25" customHeight="1" x14ac:dyDescent="0.45">
      <c r="A1921" s="209"/>
      <c r="B1921" s="209"/>
      <c r="C1921" s="209"/>
      <c r="D1921" s="201"/>
      <c r="E1921" s="51"/>
      <c r="G1921" s="51"/>
    </row>
    <row r="1922" spans="1:7" ht="20.25" customHeight="1" x14ac:dyDescent="0.45">
      <c r="A1922" s="209"/>
      <c r="B1922" s="209"/>
      <c r="C1922" s="209"/>
      <c r="D1922" s="201"/>
      <c r="E1922" s="51"/>
      <c r="G1922" s="51"/>
    </row>
    <row r="1923" spans="1:7" ht="20.25" customHeight="1" x14ac:dyDescent="0.45">
      <c r="A1923" s="209"/>
      <c r="B1923" s="209"/>
      <c r="C1923" s="209"/>
      <c r="D1923" s="201"/>
      <c r="E1923" s="51"/>
      <c r="G1923" s="51"/>
    </row>
    <row r="1924" spans="1:7" ht="20.25" customHeight="1" x14ac:dyDescent="0.45">
      <c r="A1924" s="209"/>
      <c r="B1924" s="209"/>
      <c r="C1924" s="209"/>
      <c r="D1924" s="201"/>
      <c r="E1924" s="51"/>
      <c r="G1924" s="51"/>
    </row>
    <row r="1925" spans="1:7" ht="20.25" customHeight="1" x14ac:dyDescent="0.45">
      <c r="A1925" s="209"/>
      <c r="B1925" s="209"/>
      <c r="C1925" s="209"/>
      <c r="D1925" s="201"/>
      <c r="E1925" s="51"/>
      <c r="G1925" s="51"/>
    </row>
    <row r="1926" spans="1:7" ht="20.25" customHeight="1" x14ac:dyDescent="0.45">
      <c r="A1926" s="209"/>
      <c r="B1926" s="209"/>
      <c r="C1926" s="209"/>
      <c r="D1926" s="201"/>
      <c r="E1926" s="51"/>
      <c r="G1926" s="51"/>
    </row>
    <row r="1927" spans="1:7" ht="20.25" customHeight="1" x14ac:dyDescent="0.45">
      <c r="A1927" s="209"/>
      <c r="B1927" s="209"/>
      <c r="C1927" s="209"/>
      <c r="D1927" s="201"/>
      <c r="E1927" s="51"/>
      <c r="G1927" s="51"/>
    </row>
    <row r="1928" spans="1:7" ht="20.25" customHeight="1" x14ac:dyDescent="0.45">
      <c r="A1928" s="209"/>
      <c r="B1928" s="209"/>
      <c r="C1928" s="209"/>
      <c r="D1928" s="201"/>
      <c r="E1928" s="51"/>
      <c r="G1928" s="51"/>
    </row>
    <row r="1929" spans="1:7" ht="20.25" customHeight="1" x14ac:dyDescent="0.45">
      <c r="A1929" s="209"/>
      <c r="B1929" s="209"/>
      <c r="C1929" s="209"/>
      <c r="D1929" s="201"/>
      <c r="E1929" s="51"/>
      <c r="G1929" s="51"/>
    </row>
    <row r="1930" spans="1:7" ht="20.25" customHeight="1" x14ac:dyDescent="0.45">
      <c r="A1930" s="209"/>
      <c r="B1930" s="209"/>
      <c r="C1930" s="209"/>
      <c r="D1930" s="201"/>
      <c r="E1930" s="51"/>
      <c r="G1930" s="51"/>
    </row>
    <row r="1931" spans="1:7" ht="20.25" customHeight="1" x14ac:dyDescent="0.45">
      <c r="A1931" s="209"/>
      <c r="B1931" s="209"/>
      <c r="C1931" s="209"/>
      <c r="D1931" s="201"/>
      <c r="E1931" s="51"/>
      <c r="G1931" s="51"/>
    </row>
    <row r="1932" spans="1:7" ht="20.25" customHeight="1" x14ac:dyDescent="0.45">
      <c r="A1932" s="209"/>
      <c r="B1932" s="209"/>
      <c r="C1932" s="209"/>
      <c r="D1932" s="201"/>
      <c r="E1932" s="51"/>
      <c r="G1932" s="51"/>
    </row>
    <row r="1933" spans="1:7" ht="20.25" customHeight="1" x14ac:dyDescent="0.45">
      <c r="A1933" s="209"/>
      <c r="B1933" s="209"/>
      <c r="C1933" s="209"/>
      <c r="D1933" s="201"/>
      <c r="E1933" s="51"/>
      <c r="G1933" s="51"/>
    </row>
    <row r="1934" spans="1:7" ht="20.25" customHeight="1" x14ac:dyDescent="0.45">
      <c r="A1934" s="209"/>
      <c r="B1934" s="209"/>
      <c r="C1934" s="209"/>
      <c r="D1934" s="201"/>
      <c r="E1934" s="51"/>
      <c r="G1934" s="51"/>
    </row>
    <row r="1935" spans="1:7" ht="20.25" customHeight="1" x14ac:dyDescent="0.45">
      <c r="A1935" s="209"/>
      <c r="B1935" s="209"/>
      <c r="C1935" s="209"/>
      <c r="D1935" s="201"/>
      <c r="E1935" s="51"/>
      <c r="G1935" s="51"/>
    </row>
    <row r="1936" spans="1:7" ht="20.25" customHeight="1" x14ac:dyDescent="0.45">
      <c r="A1936" s="209"/>
      <c r="B1936" s="209"/>
      <c r="C1936" s="209"/>
      <c r="D1936" s="201"/>
      <c r="E1936" s="51"/>
      <c r="G1936" s="51"/>
    </row>
    <row r="1937" spans="1:7" ht="20.25" customHeight="1" x14ac:dyDescent="0.45">
      <c r="A1937" s="209"/>
      <c r="B1937" s="209"/>
      <c r="C1937" s="209"/>
      <c r="D1937" s="201"/>
      <c r="E1937" s="51"/>
      <c r="G1937" s="51"/>
    </row>
    <row r="1938" spans="1:7" ht="20.25" customHeight="1" x14ac:dyDescent="0.45">
      <c r="A1938" s="209"/>
      <c r="B1938" s="209"/>
      <c r="C1938" s="209"/>
      <c r="D1938" s="201"/>
      <c r="E1938" s="51"/>
      <c r="G1938" s="51"/>
    </row>
    <row r="1939" spans="1:7" ht="20.25" customHeight="1" x14ac:dyDescent="0.45">
      <c r="A1939" s="209"/>
      <c r="B1939" s="209"/>
      <c r="C1939" s="209"/>
      <c r="D1939" s="201"/>
      <c r="E1939" s="51"/>
      <c r="G1939" s="51"/>
    </row>
    <row r="1940" spans="1:7" ht="20.25" customHeight="1" x14ac:dyDescent="0.45">
      <c r="A1940" s="209"/>
      <c r="B1940" s="209"/>
      <c r="C1940" s="209"/>
      <c r="D1940" s="201"/>
      <c r="E1940" s="51"/>
      <c r="G1940" s="51"/>
    </row>
    <row r="1941" spans="1:7" ht="20.25" customHeight="1" x14ac:dyDescent="0.45">
      <c r="A1941" s="209"/>
      <c r="B1941" s="209"/>
      <c r="C1941" s="209"/>
      <c r="D1941" s="201"/>
      <c r="E1941" s="51"/>
      <c r="G1941" s="51"/>
    </row>
    <row r="1942" spans="1:7" ht="20.25" customHeight="1" x14ac:dyDescent="0.45">
      <c r="A1942" s="209"/>
      <c r="B1942" s="209"/>
      <c r="C1942" s="209"/>
      <c r="D1942" s="201"/>
      <c r="E1942" s="51"/>
      <c r="G1942" s="51"/>
    </row>
    <row r="1943" spans="1:7" ht="20.25" customHeight="1" x14ac:dyDescent="0.45">
      <c r="A1943" s="209"/>
      <c r="B1943" s="209"/>
      <c r="C1943" s="209"/>
      <c r="D1943" s="201"/>
      <c r="E1943" s="51"/>
      <c r="G1943" s="51"/>
    </row>
    <row r="1944" spans="1:7" ht="20.25" customHeight="1" x14ac:dyDescent="0.45">
      <c r="A1944" s="209"/>
      <c r="B1944" s="209"/>
      <c r="C1944" s="209"/>
      <c r="D1944" s="201"/>
      <c r="E1944" s="51"/>
      <c r="G1944" s="51"/>
    </row>
    <row r="1945" spans="1:7" ht="20.25" customHeight="1" x14ac:dyDescent="0.45">
      <c r="A1945" s="209"/>
      <c r="B1945" s="209"/>
      <c r="C1945" s="209"/>
      <c r="D1945" s="201"/>
      <c r="E1945" s="51"/>
      <c r="G1945" s="51"/>
    </row>
    <row r="1946" spans="1:7" ht="20.25" customHeight="1" x14ac:dyDescent="0.45">
      <c r="A1946" s="209"/>
      <c r="B1946" s="209"/>
      <c r="C1946" s="209"/>
      <c r="D1946" s="201"/>
      <c r="E1946" s="51"/>
      <c r="G1946" s="51"/>
    </row>
    <row r="1947" spans="1:7" ht="20.25" customHeight="1" x14ac:dyDescent="0.45">
      <c r="A1947" s="209"/>
      <c r="B1947" s="209"/>
      <c r="C1947" s="209"/>
      <c r="D1947" s="201"/>
      <c r="E1947" s="51"/>
      <c r="G1947" s="51"/>
    </row>
    <row r="1948" spans="1:7" ht="20.25" customHeight="1" x14ac:dyDescent="0.45">
      <c r="A1948" s="209"/>
      <c r="B1948" s="209"/>
      <c r="C1948" s="209"/>
      <c r="D1948" s="201"/>
      <c r="E1948" s="51"/>
      <c r="G1948" s="51"/>
    </row>
    <row r="1949" spans="1:7" ht="20.25" customHeight="1" x14ac:dyDescent="0.45">
      <c r="A1949" s="209"/>
      <c r="B1949" s="209"/>
      <c r="C1949" s="209"/>
      <c r="D1949" s="201"/>
      <c r="E1949" s="51"/>
      <c r="G1949" s="51"/>
    </row>
    <row r="1950" spans="1:7" ht="20.25" customHeight="1" x14ac:dyDescent="0.45">
      <c r="A1950" s="209"/>
      <c r="B1950" s="209"/>
      <c r="C1950" s="209"/>
      <c r="D1950" s="201"/>
      <c r="E1950" s="51"/>
      <c r="G1950" s="51"/>
    </row>
    <row r="1951" spans="1:7" ht="20.25" customHeight="1" x14ac:dyDescent="0.45">
      <c r="A1951" s="209"/>
      <c r="B1951" s="209"/>
      <c r="C1951" s="209"/>
      <c r="D1951" s="201"/>
      <c r="E1951" s="51"/>
      <c r="G1951" s="51"/>
    </row>
    <row r="1952" spans="1:7" ht="20.25" customHeight="1" x14ac:dyDescent="0.45">
      <c r="A1952" s="209"/>
      <c r="B1952" s="209"/>
      <c r="C1952" s="209"/>
      <c r="D1952" s="201"/>
      <c r="E1952" s="51"/>
      <c r="G1952" s="51"/>
    </row>
    <row r="1953" spans="1:7" ht="20.25" customHeight="1" x14ac:dyDescent="0.45">
      <c r="A1953" s="209"/>
      <c r="B1953" s="209"/>
      <c r="C1953" s="209"/>
      <c r="D1953" s="201"/>
      <c r="E1953" s="51"/>
      <c r="G1953" s="51"/>
    </row>
    <row r="1954" spans="1:7" ht="20.25" customHeight="1" x14ac:dyDescent="0.45">
      <c r="A1954" s="209"/>
      <c r="B1954" s="209"/>
      <c r="C1954" s="209"/>
      <c r="D1954" s="201"/>
      <c r="E1954" s="51"/>
      <c r="G1954" s="51"/>
    </row>
    <row r="1955" spans="1:7" ht="20.25" customHeight="1" x14ac:dyDescent="0.45">
      <c r="A1955" s="209"/>
      <c r="B1955" s="209"/>
      <c r="C1955" s="209"/>
      <c r="D1955" s="201"/>
      <c r="E1955" s="51"/>
      <c r="G1955" s="51"/>
    </row>
    <row r="1956" spans="1:7" ht="20.25" customHeight="1" x14ac:dyDescent="0.45">
      <c r="A1956" s="209"/>
      <c r="B1956" s="209"/>
      <c r="C1956" s="209"/>
      <c r="D1956" s="201"/>
      <c r="E1956" s="51"/>
      <c r="G1956" s="51"/>
    </row>
    <row r="1957" spans="1:7" ht="20.25" customHeight="1" x14ac:dyDescent="0.45">
      <c r="A1957" s="209"/>
      <c r="B1957" s="209"/>
      <c r="C1957" s="209"/>
      <c r="D1957" s="201"/>
      <c r="E1957" s="51"/>
      <c r="G1957" s="51"/>
    </row>
    <row r="1958" spans="1:7" ht="20.25" customHeight="1" x14ac:dyDescent="0.45">
      <c r="A1958" s="209"/>
      <c r="B1958" s="209"/>
      <c r="C1958" s="209"/>
      <c r="D1958" s="201"/>
      <c r="E1958" s="51"/>
      <c r="G1958" s="51"/>
    </row>
    <row r="1959" spans="1:7" ht="20.25" customHeight="1" x14ac:dyDescent="0.45">
      <c r="A1959" s="209"/>
      <c r="B1959" s="209"/>
      <c r="C1959" s="209"/>
      <c r="D1959" s="201"/>
      <c r="E1959" s="51"/>
      <c r="G1959" s="51"/>
    </row>
    <row r="1960" spans="1:7" ht="20.25" customHeight="1" x14ac:dyDescent="0.45">
      <c r="A1960" s="209"/>
      <c r="B1960" s="209"/>
      <c r="C1960" s="209"/>
      <c r="D1960" s="201"/>
      <c r="E1960" s="51"/>
      <c r="G1960" s="51"/>
    </row>
    <row r="1961" spans="1:7" ht="20.25" customHeight="1" x14ac:dyDescent="0.45">
      <c r="A1961" s="209"/>
      <c r="B1961" s="209"/>
      <c r="C1961" s="209"/>
      <c r="D1961" s="201"/>
      <c r="E1961" s="51"/>
      <c r="G1961" s="51"/>
    </row>
    <row r="1962" spans="1:7" ht="20.25" customHeight="1" x14ac:dyDescent="0.45">
      <c r="A1962" s="209"/>
      <c r="B1962" s="209"/>
      <c r="C1962" s="209"/>
      <c r="D1962" s="201"/>
      <c r="E1962" s="51"/>
      <c r="G1962" s="51"/>
    </row>
    <row r="1963" spans="1:7" ht="20.25" customHeight="1" x14ac:dyDescent="0.45">
      <c r="A1963" s="209"/>
      <c r="B1963" s="209"/>
      <c r="C1963" s="209"/>
      <c r="D1963" s="201"/>
      <c r="E1963" s="51"/>
      <c r="G1963" s="51"/>
    </row>
    <row r="1964" spans="1:7" ht="20.25" customHeight="1" x14ac:dyDescent="0.45">
      <c r="A1964" s="209"/>
      <c r="B1964" s="209"/>
      <c r="C1964" s="209"/>
      <c r="D1964" s="201"/>
      <c r="E1964" s="51"/>
      <c r="G1964" s="51"/>
    </row>
    <row r="1965" spans="1:7" ht="20.25" customHeight="1" x14ac:dyDescent="0.45">
      <c r="A1965" s="209"/>
      <c r="B1965" s="209"/>
      <c r="C1965" s="209"/>
      <c r="D1965" s="201"/>
      <c r="E1965" s="51"/>
      <c r="G1965" s="51"/>
    </row>
    <row r="1966" spans="1:7" ht="20.25" customHeight="1" x14ac:dyDescent="0.45">
      <c r="A1966" s="209"/>
      <c r="B1966" s="209"/>
      <c r="C1966" s="209"/>
      <c r="D1966" s="201"/>
      <c r="E1966" s="51"/>
      <c r="G1966" s="51"/>
    </row>
    <row r="1967" spans="1:7" ht="20.25" customHeight="1" x14ac:dyDescent="0.45">
      <c r="A1967" s="209"/>
      <c r="B1967" s="209"/>
      <c r="C1967" s="209"/>
      <c r="D1967" s="201"/>
      <c r="E1967" s="51"/>
      <c r="G1967" s="51"/>
    </row>
    <row r="1968" spans="1:7" ht="20.25" customHeight="1" x14ac:dyDescent="0.45">
      <c r="A1968" s="209"/>
      <c r="B1968" s="209"/>
      <c r="C1968" s="209"/>
      <c r="D1968" s="201"/>
      <c r="E1968" s="51"/>
      <c r="G1968" s="51"/>
    </row>
    <row r="1969" spans="1:7" ht="20.25" customHeight="1" x14ac:dyDescent="0.45">
      <c r="A1969" s="209"/>
      <c r="B1969" s="209"/>
      <c r="C1969" s="209"/>
      <c r="D1969" s="201"/>
      <c r="E1969" s="51"/>
      <c r="G1969" s="51"/>
    </row>
    <row r="1970" spans="1:7" ht="20.25" customHeight="1" x14ac:dyDescent="0.45">
      <c r="A1970" s="209"/>
      <c r="B1970" s="209"/>
      <c r="C1970" s="209"/>
      <c r="D1970" s="201"/>
      <c r="E1970" s="51"/>
      <c r="G1970" s="51"/>
    </row>
    <row r="1971" spans="1:7" ht="20.25" customHeight="1" x14ac:dyDescent="0.45">
      <c r="A1971" s="209"/>
      <c r="B1971" s="209"/>
      <c r="C1971" s="209"/>
      <c r="D1971" s="201"/>
      <c r="E1971" s="51"/>
      <c r="G1971" s="51"/>
    </row>
    <row r="1972" spans="1:7" ht="20.25" customHeight="1" x14ac:dyDescent="0.45">
      <c r="A1972" s="209"/>
      <c r="B1972" s="209"/>
      <c r="C1972" s="209"/>
      <c r="D1972" s="201"/>
      <c r="E1972" s="51"/>
      <c r="G1972" s="51"/>
    </row>
    <row r="1973" spans="1:7" ht="20.25" customHeight="1" x14ac:dyDescent="0.45">
      <c r="A1973" s="209"/>
      <c r="B1973" s="209"/>
      <c r="C1973" s="209"/>
      <c r="D1973" s="201"/>
      <c r="E1973" s="51"/>
      <c r="G1973" s="51"/>
    </row>
    <row r="1974" spans="1:7" ht="20.25" customHeight="1" x14ac:dyDescent="0.45">
      <c r="A1974" s="209"/>
      <c r="B1974" s="209"/>
      <c r="C1974" s="209"/>
      <c r="D1974" s="201"/>
      <c r="E1974" s="51"/>
      <c r="G1974" s="51"/>
    </row>
    <row r="1975" spans="1:7" ht="20.25" customHeight="1" x14ac:dyDescent="0.45">
      <c r="A1975" s="209"/>
      <c r="B1975" s="209"/>
      <c r="C1975" s="209"/>
      <c r="D1975" s="201"/>
      <c r="E1975" s="51"/>
      <c r="G1975" s="51"/>
    </row>
    <row r="1976" spans="1:7" ht="20.25" customHeight="1" x14ac:dyDescent="0.45">
      <c r="A1976" s="209"/>
      <c r="B1976" s="209"/>
      <c r="C1976" s="209"/>
      <c r="D1976" s="201"/>
      <c r="E1976" s="51"/>
      <c r="G1976" s="51"/>
    </row>
    <row r="1977" spans="1:7" ht="20.25" customHeight="1" x14ac:dyDescent="0.45">
      <c r="A1977" s="209"/>
      <c r="B1977" s="209"/>
      <c r="C1977" s="209"/>
      <c r="D1977" s="201"/>
      <c r="E1977" s="51"/>
      <c r="G1977" s="51"/>
    </row>
    <row r="1978" spans="1:7" ht="20.25" customHeight="1" x14ac:dyDescent="0.45">
      <c r="A1978" s="209"/>
      <c r="B1978" s="209"/>
      <c r="C1978" s="209"/>
      <c r="D1978" s="201"/>
      <c r="E1978" s="51"/>
      <c r="G1978" s="51"/>
    </row>
    <row r="1979" spans="1:7" ht="20.25" customHeight="1" x14ac:dyDescent="0.45">
      <c r="A1979" s="209"/>
      <c r="B1979" s="209"/>
      <c r="C1979" s="209"/>
      <c r="D1979" s="201"/>
      <c r="E1979" s="51"/>
      <c r="G1979" s="51"/>
    </row>
    <row r="1980" spans="1:7" ht="20.25" customHeight="1" x14ac:dyDescent="0.45">
      <c r="A1980" s="209"/>
      <c r="B1980" s="209"/>
      <c r="C1980" s="209"/>
      <c r="D1980" s="201"/>
      <c r="E1980" s="51"/>
      <c r="G1980" s="51"/>
    </row>
    <row r="1981" spans="1:7" ht="20.25" customHeight="1" x14ac:dyDescent="0.45">
      <c r="A1981" s="209"/>
      <c r="B1981" s="209"/>
      <c r="C1981" s="209"/>
      <c r="D1981" s="201"/>
      <c r="E1981" s="51"/>
      <c r="G1981" s="51"/>
    </row>
    <row r="1982" spans="1:7" ht="20.25" customHeight="1" x14ac:dyDescent="0.45">
      <c r="A1982" s="209"/>
      <c r="B1982" s="209"/>
      <c r="C1982" s="209"/>
      <c r="D1982" s="201"/>
      <c r="E1982" s="51"/>
      <c r="G1982" s="51"/>
    </row>
    <row r="1983" spans="1:7" ht="20.25" customHeight="1" x14ac:dyDescent="0.45">
      <c r="A1983" s="209"/>
      <c r="B1983" s="209"/>
      <c r="C1983" s="209"/>
      <c r="D1983" s="201"/>
      <c r="E1983" s="51"/>
      <c r="G1983" s="51"/>
    </row>
    <row r="1984" spans="1:7" ht="20.25" customHeight="1" x14ac:dyDescent="0.45">
      <c r="A1984" s="209"/>
      <c r="B1984" s="209"/>
      <c r="C1984" s="209"/>
      <c r="D1984" s="201"/>
      <c r="E1984" s="51"/>
      <c r="G1984" s="51"/>
    </row>
    <row r="1985" spans="1:7" ht="20.25" customHeight="1" x14ac:dyDescent="0.45">
      <c r="A1985" s="209"/>
      <c r="B1985" s="209"/>
      <c r="C1985" s="209"/>
      <c r="D1985" s="201"/>
      <c r="E1985" s="51"/>
      <c r="G1985" s="51"/>
    </row>
    <row r="1986" spans="1:7" ht="20.25" customHeight="1" x14ac:dyDescent="0.45">
      <c r="A1986" s="209"/>
      <c r="B1986" s="209"/>
      <c r="C1986" s="209"/>
      <c r="D1986" s="201"/>
      <c r="E1986" s="51"/>
      <c r="G1986" s="51"/>
    </row>
    <row r="1987" spans="1:7" ht="20.25" customHeight="1" x14ac:dyDescent="0.45">
      <c r="A1987" s="209"/>
      <c r="B1987" s="209"/>
      <c r="C1987" s="209"/>
      <c r="D1987" s="201"/>
      <c r="E1987" s="51"/>
      <c r="G1987" s="51"/>
    </row>
    <row r="1988" spans="1:7" ht="20.25" customHeight="1" x14ac:dyDescent="0.45">
      <c r="A1988" s="209"/>
      <c r="B1988" s="209"/>
      <c r="C1988" s="209"/>
      <c r="D1988" s="201"/>
      <c r="E1988" s="51"/>
      <c r="G1988" s="51"/>
    </row>
    <row r="1989" spans="1:7" ht="20.25" customHeight="1" x14ac:dyDescent="0.45">
      <c r="A1989" s="209"/>
      <c r="B1989" s="209"/>
      <c r="C1989" s="209"/>
      <c r="D1989" s="201"/>
      <c r="E1989" s="51"/>
      <c r="G1989" s="51"/>
    </row>
    <row r="1990" spans="1:7" ht="20.25" customHeight="1" x14ac:dyDescent="0.45">
      <c r="A1990" s="209"/>
      <c r="B1990" s="209"/>
      <c r="C1990" s="209"/>
      <c r="D1990" s="201"/>
      <c r="E1990" s="51"/>
      <c r="G1990" s="51"/>
    </row>
    <row r="1991" spans="1:7" ht="20.25" customHeight="1" x14ac:dyDescent="0.45">
      <c r="A1991" s="209"/>
      <c r="B1991" s="209"/>
      <c r="C1991" s="209"/>
      <c r="D1991" s="201"/>
      <c r="E1991" s="51"/>
      <c r="G1991" s="51"/>
    </row>
    <row r="1992" spans="1:7" ht="20.25" customHeight="1" x14ac:dyDescent="0.45">
      <c r="A1992" s="209"/>
      <c r="B1992" s="209"/>
      <c r="C1992" s="209"/>
      <c r="D1992" s="201"/>
      <c r="E1992" s="51"/>
      <c r="G1992" s="51"/>
    </row>
    <row r="1993" spans="1:7" ht="20.25" customHeight="1" x14ac:dyDescent="0.45">
      <c r="A1993" s="209"/>
      <c r="B1993" s="209"/>
      <c r="C1993" s="209"/>
      <c r="D1993" s="201"/>
      <c r="E1993" s="51"/>
      <c r="G1993" s="51"/>
    </row>
    <row r="1994" spans="1:7" ht="20.25" customHeight="1" x14ac:dyDescent="0.45">
      <c r="A1994" s="209"/>
      <c r="B1994" s="209"/>
      <c r="C1994" s="209"/>
      <c r="D1994" s="201"/>
      <c r="E1994" s="51"/>
      <c r="G1994" s="51"/>
    </row>
    <row r="1995" spans="1:7" ht="20.25" customHeight="1" x14ac:dyDescent="0.45">
      <c r="A1995" s="209"/>
      <c r="B1995" s="209"/>
      <c r="C1995" s="209"/>
      <c r="D1995" s="201"/>
      <c r="E1995" s="51"/>
      <c r="G1995" s="51"/>
    </row>
    <row r="1996" spans="1:7" ht="20.25" customHeight="1" x14ac:dyDescent="0.45">
      <c r="A1996" s="209"/>
      <c r="B1996" s="209"/>
      <c r="C1996" s="209"/>
      <c r="D1996" s="201"/>
      <c r="E1996" s="51"/>
      <c r="G1996" s="51"/>
    </row>
    <row r="1997" spans="1:7" ht="20.25" customHeight="1" x14ac:dyDescent="0.45">
      <c r="A1997" s="209"/>
      <c r="B1997" s="209"/>
      <c r="C1997" s="209"/>
      <c r="D1997" s="201"/>
      <c r="E1997" s="51"/>
      <c r="G1997" s="51"/>
    </row>
    <row r="1998" spans="1:7" ht="20.25" customHeight="1" x14ac:dyDescent="0.45">
      <c r="A1998" s="209"/>
      <c r="B1998" s="209"/>
      <c r="C1998" s="209"/>
      <c r="D1998" s="201"/>
      <c r="E1998" s="51"/>
      <c r="G1998" s="51"/>
    </row>
    <row r="1999" spans="1:7" ht="20.25" customHeight="1" x14ac:dyDescent="0.45">
      <c r="A1999" s="209"/>
      <c r="B1999" s="209"/>
      <c r="C1999" s="209"/>
      <c r="D1999" s="201"/>
      <c r="E1999" s="51"/>
      <c r="G1999" s="51"/>
    </row>
    <row r="2000" spans="1:7" ht="20.25" customHeight="1" x14ac:dyDescent="0.45">
      <c r="A2000" s="209"/>
      <c r="B2000" s="209"/>
      <c r="C2000" s="209"/>
      <c r="D2000" s="201"/>
      <c r="E2000" s="51"/>
      <c r="G2000" s="51"/>
    </row>
    <row r="2001" spans="1:7" ht="20.25" customHeight="1" x14ac:dyDescent="0.45">
      <c r="A2001" s="209"/>
      <c r="B2001" s="209"/>
      <c r="C2001" s="209"/>
      <c r="D2001" s="201"/>
      <c r="E2001" s="51"/>
      <c r="G2001" s="51"/>
    </row>
    <row r="2002" spans="1:7" ht="20.25" customHeight="1" x14ac:dyDescent="0.45">
      <c r="A2002" s="209"/>
      <c r="B2002" s="209"/>
      <c r="C2002" s="209"/>
      <c r="D2002" s="201"/>
      <c r="E2002" s="51"/>
      <c r="G2002" s="51"/>
    </row>
    <row r="2003" spans="1:7" ht="20.25" customHeight="1" x14ac:dyDescent="0.45">
      <c r="A2003" s="209"/>
      <c r="B2003" s="209"/>
      <c r="C2003" s="209"/>
      <c r="D2003" s="201"/>
      <c r="E2003" s="51"/>
      <c r="G2003" s="51"/>
    </row>
    <row r="2004" spans="1:7" ht="20.25" customHeight="1" x14ac:dyDescent="0.45">
      <c r="A2004" s="209"/>
      <c r="B2004" s="209"/>
      <c r="C2004" s="209"/>
      <c r="D2004" s="201"/>
      <c r="E2004" s="51"/>
      <c r="G2004" s="51"/>
    </row>
    <row r="2005" spans="1:7" ht="20.25" customHeight="1" x14ac:dyDescent="0.45">
      <c r="A2005" s="209"/>
      <c r="B2005" s="209"/>
      <c r="C2005" s="209"/>
      <c r="D2005" s="201"/>
      <c r="E2005" s="51"/>
      <c r="G2005" s="51"/>
    </row>
    <row r="2006" spans="1:7" ht="20.25" customHeight="1" x14ac:dyDescent="0.45">
      <c r="A2006" s="209"/>
      <c r="B2006" s="209"/>
      <c r="C2006" s="209"/>
      <c r="D2006" s="201"/>
      <c r="E2006" s="51"/>
      <c r="G2006" s="51"/>
    </row>
    <row r="2007" spans="1:7" ht="20.25" customHeight="1" x14ac:dyDescent="0.45">
      <c r="A2007" s="209"/>
      <c r="B2007" s="209"/>
      <c r="C2007" s="209"/>
      <c r="D2007" s="201"/>
      <c r="E2007" s="51"/>
      <c r="G2007" s="51"/>
    </row>
    <row r="2008" spans="1:7" ht="20.25" customHeight="1" x14ac:dyDescent="0.45">
      <c r="A2008" s="209"/>
      <c r="B2008" s="209"/>
      <c r="C2008" s="209"/>
      <c r="D2008" s="201"/>
      <c r="E2008" s="51"/>
      <c r="G2008" s="51"/>
    </row>
    <row r="2009" spans="1:7" ht="20.25" customHeight="1" x14ac:dyDescent="0.45">
      <c r="A2009" s="209"/>
      <c r="B2009" s="209"/>
      <c r="C2009" s="209"/>
      <c r="D2009" s="201"/>
      <c r="E2009" s="51"/>
      <c r="G2009" s="51"/>
    </row>
    <row r="2010" spans="1:7" ht="20.25" customHeight="1" x14ac:dyDescent="0.45">
      <c r="A2010" s="209"/>
      <c r="B2010" s="209"/>
      <c r="C2010" s="209"/>
      <c r="D2010" s="201"/>
      <c r="E2010" s="51"/>
      <c r="G2010" s="51"/>
    </row>
    <row r="2011" spans="1:7" ht="20.25" customHeight="1" x14ac:dyDescent="0.45">
      <c r="A2011" s="209"/>
      <c r="B2011" s="209"/>
      <c r="C2011" s="209"/>
      <c r="D2011" s="201"/>
      <c r="E2011" s="51"/>
      <c r="G2011" s="51"/>
    </row>
    <row r="2012" spans="1:7" ht="20.25" customHeight="1" x14ac:dyDescent="0.45">
      <c r="A2012" s="209"/>
      <c r="B2012" s="209"/>
      <c r="C2012" s="209"/>
      <c r="D2012" s="201"/>
      <c r="E2012" s="51"/>
      <c r="G2012" s="51"/>
    </row>
    <row r="2013" spans="1:7" ht="20.25" customHeight="1" x14ac:dyDescent="0.45">
      <c r="A2013" s="209"/>
      <c r="B2013" s="209"/>
      <c r="C2013" s="209"/>
      <c r="D2013" s="201"/>
      <c r="E2013" s="51"/>
      <c r="G2013" s="51"/>
    </row>
    <row r="2014" spans="1:7" ht="20.25" customHeight="1" x14ac:dyDescent="0.45">
      <c r="A2014" s="209"/>
      <c r="B2014" s="209"/>
      <c r="C2014" s="209"/>
      <c r="D2014" s="201"/>
      <c r="E2014" s="51"/>
      <c r="G2014" s="51"/>
    </row>
    <row r="2015" spans="1:7" ht="20.25" customHeight="1" x14ac:dyDescent="0.45">
      <c r="A2015" s="209"/>
      <c r="B2015" s="209"/>
      <c r="C2015" s="209"/>
      <c r="D2015" s="201"/>
      <c r="E2015" s="51"/>
      <c r="G2015" s="51"/>
    </row>
    <row r="2016" spans="1:7" ht="20.25" customHeight="1" x14ac:dyDescent="0.45">
      <c r="A2016" s="209"/>
      <c r="B2016" s="209"/>
      <c r="C2016" s="209"/>
      <c r="D2016" s="201"/>
      <c r="E2016" s="51"/>
      <c r="G2016" s="51"/>
    </row>
    <row r="2017" spans="1:7" ht="20.25" customHeight="1" x14ac:dyDescent="0.45">
      <c r="A2017" s="209"/>
      <c r="B2017" s="209"/>
      <c r="C2017" s="209"/>
      <c r="D2017" s="201"/>
      <c r="E2017" s="51"/>
      <c r="G2017" s="51"/>
    </row>
    <row r="2018" spans="1:7" ht="20.25" customHeight="1" x14ac:dyDescent="0.45">
      <c r="A2018" s="209"/>
      <c r="B2018" s="209"/>
      <c r="C2018" s="209"/>
      <c r="D2018" s="201"/>
      <c r="E2018" s="51"/>
      <c r="G2018" s="51"/>
    </row>
    <row r="2019" spans="1:7" ht="20.25" customHeight="1" x14ac:dyDescent="0.45">
      <c r="A2019" s="209"/>
      <c r="B2019" s="209"/>
      <c r="C2019" s="209"/>
      <c r="D2019" s="201"/>
      <c r="E2019" s="51"/>
      <c r="G2019" s="51"/>
    </row>
    <row r="2020" spans="1:7" ht="20.25" customHeight="1" x14ac:dyDescent="0.45">
      <c r="A2020" s="209"/>
      <c r="B2020" s="209"/>
      <c r="C2020" s="209"/>
      <c r="D2020" s="201"/>
      <c r="E2020" s="51"/>
      <c r="G2020" s="51"/>
    </row>
    <row r="2021" spans="1:7" ht="20.25" customHeight="1" x14ac:dyDescent="0.45">
      <c r="A2021" s="209"/>
      <c r="B2021" s="209"/>
      <c r="C2021" s="209"/>
      <c r="D2021" s="201"/>
      <c r="E2021" s="51"/>
      <c r="G2021" s="51"/>
    </row>
    <row r="2022" spans="1:7" ht="20.25" customHeight="1" x14ac:dyDescent="0.45">
      <c r="A2022" s="209"/>
      <c r="B2022" s="209"/>
      <c r="C2022" s="209"/>
      <c r="D2022" s="201"/>
      <c r="E2022" s="51"/>
      <c r="G2022" s="51"/>
    </row>
    <row r="2023" spans="1:7" ht="20.25" customHeight="1" x14ac:dyDescent="0.45">
      <c r="A2023" s="209"/>
      <c r="B2023" s="209"/>
      <c r="C2023" s="209"/>
      <c r="D2023" s="201"/>
      <c r="E2023" s="51"/>
      <c r="G2023" s="51"/>
    </row>
    <row r="2024" spans="1:7" ht="20.25" customHeight="1" x14ac:dyDescent="0.45">
      <c r="A2024" s="209"/>
      <c r="B2024" s="209"/>
      <c r="C2024" s="209"/>
      <c r="D2024" s="201"/>
      <c r="E2024" s="51"/>
      <c r="G2024" s="51"/>
    </row>
    <row r="2025" spans="1:7" ht="20.25" customHeight="1" x14ac:dyDescent="0.45">
      <c r="A2025" s="209"/>
      <c r="B2025" s="209"/>
      <c r="C2025" s="209"/>
      <c r="D2025" s="201"/>
      <c r="E2025" s="51"/>
      <c r="G2025" s="51"/>
    </row>
    <row r="2026" spans="1:7" ht="20.25" customHeight="1" x14ac:dyDescent="0.45">
      <c r="A2026" s="209"/>
      <c r="B2026" s="209"/>
      <c r="C2026" s="209"/>
      <c r="D2026" s="201"/>
      <c r="E2026" s="51"/>
      <c r="G2026" s="51"/>
    </row>
    <row r="2027" spans="1:7" ht="20.25" customHeight="1" x14ac:dyDescent="0.45">
      <c r="A2027" s="209"/>
      <c r="B2027" s="209"/>
      <c r="C2027" s="209"/>
      <c r="D2027" s="201"/>
      <c r="E2027" s="51"/>
      <c r="G2027" s="51"/>
    </row>
    <row r="2028" spans="1:7" ht="20.25" customHeight="1" x14ac:dyDescent="0.45">
      <c r="A2028" s="209"/>
      <c r="B2028" s="209"/>
      <c r="C2028" s="209"/>
      <c r="D2028" s="201"/>
      <c r="E2028" s="51"/>
      <c r="G2028" s="51"/>
    </row>
    <row r="2029" spans="1:7" ht="20.25" customHeight="1" x14ac:dyDescent="0.45">
      <c r="A2029" s="209"/>
      <c r="B2029" s="209"/>
      <c r="C2029" s="209"/>
      <c r="D2029" s="201"/>
      <c r="E2029" s="51"/>
      <c r="G2029" s="51"/>
    </row>
    <row r="2030" spans="1:7" ht="20.25" customHeight="1" x14ac:dyDescent="0.45">
      <c r="A2030" s="209"/>
      <c r="B2030" s="209"/>
      <c r="C2030" s="209"/>
      <c r="D2030" s="201"/>
      <c r="E2030" s="51"/>
      <c r="G2030" s="51"/>
    </row>
    <row r="2031" spans="1:7" ht="20.25" customHeight="1" x14ac:dyDescent="0.45">
      <c r="A2031" s="209"/>
      <c r="B2031" s="209"/>
      <c r="C2031" s="209"/>
      <c r="D2031" s="201"/>
      <c r="E2031" s="51"/>
      <c r="G2031" s="51"/>
    </row>
    <row r="2032" spans="1:7" ht="20.25" customHeight="1" x14ac:dyDescent="0.45">
      <c r="A2032" s="209"/>
      <c r="B2032" s="209"/>
      <c r="C2032" s="209"/>
      <c r="D2032" s="201"/>
      <c r="E2032" s="51"/>
      <c r="G2032" s="51"/>
    </row>
    <row r="2033" spans="1:7" ht="20.25" customHeight="1" x14ac:dyDescent="0.45">
      <c r="A2033" s="209"/>
      <c r="B2033" s="209"/>
      <c r="C2033" s="209"/>
      <c r="D2033" s="201"/>
      <c r="E2033" s="51"/>
      <c r="G2033" s="51"/>
    </row>
    <row r="2034" spans="1:7" ht="20.25" customHeight="1" x14ac:dyDescent="0.45">
      <c r="A2034" s="209"/>
      <c r="B2034" s="209"/>
      <c r="C2034" s="209"/>
      <c r="D2034" s="201"/>
      <c r="E2034" s="51"/>
      <c r="G2034" s="51"/>
    </row>
    <row r="2035" spans="1:7" ht="20.25" customHeight="1" x14ac:dyDescent="0.45">
      <c r="A2035" s="209"/>
      <c r="B2035" s="209"/>
      <c r="C2035" s="209"/>
      <c r="D2035" s="201"/>
      <c r="E2035" s="51"/>
      <c r="G2035" s="51"/>
    </row>
    <row r="2036" spans="1:7" ht="20.25" customHeight="1" x14ac:dyDescent="0.45">
      <c r="A2036" s="209"/>
      <c r="B2036" s="209"/>
      <c r="C2036" s="209"/>
      <c r="D2036" s="201"/>
      <c r="E2036" s="51"/>
      <c r="G2036" s="51"/>
    </row>
    <row r="2037" spans="1:7" ht="20.25" customHeight="1" x14ac:dyDescent="0.45">
      <c r="A2037" s="209"/>
      <c r="B2037" s="209"/>
      <c r="C2037" s="209"/>
      <c r="D2037" s="201"/>
      <c r="E2037" s="51"/>
      <c r="G2037" s="51"/>
    </row>
    <row r="2038" spans="1:7" ht="20.25" customHeight="1" x14ac:dyDescent="0.45">
      <c r="A2038" s="209"/>
      <c r="B2038" s="209"/>
      <c r="C2038" s="209"/>
      <c r="D2038" s="201"/>
      <c r="E2038" s="51"/>
      <c r="G2038" s="51"/>
    </row>
    <row r="2039" spans="1:7" ht="20.25" customHeight="1" x14ac:dyDescent="0.45">
      <c r="A2039" s="209"/>
      <c r="B2039" s="209"/>
      <c r="C2039" s="209"/>
      <c r="D2039" s="201"/>
      <c r="E2039" s="51"/>
      <c r="G2039" s="51"/>
    </row>
    <row r="2040" spans="1:7" ht="20.25" customHeight="1" x14ac:dyDescent="0.45">
      <c r="A2040" s="209"/>
      <c r="B2040" s="209"/>
      <c r="C2040" s="209"/>
      <c r="D2040" s="201"/>
      <c r="E2040" s="51"/>
      <c r="G2040" s="51"/>
    </row>
    <row r="2041" spans="1:7" ht="20.25" customHeight="1" x14ac:dyDescent="0.45">
      <c r="A2041" s="209"/>
      <c r="B2041" s="209"/>
      <c r="C2041" s="209"/>
      <c r="D2041" s="201"/>
      <c r="E2041" s="51"/>
      <c r="G2041" s="51"/>
    </row>
    <row r="2042" spans="1:7" ht="20.25" customHeight="1" x14ac:dyDescent="0.45">
      <c r="A2042" s="209"/>
      <c r="B2042" s="209"/>
      <c r="C2042" s="209"/>
      <c r="D2042" s="201"/>
      <c r="E2042" s="51"/>
      <c r="G2042" s="51"/>
    </row>
    <row r="2043" spans="1:7" ht="20.25" customHeight="1" x14ac:dyDescent="0.45">
      <c r="A2043" s="209"/>
      <c r="B2043" s="209"/>
      <c r="C2043" s="209"/>
      <c r="D2043" s="201"/>
      <c r="E2043" s="51"/>
      <c r="G2043" s="51"/>
    </row>
    <row r="2044" spans="1:7" ht="20.25" customHeight="1" x14ac:dyDescent="0.45">
      <c r="A2044" s="209"/>
      <c r="B2044" s="209"/>
      <c r="C2044" s="209"/>
      <c r="D2044" s="201"/>
      <c r="E2044" s="51"/>
      <c r="G2044" s="51"/>
    </row>
    <row r="2045" spans="1:7" ht="20.25" customHeight="1" x14ac:dyDescent="0.45">
      <c r="A2045" s="209"/>
      <c r="B2045" s="209"/>
      <c r="C2045" s="209"/>
      <c r="D2045" s="201"/>
      <c r="E2045" s="51"/>
      <c r="G2045" s="51"/>
    </row>
    <row r="2046" spans="1:7" ht="20.25" customHeight="1" x14ac:dyDescent="0.45">
      <c r="A2046" s="209"/>
      <c r="B2046" s="209"/>
      <c r="C2046" s="209"/>
      <c r="D2046" s="201"/>
      <c r="E2046" s="51"/>
      <c r="G2046" s="51"/>
    </row>
    <row r="2047" spans="1:7" ht="20.25" customHeight="1" x14ac:dyDescent="0.45">
      <c r="A2047" s="209"/>
      <c r="B2047" s="209"/>
      <c r="C2047" s="209"/>
      <c r="D2047" s="201"/>
      <c r="E2047" s="51"/>
      <c r="G2047" s="51"/>
    </row>
    <row r="2048" spans="1:7" ht="20.25" customHeight="1" x14ac:dyDescent="0.45">
      <c r="A2048" s="209"/>
      <c r="B2048" s="209"/>
      <c r="C2048" s="209"/>
      <c r="D2048" s="201"/>
      <c r="E2048" s="51"/>
      <c r="G2048" s="51"/>
    </row>
    <row r="2049" spans="1:7" ht="20.25" customHeight="1" x14ac:dyDescent="0.45">
      <c r="A2049" s="209"/>
      <c r="B2049" s="209"/>
      <c r="C2049" s="209"/>
      <c r="D2049" s="201"/>
      <c r="E2049" s="51"/>
      <c r="G2049" s="51"/>
    </row>
    <row r="2050" spans="1:7" ht="20.25" customHeight="1" x14ac:dyDescent="0.45">
      <c r="A2050" s="209"/>
      <c r="B2050" s="209"/>
      <c r="C2050" s="209"/>
      <c r="D2050" s="201"/>
      <c r="E2050" s="51"/>
      <c r="G2050" s="51"/>
    </row>
    <row r="2051" spans="1:7" ht="20.25" customHeight="1" x14ac:dyDescent="0.45">
      <c r="A2051" s="209"/>
      <c r="B2051" s="209"/>
      <c r="C2051" s="209"/>
      <c r="D2051" s="201"/>
      <c r="E2051" s="51"/>
      <c r="G2051" s="51"/>
    </row>
    <row r="2052" spans="1:7" ht="20.25" customHeight="1" x14ac:dyDescent="0.45">
      <c r="A2052" s="209"/>
      <c r="B2052" s="209"/>
      <c r="C2052" s="209"/>
      <c r="D2052" s="201"/>
      <c r="E2052" s="51"/>
      <c r="G2052" s="51"/>
    </row>
    <row r="2053" spans="1:7" ht="20.25" customHeight="1" x14ac:dyDescent="0.45">
      <c r="A2053" s="209"/>
      <c r="B2053" s="209"/>
      <c r="C2053" s="209"/>
      <c r="D2053" s="201"/>
      <c r="E2053" s="51"/>
      <c r="G2053" s="51"/>
    </row>
    <row r="2054" spans="1:7" ht="20.25" customHeight="1" x14ac:dyDescent="0.45">
      <c r="A2054" s="209"/>
      <c r="B2054" s="209"/>
      <c r="C2054" s="209"/>
      <c r="D2054" s="201"/>
      <c r="E2054" s="51"/>
      <c r="G2054" s="51"/>
    </row>
    <row r="2055" spans="1:7" ht="20.25" customHeight="1" x14ac:dyDescent="0.45">
      <c r="A2055" s="209"/>
      <c r="B2055" s="209"/>
      <c r="C2055" s="209"/>
      <c r="D2055" s="201"/>
      <c r="E2055" s="51"/>
      <c r="G2055" s="51"/>
    </row>
    <row r="2056" spans="1:7" ht="20.25" customHeight="1" x14ac:dyDescent="0.45">
      <c r="A2056" s="209"/>
      <c r="B2056" s="209"/>
      <c r="C2056" s="209"/>
      <c r="D2056" s="201"/>
      <c r="E2056" s="51"/>
      <c r="G2056" s="51"/>
    </row>
    <row r="2057" spans="1:7" ht="20.25" customHeight="1" x14ac:dyDescent="0.45">
      <c r="A2057" s="209"/>
      <c r="B2057" s="209"/>
      <c r="C2057" s="209"/>
      <c r="D2057" s="201"/>
      <c r="E2057" s="51"/>
      <c r="G2057" s="51"/>
    </row>
    <row r="2058" spans="1:7" ht="20.25" customHeight="1" x14ac:dyDescent="0.45">
      <c r="A2058" s="209"/>
      <c r="B2058" s="209"/>
      <c r="C2058" s="209"/>
      <c r="D2058" s="201"/>
      <c r="E2058" s="51"/>
      <c r="G2058" s="51"/>
    </row>
    <row r="2059" spans="1:7" ht="20.25" customHeight="1" x14ac:dyDescent="0.45">
      <c r="A2059" s="209"/>
      <c r="B2059" s="209"/>
      <c r="C2059" s="209"/>
      <c r="D2059" s="201"/>
      <c r="E2059" s="51"/>
      <c r="G2059" s="51"/>
    </row>
    <row r="2060" spans="1:7" ht="20.25" customHeight="1" x14ac:dyDescent="0.45">
      <c r="A2060" s="209"/>
      <c r="B2060" s="209"/>
      <c r="C2060" s="209"/>
      <c r="D2060" s="201"/>
      <c r="E2060" s="51"/>
      <c r="G2060" s="51"/>
    </row>
    <row r="2061" spans="1:7" ht="20.25" customHeight="1" x14ac:dyDescent="0.45">
      <c r="A2061" s="209"/>
      <c r="B2061" s="209"/>
      <c r="C2061" s="209"/>
      <c r="D2061" s="201"/>
      <c r="E2061" s="51"/>
      <c r="G2061" s="51"/>
    </row>
    <row r="2062" spans="1:7" ht="20.25" customHeight="1" x14ac:dyDescent="0.45">
      <c r="A2062" s="209"/>
      <c r="B2062" s="209"/>
      <c r="C2062" s="209"/>
      <c r="D2062" s="201"/>
      <c r="E2062" s="51"/>
      <c r="G2062" s="51"/>
    </row>
    <row r="2063" spans="1:7" ht="20.25" customHeight="1" x14ac:dyDescent="0.45">
      <c r="A2063" s="209"/>
      <c r="B2063" s="209"/>
      <c r="C2063" s="209"/>
      <c r="D2063" s="201"/>
      <c r="E2063" s="51"/>
      <c r="G2063" s="51"/>
    </row>
    <row r="2064" spans="1:7" ht="20.25" customHeight="1" x14ac:dyDescent="0.45">
      <c r="A2064" s="209"/>
      <c r="B2064" s="209"/>
      <c r="C2064" s="209"/>
      <c r="D2064" s="201"/>
      <c r="E2064" s="51"/>
      <c r="G2064" s="51"/>
    </row>
    <row r="2065" spans="1:7" ht="20.25" customHeight="1" x14ac:dyDescent="0.45">
      <c r="A2065" s="209"/>
      <c r="B2065" s="209"/>
      <c r="C2065" s="209"/>
      <c r="D2065" s="201"/>
      <c r="E2065" s="51"/>
      <c r="G2065" s="51"/>
    </row>
    <row r="2066" spans="1:7" ht="20.25" customHeight="1" x14ac:dyDescent="0.45">
      <c r="A2066" s="209"/>
      <c r="B2066" s="209"/>
      <c r="C2066" s="209"/>
      <c r="D2066" s="201"/>
      <c r="E2066" s="51"/>
      <c r="G2066" s="51"/>
    </row>
    <row r="2067" spans="1:7" ht="20.25" customHeight="1" x14ac:dyDescent="0.45">
      <c r="A2067" s="209"/>
      <c r="B2067" s="209"/>
      <c r="C2067" s="209"/>
      <c r="D2067" s="201"/>
      <c r="E2067" s="51"/>
      <c r="G2067" s="51"/>
    </row>
    <row r="2068" spans="1:7" ht="20.25" customHeight="1" x14ac:dyDescent="0.45">
      <c r="A2068" s="209"/>
      <c r="B2068" s="209"/>
      <c r="C2068" s="209"/>
      <c r="D2068" s="201"/>
      <c r="E2068" s="51"/>
      <c r="G2068" s="51"/>
    </row>
    <row r="2069" spans="1:7" ht="20.25" customHeight="1" x14ac:dyDescent="0.45">
      <c r="A2069" s="209"/>
      <c r="B2069" s="209"/>
      <c r="C2069" s="209"/>
      <c r="D2069" s="201"/>
      <c r="E2069" s="51"/>
      <c r="G2069" s="51"/>
    </row>
    <row r="2070" spans="1:7" ht="20.25" customHeight="1" x14ac:dyDescent="0.45">
      <c r="A2070" s="209"/>
      <c r="B2070" s="209"/>
      <c r="C2070" s="209"/>
      <c r="D2070" s="201"/>
      <c r="E2070" s="51"/>
      <c r="G2070" s="51"/>
    </row>
    <row r="2071" spans="1:7" ht="20.25" customHeight="1" x14ac:dyDescent="0.45">
      <c r="A2071" s="209"/>
      <c r="B2071" s="209"/>
      <c r="C2071" s="209"/>
      <c r="D2071" s="201"/>
      <c r="E2071" s="51"/>
      <c r="G2071" s="51"/>
    </row>
    <row r="2072" spans="1:7" ht="20.25" customHeight="1" x14ac:dyDescent="0.45">
      <c r="A2072" s="209"/>
      <c r="B2072" s="209"/>
      <c r="C2072" s="209"/>
      <c r="D2072" s="201"/>
      <c r="E2072" s="51"/>
      <c r="G2072" s="51"/>
    </row>
    <row r="2073" spans="1:7" ht="20.25" customHeight="1" x14ac:dyDescent="0.45">
      <c r="A2073" s="209"/>
      <c r="B2073" s="209"/>
      <c r="C2073" s="209"/>
      <c r="D2073" s="201"/>
      <c r="E2073" s="51"/>
      <c r="G2073" s="51"/>
    </row>
    <row r="2074" spans="1:7" ht="20.25" customHeight="1" x14ac:dyDescent="0.45">
      <c r="A2074" s="209"/>
      <c r="B2074" s="209"/>
      <c r="C2074" s="209"/>
      <c r="D2074" s="201"/>
      <c r="E2074" s="51"/>
      <c r="G2074" s="51"/>
    </row>
    <row r="2075" spans="1:7" ht="20.25" customHeight="1" x14ac:dyDescent="0.45">
      <c r="A2075" s="209"/>
      <c r="B2075" s="209"/>
      <c r="C2075" s="209"/>
      <c r="D2075" s="201"/>
      <c r="E2075" s="51"/>
      <c r="G2075" s="51"/>
    </row>
    <row r="2076" spans="1:7" ht="20.25" customHeight="1" x14ac:dyDescent="0.45">
      <c r="A2076" s="209"/>
      <c r="B2076" s="209"/>
      <c r="C2076" s="209"/>
      <c r="D2076" s="201"/>
      <c r="E2076" s="51"/>
      <c r="G2076" s="51"/>
    </row>
    <row r="2077" spans="1:7" ht="20.25" customHeight="1" x14ac:dyDescent="0.45">
      <c r="A2077" s="209"/>
      <c r="B2077" s="209"/>
      <c r="C2077" s="209"/>
      <c r="D2077" s="201"/>
      <c r="E2077" s="51"/>
      <c r="G2077" s="51"/>
    </row>
    <row r="2078" spans="1:7" ht="20.25" customHeight="1" x14ac:dyDescent="0.45">
      <c r="A2078" s="209"/>
      <c r="B2078" s="209"/>
      <c r="C2078" s="209"/>
      <c r="D2078" s="201"/>
      <c r="E2078" s="51"/>
      <c r="G2078" s="51"/>
    </row>
    <row r="2079" spans="1:7" ht="20.25" customHeight="1" x14ac:dyDescent="0.45">
      <c r="A2079" s="209"/>
      <c r="B2079" s="209"/>
      <c r="C2079" s="209"/>
      <c r="D2079" s="201"/>
      <c r="E2079" s="51"/>
      <c r="G2079" s="51"/>
    </row>
    <row r="2080" spans="1:7" ht="20.25" customHeight="1" x14ac:dyDescent="0.45">
      <c r="A2080" s="209"/>
      <c r="B2080" s="209"/>
      <c r="C2080" s="209"/>
      <c r="D2080" s="201"/>
      <c r="E2080" s="51"/>
      <c r="G2080" s="51"/>
    </row>
    <row r="2081" spans="1:7" ht="20.25" customHeight="1" x14ac:dyDescent="0.45">
      <c r="A2081" s="209"/>
      <c r="B2081" s="209"/>
      <c r="C2081" s="209"/>
      <c r="D2081" s="201"/>
      <c r="E2081" s="51"/>
      <c r="G2081" s="51"/>
    </row>
    <row r="2082" spans="1:7" ht="20.25" customHeight="1" x14ac:dyDescent="0.45">
      <c r="A2082" s="209"/>
      <c r="B2082" s="209"/>
      <c r="C2082" s="209"/>
      <c r="D2082" s="201"/>
      <c r="E2082" s="51"/>
      <c r="G2082" s="51"/>
    </row>
    <row r="2083" spans="1:7" ht="20.25" customHeight="1" x14ac:dyDescent="0.45">
      <c r="A2083" s="209"/>
      <c r="B2083" s="209"/>
      <c r="C2083" s="209"/>
      <c r="D2083" s="201"/>
      <c r="E2083" s="51"/>
      <c r="G2083" s="51"/>
    </row>
    <row r="2084" spans="1:7" ht="20.25" customHeight="1" x14ac:dyDescent="0.45">
      <c r="A2084" s="209"/>
      <c r="B2084" s="209"/>
      <c r="C2084" s="209"/>
      <c r="D2084" s="201"/>
      <c r="E2084" s="51"/>
      <c r="G2084" s="51"/>
    </row>
    <row r="2085" spans="1:7" ht="20.25" customHeight="1" x14ac:dyDescent="0.45">
      <c r="A2085" s="209"/>
      <c r="B2085" s="209"/>
      <c r="C2085" s="209"/>
      <c r="D2085" s="201"/>
      <c r="E2085" s="51"/>
      <c r="G2085" s="51"/>
    </row>
    <row r="2086" spans="1:7" ht="20.25" customHeight="1" x14ac:dyDescent="0.45">
      <c r="A2086" s="209"/>
      <c r="B2086" s="209"/>
      <c r="C2086" s="209"/>
      <c r="D2086" s="201"/>
      <c r="E2086" s="51"/>
      <c r="G2086" s="51"/>
    </row>
    <row r="2087" spans="1:7" ht="20.25" customHeight="1" x14ac:dyDescent="0.45">
      <c r="A2087" s="209"/>
      <c r="B2087" s="209"/>
      <c r="C2087" s="209"/>
      <c r="D2087" s="201"/>
      <c r="E2087" s="51"/>
      <c r="G2087" s="51"/>
    </row>
    <row r="2088" spans="1:7" ht="20.25" customHeight="1" x14ac:dyDescent="0.45">
      <c r="A2088" s="209"/>
      <c r="B2088" s="209"/>
      <c r="C2088" s="209"/>
      <c r="D2088" s="201"/>
      <c r="E2088" s="51"/>
      <c r="G2088" s="51"/>
    </row>
    <row r="2089" spans="1:7" ht="20.25" customHeight="1" x14ac:dyDescent="0.45">
      <c r="A2089" s="209"/>
      <c r="B2089" s="209"/>
      <c r="C2089" s="209"/>
      <c r="D2089" s="201"/>
      <c r="E2089" s="51"/>
      <c r="G2089" s="51"/>
    </row>
    <row r="2090" spans="1:7" ht="20.25" customHeight="1" x14ac:dyDescent="0.45">
      <c r="A2090" s="209"/>
      <c r="B2090" s="209"/>
      <c r="C2090" s="209"/>
      <c r="D2090" s="201"/>
      <c r="E2090" s="51"/>
      <c r="G2090" s="51"/>
    </row>
    <row r="2091" spans="1:7" ht="20.25" customHeight="1" x14ac:dyDescent="0.45">
      <c r="A2091" s="209"/>
      <c r="B2091" s="209"/>
      <c r="C2091" s="209"/>
      <c r="D2091" s="201"/>
      <c r="E2091" s="51"/>
      <c r="G2091" s="51"/>
    </row>
    <row r="2092" spans="1:7" ht="20.25" customHeight="1" x14ac:dyDescent="0.45">
      <c r="A2092" s="209"/>
      <c r="B2092" s="209"/>
      <c r="C2092" s="209"/>
      <c r="D2092" s="201"/>
      <c r="E2092" s="51"/>
      <c r="G2092" s="51"/>
    </row>
    <row r="2093" spans="1:7" ht="20.25" customHeight="1" x14ac:dyDescent="0.45">
      <c r="A2093" s="209"/>
      <c r="B2093" s="209"/>
      <c r="C2093" s="209"/>
      <c r="D2093" s="201"/>
      <c r="E2093" s="51"/>
      <c r="G2093" s="51"/>
    </row>
    <row r="2094" spans="1:7" ht="20.25" customHeight="1" x14ac:dyDescent="0.45">
      <c r="A2094" s="209"/>
      <c r="B2094" s="209"/>
      <c r="C2094" s="209"/>
      <c r="D2094" s="201"/>
      <c r="E2094" s="51"/>
      <c r="G2094" s="51"/>
    </row>
    <row r="2095" spans="1:7" ht="20.25" customHeight="1" x14ac:dyDescent="0.45">
      <c r="A2095" s="209"/>
      <c r="B2095" s="209"/>
      <c r="C2095" s="209"/>
      <c r="D2095" s="201"/>
      <c r="E2095" s="51"/>
      <c r="G2095" s="51"/>
    </row>
    <row r="2096" spans="1:7" ht="20.25" customHeight="1" x14ac:dyDescent="0.45">
      <c r="A2096" s="209"/>
      <c r="B2096" s="209"/>
      <c r="C2096" s="209"/>
      <c r="D2096" s="201"/>
      <c r="E2096" s="51"/>
      <c r="G2096" s="51"/>
    </row>
    <row r="2097" spans="1:7" ht="20.25" customHeight="1" x14ac:dyDescent="0.45">
      <c r="A2097" s="209"/>
      <c r="B2097" s="209"/>
      <c r="C2097" s="209"/>
      <c r="D2097" s="201"/>
      <c r="E2097" s="51"/>
      <c r="G2097" s="51"/>
    </row>
    <row r="2098" spans="1:7" ht="20.25" customHeight="1" x14ac:dyDescent="0.45">
      <c r="A2098" s="209"/>
      <c r="B2098" s="209"/>
      <c r="C2098" s="209"/>
      <c r="D2098" s="201"/>
      <c r="E2098" s="51"/>
      <c r="G2098" s="51"/>
    </row>
    <row r="2099" spans="1:7" ht="20.25" customHeight="1" x14ac:dyDescent="0.45">
      <c r="A2099" s="209"/>
      <c r="B2099" s="209"/>
      <c r="C2099" s="209"/>
      <c r="D2099" s="201"/>
      <c r="E2099" s="51"/>
      <c r="G2099" s="51"/>
    </row>
    <row r="2100" spans="1:7" ht="20.25" customHeight="1" x14ac:dyDescent="0.45">
      <c r="A2100" s="209"/>
      <c r="B2100" s="209"/>
      <c r="C2100" s="209"/>
      <c r="D2100" s="201"/>
      <c r="E2100" s="51"/>
      <c r="G2100" s="51"/>
    </row>
    <row r="2101" spans="1:7" ht="20.25" customHeight="1" x14ac:dyDescent="0.45">
      <c r="A2101" s="209"/>
      <c r="B2101" s="209"/>
      <c r="C2101" s="209"/>
      <c r="D2101" s="201"/>
      <c r="E2101" s="51"/>
      <c r="G2101" s="51"/>
    </row>
    <row r="2102" spans="1:7" ht="20.25" customHeight="1" x14ac:dyDescent="0.45">
      <c r="A2102" s="209"/>
      <c r="B2102" s="209"/>
      <c r="C2102" s="209"/>
      <c r="D2102" s="201"/>
      <c r="E2102" s="51"/>
      <c r="G2102" s="51"/>
    </row>
    <row r="2103" spans="1:7" ht="20.25" customHeight="1" x14ac:dyDescent="0.45">
      <c r="A2103" s="209"/>
      <c r="B2103" s="209"/>
      <c r="C2103" s="209"/>
      <c r="D2103" s="201"/>
      <c r="E2103" s="51"/>
      <c r="G2103" s="51"/>
    </row>
    <row r="2104" spans="1:7" ht="20.25" customHeight="1" x14ac:dyDescent="0.45">
      <c r="A2104" s="209"/>
      <c r="B2104" s="209"/>
      <c r="C2104" s="209"/>
      <c r="D2104" s="201"/>
      <c r="E2104" s="51"/>
      <c r="G2104" s="51"/>
    </row>
    <row r="2105" spans="1:7" ht="20.25" customHeight="1" x14ac:dyDescent="0.45">
      <c r="A2105" s="209"/>
      <c r="B2105" s="209"/>
      <c r="C2105" s="209"/>
      <c r="D2105" s="201"/>
      <c r="E2105" s="51"/>
      <c r="G2105" s="51"/>
    </row>
    <row r="2106" spans="1:7" ht="20.25" customHeight="1" x14ac:dyDescent="0.45">
      <c r="A2106" s="209"/>
      <c r="B2106" s="209"/>
      <c r="C2106" s="209"/>
      <c r="D2106" s="201"/>
      <c r="E2106" s="51"/>
      <c r="G2106" s="51"/>
    </row>
    <row r="2107" spans="1:7" ht="20.25" customHeight="1" x14ac:dyDescent="0.45">
      <c r="A2107" s="209"/>
      <c r="B2107" s="209"/>
      <c r="C2107" s="209"/>
      <c r="D2107" s="201"/>
      <c r="E2107" s="51"/>
      <c r="G2107" s="51"/>
    </row>
    <row r="2108" spans="1:7" ht="20.25" customHeight="1" x14ac:dyDescent="0.45">
      <c r="A2108" s="209"/>
      <c r="B2108" s="209"/>
      <c r="C2108" s="209"/>
      <c r="D2108" s="201"/>
      <c r="E2108" s="51"/>
      <c r="G2108" s="51"/>
    </row>
    <row r="2109" spans="1:7" ht="20.25" customHeight="1" x14ac:dyDescent="0.45">
      <c r="A2109" s="209"/>
      <c r="B2109" s="209"/>
      <c r="C2109" s="209"/>
      <c r="D2109" s="201"/>
      <c r="E2109" s="51"/>
      <c r="G2109" s="51"/>
    </row>
    <row r="2110" spans="1:7" ht="20.25" customHeight="1" x14ac:dyDescent="0.45">
      <c r="A2110" s="209"/>
      <c r="B2110" s="209"/>
      <c r="C2110" s="209"/>
      <c r="D2110" s="201"/>
      <c r="E2110" s="51"/>
      <c r="G2110" s="51"/>
    </row>
    <row r="2111" spans="1:7" ht="20.25" customHeight="1" x14ac:dyDescent="0.45">
      <c r="A2111" s="209"/>
      <c r="B2111" s="209"/>
      <c r="C2111" s="209"/>
      <c r="D2111" s="201"/>
      <c r="E2111" s="51"/>
      <c r="G2111" s="51"/>
    </row>
    <row r="2112" spans="1:7" ht="20.25" customHeight="1" x14ac:dyDescent="0.45">
      <c r="A2112" s="209"/>
      <c r="B2112" s="209"/>
      <c r="C2112" s="209"/>
      <c r="D2112" s="201"/>
      <c r="E2112" s="51"/>
      <c r="G2112" s="51"/>
    </row>
    <row r="2113" spans="1:7" ht="20.25" customHeight="1" x14ac:dyDescent="0.45">
      <c r="A2113" s="209"/>
      <c r="B2113" s="209"/>
      <c r="C2113" s="209"/>
      <c r="D2113" s="201"/>
      <c r="E2113" s="51"/>
      <c r="G2113" s="51"/>
    </row>
    <row r="2114" spans="1:7" ht="20.25" customHeight="1" x14ac:dyDescent="0.45">
      <c r="A2114" s="209"/>
      <c r="B2114" s="209"/>
      <c r="C2114" s="209"/>
      <c r="D2114" s="201"/>
      <c r="E2114" s="51"/>
      <c r="G2114" s="51"/>
    </row>
    <row r="2115" spans="1:7" ht="20.25" customHeight="1" x14ac:dyDescent="0.45">
      <c r="A2115" s="209"/>
      <c r="B2115" s="209"/>
      <c r="C2115" s="209"/>
      <c r="D2115" s="201"/>
      <c r="E2115" s="51"/>
      <c r="G2115" s="51"/>
    </row>
    <row r="2116" spans="1:7" ht="20.25" customHeight="1" x14ac:dyDescent="0.45">
      <c r="A2116" s="209"/>
      <c r="B2116" s="209"/>
      <c r="C2116" s="209"/>
      <c r="D2116" s="201"/>
      <c r="E2116" s="51"/>
      <c r="G2116" s="51"/>
    </row>
    <row r="2117" spans="1:7" ht="20.25" customHeight="1" x14ac:dyDescent="0.45">
      <c r="A2117" s="209"/>
      <c r="B2117" s="209"/>
      <c r="C2117" s="209"/>
      <c r="D2117" s="201"/>
      <c r="E2117" s="51"/>
      <c r="G2117" s="51"/>
    </row>
    <row r="2118" spans="1:7" ht="20.25" customHeight="1" x14ac:dyDescent="0.45">
      <c r="A2118" s="209"/>
      <c r="B2118" s="209"/>
      <c r="C2118" s="209"/>
      <c r="D2118" s="201"/>
      <c r="E2118" s="51"/>
      <c r="G2118" s="51"/>
    </row>
    <row r="2119" spans="1:7" ht="20.25" customHeight="1" x14ac:dyDescent="0.45">
      <c r="A2119" s="209"/>
      <c r="B2119" s="209"/>
      <c r="C2119" s="209"/>
      <c r="D2119" s="201"/>
      <c r="E2119" s="51"/>
      <c r="G2119" s="51"/>
    </row>
    <row r="2120" spans="1:7" ht="20.25" customHeight="1" x14ac:dyDescent="0.45">
      <c r="A2120" s="209"/>
      <c r="B2120" s="209"/>
      <c r="C2120" s="209"/>
      <c r="D2120" s="201"/>
      <c r="E2120" s="51"/>
      <c r="G2120" s="51"/>
    </row>
    <row r="2121" spans="1:7" ht="20.25" customHeight="1" x14ac:dyDescent="0.45">
      <c r="A2121" s="209"/>
      <c r="B2121" s="209"/>
      <c r="C2121" s="209"/>
      <c r="D2121" s="201"/>
      <c r="E2121" s="51"/>
      <c r="G2121" s="51"/>
    </row>
    <row r="2122" spans="1:7" ht="20.25" customHeight="1" x14ac:dyDescent="0.45">
      <c r="A2122" s="209"/>
      <c r="B2122" s="209"/>
      <c r="C2122" s="209"/>
      <c r="D2122" s="201"/>
      <c r="E2122" s="51"/>
      <c r="G2122" s="51"/>
    </row>
    <row r="2123" spans="1:7" ht="20.25" customHeight="1" x14ac:dyDescent="0.45">
      <c r="A2123" s="209"/>
      <c r="B2123" s="209"/>
      <c r="C2123" s="209"/>
      <c r="D2123" s="201"/>
      <c r="E2123" s="51"/>
      <c r="G2123" s="51"/>
    </row>
    <row r="2124" spans="1:7" ht="20.25" customHeight="1" x14ac:dyDescent="0.45">
      <c r="A2124" s="209"/>
      <c r="B2124" s="209"/>
      <c r="C2124" s="209"/>
      <c r="D2124" s="201"/>
      <c r="E2124" s="51"/>
      <c r="G2124" s="51"/>
    </row>
    <row r="2125" spans="1:7" ht="20.25" customHeight="1" x14ac:dyDescent="0.45">
      <c r="A2125" s="209"/>
      <c r="B2125" s="209"/>
      <c r="C2125" s="209"/>
      <c r="D2125" s="201"/>
      <c r="E2125" s="51"/>
      <c r="G2125" s="51"/>
    </row>
    <row r="2126" spans="1:7" ht="20.25" customHeight="1" x14ac:dyDescent="0.45">
      <c r="A2126" s="209"/>
      <c r="B2126" s="209"/>
      <c r="C2126" s="209"/>
      <c r="D2126" s="201"/>
      <c r="E2126" s="51"/>
      <c r="G2126" s="51"/>
    </row>
    <row r="2127" spans="1:7" ht="20.25" customHeight="1" x14ac:dyDescent="0.45">
      <c r="A2127" s="209"/>
      <c r="B2127" s="209"/>
      <c r="C2127" s="209"/>
      <c r="D2127" s="201"/>
      <c r="E2127" s="51"/>
      <c r="G2127" s="51"/>
    </row>
    <row r="2128" spans="1:7" ht="20.25" customHeight="1" x14ac:dyDescent="0.45">
      <c r="A2128" s="209"/>
      <c r="B2128" s="209"/>
      <c r="C2128" s="209"/>
      <c r="D2128" s="201"/>
      <c r="E2128" s="51"/>
      <c r="G2128" s="51"/>
    </row>
    <row r="2129" spans="1:7" ht="20.25" customHeight="1" x14ac:dyDescent="0.45">
      <c r="A2129" s="209"/>
      <c r="B2129" s="209"/>
      <c r="C2129" s="209"/>
      <c r="D2129" s="201"/>
      <c r="E2129" s="51"/>
      <c r="G2129" s="51"/>
    </row>
    <row r="2130" spans="1:7" ht="20.25" customHeight="1" x14ac:dyDescent="0.45">
      <c r="A2130" s="209"/>
      <c r="B2130" s="209"/>
      <c r="C2130" s="209"/>
      <c r="D2130" s="201"/>
      <c r="E2130" s="51"/>
      <c r="G2130" s="51"/>
    </row>
    <row r="2131" spans="1:7" ht="20.25" customHeight="1" x14ac:dyDescent="0.45">
      <c r="A2131" s="209"/>
      <c r="B2131" s="209"/>
      <c r="C2131" s="209"/>
      <c r="D2131" s="201"/>
      <c r="E2131" s="51"/>
      <c r="G2131" s="51"/>
    </row>
    <row r="2132" spans="1:7" ht="20.25" customHeight="1" x14ac:dyDescent="0.45">
      <c r="A2132" s="209"/>
      <c r="B2132" s="209"/>
      <c r="C2132" s="209"/>
      <c r="D2132" s="201"/>
      <c r="E2132" s="51"/>
      <c r="G2132" s="51"/>
    </row>
    <row r="2133" spans="1:7" ht="20.25" customHeight="1" x14ac:dyDescent="0.45">
      <c r="A2133" s="209"/>
      <c r="B2133" s="209"/>
      <c r="C2133" s="209"/>
      <c r="D2133" s="201"/>
      <c r="E2133" s="51"/>
      <c r="G2133" s="51"/>
    </row>
    <row r="2134" spans="1:7" ht="20.25" customHeight="1" x14ac:dyDescent="0.45">
      <c r="A2134" s="209"/>
      <c r="B2134" s="209"/>
      <c r="C2134" s="209"/>
      <c r="D2134" s="201"/>
      <c r="E2134" s="51"/>
      <c r="G2134" s="51"/>
    </row>
    <row r="2135" spans="1:7" ht="20.25" customHeight="1" x14ac:dyDescent="0.45">
      <c r="A2135" s="209"/>
      <c r="B2135" s="209"/>
      <c r="C2135" s="209"/>
      <c r="D2135" s="201"/>
      <c r="E2135" s="51"/>
      <c r="G2135" s="51"/>
    </row>
    <row r="2136" spans="1:7" ht="20.25" customHeight="1" x14ac:dyDescent="0.45">
      <c r="A2136" s="209"/>
      <c r="B2136" s="209"/>
      <c r="C2136" s="209"/>
      <c r="D2136" s="201"/>
      <c r="E2136" s="51"/>
      <c r="G2136" s="51"/>
    </row>
    <row r="2137" spans="1:7" ht="20.25" customHeight="1" x14ac:dyDescent="0.45">
      <c r="A2137" s="209"/>
      <c r="B2137" s="209"/>
      <c r="C2137" s="209"/>
      <c r="D2137" s="201"/>
      <c r="E2137" s="51"/>
      <c r="G2137" s="51"/>
    </row>
    <row r="2138" spans="1:7" ht="20.25" customHeight="1" x14ac:dyDescent="0.45">
      <c r="A2138" s="209"/>
      <c r="B2138" s="209"/>
      <c r="C2138" s="209"/>
      <c r="D2138" s="201"/>
      <c r="E2138" s="51"/>
      <c r="G2138" s="51"/>
    </row>
    <row r="2139" spans="1:7" ht="20.25" customHeight="1" x14ac:dyDescent="0.45">
      <c r="A2139" s="209"/>
      <c r="B2139" s="209"/>
      <c r="C2139" s="209"/>
      <c r="D2139" s="201"/>
      <c r="E2139" s="51"/>
      <c r="G2139" s="51"/>
    </row>
    <row r="2140" spans="1:7" ht="20.25" customHeight="1" x14ac:dyDescent="0.45">
      <c r="A2140" s="209"/>
      <c r="B2140" s="209"/>
      <c r="C2140" s="209"/>
      <c r="D2140" s="201"/>
      <c r="E2140" s="51"/>
      <c r="G2140" s="51"/>
    </row>
    <row r="2141" spans="1:7" ht="20.25" customHeight="1" x14ac:dyDescent="0.45">
      <c r="A2141" s="209"/>
      <c r="B2141" s="209"/>
      <c r="C2141" s="209"/>
      <c r="D2141" s="201"/>
      <c r="E2141" s="51"/>
      <c r="G2141" s="51"/>
    </row>
    <row r="2142" spans="1:7" ht="20.25" customHeight="1" x14ac:dyDescent="0.45">
      <c r="A2142" s="209"/>
      <c r="B2142" s="209"/>
      <c r="C2142" s="209"/>
      <c r="D2142" s="201"/>
      <c r="E2142" s="51"/>
      <c r="G2142" s="51"/>
    </row>
    <row r="2143" spans="1:7" ht="20.25" customHeight="1" x14ac:dyDescent="0.45">
      <c r="A2143" s="209"/>
      <c r="B2143" s="209"/>
      <c r="C2143" s="209"/>
      <c r="D2143" s="201"/>
      <c r="E2143" s="51"/>
      <c r="G2143" s="51"/>
    </row>
    <row r="2144" spans="1:7" ht="20.25" customHeight="1" x14ac:dyDescent="0.45">
      <c r="A2144" s="209"/>
      <c r="B2144" s="209"/>
      <c r="C2144" s="209"/>
      <c r="D2144" s="201"/>
      <c r="E2144" s="51"/>
      <c r="G2144" s="51"/>
    </row>
    <row r="2145" spans="1:7" ht="20.25" customHeight="1" x14ac:dyDescent="0.45">
      <c r="A2145" s="209"/>
      <c r="B2145" s="209"/>
      <c r="C2145" s="209"/>
      <c r="D2145" s="201"/>
      <c r="E2145" s="51"/>
      <c r="G2145" s="51"/>
    </row>
    <row r="2146" spans="1:7" ht="20.25" customHeight="1" x14ac:dyDescent="0.45">
      <c r="A2146" s="209"/>
      <c r="B2146" s="209"/>
      <c r="C2146" s="209"/>
      <c r="D2146" s="201"/>
      <c r="E2146" s="51"/>
      <c r="G2146" s="51"/>
    </row>
    <row r="2147" spans="1:7" ht="20.25" customHeight="1" x14ac:dyDescent="0.45">
      <c r="A2147" s="209"/>
      <c r="B2147" s="209"/>
      <c r="C2147" s="209"/>
      <c r="D2147" s="201"/>
      <c r="E2147" s="51"/>
      <c r="G2147" s="51"/>
    </row>
    <row r="2148" spans="1:7" ht="20.25" customHeight="1" x14ac:dyDescent="0.45">
      <c r="A2148" s="209"/>
      <c r="B2148" s="209"/>
      <c r="C2148" s="209"/>
      <c r="D2148" s="201"/>
      <c r="E2148" s="51"/>
      <c r="G2148" s="51"/>
    </row>
    <row r="2149" spans="1:7" ht="20.25" customHeight="1" x14ac:dyDescent="0.45">
      <c r="A2149" s="209"/>
      <c r="B2149" s="209"/>
      <c r="C2149" s="209"/>
      <c r="D2149" s="201"/>
      <c r="E2149" s="51"/>
      <c r="G2149" s="51"/>
    </row>
    <row r="2150" spans="1:7" ht="20.25" customHeight="1" x14ac:dyDescent="0.45">
      <c r="A2150" s="209"/>
      <c r="B2150" s="209"/>
      <c r="C2150" s="209"/>
      <c r="D2150" s="201"/>
      <c r="E2150" s="51"/>
      <c r="G2150" s="51"/>
    </row>
    <row r="2151" spans="1:7" ht="20.25" customHeight="1" x14ac:dyDescent="0.45">
      <c r="A2151" s="209"/>
      <c r="B2151" s="209"/>
      <c r="C2151" s="209"/>
      <c r="D2151" s="201"/>
      <c r="E2151" s="51"/>
      <c r="G2151" s="51"/>
    </row>
    <row r="2152" spans="1:7" ht="20.25" customHeight="1" x14ac:dyDescent="0.45">
      <c r="A2152" s="209"/>
      <c r="B2152" s="209"/>
      <c r="C2152" s="209"/>
      <c r="D2152" s="201"/>
      <c r="E2152" s="51"/>
      <c r="G2152" s="51"/>
    </row>
    <row r="2153" spans="1:7" ht="20.25" customHeight="1" x14ac:dyDescent="0.45">
      <c r="A2153" s="209"/>
      <c r="B2153" s="209"/>
      <c r="C2153" s="209"/>
      <c r="D2153" s="201"/>
      <c r="E2153" s="51"/>
      <c r="G2153" s="51"/>
    </row>
    <row r="2154" spans="1:7" ht="20.25" customHeight="1" x14ac:dyDescent="0.45">
      <c r="A2154" s="209"/>
      <c r="B2154" s="209"/>
      <c r="C2154" s="209"/>
      <c r="D2154" s="201"/>
      <c r="E2154" s="51"/>
      <c r="G2154" s="51"/>
    </row>
    <row r="2155" spans="1:7" ht="20.25" customHeight="1" x14ac:dyDescent="0.45">
      <c r="A2155" s="209"/>
      <c r="B2155" s="209"/>
      <c r="C2155" s="209"/>
      <c r="D2155" s="201"/>
      <c r="E2155" s="51"/>
      <c r="G2155" s="51"/>
    </row>
    <row r="2156" spans="1:7" ht="20.25" customHeight="1" x14ac:dyDescent="0.45">
      <c r="A2156" s="209"/>
      <c r="B2156" s="209"/>
      <c r="C2156" s="209"/>
      <c r="D2156" s="201"/>
      <c r="E2156" s="51"/>
      <c r="G2156" s="51"/>
    </row>
    <row r="2157" spans="1:7" ht="20.25" customHeight="1" x14ac:dyDescent="0.45">
      <c r="A2157" s="209"/>
      <c r="B2157" s="209"/>
      <c r="C2157" s="209"/>
      <c r="D2157" s="201"/>
      <c r="E2157" s="51"/>
      <c r="G2157" s="51"/>
    </row>
    <row r="2158" spans="1:7" ht="20.25" customHeight="1" x14ac:dyDescent="0.45">
      <c r="A2158" s="209"/>
      <c r="B2158" s="209"/>
      <c r="C2158" s="209"/>
      <c r="D2158" s="201"/>
      <c r="E2158" s="51"/>
      <c r="G2158" s="51"/>
    </row>
    <row r="2159" spans="1:7" ht="20.25" customHeight="1" x14ac:dyDescent="0.45">
      <c r="A2159" s="209"/>
      <c r="B2159" s="209"/>
      <c r="C2159" s="209"/>
      <c r="D2159" s="201"/>
      <c r="E2159" s="51"/>
      <c r="G2159" s="51"/>
    </row>
    <row r="2160" spans="1:7" ht="20.25" customHeight="1" x14ac:dyDescent="0.45">
      <c r="A2160" s="209"/>
      <c r="B2160" s="209"/>
      <c r="C2160" s="209"/>
      <c r="D2160" s="201"/>
      <c r="E2160" s="51"/>
      <c r="G2160" s="51"/>
    </row>
    <row r="2161" spans="1:7" ht="20.25" customHeight="1" x14ac:dyDescent="0.45">
      <c r="A2161" s="209"/>
      <c r="B2161" s="209"/>
      <c r="C2161" s="209"/>
      <c r="D2161" s="201"/>
      <c r="E2161" s="51"/>
      <c r="G2161" s="51"/>
    </row>
    <row r="2162" spans="1:7" ht="20.25" customHeight="1" x14ac:dyDescent="0.45">
      <c r="A2162" s="209"/>
      <c r="B2162" s="209"/>
      <c r="C2162" s="209"/>
      <c r="D2162" s="201"/>
      <c r="E2162" s="51"/>
      <c r="G2162" s="51"/>
    </row>
    <row r="2163" spans="1:7" ht="20.25" customHeight="1" x14ac:dyDescent="0.45">
      <c r="A2163" s="209"/>
      <c r="B2163" s="209"/>
      <c r="C2163" s="209"/>
      <c r="D2163" s="201"/>
      <c r="E2163" s="51"/>
      <c r="G2163" s="51"/>
    </row>
    <row r="2164" spans="1:7" ht="20.25" customHeight="1" x14ac:dyDescent="0.45">
      <c r="A2164" s="209"/>
      <c r="B2164" s="209"/>
      <c r="C2164" s="209"/>
      <c r="D2164" s="201"/>
      <c r="E2164" s="51"/>
      <c r="G2164" s="51"/>
    </row>
    <row r="2165" spans="1:7" ht="20.25" customHeight="1" x14ac:dyDescent="0.45">
      <c r="A2165" s="209"/>
      <c r="B2165" s="209"/>
      <c r="C2165" s="209"/>
      <c r="D2165" s="201"/>
      <c r="E2165" s="51"/>
      <c r="G2165" s="51"/>
    </row>
    <row r="2166" spans="1:7" ht="20.25" customHeight="1" x14ac:dyDescent="0.45">
      <c r="A2166" s="209"/>
      <c r="B2166" s="209"/>
      <c r="C2166" s="209"/>
      <c r="D2166" s="201"/>
      <c r="E2166" s="51"/>
      <c r="G2166" s="51"/>
    </row>
    <row r="2167" spans="1:7" ht="20.25" customHeight="1" x14ac:dyDescent="0.45">
      <c r="A2167" s="209"/>
      <c r="B2167" s="209"/>
      <c r="C2167" s="209"/>
      <c r="D2167" s="201"/>
      <c r="E2167" s="51"/>
      <c r="G2167" s="51"/>
    </row>
    <row r="2168" spans="1:7" ht="20.25" customHeight="1" x14ac:dyDescent="0.45">
      <c r="A2168" s="209"/>
      <c r="B2168" s="209"/>
      <c r="C2168" s="209"/>
      <c r="D2168" s="201"/>
      <c r="E2168" s="51"/>
      <c r="G2168" s="51"/>
    </row>
    <row r="2169" spans="1:7" ht="20.25" customHeight="1" x14ac:dyDescent="0.45">
      <c r="A2169" s="209"/>
      <c r="B2169" s="209"/>
      <c r="C2169" s="209"/>
      <c r="D2169" s="201"/>
      <c r="E2169" s="51"/>
      <c r="G2169" s="51"/>
    </row>
    <row r="2170" spans="1:7" ht="20.25" customHeight="1" x14ac:dyDescent="0.45">
      <c r="A2170" s="209"/>
      <c r="B2170" s="209"/>
      <c r="C2170" s="209"/>
      <c r="D2170" s="201"/>
      <c r="E2170" s="51"/>
      <c r="G2170" s="51"/>
    </row>
    <row r="2171" spans="1:7" ht="20.25" customHeight="1" x14ac:dyDescent="0.45">
      <c r="A2171" s="209"/>
      <c r="B2171" s="209"/>
      <c r="C2171" s="209"/>
      <c r="D2171" s="201"/>
      <c r="E2171" s="51"/>
      <c r="G2171" s="51"/>
    </row>
    <row r="2172" spans="1:7" ht="20.25" customHeight="1" x14ac:dyDescent="0.45">
      <c r="A2172" s="209"/>
      <c r="B2172" s="209"/>
      <c r="C2172" s="209"/>
      <c r="D2172" s="201"/>
      <c r="E2172" s="51"/>
      <c r="G2172" s="51"/>
    </row>
    <row r="2173" spans="1:7" ht="20.25" customHeight="1" x14ac:dyDescent="0.45">
      <c r="A2173" s="209"/>
      <c r="B2173" s="209"/>
      <c r="C2173" s="209"/>
      <c r="D2173" s="201"/>
      <c r="E2173" s="51"/>
      <c r="G2173" s="51"/>
    </row>
    <row r="2174" spans="1:7" ht="20.25" customHeight="1" x14ac:dyDescent="0.45">
      <c r="A2174" s="209"/>
      <c r="B2174" s="209"/>
      <c r="C2174" s="209"/>
      <c r="D2174" s="201"/>
      <c r="E2174" s="51"/>
      <c r="G2174" s="51"/>
    </row>
    <row r="2175" spans="1:7" ht="20.25" customHeight="1" x14ac:dyDescent="0.45">
      <c r="A2175" s="209"/>
      <c r="B2175" s="209"/>
      <c r="C2175" s="209"/>
      <c r="D2175" s="201"/>
      <c r="E2175" s="51"/>
      <c r="G2175" s="51"/>
    </row>
    <row r="2176" spans="1:7" ht="20.25" customHeight="1" x14ac:dyDescent="0.45">
      <c r="A2176" s="209"/>
      <c r="B2176" s="209"/>
      <c r="C2176" s="209"/>
      <c r="D2176" s="201"/>
      <c r="E2176" s="51"/>
      <c r="G2176" s="51"/>
    </row>
    <row r="2177" spans="1:7" ht="20.25" customHeight="1" x14ac:dyDescent="0.45">
      <c r="A2177" s="209"/>
      <c r="B2177" s="209"/>
      <c r="C2177" s="209"/>
      <c r="D2177" s="201"/>
      <c r="E2177" s="51"/>
      <c r="G2177" s="51"/>
    </row>
    <row r="2178" spans="1:7" ht="20.25" customHeight="1" x14ac:dyDescent="0.45">
      <c r="A2178" s="209"/>
      <c r="B2178" s="209"/>
      <c r="C2178" s="209"/>
      <c r="D2178" s="201"/>
      <c r="E2178" s="51"/>
      <c r="G2178" s="51"/>
    </row>
    <row r="2179" spans="1:7" ht="20.25" customHeight="1" x14ac:dyDescent="0.45">
      <c r="A2179" s="209"/>
      <c r="B2179" s="209"/>
      <c r="C2179" s="209"/>
      <c r="D2179" s="201"/>
      <c r="E2179" s="51"/>
      <c r="G2179" s="51"/>
    </row>
    <row r="2180" spans="1:7" ht="20.25" customHeight="1" x14ac:dyDescent="0.45">
      <c r="A2180" s="209"/>
      <c r="B2180" s="209"/>
      <c r="C2180" s="209"/>
      <c r="D2180" s="201"/>
      <c r="E2180" s="51"/>
      <c r="G2180" s="51"/>
    </row>
    <row r="2181" spans="1:7" ht="20.25" customHeight="1" x14ac:dyDescent="0.45">
      <c r="A2181" s="209"/>
      <c r="B2181" s="209"/>
      <c r="C2181" s="209"/>
      <c r="D2181" s="201"/>
      <c r="E2181" s="51"/>
      <c r="G2181" s="51"/>
    </row>
    <row r="2182" spans="1:7" ht="20.25" customHeight="1" x14ac:dyDescent="0.45">
      <c r="A2182" s="209"/>
      <c r="B2182" s="209"/>
      <c r="C2182" s="209"/>
      <c r="D2182" s="201"/>
      <c r="E2182" s="51"/>
      <c r="G2182" s="51"/>
    </row>
    <row r="2183" spans="1:7" ht="20.25" customHeight="1" x14ac:dyDescent="0.45">
      <c r="A2183" s="209"/>
      <c r="B2183" s="209"/>
      <c r="C2183" s="209"/>
      <c r="D2183" s="201"/>
      <c r="E2183" s="51"/>
      <c r="G2183" s="51"/>
    </row>
    <row r="2184" spans="1:7" ht="20.25" customHeight="1" x14ac:dyDescent="0.45">
      <c r="A2184" s="209"/>
      <c r="B2184" s="209"/>
      <c r="C2184" s="209"/>
      <c r="D2184" s="201"/>
      <c r="E2184" s="51"/>
      <c r="G2184" s="51"/>
    </row>
    <row r="2185" spans="1:7" ht="20.25" customHeight="1" x14ac:dyDescent="0.45">
      <c r="A2185" s="209"/>
      <c r="B2185" s="209"/>
      <c r="C2185" s="209"/>
      <c r="D2185" s="201"/>
      <c r="E2185" s="51"/>
      <c r="G2185" s="51"/>
    </row>
    <row r="2186" spans="1:7" ht="20.25" customHeight="1" x14ac:dyDescent="0.45">
      <c r="A2186" s="209"/>
      <c r="B2186" s="209"/>
      <c r="C2186" s="209"/>
      <c r="D2186" s="201"/>
      <c r="E2186" s="51"/>
      <c r="G2186" s="51"/>
    </row>
    <row r="2187" spans="1:7" ht="20.25" customHeight="1" x14ac:dyDescent="0.45">
      <c r="A2187" s="209"/>
      <c r="B2187" s="209"/>
      <c r="C2187" s="209"/>
      <c r="D2187" s="201"/>
      <c r="E2187" s="51"/>
      <c r="G2187" s="51"/>
    </row>
    <row r="2188" spans="1:7" ht="20.25" customHeight="1" x14ac:dyDescent="0.45">
      <c r="A2188" s="209"/>
      <c r="B2188" s="209"/>
      <c r="C2188" s="209"/>
      <c r="D2188" s="201"/>
      <c r="E2188" s="51"/>
      <c r="G2188" s="51"/>
    </row>
    <row r="2189" spans="1:7" ht="20.25" customHeight="1" x14ac:dyDescent="0.45">
      <c r="A2189" s="209"/>
      <c r="B2189" s="209"/>
      <c r="C2189" s="209"/>
      <c r="D2189" s="201"/>
      <c r="E2189" s="51"/>
      <c r="G2189" s="51"/>
    </row>
    <row r="2190" spans="1:7" ht="20.25" customHeight="1" x14ac:dyDescent="0.45">
      <c r="A2190" s="209"/>
      <c r="B2190" s="209"/>
      <c r="C2190" s="209"/>
      <c r="D2190" s="201"/>
      <c r="E2190" s="51"/>
      <c r="G2190" s="51"/>
    </row>
    <row r="2191" spans="1:7" ht="20.25" customHeight="1" x14ac:dyDescent="0.45">
      <c r="A2191" s="209"/>
      <c r="B2191" s="209"/>
      <c r="C2191" s="209"/>
      <c r="D2191" s="201"/>
      <c r="E2191" s="51"/>
      <c r="G2191" s="51"/>
    </row>
    <row r="2192" spans="1:7" ht="20.25" customHeight="1" x14ac:dyDescent="0.45">
      <c r="A2192" s="209"/>
      <c r="B2192" s="209"/>
      <c r="C2192" s="209"/>
      <c r="D2192" s="201"/>
      <c r="E2192" s="51"/>
      <c r="G2192" s="51"/>
    </row>
    <row r="2193" spans="1:7" ht="20.25" customHeight="1" x14ac:dyDescent="0.45">
      <c r="A2193" s="209"/>
      <c r="B2193" s="209"/>
      <c r="C2193" s="209"/>
      <c r="D2193" s="201"/>
      <c r="E2193" s="51"/>
      <c r="G2193" s="51"/>
    </row>
    <row r="2194" spans="1:7" ht="20.25" customHeight="1" x14ac:dyDescent="0.45">
      <c r="A2194" s="209"/>
      <c r="B2194" s="209"/>
      <c r="C2194" s="209"/>
      <c r="D2194" s="201"/>
      <c r="E2194" s="51"/>
      <c r="G2194" s="51"/>
    </row>
    <row r="2195" spans="1:7" ht="20.25" customHeight="1" x14ac:dyDescent="0.45">
      <c r="A2195" s="209"/>
      <c r="B2195" s="209"/>
      <c r="C2195" s="209"/>
      <c r="D2195" s="201"/>
      <c r="E2195" s="51"/>
      <c r="G2195" s="51"/>
    </row>
    <row r="2196" spans="1:7" ht="20.25" customHeight="1" x14ac:dyDescent="0.45">
      <c r="A2196" s="209"/>
      <c r="B2196" s="209"/>
      <c r="C2196" s="209"/>
      <c r="D2196" s="201"/>
      <c r="E2196" s="51"/>
      <c r="G2196" s="51"/>
    </row>
    <row r="2197" spans="1:7" ht="20.25" customHeight="1" x14ac:dyDescent="0.45">
      <c r="A2197" s="209"/>
      <c r="B2197" s="209"/>
      <c r="C2197" s="209"/>
      <c r="D2197" s="201"/>
      <c r="E2197" s="51"/>
      <c r="G2197" s="51"/>
    </row>
    <row r="2198" spans="1:7" ht="20.25" customHeight="1" x14ac:dyDescent="0.45">
      <c r="A2198" s="209"/>
      <c r="B2198" s="209"/>
      <c r="C2198" s="209"/>
      <c r="D2198" s="201"/>
      <c r="E2198" s="51"/>
      <c r="G2198" s="51"/>
    </row>
    <row r="2199" spans="1:7" ht="20.25" customHeight="1" x14ac:dyDescent="0.45">
      <c r="A2199" s="209"/>
      <c r="B2199" s="209"/>
      <c r="C2199" s="209"/>
      <c r="D2199" s="201"/>
      <c r="E2199" s="51"/>
      <c r="G2199" s="51"/>
    </row>
    <row r="2200" spans="1:7" ht="20.25" customHeight="1" x14ac:dyDescent="0.45">
      <c r="A2200" s="209"/>
      <c r="B2200" s="209"/>
      <c r="C2200" s="209"/>
      <c r="D2200" s="201"/>
      <c r="E2200" s="51"/>
      <c r="G2200" s="51"/>
    </row>
    <row r="2201" spans="1:7" ht="20.25" customHeight="1" x14ac:dyDescent="0.45">
      <c r="A2201" s="209"/>
      <c r="B2201" s="209"/>
      <c r="C2201" s="209"/>
      <c r="D2201" s="201"/>
      <c r="E2201" s="51"/>
      <c r="G2201" s="51"/>
    </row>
    <row r="2202" spans="1:7" ht="20.25" customHeight="1" x14ac:dyDescent="0.45">
      <c r="A2202" s="209"/>
      <c r="B2202" s="209"/>
      <c r="C2202" s="209"/>
      <c r="D2202" s="201"/>
      <c r="E2202" s="51"/>
      <c r="G2202" s="51"/>
    </row>
    <row r="2203" spans="1:7" ht="20.25" customHeight="1" x14ac:dyDescent="0.45">
      <c r="A2203" s="209"/>
      <c r="B2203" s="209"/>
      <c r="C2203" s="209"/>
      <c r="D2203" s="201"/>
      <c r="E2203" s="51"/>
      <c r="G2203" s="51"/>
    </row>
    <row r="2204" spans="1:7" ht="20.25" customHeight="1" x14ac:dyDescent="0.45">
      <c r="A2204" s="209"/>
      <c r="B2204" s="209"/>
      <c r="C2204" s="209"/>
      <c r="D2204" s="201"/>
      <c r="E2204" s="51"/>
      <c r="G2204" s="51"/>
    </row>
    <row r="2205" spans="1:7" ht="20.25" customHeight="1" x14ac:dyDescent="0.45">
      <c r="A2205" s="209"/>
      <c r="B2205" s="209"/>
      <c r="C2205" s="209"/>
      <c r="D2205" s="201"/>
      <c r="E2205" s="51"/>
      <c r="G2205" s="51"/>
    </row>
    <row r="2206" spans="1:7" ht="20.25" customHeight="1" x14ac:dyDescent="0.45">
      <c r="A2206" s="209"/>
      <c r="B2206" s="209"/>
      <c r="C2206" s="209"/>
      <c r="D2206" s="201"/>
      <c r="E2206" s="51"/>
      <c r="G2206" s="51"/>
    </row>
    <row r="2207" spans="1:7" ht="20.25" customHeight="1" x14ac:dyDescent="0.45">
      <c r="A2207" s="209"/>
      <c r="B2207" s="209"/>
      <c r="C2207" s="209"/>
      <c r="D2207" s="201"/>
      <c r="E2207" s="51"/>
      <c r="G2207" s="51"/>
    </row>
    <row r="2208" spans="1:7" ht="20.25" customHeight="1" x14ac:dyDescent="0.45">
      <c r="A2208" s="209"/>
      <c r="B2208" s="209"/>
      <c r="C2208" s="209"/>
      <c r="D2208" s="201"/>
      <c r="E2208" s="51"/>
      <c r="G2208" s="51"/>
    </row>
    <row r="2209" spans="1:7" ht="20.25" customHeight="1" x14ac:dyDescent="0.45">
      <c r="A2209" s="209"/>
      <c r="B2209" s="209"/>
      <c r="C2209" s="209"/>
      <c r="D2209" s="201"/>
      <c r="E2209" s="51"/>
      <c r="G2209" s="51"/>
    </row>
    <row r="2210" spans="1:7" ht="20.25" customHeight="1" x14ac:dyDescent="0.45">
      <c r="A2210" s="209"/>
      <c r="B2210" s="209"/>
      <c r="C2210" s="209"/>
      <c r="D2210" s="201"/>
      <c r="E2210" s="51"/>
      <c r="G2210" s="51"/>
    </row>
    <row r="2211" spans="1:7" ht="20.25" customHeight="1" x14ac:dyDescent="0.45">
      <c r="A2211" s="209"/>
      <c r="B2211" s="209"/>
      <c r="C2211" s="209"/>
      <c r="D2211" s="201"/>
      <c r="E2211" s="51"/>
      <c r="G2211" s="51"/>
    </row>
    <row r="2212" spans="1:7" ht="20.25" customHeight="1" x14ac:dyDescent="0.45">
      <c r="A2212" s="209"/>
      <c r="B2212" s="209"/>
      <c r="C2212" s="209"/>
      <c r="D2212" s="201"/>
      <c r="E2212" s="51"/>
      <c r="G2212" s="51"/>
    </row>
    <row r="2213" spans="1:7" ht="20.25" customHeight="1" x14ac:dyDescent="0.45">
      <c r="A2213" s="209"/>
      <c r="B2213" s="209"/>
      <c r="C2213" s="209"/>
      <c r="D2213" s="201"/>
      <c r="E2213" s="51"/>
      <c r="G2213" s="51"/>
    </row>
    <row r="2214" spans="1:7" ht="20.25" customHeight="1" x14ac:dyDescent="0.45">
      <c r="A2214" s="209"/>
      <c r="B2214" s="209"/>
      <c r="C2214" s="209"/>
      <c r="D2214" s="201"/>
      <c r="E2214" s="51"/>
      <c r="G2214" s="51"/>
    </row>
    <row r="2215" spans="1:7" ht="20.25" customHeight="1" x14ac:dyDescent="0.45">
      <c r="A2215" s="209"/>
      <c r="B2215" s="209"/>
      <c r="C2215" s="209"/>
      <c r="D2215" s="201"/>
      <c r="E2215" s="51"/>
      <c r="G2215" s="51"/>
    </row>
    <row r="2216" spans="1:7" ht="20.25" customHeight="1" x14ac:dyDescent="0.45">
      <c r="A2216" s="209"/>
      <c r="B2216" s="209"/>
      <c r="C2216" s="209"/>
      <c r="D2216" s="201"/>
      <c r="E2216" s="51"/>
      <c r="G2216" s="51"/>
    </row>
    <row r="2217" spans="1:7" ht="20.25" customHeight="1" x14ac:dyDescent="0.45">
      <c r="A2217" s="209"/>
      <c r="B2217" s="209"/>
      <c r="C2217" s="209"/>
      <c r="D2217" s="201"/>
      <c r="E2217" s="51"/>
      <c r="G2217" s="51"/>
    </row>
    <row r="2218" spans="1:7" ht="20.25" customHeight="1" x14ac:dyDescent="0.45">
      <c r="A2218" s="209"/>
      <c r="B2218" s="209"/>
      <c r="C2218" s="209"/>
      <c r="D2218" s="201"/>
      <c r="E2218" s="51"/>
      <c r="G2218" s="51"/>
    </row>
    <row r="2219" spans="1:7" ht="20.25" customHeight="1" x14ac:dyDescent="0.45">
      <c r="A2219" s="209"/>
      <c r="B2219" s="209"/>
      <c r="C2219" s="209"/>
      <c r="D2219" s="201"/>
      <c r="E2219" s="51"/>
      <c r="G2219" s="51"/>
    </row>
    <row r="2220" spans="1:7" ht="20.25" customHeight="1" x14ac:dyDescent="0.45">
      <c r="A2220" s="209"/>
      <c r="B2220" s="209"/>
      <c r="C2220" s="209"/>
      <c r="D2220" s="201"/>
      <c r="E2220" s="51"/>
      <c r="G2220" s="51"/>
    </row>
    <row r="2221" spans="1:7" ht="20.25" customHeight="1" x14ac:dyDescent="0.45">
      <c r="A2221" s="209"/>
      <c r="B2221" s="209"/>
      <c r="C2221" s="209"/>
      <c r="D2221" s="201"/>
      <c r="E2221" s="51"/>
      <c r="G2221" s="51"/>
    </row>
    <row r="2222" spans="1:7" ht="20.25" customHeight="1" x14ac:dyDescent="0.45">
      <c r="A2222" s="209"/>
      <c r="B2222" s="209"/>
      <c r="C2222" s="209"/>
      <c r="D2222" s="201"/>
      <c r="E2222" s="51"/>
      <c r="G2222" s="51"/>
    </row>
    <row r="2223" spans="1:7" ht="20.25" customHeight="1" x14ac:dyDescent="0.45">
      <c r="A2223" s="209"/>
      <c r="B2223" s="209"/>
      <c r="C2223" s="209"/>
      <c r="D2223" s="201"/>
      <c r="E2223" s="51"/>
      <c r="G2223" s="51"/>
    </row>
    <row r="2224" spans="1:7" ht="20.25" customHeight="1" x14ac:dyDescent="0.45">
      <c r="A2224" s="209"/>
      <c r="B2224" s="209"/>
      <c r="C2224" s="209"/>
      <c r="D2224" s="201"/>
      <c r="E2224" s="51"/>
      <c r="G2224" s="51"/>
    </row>
    <row r="2225" spans="1:7" ht="20.25" customHeight="1" x14ac:dyDescent="0.45">
      <c r="A2225" s="209"/>
      <c r="B2225" s="209"/>
      <c r="C2225" s="209"/>
      <c r="D2225" s="201"/>
      <c r="E2225" s="51"/>
      <c r="G2225" s="51"/>
    </row>
    <row r="2226" spans="1:7" ht="20.25" customHeight="1" x14ac:dyDescent="0.45">
      <c r="A2226" s="209"/>
      <c r="B2226" s="209"/>
      <c r="C2226" s="209"/>
      <c r="D2226" s="201"/>
      <c r="E2226" s="51"/>
      <c r="G2226" s="51"/>
    </row>
    <row r="2227" spans="1:7" ht="20.25" customHeight="1" x14ac:dyDescent="0.45">
      <c r="A2227" s="209"/>
      <c r="B2227" s="209"/>
      <c r="C2227" s="209"/>
      <c r="D2227" s="201"/>
      <c r="E2227" s="51"/>
      <c r="G2227" s="51"/>
    </row>
    <row r="2228" spans="1:7" ht="20.25" customHeight="1" x14ac:dyDescent="0.45">
      <c r="A2228" s="209"/>
      <c r="B2228" s="209"/>
      <c r="C2228" s="209"/>
      <c r="D2228" s="201"/>
      <c r="E2228" s="51"/>
      <c r="G2228" s="51"/>
    </row>
    <row r="2229" spans="1:7" ht="20.25" customHeight="1" x14ac:dyDescent="0.45">
      <c r="A2229" s="209"/>
      <c r="B2229" s="209"/>
      <c r="C2229" s="209"/>
      <c r="D2229" s="201"/>
      <c r="E2229" s="51"/>
      <c r="G2229" s="51"/>
    </row>
    <row r="2230" spans="1:7" ht="20.25" customHeight="1" x14ac:dyDescent="0.45">
      <c r="A2230" s="209"/>
      <c r="B2230" s="209"/>
      <c r="C2230" s="209"/>
      <c r="D2230" s="201"/>
      <c r="E2230" s="51"/>
      <c r="G2230" s="51"/>
    </row>
    <row r="2231" spans="1:7" ht="20.25" customHeight="1" x14ac:dyDescent="0.45">
      <c r="A2231" s="209"/>
      <c r="B2231" s="209"/>
      <c r="C2231" s="209"/>
      <c r="D2231" s="201"/>
      <c r="E2231" s="51"/>
      <c r="G2231" s="51"/>
    </row>
    <row r="2232" spans="1:7" ht="20.25" customHeight="1" x14ac:dyDescent="0.45">
      <c r="A2232" s="209"/>
      <c r="B2232" s="209"/>
      <c r="C2232" s="209"/>
      <c r="D2232" s="201"/>
      <c r="E2232" s="51"/>
      <c r="G2232" s="51"/>
    </row>
    <row r="2233" spans="1:7" ht="20.25" customHeight="1" x14ac:dyDescent="0.45">
      <c r="A2233" s="209"/>
      <c r="B2233" s="209"/>
      <c r="C2233" s="209"/>
      <c r="D2233" s="201"/>
      <c r="E2233" s="51"/>
      <c r="G2233" s="51"/>
    </row>
    <row r="2234" spans="1:7" ht="20.25" customHeight="1" x14ac:dyDescent="0.45">
      <c r="A2234" s="209"/>
      <c r="B2234" s="209"/>
      <c r="C2234" s="209"/>
      <c r="D2234" s="201"/>
      <c r="E2234" s="51"/>
      <c r="G2234" s="51"/>
    </row>
    <row r="2235" spans="1:7" ht="20.25" customHeight="1" x14ac:dyDescent="0.45">
      <c r="A2235" s="209"/>
      <c r="B2235" s="209"/>
      <c r="C2235" s="209"/>
      <c r="D2235" s="201"/>
      <c r="E2235" s="51"/>
      <c r="G2235" s="51"/>
    </row>
    <row r="2236" spans="1:7" ht="20.25" customHeight="1" x14ac:dyDescent="0.45">
      <c r="A2236" s="209"/>
      <c r="B2236" s="209"/>
      <c r="C2236" s="209"/>
      <c r="D2236" s="201"/>
      <c r="E2236" s="51"/>
      <c r="G2236" s="51"/>
    </row>
    <row r="2237" spans="1:7" ht="20.25" customHeight="1" x14ac:dyDescent="0.45">
      <c r="A2237" s="209"/>
      <c r="B2237" s="209"/>
      <c r="C2237" s="209"/>
      <c r="D2237" s="201"/>
      <c r="E2237" s="51"/>
      <c r="G2237" s="51"/>
    </row>
    <row r="2238" spans="1:7" ht="20.25" customHeight="1" x14ac:dyDescent="0.45">
      <c r="A2238" s="209"/>
      <c r="B2238" s="209"/>
      <c r="C2238" s="209"/>
      <c r="D2238" s="201"/>
      <c r="E2238" s="51"/>
      <c r="G2238" s="51"/>
    </row>
    <row r="2239" spans="1:7" ht="20.25" customHeight="1" x14ac:dyDescent="0.45">
      <c r="A2239" s="209"/>
      <c r="B2239" s="209"/>
      <c r="C2239" s="209"/>
      <c r="D2239" s="201"/>
      <c r="E2239" s="51"/>
      <c r="G2239" s="51"/>
    </row>
    <row r="2240" spans="1:7" ht="20.25" customHeight="1" x14ac:dyDescent="0.45">
      <c r="A2240" s="209"/>
      <c r="B2240" s="209"/>
      <c r="C2240" s="209"/>
      <c r="D2240" s="201"/>
      <c r="E2240" s="51"/>
      <c r="G2240" s="51"/>
    </row>
    <row r="2241" spans="1:7" ht="20.25" customHeight="1" x14ac:dyDescent="0.45">
      <c r="A2241" s="209"/>
      <c r="B2241" s="209"/>
      <c r="C2241" s="209"/>
      <c r="D2241" s="201"/>
      <c r="E2241" s="51"/>
      <c r="G2241" s="51"/>
    </row>
    <row r="2242" spans="1:7" ht="20.25" customHeight="1" x14ac:dyDescent="0.45">
      <c r="A2242" s="209"/>
      <c r="B2242" s="209"/>
      <c r="C2242" s="209"/>
      <c r="D2242" s="201"/>
      <c r="E2242" s="51"/>
      <c r="G2242" s="51"/>
    </row>
    <row r="2243" spans="1:7" ht="20.25" customHeight="1" x14ac:dyDescent="0.45">
      <c r="A2243" s="209"/>
      <c r="B2243" s="209"/>
      <c r="C2243" s="209"/>
      <c r="D2243" s="201"/>
      <c r="E2243" s="51"/>
      <c r="G2243" s="51"/>
    </row>
    <row r="2244" spans="1:7" ht="20.25" customHeight="1" x14ac:dyDescent="0.45">
      <c r="A2244" s="209"/>
      <c r="B2244" s="209"/>
      <c r="C2244" s="209"/>
      <c r="D2244" s="201"/>
      <c r="E2244" s="51"/>
      <c r="G2244" s="51"/>
    </row>
    <row r="2245" spans="1:7" ht="20.25" customHeight="1" x14ac:dyDescent="0.45">
      <c r="A2245" s="209"/>
      <c r="B2245" s="209"/>
      <c r="C2245" s="209"/>
      <c r="D2245" s="201"/>
      <c r="E2245" s="51"/>
      <c r="G2245" s="51"/>
    </row>
    <row r="2246" spans="1:7" ht="20.25" customHeight="1" x14ac:dyDescent="0.45">
      <c r="A2246" s="209"/>
      <c r="B2246" s="209"/>
      <c r="C2246" s="209"/>
      <c r="D2246" s="201"/>
      <c r="E2246" s="51"/>
      <c r="G2246" s="51"/>
    </row>
    <row r="2247" spans="1:7" ht="20.25" customHeight="1" x14ac:dyDescent="0.45">
      <c r="A2247" s="209"/>
      <c r="B2247" s="209"/>
      <c r="C2247" s="209"/>
      <c r="D2247" s="201"/>
      <c r="E2247" s="51"/>
      <c r="G2247" s="51"/>
    </row>
    <row r="2248" spans="1:7" ht="20.25" customHeight="1" x14ac:dyDescent="0.45">
      <c r="A2248" s="209"/>
      <c r="B2248" s="209"/>
      <c r="C2248" s="209"/>
      <c r="D2248" s="201"/>
      <c r="E2248" s="51"/>
      <c r="G2248" s="51"/>
    </row>
    <row r="2249" spans="1:7" ht="20.25" customHeight="1" x14ac:dyDescent="0.45">
      <c r="A2249" s="209"/>
      <c r="B2249" s="209"/>
      <c r="C2249" s="209"/>
      <c r="D2249" s="201"/>
      <c r="E2249" s="51"/>
      <c r="G2249" s="51"/>
    </row>
    <row r="2250" spans="1:7" ht="20.25" customHeight="1" x14ac:dyDescent="0.45">
      <c r="A2250" s="209"/>
      <c r="B2250" s="209"/>
      <c r="C2250" s="209"/>
      <c r="D2250" s="201"/>
      <c r="E2250" s="51"/>
      <c r="G2250" s="51"/>
    </row>
    <row r="2251" spans="1:7" ht="20.25" customHeight="1" x14ac:dyDescent="0.45">
      <c r="A2251" s="209"/>
      <c r="B2251" s="209"/>
      <c r="C2251" s="209"/>
      <c r="D2251" s="201"/>
      <c r="E2251" s="51"/>
      <c r="G2251" s="51"/>
    </row>
    <row r="2252" spans="1:7" ht="20.25" customHeight="1" x14ac:dyDescent="0.45">
      <c r="A2252" s="209"/>
      <c r="B2252" s="209"/>
      <c r="C2252" s="209"/>
      <c r="D2252" s="201"/>
      <c r="E2252" s="51"/>
      <c r="G2252" s="51"/>
    </row>
    <row r="2253" spans="1:7" ht="20.25" customHeight="1" x14ac:dyDescent="0.45">
      <c r="A2253" s="209"/>
      <c r="B2253" s="209"/>
      <c r="C2253" s="209"/>
      <c r="D2253" s="201"/>
      <c r="E2253" s="51"/>
      <c r="G2253" s="51"/>
    </row>
    <row r="2254" spans="1:7" ht="20.25" customHeight="1" x14ac:dyDescent="0.45">
      <c r="A2254" s="209"/>
      <c r="B2254" s="209"/>
      <c r="C2254" s="209"/>
      <c r="D2254" s="201"/>
      <c r="E2254" s="51"/>
      <c r="G2254" s="51"/>
    </row>
    <row r="2255" spans="1:7" ht="20.25" customHeight="1" x14ac:dyDescent="0.45">
      <c r="A2255" s="209"/>
      <c r="B2255" s="209"/>
      <c r="C2255" s="209"/>
      <c r="D2255" s="201"/>
      <c r="E2255" s="51"/>
      <c r="G2255" s="51"/>
    </row>
    <row r="2256" spans="1:7" ht="20.25" customHeight="1" x14ac:dyDescent="0.45">
      <c r="A2256" s="209"/>
      <c r="B2256" s="209"/>
      <c r="C2256" s="209"/>
      <c r="D2256" s="201"/>
      <c r="E2256" s="51"/>
      <c r="G2256" s="51"/>
    </row>
    <row r="2257" spans="1:7" ht="20.25" customHeight="1" x14ac:dyDescent="0.45">
      <c r="A2257" s="209"/>
      <c r="B2257" s="209"/>
      <c r="C2257" s="209"/>
      <c r="D2257" s="201"/>
      <c r="E2257" s="51"/>
      <c r="G2257" s="51"/>
    </row>
    <row r="2258" spans="1:7" ht="20.25" customHeight="1" x14ac:dyDescent="0.45">
      <c r="A2258" s="209"/>
      <c r="B2258" s="209"/>
      <c r="C2258" s="209"/>
      <c r="D2258" s="201"/>
      <c r="E2258" s="51"/>
      <c r="G2258" s="51"/>
    </row>
    <row r="2259" spans="1:7" ht="20.25" customHeight="1" x14ac:dyDescent="0.45">
      <c r="A2259" s="209"/>
      <c r="B2259" s="209"/>
      <c r="C2259" s="209"/>
      <c r="D2259" s="201"/>
      <c r="E2259" s="51"/>
      <c r="G2259" s="51"/>
    </row>
    <row r="2260" spans="1:7" ht="20.25" customHeight="1" x14ac:dyDescent="0.45">
      <c r="A2260" s="209"/>
      <c r="B2260" s="209"/>
      <c r="C2260" s="209"/>
      <c r="D2260" s="201"/>
      <c r="E2260" s="51"/>
      <c r="G2260" s="51"/>
    </row>
    <row r="2261" spans="1:7" ht="20.25" customHeight="1" x14ac:dyDescent="0.45">
      <c r="A2261" s="209"/>
      <c r="B2261" s="209"/>
      <c r="C2261" s="209"/>
      <c r="D2261" s="201"/>
      <c r="E2261" s="51"/>
      <c r="G2261" s="51"/>
    </row>
    <row r="2262" spans="1:7" ht="20.25" customHeight="1" x14ac:dyDescent="0.45">
      <c r="A2262" s="209"/>
      <c r="B2262" s="209"/>
      <c r="C2262" s="209"/>
      <c r="D2262" s="201"/>
      <c r="E2262" s="51"/>
      <c r="G2262" s="51"/>
    </row>
    <row r="2263" spans="1:7" ht="20.25" customHeight="1" x14ac:dyDescent="0.45">
      <c r="A2263" s="209"/>
      <c r="B2263" s="209"/>
      <c r="C2263" s="209"/>
      <c r="D2263" s="201"/>
      <c r="E2263" s="51"/>
      <c r="G2263" s="51"/>
    </row>
    <row r="2264" spans="1:7" ht="20.25" customHeight="1" x14ac:dyDescent="0.45">
      <c r="A2264" s="209"/>
      <c r="B2264" s="209"/>
      <c r="C2264" s="209"/>
      <c r="D2264" s="201"/>
      <c r="E2264" s="51"/>
      <c r="G2264" s="51"/>
    </row>
    <row r="2265" spans="1:7" ht="20.25" customHeight="1" x14ac:dyDescent="0.45">
      <c r="A2265" s="209"/>
      <c r="B2265" s="209"/>
      <c r="C2265" s="209"/>
      <c r="D2265" s="201"/>
      <c r="E2265" s="51"/>
      <c r="G2265" s="51"/>
    </row>
    <row r="2266" spans="1:7" ht="20.25" customHeight="1" x14ac:dyDescent="0.45">
      <c r="A2266" s="209"/>
      <c r="B2266" s="209"/>
      <c r="C2266" s="209"/>
      <c r="D2266" s="201"/>
      <c r="E2266" s="51"/>
      <c r="G2266" s="51"/>
    </row>
    <row r="2267" spans="1:7" ht="20.25" customHeight="1" x14ac:dyDescent="0.45">
      <c r="A2267" s="209"/>
      <c r="B2267" s="209"/>
      <c r="C2267" s="209"/>
      <c r="D2267" s="201"/>
      <c r="E2267" s="51"/>
      <c r="G2267" s="51"/>
    </row>
    <row r="2268" spans="1:7" ht="20.25" customHeight="1" x14ac:dyDescent="0.45">
      <c r="A2268" s="209"/>
      <c r="B2268" s="209"/>
      <c r="C2268" s="209"/>
      <c r="D2268" s="201"/>
      <c r="E2268" s="51"/>
      <c r="G2268" s="51"/>
    </row>
    <row r="2269" spans="1:7" ht="20.25" customHeight="1" x14ac:dyDescent="0.45">
      <c r="A2269" s="209"/>
      <c r="B2269" s="209"/>
      <c r="C2269" s="209"/>
      <c r="D2269" s="201"/>
      <c r="E2269" s="51"/>
      <c r="G2269" s="51"/>
    </row>
    <row r="2270" spans="1:7" ht="20.25" customHeight="1" x14ac:dyDescent="0.45">
      <c r="A2270" s="209"/>
      <c r="B2270" s="209"/>
      <c r="C2270" s="209"/>
      <c r="D2270" s="201"/>
      <c r="E2270" s="51"/>
      <c r="G2270" s="51"/>
    </row>
    <row r="2271" spans="1:7" ht="20.25" customHeight="1" x14ac:dyDescent="0.45">
      <c r="A2271" s="209"/>
      <c r="B2271" s="209"/>
      <c r="C2271" s="209"/>
      <c r="D2271" s="201"/>
      <c r="E2271" s="51"/>
      <c r="G2271" s="51"/>
    </row>
    <row r="2272" spans="1:7" ht="20.25" customHeight="1" x14ac:dyDescent="0.45">
      <c r="A2272" s="209"/>
      <c r="B2272" s="209"/>
      <c r="C2272" s="209"/>
      <c r="D2272" s="201"/>
      <c r="E2272" s="51"/>
      <c r="G2272" s="51"/>
    </row>
    <row r="2273" spans="1:7" ht="20.25" customHeight="1" x14ac:dyDescent="0.45">
      <c r="A2273" s="209"/>
      <c r="B2273" s="209"/>
      <c r="C2273" s="209"/>
      <c r="D2273" s="201"/>
      <c r="E2273" s="51"/>
      <c r="G2273" s="51"/>
    </row>
    <row r="2274" spans="1:7" ht="20.25" customHeight="1" x14ac:dyDescent="0.45">
      <c r="A2274" s="209"/>
      <c r="B2274" s="209"/>
      <c r="C2274" s="209"/>
      <c r="D2274" s="201"/>
      <c r="E2274" s="51"/>
      <c r="G2274" s="51"/>
    </row>
    <row r="2275" spans="1:7" ht="20.25" customHeight="1" x14ac:dyDescent="0.45">
      <c r="A2275" s="209"/>
      <c r="B2275" s="209"/>
      <c r="C2275" s="209"/>
      <c r="D2275" s="201"/>
      <c r="E2275" s="51"/>
      <c r="G2275" s="51"/>
    </row>
    <row r="2276" spans="1:7" ht="20.25" customHeight="1" x14ac:dyDescent="0.45">
      <c r="A2276" s="209"/>
      <c r="B2276" s="209"/>
      <c r="C2276" s="209"/>
      <c r="D2276" s="201"/>
      <c r="E2276" s="51"/>
      <c r="G2276" s="51"/>
    </row>
    <row r="2277" spans="1:7" ht="20.25" customHeight="1" x14ac:dyDescent="0.45">
      <c r="A2277" s="209"/>
      <c r="B2277" s="209"/>
      <c r="C2277" s="209"/>
      <c r="D2277" s="201"/>
      <c r="E2277" s="51"/>
      <c r="G2277" s="51"/>
    </row>
    <row r="2278" spans="1:7" ht="20.25" customHeight="1" x14ac:dyDescent="0.45">
      <c r="A2278" s="209"/>
      <c r="B2278" s="209"/>
      <c r="C2278" s="209"/>
      <c r="D2278" s="201"/>
      <c r="E2278" s="51"/>
      <c r="G2278" s="51"/>
    </row>
    <row r="2279" spans="1:7" ht="20.25" customHeight="1" x14ac:dyDescent="0.45">
      <c r="A2279" s="209"/>
      <c r="B2279" s="209"/>
      <c r="C2279" s="209"/>
      <c r="D2279" s="201"/>
      <c r="E2279" s="51"/>
      <c r="G2279" s="51"/>
    </row>
    <row r="2280" spans="1:7" ht="20.25" customHeight="1" x14ac:dyDescent="0.45">
      <c r="A2280" s="209"/>
      <c r="B2280" s="209"/>
      <c r="C2280" s="209"/>
      <c r="D2280" s="201"/>
      <c r="E2280" s="51"/>
      <c r="G2280" s="51"/>
    </row>
    <row r="2281" spans="1:7" ht="20.25" customHeight="1" x14ac:dyDescent="0.45">
      <c r="A2281" s="209"/>
      <c r="B2281" s="209"/>
      <c r="C2281" s="209"/>
      <c r="D2281" s="201"/>
      <c r="E2281" s="51"/>
      <c r="G2281" s="51"/>
    </row>
    <row r="2282" spans="1:7" ht="20.25" customHeight="1" x14ac:dyDescent="0.45">
      <c r="A2282" s="209"/>
      <c r="B2282" s="209"/>
      <c r="C2282" s="209"/>
      <c r="D2282" s="201"/>
      <c r="E2282" s="51"/>
      <c r="G2282" s="51"/>
    </row>
    <row r="2283" spans="1:7" ht="20.25" customHeight="1" x14ac:dyDescent="0.45">
      <c r="A2283" s="209"/>
      <c r="B2283" s="209"/>
      <c r="C2283" s="209"/>
      <c r="D2283" s="201"/>
      <c r="E2283" s="51"/>
      <c r="G2283" s="51"/>
    </row>
    <row r="2284" spans="1:7" ht="20.25" customHeight="1" x14ac:dyDescent="0.45">
      <c r="A2284" s="209"/>
      <c r="B2284" s="209"/>
      <c r="C2284" s="209"/>
      <c r="D2284" s="201"/>
      <c r="E2284" s="51"/>
      <c r="G2284" s="51"/>
    </row>
    <row r="2285" spans="1:7" ht="20.25" customHeight="1" x14ac:dyDescent="0.45">
      <c r="A2285" s="209"/>
      <c r="B2285" s="209"/>
      <c r="C2285" s="209"/>
      <c r="D2285" s="201"/>
      <c r="E2285" s="51"/>
      <c r="G2285" s="51"/>
    </row>
    <row r="2286" spans="1:7" ht="20.25" customHeight="1" x14ac:dyDescent="0.45">
      <c r="A2286" s="209"/>
      <c r="B2286" s="209"/>
      <c r="C2286" s="209"/>
      <c r="D2286" s="201"/>
      <c r="E2286" s="51"/>
      <c r="G2286" s="51"/>
    </row>
    <row r="2287" spans="1:7" ht="20.25" customHeight="1" x14ac:dyDescent="0.45">
      <c r="A2287" s="209"/>
      <c r="B2287" s="209"/>
      <c r="C2287" s="209"/>
      <c r="D2287" s="201"/>
      <c r="E2287" s="51"/>
      <c r="G2287" s="51"/>
    </row>
    <row r="2288" spans="1:7" ht="20.25" customHeight="1" x14ac:dyDescent="0.45">
      <c r="A2288" s="209"/>
      <c r="B2288" s="209"/>
      <c r="C2288" s="209"/>
      <c r="D2288" s="201"/>
      <c r="E2288" s="51"/>
      <c r="G2288" s="51"/>
    </row>
    <row r="2289" spans="1:7" ht="20.25" customHeight="1" x14ac:dyDescent="0.45">
      <c r="A2289" s="209"/>
      <c r="B2289" s="209"/>
      <c r="C2289" s="209"/>
      <c r="D2289" s="201"/>
      <c r="E2289" s="51"/>
      <c r="G2289" s="51"/>
    </row>
    <row r="2290" spans="1:7" ht="20.25" customHeight="1" x14ac:dyDescent="0.45">
      <c r="A2290" s="209"/>
      <c r="B2290" s="209"/>
      <c r="C2290" s="209"/>
      <c r="D2290" s="201"/>
      <c r="E2290" s="51"/>
      <c r="G2290" s="51"/>
    </row>
    <row r="2291" spans="1:7" ht="20.25" customHeight="1" x14ac:dyDescent="0.45">
      <c r="A2291" s="209"/>
      <c r="B2291" s="209"/>
      <c r="C2291" s="209"/>
      <c r="D2291" s="201"/>
      <c r="E2291" s="51"/>
      <c r="G2291" s="51"/>
    </row>
    <row r="2292" spans="1:7" ht="20.25" customHeight="1" x14ac:dyDescent="0.45">
      <c r="A2292" s="209"/>
      <c r="B2292" s="209"/>
      <c r="C2292" s="209"/>
      <c r="D2292" s="201"/>
      <c r="E2292" s="51"/>
      <c r="G2292" s="51"/>
    </row>
    <row r="2293" spans="1:7" ht="20.25" customHeight="1" x14ac:dyDescent="0.45">
      <c r="A2293" s="209"/>
      <c r="B2293" s="209"/>
      <c r="C2293" s="209"/>
      <c r="D2293" s="201"/>
      <c r="E2293" s="51"/>
      <c r="G2293" s="51"/>
    </row>
    <row r="2294" spans="1:7" ht="20.25" customHeight="1" x14ac:dyDescent="0.45">
      <c r="A2294" s="209"/>
      <c r="B2294" s="209"/>
      <c r="C2294" s="209"/>
      <c r="D2294" s="201"/>
      <c r="E2294" s="51"/>
      <c r="G2294" s="51"/>
    </row>
    <row r="2295" spans="1:7" ht="20.25" customHeight="1" x14ac:dyDescent="0.45">
      <c r="A2295" s="209"/>
      <c r="B2295" s="209"/>
      <c r="C2295" s="209"/>
      <c r="D2295" s="201"/>
      <c r="E2295" s="51"/>
      <c r="G2295" s="51"/>
    </row>
    <row r="2296" spans="1:7" ht="20.25" customHeight="1" x14ac:dyDescent="0.45">
      <c r="A2296" s="209"/>
      <c r="B2296" s="209"/>
      <c r="C2296" s="209"/>
      <c r="D2296" s="201"/>
      <c r="E2296" s="51"/>
      <c r="G2296" s="51"/>
    </row>
    <row r="2297" spans="1:7" ht="20.25" customHeight="1" x14ac:dyDescent="0.45">
      <c r="A2297" s="209"/>
      <c r="B2297" s="209"/>
      <c r="C2297" s="209"/>
      <c r="D2297" s="201"/>
      <c r="E2297" s="51"/>
      <c r="G2297" s="51"/>
    </row>
    <row r="2298" spans="1:7" ht="20.25" customHeight="1" x14ac:dyDescent="0.45">
      <c r="A2298" s="209"/>
      <c r="B2298" s="209"/>
      <c r="C2298" s="209"/>
      <c r="D2298" s="201"/>
      <c r="E2298" s="51"/>
      <c r="G2298" s="51"/>
    </row>
    <row r="2299" spans="1:7" ht="20.25" customHeight="1" x14ac:dyDescent="0.45">
      <c r="A2299" s="209"/>
      <c r="B2299" s="209"/>
      <c r="C2299" s="209"/>
      <c r="D2299" s="201"/>
      <c r="E2299" s="51"/>
      <c r="G2299" s="51"/>
    </row>
    <row r="2300" spans="1:7" ht="20.25" customHeight="1" x14ac:dyDescent="0.45">
      <c r="A2300" s="209"/>
      <c r="B2300" s="209"/>
      <c r="C2300" s="209"/>
      <c r="D2300" s="201"/>
      <c r="E2300" s="51"/>
      <c r="G2300" s="51"/>
    </row>
    <row r="2301" spans="1:7" ht="20.25" customHeight="1" x14ac:dyDescent="0.45">
      <c r="A2301" s="209"/>
      <c r="B2301" s="209"/>
      <c r="C2301" s="209"/>
      <c r="D2301" s="201"/>
      <c r="E2301" s="51"/>
      <c r="G2301" s="51"/>
    </row>
    <row r="2302" spans="1:7" ht="20.25" customHeight="1" x14ac:dyDescent="0.45">
      <c r="A2302" s="209"/>
      <c r="B2302" s="209"/>
      <c r="C2302" s="209"/>
      <c r="D2302" s="201"/>
      <c r="E2302" s="51"/>
      <c r="G2302" s="51"/>
    </row>
    <row r="2303" spans="1:7" ht="20.25" customHeight="1" x14ac:dyDescent="0.45">
      <c r="A2303" s="209"/>
      <c r="B2303" s="209"/>
      <c r="C2303" s="209"/>
      <c r="D2303" s="201"/>
      <c r="E2303" s="51"/>
      <c r="G2303" s="51"/>
    </row>
    <row r="2304" spans="1:7" ht="20.25" customHeight="1" x14ac:dyDescent="0.45">
      <c r="A2304" s="209"/>
      <c r="B2304" s="209"/>
      <c r="C2304" s="209"/>
      <c r="D2304" s="201"/>
      <c r="E2304" s="51"/>
      <c r="G2304" s="51"/>
    </row>
    <row r="2305" spans="1:7" ht="20.25" customHeight="1" x14ac:dyDescent="0.45">
      <c r="A2305" s="209"/>
      <c r="B2305" s="209"/>
      <c r="C2305" s="209"/>
      <c r="D2305" s="201"/>
      <c r="E2305" s="51"/>
      <c r="G2305" s="51"/>
    </row>
    <row r="2306" spans="1:7" ht="20.25" customHeight="1" x14ac:dyDescent="0.45">
      <c r="A2306" s="209"/>
      <c r="B2306" s="209"/>
      <c r="C2306" s="209"/>
      <c r="D2306" s="201"/>
      <c r="E2306" s="51"/>
      <c r="G2306" s="51"/>
    </row>
    <row r="2307" spans="1:7" ht="20.25" customHeight="1" x14ac:dyDescent="0.45">
      <c r="A2307" s="209"/>
      <c r="B2307" s="209"/>
      <c r="C2307" s="209"/>
      <c r="D2307" s="201"/>
      <c r="E2307" s="51"/>
      <c r="G2307" s="51"/>
    </row>
    <row r="2308" spans="1:7" ht="20.25" customHeight="1" x14ac:dyDescent="0.45">
      <c r="A2308" s="209"/>
      <c r="B2308" s="209"/>
      <c r="C2308" s="209"/>
      <c r="D2308" s="201"/>
      <c r="E2308" s="51"/>
      <c r="G2308" s="51"/>
    </row>
    <row r="2309" spans="1:7" ht="20.25" customHeight="1" x14ac:dyDescent="0.45">
      <c r="A2309" s="209"/>
      <c r="B2309" s="209"/>
      <c r="C2309" s="209"/>
      <c r="D2309" s="201"/>
      <c r="E2309" s="51"/>
      <c r="G2309" s="51"/>
    </row>
    <row r="2310" spans="1:7" ht="20.25" customHeight="1" x14ac:dyDescent="0.45">
      <c r="A2310" s="209"/>
      <c r="B2310" s="209"/>
      <c r="C2310" s="209"/>
      <c r="D2310" s="201"/>
      <c r="E2310" s="51"/>
      <c r="G2310" s="51"/>
    </row>
    <row r="2311" spans="1:7" ht="20.25" customHeight="1" x14ac:dyDescent="0.45">
      <c r="A2311" s="209"/>
      <c r="B2311" s="209"/>
      <c r="C2311" s="209"/>
      <c r="D2311" s="201"/>
      <c r="E2311" s="51"/>
      <c r="G2311" s="51"/>
    </row>
    <row r="2312" spans="1:7" ht="20.25" customHeight="1" x14ac:dyDescent="0.45">
      <c r="A2312" s="209"/>
      <c r="B2312" s="209"/>
      <c r="C2312" s="209"/>
      <c r="D2312" s="201"/>
      <c r="E2312" s="51"/>
      <c r="G2312" s="51"/>
    </row>
    <row r="2313" spans="1:7" ht="20.25" customHeight="1" x14ac:dyDescent="0.45">
      <c r="A2313" s="209"/>
      <c r="B2313" s="209"/>
      <c r="C2313" s="209"/>
      <c r="D2313" s="201"/>
      <c r="E2313" s="51"/>
      <c r="G2313" s="51"/>
    </row>
    <row r="2314" spans="1:7" ht="20.25" customHeight="1" x14ac:dyDescent="0.45">
      <c r="A2314" s="209"/>
      <c r="B2314" s="209"/>
      <c r="C2314" s="209"/>
      <c r="D2314" s="201"/>
      <c r="E2314" s="51"/>
      <c r="G2314" s="51"/>
    </row>
    <row r="2315" spans="1:7" ht="20.25" customHeight="1" x14ac:dyDescent="0.45">
      <c r="A2315" s="209"/>
      <c r="B2315" s="209"/>
      <c r="C2315" s="209"/>
      <c r="D2315" s="201"/>
      <c r="E2315" s="51"/>
      <c r="G2315" s="51"/>
    </row>
    <row r="2316" spans="1:7" ht="20.25" customHeight="1" x14ac:dyDescent="0.45">
      <c r="A2316" s="209"/>
      <c r="B2316" s="209"/>
      <c r="C2316" s="209"/>
      <c r="D2316" s="201"/>
      <c r="E2316" s="51"/>
      <c r="G2316" s="51"/>
    </row>
    <row r="2317" spans="1:7" ht="20.25" customHeight="1" x14ac:dyDescent="0.45">
      <c r="A2317" s="209"/>
      <c r="B2317" s="209"/>
      <c r="C2317" s="209"/>
      <c r="D2317" s="201"/>
      <c r="E2317" s="51"/>
      <c r="G2317" s="51"/>
    </row>
    <row r="2318" spans="1:7" ht="20.25" customHeight="1" x14ac:dyDescent="0.45">
      <c r="A2318" s="209"/>
      <c r="B2318" s="209"/>
      <c r="C2318" s="209"/>
      <c r="D2318" s="201"/>
      <c r="E2318" s="51"/>
      <c r="G2318" s="51"/>
    </row>
    <row r="2319" spans="1:7" ht="20.25" customHeight="1" x14ac:dyDescent="0.45">
      <c r="A2319" s="209"/>
      <c r="B2319" s="209"/>
      <c r="C2319" s="209"/>
      <c r="D2319" s="201"/>
      <c r="E2319" s="51"/>
      <c r="G2319" s="51"/>
    </row>
    <row r="2320" spans="1:7" ht="20.25" customHeight="1" x14ac:dyDescent="0.45">
      <c r="A2320" s="209"/>
      <c r="B2320" s="209"/>
      <c r="C2320" s="209"/>
      <c r="D2320" s="201"/>
      <c r="E2320" s="51"/>
      <c r="G2320" s="51"/>
    </row>
    <row r="2321" spans="1:7" ht="20.25" customHeight="1" x14ac:dyDescent="0.45">
      <c r="A2321" s="209"/>
      <c r="B2321" s="209"/>
      <c r="C2321" s="209"/>
      <c r="D2321" s="201"/>
      <c r="E2321" s="51"/>
      <c r="G2321" s="51"/>
    </row>
    <row r="2322" spans="1:7" ht="20.25" customHeight="1" x14ac:dyDescent="0.45">
      <c r="A2322" s="209"/>
      <c r="B2322" s="209"/>
      <c r="C2322" s="209"/>
      <c r="D2322" s="201"/>
      <c r="E2322" s="51"/>
      <c r="G2322" s="51"/>
    </row>
    <row r="2323" spans="1:7" ht="20.25" customHeight="1" x14ac:dyDescent="0.45">
      <c r="A2323" s="209"/>
      <c r="B2323" s="209"/>
      <c r="C2323" s="209"/>
      <c r="D2323" s="201"/>
      <c r="E2323" s="51"/>
      <c r="G2323" s="51"/>
    </row>
    <row r="2324" spans="1:7" ht="20.25" customHeight="1" x14ac:dyDescent="0.45">
      <c r="A2324" s="209"/>
      <c r="B2324" s="209"/>
      <c r="C2324" s="209"/>
      <c r="D2324" s="201"/>
      <c r="E2324" s="51"/>
      <c r="G2324" s="51"/>
    </row>
    <row r="2325" spans="1:7" ht="20.25" customHeight="1" x14ac:dyDescent="0.45">
      <c r="A2325" s="209"/>
      <c r="B2325" s="209"/>
      <c r="C2325" s="209"/>
      <c r="D2325" s="201"/>
      <c r="E2325" s="51"/>
      <c r="G2325" s="51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Q2325"/>
  <sheetViews>
    <sheetView zoomScale="70" zoomScaleNormal="70" workbookViewId="0">
      <selection sqref="A1:F3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hidden="1" customWidth="1"/>
    <col min="6" max="6" width="15.6640625" style="51" hidden="1" customWidth="1"/>
    <col min="7" max="7" width="0" style="142" hidden="1" customWidth="1"/>
    <col min="8" max="8" width="4" style="51" hidden="1" customWidth="1"/>
    <col min="9" max="9" width="13.44140625" style="51" hidden="1" customWidth="1"/>
    <col min="10" max="10" width="9.109375" style="51" hidden="1" customWidth="1"/>
    <col min="11" max="11" width="17.109375" style="51" customWidth="1"/>
    <col min="12" max="12" width="11.6640625" style="51" customWidth="1"/>
    <col min="13" max="14" width="8.88671875" style="51"/>
    <col min="15" max="15" width="13.5546875" style="51" customWidth="1"/>
    <col min="16" max="16384" width="8.88671875" style="51"/>
  </cols>
  <sheetData>
    <row r="1" spans="1:17" s="30" customFormat="1" ht="20.25" customHeight="1" x14ac:dyDescent="0.45">
      <c r="A1" s="646" t="s">
        <v>426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7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7" s="30" customFormat="1" ht="20.25" customHeight="1" x14ac:dyDescent="0.4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  <c r="M3" s="333"/>
      <c r="N3" s="334"/>
      <c r="P3" s="565">
        <v>1.3</v>
      </c>
      <c r="Q3" s="479" t="s">
        <v>404</v>
      </c>
    </row>
    <row r="4" spans="1:17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  <c r="M4" s="333"/>
      <c r="N4" s="334"/>
      <c r="P4" s="566">
        <v>1</v>
      </c>
      <c r="Q4" s="479" t="s">
        <v>403</v>
      </c>
    </row>
    <row r="5" spans="1:17" ht="20.25" customHeight="1" x14ac:dyDescent="0.45">
      <c r="E5" s="268" t="s">
        <v>374</v>
      </c>
      <c r="K5" s="564" t="s">
        <v>427</v>
      </c>
    </row>
    <row r="6" spans="1:17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199" t="s">
        <v>79</v>
      </c>
      <c r="L6" s="200" t="s">
        <v>80</v>
      </c>
      <c r="M6" s="563" t="s">
        <v>86</v>
      </c>
      <c r="O6" s="562" t="s">
        <v>87</v>
      </c>
    </row>
    <row r="7" spans="1:17" ht="20.25" customHeight="1" x14ac:dyDescent="0.45">
      <c r="J7" s="202"/>
    </row>
    <row r="8" spans="1:17" ht="20.25" customHeight="1" x14ac:dyDescent="0.45">
      <c r="A8" s="12"/>
      <c r="B8" s="12"/>
      <c r="C8" s="12"/>
      <c r="D8" s="13"/>
      <c r="J8" s="202"/>
    </row>
    <row r="9" spans="1:17" ht="20.25" customHeight="1" x14ac:dyDescent="0.45">
      <c r="A9" s="14"/>
      <c r="B9" s="14"/>
      <c r="C9" s="14"/>
      <c r="D9" s="229"/>
      <c r="E9" s="584" t="s">
        <v>54</v>
      </c>
      <c r="F9" s="204"/>
      <c r="G9" s="211"/>
      <c r="I9" s="208"/>
      <c r="J9" s="209"/>
    </row>
    <row r="10" spans="1:17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199" t="s">
        <v>79</v>
      </c>
      <c r="F10" s="200" t="s">
        <v>80</v>
      </c>
      <c r="G10" s="554" t="s">
        <v>86</v>
      </c>
      <c r="I10" s="562" t="s">
        <v>87</v>
      </c>
      <c r="J10" s="209"/>
      <c r="K10" s="199" t="s">
        <v>79</v>
      </c>
      <c r="L10" s="200" t="s">
        <v>80</v>
      </c>
      <c r="M10" s="554" t="s">
        <v>86</v>
      </c>
      <c r="O10" s="562" t="s">
        <v>87</v>
      </c>
    </row>
    <row r="11" spans="1:17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Prices'!I11*$P$3</f>
        <v>182</v>
      </c>
      <c r="F11" s="204">
        <f t="shared" ref="F11:F19" si="0">+$E11*(1-$L$4)</f>
        <v>163.80000000000001</v>
      </c>
      <c r="G11" s="211">
        <f t="shared" ref="G11:G56" si="1">$L$4</f>
        <v>0.1</v>
      </c>
      <c r="I11" s="208">
        <f>(F11-'Std Cst'!Y11)/'McGuirks Sterling'!F11</f>
        <v>0.51544810744810754</v>
      </c>
      <c r="J11" s="209"/>
      <c r="K11" s="206">
        <f>'UK Prices'!I11*'McGuirks Sterling'!$P$4</f>
        <v>140</v>
      </c>
      <c r="L11" s="204">
        <f t="shared" ref="L11" si="2">+K11*(1-$L$4)</f>
        <v>126</v>
      </c>
      <c r="M11" s="211">
        <f t="shared" ref="M11:M21" si="3">$L$4</f>
        <v>0.1</v>
      </c>
      <c r="O11" s="208">
        <f>(L11-'Std Cst'!Y11)/'McGuirks Sterling'!L11</f>
        <v>0.37008253968253974</v>
      </c>
    </row>
    <row r="12" spans="1:17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Prices'!I12*$P$3</f>
        <v>129.35</v>
      </c>
      <c r="F12" s="204">
        <f t="shared" si="0"/>
        <v>116.41499999999999</v>
      </c>
      <c r="G12" s="211">
        <f t="shared" si="1"/>
        <v>0.1</v>
      </c>
      <c r="I12" s="208">
        <f>(F12-'Std Cst'!Y12)/'McGuirks Sterling'!F12</f>
        <v>0.37803069887492002</v>
      </c>
      <c r="J12" s="209"/>
      <c r="K12" s="206">
        <f>'UK Prices'!I12*'McGuirks Sterling'!$P$4</f>
        <v>99.5</v>
      </c>
      <c r="L12" s="204">
        <f t="shared" ref="L12:L19" si="4">+K12*(1-$L$4)</f>
        <v>89.55</v>
      </c>
      <c r="M12" s="211">
        <f t="shared" si="3"/>
        <v>0.1</v>
      </c>
      <c r="O12" s="208">
        <f>(L12-'Std Cst'!Y12)/'McGuirks Sterling'!L12</f>
        <v>0.19143990853739606</v>
      </c>
    </row>
    <row r="13" spans="1:17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Prices'!I13*$P$3</f>
        <v>134.55000000000001</v>
      </c>
      <c r="F13" s="204">
        <f t="shared" si="0"/>
        <v>121.09500000000001</v>
      </c>
      <c r="G13" s="211">
        <f t="shared" si="1"/>
        <v>0.1</v>
      </c>
      <c r="I13" s="208">
        <f>(F13-'Std Cst'!Y13)/'McGuirks Sterling'!F13</f>
        <v>0.4977087096120914</v>
      </c>
      <c r="J13" s="209"/>
      <c r="K13" s="206">
        <f>'UK Prices'!I13*'McGuirks Sterling'!$P$4</f>
        <v>103.5</v>
      </c>
      <c r="L13" s="204">
        <f t="shared" si="4"/>
        <v>93.15</v>
      </c>
      <c r="M13" s="211">
        <f t="shared" si="3"/>
        <v>0.1</v>
      </c>
      <c r="O13" s="208">
        <f>(L13-'Std Cst'!Y13)/'McGuirks Sterling'!L13</f>
        <v>0.34702132249571876</v>
      </c>
    </row>
    <row r="14" spans="1:17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Prices'!I14*$P$3</f>
        <v>121.42000000000002</v>
      </c>
      <c r="F14" s="204">
        <f t="shared" si="0"/>
        <v>109.27800000000002</v>
      </c>
      <c r="G14" s="211">
        <f t="shared" si="1"/>
        <v>0.1</v>
      </c>
      <c r="I14" s="208">
        <f>(F14-'Std Cst'!Y14)/'McGuirks Sterling'!F14</f>
        <v>0.48250195612936525</v>
      </c>
      <c r="J14" s="209"/>
      <c r="K14" s="206">
        <f>'UK Prices'!I14*'McGuirks Sterling'!$P$4</f>
        <v>93.4</v>
      </c>
      <c r="L14" s="204">
        <f t="shared" si="4"/>
        <v>84.06</v>
      </c>
      <c r="M14" s="211">
        <f t="shared" si="3"/>
        <v>0.1</v>
      </c>
      <c r="O14" s="208">
        <f>(L14-'Std Cst'!Y14)/'McGuirks Sterling'!L14</f>
        <v>0.32725254296817469</v>
      </c>
    </row>
    <row r="15" spans="1:17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Prices'!I15*$P$3</f>
        <v>107.51</v>
      </c>
      <c r="F15" s="204">
        <f t="shared" si="0"/>
        <v>96.759</v>
      </c>
      <c r="G15" s="211">
        <f t="shared" si="1"/>
        <v>0.1</v>
      </c>
      <c r="I15" s="208">
        <f>(F15-'Std Cst'!Y15)/'McGuirks Sterling'!F15</f>
        <v>0.53199277734223327</v>
      </c>
      <c r="J15" s="209"/>
      <c r="K15" s="206">
        <f>'UK Prices'!I15*'McGuirks Sterling'!$P$4</f>
        <v>82.7</v>
      </c>
      <c r="L15" s="204">
        <f t="shared" si="4"/>
        <v>74.430000000000007</v>
      </c>
      <c r="M15" s="211">
        <f t="shared" si="3"/>
        <v>0.1</v>
      </c>
      <c r="O15" s="208">
        <f>(L15-'Std Cst'!Y15)/'McGuirks Sterling'!L15</f>
        <v>0.39159061054490335</v>
      </c>
    </row>
    <row r="16" spans="1:17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Prices'!I16*$P$3</f>
        <v>90.220000000000013</v>
      </c>
      <c r="F16" s="204">
        <f t="shared" si="0"/>
        <v>81.198000000000008</v>
      </c>
      <c r="G16" s="211">
        <f t="shared" si="1"/>
        <v>0.1</v>
      </c>
      <c r="I16" s="208">
        <f>(F16-'Std Cst'!Y16)/'McGuirks Sterling'!F16</f>
        <v>0.49603801172677259</v>
      </c>
      <c r="J16" s="209"/>
      <c r="K16" s="206">
        <f>'UK Prices'!I16*'McGuirks Sterling'!$P$4</f>
        <v>69.400000000000006</v>
      </c>
      <c r="L16" s="204">
        <f t="shared" si="4"/>
        <v>62.460000000000008</v>
      </c>
      <c r="M16" s="211">
        <f t="shared" si="3"/>
        <v>0.1</v>
      </c>
      <c r="O16" s="208">
        <f>(L16-'Std Cst'!Y16)/'McGuirks Sterling'!L16</f>
        <v>0.34484941524480439</v>
      </c>
    </row>
    <row r="17" spans="1:15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Prices'!I17*$P$3</f>
        <v>86.06</v>
      </c>
      <c r="F17" s="204">
        <f t="shared" si="0"/>
        <v>77.454000000000008</v>
      </c>
      <c r="G17" s="211">
        <f t="shared" si="1"/>
        <v>0.1</v>
      </c>
      <c r="I17" s="208">
        <f>(F17-'Std Cst'!Y17)/'McGuirks Sterling'!F17</f>
        <v>0.5051947466207285</v>
      </c>
      <c r="J17" s="209"/>
      <c r="K17" s="206">
        <f>'UK Prices'!I17*'McGuirks Sterling'!$P$4</f>
        <v>66.2</v>
      </c>
      <c r="L17" s="204">
        <f t="shared" si="4"/>
        <v>59.580000000000005</v>
      </c>
      <c r="M17" s="211">
        <f t="shared" si="3"/>
        <v>0.1</v>
      </c>
      <c r="O17" s="208">
        <f>(L17-'Std Cst'!Y17)/'McGuirks Sterling'!L17</f>
        <v>0.356753170606947</v>
      </c>
    </row>
    <row r="18" spans="1:15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Prices'!I18*$P$3</f>
        <v>79.17</v>
      </c>
      <c r="F18" s="204">
        <f t="shared" si="0"/>
        <v>71.253</v>
      </c>
      <c r="G18" s="211">
        <f t="shared" si="1"/>
        <v>0.1</v>
      </c>
      <c r="I18" s="208">
        <f>(F18-'Std Cst'!Y18)/'McGuirks Sterling'!F18</f>
        <v>0.53602529951955236</v>
      </c>
      <c r="J18" s="209"/>
      <c r="K18" s="206">
        <f>'UK Prices'!I18*'McGuirks Sterling'!$P$4</f>
        <v>60.9</v>
      </c>
      <c r="L18" s="204">
        <f t="shared" si="4"/>
        <v>54.81</v>
      </c>
      <c r="M18" s="211">
        <f t="shared" si="3"/>
        <v>0.1</v>
      </c>
      <c r="O18" s="208">
        <f>(L18-'Std Cst'!Y18)/'McGuirks Sterling'!L18</f>
        <v>0.39683288937541811</v>
      </c>
    </row>
    <row r="19" spans="1:15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Prices'!I19*$P$3</f>
        <v>59.67</v>
      </c>
      <c r="F19" s="204">
        <f t="shared" si="0"/>
        <v>53.703000000000003</v>
      </c>
      <c r="G19" s="211">
        <f t="shared" si="1"/>
        <v>0.1</v>
      </c>
      <c r="I19" s="208">
        <f>(F19-'Std Cst'!Y19)/'McGuirks Sterling'!F19</f>
        <v>0.41376532480671913</v>
      </c>
      <c r="J19" s="209"/>
      <c r="K19" s="206">
        <f>'UK Prices'!I19*'McGuirks Sterling'!$P$4</f>
        <v>45.9</v>
      </c>
      <c r="L19" s="204">
        <f t="shared" si="4"/>
        <v>41.31</v>
      </c>
      <c r="M19" s="211">
        <f t="shared" si="3"/>
        <v>0.1</v>
      </c>
      <c r="O19" s="208">
        <f>(L19-'Std Cst'!Y19)/'McGuirks Sterling'!L19</f>
        <v>0.23789492224873487</v>
      </c>
    </row>
    <row r="20" spans="1:15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>
        <f>'UK Prices'!I20*$P$3</f>
        <v>70.2</v>
      </c>
      <c r="F20" s="203" t="s">
        <v>299</v>
      </c>
      <c r="G20" s="211">
        <f t="shared" si="1"/>
        <v>0.1</v>
      </c>
      <c r="I20" s="203" t="s">
        <v>299</v>
      </c>
      <c r="J20" s="209"/>
      <c r="K20" s="203" t="s">
        <v>299</v>
      </c>
      <c r="L20" s="203" t="s">
        <v>299</v>
      </c>
      <c r="M20" s="211">
        <f t="shared" si="3"/>
        <v>0.1</v>
      </c>
      <c r="O20" s="203" t="s">
        <v>299</v>
      </c>
    </row>
    <row r="21" spans="1:15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>
        <f>'UK Prices'!I21*$P$3</f>
        <v>66.3</v>
      </c>
      <c r="F21" s="203" t="s">
        <v>299</v>
      </c>
      <c r="G21" s="211">
        <f t="shared" si="1"/>
        <v>0.1</v>
      </c>
      <c r="I21" s="203" t="s">
        <v>299</v>
      </c>
      <c r="J21" s="209"/>
      <c r="K21" s="203" t="s">
        <v>299</v>
      </c>
      <c r="L21" s="203" t="s">
        <v>299</v>
      </c>
      <c r="M21" s="211">
        <f t="shared" si="3"/>
        <v>0.1</v>
      </c>
      <c r="O21" s="203" t="s">
        <v>299</v>
      </c>
    </row>
    <row r="22" spans="1:15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Prices'!I22*$P$3</f>
        <v>77.350000000000009</v>
      </c>
      <c r="F22" s="204">
        <f t="shared" ref="F22:F27" si="5">+$E22*(1-$L$4)</f>
        <v>69.615000000000009</v>
      </c>
      <c r="G22" s="211">
        <f t="shared" si="1"/>
        <v>0.1</v>
      </c>
      <c r="I22" s="208">
        <f>(F22-'Std Cst'!Y22)/'McGuirks Sterling'!F22</f>
        <v>0.41225578778519956</v>
      </c>
      <c r="J22" s="209"/>
      <c r="K22" s="206">
        <f>'UK Prices'!I22*'McGuirks Sterling'!$P$4</f>
        <v>59.5</v>
      </c>
      <c r="L22" s="204">
        <f>+K22*(1-$L$4)</f>
        <v>53.550000000000004</v>
      </c>
      <c r="M22" s="211">
        <f t="shared" ref="M22:M56" si="6">$L$4</f>
        <v>0.1</v>
      </c>
      <c r="O22" s="208">
        <f>(L22-'Std Cst'!Y22)/'McGuirks Sterling'!L22</f>
        <v>0.23593252412075935</v>
      </c>
    </row>
    <row r="23" spans="1:15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Prices'!I23*$P$3</f>
        <v>71.5</v>
      </c>
      <c r="F23" s="204">
        <f t="shared" si="5"/>
        <v>64.350000000000009</v>
      </c>
      <c r="G23" s="211">
        <f t="shared" si="1"/>
        <v>0.1</v>
      </c>
      <c r="I23" s="208">
        <f>(F23-'Std Cst'!Y23)/'McGuirks Sterling'!F23</f>
        <v>0.47269974469974474</v>
      </c>
      <c r="J23" s="209"/>
      <c r="K23" s="206">
        <f>'UK Prices'!I23*'McGuirks Sterling'!$P$4</f>
        <v>55</v>
      </c>
      <c r="L23" s="204">
        <f t="shared" ref="L23:L59" si="7">+K23*(1-$L$4)</f>
        <v>49.5</v>
      </c>
      <c r="M23" s="211">
        <f t="shared" si="6"/>
        <v>0.1</v>
      </c>
      <c r="O23" s="208">
        <f>(L23-'Std Cst'!Y23)/'McGuirks Sterling'!L23</f>
        <v>0.31450966810966807</v>
      </c>
    </row>
    <row r="24" spans="1:15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Prices'!I24*$P$3</f>
        <v>65</v>
      </c>
      <c r="F24" s="204">
        <f t="shared" si="5"/>
        <v>58.5</v>
      </c>
      <c r="G24" s="211">
        <f t="shared" si="1"/>
        <v>0.1</v>
      </c>
      <c r="I24" s="208">
        <f>(F24-'Std Cst'!Y24)/'McGuirks Sterling'!F24</f>
        <v>0.48475050875050879</v>
      </c>
      <c r="J24" s="209"/>
      <c r="K24" s="206">
        <f>'UK Prices'!I24*'McGuirks Sterling'!$P$4</f>
        <v>50</v>
      </c>
      <c r="L24" s="204">
        <f t="shared" si="7"/>
        <v>45</v>
      </c>
      <c r="M24" s="211">
        <f t="shared" si="6"/>
        <v>0.1</v>
      </c>
      <c r="O24" s="208">
        <f>(L24-'Std Cst'!Y24)/'McGuirks Sterling'!L24</f>
        <v>0.3301756613756614</v>
      </c>
    </row>
    <row r="25" spans="1:15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Prices'!I25*$P$3</f>
        <v>58.5</v>
      </c>
      <c r="F25" s="204">
        <f>+$E25*(1-$L$3)</f>
        <v>52.65</v>
      </c>
      <c r="G25" s="583">
        <f>$L$3</f>
        <v>0.1</v>
      </c>
      <c r="I25" s="208">
        <f>(F25-'Std Cst'!Y25)/'McGuirks Sterling'!F25</f>
        <v>0.52379071134626687</v>
      </c>
      <c r="J25" s="209"/>
      <c r="K25" s="206">
        <f>'UK Prices'!I25*'McGuirks Sterling'!$P$4</f>
        <v>45</v>
      </c>
      <c r="L25" s="204">
        <f>+K25*(1-$L$3)</f>
        <v>40.5</v>
      </c>
      <c r="M25" s="583">
        <f>$L$3</f>
        <v>0.1</v>
      </c>
      <c r="O25" s="208">
        <f>(L25-'Std Cst'!Y25)/'McGuirks Sterling'!L25</f>
        <v>0.38092792475014692</v>
      </c>
    </row>
    <row r="26" spans="1:15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Prices'!I26*$P$3</f>
        <v>66.039999999999992</v>
      </c>
      <c r="F26" s="204">
        <f t="shared" si="5"/>
        <v>59.435999999999993</v>
      </c>
      <c r="G26" s="211">
        <f t="shared" si="1"/>
        <v>0.1</v>
      </c>
      <c r="I26" s="208">
        <f>(F26-'Std Cst'!Y26)/'McGuirks Sterling'!F26</f>
        <v>0.49271300061851242</v>
      </c>
      <c r="J26" s="209"/>
      <c r="K26" s="206">
        <f>'UK Prices'!I26*'McGuirks Sterling'!$P$4</f>
        <v>50.8</v>
      </c>
      <c r="L26" s="204">
        <f t="shared" si="7"/>
        <v>45.72</v>
      </c>
      <c r="M26" s="211">
        <f t="shared" si="6"/>
        <v>0.1</v>
      </c>
      <c r="O26" s="208">
        <f>(L26-'Std Cst'!Y26)/'McGuirks Sterling'!L26</f>
        <v>0.34052690080406622</v>
      </c>
    </row>
    <row r="27" spans="1:15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Prices'!I27*$P$3</f>
        <v>56.680000000000007</v>
      </c>
      <c r="F27" s="204">
        <f t="shared" si="5"/>
        <v>51.012000000000008</v>
      </c>
      <c r="G27" s="211">
        <f t="shared" si="1"/>
        <v>0.1</v>
      </c>
      <c r="I27" s="208">
        <f>(F27-'Std Cst'!Y27)/'McGuirks Sterling'!F27</f>
        <v>0.52344592682207369</v>
      </c>
      <c r="J27" s="209"/>
      <c r="K27" s="206">
        <f>'UK Prices'!I27*'McGuirks Sterling'!$P$4</f>
        <v>43.6</v>
      </c>
      <c r="L27" s="204">
        <f t="shared" si="7"/>
        <v>39.24</v>
      </c>
      <c r="M27" s="211">
        <f t="shared" si="6"/>
        <v>0.1</v>
      </c>
      <c r="O27" s="208">
        <f>(L27-'Std Cst'!Y27)/'McGuirks Sterling'!L27</f>
        <v>0.38047970486869581</v>
      </c>
    </row>
    <row r="28" spans="1:15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208"/>
      <c r="J28" s="209"/>
      <c r="K28" s="206"/>
      <c r="L28" s="204"/>
      <c r="M28" s="211"/>
    </row>
    <row r="29" spans="1:15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Prices'!I29*$P$3</f>
        <v>35.75</v>
      </c>
      <c r="F29" s="204">
        <f t="shared" ref="F29:F31" si="8">+$E29*(1-$L$4)</f>
        <v>32.175000000000004</v>
      </c>
      <c r="G29" s="211">
        <f t="shared" si="1"/>
        <v>0.1</v>
      </c>
      <c r="I29" s="208">
        <f>(F29-'Std Cst'!Y29)/'McGuirks Sterling'!F29</f>
        <v>0.57099552299552314</v>
      </c>
      <c r="J29" s="209"/>
      <c r="K29" s="206">
        <f>'UK Prices'!I29*'McGuirks Sterling'!$P$4</f>
        <v>27.5</v>
      </c>
      <c r="L29" s="204">
        <f t="shared" si="7"/>
        <v>24.75</v>
      </c>
      <c r="M29" s="211">
        <f t="shared" si="6"/>
        <v>0.1</v>
      </c>
      <c r="O29" s="208">
        <f>(L29-'Std Cst'!Y29)/'McGuirks Sterling'!L29</f>
        <v>0.44229417989417991</v>
      </c>
    </row>
    <row r="30" spans="1:15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Prices'!I30*$P$3</f>
        <v>25.869999999999997</v>
      </c>
      <c r="F30" s="204">
        <f t="shared" si="8"/>
        <v>23.282999999999998</v>
      </c>
      <c r="G30" s="211">
        <f t="shared" si="1"/>
        <v>0.1</v>
      </c>
      <c r="I30" s="208">
        <f>(F30-'Std Cst'!Y30)/'McGuirks Sterling'!F30</f>
        <v>0.49879405983928599</v>
      </c>
      <c r="J30" s="209"/>
      <c r="K30" s="206">
        <f>'UK Prices'!I30*'McGuirks Sterling'!$P$4</f>
        <v>19.899999999999999</v>
      </c>
      <c r="L30" s="204">
        <f t="shared" si="7"/>
        <v>17.91</v>
      </c>
      <c r="M30" s="211">
        <f t="shared" si="6"/>
        <v>0.1</v>
      </c>
      <c r="O30" s="208">
        <f>(L30-'Std Cst'!Y30)/'McGuirks Sterling'!L30</f>
        <v>0.34843227779107189</v>
      </c>
    </row>
    <row r="31" spans="1:15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Prices'!I31*$P$3</f>
        <v>26.91</v>
      </c>
      <c r="F31" s="204">
        <f t="shared" si="8"/>
        <v>24.219000000000001</v>
      </c>
      <c r="G31" s="211">
        <f t="shared" si="1"/>
        <v>0.1</v>
      </c>
      <c r="I31" s="208">
        <f>(F31-'Std Cst'!Y31)/'McGuirks Sterling'!F31</f>
        <v>0.5724048847913582</v>
      </c>
      <c r="J31" s="209"/>
      <c r="K31" s="206">
        <f>'UK Prices'!I31*'McGuirks Sterling'!$P$4</f>
        <v>20.7</v>
      </c>
      <c r="L31" s="204">
        <f t="shared" si="7"/>
        <v>18.63</v>
      </c>
      <c r="M31" s="211">
        <f t="shared" si="6"/>
        <v>0.1</v>
      </c>
      <c r="O31" s="208">
        <f>(L31-'Std Cst'!Y31)/'McGuirks Sterling'!L31</f>
        <v>0.44412635022876568</v>
      </c>
    </row>
    <row r="32" spans="1:15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Prices'!I32*$P$3</f>
        <v>22.619999999999997</v>
      </c>
      <c r="F32" s="204">
        <f t="shared" ref="F32:F36" si="9">+$E32*(1-$L$4)</f>
        <v>20.357999999999997</v>
      </c>
      <c r="G32" s="211">
        <f t="shared" si="1"/>
        <v>0.1</v>
      </c>
      <c r="I32" s="208">
        <f>(F32-'Std Cst'!Y32)/'McGuirks Sterling'!F32</f>
        <v>0.50466287735253257</v>
      </c>
      <c r="J32" s="209"/>
      <c r="K32" s="206">
        <f>'UK Prices'!I32*'McGuirks Sterling'!$P$4</f>
        <v>17.399999999999999</v>
      </c>
      <c r="L32" s="204">
        <f t="shared" si="7"/>
        <v>15.659999999999998</v>
      </c>
      <c r="M32" s="211">
        <f t="shared" si="6"/>
        <v>0.1</v>
      </c>
    </row>
    <row r="33" spans="1:15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208"/>
      <c r="J33" s="209"/>
      <c r="K33" s="206"/>
      <c r="L33" s="204"/>
      <c r="M33" s="211"/>
    </row>
    <row r="34" spans="1:15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Prices'!I34*$P$3</f>
        <v>41.989999999999995</v>
      </c>
      <c r="F34" s="204">
        <f t="shared" si="9"/>
        <v>37.790999999999997</v>
      </c>
      <c r="G34" s="211">
        <f t="shared" si="1"/>
        <v>0.1</v>
      </c>
      <c r="I34" s="208">
        <f>(F34-'Std Cst'!Y34)/'McGuirks Sterling'!F34</f>
        <v>0.47581942286586243</v>
      </c>
      <c r="J34" s="209"/>
      <c r="K34" s="206">
        <f>'UK Prices'!I34*'McGuirks Sterling'!$P$4</f>
        <v>32.299999999999997</v>
      </c>
      <c r="L34" s="204">
        <f t="shared" si="7"/>
        <v>29.069999999999997</v>
      </c>
      <c r="M34" s="211">
        <f t="shared" si="6"/>
        <v>0.1</v>
      </c>
    </row>
    <row r="35" spans="1:15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Prices'!I35*$P$3</f>
        <v>41.47</v>
      </c>
      <c r="F35" s="204">
        <f t="shared" si="9"/>
        <v>37.323</v>
      </c>
      <c r="G35" s="211">
        <f t="shared" si="1"/>
        <v>0.1</v>
      </c>
      <c r="I35" s="208">
        <f>(F35-'Std Cst'!Y35)/'McGuirks Sterling'!F35</f>
        <v>0.51738068317378672</v>
      </c>
      <c r="J35" s="209"/>
      <c r="K35" s="206">
        <f>'UK Prices'!I35*'McGuirks Sterling'!$P$4</f>
        <v>31.9</v>
      </c>
      <c r="L35" s="204">
        <f t="shared" si="7"/>
        <v>28.71</v>
      </c>
      <c r="M35" s="211">
        <f t="shared" si="6"/>
        <v>0.1</v>
      </c>
      <c r="O35" s="208">
        <f>(L35-'Std Cst'!Y35)/'McGuirks Sterling'!L35</f>
        <v>0.37259488812592267</v>
      </c>
    </row>
    <row r="36" spans="1:15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Prices'!I36*$P$3</f>
        <v>41.989999999999995</v>
      </c>
      <c r="F36" s="204">
        <f t="shared" si="9"/>
        <v>37.790999999999997</v>
      </c>
      <c r="G36" s="211">
        <f t="shared" si="1"/>
        <v>0.1</v>
      </c>
      <c r="I36" s="208">
        <f>(F36-'Std Cst'!Y36)/'McGuirks Sterling'!F36</f>
        <v>0.54073787787719674</v>
      </c>
      <c r="J36" s="209"/>
      <c r="K36" s="206">
        <f>'UK Prices'!I36*'McGuirks Sterling'!$P$4</f>
        <v>32.299999999999997</v>
      </c>
      <c r="L36" s="204">
        <f t="shared" si="7"/>
        <v>29.069999999999997</v>
      </c>
      <c r="M36" s="211">
        <f t="shared" si="6"/>
        <v>0.1</v>
      </c>
      <c r="O36" s="208">
        <f>(L36-'Std Cst'!Y36)/'McGuirks Sterling'!L36</f>
        <v>0.4029592412403557</v>
      </c>
    </row>
    <row r="37" spans="1:15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208"/>
      <c r="J37" s="209"/>
      <c r="K37" s="206"/>
      <c r="L37" s="204"/>
      <c r="M37" s="211"/>
    </row>
    <row r="38" spans="1:15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Prices'!I38*$P$3</f>
        <v>35.619999999999997</v>
      </c>
      <c r="F38" s="204">
        <f t="shared" ref="F38:F43" si="10">+$E38*(1-$L$4)</f>
        <v>32.058</v>
      </c>
      <c r="G38" s="211">
        <f t="shared" ref="G38:G42" si="11">$L$4</f>
        <v>0.1</v>
      </c>
      <c r="I38" s="208">
        <f>(F38-'Std Cst'!Y38)/'McGuirks Sterling'!F38</f>
        <v>0.53020279315169827</v>
      </c>
      <c r="J38" s="209"/>
      <c r="K38" s="206">
        <f>'UK Prices'!I38*'McGuirks Sterling'!$P$4</f>
        <v>27.4</v>
      </c>
      <c r="L38" s="204">
        <f t="shared" si="7"/>
        <v>24.66</v>
      </c>
      <c r="M38" s="211">
        <f t="shared" ref="M38:M42" si="12">$L$4</f>
        <v>0.1</v>
      </c>
      <c r="O38" s="208">
        <f>(L38-'Std Cst'!Y38)/'McGuirks Sterling'!L38</f>
        <v>0.3892636310972078</v>
      </c>
    </row>
    <row r="39" spans="1:15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Prices'!I39*$P$3</f>
        <v>35.619999999999997</v>
      </c>
      <c r="F39" s="204">
        <f t="shared" si="10"/>
        <v>32.058</v>
      </c>
      <c r="G39" s="211">
        <f t="shared" si="11"/>
        <v>0.1</v>
      </c>
      <c r="I39" s="208">
        <f>(F39-'Std Cst'!Y39)/'McGuirks Sterling'!F39</f>
        <v>0.57678502951495658</v>
      </c>
      <c r="J39" s="209"/>
      <c r="K39" s="206">
        <f>'UK Prices'!I39*'McGuirks Sterling'!$P$4</f>
        <v>27.4</v>
      </c>
      <c r="L39" s="204">
        <f t="shared" si="7"/>
        <v>24.66</v>
      </c>
      <c r="M39" s="211">
        <f t="shared" si="12"/>
        <v>0.1</v>
      </c>
      <c r="O39" s="208">
        <f>(L39-'Std Cst'!Y39)/'McGuirks Sterling'!L39</f>
        <v>0.44982053836944358</v>
      </c>
    </row>
    <row r="40" spans="1:15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Prices'!I40*$P$3</f>
        <v>31.980000000000004</v>
      </c>
      <c r="F40" s="204">
        <f t="shared" si="10"/>
        <v>28.782000000000004</v>
      </c>
      <c r="G40" s="211">
        <f t="shared" si="11"/>
        <v>0.1</v>
      </c>
      <c r="I40" s="208">
        <f>(F40-'Std Cst'!Y40)/'McGuirks Sterling'!F40</f>
        <v>0.54453454043697957</v>
      </c>
      <c r="J40" s="209"/>
      <c r="K40" s="206">
        <f>'UK Prices'!I40*'McGuirks Sterling'!$P$4</f>
        <v>24.6</v>
      </c>
      <c r="L40" s="204">
        <f t="shared" si="7"/>
        <v>22.14</v>
      </c>
      <c r="M40" s="211">
        <f t="shared" si="12"/>
        <v>0.1</v>
      </c>
      <c r="O40" s="208">
        <f>(L40-'Std Cst'!Y40)/'McGuirks Sterling'!L40</f>
        <v>0.40789490256807331</v>
      </c>
    </row>
    <row r="41" spans="1:15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Prices'!I41*$P$3</f>
        <v>31.980000000000004</v>
      </c>
      <c r="F41" s="204">
        <f t="shared" si="10"/>
        <v>28.782000000000004</v>
      </c>
      <c r="G41" s="211">
        <f t="shared" si="11"/>
        <v>0.1</v>
      </c>
      <c r="I41" s="208">
        <f>(F41-'Std Cst'!Y41)/'McGuirks Sterling'!F41</f>
        <v>0.5778887201326226</v>
      </c>
      <c r="J41" s="209"/>
      <c r="K41" s="206">
        <f>'UK Prices'!I41*'McGuirks Sterling'!$P$4</f>
        <v>24.6</v>
      </c>
      <c r="L41" s="204">
        <f t="shared" si="7"/>
        <v>22.14</v>
      </c>
      <c r="M41" s="211">
        <f t="shared" si="12"/>
        <v>0.1</v>
      </c>
      <c r="O41" s="208">
        <f>(L41-'Std Cst'!Y41)/'McGuirks Sterling'!L41</f>
        <v>0.45125533617240943</v>
      </c>
    </row>
    <row r="42" spans="1:15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Prices'!I42*$P$3</f>
        <v>28.47</v>
      </c>
      <c r="F42" s="204">
        <f t="shared" si="10"/>
        <v>25.623000000000001</v>
      </c>
      <c r="G42" s="211">
        <f t="shared" si="11"/>
        <v>0.1</v>
      </c>
      <c r="I42" s="208">
        <f>(F42-'Std Cst'!Y42)/'McGuirks Sterling'!F42</f>
        <v>0.49914341096076265</v>
      </c>
      <c r="J42" s="209"/>
      <c r="K42" s="206">
        <f>'UK Prices'!I42*'McGuirks Sterling'!$P$4</f>
        <v>21.9</v>
      </c>
      <c r="L42" s="204">
        <f t="shared" si="7"/>
        <v>19.71</v>
      </c>
      <c r="M42" s="211">
        <f t="shared" si="12"/>
        <v>0.1</v>
      </c>
      <c r="O42" s="208">
        <f>(L42-'Std Cst'!Y42)/'McGuirks Sterling'!L42</f>
        <v>0.34888643424899141</v>
      </c>
    </row>
    <row r="43" spans="1:15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Prices'!I43*$P$3</f>
        <v>37.700000000000003</v>
      </c>
      <c r="F43" s="204">
        <f t="shared" si="10"/>
        <v>33.930000000000007</v>
      </c>
      <c r="G43" s="211">
        <f t="shared" si="1"/>
        <v>0.1</v>
      </c>
      <c r="I43" s="208">
        <f>(F43-'Std Cst'!Y43)/'McGuirks Sterling'!F43</f>
        <v>0.54930380475208063</v>
      </c>
      <c r="J43" s="209"/>
      <c r="K43" s="206">
        <f>'UK Prices'!I43*'McGuirks Sterling'!$P$4</f>
        <v>29</v>
      </c>
      <c r="L43" s="204">
        <f t="shared" si="7"/>
        <v>26.1</v>
      </c>
      <c r="M43" s="211">
        <f t="shared" si="6"/>
        <v>0.1</v>
      </c>
      <c r="O43" s="208">
        <f>(L43-'Std Cst'!Y43)/'McGuirks Sterling'!L43</f>
        <v>0.41409494617770487</v>
      </c>
    </row>
    <row r="44" spans="1:15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208"/>
      <c r="J44" s="209"/>
      <c r="K44" s="206"/>
      <c r="L44" s="204"/>
      <c r="M44" s="211"/>
    </row>
    <row r="45" spans="1:15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Prices'!I45*$P$3</f>
        <v>45.5</v>
      </c>
      <c r="F45" s="204">
        <f t="shared" ref="F45:F46" si="13">+$E45*(1-$L$4)</f>
        <v>40.950000000000003</v>
      </c>
      <c r="G45" s="211">
        <f t="shared" si="1"/>
        <v>0.1</v>
      </c>
      <c r="I45" s="208">
        <f>(F45-'Std Cst'!Y45)/'McGuirks Sterling'!F45</f>
        <v>0.42642897842897842</v>
      </c>
      <c r="J45" s="209"/>
      <c r="K45" s="206">
        <f>'UK Prices'!I45*'McGuirks Sterling'!$P$4</f>
        <v>35</v>
      </c>
      <c r="L45" s="204">
        <f t="shared" si="7"/>
        <v>31.5</v>
      </c>
      <c r="M45" s="211">
        <f t="shared" si="6"/>
        <v>0.1</v>
      </c>
      <c r="O45" s="208">
        <f>(L45-'Std Cst'!Y45)/'McGuirks Sterling'!L45</f>
        <v>0.25435767195767189</v>
      </c>
    </row>
    <row r="46" spans="1:15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Prices'!I46*$P$3</f>
        <v>40.04</v>
      </c>
      <c r="F46" s="204">
        <f t="shared" si="13"/>
        <v>36.036000000000001</v>
      </c>
      <c r="G46" s="211">
        <f t="shared" si="1"/>
        <v>0.1</v>
      </c>
      <c r="I46" s="208">
        <f>(F46-'Std Cst'!Y46)/'McGuirks Sterling'!F46</f>
        <v>0.43004018204018213</v>
      </c>
      <c r="J46" s="209"/>
      <c r="K46" s="206">
        <f>'UK Prices'!I46*'McGuirks Sterling'!$P$4</f>
        <v>30.8</v>
      </c>
      <c r="L46" s="204">
        <f t="shared" si="7"/>
        <v>27.720000000000002</v>
      </c>
      <c r="M46" s="211">
        <f t="shared" si="6"/>
        <v>0.1</v>
      </c>
      <c r="O46" s="208">
        <f>(L46-'Std Cst'!Y46)/'McGuirks Sterling'!L46</f>
        <v>0.25905223665223681</v>
      </c>
    </row>
    <row r="47" spans="1:15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208"/>
      <c r="J47" s="209"/>
      <c r="K47" s="206"/>
      <c r="L47" s="204"/>
      <c r="M47" s="211"/>
    </row>
    <row r="48" spans="1:15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Prices'!I48*$P$3</f>
        <v>90.220000000000013</v>
      </c>
      <c r="F48" s="204">
        <f t="shared" ref="F48:F56" si="14">+$E48*(1-$L$4)</f>
        <v>81.198000000000008</v>
      </c>
      <c r="G48" s="211">
        <f t="shared" si="1"/>
        <v>0.1</v>
      </c>
      <c r="I48" s="208">
        <f>(F48-'Std Cst'!Y48)/'McGuirks Sterling'!F48</f>
        <v>0.50917462428701621</v>
      </c>
      <c r="J48" s="209"/>
      <c r="K48" s="206">
        <f>'UK Prices'!I48*'McGuirks Sterling'!$P$4</f>
        <v>69.400000000000006</v>
      </c>
      <c r="L48" s="204">
        <f t="shared" ref="L48:L49" si="15">+K48*(1-$L$4)</f>
        <v>62.460000000000008</v>
      </c>
      <c r="M48" s="211">
        <f t="shared" si="6"/>
        <v>0.1</v>
      </c>
      <c r="O48" s="208">
        <f>(L48-'Std Cst'!Y48)/'McGuirks Sterling'!L48</f>
        <v>0.36192701157312113</v>
      </c>
    </row>
    <row r="49" spans="1:15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Prices'!I49*$P$3</f>
        <v>59.67</v>
      </c>
      <c r="F49" s="204">
        <f t="shared" si="14"/>
        <v>53.703000000000003</v>
      </c>
      <c r="G49" s="211">
        <f t="shared" si="1"/>
        <v>0.1</v>
      </c>
      <c r="I49" s="208">
        <f>(F49-'Std Cst'!Y49)/'McGuirks Sterling'!F49</f>
        <v>0.45348998326776108</v>
      </c>
      <c r="J49" s="209"/>
      <c r="K49" s="206">
        <f>'UK Prices'!I49*'McGuirks Sterling'!$P$4</f>
        <v>45.9</v>
      </c>
      <c r="L49" s="204">
        <f t="shared" si="15"/>
        <v>41.31</v>
      </c>
      <c r="M49" s="211">
        <f t="shared" si="6"/>
        <v>0.1</v>
      </c>
      <c r="O49" s="208">
        <f>(L49-'Std Cst'!Y49)/'McGuirks Sterling'!L49</f>
        <v>0.28953697824808938</v>
      </c>
    </row>
    <row r="50" spans="1:15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Prices'!I50*$P$3</f>
        <v>26.91</v>
      </c>
      <c r="F50" s="204">
        <f t="shared" si="14"/>
        <v>24.219000000000001</v>
      </c>
      <c r="G50" s="211">
        <f t="shared" si="1"/>
        <v>0.1</v>
      </c>
      <c r="I50" s="208">
        <f>(F50-'Std Cst'!Y50)/'McGuirks Sterling'!F50</f>
        <v>0.62085169652319416</v>
      </c>
      <c r="J50" s="209"/>
      <c r="K50" s="206">
        <f>'UK Prices'!I50*'McGuirks Sterling'!$P$4</f>
        <v>20.7</v>
      </c>
      <c r="L50" s="204">
        <f t="shared" si="7"/>
        <v>18.63</v>
      </c>
      <c r="M50" s="211">
        <f t="shared" si="6"/>
        <v>0.1</v>
      </c>
      <c r="O50" s="208">
        <f>(L50-'Std Cst'!Y50)/'McGuirks Sterling'!L50</f>
        <v>0.50710720548015231</v>
      </c>
    </row>
    <row r="51" spans="1:15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Prices'!I51*$P$3</f>
        <v>25.869999999999997</v>
      </c>
      <c r="F51" s="204">
        <f t="shared" si="14"/>
        <v>23.282999999999998</v>
      </c>
      <c r="G51" s="211">
        <f t="shared" si="1"/>
        <v>0.1</v>
      </c>
      <c r="I51" s="208">
        <f>(F51-'Std Cst'!Y51)/'McGuirks Sterling'!F51</f>
        <v>0.53361202430549159</v>
      </c>
      <c r="J51" s="209"/>
      <c r="K51" s="206">
        <f>'UK Prices'!I51*'McGuirks Sterling'!$P$4</f>
        <v>19.899999999999999</v>
      </c>
      <c r="L51" s="204">
        <f t="shared" si="7"/>
        <v>17.91</v>
      </c>
      <c r="M51" s="211">
        <f t="shared" si="6"/>
        <v>0.1</v>
      </c>
      <c r="O51" s="208">
        <f>(L51-'Std Cst'!Y51)/'McGuirks Sterling'!L51</f>
        <v>0.39369563159713922</v>
      </c>
    </row>
    <row r="52" spans="1:15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Prices'!I52*$P$3</f>
        <v>58.5</v>
      </c>
      <c r="F52" s="204">
        <f t="shared" si="14"/>
        <v>52.65</v>
      </c>
      <c r="G52" s="211">
        <f t="shared" si="1"/>
        <v>0.1</v>
      </c>
      <c r="I52" s="208">
        <f>(F52-'Std Cst'!Y52)/'McGuirks Sterling'!F52</f>
        <v>0.46908985664541225</v>
      </c>
      <c r="J52" s="209"/>
      <c r="K52" s="206">
        <f>'UK Prices'!I52*'McGuirks Sterling'!$P$4</f>
        <v>45</v>
      </c>
      <c r="L52" s="204">
        <f t="shared" si="7"/>
        <v>40.5</v>
      </c>
      <c r="M52" s="211">
        <f t="shared" si="6"/>
        <v>0.1</v>
      </c>
      <c r="O52" s="208">
        <f>(L52-'Std Cst'!Y52)/'McGuirks Sterling'!L52</f>
        <v>0.3098168136390359</v>
      </c>
    </row>
    <row r="53" spans="1:15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Prices'!I53*$P$3</f>
        <v>58.5</v>
      </c>
      <c r="F53" s="204">
        <f t="shared" si="14"/>
        <v>52.65</v>
      </c>
      <c r="G53" s="211">
        <f t="shared" si="1"/>
        <v>0.1</v>
      </c>
      <c r="I53" s="208">
        <f>(F53-'Std Cst'!Y53)/'McGuirks Sterling'!F53</f>
        <v>0.46503794148238592</v>
      </c>
      <c r="J53" s="209"/>
      <c r="K53" s="206">
        <f>'UK Prices'!I53*'McGuirks Sterling'!$P$4</f>
        <v>45</v>
      </c>
      <c r="L53" s="204">
        <f t="shared" si="7"/>
        <v>40.5</v>
      </c>
      <c r="M53" s="211">
        <f t="shared" si="6"/>
        <v>0.1</v>
      </c>
      <c r="O53" s="208">
        <f>(L53-'Std Cst'!Y53)/'McGuirks Sterling'!L53</f>
        <v>0.30454932392710171</v>
      </c>
    </row>
    <row r="54" spans="1:15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Prices'!I54*$P$3</f>
        <v>52</v>
      </c>
      <c r="F54" s="204">
        <f t="shared" si="14"/>
        <v>46.800000000000004</v>
      </c>
      <c r="G54" s="211">
        <f t="shared" si="1"/>
        <v>0.1</v>
      </c>
      <c r="I54" s="208">
        <f>(F54-'Std Cst'!Y54)/'McGuirks Sterling'!F54</f>
        <v>0.49281888481888481</v>
      </c>
      <c r="J54" s="209"/>
      <c r="K54" s="206">
        <f>'UK Prices'!I54*'McGuirks Sterling'!$P$4</f>
        <v>40</v>
      </c>
      <c r="L54" s="204">
        <f t="shared" si="7"/>
        <v>36</v>
      </c>
      <c r="M54" s="211">
        <f t="shared" si="6"/>
        <v>0.1</v>
      </c>
      <c r="O54" s="208">
        <f>(L54-'Std Cst'!Y54)/'McGuirks Sterling'!L54</f>
        <v>0.34066455026455017</v>
      </c>
    </row>
    <row r="55" spans="1:15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Prices'!I55*$P$3</f>
        <v>52</v>
      </c>
      <c r="F55" s="204">
        <f t="shared" si="14"/>
        <v>46.800000000000004</v>
      </c>
      <c r="G55" s="211">
        <f t="shared" si="1"/>
        <v>0.1</v>
      </c>
      <c r="I55" s="208">
        <f>(F55-'Std Cst'!Y55)/'McGuirks Sterling'!F55</f>
        <v>0.44723483923483931</v>
      </c>
      <c r="J55" s="209"/>
      <c r="K55" s="206">
        <f>'UK Prices'!I55*'McGuirks Sterling'!$P$4</f>
        <v>40</v>
      </c>
      <c r="L55" s="204">
        <f t="shared" si="7"/>
        <v>36</v>
      </c>
      <c r="M55" s="211">
        <f t="shared" si="6"/>
        <v>0.1</v>
      </c>
      <c r="O55" s="208">
        <f>(L55-'Std Cst'!Y55)/'McGuirks Sterling'!L55</f>
        <v>0.28140529100529105</v>
      </c>
    </row>
    <row r="56" spans="1:15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Prices'!I56*$P$3</f>
        <v>33.15</v>
      </c>
      <c r="F56" s="204">
        <f t="shared" si="14"/>
        <v>29.835000000000001</v>
      </c>
      <c r="G56" s="211">
        <f t="shared" si="1"/>
        <v>0.1</v>
      </c>
      <c r="I56" s="208">
        <f>(F56-'Std Cst'!Y56)/'McGuirks Sterling'!F56</f>
        <v>0.53166811111909151</v>
      </c>
      <c r="J56" s="209"/>
      <c r="K56" s="206">
        <f>'UK Prices'!I56*'McGuirks Sterling'!$P$4</f>
        <v>25.5</v>
      </c>
      <c r="L56" s="204">
        <f t="shared" si="7"/>
        <v>22.95</v>
      </c>
      <c r="M56" s="211">
        <f t="shared" si="6"/>
        <v>0.1</v>
      </c>
      <c r="O56" s="208">
        <f>(L56-'Std Cst'!Y56)/'McGuirks Sterling'!L56</f>
        <v>0.39116854445481897</v>
      </c>
    </row>
    <row r="57" spans="1:15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208"/>
      <c r="J57" s="209"/>
      <c r="K57" s="206"/>
      <c r="L57" s="204"/>
      <c r="M57" s="211"/>
    </row>
    <row r="58" spans="1:15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Prices'!I58*$P$3</f>
        <v>27.3</v>
      </c>
      <c r="F58" s="204">
        <f t="shared" ref="F58:F59" si="16">+$E58*(1-$L$4)</f>
        <v>24.57</v>
      </c>
      <c r="G58" s="211">
        <f t="shared" ref="G58:G59" si="17">$L$4</f>
        <v>0.1</v>
      </c>
      <c r="I58" s="208">
        <f>(F58-'Std Cst'!Y58)/'McGuirks Sterling'!F58</f>
        <v>0.34568009768009766</v>
      </c>
      <c r="J58" s="209"/>
      <c r="K58" s="206">
        <f>'UK Prices'!I58*'McGuirks Sterling'!$P$4</f>
        <v>21</v>
      </c>
      <c r="L58" s="204">
        <f t="shared" si="7"/>
        <v>18.900000000000002</v>
      </c>
      <c r="M58" s="211">
        <f t="shared" ref="M58:M59" si="18">$L$4</f>
        <v>0.1</v>
      </c>
    </row>
    <row r="59" spans="1:15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Prices'!I59*$P$3</f>
        <v>28.21</v>
      </c>
      <c r="F59" s="204">
        <f t="shared" si="16"/>
        <v>25.389000000000003</v>
      </c>
      <c r="G59" s="211">
        <f t="shared" si="17"/>
        <v>0.1</v>
      </c>
      <c r="I59" s="208">
        <f>(F59-'Std Cst'!Y59)/'McGuirks Sterling'!F59</f>
        <v>0.31269993566767779</v>
      </c>
      <c r="J59" s="209"/>
      <c r="K59" s="206">
        <f>'UK Prices'!I59*'McGuirks Sterling'!$P$4</f>
        <v>21.7</v>
      </c>
      <c r="L59" s="204">
        <f t="shared" si="7"/>
        <v>19.53</v>
      </c>
      <c r="M59" s="211">
        <f t="shared" si="18"/>
        <v>0.1</v>
      </c>
      <c r="O59" s="208">
        <f>(L59-'Std Cst'!Y59)/'McGuirks Sterling'!L59</f>
        <v>0.10650991636798106</v>
      </c>
    </row>
    <row r="60" spans="1:15" ht="20.25" customHeight="1" x14ac:dyDescent="0.45">
      <c r="A60" s="209"/>
      <c r="B60" s="209"/>
      <c r="C60" s="209"/>
      <c r="D60" s="201"/>
      <c r="E60" s="51"/>
      <c r="G60" s="51"/>
    </row>
    <row r="61" spans="1:15" ht="20.25" customHeight="1" x14ac:dyDescent="0.45">
      <c r="A61" s="209"/>
      <c r="B61" s="209"/>
      <c r="C61" s="209"/>
      <c r="D61" s="201"/>
      <c r="E61" s="51"/>
      <c r="G61" s="51"/>
    </row>
    <row r="62" spans="1:15" ht="20.25" customHeight="1" x14ac:dyDescent="0.45">
      <c r="A62" s="209"/>
      <c r="B62" s="209"/>
      <c r="C62" s="209"/>
      <c r="D62" s="201"/>
      <c r="E62" s="51"/>
      <c r="G62" s="51"/>
    </row>
    <row r="63" spans="1:15" ht="20.25" customHeight="1" x14ac:dyDescent="0.45">
      <c r="A63" s="209"/>
      <c r="B63" s="209"/>
      <c r="C63" s="209"/>
      <c r="D63" s="201"/>
      <c r="E63" s="51"/>
      <c r="G63" s="51"/>
    </row>
    <row r="64" spans="1:15" ht="20.25" customHeight="1" x14ac:dyDescent="0.45">
      <c r="A64" s="209"/>
      <c r="B64" s="209"/>
      <c r="C64" s="209"/>
      <c r="D64" s="201"/>
      <c r="E64" s="51"/>
      <c r="G64" s="51"/>
    </row>
    <row r="65" spans="1:7" ht="20.25" customHeight="1" x14ac:dyDescent="0.45">
      <c r="A65" s="209"/>
      <c r="B65" s="209"/>
      <c r="C65" s="209"/>
      <c r="D65" s="201"/>
      <c r="E65" s="51"/>
      <c r="G65" s="51"/>
    </row>
    <row r="66" spans="1:7" ht="20.25" customHeight="1" x14ac:dyDescent="0.45">
      <c r="A66" s="209"/>
      <c r="B66" s="209"/>
      <c r="C66" s="209"/>
      <c r="D66" s="201"/>
      <c r="E66" s="51"/>
      <c r="G66" s="51"/>
    </row>
    <row r="67" spans="1:7" ht="20.25" customHeight="1" x14ac:dyDescent="0.45">
      <c r="A67" s="209"/>
      <c r="B67" s="209"/>
      <c r="C67" s="209"/>
      <c r="D67" s="201"/>
      <c r="E67" s="51"/>
      <c r="G67" s="51"/>
    </row>
    <row r="68" spans="1:7" ht="20.25" customHeight="1" x14ac:dyDescent="0.45">
      <c r="A68" s="209"/>
      <c r="B68" s="209"/>
      <c r="C68" s="209"/>
      <c r="D68" s="201"/>
      <c r="E68" s="51"/>
      <c r="G68" s="51"/>
    </row>
    <row r="69" spans="1:7" ht="20.25" customHeight="1" x14ac:dyDescent="0.45">
      <c r="A69" s="209"/>
      <c r="B69" s="209"/>
      <c r="C69" s="209"/>
      <c r="D69" s="201"/>
      <c r="E69" s="51"/>
      <c r="G69" s="51"/>
    </row>
    <row r="70" spans="1:7" ht="20.25" customHeight="1" x14ac:dyDescent="0.45">
      <c r="A70" s="209"/>
      <c r="B70" s="209"/>
      <c r="C70" s="209"/>
      <c r="D70" s="201"/>
      <c r="E70" s="51"/>
      <c r="G70" s="51"/>
    </row>
    <row r="71" spans="1:7" ht="20.25" customHeight="1" x14ac:dyDescent="0.45">
      <c r="A71" s="209"/>
      <c r="B71" s="209"/>
      <c r="C71" s="209"/>
      <c r="D71" s="201"/>
      <c r="E71" s="51"/>
      <c r="G71" s="51"/>
    </row>
    <row r="72" spans="1:7" ht="20.25" customHeight="1" x14ac:dyDescent="0.45">
      <c r="A72" s="209"/>
      <c r="B72" s="209"/>
      <c r="C72" s="209"/>
      <c r="D72" s="201"/>
      <c r="E72" s="51"/>
      <c r="G72" s="51"/>
    </row>
    <row r="73" spans="1:7" ht="20.25" customHeight="1" x14ac:dyDescent="0.45">
      <c r="A73" s="209"/>
      <c r="B73" s="209"/>
      <c r="C73" s="209"/>
      <c r="D73" s="201"/>
      <c r="E73" s="51"/>
      <c r="G73" s="51"/>
    </row>
    <row r="74" spans="1:7" ht="20.25" customHeight="1" x14ac:dyDescent="0.45">
      <c r="A74" s="209"/>
      <c r="B74" s="209"/>
      <c r="C74" s="209"/>
      <c r="D74" s="201"/>
      <c r="E74" s="51"/>
      <c r="G74" s="51"/>
    </row>
    <row r="75" spans="1:7" ht="20.25" customHeight="1" x14ac:dyDescent="0.45">
      <c r="A75" s="209"/>
      <c r="B75" s="209"/>
      <c r="C75" s="209"/>
      <c r="D75" s="201"/>
      <c r="E75" s="51"/>
      <c r="G75" s="51"/>
    </row>
    <row r="76" spans="1:7" ht="20.25" customHeight="1" x14ac:dyDescent="0.45">
      <c r="A76" s="209"/>
      <c r="B76" s="209"/>
      <c r="C76" s="209"/>
      <c r="D76" s="201"/>
      <c r="E76" s="51"/>
      <c r="G76" s="51"/>
    </row>
    <row r="77" spans="1:7" ht="20.25" customHeight="1" x14ac:dyDescent="0.45">
      <c r="A77" s="209"/>
      <c r="B77" s="209"/>
      <c r="C77" s="209"/>
      <c r="D77" s="201"/>
      <c r="E77" s="51"/>
      <c r="G77" s="51"/>
    </row>
    <row r="78" spans="1:7" ht="20.25" customHeight="1" x14ac:dyDescent="0.45">
      <c r="A78" s="209"/>
      <c r="B78" s="209"/>
      <c r="C78" s="209"/>
      <c r="D78" s="201"/>
      <c r="E78" s="51"/>
      <c r="G78" s="51"/>
    </row>
    <row r="79" spans="1:7" ht="20.25" customHeight="1" x14ac:dyDescent="0.45">
      <c r="A79" s="209"/>
      <c r="B79" s="209"/>
      <c r="C79" s="209"/>
      <c r="D79" s="201"/>
      <c r="E79" s="51"/>
      <c r="G79" s="51"/>
    </row>
    <row r="80" spans="1:7" ht="20.25" customHeight="1" x14ac:dyDescent="0.45">
      <c r="A80" s="209"/>
      <c r="B80" s="209"/>
      <c r="C80" s="209"/>
      <c r="D80" s="201"/>
      <c r="E80" s="51"/>
      <c r="G80" s="51"/>
    </row>
    <row r="81" spans="1:7" ht="20.25" customHeight="1" x14ac:dyDescent="0.45">
      <c r="A81" s="209"/>
      <c r="B81" s="209"/>
      <c r="C81" s="209"/>
      <c r="D81" s="201"/>
      <c r="E81" s="51"/>
      <c r="G81" s="51"/>
    </row>
    <row r="82" spans="1:7" ht="20.25" customHeight="1" x14ac:dyDescent="0.45">
      <c r="A82" s="209"/>
      <c r="B82" s="209"/>
      <c r="C82" s="209"/>
      <c r="D82" s="201"/>
      <c r="E82" s="51"/>
      <c r="G82" s="51"/>
    </row>
    <row r="83" spans="1:7" ht="20.25" customHeight="1" x14ac:dyDescent="0.45">
      <c r="A83" s="209"/>
      <c r="B83" s="209"/>
      <c r="C83" s="209"/>
      <c r="D83" s="201"/>
      <c r="E83" s="51"/>
      <c r="G83" s="51"/>
    </row>
    <row r="84" spans="1:7" ht="20.25" customHeight="1" x14ac:dyDescent="0.45">
      <c r="A84" s="209"/>
      <c r="B84" s="209"/>
      <c r="C84" s="209"/>
      <c r="D84" s="201"/>
      <c r="E84" s="51"/>
      <c r="G84" s="51"/>
    </row>
    <row r="85" spans="1:7" ht="20.25" customHeight="1" x14ac:dyDescent="0.45">
      <c r="A85" s="209"/>
      <c r="B85" s="209"/>
      <c r="C85" s="209"/>
      <c r="D85" s="201"/>
      <c r="E85" s="51"/>
      <c r="G85" s="51"/>
    </row>
    <row r="86" spans="1:7" ht="20.25" customHeight="1" x14ac:dyDescent="0.45">
      <c r="A86" s="209"/>
      <c r="B86" s="209"/>
      <c r="C86" s="209"/>
      <c r="D86" s="201"/>
      <c r="E86" s="51"/>
      <c r="G86" s="51"/>
    </row>
    <row r="87" spans="1:7" ht="20.25" customHeight="1" x14ac:dyDescent="0.45">
      <c r="A87" s="209"/>
      <c r="B87" s="209"/>
      <c r="C87" s="209"/>
      <c r="D87" s="201"/>
      <c r="E87" s="51"/>
      <c r="G87" s="51"/>
    </row>
    <row r="88" spans="1:7" ht="20.25" customHeight="1" x14ac:dyDescent="0.45">
      <c r="A88" s="209"/>
      <c r="B88" s="209"/>
      <c r="C88" s="209"/>
      <c r="D88" s="201"/>
      <c r="E88" s="51"/>
      <c r="G88" s="51"/>
    </row>
    <row r="89" spans="1:7" ht="20.25" customHeight="1" x14ac:dyDescent="0.45">
      <c r="A89" s="209"/>
      <c r="B89" s="209"/>
      <c r="C89" s="209"/>
      <c r="D89" s="201"/>
      <c r="E89" s="51"/>
      <c r="G89" s="51"/>
    </row>
    <row r="90" spans="1:7" ht="20.25" customHeight="1" x14ac:dyDescent="0.45">
      <c r="A90" s="209"/>
      <c r="B90" s="209"/>
      <c r="C90" s="209"/>
      <c r="D90" s="201"/>
      <c r="E90" s="51"/>
      <c r="G90" s="51"/>
    </row>
    <row r="91" spans="1:7" ht="20.25" customHeight="1" x14ac:dyDescent="0.45">
      <c r="A91" s="209"/>
      <c r="B91" s="209"/>
      <c r="C91" s="209"/>
      <c r="D91" s="201"/>
      <c r="E91" s="51"/>
      <c r="G91" s="51"/>
    </row>
    <row r="92" spans="1:7" ht="20.25" customHeight="1" x14ac:dyDescent="0.45">
      <c r="A92" s="209"/>
      <c r="B92" s="209"/>
      <c r="C92" s="209"/>
      <c r="D92" s="201"/>
      <c r="E92" s="51"/>
      <c r="G92" s="51"/>
    </row>
    <row r="93" spans="1:7" ht="20.25" customHeight="1" x14ac:dyDescent="0.45">
      <c r="A93" s="209"/>
      <c r="B93" s="209"/>
      <c r="C93" s="209"/>
      <c r="D93" s="201"/>
      <c r="E93" s="51"/>
      <c r="G93" s="51"/>
    </row>
    <row r="94" spans="1:7" ht="20.25" customHeight="1" x14ac:dyDescent="0.45">
      <c r="A94" s="209"/>
      <c r="B94" s="209"/>
      <c r="C94" s="209"/>
      <c r="D94" s="201"/>
      <c r="E94" s="51"/>
      <c r="G94" s="51"/>
    </row>
    <row r="95" spans="1:7" ht="20.25" customHeight="1" x14ac:dyDescent="0.45">
      <c r="A95" s="209"/>
      <c r="B95" s="209"/>
      <c r="C95" s="209"/>
      <c r="D95" s="201"/>
      <c r="E95" s="51"/>
      <c r="G95" s="51"/>
    </row>
    <row r="96" spans="1:7" ht="20.25" customHeight="1" x14ac:dyDescent="0.45">
      <c r="A96" s="209"/>
      <c r="B96" s="209"/>
      <c r="C96" s="209"/>
      <c r="D96" s="201"/>
      <c r="E96" s="51"/>
      <c r="G96" s="51"/>
    </row>
    <row r="97" spans="1:7" ht="20.25" customHeight="1" x14ac:dyDescent="0.45">
      <c r="A97" s="209"/>
      <c r="B97" s="209"/>
      <c r="C97" s="209"/>
      <c r="D97" s="201"/>
      <c r="E97" s="51"/>
      <c r="G97" s="51"/>
    </row>
    <row r="98" spans="1:7" ht="20.25" customHeight="1" x14ac:dyDescent="0.45">
      <c r="A98" s="209"/>
      <c r="B98" s="209"/>
      <c r="C98" s="209"/>
      <c r="D98" s="201"/>
      <c r="E98" s="51"/>
      <c r="G98" s="51"/>
    </row>
    <row r="99" spans="1:7" ht="20.25" customHeight="1" x14ac:dyDescent="0.45">
      <c r="A99" s="209"/>
      <c r="B99" s="209"/>
      <c r="C99" s="209"/>
      <c r="D99" s="201"/>
      <c r="E99" s="51"/>
      <c r="G99" s="51"/>
    </row>
    <row r="100" spans="1:7" ht="20.25" customHeight="1" x14ac:dyDescent="0.45">
      <c r="A100" s="209"/>
      <c r="B100" s="209"/>
      <c r="C100" s="209"/>
      <c r="D100" s="201"/>
      <c r="E100" s="51"/>
      <c r="G100" s="51"/>
    </row>
    <row r="101" spans="1:7" ht="20.25" customHeight="1" x14ac:dyDescent="0.45">
      <c r="A101" s="209"/>
      <c r="B101" s="209"/>
      <c r="C101" s="209"/>
      <c r="D101" s="201"/>
      <c r="E101" s="51"/>
      <c r="G101" s="51"/>
    </row>
    <row r="102" spans="1:7" ht="20.25" customHeight="1" x14ac:dyDescent="0.45">
      <c r="A102" s="209"/>
      <c r="B102" s="209"/>
      <c r="C102" s="209"/>
      <c r="D102" s="201"/>
      <c r="E102" s="51"/>
      <c r="G102" s="51"/>
    </row>
    <row r="103" spans="1:7" ht="20.25" customHeight="1" x14ac:dyDescent="0.45">
      <c r="A103" s="209"/>
      <c r="B103" s="209"/>
      <c r="C103" s="209"/>
      <c r="D103" s="201"/>
      <c r="E103" s="51"/>
      <c r="G103" s="51"/>
    </row>
    <row r="104" spans="1:7" ht="20.25" customHeight="1" x14ac:dyDescent="0.45">
      <c r="A104" s="209"/>
      <c r="B104" s="209"/>
      <c r="C104" s="209"/>
      <c r="D104" s="201"/>
      <c r="E104" s="51"/>
      <c r="G104" s="51"/>
    </row>
    <row r="105" spans="1:7" ht="20.25" customHeight="1" x14ac:dyDescent="0.45">
      <c r="A105" s="209"/>
      <c r="B105" s="209"/>
      <c r="C105" s="209"/>
      <c r="D105" s="201"/>
      <c r="E105" s="51"/>
      <c r="G105" s="51"/>
    </row>
    <row r="106" spans="1:7" ht="20.25" customHeight="1" x14ac:dyDescent="0.45">
      <c r="A106" s="209"/>
      <c r="B106" s="209"/>
      <c r="C106" s="209"/>
      <c r="D106" s="201"/>
      <c r="E106" s="51"/>
      <c r="G106" s="51"/>
    </row>
    <row r="107" spans="1:7" ht="20.25" customHeight="1" x14ac:dyDescent="0.45">
      <c r="A107" s="209"/>
      <c r="B107" s="209"/>
      <c r="C107" s="209"/>
      <c r="D107" s="201"/>
      <c r="E107" s="51"/>
      <c r="G107" s="51"/>
    </row>
    <row r="108" spans="1:7" ht="20.25" customHeight="1" x14ac:dyDescent="0.45">
      <c r="A108" s="209"/>
      <c r="B108" s="209"/>
      <c r="C108" s="209"/>
      <c r="D108" s="201"/>
      <c r="E108" s="51"/>
      <c r="G108" s="51"/>
    </row>
    <row r="109" spans="1:7" ht="20.25" customHeight="1" x14ac:dyDescent="0.45">
      <c r="A109" s="209"/>
      <c r="B109" s="209"/>
      <c r="C109" s="209"/>
      <c r="D109" s="201"/>
      <c r="E109" s="51"/>
      <c r="G109" s="51"/>
    </row>
    <row r="110" spans="1:7" ht="20.25" customHeight="1" x14ac:dyDescent="0.45">
      <c r="A110" s="209"/>
      <c r="B110" s="209"/>
      <c r="C110" s="209"/>
      <c r="D110" s="201"/>
      <c r="E110" s="51"/>
      <c r="G110" s="51"/>
    </row>
    <row r="111" spans="1:7" ht="20.25" customHeight="1" x14ac:dyDescent="0.45">
      <c r="A111" s="209"/>
      <c r="B111" s="209"/>
      <c r="C111" s="209"/>
      <c r="D111" s="201"/>
      <c r="E111" s="51"/>
      <c r="G111" s="51"/>
    </row>
    <row r="112" spans="1:7" ht="20.25" customHeight="1" x14ac:dyDescent="0.45">
      <c r="A112" s="209"/>
      <c r="B112" s="209"/>
      <c r="C112" s="209"/>
      <c r="D112" s="201"/>
      <c r="E112" s="51"/>
      <c r="G112" s="51"/>
    </row>
    <row r="113" spans="1:7" ht="20.25" customHeight="1" x14ac:dyDescent="0.45">
      <c r="A113" s="209"/>
      <c r="B113" s="209"/>
      <c r="C113" s="209"/>
      <c r="D113" s="201"/>
      <c r="E113" s="51"/>
      <c r="G113" s="51"/>
    </row>
    <row r="114" spans="1:7" ht="20.25" customHeight="1" x14ac:dyDescent="0.45">
      <c r="A114" s="209"/>
      <c r="B114" s="209"/>
      <c r="C114" s="209"/>
      <c r="D114" s="201"/>
      <c r="E114" s="51"/>
      <c r="G114" s="51"/>
    </row>
    <row r="115" spans="1:7" ht="20.25" customHeight="1" x14ac:dyDescent="0.45">
      <c r="A115" s="209"/>
      <c r="B115" s="209"/>
      <c r="C115" s="209"/>
      <c r="D115" s="201"/>
      <c r="E115" s="51"/>
      <c r="G115" s="51"/>
    </row>
    <row r="116" spans="1:7" ht="20.25" customHeight="1" x14ac:dyDescent="0.45">
      <c r="A116" s="209"/>
      <c r="B116" s="209"/>
      <c r="C116" s="209"/>
      <c r="D116" s="201"/>
      <c r="E116" s="51"/>
      <c r="G116" s="51"/>
    </row>
    <row r="117" spans="1:7" ht="20.25" customHeight="1" x14ac:dyDescent="0.45">
      <c r="A117" s="209"/>
      <c r="B117" s="209"/>
      <c r="C117" s="209"/>
      <c r="D117" s="201"/>
      <c r="E117" s="51"/>
      <c r="G117" s="51"/>
    </row>
    <row r="118" spans="1:7" ht="20.25" customHeight="1" x14ac:dyDescent="0.45">
      <c r="A118" s="209"/>
      <c r="B118" s="209"/>
      <c r="C118" s="209"/>
      <c r="D118" s="201"/>
      <c r="E118" s="51"/>
      <c r="G118" s="51"/>
    </row>
    <row r="119" spans="1:7" ht="20.25" customHeight="1" x14ac:dyDescent="0.45">
      <c r="A119" s="209"/>
      <c r="B119" s="209"/>
      <c r="C119" s="209"/>
      <c r="D119" s="201"/>
      <c r="E119" s="51"/>
      <c r="G119" s="51"/>
    </row>
    <row r="120" spans="1:7" ht="20.25" customHeight="1" x14ac:dyDescent="0.45">
      <c r="A120" s="209"/>
      <c r="B120" s="209"/>
      <c r="C120" s="209"/>
      <c r="D120" s="201"/>
      <c r="E120" s="51"/>
      <c r="G120" s="51"/>
    </row>
    <row r="121" spans="1:7" ht="20.25" customHeight="1" x14ac:dyDescent="0.45">
      <c r="A121" s="209"/>
      <c r="B121" s="209"/>
      <c r="C121" s="209"/>
      <c r="D121" s="201"/>
      <c r="E121" s="51"/>
      <c r="G121" s="51"/>
    </row>
    <row r="122" spans="1:7" ht="20.25" customHeight="1" x14ac:dyDescent="0.45">
      <c r="A122" s="209"/>
      <c r="B122" s="209"/>
      <c r="C122" s="209"/>
      <c r="D122" s="201"/>
      <c r="E122" s="51"/>
      <c r="G122" s="51"/>
    </row>
    <row r="123" spans="1:7" ht="20.25" customHeight="1" x14ac:dyDescent="0.45">
      <c r="A123" s="209"/>
      <c r="B123" s="209"/>
      <c r="C123" s="209"/>
      <c r="D123" s="201"/>
      <c r="E123" s="51"/>
      <c r="G123" s="51"/>
    </row>
    <row r="124" spans="1:7" ht="20.25" customHeight="1" x14ac:dyDescent="0.45">
      <c r="A124" s="209"/>
      <c r="B124" s="209"/>
      <c r="C124" s="209"/>
      <c r="D124" s="201"/>
      <c r="E124" s="51"/>
      <c r="G124" s="51"/>
    </row>
    <row r="125" spans="1:7" ht="20.25" customHeight="1" x14ac:dyDescent="0.45">
      <c r="A125" s="209"/>
      <c r="B125" s="209"/>
      <c r="C125" s="209"/>
      <c r="D125" s="201"/>
      <c r="E125" s="51"/>
      <c r="G125" s="51"/>
    </row>
    <row r="126" spans="1:7" ht="20.25" customHeight="1" x14ac:dyDescent="0.45">
      <c r="A126" s="209"/>
      <c r="B126" s="209"/>
      <c r="C126" s="209"/>
      <c r="D126" s="201"/>
      <c r="E126" s="51"/>
      <c r="G126" s="51"/>
    </row>
    <row r="127" spans="1:7" ht="20.25" customHeight="1" x14ac:dyDescent="0.45">
      <c r="A127" s="209"/>
      <c r="B127" s="209"/>
      <c r="C127" s="209"/>
      <c r="D127" s="201"/>
      <c r="E127" s="51"/>
      <c r="G127" s="51"/>
    </row>
    <row r="128" spans="1:7" ht="20.25" customHeight="1" x14ac:dyDescent="0.45">
      <c r="A128" s="209"/>
      <c r="B128" s="209"/>
      <c r="C128" s="209"/>
      <c r="D128" s="201"/>
      <c r="E128" s="51"/>
      <c r="G128" s="51"/>
    </row>
    <row r="129" spans="1:7" ht="20.25" customHeight="1" x14ac:dyDescent="0.45">
      <c r="A129" s="209"/>
      <c r="B129" s="209"/>
      <c r="C129" s="209"/>
      <c r="D129" s="201"/>
      <c r="E129" s="51"/>
      <c r="G129" s="51"/>
    </row>
    <row r="130" spans="1:7" ht="20.25" customHeight="1" x14ac:dyDescent="0.45">
      <c r="A130" s="209"/>
      <c r="B130" s="209"/>
      <c r="C130" s="209"/>
      <c r="D130" s="201"/>
      <c r="E130" s="51"/>
      <c r="G130" s="51"/>
    </row>
    <row r="131" spans="1:7" ht="20.25" customHeight="1" x14ac:dyDescent="0.45">
      <c r="A131" s="209"/>
      <c r="B131" s="209"/>
      <c r="C131" s="209"/>
      <c r="D131" s="201"/>
      <c r="E131" s="51"/>
      <c r="G131" s="51"/>
    </row>
    <row r="132" spans="1:7" ht="20.25" customHeight="1" x14ac:dyDescent="0.45">
      <c r="A132" s="209"/>
      <c r="B132" s="209"/>
      <c r="C132" s="209"/>
      <c r="D132" s="201"/>
      <c r="E132" s="51"/>
      <c r="G132" s="51"/>
    </row>
    <row r="133" spans="1:7" ht="20.25" customHeight="1" x14ac:dyDescent="0.45">
      <c r="A133" s="209"/>
      <c r="B133" s="209"/>
      <c r="C133" s="209"/>
      <c r="D133" s="201"/>
      <c r="E133" s="51"/>
      <c r="G133" s="51"/>
    </row>
    <row r="134" spans="1:7" ht="20.25" customHeight="1" x14ac:dyDescent="0.45">
      <c r="A134" s="209"/>
      <c r="B134" s="209"/>
      <c r="C134" s="209"/>
      <c r="D134" s="201"/>
      <c r="E134" s="51"/>
      <c r="G134" s="51"/>
    </row>
    <row r="135" spans="1:7" ht="20.25" customHeight="1" x14ac:dyDescent="0.45">
      <c r="A135" s="209"/>
      <c r="B135" s="209"/>
      <c r="C135" s="209"/>
      <c r="D135" s="201"/>
      <c r="E135" s="51"/>
      <c r="G135" s="51"/>
    </row>
    <row r="136" spans="1:7" ht="20.25" customHeight="1" x14ac:dyDescent="0.45">
      <c r="A136" s="209"/>
      <c r="B136" s="209"/>
      <c r="C136" s="209"/>
      <c r="D136" s="201"/>
      <c r="E136" s="51"/>
      <c r="G136" s="51"/>
    </row>
    <row r="137" spans="1:7" ht="20.25" customHeight="1" x14ac:dyDescent="0.45">
      <c r="A137" s="209"/>
      <c r="B137" s="209"/>
      <c r="C137" s="209"/>
      <c r="D137" s="201"/>
      <c r="E137" s="51"/>
      <c r="G137" s="51"/>
    </row>
    <row r="138" spans="1:7" ht="20.25" customHeight="1" x14ac:dyDescent="0.45">
      <c r="A138" s="209"/>
      <c r="B138" s="209"/>
      <c r="C138" s="209"/>
      <c r="D138" s="201"/>
      <c r="E138" s="51"/>
      <c r="G138" s="51"/>
    </row>
    <row r="139" spans="1:7" ht="20.25" customHeight="1" x14ac:dyDescent="0.45">
      <c r="A139" s="209"/>
      <c r="B139" s="209"/>
      <c r="C139" s="209"/>
      <c r="D139" s="201"/>
      <c r="E139" s="51"/>
      <c r="G139" s="51"/>
    </row>
    <row r="140" spans="1:7" ht="20.25" customHeight="1" x14ac:dyDescent="0.45">
      <c r="A140" s="209"/>
      <c r="B140" s="209"/>
      <c r="C140" s="209"/>
      <c r="D140" s="201"/>
      <c r="E140" s="51"/>
      <c r="G140" s="51"/>
    </row>
    <row r="141" spans="1:7" ht="20.25" customHeight="1" x14ac:dyDescent="0.45">
      <c r="A141" s="209"/>
      <c r="B141" s="209"/>
      <c r="C141" s="209"/>
      <c r="D141" s="201"/>
      <c r="E141" s="51"/>
      <c r="G141" s="51"/>
    </row>
    <row r="142" spans="1:7" ht="20.25" customHeight="1" x14ac:dyDescent="0.45">
      <c r="A142" s="209"/>
      <c r="B142" s="209"/>
      <c r="C142" s="209"/>
      <c r="D142" s="201"/>
      <c r="E142" s="51"/>
      <c r="G142" s="51"/>
    </row>
    <row r="143" spans="1:7" ht="20.25" customHeight="1" x14ac:dyDescent="0.45">
      <c r="A143" s="209"/>
      <c r="B143" s="209"/>
      <c r="C143" s="209"/>
      <c r="D143" s="201"/>
      <c r="E143" s="51"/>
      <c r="G143" s="51"/>
    </row>
    <row r="144" spans="1:7" ht="20.25" customHeight="1" x14ac:dyDescent="0.45">
      <c r="A144" s="209"/>
      <c r="B144" s="209"/>
      <c r="C144" s="209"/>
      <c r="D144" s="201"/>
      <c r="E144" s="51"/>
      <c r="G144" s="51"/>
    </row>
    <row r="145" spans="1:7" ht="20.25" customHeight="1" x14ac:dyDescent="0.45">
      <c r="A145" s="209"/>
      <c r="B145" s="209"/>
      <c r="C145" s="209"/>
      <c r="D145" s="201"/>
      <c r="E145" s="51"/>
      <c r="G145" s="51"/>
    </row>
    <row r="146" spans="1:7" ht="20.25" customHeight="1" x14ac:dyDescent="0.45">
      <c r="A146" s="209"/>
      <c r="B146" s="209"/>
      <c r="C146" s="209"/>
      <c r="D146" s="201"/>
      <c r="E146" s="51"/>
      <c r="G146" s="51"/>
    </row>
    <row r="147" spans="1:7" ht="20.25" customHeight="1" x14ac:dyDescent="0.45">
      <c r="A147" s="209"/>
      <c r="B147" s="209"/>
      <c r="C147" s="209"/>
      <c r="D147" s="201"/>
      <c r="E147" s="51"/>
      <c r="G147" s="51"/>
    </row>
    <row r="148" spans="1:7" ht="20.25" customHeight="1" x14ac:dyDescent="0.45">
      <c r="A148" s="209"/>
      <c r="B148" s="209"/>
      <c r="C148" s="209"/>
      <c r="D148" s="201"/>
      <c r="E148" s="51"/>
      <c r="G148" s="51"/>
    </row>
    <row r="149" spans="1:7" ht="20.25" customHeight="1" x14ac:dyDescent="0.45">
      <c r="A149" s="209"/>
      <c r="B149" s="209"/>
      <c r="C149" s="209"/>
      <c r="D149" s="201"/>
      <c r="E149" s="51"/>
      <c r="G149" s="51"/>
    </row>
    <row r="150" spans="1:7" ht="20.25" customHeight="1" x14ac:dyDescent="0.45">
      <c r="A150" s="209"/>
      <c r="B150" s="209"/>
      <c r="C150" s="209"/>
      <c r="D150" s="201"/>
      <c r="E150" s="51"/>
      <c r="G150" s="51"/>
    </row>
    <row r="151" spans="1:7" ht="20.25" customHeight="1" x14ac:dyDescent="0.45">
      <c r="A151" s="209"/>
      <c r="B151" s="209"/>
      <c r="C151" s="209"/>
      <c r="D151" s="201"/>
      <c r="E151" s="51"/>
      <c r="G151" s="51"/>
    </row>
    <row r="152" spans="1:7" ht="20.25" customHeight="1" x14ac:dyDescent="0.45">
      <c r="A152" s="209"/>
      <c r="B152" s="209"/>
      <c r="C152" s="209"/>
      <c r="D152" s="201"/>
      <c r="E152" s="51"/>
      <c r="G152" s="51"/>
    </row>
    <row r="153" spans="1:7" ht="20.25" customHeight="1" x14ac:dyDescent="0.45">
      <c r="A153" s="209"/>
      <c r="B153" s="209"/>
      <c r="C153" s="209"/>
      <c r="D153" s="201"/>
      <c r="E153" s="51"/>
      <c r="G153" s="51"/>
    </row>
    <row r="154" spans="1:7" ht="20.25" customHeight="1" x14ac:dyDescent="0.45">
      <c r="A154" s="209"/>
      <c r="B154" s="209"/>
      <c r="C154" s="209"/>
      <c r="D154" s="201"/>
      <c r="E154" s="51"/>
      <c r="G154" s="51"/>
    </row>
    <row r="155" spans="1:7" ht="20.25" customHeight="1" x14ac:dyDescent="0.45">
      <c r="A155" s="209"/>
      <c r="B155" s="209"/>
      <c r="C155" s="209"/>
      <c r="D155" s="201"/>
      <c r="E155" s="51"/>
      <c r="G155" s="51"/>
    </row>
    <row r="156" spans="1:7" ht="20.25" customHeight="1" x14ac:dyDescent="0.45">
      <c r="A156" s="209"/>
      <c r="B156" s="209"/>
      <c r="C156" s="209"/>
      <c r="D156" s="201"/>
      <c r="E156" s="51"/>
      <c r="G156" s="51"/>
    </row>
    <row r="157" spans="1:7" ht="20.25" customHeight="1" x14ac:dyDescent="0.45">
      <c r="A157" s="209"/>
      <c r="B157" s="209"/>
      <c r="C157" s="209"/>
      <c r="D157" s="201"/>
      <c r="E157" s="51"/>
      <c r="G157" s="51"/>
    </row>
    <row r="158" spans="1:7" ht="20.25" customHeight="1" x14ac:dyDescent="0.45">
      <c r="A158" s="209"/>
      <c r="B158" s="209"/>
      <c r="C158" s="209"/>
      <c r="D158" s="201"/>
      <c r="E158" s="51"/>
      <c r="G158" s="51"/>
    </row>
    <row r="159" spans="1:7" ht="20.25" customHeight="1" x14ac:dyDescent="0.45">
      <c r="A159" s="209"/>
      <c r="B159" s="209"/>
      <c r="C159" s="209"/>
      <c r="D159" s="201"/>
      <c r="E159" s="51"/>
      <c r="G159" s="51"/>
    </row>
    <row r="160" spans="1:7" ht="20.25" customHeight="1" x14ac:dyDescent="0.45">
      <c r="A160" s="209"/>
      <c r="B160" s="209"/>
      <c r="C160" s="209"/>
      <c r="D160" s="201"/>
      <c r="E160" s="51"/>
      <c r="G160" s="51"/>
    </row>
    <row r="161" spans="1:7" ht="20.25" customHeight="1" x14ac:dyDescent="0.45">
      <c r="A161" s="209"/>
      <c r="B161" s="209"/>
      <c r="C161" s="209"/>
      <c r="D161" s="201"/>
      <c r="E161" s="51"/>
      <c r="G161" s="51"/>
    </row>
    <row r="162" spans="1:7" ht="20.25" customHeight="1" x14ac:dyDescent="0.45">
      <c r="A162" s="209"/>
      <c r="B162" s="209"/>
      <c r="C162" s="209"/>
      <c r="D162" s="201"/>
      <c r="E162" s="51"/>
      <c r="G162" s="51"/>
    </row>
    <row r="163" spans="1:7" ht="20.25" customHeight="1" x14ac:dyDescent="0.45">
      <c r="A163" s="209"/>
      <c r="B163" s="209"/>
      <c r="C163" s="209"/>
      <c r="D163" s="201"/>
      <c r="E163" s="51"/>
      <c r="G163" s="51"/>
    </row>
    <row r="164" spans="1:7" ht="20.25" customHeight="1" x14ac:dyDescent="0.45">
      <c r="A164" s="209"/>
      <c r="B164" s="209"/>
      <c r="C164" s="209"/>
      <c r="D164" s="201"/>
      <c r="E164" s="51"/>
      <c r="G164" s="51"/>
    </row>
    <row r="165" spans="1:7" ht="20.25" customHeight="1" x14ac:dyDescent="0.45">
      <c r="A165" s="209"/>
      <c r="B165" s="209"/>
      <c r="C165" s="209"/>
      <c r="D165" s="201"/>
      <c r="E165" s="51"/>
      <c r="G165" s="51"/>
    </row>
    <row r="166" spans="1:7" ht="20.25" customHeight="1" x14ac:dyDescent="0.45">
      <c r="A166" s="209"/>
      <c r="B166" s="209"/>
      <c r="C166" s="209"/>
      <c r="D166" s="201"/>
      <c r="E166" s="51"/>
      <c r="G166" s="51"/>
    </row>
    <row r="167" spans="1:7" ht="20.25" customHeight="1" x14ac:dyDescent="0.45">
      <c r="A167" s="209"/>
      <c r="B167" s="209"/>
      <c r="C167" s="209"/>
      <c r="D167" s="201"/>
      <c r="E167" s="51"/>
      <c r="G167" s="51"/>
    </row>
    <row r="168" spans="1:7" ht="20.25" customHeight="1" x14ac:dyDescent="0.45">
      <c r="A168" s="209"/>
      <c r="B168" s="209"/>
      <c r="C168" s="209"/>
      <c r="D168" s="201"/>
      <c r="E168" s="51"/>
      <c r="G168" s="51"/>
    </row>
    <row r="169" spans="1:7" ht="20.25" customHeight="1" x14ac:dyDescent="0.45">
      <c r="A169" s="209"/>
      <c r="B169" s="209"/>
      <c r="C169" s="209"/>
      <c r="D169" s="201"/>
      <c r="E169" s="51"/>
      <c r="G169" s="51"/>
    </row>
    <row r="170" spans="1:7" ht="20.25" customHeight="1" x14ac:dyDescent="0.45">
      <c r="A170" s="209"/>
      <c r="B170" s="209"/>
      <c r="C170" s="209"/>
      <c r="D170" s="201"/>
      <c r="E170" s="51"/>
      <c r="G170" s="51"/>
    </row>
    <row r="171" spans="1:7" ht="20.25" customHeight="1" x14ac:dyDescent="0.45">
      <c r="A171" s="209"/>
      <c r="B171" s="209"/>
      <c r="C171" s="209"/>
      <c r="D171" s="201"/>
      <c r="E171" s="51"/>
      <c r="G171" s="51"/>
    </row>
    <row r="172" spans="1:7" ht="20.25" customHeight="1" x14ac:dyDescent="0.45">
      <c r="A172" s="209"/>
      <c r="B172" s="209"/>
      <c r="C172" s="209"/>
      <c r="D172" s="201"/>
      <c r="E172" s="51"/>
      <c r="G172" s="51"/>
    </row>
    <row r="173" spans="1:7" ht="20.25" customHeight="1" x14ac:dyDescent="0.45">
      <c r="A173" s="209"/>
      <c r="B173" s="209"/>
      <c r="C173" s="209"/>
      <c r="D173" s="201"/>
      <c r="E173" s="51"/>
      <c r="G173" s="51"/>
    </row>
    <row r="174" spans="1:7" ht="20.25" customHeight="1" x14ac:dyDescent="0.45">
      <c r="A174" s="209"/>
      <c r="B174" s="209"/>
      <c r="C174" s="209"/>
      <c r="D174" s="201"/>
      <c r="E174" s="51"/>
      <c r="G174" s="51"/>
    </row>
    <row r="175" spans="1:7" ht="20.25" customHeight="1" x14ac:dyDescent="0.45">
      <c r="A175" s="209"/>
      <c r="B175" s="209"/>
      <c r="C175" s="209"/>
      <c r="D175" s="201"/>
      <c r="E175" s="51"/>
      <c r="G175" s="51"/>
    </row>
    <row r="176" spans="1:7" ht="20.25" customHeight="1" x14ac:dyDescent="0.45">
      <c r="A176" s="209"/>
      <c r="B176" s="209"/>
      <c r="C176" s="209"/>
      <c r="D176" s="201"/>
      <c r="E176" s="51"/>
      <c r="G176" s="51"/>
    </row>
    <row r="177" spans="1:7" ht="20.25" customHeight="1" x14ac:dyDescent="0.45">
      <c r="A177" s="209"/>
      <c r="B177" s="209"/>
      <c r="C177" s="209"/>
      <c r="D177" s="201"/>
      <c r="E177" s="51"/>
      <c r="G177" s="51"/>
    </row>
    <row r="178" spans="1:7" ht="20.25" customHeight="1" x14ac:dyDescent="0.45">
      <c r="A178" s="209"/>
      <c r="B178" s="209"/>
      <c r="C178" s="209"/>
      <c r="D178" s="201"/>
      <c r="E178" s="51"/>
      <c r="G178" s="51"/>
    </row>
    <row r="179" spans="1:7" ht="20.25" customHeight="1" x14ac:dyDescent="0.45">
      <c r="A179" s="209"/>
      <c r="B179" s="209"/>
      <c r="C179" s="209"/>
      <c r="D179" s="201"/>
      <c r="E179" s="51"/>
      <c r="G179" s="51"/>
    </row>
    <row r="180" spans="1:7" ht="20.25" customHeight="1" x14ac:dyDescent="0.45">
      <c r="A180" s="209"/>
      <c r="B180" s="209"/>
      <c r="C180" s="209"/>
      <c r="D180" s="201"/>
      <c r="E180" s="51"/>
      <c r="G180" s="51"/>
    </row>
    <row r="181" spans="1:7" ht="20.25" customHeight="1" x14ac:dyDescent="0.45">
      <c r="A181" s="209"/>
      <c r="B181" s="209"/>
      <c r="C181" s="209"/>
      <c r="D181" s="201"/>
      <c r="E181" s="51"/>
      <c r="G181" s="51"/>
    </row>
    <row r="182" spans="1:7" ht="20.25" customHeight="1" x14ac:dyDescent="0.45">
      <c r="A182" s="209"/>
      <c r="B182" s="209"/>
      <c r="C182" s="209"/>
      <c r="D182" s="201"/>
      <c r="E182" s="51"/>
      <c r="G182" s="51"/>
    </row>
    <row r="183" spans="1:7" ht="20.25" customHeight="1" x14ac:dyDescent="0.45">
      <c r="A183" s="209"/>
      <c r="B183" s="209"/>
      <c r="C183" s="209"/>
      <c r="D183" s="201"/>
      <c r="E183" s="51"/>
      <c r="G183" s="51"/>
    </row>
    <row r="184" spans="1:7" ht="20.25" customHeight="1" x14ac:dyDescent="0.45">
      <c r="A184" s="209"/>
      <c r="B184" s="209"/>
      <c r="C184" s="209"/>
      <c r="D184" s="201"/>
      <c r="E184" s="51"/>
      <c r="G184" s="51"/>
    </row>
    <row r="185" spans="1:7" ht="20.25" customHeight="1" x14ac:dyDescent="0.45">
      <c r="A185" s="209"/>
      <c r="B185" s="209"/>
      <c r="C185" s="209"/>
      <c r="D185" s="201"/>
      <c r="E185" s="51"/>
      <c r="G185" s="51"/>
    </row>
    <row r="186" spans="1:7" ht="20.25" customHeight="1" x14ac:dyDescent="0.45">
      <c r="A186" s="209"/>
      <c r="B186" s="209"/>
      <c r="C186" s="209"/>
      <c r="D186" s="201"/>
      <c r="E186" s="51"/>
      <c r="G186" s="51"/>
    </row>
    <row r="187" spans="1:7" ht="20.25" customHeight="1" x14ac:dyDescent="0.45">
      <c r="A187" s="209"/>
      <c r="B187" s="209"/>
      <c r="C187" s="209"/>
      <c r="D187" s="201"/>
      <c r="E187" s="51"/>
      <c r="G187" s="51"/>
    </row>
    <row r="188" spans="1:7" ht="20.25" customHeight="1" x14ac:dyDescent="0.45">
      <c r="A188" s="209"/>
      <c r="B188" s="209"/>
      <c r="C188" s="209"/>
      <c r="D188" s="201"/>
      <c r="E188" s="51"/>
      <c r="G188" s="51"/>
    </row>
    <row r="189" spans="1:7" ht="20.25" customHeight="1" x14ac:dyDescent="0.45">
      <c r="A189" s="209"/>
      <c r="B189" s="209"/>
      <c r="C189" s="209"/>
      <c r="D189" s="201"/>
      <c r="E189" s="51"/>
      <c r="G189" s="51"/>
    </row>
    <row r="190" spans="1:7" ht="20.25" customHeight="1" x14ac:dyDescent="0.45">
      <c r="A190" s="209"/>
      <c r="B190" s="209"/>
      <c r="C190" s="209"/>
      <c r="D190" s="201"/>
      <c r="E190" s="51"/>
      <c r="G190" s="51"/>
    </row>
    <row r="191" spans="1:7" ht="20.25" customHeight="1" x14ac:dyDescent="0.45">
      <c r="A191" s="209"/>
      <c r="B191" s="209"/>
      <c r="C191" s="209"/>
      <c r="D191" s="201"/>
      <c r="E191" s="51"/>
      <c r="G191" s="51"/>
    </row>
    <row r="192" spans="1:7" ht="20.25" customHeight="1" x14ac:dyDescent="0.45">
      <c r="A192" s="209"/>
      <c r="B192" s="209"/>
      <c r="C192" s="209"/>
      <c r="D192" s="201"/>
      <c r="E192" s="51"/>
      <c r="G192" s="51"/>
    </row>
    <row r="193" spans="1:7" ht="20.25" customHeight="1" x14ac:dyDescent="0.45">
      <c r="A193" s="209"/>
      <c r="B193" s="209"/>
      <c r="C193" s="209"/>
      <c r="D193" s="201"/>
      <c r="E193" s="51"/>
      <c r="G193" s="51"/>
    </row>
    <row r="194" spans="1:7" ht="20.25" customHeight="1" x14ac:dyDescent="0.45">
      <c r="A194" s="209"/>
      <c r="B194" s="209"/>
      <c r="C194" s="209"/>
      <c r="D194" s="201"/>
      <c r="E194" s="51"/>
      <c r="G194" s="51"/>
    </row>
    <row r="195" spans="1:7" ht="20.25" customHeight="1" x14ac:dyDescent="0.45">
      <c r="A195" s="209"/>
      <c r="B195" s="209"/>
      <c r="C195" s="209"/>
      <c r="D195" s="201"/>
      <c r="E195" s="51"/>
      <c r="G195" s="51"/>
    </row>
    <row r="196" spans="1:7" ht="20.25" customHeight="1" x14ac:dyDescent="0.45">
      <c r="A196" s="209"/>
      <c r="B196" s="209"/>
      <c r="C196" s="209"/>
      <c r="D196" s="201"/>
      <c r="E196" s="51"/>
      <c r="G196" s="51"/>
    </row>
    <row r="197" spans="1:7" ht="20.25" customHeight="1" x14ac:dyDescent="0.45">
      <c r="A197" s="209"/>
      <c r="B197" s="209"/>
      <c r="C197" s="209"/>
      <c r="D197" s="201"/>
      <c r="E197" s="51"/>
      <c r="G197" s="51"/>
    </row>
    <row r="198" spans="1:7" ht="20.25" customHeight="1" x14ac:dyDescent="0.45">
      <c r="A198" s="209"/>
      <c r="B198" s="209"/>
      <c r="C198" s="209"/>
      <c r="D198" s="201"/>
      <c r="E198" s="51"/>
      <c r="G198" s="51"/>
    </row>
    <row r="199" spans="1:7" ht="20.25" customHeight="1" x14ac:dyDescent="0.45">
      <c r="A199" s="209"/>
      <c r="B199" s="209"/>
      <c r="C199" s="209"/>
      <c r="D199" s="201"/>
      <c r="E199" s="51"/>
      <c r="G199" s="51"/>
    </row>
    <row r="200" spans="1:7" ht="20.25" customHeight="1" x14ac:dyDescent="0.45">
      <c r="A200" s="209"/>
      <c r="B200" s="209"/>
      <c r="C200" s="209"/>
      <c r="D200" s="201"/>
      <c r="E200" s="51"/>
      <c r="G200" s="51"/>
    </row>
    <row r="201" spans="1:7" ht="20.25" customHeight="1" x14ac:dyDescent="0.45">
      <c r="A201" s="209"/>
      <c r="B201" s="209"/>
      <c r="C201" s="209"/>
      <c r="D201" s="201"/>
      <c r="E201" s="51"/>
      <c r="G201" s="51"/>
    </row>
    <row r="202" spans="1:7" ht="20.25" customHeight="1" x14ac:dyDescent="0.45">
      <c r="A202" s="209"/>
      <c r="B202" s="209"/>
      <c r="C202" s="209"/>
      <c r="D202" s="201"/>
      <c r="E202" s="51"/>
      <c r="G202" s="51"/>
    </row>
    <row r="203" spans="1:7" ht="20.25" customHeight="1" x14ac:dyDescent="0.45">
      <c r="A203" s="209"/>
      <c r="B203" s="209"/>
      <c r="C203" s="209"/>
      <c r="D203" s="201"/>
      <c r="E203" s="51"/>
      <c r="G203" s="51"/>
    </row>
    <row r="204" spans="1:7" ht="20.25" customHeight="1" x14ac:dyDescent="0.45">
      <c r="A204" s="209"/>
      <c r="B204" s="209"/>
      <c r="C204" s="209"/>
      <c r="D204" s="201"/>
      <c r="E204" s="51"/>
      <c r="G204" s="51"/>
    </row>
    <row r="205" spans="1:7" ht="20.25" customHeight="1" x14ac:dyDescent="0.45">
      <c r="A205" s="209"/>
      <c r="B205" s="209"/>
      <c r="C205" s="209"/>
      <c r="D205" s="201"/>
      <c r="E205" s="51"/>
      <c r="G205" s="51"/>
    </row>
    <row r="206" spans="1:7" ht="20.25" customHeight="1" x14ac:dyDescent="0.45">
      <c r="A206" s="209"/>
      <c r="B206" s="209"/>
      <c r="C206" s="209"/>
      <c r="D206" s="201"/>
      <c r="E206" s="51"/>
      <c r="G206" s="51"/>
    </row>
    <row r="207" spans="1:7" ht="20.25" customHeight="1" x14ac:dyDescent="0.45">
      <c r="A207" s="209"/>
      <c r="B207" s="209"/>
      <c r="C207" s="209"/>
      <c r="D207" s="201"/>
      <c r="E207" s="51"/>
      <c r="G207" s="51"/>
    </row>
    <row r="208" spans="1:7" ht="20.25" customHeight="1" x14ac:dyDescent="0.45">
      <c r="A208" s="209"/>
      <c r="B208" s="209"/>
      <c r="C208" s="209"/>
      <c r="D208" s="201"/>
      <c r="E208" s="51"/>
      <c r="G208" s="51"/>
    </row>
    <row r="209" spans="1:7" ht="20.25" customHeight="1" x14ac:dyDescent="0.45">
      <c r="A209" s="209"/>
      <c r="B209" s="209"/>
      <c r="C209" s="209"/>
      <c r="D209" s="201"/>
      <c r="E209" s="51"/>
      <c r="G209" s="51"/>
    </row>
    <row r="210" spans="1:7" ht="20.25" customHeight="1" x14ac:dyDescent="0.45">
      <c r="A210" s="209"/>
      <c r="B210" s="209"/>
      <c r="C210" s="209"/>
      <c r="D210" s="201"/>
      <c r="E210" s="51"/>
      <c r="G210" s="51"/>
    </row>
    <row r="211" spans="1:7" ht="20.25" customHeight="1" x14ac:dyDescent="0.45">
      <c r="A211" s="209"/>
      <c r="B211" s="209"/>
      <c r="C211" s="209"/>
      <c r="D211" s="201"/>
      <c r="E211" s="51"/>
      <c r="G211" s="51"/>
    </row>
    <row r="212" spans="1:7" ht="20.25" customHeight="1" x14ac:dyDescent="0.45">
      <c r="A212" s="209"/>
      <c r="B212" s="209"/>
      <c r="C212" s="209"/>
      <c r="D212" s="201"/>
      <c r="E212" s="51"/>
      <c r="G212" s="51"/>
    </row>
    <row r="213" spans="1:7" ht="20.25" customHeight="1" x14ac:dyDescent="0.45">
      <c r="A213" s="209"/>
      <c r="B213" s="209"/>
      <c r="C213" s="209"/>
      <c r="D213" s="201"/>
      <c r="E213" s="51"/>
      <c r="G213" s="51"/>
    </row>
    <row r="214" spans="1:7" ht="20.25" customHeight="1" x14ac:dyDescent="0.45">
      <c r="A214" s="209"/>
      <c r="B214" s="209"/>
      <c r="C214" s="209"/>
      <c r="D214" s="201"/>
      <c r="E214" s="51"/>
      <c r="G214" s="51"/>
    </row>
    <row r="215" spans="1:7" ht="20.25" customHeight="1" x14ac:dyDescent="0.45">
      <c r="A215" s="209"/>
      <c r="B215" s="209"/>
      <c r="C215" s="209"/>
      <c r="D215" s="201"/>
      <c r="E215" s="51"/>
      <c r="G215" s="51"/>
    </row>
    <row r="216" spans="1:7" ht="20.25" customHeight="1" x14ac:dyDescent="0.45">
      <c r="A216" s="209"/>
      <c r="B216" s="209"/>
      <c r="C216" s="209"/>
      <c r="D216" s="201"/>
      <c r="E216" s="51"/>
      <c r="G216" s="51"/>
    </row>
    <row r="217" spans="1:7" ht="20.25" customHeight="1" x14ac:dyDescent="0.45">
      <c r="A217" s="209"/>
      <c r="B217" s="209"/>
      <c r="C217" s="209"/>
      <c r="D217" s="201"/>
      <c r="E217" s="51"/>
      <c r="G217" s="51"/>
    </row>
    <row r="218" spans="1:7" ht="20.25" customHeight="1" x14ac:dyDescent="0.45">
      <c r="A218" s="209"/>
      <c r="B218" s="209"/>
      <c r="C218" s="209"/>
      <c r="D218" s="201"/>
      <c r="E218" s="51"/>
      <c r="G218" s="51"/>
    </row>
    <row r="219" spans="1:7" ht="20.25" customHeight="1" x14ac:dyDescent="0.45">
      <c r="A219" s="209"/>
      <c r="B219" s="209"/>
      <c r="C219" s="209"/>
      <c r="D219" s="201"/>
      <c r="E219" s="51"/>
      <c r="G219" s="51"/>
    </row>
    <row r="220" spans="1:7" ht="20.25" customHeight="1" x14ac:dyDescent="0.45">
      <c r="A220" s="209"/>
      <c r="B220" s="209"/>
      <c r="C220" s="209"/>
      <c r="D220" s="201"/>
      <c r="E220" s="51"/>
      <c r="G220" s="51"/>
    </row>
    <row r="221" spans="1:7" ht="20.25" customHeight="1" x14ac:dyDescent="0.45">
      <c r="A221" s="209"/>
      <c r="B221" s="209"/>
      <c r="C221" s="209"/>
      <c r="D221" s="201"/>
      <c r="E221" s="51"/>
      <c r="G221" s="51"/>
    </row>
    <row r="222" spans="1:7" ht="20.25" customHeight="1" x14ac:dyDescent="0.45">
      <c r="A222" s="209"/>
      <c r="B222" s="209"/>
      <c r="C222" s="209"/>
      <c r="D222" s="201"/>
      <c r="E222" s="51"/>
      <c r="G222" s="51"/>
    </row>
    <row r="223" spans="1:7" ht="20.25" customHeight="1" x14ac:dyDescent="0.45">
      <c r="A223" s="209"/>
      <c r="B223" s="209"/>
      <c r="C223" s="209"/>
      <c r="D223" s="201"/>
      <c r="E223" s="51"/>
      <c r="G223" s="51"/>
    </row>
    <row r="224" spans="1:7" ht="20.25" customHeight="1" x14ac:dyDescent="0.45">
      <c r="A224" s="209"/>
      <c r="B224" s="209"/>
      <c r="C224" s="209"/>
      <c r="D224" s="201"/>
      <c r="E224" s="51"/>
      <c r="G224" s="51"/>
    </row>
    <row r="225" spans="1:7" ht="20.25" customHeight="1" x14ac:dyDescent="0.45">
      <c r="A225" s="209"/>
      <c r="B225" s="209"/>
      <c r="C225" s="209"/>
      <c r="D225" s="201"/>
      <c r="E225" s="51"/>
      <c r="G225" s="51"/>
    </row>
    <row r="226" spans="1:7" ht="20.25" customHeight="1" x14ac:dyDescent="0.45">
      <c r="A226" s="209"/>
      <c r="B226" s="209"/>
      <c r="C226" s="209"/>
      <c r="D226" s="201"/>
      <c r="E226" s="51"/>
      <c r="G226" s="51"/>
    </row>
    <row r="227" spans="1:7" ht="20.25" customHeight="1" x14ac:dyDescent="0.45">
      <c r="A227" s="209"/>
      <c r="B227" s="209"/>
      <c r="C227" s="209"/>
      <c r="D227" s="201"/>
      <c r="E227" s="51"/>
      <c r="G227" s="51"/>
    </row>
    <row r="228" spans="1:7" ht="20.25" customHeight="1" x14ac:dyDescent="0.45">
      <c r="A228" s="209"/>
      <c r="B228" s="209"/>
      <c r="C228" s="209"/>
      <c r="D228" s="201"/>
      <c r="E228" s="51"/>
      <c r="G228" s="51"/>
    </row>
    <row r="229" spans="1:7" ht="20.25" customHeight="1" x14ac:dyDescent="0.45">
      <c r="A229" s="209"/>
      <c r="B229" s="209"/>
      <c r="C229" s="209"/>
      <c r="D229" s="201"/>
      <c r="E229" s="51"/>
      <c r="G229" s="51"/>
    </row>
    <row r="230" spans="1:7" ht="20.25" customHeight="1" x14ac:dyDescent="0.45">
      <c r="A230" s="209"/>
      <c r="B230" s="209"/>
      <c r="C230" s="209"/>
      <c r="D230" s="201"/>
      <c r="E230" s="51"/>
      <c r="G230" s="51"/>
    </row>
    <row r="231" spans="1:7" ht="20.25" customHeight="1" x14ac:dyDescent="0.45">
      <c r="A231" s="209"/>
      <c r="B231" s="209"/>
      <c r="C231" s="209"/>
      <c r="D231" s="201"/>
      <c r="E231" s="51"/>
      <c r="G231" s="51"/>
    </row>
    <row r="232" spans="1:7" ht="20.25" customHeight="1" x14ac:dyDescent="0.45">
      <c r="A232" s="209"/>
      <c r="B232" s="209"/>
      <c r="C232" s="209"/>
      <c r="D232" s="201"/>
      <c r="E232" s="51"/>
      <c r="G232" s="51"/>
    </row>
    <row r="233" spans="1:7" ht="20.25" customHeight="1" x14ac:dyDescent="0.45">
      <c r="A233" s="209"/>
      <c r="B233" s="209"/>
      <c r="C233" s="209"/>
      <c r="D233" s="201"/>
      <c r="E233" s="51"/>
      <c r="G233" s="51"/>
    </row>
    <row r="234" spans="1:7" ht="20.25" customHeight="1" x14ac:dyDescent="0.45">
      <c r="A234" s="209"/>
      <c r="B234" s="209"/>
      <c r="C234" s="209"/>
      <c r="D234" s="201"/>
      <c r="E234" s="51"/>
      <c r="G234" s="51"/>
    </row>
    <row r="235" spans="1:7" ht="20.25" customHeight="1" x14ac:dyDescent="0.45">
      <c r="A235" s="209"/>
      <c r="B235" s="209"/>
      <c r="C235" s="209"/>
      <c r="D235" s="201"/>
      <c r="E235" s="51"/>
      <c r="G235" s="51"/>
    </row>
    <row r="236" spans="1:7" ht="20.25" customHeight="1" x14ac:dyDescent="0.45">
      <c r="A236" s="209"/>
      <c r="B236" s="209"/>
      <c r="C236" s="209"/>
      <c r="D236" s="201"/>
      <c r="E236" s="51"/>
      <c r="G236" s="51"/>
    </row>
    <row r="237" spans="1:7" ht="20.25" customHeight="1" x14ac:dyDescent="0.45">
      <c r="A237" s="209"/>
      <c r="B237" s="209"/>
      <c r="C237" s="209"/>
      <c r="D237" s="201"/>
      <c r="E237" s="51"/>
      <c r="G237" s="51"/>
    </row>
    <row r="238" spans="1:7" ht="20.25" customHeight="1" x14ac:dyDescent="0.45">
      <c r="A238" s="209"/>
      <c r="B238" s="209"/>
      <c r="C238" s="209"/>
      <c r="D238" s="201"/>
      <c r="E238" s="51"/>
      <c r="G238" s="51"/>
    </row>
    <row r="239" spans="1:7" ht="20.25" customHeight="1" x14ac:dyDescent="0.45">
      <c r="A239" s="209"/>
      <c r="B239" s="209"/>
      <c r="C239" s="209"/>
      <c r="D239" s="201"/>
      <c r="E239" s="51"/>
      <c r="G239" s="51"/>
    </row>
    <row r="240" spans="1:7" ht="20.25" customHeight="1" x14ac:dyDescent="0.45">
      <c r="A240" s="209"/>
      <c r="B240" s="209"/>
      <c r="C240" s="209"/>
      <c r="D240" s="201"/>
      <c r="E240" s="51"/>
      <c r="G240" s="51"/>
    </row>
    <row r="241" spans="1:7" ht="20.25" customHeight="1" x14ac:dyDescent="0.45">
      <c r="A241" s="209"/>
      <c r="B241" s="209"/>
      <c r="C241" s="209"/>
      <c r="D241" s="201"/>
      <c r="E241" s="51"/>
      <c r="G241" s="51"/>
    </row>
    <row r="242" spans="1:7" ht="20.25" customHeight="1" x14ac:dyDescent="0.45">
      <c r="A242" s="209"/>
      <c r="B242" s="209"/>
      <c r="C242" s="209"/>
      <c r="D242" s="201"/>
      <c r="E242" s="51"/>
      <c r="G242" s="51"/>
    </row>
    <row r="243" spans="1:7" ht="20.25" customHeight="1" x14ac:dyDescent="0.45">
      <c r="A243" s="209"/>
      <c r="B243" s="209"/>
      <c r="C243" s="209"/>
      <c r="D243" s="201"/>
      <c r="E243" s="51"/>
      <c r="G243" s="51"/>
    </row>
    <row r="244" spans="1:7" ht="20.25" customHeight="1" x14ac:dyDescent="0.45">
      <c r="A244" s="209"/>
      <c r="B244" s="209"/>
      <c r="C244" s="209"/>
      <c r="D244" s="201"/>
      <c r="E244" s="51"/>
      <c r="G244" s="51"/>
    </row>
    <row r="245" spans="1:7" ht="20.25" customHeight="1" x14ac:dyDescent="0.45">
      <c r="A245" s="209"/>
      <c r="B245" s="209"/>
      <c r="C245" s="209"/>
      <c r="D245" s="201"/>
      <c r="E245" s="51"/>
      <c r="G245" s="51"/>
    </row>
    <row r="246" spans="1:7" ht="20.25" customHeight="1" x14ac:dyDescent="0.45">
      <c r="A246" s="209"/>
      <c r="B246" s="209"/>
      <c r="C246" s="209"/>
      <c r="D246" s="201"/>
      <c r="E246" s="51"/>
      <c r="G246" s="51"/>
    </row>
    <row r="247" spans="1:7" ht="20.25" customHeight="1" x14ac:dyDescent="0.45">
      <c r="A247" s="209"/>
      <c r="B247" s="209"/>
      <c r="C247" s="209"/>
      <c r="D247" s="201"/>
      <c r="E247" s="51"/>
      <c r="G247" s="51"/>
    </row>
    <row r="248" spans="1:7" ht="20.25" customHeight="1" x14ac:dyDescent="0.45">
      <c r="A248" s="209"/>
      <c r="B248" s="209"/>
      <c r="C248" s="209"/>
      <c r="D248" s="201"/>
      <c r="E248" s="51"/>
      <c r="G248" s="51"/>
    </row>
    <row r="249" spans="1:7" ht="20.25" customHeight="1" x14ac:dyDescent="0.45">
      <c r="A249" s="209"/>
      <c r="B249" s="209"/>
      <c r="C249" s="209"/>
      <c r="D249" s="201"/>
      <c r="E249" s="51"/>
      <c r="G249" s="51"/>
    </row>
    <row r="250" spans="1:7" ht="20.25" customHeight="1" x14ac:dyDescent="0.45">
      <c r="A250" s="209"/>
      <c r="B250" s="209"/>
      <c r="C250" s="209"/>
      <c r="D250" s="201"/>
      <c r="E250" s="51"/>
      <c r="G250" s="51"/>
    </row>
    <row r="251" spans="1:7" ht="20.25" customHeight="1" x14ac:dyDescent="0.45">
      <c r="A251" s="209"/>
      <c r="B251" s="209"/>
      <c r="C251" s="209"/>
      <c r="D251" s="201"/>
      <c r="E251" s="51"/>
      <c r="G251" s="51"/>
    </row>
    <row r="252" spans="1:7" ht="20.25" customHeight="1" x14ac:dyDescent="0.45">
      <c r="A252" s="209"/>
      <c r="B252" s="209"/>
      <c r="C252" s="209"/>
      <c r="D252" s="201"/>
      <c r="E252" s="51"/>
      <c r="G252" s="51"/>
    </row>
    <row r="253" spans="1:7" ht="20.25" customHeight="1" x14ac:dyDescent="0.45">
      <c r="A253" s="209"/>
      <c r="B253" s="209"/>
      <c r="C253" s="209"/>
      <c r="D253" s="201"/>
      <c r="E253" s="51"/>
      <c r="G253" s="51"/>
    </row>
    <row r="254" spans="1:7" ht="20.25" customHeight="1" x14ac:dyDescent="0.45">
      <c r="A254" s="209"/>
      <c r="B254" s="209"/>
      <c r="C254" s="209"/>
      <c r="D254" s="201"/>
      <c r="E254" s="51"/>
      <c r="G254" s="51"/>
    </row>
    <row r="255" spans="1:7" ht="20.25" customHeight="1" x14ac:dyDescent="0.45">
      <c r="A255" s="209"/>
      <c r="B255" s="209"/>
      <c r="C255" s="209"/>
      <c r="D255" s="201"/>
      <c r="E255" s="51"/>
      <c r="G255" s="51"/>
    </row>
    <row r="256" spans="1:7" ht="20.25" customHeight="1" x14ac:dyDescent="0.45">
      <c r="A256" s="209"/>
      <c r="B256" s="209"/>
      <c r="C256" s="209"/>
      <c r="D256" s="201"/>
      <c r="E256" s="51"/>
      <c r="G256" s="51"/>
    </row>
    <row r="257" spans="1:7" ht="20.25" customHeight="1" x14ac:dyDescent="0.45">
      <c r="A257" s="209"/>
      <c r="B257" s="209"/>
      <c r="C257" s="209"/>
      <c r="D257" s="201"/>
      <c r="E257" s="51"/>
      <c r="G257" s="51"/>
    </row>
    <row r="258" spans="1:7" ht="20.25" customHeight="1" x14ac:dyDescent="0.45">
      <c r="A258" s="209"/>
      <c r="B258" s="209"/>
      <c r="C258" s="209"/>
      <c r="D258" s="201"/>
      <c r="E258" s="51"/>
      <c r="G258" s="51"/>
    </row>
    <row r="259" spans="1:7" ht="20.25" customHeight="1" x14ac:dyDescent="0.45">
      <c r="A259" s="209"/>
      <c r="B259" s="209"/>
      <c r="C259" s="209"/>
      <c r="D259" s="201"/>
      <c r="E259" s="51"/>
      <c r="G259" s="51"/>
    </row>
    <row r="260" spans="1:7" ht="20.25" customHeight="1" x14ac:dyDescent="0.45">
      <c r="A260" s="209"/>
      <c r="B260" s="209"/>
      <c r="C260" s="209"/>
      <c r="D260" s="201"/>
      <c r="E260" s="51"/>
      <c r="G260" s="51"/>
    </row>
    <row r="261" spans="1:7" ht="20.25" customHeight="1" x14ac:dyDescent="0.45">
      <c r="A261" s="209"/>
      <c r="B261" s="209"/>
      <c r="C261" s="209"/>
      <c r="D261" s="201"/>
      <c r="E261" s="51"/>
      <c r="G261" s="51"/>
    </row>
    <row r="262" spans="1:7" ht="20.25" customHeight="1" x14ac:dyDescent="0.45">
      <c r="A262" s="209"/>
      <c r="B262" s="209"/>
      <c r="C262" s="209"/>
      <c r="D262" s="201"/>
      <c r="E262" s="51"/>
      <c r="G262" s="51"/>
    </row>
    <row r="263" spans="1:7" ht="20.25" customHeight="1" x14ac:dyDescent="0.45">
      <c r="A263" s="209"/>
      <c r="B263" s="209"/>
      <c r="C263" s="209"/>
      <c r="D263" s="201"/>
      <c r="E263" s="51"/>
      <c r="G263" s="51"/>
    </row>
    <row r="264" spans="1:7" ht="20.25" customHeight="1" x14ac:dyDescent="0.45">
      <c r="A264" s="209"/>
      <c r="B264" s="209"/>
      <c r="C264" s="209"/>
      <c r="D264" s="201"/>
      <c r="E264" s="51"/>
      <c r="G264" s="51"/>
    </row>
    <row r="265" spans="1:7" ht="20.25" customHeight="1" x14ac:dyDescent="0.45">
      <c r="A265" s="209"/>
      <c r="B265" s="209"/>
      <c r="C265" s="209"/>
      <c r="D265" s="201"/>
      <c r="E265" s="51"/>
      <c r="G265" s="51"/>
    </row>
    <row r="266" spans="1:7" ht="20.25" customHeight="1" x14ac:dyDescent="0.45">
      <c r="A266" s="209"/>
      <c r="B266" s="209"/>
      <c r="C266" s="209"/>
      <c r="D266" s="201"/>
      <c r="E266" s="51"/>
      <c r="G266" s="51"/>
    </row>
    <row r="267" spans="1:7" ht="20.25" customHeight="1" x14ac:dyDescent="0.45">
      <c r="A267" s="209"/>
      <c r="B267" s="209"/>
      <c r="C267" s="209"/>
      <c r="D267" s="201"/>
      <c r="E267" s="51"/>
      <c r="G267" s="51"/>
    </row>
    <row r="268" spans="1:7" ht="20.25" customHeight="1" x14ac:dyDescent="0.45">
      <c r="A268" s="209"/>
      <c r="B268" s="209"/>
      <c r="C268" s="209"/>
      <c r="D268" s="201"/>
      <c r="E268" s="51"/>
      <c r="G268" s="51"/>
    </row>
    <row r="269" spans="1:7" ht="20.25" customHeight="1" x14ac:dyDescent="0.45">
      <c r="A269" s="209"/>
      <c r="B269" s="209"/>
      <c r="C269" s="209"/>
      <c r="D269" s="201"/>
      <c r="E269" s="51"/>
      <c r="G269" s="51"/>
    </row>
    <row r="270" spans="1:7" ht="20.25" customHeight="1" x14ac:dyDescent="0.45">
      <c r="A270" s="209"/>
      <c r="B270" s="209"/>
      <c r="C270" s="209"/>
      <c r="D270" s="201"/>
      <c r="E270" s="51"/>
      <c r="G270" s="51"/>
    </row>
    <row r="271" spans="1:7" ht="20.25" customHeight="1" x14ac:dyDescent="0.45">
      <c r="A271" s="209"/>
      <c r="B271" s="209"/>
      <c r="C271" s="209"/>
      <c r="D271" s="201"/>
      <c r="E271" s="51"/>
      <c r="G271" s="51"/>
    </row>
    <row r="272" spans="1:7" ht="20.25" customHeight="1" x14ac:dyDescent="0.45">
      <c r="A272" s="209"/>
      <c r="B272" s="209"/>
      <c r="C272" s="209"/>
      <c r="D272" s="201"/>
      <c r="E272" s="51"/>
      <c r="G272" s="51"/>
    </row>
    <row r="273" spans="1:7" ht="20.25" customHeight="1" x14ac:dyDescent="0.45">
      <c r="A273" s="209"/>
      <c r="B273" s="209"/>
      <c r="C273" s="209"/>
      <c r="D273" s="201"/>
      <c r="E273" s="51"/>
      <c r="G273" s="51"/>
    </row>
    <row r="274" spans="1:7" ht="20.25" customHeight="1" x14ac:dyDescent="0.45">
      <c r="A274" s="209"/>
      <c r="B274" s="209"/>
      <c r="C274" s="209"/>
      <c r="D274" s="201"/>
      <c r="E274" s="51"/>
      <c r="G274" s="51"/>
    </row>
    <row r="275" spans="1:7" ht="20.25" customHeight="1" x14ac:dyDescent="0.45">
      <c r="A275" s="209"/>
      <c r="B275" s="209"/>
      <c r="C275" s="209"/>
      <c r="D275" s="201"/>
      <c r="E275" s="51"/>
      <c r="G275" s="51"/>
    </row>
    <row r="276" spans="1:7" ht="20.25" customHeight="1" x14ac:dyDescent="0.45">
      <c r="A276" s="209"/>
      <c r="B276" s="209"/>
      <c r="C276" s="209"/>
      <c r="D276" s="201"/>
      <c r="E276" s="51"/>
      <c r="G276" s="51"/>
    </row>
    <row r="277" spans="1:7" ht="20.25" customHeight="1" x14ac:dyDescent="0.45">
      <c r="A277" s="209"/>
      <c r="B277" s="209"/>
      <c r="C277" s="209"/>
      <c r="D277" s="201"/>
      <c r="E277" s="51"/>
      <c r="G277" s="51"/>
    </row>
    <row r="278" spans="1:7" ht="20.25" customHeight="1" x14ac:dyDescent="0.45">
      <c r="A278" s="209"/>
      <c r="B278" s="209"/>
      <c r="C278" s="209"/>
      <c r="D278" s="201"/>
      <c r="E278" s="51"/>
      <c r="G278" s="51"/>
    </row>
    <row r="279" spans="1:7" ht="20.25" customHeight="1" x14ac:dyDescent="0.45">
      <c r="A279" s="209"/>
      <c r="B279" s="209"/>
      <c r="C279" s="209"/>
      <c r="D279" s="201"/>
      <c r="E279" s="51"/>
      <c r="G279" s="51"/>
    </row>
    <row r="280" spans="1:7" ht="20.25" customHeight="1" x14ac:dyDescent="0.45">
      <c r="A280" s="209"/>
      <c r="B280" s="209"/>
      <c r="C280" s="209"/>
      <c r="D280" s="201"/>
      <c r="E280" s="51"/>
      <c r="G280" s="51"/>
    </row>
    <row r="281" spans="1:7" ht="20.25" customHeight="1" x14ac:dyDescent="0.45">
      <c r="A281" s="209"/>
      <c r="B281" s="209"/>
      <c r="C281" s="209"/>
      <c r="D281" s="201"/>
      <c r="E281" s="51"/>
      <c r="G281" s="51"/>
    </row>
    <row r="282" spans="1:7" ht="20.25" customHeight="1" x14ac:dyDescent="0.45">
      <c r="A282" s="209"/>
      <c r="B282" s="209"/>
      <c r="C282" s="209"/>
      <c r="D282" s="201"/>
      <c r="E282" s="51"/>
      <c r="G282" s="51"/>
    </row>
    <row r="283" spans="1:7" ht="20.25" customHeight="1" x14ac:dyDescent="0.45">
      <c r="A283" s="209"/>
      <c r="B283" s="209"/>
      <c r="C283" s="209"/>
      <c r="D283" s="201"/>
      <c r="E283" s="51"/>
      <c r="G283" s="51"/>
    </row>
    <row r="284" spans="1:7" ht="20.25" customHeight="1" x14ac:dyDescent="0.45">
      <c r="A284" s="209"/>
      <c r="B284" s="209"/>
      <c r="C284" s="209"/>
      <c r="D284" s="201"/>
      <c r="E284" s="51"/>
      <c r="G284" s="51"/>
    </row>
    <row r="285" spans="1:7" ht="20.25" customHeight="1" x14ac:dyDescent="0.45">
      <c r="A285" s="209"/>
      <c r="B285" s="209"/>
      <c r="C285" s="209"/>
      <c r="D285" s="201"/>
      <c r="E285" s="51"/>
      <c r="G285" s="51"/>
    </row>
    <row r="286" spans="1:7" ht="20.25" customHeight="1" x14ac:dyDescent="0.45">
      <c r="A286" s="209"/>
      <c r="B286" s="209"/>
      <c r="C286" s="209"/>
      <c r="D286" s="201"/>
      <c r="E286" s="51"/>
      <c r="G286" s="51"/>
    </row>
    <row r="287" spans="1:7" ht="20.25" customHeight="1" x14ac:dyDescent="0.45">
      <c r="A287" s="209"/>
      <c r="B287" s="209"/>
      <c r="C287" s="209"/>
      <c r="D287" s="201"/>
      <c r="E287" s="51"/>
      <c r="G287" s="51"/>
    </row>
    <row r="288" spans="1:7" ht="20.25" customHeight="1" x14ac:dyDescent="0.45">
      <c r="A288" s="209"/>
      <c r="B288" s="209"/>
      <c r="C288" s="209"/>
      <c r="D288" s="201"/>
      <c r="E288" s="51"/>
      <c r="G288" s="51"/>
    </row>
    <row r="289" spans="1:7" ht="20.25" customHeight="1" x14ac:dyDescent="0.45">
      <c r="A289" s="209"/>
      <c r="B289" s="209"/>
      <c r="C289" s="209"/>
      <c r="D289" s="201"/>
      <c r="E289" s="51"/>
      <c r="G289" s="51"/>
    </row>
    <row r="290" spans="1:7" ht="20.25" customHeight="1" x14ac:dyDescent="0.45">
      <c r="A290" s="209"/>
      <c r="B290" s="209"/>
      <c r="C290" s="209"/>
      <c r="D290" s="201"/>
      <c r="E290" s="51"/>
      <c r="G290" s="51"/>
    </row>
    <row r="291" spans="1:7" ht="20.25" customHeight="1" x14ac:dyDescent="0.45">
      <c r="A291" s="209"/>
      <c r="B291" s="209"/>
      <c r="C291" s="209"/>
      <c r="D291" s="201"/>
      <c r="E291" s="51"/>
      <c r="G291" s="51"/>
    </row>
    <row r="292" spans="1:7" ht="20.25" customHeight="1" x14ac:dyDescent="0.45">
      <c r="A292" s="209"/>
      <c r="B292" s="209"/>
      <c r="C292" s="209"/>
      <c r="D292" s="201"/>
      <c r="E292" s="51"/>
      <c r="G292" s="51"/>
    </row>
    <row r="293" spans="1:7" ht="20.25" customHeight="1" x14ac:dyDescent="0.45">
      <c r="A293" s="209"/>
      <c r="B293" s="209"/>
      <c r="C293" s="209"/>
      <c r="D293" s="201"/>
      <c r="E293" s="51"/>
      <c r="G293" s="51"/>
    </row>
    <row r="294" spans="1:7" ht="20.25" customHeight="1" x14ac:dyDescent="0.45">
      <c r="A294" s="209"/>
      <c r="B294" s="209"/>
      <c r="C294" s="209"/>
      <c r="D294" s="201"/>
      <c r="E294" s="51"/>
      <c r="G294" s="51"/>
    </row>
    <row r="295" spans="1:7" ht="20.25" customHeight="1" x14ac:dyDescent="0.45">
      <c r="A295" s="209"/>
      <c r="B295" s="209"/>
      <c r="C295" s="209"/>
      <c r="D295" s="201"/>
      <c r="E295" s="51"/>
      <c r="G295" s="51"/>
    </row>
    <row r="296" spans="1:7" ht="20.25" customHeight="1" x14ac:dyDescent="0.45">
      <c r="A296" s="209"/>
      <c r="B296" s="209"/>
      <c r="C296" s="209"/>
      <c r="D296" s="201"/>
      <c r="E296" s="51"/>
      <c r="G296" s="51"/>
    </row>
    <row r="297" spans="1:7" ht="20.25" customHeight="1" x14ac:dyDescent="0.45">
      <c r="A297" s="209"/>
      <c r="B297" s="209"/>
      <c r="C297" s="209"/>
      <c r="D297" s="201"/>
      <c r="E297" s="51"/>
      <c r="G297" s="51"/>
    </row>
    <row r="298" spans="1:7" ht="20.25" customHeight="1" x14ac:dyDescent="0.45">
      <c r="A298" s="209"/>
      <c r="B298" s="209"/>
      <c r="C298" s="209"/>
      <c r="D298" s="201"/>
      <c r="E298" s="51"/>
      <c r="G298" s="51"/>
    </row>
    <row r="299" spans="1:7" ht="20.25" customHeight="1" x14ac:dyDescent="0.45">
      <c r="A299" s="209"/>
      <c r="B299" s="209"/>
      <c r="C299" s="209"/>
      <c r="D299" s="201"/>
      <c r="E299" s="51"/>
      <c r="G299" s="51"/>
    </row>
    <row r="300" spans="1:7" ht="20.25" customHeight="1" x14ac:dyDescent="0.45">
      <c r="A300" s="209"/>
      <c r="B300" s="209"/>
      <c r="C300" s="209"/>
      <c r="D300" s="201"/>
      <c r="E300" s="51"/>
      <c r="G300" s="51"/>
    </row>
    <row r="301" spans="1:7" ht="20.25" customHeight="1" x14ac:dyDescent="0.45">
      <c r="A301" s="209"/>
      <c r="B301" s="209"/>
      <c r="C301" s="209"/>
      <c r="D301" s="201"/>
      <c r="E301" s="51"/>
      <c r="G301" s="51"/>
    </row>
    <row r="302" spans="1:7" ht="20.25" customHeight="1" x14ac:dyDescent="0.45">
      <c r="A302" s="209"/>
      <c r="B302" s="209"/>
      <c r="C302" s="209"/>
      <c r="D302" s="201"/>
      <c r="E302" s="51"/>
      <c r="G302" s="51"/>
    </row>
    <row r="303" spans="1:7" ht="20.25" customHeight="1" x14ac:dyDescent="0.45">
      <c r="A303" s="209"/>
      <c r="B303" s="209"/>
      <c r="C303" s="209"/>
      <c r="D303" s="201"/>
      <c r="E303" s="51"/>
      <c r="G303" s="51"/>
    </row>
    <row r="304" spans="1:7" ht="20.25" customHeight="1" x14ac:dyDescent="0.45">
      <c r="A304" s="209"/>
      <c r="B304" s="209"/>
      <c r="C304" s="209"/>
      <c r="D304" s="201"/>
      <c r="E304" s="51"/>
      <c r="G304" s="51"/>
    </row>
    <row r="305" spans="1:7" ht="20.25" customHeight="1" x14ac:dyDescent="0.45">
      <c r="A305" s="209"/>
      <c r="B305" s="209"/>
      <c r="C305" s="209"/>
      <c r="D305" s="201"/>
      <c r="E305" s="51"/>
      <c r="G305" s="51"/>
    </row>
    <row r="306" spans="1:7" ht="20.25" customHeight="1" x14ac:dyDescent="0.45">
      <c r="A306" s="209"/>
      <c r="B306" s="209"/>
      <c r="C306" s="209"/>
      <c r="D306" s="201"/>
      <c r="E306" s="51"/>
      <c r="G306" s="51"/>
    </row>
    <row r="307" spans="1:7" ht="20.25" customHeight="1" x14ac:dyDescent="0.45">
      <c r="A307" s="209"/>
      <c r="B307" s="209"/>
      <c r="C307" s="209"/>
      <c r="D307" s="201"/>
      <c r="E307" s="51"/>
      <c r="G307" s="51"/>
    </row>
    <row r="308" spans="1:7" ht="20.25" customHeight="1" x14ac:dyDescent="0.45">
      <c r="A308" s="209"/>
      <c r="B308" s="209"/>
      <c r="C308" s="209"/>
      <c r="D308" s="201"/>
      <c r="E308" s="51"/>
      <c r="G308" s="51"/>
    </row>
    <row r="309" spans="1:7" ht="20.25" customHeight="1" x14ac:dyDescent="0.45">
      <c r="A309" s="209"/>
      <c r="B309" s="209"/>
      <c r="C309" s="209"/>
      <c r="D309" s="201"/>
      <c r="E309" s="51"/>
      <c r="G309" s="51"/>
    </row>
    <row r="310" spans="1:7" ht="20.25" customHeight="1" x14ac:dyDescent="0.45">
      <c r="A310" s="209"/>
      <c r="B310" s="209"/>
      <c r="C310" s="209"/>
      <c r="D310" s="201"/>
      <c r="E310" s="51"/>
      <c r="G310" s="51"/>
    </row>
    <row r="311" spans="1:7" ht="20.25" customHeight="1" x14ac:dyDescent="0.45">
      <c r="A311" s="209"/>
      <c r="B311" s="209"/>
      <c r="C311" s="209"/>
      <c r="D311" s="201"/>
      <c r="E311" s="51"/>
      <c r="G311" s="51"/>
    </row>
    <row r="312" spans="1:7" ht="20.25" customHeight="1" x14ac:dyDescent="0.45">
      <c r="A312" s="209"/>
      <c r="B312" s="209"/>
      <c r="C312" s="209"/>
      <c r="D312" s="201"/>
      <c r="E312" s="51"/>
      <c r="G312" s="51"/>
    </row>
    <row r="313" spans="1:7" ht="20.25" customHeight="1" x14ac:dyDescent="0.45">
      <c r="A313" s="209"/>
      <c r="B313" s="209"/>
      <c r="C313" s="209"/>
      <c r="D313" s="201"/>
      <c r="E313" s="51"/>
      <c r="G313" s="51"/>
    </row>
    <row r="314" spans="1:7" ht="20.25" customHeight="1" x14ac:dyDescent="0.45">
      <c r="A314" s="209"/>
      <c r="B314" s="209"/>
      <c r="C314" s="209"/>
      <c r="D314" s="201"/>
      <c r="E314" s="51"/>
      <c r="G314" s="51"/>
    </row>
    <row r="315" spans="1:7" ht="20.25" customHeight="1" x14ac:dyDescent="0.45">
      <c r="A315" s="209"/>
      <c r="B315" s="209"/>
      <c r="C315" s="209"/>
      <c r="D315" s="201"/>
      <c r="E315" s="51"/>
      <c r="G315" s="51"/>
    </row>
    <row r="316" spans="1:7" ht="20.25" customHeight="1" x14ac:dyDescent="0.45">
      <c r="A316" s="209"/>
      <c r="B316" s="209"/>
      <c r="C316" s="209"/>
      <c r="D316" s="201"/>
      <c r="E316" s="51"/>
      <c r="G316" s="51"/>
    </row>
    <row r="317" spans="1:7" ht="20.25" customHeight="1" x14ac:dyDescent="0.45">
      <c r="A317" s="209"/>
      <c r="B317" s="209"/>
      <c r="C317" s="209"/>
      <c r="D317" s="201"/>
      <c r="E317" s="51"/>
      <c r="G317" s="51"/>
    </row>
    <row r="318" spans="1:7" ht="20.25" customHeight="1" x14ac:dyDescent="0.45">
      <c r="A318" s="209"/>
      <c r="B318" s="209"/>
      <c r="C318" s="209"/>
      <c r="D318" s="201"/>
      <c r="E318" s="51"/>
      <c r="G318" s="51"/>
    </row>
    <row r="319" spans="1:7" ht="20.25" customHeight="1" x14ac:dyDescent="0.45">
      <c r="A319" s="209"/>
      <c r="B319" s="209"/>
      <c r="C319" s="209"/>
      <c r="D319" s="201"/>
      <c r="E319" s="51"/>
      <c r="G319" s="51"/>
    </row>
    <row r="320" spans="1:7" ht="20.25" customHeight="1" x14ac:dyDescent="0.45">
      <c r="A320" s="209"/>
      <c r="B320" s="209"/>
      <c r="C320" s="209"/>
      <c r="D320" s="201"/>
      <c r="E320" s="51"/>
      <c r="G320" s="51"/>
    </row>
    <row r="321" spans="1:7" ht="20.25" customHeight="1" x14ac:dyDescent="0.45">
      <c r="A321" s="209"/>
      <c r="B321" s="209"/>
      <c r="C321" s="209"/>
      <c r="D321" s="201"/>
      <c r="E321" s="51"/>
      <c r="G321" s="51"/>
    </row>
    <row r="322" spans="1:7" ht="20.25" customHeight="1" x14ac:dyDescent="0.45">
      <c r="A322" s="209"/>
      <c r="B322" s="209"/>
      <c r="C322" s="209"/>
      <c r="D322" s="201"/>
      <c r="E322" s="51"/>
      <c r="G322" s="51"/>
    </row>
    <row r="323" spans="1:7" ht="20.25" customHeight="1" x14ac:dyDescent="0.45">
      <c r="A323" s="209"/>
      <c r="B323" s="209"/>
      <c r="C323" s="209"/>
      <c r="D323" s="201"/>
      <c r="E323" s="51"/>
      <c r="G323" s="51"/>
    </row>
    <row r="324" spans="1:7" ht="20.25" customHeight="1" x14ac:dyDescent="0.45">
      <c r="A324" s="209"/>
      <c r="B324" s="209"/>
      <c r="C324" s="209"/>
      <c r="D324" s="201"/>
      <c r="E324" s="51"/>
      <c r="G324" s="51"/>
    </row>
    <row r="325" spans="1:7" ht="20.25" customHeight="1" x14ac:dyDescent="0.45">
      <c r="A325" s="209"/>
      <c r="B325" s="209"/>
      <c r="C325" s="209"/>
      <c r="D325" s="201"/>
      <c r="E325" s="51"/>
      <c r="G325" s="51"/>
    </row>
    <row r="326" spans="1:7" ht="20.25" customHeight="1" x14ac:dyDescent="0.45">
      <c r="A326" s="209"/>
      <c r="B326" s="209"/>
      <c r="C326" s="209"/>
      <c r="D326" s="201"/>
      <c r="E326" s="51"/>
      <c r="G326" s="51"/>
    </row>
    <row r="327" spans="1:7" ht="20.25" customHeight="1" x14ac:dyDescent="0.45">
      <c r="A327" s="209"/>
      <c r="B327" s="209"/>
      <c r="C327" s="209"/>
      <c r="D327" s="201"/>
      <c r="E327" s="51"/>
      <c r="G327" s="51"/>
    </row>
    <row r="328" spans="1:7" ht="20.25" customHeight="1" x14ac:dyDescent="0.45">
      <c r="A328" s="209"/>
      <c r="B328" s="209"/>
      <c r="C328" s="209"/>
      <c r="D328" s="201"/>
      <c r="E328" s="51"/>
      <c r="G328" s="51"/>
    </row>
    <row r="329" spans="1:7" ht="20.25" customHeight="1" x14ac:dyDescent="0.45">
      <c r="A329" s="209"/>
      <c r="B329" s="209"/>
      <c r="C329" s="209"/>
      <c r="D329" s="201"/>
      <c r="E329" s="51"/>
      <c r="G329" s="51"/>
    </row>
    <row r="330" spans="1:7" ht="20.25" customHeight="1" x14ac:dyDescent="0.45">
      <c r="A330" s="209"/>
      <c r="B330" s="209"/>
      <c r="C330" s="209"/>
      <c r="D330" s="201"/>
      <c r="E330" s="51"/>
      <c r="G330" s="51"/>
    </row>
    <row r="331" spans="1:7" ht="20.25" customHeight="1" x14ac:dyDescent="0.45">
      <c r="A331" s="209"/>
      <c r="B331" s="209"/>
      <c r="C331" s="209"/>
      <c r="D331" s="201"/>
      <c r="E331" s="51"/>
      <c r="G331" s="51"/>
    </row>
    <row r="332" spans="1:7" ht="20.25" customHeight="1" x14ac:dyDescent="0.45">
      <c r="A332" s="209"/>
      <c r="B332" s="209"/>
      <c r="C332" s="209"/>
      <c r="D332" s="201"/>
      <c r="E332" s="51"/>
      <c r="G332" s="51"/>
    </row>
    <row r="333" spans="1:7" ht="20.25" customHeight="1" x14ac:dyDescent="0.45">
      <c r="A333" s="209"/>
      <c r="B333" s="209"/>
      <c r="C333" s="209"/>
      <c r="D333" s="201"/>
      <c r="E333" s="51"/>
      <c r="G333" s="51"/>
    </row>
    <row r="334" spans="1:7" ht="20.25" customHeight="1" x14ac:dyDescent="0.45">
      <c r="A334" s="209"/>
      <c r="B334" s="209"/>
      <c r="C334" s="209"/>
      <c r="D334" s="201"/>
      <c r="E334" s="51"/>
      <c r="G334" s="51"/>
    </row>
    <row r="335" spans="1:7" ht="20.25" customHeight="1" x14ac:dyDescent="0.45">
      <c r="A335" s="209"/>
      <c r="B335" s="209"/>
      <c r="C335" s="209"/>
      <c r="D335" s="201"/>
      <c r="E335" s="51"/>
      <c r="G335" s="51"/>
    </row>
    <row r="336" spans="1:7" ht="20.25" customHeight="1" x14ac:dyDescent="0.45">
      <c r="A336" s="209"/>
      <c r="B336" s="209"/>
      <c r="C336" s="209"/>
      <c r="D336" s="201"/>
      <c r="E336" s="51"/>
      <c r="G336" s="51"/>
    </row>
    <row r="337" spans="1:7" ht="20.25" customHeight="1" x14ac:dyDescent="0.45">
      <c r="A337" s="209"/>
      <c r="B337" s="209"/>
      <c r="C337" s="209"/>
      <c r="D337" s="201"/>
      <c r="E337" s="51"/>
      <c r="G337" s="51"/>
    </row>
    <row r="338" spans="1:7" ht="20.25" customHeight="1" x14ac:dyDescent="0.45">
      <c r="A338" s="209"/>
      <c r="B338" s="209"/>
      <c r="C338" s="209"/>
      <c r="D338" s="201"/>
      <c r="E338" s="51"/>
      <c r="G338" s="51"/>
    </row>
    <row r="339" spans="1:7" ht="20.25" customHeight="1" x14ac:dyDescent="0.45">
      <c r="A339" s="209"/>
      <c r="B339" s="209"/>
      <c r="C339" s="209"/>
      <c r="D339" s="201"/>
      <c r="E339" s="51"/>
      <c r="G339" s="51"/>
    </row>
    <row r="340" spans="1:7" ht="20.25" customHeight="1" x14ac:dyDescent="0.45">
      <c r="A340" s="209"/>
      <c r="B340" s="209"/>
      <c r="C340" s="209"/>
      <c r="D340" s="201"/>
      <c r="E340" s="51"/>
      <c r="G340" s="51"/>
    </row>
    <row r="341" spans="1:7" ht="20.25" customHeight="1" x14ac:dyDescent="0.45">
      <c r="A341" s="209"/>
      <c r="B341" s="209"/>
      <c r="C341" s="209"/>
      <c r="D341" s="201"/>
      <c r="E341" s="51"/>
      <c r="G341" s="51"/>
    </row>
    <row r="342" spans="1:7" ht="20.25" customHeight="1" x14ac:dyDescent="0.45">
      <c r="A342" s="209"/>
      <c r="B342" s="209"/>
      <c r="C342" s="209"/>
      <c r="D342" s="201"/>
      <c r="E342" s="51"/>
      <c r="G342" s="51"/>
    </row>
    <row r="343" spans="1:7" ht="20.25" customHeight="1" x14ac:dyDescent="0.45">
      <c r="A343" s="209"/>
      <c r="B343" s="209"/>
      <c r="C343" s="209"/>
      <c r="D343" s="201"/>
      <c r="E343" s="51"/>
      <c r="G343" s="51"/>
    </row>
    <row r="344" spans="1:7" ht="20.25" customHeight="1" x14ac:dyDescent="0.45">
      <c r="A344" s="209"/>
      <c r="B344" s="209"/>
      <c r="C344" s="209"/>
      <c r="D344" s="201"/>
      <c r="E344" s="51"/>
      <c r="G344" s="51"/>
    </row>
    <row r="345" spans="1:7" ht="20.25" customHeight="1" x14ac:dyDescent="0.45">
      <c r="A345" s="209"/>
      <c r="B345" s="209"/>
      <c r="C345" s="209"/>
      <c r="D345" s="201"/>
      <c r="E345" s="51"/>
      <c r="G345" s="51"/>
    </row>
    <row r="346" spans="1:7" ht="20.25" customHeight="1" x14ac:dyDescent="0.45">
      <c r="A346" s="209"/>
      <c r="B346" s="209"/>
      <c r="C346" s="209"/>
      <c r="D346" s="201"/>
      <c r="E346" s="51"/>
      <c r="G346" s="51"/>
    </row>
    <row r="347" spans="1:7" ht="20.25" customHeight="1" x14ac:dyDescent="0.45">
      <c r="A347" s="209"/>
      <c r="B347" s="209"/>
      <c r="C347" s="209"/>
      <c r="D347" s="201"/>
      <c r="E347" s="51"/>
      <c r="G347" s="51"/>
    </row>
    <row r="348" spans="1:7" ht="20.25" customHeight="1" x14ac:dyDescent="0.45">
      <c r="A348" s="209"/>
      <c r="B348" s="209"/>
      <c r="C348" s="209"/>
      <c r="D348" s="201"/>
      <c r="E348" s="51"/>
      <c r="G348" s="51"/>
    </row>
    <row r="349" spans="1:7" ht="20.25" customHeight="1" x14ac:dyDescent="0.45">
      <c r="A349" s="209"/>
      <c r="B349" s="209"/>
      <c r="C349" s="209"/>
      <c r="D349" s="201"/>
      <c r="E349" s="51"/>
      <c r="G349" s="51"/>
    </row>
    <row r="350" spans="1:7" ht="20.25" customHeight="1" x14ac:dyDescent="0.45">
      <c r="A350" s="209"/>
      <c r="B350" s="209"/>
      <c r="C350" s="209"/>
      <c r="D350" s="201"/>
      <c r="E350" s="51"/>
      <c r="G350" s="51"/>
    </row>
    <row r="351" spans="1:7" ht="20.25" customHeight="1" x14ac:dyDescent="0.45">
      <c r="A351" s="209"/>
      <c r="B351" s="209"/>
      <c r="C351" s="209"/>
      <c r="D351" s="201"/>
      <c r="E351" s="51"/>
      <c r="G351" s="51"/>
    </row>
    <row r="352" spans="1:7" ht="20.25" customHeight="1" x14ac:dyDescent="0.45">
      <c r="A352" s="209"/>
      <c r="B352" s="209"/>
      <c r="C352" s="209"/>
      <c r="D352" s="201"/>
      <c r="E352" s="51"/>
      <c r="G352" s="51"/>
    </row>
    <row r="353" spans="1:7" ht="20.25" customHeight="1" x14ac:dyDescent="0.45">
      <c r="A353" s="209"/>
      <c r="B353" s="209"/>
      <c r="C353" s="209"/>
      <c r="D353" s="201"/>
      <c r="E353" s="51"/>
      <c r="G353" s="51"/>
    </row>
    <row r="354" spans="1:7" ht="20.25" customHeight="1" x14ac:dyDescent="0.45">
      <c r="A354" s="209"/>
      <c r="B354" s="209"/>
      <c r="C354" s="209"/>
      <c r="D354" s="201"/>
      <c r="E354" s="51"/>
      <c r="G354" s="51"/>
    </row>
    <row r="355" spans="1:7" ht="20.25" customHeight="1" x14ac:dyDescent="0.45">
      <c r="A355" s="209"/>
      <c r="B355" s="209"/>
      <c r="C355" s="209"/>
      <c r="D355" s="201"/>
      <c r="E355" s="51"/>
      <c r="G355" s="51"/>
    </row>
    <row r="356" spans="1:7" ht="20.25" customHeight="1" x14ac:dyDescent="0.45">
      <c r="A356" s="209"/>
      <c r="B356" s="209"/>
      <c r="C356" s="209"/>
      <c r="D356" s="201"/>
      <c r="E356" s="51"/>
      <c r="G356" s="51"/>
    </row>
    <row r="357" spans="1:7" ht="20.25" customHeight="1" x14ac:dyDescent="0.45">
      <c r="A357" s="209"/>
      <c r="B357" s="209"/>
      <c r="C357" s="209"/>
      <c r="D357" s="201"/>
      <c r="E357" s="51"/>
      <c r="G357" s="51"/>
    </row>
    <row r="358" spans="1:7" ht="20.25" customHeight="1" x14ac:dyDescent="0.45">
      <c r="A358" s="209"/>
      <c r="B358" s="209"/>
      <c r="C358" s="209"/>
      <c r="D358" s="201"/>
      <c r="E358" s="51"/>
      <c r="G358" s="51"/>
    </row>
    <row r="359" spans="1:7" ht="20.25" customHeight="1" x14ac:dyDescent="0.45">
      <c r="A359" s="209"/>
      <c r="B359" s="209"/>
      <c r="C359" s="209"/>
      <c r="D359" s="201"/>
      <c r="E359" s="51"/>
      <c r="G359" s="51"/>
    </row>
    <row r="360" spans="1:7" ht="20.25" customHeight="1" x14ac:dyDescent="0.45">
      <c r="A360" s="209"/>
      <c r="B360" s="209"/>
      <c r="C360" s="209"/>
      <c r="D360" s="201"/>
      <c r="E360" s="51"/>
      <c r="G360" s="51"/>
    </row>
    <row r="361" spans="1:7" ht="20.25" customHeight="1" x14ac:dyDescent="0.45">
      <c r="A361" s="209"/>
      <c r="B361" s="209"/>
      <c r="C361" s="209"/>
      <c r="D361" s="201"/>
      <c r="E361" s="51"/>
      <c r="G361" s="51"/>
    </row>
    <row r="362" spans="1:7" ht="20.25" customHeight="1" x14ac:dyDescent="0.45">
      <c r="A362" s="209"/>
      <c r="B362" s="209"/>
      <c r="C362" s="209"/>
      <c r="D362" s="201"/>
      <c r="E362" s="51"/>
      <c r="G362" s="51"/>
    </row>
    <row r="363" spans="1:7" ht="20.25" customHeight="1" x14ac:dyDescent="0.45">
      <c r="A363" s="209"/>
      <c r="B363" s="209"/>
      <c r="C363" s="209"/>
      <c r="D363" s="201"/>
      <c r="E363" s="51"/>
      <c r="G363" s="51"/>
    </row>
    <row r="364" spans="1:7" ht="20.25" customHeight="1" x14ac:dyDescent="0.45">
      <c r="A364" s="209"/>
      <c r="B364" s="209"/>
      <c r="C364" s="209"/>
      <c r="D364" s="201"/>
      <c r="E364" s="51"/>
      <c r="G364" s="51"/>
    </row>
    <row r="365" spans="1:7" ht="20.25" customHeight="1" x14ac:dyDescent="0.45">
      <c r="A365" s="209"/>
      <c r="B365" s="209"/>
      <c r="C365" s="209"/>
      <c r="D365" s="201"/>
      <c r="E365" s="51"/>
      <c r="G365" s="51"/>
    </row>
    <row r="366" spans="1:7" ht="20.25" customHeight="1" x14ac:dyDescent="0.45">
      <c r="A366" s="209"/>
      <c r="B366" s="209"/>
      <c r="C366" s="209"/>
      <c r="D366" s="201"/>
      <c r="E366" s="51"/>
      <c r="G366" s="51"/>
    </row>
    <row r="367" spans="1:7" ht="20.25" customHeight="1" x14ac:dyDescent="0.45">
      <c r="A367" s="209"/>
      <c r="B367" s="209"/>
      <c r="C367" s="209"/>
      <c r="D367" s="201"/>
      <c r="E367" s="51"/>
      <c r="G367" s="51"/>
    </row>
    <row r="368" spans="1:7" ht="20.25" customHeight="1" x14ac:dyDescent="0.45">
      <c r="A368" s="209"/>
      <c r="B368" s="209"/>
      <c r="C368" s="209"/>
      <c r="D368" s="201"/>
      <c r="E368" s="51"/>
      <c r="G368" s="51"/>
    </row>
    <row r="369" spans="1:7" ht="20.25" customHeight="1" x14ac:dyDescent="0.45">
      <c r="A369" s="209"/>
      <c r="B369" s="209"/>
      <c r="C369" s="209"/>
      <c r="D369" s="201"/>
      <c r="E369" s="51"/>
      <c r="G369" s="51"/>
    </row>
    <row r="370" spans="1:7" ht="20.25" customHeight="1" x14ac:dyDescent="0.45">
      <c r="A370" s="209"/>
      <c r="B370" s="209"/>
      <c r="C370" s="209"/>
      <c r="D370" s="201"/>
      <c r="E370" s="51"/>
      <c r="G370" s="51"/>
    </row>
    <row r="371" spans="1:7" ht="20.25" customHeight="1" x14ac:dyDescent="0.45">
      <c r="A371" s="209"/>
      <c r="B371" s="209"/>
      <c r="C371" s="209"/>
      <c r="D371" s="201"/>
      <c r="E371" s="51"/>
      <c r="G371" s="51"/>
    </row>
    <row r="372" spans="1:7" ht="20.25" customHeight="1" x14ac:dyDescent="0.45">
      <c r="A372" s="209"/>
      <c r="B372" s="209"/>
      <c r="C372" s="209"/>
      <c r="D372" s="201"/>
      <c r="E372" s="51"/>
      <c r="G372" s="51"/>
    </row>
    <row r="373" spans="1:7" ht="20.25" customHeight="1" x14ac:dyDescent="0.45">
      <c r="A373" s="209"/>
      <c r="B373" s="209"/>
      <c r="C373" s="209"/>
      <c r="D373" s="201"/>
      <c r="E373" s="51"/>
      <c r="G373" s="51"/>
    </row>
    <row r="374" spans="1:7" ht="20.25" customHeight="1" x14ac:dyDescent="0.45">
      <c r="A374" s="209"/>
      <c r="B374" s="209"/>
      <c r="C374" s="209"/>
      <c r="D374" s="201"/>
      <c r="E374" s="51"/>
      <c r="G374" s="51"/>
    </row>
    <row r="375" spans="1:7" ht="20.25" customHeight="1" x14ac:dyDescent="0.45">
      <c r="A375" s="209"/>
      <c r="B375" s="209"/>
      <c r="C375" s="209"/>
      <c r="D375" s="201"/>
      <c r="E375" s="51"/>
      <c r="G375" s="51"/>
    </row>
    <row r="376" spans="1:7" ht="20.25" customHeight="1" x14ac:dyDescent="0.45">
      <c r="A376" s="209"/>
      <c r="B376" s="209"/>
      <c r="C376" s="209"/>
      <c r="D376" s="201"/>
      <c r="E376" s="51"/>
      <c r="G376" s="51"/>
    </row>
    <row r="377" spans="1:7" ht="20.25" customHeight="1" x14ac:dyDescent="0.45">
      <c r="A377" s="209"/>
      <c r="B377" s="209"/>
      <c r="C377" s="209"/>
      <c r="D377" s="201"/>
      <c r="E377" s="51"/>
      <c r="G377" s="51"/>
    </row>
    <row r="378" spans="1:7" ht="20.25" customHeight="1" x14ac:dyDescent="0.45">
      <c r="A378" s="209"/>
      <c r="B378" s="209"/>
      <c r="C378" s="209"/>
      <c r="D378" s="201"/>
      <c r="E378" s="51"/>
      <c r="G378" s="51"/>
    </row>
    <row r="379" spans="1:7" ht="20.25" customHeight="1" x14ac:dyDescent="0.45">
      <c r="A379" s="209"/>
      <c r="B379" s="209"/>
      <c r="C379" s="209"/>
      <c r="D379" s="201"/>
      <c r="E379" s="51"/>
      <c r="G379" s="51"/>
    </row>
    <row r="380" spans="1:7" ht="20.25" customHeight="1" x14ac:dyDescent="0.45">
      <c r="A380" s="209"/>
      <c r="B380" s="209"/>
      <c r="C380" s="209"/>
      <c r="D380" s="201"/>
      <c r="E380" s="51"/>
      <c r="G380" s="51"/>
    </row>
    <row r="381" spans="1:7" ht="20.25" customHeight="1" x14ac:dyDescent="0.45">
      <c r="A381" s="209"/>
      <c r="B381" s="209"/>
      <c r="C381" s="209"/>
      <c r="D381" s="201"/>
      <c r="E381" s="51"/>
      <c r="G381" s="51"/>
    </row>
    <row r="382" spans="1:7" ht="20.25" customHeight="1" x14ac:dyDescent="0.45">
      <c r="A382" s="209"/>
      <c r="B382" s="209"/>
      <c r="C382" s="209"/>
      <c r="D382" s="201"/>
      <c r="E382" s="51"/>
      <c r="G382" s="51"/>
    </row>
    <row r="383" spans="1:7" ht="20.25" customHeight="1" x14ac:dyDescent="0.45">
      <c r="A383" s="209"/>
      <c r="B383" s="209"/>
      <c r="C383" s="209"/>
      <c r="D383" s="201"/>
      <c r="E383" s="51"/>
      <c r="G383" s="51"/>
    </row>
    <row r="384" spans="1:7" ht="20.25" customHeight="1" x14ac:dyDescent="0.45">
      <c r="A384" s="209"/>
      <c r="B384" s="209"/>
      <c r="C384" s="209"/>
      <c r="D384" s="201"/>
      <c r="E384" s="51"/>
      <c r="G384" s="51"/>
    </row>
    <row r="385" spans="1:7" ht="20.25" customHeight="1" x14ac:dyDescent="0.45">
      <c r="A385" s="209"/>
      <c r="B385" s="209"/>
      <c r="C385" s="209"/>
      <c r="D385" s="201"/>
      <c r="E385" s="51"/>
      <c r="G385" s="51"/>
    </row>
    <row r="386" spans="1:7" ht="20.25" customHeight="1" x14ac:dyDescent="0.45">
      <c r="A386" s="209"/>
      <c r="B386" s="209"/>
      <c r="C386" s="209"/>
      <c r="D386" s="201"/>
      <c r="E386" s="51"/>
      <c r="G386" s="51"/>
    </row>
    <row r="387" spans="1:7" ht="20.25" customHeight="1" x14ac:dyDescent="0.45">
      <c r="A387" s="209"/>
      <c r="B387" s="209"/>
      <c r="C387" s="209"/>
      <c r="D387" s="201"/>
      <c r="E387" s="51"/>
      <c r="G387" s="51"/>
    </row>
    <row r="388" spans="1:7" ht="20.25" customHeight="1" x14ac:dyDescent="0.45">
      <c r="A388" s="209"/>
      <c r="B388" s="209"/>
      <c r="C388" s="209"/>
      <c r="D388" s="201"/>
      <c r="E388" s="51"/>
      <c r="G388" s="51"/>
    </row>
    <row r="389" spans="1:7" ht="20.25" customHeight="1" x14ac:dyDescent="0.45">
      <c r="A389" s="209"/>
      <c r="B389" s="209"/>
      <c r="C389" s="209"/>
      <c r="D389" s="201"/>
      <c r="E389" s="51"/>
      <c r="G389" s="51"/>
    </row>
    <row r="390" spans="1:7" ht="20.25" customHeight="1" x14ac:dyDescent="0.45">
      <c r="A390" s="209"/>
      <c r="B390" s="209"/>
      <c r="C390" s="209"/>
      <c r="D390" s="201"/>
      <c r="E390" s="51"/>
      <c r="G390" s="51"/>
    </row>
    <row r="391" spans="1:7" ht="20.25" customHeight="1" x14ac:dyDescent="0.45">
      <c r="A391" s="209"/>
      <c r="B391" s="209"/>
      <c r="C391" s="209"/>
      <c r="D391" s="201"/>
      <c r="E391" s="51"/>
      <c r="G391" s="51"/>
    </row>
    <row r="392" spans="1:7" ht="20.25" customHeight="1" x14ac:dyDescent="0.45">
      <c r="A392" s="209"/>
      <c r="B392" s="209"/>
      <c r="C392" s="209"/>
      <c r="D392" s="201"/>
      <c r="E392" s="51"/>
      <c r="G392" s="51"/>
    </row>
    <row r="393" spans="1:7" ht="20.25" customHeight="1" x14ac:dyDescent="0.45">
      <c r="A393" s="209"/>
      <c r="B393" s="209"/>
      <c r="C393" s="209"/>
      <c r="D393" s="201"/>
      <c r="E393" s="51"/>
      <c r="G393" s="51"/>
    </row>
    <row r="394" spans="1:7" ht="20.25" customHeight="1" x14ac:dyDescent="0.45">
      <c r="A394" s="209"/>
      <c r="B394" s="209"/>
      <c r="C394" s="209"/>
      <c r="D394" s="201"/>
      <c r="E394" s="51"/>
      <c r="G394" s="51"/>
    </row>
    <row r="395" spans="1:7" ht="20.25" customHeight="1" x14ac:dyDescent="0.45">
      <c r="A395" s="209"/>
      <c r="B395" s="209"/>
      <c r="C395" s="209"/>
      <c r="D395" s="201"/>
      <c r="E395" s="51"/>
      <c r="G395" s="51"/>
    </row>
    <row r="396" spans="1:7" ht="20.25" customHeight="1" x14ac:dyDescent="0.45">
      <c r="A396" s="209"/>
      <c r="B396" s="209"/>
      <c r="C396" s="209"/>
      <c r="D396" s="201"/>
      <c r="E396" s="51"/>
      <c r="G396" s="51"/>
    </row>
    <row r="397" spans="1:7" ht="20.25" customHeight="1" x14ac:dyDescent="0.45">
      <c r="A397" s="209"/>
      <c r="B397" s="209"/>
      <c r="C397" s="209"/>
      <c r="D397" s="201"/>
      <c r="E397" s="51"/>
      <c r="G397" s="51"/>
    </row>
    <row r="398" spans="1:7" ht="20.25" customHeight="1" x14ac:dyDescent="0.45">
      <c r="A398" s="209"/>
      <c r="B398" s="209"/>
      <c r="C398" s="209"/>
      <c r="D398" s="201"/>
      <c r="E398" s="51"/>
      <c r="G398" s="51"/>
    </row>
    <row r="399" spans="1:7" ht="20.25" customHeight="1" x14ac:dyDescent="0.45">
      <c r="A399" s="209"/>
      <c r="B399" s="209"/>
      <c r="C399" s="209"/>
      <c r="D399" s="201"/>
      <c r="E399" s="51"/>
      <c r="G399" s="51"/>
    </row>
    <row r="400" spans="1:7" ht="20.25" customHeight="1" x14ac:dyDescent="0.45">
      <c r="A400" s="209"/>
      <c r="B400" s="209"/>
      <c r="C400" s="209"/>
      <c r="D400" s="201"/>
      <c r="E400" s="51"/>
      <c r="G400" s="51"/>
    </row>
    <row r="401" spans="1:7" ht="20.25" customHeight="1" x14ac:dyDescent="0.45">
      <c r="A401" s="209"/>
      <c r="B401" s="209"/>
      <c r="C401" s="209"/>
      <c r="D401" s="201"/>
      <c r="E401" s="51"/>
      <c r="G401" s="51"/>
    </row>
    <row r="402" spans="1:7" ht="20.25" customHeight="1" x14ac:dyDescent="0.45">
      <c r="A402" s="209"/>
      <c r="B402" s="209"/>
      <c r="C402" s="209"/>
      <c r="D402" s="201"/>
      <c r="E402" s="51"/>
      <c r="G402" s="51"/>
    </row>
    <row r="403" spans="1:7" ht="20.25" customHeight="1" x14ac:dyDescent="0.45">
      <c r="A403" s="209"/>
      <c r="B403" s="209"/>
      <c r="C403" s="209"/>
      <c r="D403" s="201"/>
      <c r="E403" s="51"/>
      <c r="G403" s="51"/>
    </row>
    <row r="404" spans="1:7" ht="20.25" customHeight="1" x14ac:dyDescent="0.45">
      <c r="A404" s="209"/>
      <c r="B404" s="209"/>
      <c r="C404" s="209"/>
      <c r="D404" s="201"/>
      <c r="E404" s="51"/>
      <c r="G404" s="51"/>
    </row>
    <row r="405" spans="1:7" ht="20.25" customHeight="1" x14ac:dyDescent="0.45">
      <c r="A405" s="209"/>
      <c r="B405" s="209"/>
      <c r="C405" s="209"/>
      <c r="D405" s="201"/>
      <c r="E405" s="51"/>
      <c r="G405" s="51"/>
    </row>
    <row r="406" spans="1:7" ht="20.25" customHeight="1" x14ac:dyDescent="0.45">
      <c r="A406" s="209"/>
      <c r="B406" s="209"/>
      <c r="C406" s="209"/>
      <c r="D406" s="201"/>
      <c r="E406" s="51"/>
      <c r="G406" s="51"/>
    </row>
    <row r="407" spans="1:7" ht="20.25" customHeight="1" x14ac:dyDescent="0.45">
      <c r="A407" s="209"/>
      <c r="B407" s="209"/>
      <c r="C407" s="209"/>
      <c r="D407" s="201"/>
      <c r="E407" s="51"/>
      <c r="G407" s="51"/>
    </row>
    <row r="408" spans="1:7" ht="20.25" customHeight="1" x14ac:dyDescent="0.45">
      <c r="A408" s="209"/>
      <c r="B408" s="209"/>
      <c r="C408" s="209"/>
      <c r="D408" s="201"/>
      <c r="E408" s="51"/>
      <c r="G408" s="51"/>
    </row>
    <row r="409" spans="1:7" ht="20.25" customHeight="1" x14ac:dyDescent="0.45">
      <c r="A409" s="209"/>
      <c r="B409" s="209"/>
      <c r="C409" s="209"/>
      <c r="D409" s="201"/>
      <c r="E409" s="51"/>
      <c r="G409" s="51"/>
    </row>
    <row r="410" spans="1:7" ht="20.25" customHeight="1" x14ac:dyDescent="0.45">
      <c r="A410" s="209"/>
      <c r="B410" s="209"/>
      <c r="C410" s="209"/>
      <c r="D410" s="201"/>
      <c r="E410" s="51"/>
      <c r="G410" s="51"/>
    </row>
    <row r="411" spans="1:7" ht="20.25" customHeight="1" x14ac:dyDescent="0.45">
      <c r="A411" s="209"/>
      <c r="B411" s="209"/>
      <c r="C411" s="209"/>
      <c r="D411" s="201"/>
      <c r="E411" s="51"/>
      <c r="G411" s="51"/>
    </row>
    <row r="412" spans="1:7" ht="20.25" customHeight="1" x14ac:dyDescent="0.45">
      <c r="A412" s="209"/>
      <c r="B412" s="209"/>
      <c r="C412" s="209"/>
      <c r="D412" s="201"/>
      <c r="E412" s="51"/>
      <c r="G412" s="51"/>
    </row>
    <row r="413" spans="1:7" ht="20.25" customHeight="1" x14ac:dyDescent="0.45">
      <c r="A413" s="209"/>
      <c r="B413" s="209"/>
      <c r="C413" s="209"/>
      <c r="D413" s="201"/>
      <c r="E413" s="51"/>
      <c r="G413" s="51"/>
    </row>
    <row r="414" spans="1:7" ht="20.25" customHeight="1" x14ac:dyDescent="0.45">
      <c r="A414" s="209"/>
      <c r="B414" s="209"/>
      <c r="C414" s="209"/>
      <c r="D414" s="201"/>
      <c r="E414" s="51"/>
      <c r="G414" s="51"/>
    </row>
    <row r="415" spans="1:7" ht="20.25" customHeight="1" x14ac:dyDescent="0.45">
      <c r="A415" s="209"/>
      <c r="B415" s="209"/>
      <c r="C415" s="209"/>
      <c r="D415" s="201"/>
      <c r="E415" s="51"/>
      <c r="G415" s="51"/>
    </row>
    <row r="416" spans="1:7" ht="20.25" customHeight="1" x14ac:dyDescent="0.45">
      <c r="A416" s="209"/>
      <c r="B416" s="209"/>
      <c r="C416" s="209"/>
      <c r="D416" s="201"/>
      <c r="E416" s="51"/>
      <c r="G416" s="51"/>
    </row>
    <row r="417" spans="1:7" ht="20.25" customHeight="1" x14ac:dyDescent="0.45">
      <c r="A417" s="209"/>
      <c r="B417" s="209"/>
      <c r="C417" s="209"/>
      <c r="D417" s="201"/>
      <c r="E417" s="51"/>
      <c r="G417" s="51"/>
    </row>
    <row r="418" spans="1:7" ht="20.25" customHeight="1" x14ac:dyDescent="0.45">
      <c r="A418" s="209"/>
      <c r="B418" s="209"/>
      <c r="C418" s="209"/>
      <c r="D418" s="201"/>
      <c r="E418" s="51"/>
      <c r="G418" s="51"/>
    </row>
    <row r="419" spans="1:7" ht="20.25" customHeight="1" x14ac:dyDescent="0.45">
      <c r="A419" s="209"/>
      <c r="B419" s="209"/>
      <c r="C419" s="209"/>
      <c r="D419" s="201"/>
      <c r="E419" s="51"/>
      <c r="G419" s="51"/>
    </row>
    <row r="420" spans="1:7" ht="20.25" customHeight="1" x14ac:dyDescent="0.45">
      <c r="A420" s="209"/>
      <c r="B420" s="209"/>
      <c r="C420" s="209"/>
      <c r="D420" s="201"/>
      <c r="E420" s="51"/>
      <c r="G420" s="51"/>
    </row>
    <row r="421" spans="1:7" ht="20.25" customHeight="1" x14ac:dyDescent="0.45">
      <c r="A421" s="209"/>
      <c r="B421" s="209"/>
      <c r="C421" s="209"/>
      <c r="D421" s="201"/>
      <c r="E421" s="51"/>
      <c r="G421" s="51"/>
    </row>
    <row r="422" spans="1:7" ht="20.25" customHeight="1" x14ac:dyDescent="0.45">
      <c r="A422" s="209"/>
      <c r="B422" s="209"/>
      <c r="C422" s="209"/>
      <c r="D422" s="201"/>
      <c r="E422" s="51"/>
      <c r="G422" s="51"/>
    </row>
    <row r="423" spans="1:7" ht="20.25" customHeight="1" x14ac:dyDescent="0.45">
      <c r="A423" s="209"/>
      <c r="B423" s="209"/>
      <c r="C423" s="209"/>
      <c r="D423" s="201"/>
      <c r="E423" s="51"/>
      <c r="G423" s="51"/>
    </row>
    <row r="424" spans="1:7" ht="20.25" customHeight="1" x14ac:dyDescent="0.45">
      <c r="A424" s="209"/>
      <c r="B424" s="209"/>
      <c r="C424" s="209"/>
      <c r="D424" s="201"/>
      <c r="E424" s="51"/>
      <c r="G424" s="51"/>
    </row>
    <row r="425" spans="1:7" ht="20.25" customHeight="1" x14ac:dyDescent="0.45">
      <c r="A425" s="209"/>
      <c r="B425" s="209"/>
      <c r="C425" s="209"/>
      <c r="D425" s="201"/>
      <c r="E425" s="51"/>
      <c r="G425" s="51"/>
    </row>
    <row r="426" spans="1:7" ht="20.25" customHeight="1" x14ac:dyDescent="0.45">
      <c r="A426" s="209"/>
      <c r="B426" s="209"/>
      <c r="C426" s="209"/>
      <c r="D426" s="201"/>
      <c r="E426" s="51"/>
      <c r="G426" s="51"/>
    </row>
    <row r="427" spans="1:7" ht="20.25" customHeight="1" x14ac:dyDescent="0.45">
      <c r="A427" s="209"/>
      <c r="B427" s="209"/>
      <c r="C427" s="209"/>
      <c r="D427" s="201"/>
      <c r="E427" s="51"/>
      <c r="G427" s="51"/>
    </row>
    <row r="428" spans="1:7" ht="20.25" customHeight="1" x14ac:dyDescent="0.45">
      <c r="A428" s="209"/>
      <c r="B428" s="209"/>
      <c r="C428" s="209"/>
      <c r="D428" s="201"/>
      <c r="E428" s="51"/>
      <c r="G428" s="51"/>
    </row>
    <row r="429" spans="1:7" ht="20.25" customHeight="1" x14ac:dyDescent="0.45">
      <c r="A429" s="209"/>
      <c r="B429" s="209"/>
      <c r="C429" s="209"/>
      <c r="D429" s="201"/>
      <c r="E429" s="51"/>
      <c r="G429" s="51"/>
    </row>
    <row r="430" spans="1:7" ht="20.25" customHeight="1" x14ac:dyDescent="0.45">
      <c r="A430" s="209"/>
      <c r="B430" s="209"/>
      <c r="C430" s="209"/>
      <c r="D430" s="201"/>
      <c r="E430" s="51"/>
      <c r="G430" s="51"/>
    </row>
    <row r="431" spans="1:7" ht="20.25" customHeight="1" x14ac:dyDescent="0.45">
      <c r="A431" s="209"/>
      <c r="B431" s="209"/>
      <c r="C431" s="209"/>
      <c r="D431" s="201"/>
      <c r="E431" s="51"/>
      <c r="G431" s="51"/>
    </row>
    <row r="432" spans="1:7" ht="20.25" customHeight="1" x14ac:dyDescent="0.45">
      <c r="A432" s="209"/>
      <c r="B432" s="209"/>
      <c r="C432" s="209"/>
      <c r="D432" s="201"/>
      <c r="E432" s="51"/>
      <c r="G432" s="51"/>
    </row>
    <row r="433" spans="1:7" ht="20.25" customHeight="1" x14ac:dyDescent="0.45">
      <c r="A433" s="209"/>
      <c r="B433" s="209"/>
      <c r="C433" s="209"/>
      <c r="D433" s="201"/>
      <c r="E433" s="51"/>
      <c r="G433" s="51"/>
    </row>
    <row r="434" spans="1:7" ht="20.25" customHeight="1" x14ac:dyDescent="0.45">
      <c r="A434" s="209"/>
      <c r="B434" s="209"/>
      <c r="C434" s="209"/>
      <c r="D434" s="201"/>
      <c r="E434" s="51"/>
      <c r="G434" s="51"/>
    </row>
    <row r="435" spans="1:7" ht="20.25" customHeight="1" x14ac:dyDescent="0.45">
      <c r="A435" s="209"/>
      <c r="B435" s="209"/>
      <c r="C435" s="209"/>
      <c r="D435" s="201"/>
      <c r="E435" s="51"/>
      <c r="G435" s="51"/>
    </row>
    <row r="436" spans="1:7" ht="20.25" customHeight="1" x14ac:dyDescent="0.45">
      <c r="A436" s="209"/>
      <c r="B436" s="209"/>
      <c r="C436" s="209"/>
      <c r="D436" s="201"/>
      <c r="E436" s="51"/>
      <c r="G436" s="51"/>
    </row>
    <row r="437" spans="1:7" ht="20.25" customHeight="1" x14ac:dyDescent="0.45">
      <c r="A437" s="209"/>
      <c r="B437" s="209"/>
      <c r="C437" s="209"/>
      <c r="D437" s="201"/>
      <c r="E437" s="51"/>
      <c r="G437" s="51"/>
    </row>
    <row r="438" spans="1:7" ht="20.25" customHeight="1" x14ac:dyDescent="0.45">
      <c r="A438" s="209"/>
      <c r="B438" s="209"/>
      <c r="C438" s="209"/>
      <c r="D438" s="201"/>
      <c r="E438" s="51"/>
      <c r="G438" s="51"/>
    </row>
    <row r="439" spans="1:7" ht="20.25" customHeight="1" x14ac:dyDescent="0.45">
      <c r="A439" s="209"/>
      <c r="B439" s="209"/>
      <c r="C439" s="209"/>
      <c r="D439" s="201"/>
      <c r="E439" s="51"/>
      <c r="G439" s="51"/>
    </row>
    <row r="440" spans="1:7" ht="20.25" customHeight="1" x14ac:dyDescent="0.45">
      <c r="A440" s="209"/>
      <c r="B440" s="209"/>
      <c r="C440" s="209"/>
      <c r="D440" s="201"/>
      <c r="E440" s="51"/>
      <c r="G440" s="51"/>
    </row>
    <row r="441" spans="1:7" ht="20.25" customHeight="1" x14ac:dyDescent="0.45">
      <c r="A441" s="209"/>
      <c r="B441" s="209"/>
      <c r="C441" s="209"/>
      <c r="D441" s="201"/>
      <c r="E441" s="51"/>
      <c r="G441" s="51"/>
    </row>
    <row r="442" spans="1:7" ht="20.25" customHeight="1" x14ac:dyDescent="0.45">
      <c r="A442" s="209"/>
      <c r="B442" s="209"/>
      <c r="C442" s="209"/>
      <c r="D442" s="201"/>
      <c r="E442" s="51"/>
      <c r="G442" s="51"/>
    </row>
    <row r="443" spans="1:7" ht="20.25" customHeight="1" x14ac:dyDescent="0.45">
      <c r="A443" s="209"/>
      <c r="B443" s="209"/>
      <c r="C443" s="209"/>
      <c r="D443" s="201"/>
      <c r="E443" s="51"/>
      <c r="G443" s="51"/>
    </row>
    <row r="444" spans="1:7" ht="20.25" customHeight="1" x14ac:dyDescent="0.45">
      <c r="A444" s="209"/>
      <c r="B444" s="209"/>
      <c r="C444" s="209"/>
      <c r="D444" s="201"/>
      <c r="E444" s="51"/>
      <c r="G444" s="51"/>
    </row>
    <row r="445" spans="1:7" ht="20.25" customHeight="1" x14ac:dyDescent="0.45">
      <c r="A445" s="209"/>
      <c r="B445" s="209"/>
      <c r="C445" s="209"/>
      <c r="D445" s="201"/>
      <c r="E445" s="51"/>
      <c r="G445" s="51"/>
    </row>
    <row r="446" spans="1:7" ht="20.25" customHeight="1" x14ac:dyDescent="0.45">
      <c r="A446" s="209"/>
      <c r="B446" s="209"/>
      <c r="C446" s="209"/>
      <c r="D446" s="201"/>
      <c r="E446" s="51"/>
      <c r="G446" s="51"/>
    </row>
    <row r="447" spans="1:7" ht="20.25" customHeight="1" x14ac:dyDescent="0.45">
      <c r="A447" s="209"/>
      <c r="B447" s="209"/>
      <c r="C447" s="209"/>
      <c r="D447" s="201"/>
      <c r="E447" s="51"/>
      <c r="G447" s="51"/>
    </row>
    <row r="448" spans="1:7" ht="20.25" customHeight="1" x14ac:dyDescent="0.45">
      <c r="A448" s="209"/>
      <c r="B448" s="209"/>
      <c r="C448" s="209"/>
      <c r="D448" s="201"/>
      <c r="E448" s="51"/>
      <c r="G448" s="51"/>
    </row>
    <row r="449" spans="1:7" ht="20.25" customHeight="1" x14ac:dyDescent="0.45">
      <c r="A449" s="209"/>
      <c r="B449" s="209"/>
      <c r="C449" s="209"/>
      <c r="D449" s="201"/>
      <c r="E449" s="51"/>
      <c r="G449" s="51"/>
    </row>
    <row r="450" spans="1:7" ht="20.25" customHeight="1" x14ac:dyDescent="0.45">
      <c r="A450" s="209"/>
      <c r="B450" s="209"/>
      <c r="C450" s="209"/>
      <c r="D450" s="201"/>
      <c r="E450" s="51"/>
      <c r="G450" s="51"/>
    </row>
    <row r="451" spans="1:7" ht="20.25" customHeight="1" x14ac:dyDescent="0.45">
      <c r="A451" s="209"/>
      <c r="B451" s="209"/>
      <c r="C451" s="209"/>
      <c r="D451" s="201"/>
      <c r="E451" s="51"/>
      <c r="G451" s="51"/>
    </row>
    <row r="452" spans="1:7" ht="20.25" customHeight="1" x14ac:dyDescent="0.45">
      <c r="A452" s="209"/>
      <c r="B452" s="209"/>
      <c r="C452" s="209"/>
      <c r="D452" s="201"/>
      <c r="E452" s="51"/>
      <c r="G452" s="51"/>
    </row>
    <row r="453" spans="1:7" ht="20.25" customHeight="1" x14ac:dyDescent="0.45">
      <c r="A453" s="209"/>
      <c r="B453" s="209"/>
      <c r="C453" s="209"/>
      <c r="D453" s="201"/>
      <c r="E453" s="51"/>
      <c r="G453" s="51"/>
    </row>
    <row r="454" spans="1:7" ht="20.25" customHeight="1" x14ac:dyDescent="0.45">
      <c r="A454" s="209"/>
      <c r="B454" s="209"/>
      <c r="C454" s="209"/>
      <c r="D454" s="201"/>
      <c r="E454" s="51"/>
      <c r="G454" s="51"/>
    </row>
    <row r="455" spans="1:7" ht="20.25" customHeight="1" x14ac:dyDescent="0.45">
      <c r="A455" s="209"/>
      <c r="B455" s="209"/>
      <c r="C455" s="209"/>
      <c r="D455" s="201"/>
      <c r="E455" s="51"/>
      <c r="G455" s="51"/>
    </row>
    <row r="456" spans="1:7" ht="20.25" customHeight="1" x14ac:dyDescent="0.45">
      <c r="A456" s="209"/>
      <c r="B456" s="209"/>
      <c r="C456" s="209"/>
      <c r="D456" s="201"/>
      <c r="E456" s="51"/>
      <c r="G456" s="51"/>
    </row>
    <row r="457" spans="1:7" ht="20.25" customHeight="1" x14ac:dyDescent="0.45">
      <c r="A457" s="209"/>
      <c r="B457" s="209"/>
      <c r="C457" s="209"/>
      <c r="D457" s="201"/>
      <c r="E457" s="51"/>
      <c r="G457" s="51"/>
    </row>
    <row r="458" spans="1:7" ht="20.25" customHeight="1" x14ac:dyDescent="0.45">
      <c r="A458" s="209"/>
      <c r="B458" s="209"/>
      <c r="C458" s="209"/>
      <c r="D458" s="201"/>
      <c r="E458" s="51"/>
      <c r="G458" s="51"/>
    </row>
    <row r="459" spans="1:7" ht="20.25" customHeight="1" x14ac:dyDescent="0.45">
      <c r="A459" s="209"/>
      <c r="B459" s="209"/>
      <c r="C459" s="209"/>
      <c r="D459" s="201"/>
      <c r="E459" s="51"/>
      <c r="G459" s="51"/>
    </row>
    <row r="460" spans="1:7" ht="20.25" customHeight="1" x14ac:dyDescent="0.45">
      <c r="A460" s="209"/>
      <c r="B460" s="209"/>
      <c r="C460" s="209"/>
      <c r="D460" s="201"/>
      <c r="E460" s="51"/>
      <c r="G460" s="51"/>
    </row>
    <row r="461" spans="1:7" ht="20.25" customHeight="1" x14ac:dyDescent="0.45">
      <c r="A461" s="209"/>
      <c r="B461" s="209"/>
      <c r="C461" s="209"/>
      <c r="D461" s="201"/>
      <c r="E461" s="51"/>
      <c r="G461" s="51"/>
    </row>
    <row r="462" spans="1:7" ht="20.25" customHeight="1" x14ac:dyDescent="0.45">
      <c r="A462" s="209"/>
      <c r="B462" s="209"/>
      <c r="C462" s="209"/>
      <c r="D462" s="201"/>
      <c r="E462" s="51"/>
      <c r="G462" s="51"/>
    </row>
    <row r="463" spans="1:7" ht="20.25" customHeight="1" x14ac:dyDescent="0.45">
      <c r="A463" s="209"/>
      <c r="B463" s="209"/>
      <c r="C463" s="209"/>
      <c r="D463" s="201"/>
      <c r="E463" s="51"/>
      <c r="G463" s="51"/>
    </row>
    <row r="464" spans="1:7" ht="20.25" customHeight="1" x14ac:dyDescent="0.45">
      <c r="A464" s="209"/>
      <c r="B464" s="209"/>
      <c r="C464" s="209"/>
      <c r="D464" s="201"/>
      <c r="E464" s="51"/>
      <c r="G464" s="51"/>
    </row>
    <row r="465" spans="1:7" ht="20.25" customHeight="1" x14ac:dyDescent="0.45">
      <c r="A465" s="209"/>
      <c r="B465" s="209"/>
      <c r="C465" s="209"/>
      <c r="D465" s="201"/>
      <c r="E465" s="51"/>
      <c r="G465" s="51"/>
    </row>
    <row r="466" spans="1:7" ht="20.25" customHeight="1" x14ac:dyDescent="0.45">
      <c r="A466" s="209"/>
      <c r="B466" s="209"/>
      <c r="C466" s="209"/>
      <c r="D466" s="201"/>
      <c r="E466" s="51"/>
      <c r="G466" s="51"/>
    </row>
    <row r="467" spans="1:7" ht="20.25" customHeight="1" x14ac:dyDescent="0.45">
      <c r="A467" s="209"/>
      <c r="B467" s="209"/>
      <c r="C467" s="209"/>
      <c r="D467" s="201"/>
      <c r="E467" s="51"/>
      <c r="G467" s="51"/>
    </row>
    <row r="468" spans="1:7" ht="20.25" customHeight="1" x14ac:dyDescent="0.45">
      <c r="A468" s="209"/>
      <c r="B468" s="209"/>
      <c r="C468" s="209"/>
      <c r="D468" s="201"/>
      <c r="E468" s="51"/>
      <c r="G468" s="51"/>
    </row>
    <row r="469" spans="1:7" ht="20.25" customHeight="1" x14ac:dyDescent="0.45">
      <c r="A469" s="209"/>
      <c r="B469" s="209"/>
      <c r="C469" s="209"/>
      <c r="D469" s="201"/>
      <c r="E469" s="51"/>
      <c r="G469" s="51"/>
    </row>
    <row r="470" spans="1:7" ht="20.25" customHeight="1" x14ac:dyDescent="0.45">
      <c r="A470" s="209"/>
      <c r="B470" s="209"/>
      <c r="C470" s="209"/>
      <c r="D470" s="201"/>
      <c r="E470" s="51"/>
      <c r="G470" s="51"/>
    </row>
    <row r="471" spans="1:7" ht="20.25" customHeight="1" x14ac:dyDescent="0.45">
      <c r="A471" s="209"/>
      <c r="B471" s="209"/>
      <c r="C471" s="209"/>
      <c r="D471" s="201"/>
      <c r="E471" s="51"/>
      <c r="G471" s="51"/>
    </row>
    <row r="472" spans="1:7" ht="20.25" customHeight="1" x14ac:dyDescent="0.45">
      <c r="A472" s="209"/>
      <c r="B472" s="209"/>
      <c r="C472" s="209"/>
      <c r="D472" s="201"/>
      <c r="E472" s="51"/>
      <c r="G472" s="51"/>
    </row>
    <row r="473" spans="1:7" ht="20.25" customHeight="1" x14ac:dyDescent="0.45">
      <c r="A473" s="209"/>
      <c r="B473" s="209"/>
      <c r="C473" s="209"/>
      <c r="D473" s="201"/>
      <c r="E473" s="51"/>
      <c r="G473" s="51"/>
    </row>
    <row r="474" spans="1:7" ht="20.25" customHeight="1" x14ac:dyDescent="0.45">
      <c r="A474" s="209"/>
      <c r="B474" s="209"/>
      <c r="C474" s="209"/>
      <c r="D474" s="201"/>
      <c r="E474" s="51"/>
      <c r="G474" s="51"/>
    </row>
    <row r="475" spans="1:7" ht="20.25" customHeight="1" x14ac:dyDescent="0.45">
      <c r="A475" s="209"/>
      <c r="B475" s="209"/>
      <c r="C475" s="209"/>
      <c r="D475" s="201"/>
      <c r="E475" s="51"/>
      <c r="G475" s="51"/>
    </row>
    <row r="476" spans="1:7" ht="20.25" customHeight="1" x14ac:dyDescent="0.45">
      <c r="A476" s="209"/>
      <c r="B476" s="209"/>
      <c r="C476" s="209"/>
      <c r="D476" s="201"/>
      <c r="E476" s="51"/>
      <c r="G476" s="51"/>
    </row>
    <row r="477" spans="1:7" ht="20.25" customHeight="1" x14ac:dyDescent="0.45">
      <c r="A477" s="209"/>
      <c r="B477" s="209"/>
      <c r="C477" s="209"/>
      <c r="D477" s="201"/>
      <c r="E477" s="51"/>
      <c r="G477" s="51"/>
    </row>
    <row r="478" spans="1:7" ht="20.25" customHeight="1" x14ac:dyDescent="0.45">
      <c r="A478" s="209"/>
      <c r="B478" s="209"/>
      <c r="C478" s="209"/>
      <c r="D478" s="201"/>
      <c r="E478" s="51"/>
      <c r="G478" s="51"/>
    </row>
    <row r="479" spans="1:7" ht="20.25" customHeight="1" x14ac:dyDescent="0.45">
      <c r="A479" s="209"/>
      <c r="B479" s="209"/>
      <c r="C479" s="209"/>
      <c r="D479" s="201"/>
      <c r="E479" s="51"/>
      <c r="G479" s="51"/>
    </row>
    <row r="480" spans="1:7" ht="20.25" customHeight="1" x14ac:dyDescent="0.45">
      <c r="A480" s="209"/>
      <c r="B480" s="209"/>
      <c r="C480" s="209"/>
      <c r="D480" s="201"/>
      <c r="E480" s="51"/>
      <c r="G480" s="51"/>
    </row>
    <row r="481" spans="1:7" ht="20.25" customHeight="1" x14ac:dyDescent="0.45">
      <c r="A481" s="209"/>
      <c r="B481" s="209"/>
      <c r="C481" s="209"/>
      <c r="D481" s="201"/>
      <c r="E481" s="51"/>
      <c r="G481" s="51"/>
    </row>
    <row r="482" spans="1:7" ht="20.25" customHeight="1" x14ac:dyDescent="0.45">
      <c r="A482" s="209"/>
      <c r="B482" s="209"/>
      <c r="C482" s="209"/>
      <c r="D482" s="201"/>
      <c r="E482" s="51"/>
      <c r="G482" s="51"/>
    </row>
    <row r="483" spans="1:7" ht="20.25" customHeight="1" x14ac:dyDescent="0.45">
      <c r="A483" s="209"/>
      <c r="B483" s="209"/>
      <c r="C483" s="209"/>
      <c r="D483" s="201"/>
      <c r="E483" s="51"/>
      <c r="G483" s="51"/>
    </row>
    <row r="484" spans="1:7" ht="20.25" customHeight="1" x14ac:dyDescent="0.45">
      <c r="A484" s="209"/>
      <c r="B484" s="209"/>
      <c r="C484" s="209"/>
      <c r="D484" s="201"/>
      <c r="E484" s="51"/>
      <c r="G484" s="51"/>
    </row>
    <row r="485" spans="1:7" ht="20.25" customHeight="1" x14ac:dyDescent="0.45">
      <c r="A485" s="209"/>
      <c r="B485" s="209"/>
      <c r="C485" s="209"/>
      <c r="D485" s="201"/>
      <c r="E485" s="51"/>
      <c r="G485" s="51"/>
    </row>
    <row r="486" spans="1:7" ht="20.25" customHeight="1" x14ac:dyDescent="0.45">
      <c r="A486" s="209"/>
      <c r="B486" s="209"/>
      <c r="C486" s="209"/>
      <c r="D486" s="201"/>
      <c r="E486" s="51"/>
      <c r="G486" s="51"/>
    </row>
    <row r="487" spans="1:7" ht="20.25" customHeight="1" x14ac:dyDescent="0.45">
      <c r="A487" s="209"/>
      <c r="B487" s="209"/>
      <c r="C487" s="209"/>
      <c r="D487" s="201"/>
      <c r="E487" s="51"/>
      <c r="G487" s="51"/>
    </row>
    <row r="488" spans="1:7" ht="20.25" customHeight="1" x14ac:dyDescent="0.45">
      <c r="A488" s="209"/>
      <c r="B488" s="209"/>
      <c r="C488" s="209"/>
      <c r="D488" s="201"/>
      <c r="E488" s="51"/>
      <c r="G488" s="51"/>
    </row>
    <row r="489" spans="1:7" ht="20.25" customHeight="1" x14ac:dyDescent="0.45">
      <c r="A489" s="209"/>
      <c r="B489" s="209"/>
      <c r="C489" s="209"/>
      <c r="D489" s="201"/>
      <c r="E489" s="51"/>
      <c r="G489" s="51"/>
    </row>
    <row r="490" spans="1:7" ht="20.25" customHeight="1" x14ac:dyDescent="0.45">
      <c r="A490" s="209"/>
      <c r="B490" s="209"/>
      <c r="C490" s="209"/>
      <c r="D490" s="201"/>
      <c r="E490" s="51"/>
      <c r="G490" s="51"/>
    </row>
    <row r="491" spans="1:7" ht="20.25" customHeight="1" x14ac:dyDescent="0.45">
      <c r="A491" s="209"/>
      <c r="B491" s="209"/>
      <c r="C491" s="209"/>
      <c r="D491" s="201"/>
      <c r="E491" s="51"/>
      <c r="G491" s="51"/>
    </row>
    <row r="492" spans="1:7" ht="20.25" customHeight="1" x14ac:dyDescent="0.45">
      <c r="A492" s="209"/>
      <c r="B492" s="209"/>
      <c r="C492" s="209"/>
      <c r="D492" s="201"/>
      <c r="E492" s="51"/>
      <c r="G492" s="51"/>
    </row>
    <row r="493" spans="1:7" ht="20.25" customHeight="1" x14ac:dyDescent="0.45">
      <c r="A493" s="209"/>
      <c r="B493" s="209"/>
      <c r="C493" s="209"/>
      <c r="D493" s="201"/>
      <c r="E493" s="51"/>
      <c r="G493" s="51"/>
    </row>
    <row r="494" spans="1:7" ht="20.25" customHeight="1" x14ac:dyDescent="0.45">
      <c r="A494" s="209"/>
      <c r="B494" s="209"/>
      <c r="C494" s="209"/>
      <c r="D494" s="201"/>
      <c r="E494" s="51"/>
      <c r="G494" s="51"/>
    </row>
    <row r="495" spans="1:7" ht="20.25" customHeight="1" x14ac:dyDescent="0.45">
      <c r="A495" s="209"/>
      <c r="B495" s="209"/>
      <c r="C495" s="209"/>
      <c r="D495" s="201"/>
      <c r="E495" s="51"/>
      <c r="G495" s="51"/>
    </row>
    <row r="496" spans="1:7" ht="20.25" customHeight="1" x14ac:dyDescent="0.45">
      <c r="A496" s="209"/>
      <c r="B496" s="209"/>
      <c r="C496" s="209"/>
      <c r="D496" s="201"/>
      <c r="E496" s="51"/>
      <c r="G496" s="51"/>
    </row>
    <row r="497" spans="1:7" ht="20.25" customHeight="1" x14ac:dyDescent="0.45">
      <c r="A497" s="209"/>
      <c r="B497" s="209"/>
      <c r="C497" s="209"/>
      <c r="D497" s="201"/>
      <c r="E497" s="51"/>
      <c r="G497" s="51"/>
    </row>
    <row r="498" spans="1:7" ht="20.25" customHeight="1" x14ac:dyDescent="0.45">
      <c r="A498" s="209"/>
      <c r="B498" s="209"/>
      <c r="C498" s="209"/>
      <c r="D498" s="201"/>
      <c r="E498" s="51"/>
      <c r="G498" s="51"/>
    </row>
    <row r="499" spans="1:7" ht="20.25" customHeight="1" x14ac:dyDescent="0.45">
      <c r="A499" s="209"/>
      <c r="B499" s="209"/>
      <c r="C499" s="209"/>
      <c r="D499" s="201"/>
      <c r="E499" s="51"/>
      <c r="G499" s="51"/>
    </row>
    <row r="500" spans="1:7" ht="20.25" customHeight="1" x14ac:dyDescent="0.45">
      <c r="A500" s="209"/>
      <c r="B500" s="209"/>
      <c r="C500" s="209"/>
      <c r="D500" s="201"/>
      <c r="E500" s="51"/>
      <c r="G500" s="51"/>
    </row>
    <row r="501" spans="1:7" ht="20.25" customHeight="1" x14ac:dyDescent="0.45">
      <c r="A501" s="209"/>
      <c r="B501" s="209"/>
      <c r="C501" s="209"/>
      <c r="D501" s="201"/>
      <c r="E501" s="51"/>
      <c r="G501" s="51"/>
    </row>
    <row r="502" spans="1:7" ht="20.25" customHeight="1" x14ac:dyDescent="0.45">
      <c r="A502" s="209"/>
      <c r="B502" s="209"/>
      <c r="C502" s="209"/>
      <c r="D502" s="201"/>
      <c r="E502" s="51"/>
      <c r="G502" s="51"/>
    </row>
    <row r="503" spans="1:7" ht="20.25" customHeight="1" x14ac:dyDescent="0.45">
      <c r="A503" s="209"/>
      <c r="B503" s="209"/>
      <c r="C503" s="209"/>
      <c r="D503" s="201"/>
      <c r="E503" s="51"/>
      <c r="G503" s="51"/>
    </row>
    <row r="504" spans="1:7" ht="20.25" customHeight="1" x14ac:dyDescent="0.45">
      <c r="A504" s="209"/>
      <c r="B504" s="209"/>
      <c r="C504" s="209"/>
      <c r="D504" s="201"/>
      <c r="E504" s="51"/>
      <c r="G504" s="51"/>
    </row>
    <row r="505" spans="1:7" ht="20.25" customHeight="1" x14ac:dyDescent="0.45">
      <c r="A505" s="209"/>
      <c r="B505" s="209"/>
      <c r="C505" s="209"/>
      <c r="D505" s="201"/>
      <c r="E505" s="51"/>
      <c r="G505" s="51"/>
    </row>
    <row r="506" spans="1:7" ht="20.25" customHeight="1" x14ac:dyDescent="0.45">
      <c r="A506" s="209"/>
      <c r="B506" s="209"/>
      <c r="C506" s="209"/>
      <c r="D506" s="201"/>
      <c r="E506" s="51"/>
      <c r="G506" s="51"/>
    </row>
    <row r="507" spans="1:7" ht="20.25" customHeight="1" x14ac:dyDescent="0.45">
      <c r="A507" s="209"/>
      <c r="B507" s="209"/>
      <c r="C507" s="209"/>
      <c r="D507" s="201"/>
      <c r="E507" s="51"/>
      <c r="G507" s="51"/>
    </row>
    <row r="508" spans="1:7" ht="20.25" customHeight="1" x14ac:dyDescent="0.45">
      <c r="A508" s="209"/>
      <c r="B508" s="209"/>
      <c r="C508" s="209"/>
      <c r="D508" s="201"/>
      <c r="E508" s="51"/>
      <c r="G508" s="51"/>
    </row>
    <row r="509" spans="1:7" ht="20.25" customHeight="1" x14ac:dyDescent="0.45">
      <c r="A509" s="209"/>
      <c r="B509" s="209"/>
      <c r="C509" s="209"/>
      <c r="D509" s="201"/>
      <c r="E509" s="51"/>
      <c r="G509" s="51"/>
    </row>
    <row r="510" spans="1:7" ht="20.25" customHeight="1" x14ac:dyDescent="0.45">
      <c r="A510" s="209"/>
      <c r="B510" s="209"/>
      <c r="C510" s="209"/>
      <c r="D510" s="201"/>
      <c r="E510" s="51"/>
      <c r="G510" s="51"/>
    </row>
    <row r="511" spans="1:7" ht="20.25" customHeight="1" x14ac:dyDescent="0.45">
      <c r="A511" s="209"/>
      <c r="B511" s="209"/>
      <c r="C511" s="209"/>
      <c r="D511" s="201"/>
      <c r="E511" s="51"/>
      <c r="G511" s="51"/>
    </row>
    <row r="512" spans="1:7" ht="20.25" customHeight="1" x14ac:dyDescent="0.45">
      <c r="A512" s="209"/>
      <c r="B512" s="209"/>
      <c r="C512" s="209"/>
      <c r="D512" s="201"/>
      <c r="E512" s="51"/>
      <c r="G512" s="51"/>
    </row>
    <row r="513" spans="1:7" ht="20.25" customHeight="1" x14ac:dyDescent="0.45">
      <c r="A513" s="209"/>
      <c r="B513" s="209"/>
      <c r="C513" s="209"/>
      <c r="D513" s="201"/>
      <c r="E513" s="51"/>
      <c r="G513" s="51"/>
    </row>
    <row r="514" spans="1:7" ht="20.25" customHeight="1" x14ac:dyDescent="0.45">
      <c r="A514" s="209"/>
      <c r="B514" s="209"/>
      <c r="C514" s="209"/>
      <c r="D514" s="201"/>
      <c r="E514" s="51"/>
      <c r="G514" s="51"/>
    </row>
    <row r="515" spans="1:7" ht="20.25" customHeight="1" x14ac:dyDescent="0.45">
      <c r="A515" s="209"/>
      <c r="B515" s="209"/>
      <c r="C515" s="209"/>
      <c r="D515" s="201"/>
      <c r="E515" s="51"/>
      <c r="G515" s="51"/>
    </row>
    <row r="516" spans="1:7" ht="20.25" customHeight="1" x14ac:dyDescent="0.45">
      <c r="A516" s="209"/>
      <c r="B516" s="209"/>
      <c r="C516" s="209"/>
      <c r="D516" s="201"/>
      <c r="E516" s="51"/>
      <c r="G516" s="51"/>
    </row>
    <row r="517" spans="1:7" ht="20.25" customHeight="1" x14ac:dyDescent="0.45">
      <c r="A517" s="209"/>
      <c r="B517" s="209"/>
      <c r="C517" s="209"/>
      <c r="D517" s="201"/>
      <c r="E517" s="51"/>
      <c r="G517" s="51"/>
    </row>
    <row r="518" spans="1:7" ht="20.25" customHeight="1" x14ac:dyDescent="0.45">
      <c r="A518" s="209"/>
      <c r="B518" s="209"/>
      <c r="C518" s="209"/>
      <c r="D518" s="201"/>
      <c r="E518" s="51"/>
      <c r="G518" s="51"/>
    </row>
    <row r="519" spans="1:7" ht="20.25" customHeight="1" x14ac:dyDescent="0.45">
      <c r="A519" s="209"/>
      <c r="B519" s="209"/>
      <c r="C519" s="209"/>
      <c r="D519" s="201"/>
      <c r="E519" s="51"/>
      <c r="G519" s="51"/>
    </row>
    <row r="520" spans="1:7" ht="20.25" customHeight="1" x14ac:dyDescent="0.45">
      <c r="A520" s="209"/>
      <c r="B520" s="209"/>
      <c r="C520" s="209"/>
      <c r="D520" s="201"/>
      <c r="E520" s="51"/>
      <c r="G520" s="51"/>
    </row>
    <row r="521" spans="1:7" ht="20.25" customHeight="1" x14ac:dyDescent="0.45">
      <c r="A521" s="209"/>
      <c r="B521" s="209"/>
      <c r="C521" s="209"/>
      <c r="D521" s="201"/>
      <c r="E521" s="51"/>
      <c r="G521" s="51"/>
    </row>
    <row r="522" spans="1:7" ht="20.25" customHeight="1" x14ac:dyDescent="0.45">
      <c r="A522" s="209"/>
      <c r="B522" s="209"/>
      <c r="C522" s="209"/>
      <c r="D522" s="201"/>
      <c r="E522" s="51"/>
      <c r="G522" s="51"/>
    </row>
    <row r="523" spans="1:7" ht="20.25" customHeight="1" x14ac:dyDescent="0.45">
      <c r="A523" s="209"/>
      <c r="B523" s="209"/>
      <c r="C523" s="209"/>
      <c r="D523" s="201"/>
      <c r="E523" s="51"/>
      <c r="G523" s="51"/>
    </row>
    <row r="524" spans="1:7" ht="20.25" customHeight="1" x14ac:dyDescent="0.45">
      <c r="A524" s="209"/>
      <c r="B524" s="209"/>
      <c r="C524" s="209"/>
      <c r="D524" s="201"/>
      <c r="E524" s="51"/>
      <c r="G524" s="51"/>
    </row>
    <row r="525" spans="1:7" ht="20.25" customHeight="1" x14ac:dyDescent="0.45">
      <c r="A525" s="209"/>
      <c r="B525" s="209"/>
      <c r="C525" s="209"/>
      <c r="D525" s="201"/>
      <c r="E525" s="51"/>
      <c r="G525" s="51"/>
    </row>
    <row r="526" spans="1:7" ht="20.25" customHeight="1" x14ac:dyDescent="0.45">
      <c r="A526" s="209"/>
      <c r="B526" s="209"/>
      <c r="C526" s="209"/>
      <c r="D526" s="201"/>
      <c r="E526" s="51"/>
      <c r="G526" s="51"/>
    </row>
    <row r="527" spans="1:7" ht="20.25" customHeight="1" x14ac:dyDescent="0.45">
      <c r="A527" s="209"/>
      <c r="B527" s="209"/>
      <c r="C527" s="209"/>
      <c r="D527" s="201"/>
      <c r="E527" s="51"/>
      <c r="G527" s="51"/>
    </row>
    <row r="528" spans="1:7" ht="20.25" customHeight="1" x14ac:dyDescent="0.45">
      <c r="A528" s="209"/>
      <c r="B528" s="209"/>
      <c r="C528" s="209"/>
      <c r="D528" s="201"/>
      <c r="E528" s="51"/>
      <c r="G528" s="51"/>
    </row>
    <row r="529" spans="1:7" ht="20.25" customHeight="1" x14ac:dyDescent="0.45">
      <c r="A529" s="209"/>
      <c r="B529" s="209"/>
      <c r="C529" s="209"/>
      <c r="D529" s="201"/>
      <c r="E529" s="51"/>
      <c r="G529" s="51"/>
    </row>
    <row r="530" spans="1:7" ht="20.25" customHeight="1" x14ac:dyDescent="0.45">
      <c r="A530" s="209"/>
      <c r="B530" s="209"/>
      <c r="C530" s="209"/>
      <c r="D530" s="201"/>
      <c r="E530" s="51"/>
      <c r="G530" s="51"/>
    </row>
    <row r="531" spans="1:7" ht="20.25" customHeight="1" x14ac:dyDescent="0.45">
      <c r="A531" s="209"/>
      <c r="B531" s="209"/>
      <c r="C531" s="209"/>
      <c r="D531" s="201"/>
      <c r="E531" s="51"/>
      <c r="G531" s="51"/>
    </row>
    <row r="532" spans="1:7" ht="20.25" customHeight="1" x14ac:dyDescent="0.45">
      <c r="A532" s="209"/>
      <c r="B532" s="209"/>
      <c r="C532" s="209"/>
      <c r="D532" s="201"/>
      <c r="E532" s="51"/>
      <c r="G532" s="51"/>
    </row>
    <row r="533" spans="1:7" ht="20.25" customHeight="1" x14ac:dyDescent="0.45">
      <c r="A533" s="209"/>
      <c r="B533" s="209"/>
      <c r="C533" s="209"/>
      <c r="D533" s="201"/>
      <c r="E533" s="51"/>
      <c r="G533" s="51"/>
    </row>
    <row r="534" spans="1:7" ht="20.25" customHeight="1" x14ac:dyDescent="0.45">
      <c r="A534" s="209"/>
      <c r="B534" s="209"/>
      <c r="C534" s="209"/>
      <c r="D534" s="201"/>
      <c r="E534" s="51"/>
      <c r="G534" s="51"/>
    </row>
    <row r="535" spans="1:7" ht="20.25" customHeight="1" x14ac:dyDescent="0.45">
      <c r="A535" s="209"/>
      <c r="B535" s="209"/>
      <c r="C535" s="209"/>
      <c r="D535" s="201"/>
      <c r="E535" s="51"/>
      <c r="G535" s="51"/>
    </row>
    <row r="536" spans="1:7" ht="20.25" customHeight="1" x14ac:dyDescent="0.45">
      <c r="A536" s="209"/>
      <c r="B536" s="209"/>
      <c r="C536" s="209"/>
      <c r="D536" s="201"/>
      <c r="E536" s="51"/>
      <c r="G536" s="51"/>
    </row>
    <row r="537" spans="1:7" ht="20.25" customHeight="1" x14ac:dyDescent="0.45">
      <c r="A537" s="209"/>
      <c r="B537" s="209"/>
      <c r="C537" s="209"/>
      <c r="D537" s="201"/>
      <c r="E537" s="51"/>
      <c r="G537" s="51"/>
    </row>
    <row r="538" spans="1:7" ht="20.25" customHeight="1" x14ac:dyDescent="0.45">
      <c r="A538" s="209"/>
      <c r="B538" s="209"/>
      <c r="C538" s="209"/>
      <c r="D538" s="201"/>
      <c r="E538" s="51"/>
      <c r="G538" s="51"/>
    </row>
    <row r="539" spans="1:7" ht="20.25" customHeight="1" x14ac:dyDescent="0.45">
      <c r="A539" s="209"/>
      <c r="B539" s="209"/>
      <c r="C539" s="209"/>
      <c r="D539" s="201"/>
      <c r="E539" s="51"/>
      <c r="G539" s="51"/>
    </row>
    <row r="540" spans="1:7" ht="20.25" customHeight="1" x14ac:dyDescent="0.45">
      <c r="A540" s="209"/>
      <c r="B540" s="209"/>
      <c r="C540" s="209"/>
      <c r="D540" s="201"/>
      <c r="E540" s="51"/>
      <c r="G540" s="51"/>
    </row>
    <row r="541" spans="1:7" ht="20.25" customHeight="1" x14ac:dyDescent="0.45">
      <c r="A541" s="209"/>
      <c r="B541" s="209"/>
      <c r="C541" s="209"/>
      <c r="D541" s="201"/>
      <c r="E541" s="51"/>
      <c r="G541" s="51"/>
    </row>
    <row r="542" spans="1:7" ht="20.25" customHeight="1" x14ac:dyDescent="0.45">
      <c r="A542" s="209"/>
      <c r="B542" s="209"/>
      <c r="C542" s="209"/>
      <c r="D542" s="201"/>
      <c r="E542" s="51"/>
      <c r="G542" s="51"/>
    </row>
    <row r="543" spans="1:7" ht="20.25" customHeight="1" x14ac:dyDescent="0.45">
      <c r="A543" s="209"/>
      <c r="B543" s="209"/>
      <c r="C543" s="209"/>
      <c r="D543" s="201"/>
      <c r="E543" s="51"/>
      <c r="G543" s="51"/>
    </row>
    <row r="544" spans="1:7" ht="20.25" customHeight="1" x14ac:dyDescent="0.45">
      <c r="A544" s="209"/>
      <c r="B544" s="209"/>
      <c r="C544" s="209"/>
      <c r="D544" s="201"/>
      <c r="E544" s="51"/>
      <c r="G544" s="51"/>
    </row>
    <row r="545" spans="1:7" ht="20.25" customHeight="1" x14ac:dyDescent="0.45">
      <c r="A545" s="209"/>
      <c r="B545" s="209"/>
      <c r="C545" s="209"/>
      <c r="D545" s="201"/>
      <c r="E545" s="51"/>
      <c r="G545" s="51"/>
    </row>
    <row r="546" spans="1:7" ht="20.25" customHeight="1" x14ac:dyDescent="0.45">
      <c r="A546" s="209"/>
      <c r="B546" s="209"/>
      <c r="C546" s="209"/>
      <c r="D546" s="201"/>
      <c r="E546" s="51"/>
      <c r="G546" s="51"/>
    </row>
    <row r="547" spans="1:7" ht="20.25" customHeight="1" x14ac:dyDescent="0.45">
      <c r="A547" s="209"/>
      <c r="B547" s="209"/>
      <c r="C547" s="209"/>
      <c r="D547" s="201"/>
      <c r="E547" s="51"/>
      <c r="G547" s="51"/>
    </row>
    <row r="548" spans="1:7" ht="20.25" customHeight="1" x14ac:dyDescent="0.45">
      <c r="A548" s="209"/>
      <c r="B548" s="209"/>
      <c r="C548" s="209"/>
      <c r="D548" s="201"/>
      <c r="E548" s="51"/>
      <c r="G548" s="51"/>
    </row>
    <row r="549" spans="1:7" ht="20.25" customHeight="1" x14ac:dyDescent="0.45">
      <c r="A549" s="209"/>
      <c r="B549" s="209"/>
      <c r="C549" s="209"/>
      <c r="D549" s="201"/>
      <c r="E549" s="51"/>
      <c r="G549" s="51"/>
    </row>
    <row r="550" spans="1:7" ht="20.25" customHeight="1" x14ac:dyDescent="0.45">
      <c r="A550" s="209"/>
      <c r="B550" s="209"/>
      <c r="C550" s="209"/>
      <c r="D550" s="201"/>
      <c r="E550" s="51"/>
      <c r="G550" s="51"/>
    </row>
    <row r="551" spans="1:7" ht="20.25" customHeight="1" x14ac:dyDescent="0.45">
      <c r="A551" s="209"/>
      <c r="B551" s="209"/>
      <c r="C551" s="209"/>
      <c r="D551" s="201"/>
      <c r="E551" s="51"/>
      <c r="G551" s="51"/>
    </row>
    <row r="552" spans="1:7" ht="20.25" customHeight="1" x14ac:dyDescent="0.45">
      <c r="A552" s="209"/>
      <c r="B552" s="209"/>
      <c r="C552" s="209"/>
      <c r="D552" s="201"/>
      <c r="E552" s="51"/>
      <c r="G552" s="51"/>
    </row>
    <row r="553" spans="1:7" ht="20.25" customHeight="1" x14ac:dyDescent="0.45">
      <c r="A553" s="209"/>
      <c r="B553" s="209"/>
      <c r="C553" s="209"/>
      <c r="D553" s="201"/>
      <c r="E553" s="51"/>
      <c r="G553" s="51"/>
    </row>
    <row r="554" spans="1:7" ht="20.25" customHeight="1" x14ac:dyDescent="0.45">
      <c r="A554" s="209"/>
      <c r="B554" s="209"/>
      <c r="C554" s="209"/>
      <c r="D554" s="201"/>
      <c r="E554" s="51"/>
      <c r="G554" s="51"/>
    </row>
    <row r="555" spans="1:7" ht="20.25" customHeight="1" x14ac:dyDescent="0.45">
      <c r="A555" s="209"/>
      <c r="B555" s="209"/>
      <c r="C555" s="209"/>
      <c r="D555" s="201"/>
      <c r="E555" s="51"/>
      <c r="G555" s="51"/>
    </row>
    <row r="556" spans="1:7" ht="20.25" customHeight="1" x14ac:dyDescent="0.45">
      <c r="A556" s="209"/>
      <c r="B556" s="209"/>
      <c r="C556" s="209"/>
      <c r="D556" s="201"/>
      <c r="E556" s="51"/>
      <c r="G556" s="51"/>
    </row>
    <row r="557" spans="1:7" ht="20.25" customHeight="1" x14ac:dyDescent="0.45">
      <c r="A557" s="209"/>
      <c r="B557" s="209"/>
      <c r="C557" s="209"/>
      <c r="D557" s="201"/>
      <c r="E557" s="51"/>
      <c r="G557" s="51"/>
    </row>
    <row r="558" spans="1:7" ht="20.25" customHeight="1" x14ac:dyDescent="0.45">
      <c r="A558" s="209"/>
      <c r="B558" s="209"/>
      <c r="C558" s="209"/>
      <c r="D558" s="201"/>
      <c r="E558" s="51"/>
      <c r="G558" s="51"/>
    </row>
    <row r="559" spans="1:7" ht="20.25" customHeight="1" x14ac:dyDescent="0.45">
      <c r="A559" s="209"/>
      <c r="B559" s="209"/>
      <c r="C559" s="209"/>
      <c r="D559" s="201"/>
      <c r="E559" s="51"/>
      <c r="G559" s="51"/>
    </row>
    <row r="560" spans="1:7" ht="20.25" customHeight="1" x14ac:dyDescent="0.45">
      <c r="A560" s="209"/>
      <c r="B560" s="209"/>
      <c r="C560" s="209"/>
      <c r="D560" s="201"/>
      <c r="E560" s="51"/>
      <c r="G560" s="51"/>
    </row>
    <row r="561" spans="1:7" ht="20.25" customHeight="1" x14ac:dyDescent="0.45">
      <c r="A561" s="209"/>
      <c r="B561" s="209"/>
      <c r="C561" s="209"/>
      <c r="D561" s="201"/>
      <c r="E561" s="51"/>
      <c r="G561" s="51"/>
    </row>
    <row r="562" spans="1:7" ht="20.25" customHeight="1" x14ac:dyDescent="0.45">
      <c r="A562" s="209"/>
      <c r="B562" s="209"/>
      <c r="C562" s="209"/>
      <c r="D562" s="201"/>
      <c r="E562" s="51"/>
      <c r="G562" s="51"/>
    </row>
    <row r="563" spans="1:7" ht="20.25" customHeight="1" x14ac:dyDescent="0.45">
      <c r="A563" s="209"/>
      <c r="B563" s="209"/>
      <c r="C563" s="209"/>
      <c r="D563" s="201"/>
      <c r="E563" s="51"/>
      <c r="G563" s="51"/>
    </row>
    <row r="564" spans="1:7" ht="20.25" customHeight="1" x14ac:dyDescent="0.45">
      <c r="A564" s="209"/>
      <c r="B564" s="209"/>
      <c r="C564" s="209"/>
      <c r="D564" s="201"/>
      <c r="E564" s="51"/>
      <c r="G564" s="51"/>
    </row>
    <row r="565" spans="1:7" ht="20.25" customHeight="1" x14ac:dyDescent="0.45">
      <c r="A565" s="209"/>
      <c r="B565" s="209"/>
      <c r="C565" s="209"/>
      <c r="D565" s="201"/>
      <c r="E565" s="51"/>
      <c r="G565" s="51"/>
    </row>
    <row r="566" spans="1:7" ht="20.25" customHeight="1" x14ac:dyDescent="0.45">
      <c r="A566" s="209"/>
      <c r="B566" s="209"/>
      <c r="C566" s="209"/>
      <c r="D566" s="201"/>
      <c r="E566" s="51"/>
      <c r="G566" s="51"/>
    </row>
    <row r="567" spans="1:7" ht="20.25" customHeight="1" x14ac:dyDescent="0.45">
      <c r="A567" s="209"/>
      <c r="B567" s="209"/>
      <c r="C567" s="209"/>
      <c r="D567" s="201"/>
      <c r="E567" s="51"/>
      <c r="G567" s="51"/>
    </row>
    <row r="568" spans="1:7" ht="20.25" customHeight="1" x14ac:dyDescent="0.45">
      <c r="A568" s="209"/>
      <c r="B568" s="209"/>
      <c r="C568" s="209"/>
      <c r="D568" s="201"/>
      <c r="E568" s="51"/>
      <c r="G568" s="51"/>
    </row>
    <row r="569" spans="1:7" ht="20.25" customHeight="1" x14ac:dyDescent="0.45">
      <c r="A569" s="209"/>
      <c r="B569" s="209"/>
      <c r="C569" s="209"/>
      <c r="D569" s="201"/>
      <c r="E569" s="51"/>
      <c r="G569" s="51"/>
    </row>
    <row r="570" spans="1:7" ht="20.25" customHeight="1" x14ac:dyDescent="0.45">
      <c r="A570" s="209"/>
      <c r="B570" s="209"/>
      <c r="C570" s="209"/>
      <c r="D570" s="201"/>
      <c r="E570" s="51"/>
      <c r="G570" s="51"/>
    </row>
    <row r="571" spans="1:7" ht="20.25" customHeight="1" x14ac:dyDescent="0.45">
      <c r="A571" s="209"/>
      <c r="B571" s="209"/>
      <c r="C571" s="209"/>
      <c r="D571" s="201"/>
      <c r="E571" s="51"/>
      <c r="G571" s="51"/>
    </row>
    <row r="572" spans="1:7" ht="20.25" customHeight="1" x14ac:dyDescent="0.45">
      <c r="A572" s="209"/>
      <c r="B572" s="209"/>
      <c r="C572" s="209"/>
      <c r="D572" s="201"/>
      <c r="E572" s="51"/>
      <c r="G572" s="51"/>
    </row>
    <row r="573" spans="1:7" ht="20.25" customHeight="1" x14ac:dyDescent="0.45">
      <c r="A573" s="209"/>
      <c r="B573" s="209"/>
      <c r="C573" s="209"/>
      <c r="D573" s="201"/>
      <c r="E573" s="51"/>
      <c r="G573" s="51"/>
    </row>
    <row r="574" spans="1:7" ht="20.25" customHeight="1" x14ac:dyDescent="0.45">
      <c r="A574" s="209"/>
      <c r="B574" s="209"/>
      <c r="C574" s="209"/>
      <c r="D574" s="201"/>
      <c r="E574" s="51"/>
      <c r="G574" s="51"/>
    </row>
    <row r="575" spans="1:7" ht="20.25" customHeight="1" x14ac:dyDescent="0.45">
      <c r="A575" s="209"/>
      <c r="B575" s="209"/>
      <c r="C575" s="209"/>
      <c r="D575" s="201"/>
      <c r="E575" s="51"/>
      <c r="G575" s="51"/>
    </row>
    <row r="576" spans="1:7" ht="20.25" customHeight="1" x14ac:dyDescent="0.45">
      <c r="A576" s="209"/>
      <c r="B576" s="209"/>
      <c r="C576" s="209"/>
      <c r="D576" s="201"/>
      <c r="E576" s="51"/>
      <c r="G576" s="51"/>
    </row>
    <row r="577" spans="1:7" ht="20.25" customHeight="1" x14ac:dyDescent="0.45">
      <c r="A577" s="209"/>
      <c r="B577" s="209"/>
      <c r="C577" s="209"/>
      <c r="D577" s="201"/>
      <c r="E577" s="51"/>
      <c r="G577" s="51"/>
    </row>
    <row r="578" spans="1:7" ht="20.25" customHeight="1" x14ac:dyDescent="0.45">
      <c r="A578" s="209"/>
      <c r="B578" s="209"/>
      <c r="C578" s="209"/>
      <c r="D578" s="201"/>
      <c r="E578" s="51"/>
      <c r="G578" s="51"/>
    </row>
    <row r="579" spans="1:7" ht="20.25" customHeight="1" x14ac:dyDescent="0.45">
      <c r="A579" s="209"/>
      <c r="B579" s="209"/>
      <c r="C579" s="209"/>
      <c r="D579" s="201"/>
      <c r="E579" s="51"/>
      <c r="G579" s="51"/>
    </row>
    <row r="580" spans="1:7" ht="20.25" customHeight="1" x14ac:dyDescent="0.45">
      <c r="A580" s="209"/>
      <c r="B580" s="209"/>
      <c r="C580" s="209"/>
      <c r="D580" s="201"/>
      <c r="E580" s="51"/>
      <c r="G580" s="51"/>
    </row>
    <row r="581" spans="1:7" ht="20.25" customHeight="1" x14ac:dyDescent="0.45">
      <c r="A581" s="209"/>
      <c r="B581" s="209"/>
      <c r="C581" s="209"/>
      <c r="D581" s="201"/>
      <c r="E581" s="51"/>
      <c r="G581" s="51"/>
    </row>
    <row r="582" spans="1:7" ht="20.25" customHeight="1" x14ac:dyDescent="0.45">
      <c r="A582" s="209"/>
      <c r="B582" s="209"/>
      <c r="C582" s="209"/>
      <c r="D582" s="201"/>
      <c r="E582" s="51"/>
      <c r="G582" s="51"/>
    </row>
    <row r="583" spans="1:7" ht="20.25" customHeight="1" x14ac:dyDescent="0.45">
      <c r="A583" s="209"/>
      <c r="B583" s="209"/>
      <c r="C583" s="209"/>
      <c r="D583" s="201"/>
      <c r="E583" s="51"/>
      <c r="G583" s="51"/>
    </row>
    <row r="584" spans="1:7" ht="20.25" customHeight="1" x14ac:dyDescent="0.45">
      <c r="A584" s="209"/>
      <c r="B584" s="209"/>
      <c r="C584" s="209"/>
      <c r="D584" s="201"/>
      <c r="E584" s="51"/>
      <c r="G584" s="51"/>
    </row>
    <row r="585" spans="1:7" ht="20.25" customHeight="1" x14ac:dyDescent="0.45">
      <c r="A585" s="209"/>
      <c r="B585" s="209"/>
      <c r="C585" s="209"/>
      <c r="D585" s="201"/>
      <c r="E585" s="51"/>
      <c r="G585" s="51"/>
    </row>
    <row r="586" spans="1:7" ht="20.25" customHeight="1" x14ac:dyDescent="0.45">
      <c r="A586" s="209"/>
      <c r="B586" s="209"/>
      <c r="C586" s="209"/>
      <c r="D586" s="201"/>
      <c r="E586" s="51"/>
      <c r="G586" s="51"/>
    </row>
    <row r="587" spans="1:7" ht="20.25" customHeight="1" x14ac:dyDescent="0.45">
      <c r="A587" s="209"/>
      <c r="B587" s="209"/>
      <c r="C587" s="209"/>
      <c r="D587" s="201"/>
      <c r="E587" s="51"/>
      <c r="G587" s="51"/>
    </row>
    <row r="588" spans="1:7" ht="20.25" customHeight="1" x14ac:dyDescent="0.45">
      <c r="A588" s="209"/>
      <c r="B588" s="209"/>
      <c r="C588" s="209"/>
      <c r="D588" s="201"/>
      <c r="E588" s="51"/>
      <c r="G588" s="51"/>
    </row>
    <row r="589" spans="1:7" ht="20.25" customHeight="1" x14ac:dyDescent="0.45">
      <c r="A589" s="209"/>
      <c r="B589" s="209"/>
      <c r="C589" s="209"/>
      <c r="D589" s="201"/>
      <c r="E589" s="51"/>
      <c r="G589" s="51"/>
    </row>
    <row r="590" spans="1:7" ht="20.25" customHeight="1" x14ac:dyDescent="0.45">
      <c r="A590" s="209"/>
      <c r="B590" s="209"/>
      <c r="C590" s="209"/>
      <c r="D590" s="201"/>
      <c r="E590" s="51"/>
      <c r="G590" s="51"/>
    </row>
    <row r="591" spans="1:7" ht="20.25" customHeight="1" x14ac:dyDescent="0.45">
      <c r="A591" s="209"/>
      <c r="B591" s="209"/>
      <c r="C591" s="209"/>
      <c r="D591" s="201"/>
      <c r="E591" s="51"/>
      <c r="G591" s="51"/>
    </row>
    <row r="592" spans="1:7" ht="20.25" customHeight="1" x14ac:dyDescent="0.45">
      <c r="A592" s="209"/>
      <c r="B592" s="209"/>
      <c r="C592" s="209"/>
      <c r="D592" s="201"/>
      <c r="E592" s="51"/>
      <c r="G592" s="51"/>
    </row>
    <row r="593" spans="1:7" ht="20.25" customHeight="1" x14ac:dyDescent="0.45">
      <c r="A593" s="209"/>
      <c r="B593" s="209"/>
      <c r="C593" s="209"/>
      <c r="D593" s="201"/>
      <c r="E593" s="51"/>
      <c r="G593" s="51"/>
    </row>
    <row r="594" spans="1:7" ht="20.25" customHeight="1" x14ac:dyDescent="0.45">
      <c r="A594" s="209"/>
      <c r="B594" s="209"/>
      <c r="C594" s="209"/>
      <c r="D594" s="201"/>
      <c r="E594" s="51"/>
      <c r="G594" s="51"/>
    </row>
    <row r="595" spans="1:7" ht="20.25" customHeight="1" x14ac:dyDescent="0.45">
      <c r="A595" s="209"/>
      <c r="B595" s="209"/>
      <c r="C595" s="209"/>
      <c r="D595" s="201"/>
      <c r="E595" s="51"/>
      <c r="G595" s="51"/>
    </row>
    <row r="596" spans="1:7" ht="20.25" customHeight="1" x14ac:dyDescent="0.45">
      <c r="A596" s="209"/>
      <c r="B596" s="209"/>
      <c r="C596" s="209"/>
      <c r="D596" s="201"/>
      <c r="E596" s="51"/>
      <c r="G596" s="51"/>
    </row>
    <row r="597" spans="1:7" ht="20.25" customHeight="1" x14ac:dyDescent="0.45">
      <c r="A597" s="209"/>
      <c r="B597" s="209"/>
      <c r="C597" s="209"/>
      <c r="D597" s="201"/>
      <c r="E597" s="51"/>
      <c r="G597" s="51"/>
    </row>
    <row r="598" spans="1:7" ht="20.25" customHeight="1" x14ac:dyDescent="0.45">
      <c r="A598" s="209"/>
      <c r="B598" s="209"/>
      <c r="C598" s="209"/>
      <c r="D598" s="201"/>
      <c r="E598" s="51"/>
      <c r="G598" s="51"/>
    </row>
    <row r="599" spans="1:7" ht="20.25" customHeight="1" x14ac:dyDescent="0.45">
      <c r="A599" s="209"/>
      <c r="B599" s="209"/>
      <c r="C599" s="209"/>
      <c r="D599" s="201"/>
      <c r="E599" s="51"/>
      <c r="G599" s="51"/>
    </row>
    <row r="600" spans="1:7" ht="20.25" customHeight="1" x14ac:dyDescent="0.45">
      <c r="A600" s="209"/>
      <c r="B600" s="209"/>
      <c r="C600" s="209"/>
      <c r="D600" s="201"/>
      <c r="E600" s="51"/>
      <c r="G600" s="51"/>
    </row>
    <row r="601" spans="1:7" ht="20.25" customHeight="1" x14ac:dyDescent="0.45">
      <c r="A601" s="209"/>
      <c r="B601" s="209"/>
      <c r="C601" s="209"/>
      <c r="D601" s="201"/>
      <c r="E601" s="51"/>
      <c r="G601" s="51"/>
    </row>
    <row r="602" spans="1:7" ht="20.25" customHeight="1" x14ac:dyDescent="0.45">
      <c r="A602" s="209"/>
      <c r="B602" s="209"/>
      <c r="C602" s="209"/>
      <c r="D602" s="201"/>
      <c r="E602" s="51"/>
      <c r="G602" s="51"/>
    </row>
    <row r="603" spans="1:7" ht="20.25" customHeight="1" x14ac:dyDescent="0.45">
      <c r="A603" s="209"/>
      <c r="B603" s="209"/>
      <c r="C603" s="209"/>
      <c r="D603" s="201"/>
      <c r="E603" s="51"/>
      <c r="G603" s="51"/>
    </row>
    <row r="604" spans="1:7" ht="20.25" customHeight="1" x14ac:dyDescent="0.45">
      <c r="A604" s="209"/>
      <c r="B604" s="209"/>
      <c r="C604" s="209"/>
      <c r="D604" s="201"/>
      <c r="E604" s="51"/>
      <c r="G604" s="51"/>
    </row>
    <row r="605" spans="1:7" ht="20.25" customHeight="1" x14ac:dyDescent="0.45">
      <c r="A605" s="209"/>
      <c r="B605" s="209"/>
      <c r="C605" s="209"/>
      <c r="D605" s="201"/>
      <c r="E605" s="51"/>
      <c r="G605" s="51"/>
    </row>
    <row r="606" spans="1:7" ht="20.25" customHeight="1" x14ac:dyDescent="0.45">
      <c r="A606" s="209"/>
      <c r="B606" s="209"/>
      <c r="C606" s="209"/>
      <c r="D606" s="201"/>
      <c r="E606" s="51"/>
      <c r="G606" s="51"/>
    </row>
    <row r="607" spans="1:7" ht="20.25" customHeight="1" x14ac:dyDescent="0.45">
      <c r="A607" s="209"/>
      <c r="B607" s="209"/>
      <c r="C607" s="209"/>
      <c r="D607" s="201"/>
      <c r="E607" s="51"/>
      <c r="G607" s="51"/>
    </row>
    <row r="608" spans="1:7" ht="20.25" customHeight="1" x14ac:dyDescent="0.45">
      <c r="A608" s="209"/>
      <c r="B608" s="209"/>
      <c r="C608" s="209"/>
      <c r="D608" s="201"/>
      <c r="E608" s="51"/>
      <c r="G608" s="51"/>
    </row>
    <row r="609" spans="1:7" ht="20.25" customHeight="1" x14ac:dyDescent="0.45">
      <c r="A609" s="209"/>
      <c r="B609" s="209"/>
      <c r="C609" s="209"/>
      <c r="D609" s="201"/>
      <c r="E609" s="51"/>
      <c r="G609" s="51"/>
    </row>
    <row r="610" spans="1:7" ht="20.25" customHeight="1" x14ac:dyDescent="0.45">
      <c r="A610" s="209"/>
      <c r="B610" s="209"/>
      <c r="C610" s="209"/>
      <c r="D610" s="201"/>
      <c r="E610" s="51"/>
      <c r="G610" s="51"/>
    </row>
    <row r="611" spans="1:7" ht="20.25" customHeight="1" x14ac:dyDescent="0.45">
      <c r="A611" s="209"/>
      <c r="B611" s="209"/>
      <c r="C611" s="209"/>
      <c r="D611" s="201"/>
      <c r="E611" s="51"/>
      <c r="G611" s="51"/>
    </row>
    <row r="612" spans="1:7" ht="20.25" customHeight="1" x14ac:dyDescent="0.45">
      <c r="A612" s="209"/>
      <c r="B612" s="209"/>
      <c r="C612" s="209"/>
      <c r="D612" s="201"/>
      <c r="E612" s="51"/>
      <c r="G612" s="51"/>
    </row>
    <row r="613" spans="1:7" ht="20.25" customHeight="1" x14ac:dyDescent="0.45">
      <c r="A613" s="209"/>
      <c r="B613" s="209"/>
      <c r="C613" s="209"/>
      <c r="D613" s="201"/>
      <c r="E613" s="51"/>
      <c r="G613" s="51"/>
    </row>
    <row r="614" spans="1:7" ht="20.25" customHeight="1" x14ac:dyDescent="0.45">
      <c r="A614" s="209"/>
      <c r="B614" s="209"/>
      <c r="C614" s="209"/>
      <c r="D614" s="201"/>
      <c r="E614" s="51"/>
      <c r="G614" s="51"/>
    </row>
    <row r="615" spans="1:7" ht="20.25" customHeight="1" x14ac:dyDescent="0.45">
      <c r="A615" s="209"/>
      <c r="B615" s="209"/>
      <c r="C615" s="209"/>
      <c r="D615" s="201"/>
      <c r="E615" s="51"/>
      <c r="G615" s="51"/>
    </row>
    <row r="616" spans="1:7" ht="20.25" customHeight="1" x14ac:dyDescent="0.45">
      <c r="A616" s="209"/>
      <c r="B616" s="209"/>
      <c r="C616" s="209"/>
      <c r="D616" s="201"/>
      <c r="E616" s="51"/>
      <c r="G616" s="51"/>
    </row>
    <row r="617" spans="1:7" ht="20.25" customHeight="1" x14ac:dyDescent="0.45">
      <c r="A617" s="209"/>
      <c r="B617" s="209"/>
      <c r="C617" s="209"/>
      <c r="D617" s="201"/>
      <c r="E617" s="51"/>
      <c r="G617" s="51"/>
    </row>
    <row r="618" spans="1:7" ht="20.25" customHeight="1" x14ac:dyDescent="0.45">
      <c r="A618" s="209"/>
      <c r="B618" s="209"/>
      <c r="C618" s="209"/>
      <c r="D618" s="201"/>
      <c r="E618" s="51"/>
      <c r="G618" s="51"/>
    </row>
    <row r="619" spans="1:7" ht="20.25" customHeight="1" x14ac:dyDescent="0.45">
      <c r="A619" s="209"/>
      <c r="B619" s="209"/>
      <c r="C619" s="209"/>
      <c r="D619" s="201"/>
      <c r="E619" s="51"/>
      <c r="G619" s="51"/>
    </row>
    <row r="620" spans="1:7" ht="20.25" customHeight="1" x14ac:dyDescent="0.45">
      <c r="A620" s="209"/>
      <c r="B620" s="209"/>
      <c r="C620" s="209"/>
      <c r="D620" s="201"/>
      <c r="E620" s="51"/>
      <c r="G620" s="51"/>
    </row>
    <row r="621" spans="1:7" ht="20.25" customHeight="1" x14ac:dyDescent="0.45">
      <c r="A621" s="209"/>
      <c r="B621" s="209"/>
      <c r="C621" s="209"/>
      <c r="D621" s="201"/>
      <c r="E621" s="51"/>
      <c r="G621" s="51"/>
    </row>
    <row r="622" spans="1:7" ht="20.25" customHeight="1" x14ac:dyDescent="0.45">
      <c r="A622" s="209"/>
      <c r="B622" s="209"/>
      <c r="C622" s="209"/>
      <c r="D622" s="201"/>
      <c r="E622" s="51"/>
      <c r="G622" s="51"/>
    </row>
    <row r="623" spans="1:7" ht="20.25" customHeight="1" x14ac:dyDescent="0.45">
      <c r="A623" s="209"/>
      <c r="B623" s="209"/>
      <c r="C623" s="209"/>
      <c r="D623" s="201"/>
      <c r="E623" s="51"/>
      <c r="G623" s="51"/>
    </row>
    <row r="624" spans="1:7" ht="20.25" customHeight="1" x14ac:dyDescent="0.45">
      <c r="A624" s="209"/>
      <c r="B624" s="209"/>
      <c r="C624" s="209"/>
      <c r="D624" s="201"/>
      <c r="E624" s="51"/>
      <c r="G624" s="51"/>
    </row>
    <row r="625" spans="1:7" ht="20.25" customHeight="1" x14ac:dyDescent="0.45">
      <c r="A625" s="209"/>
      <c r="B625" s="209"/>
      <c r="C625" s="209"/>
      <c r="D625" s="201"/>
      <c r="E625" s="51"/>
      <c r="G625" s="51"/>
    </row>
    <row r="626" spans="1:7" ht="20.25" customHeight="1" x14ac:dyDescent="0.45">
      <c r="A626" s="209"/>
      <c r="B626" s="209"/>
      <c r="C626" s="209"/>
      <c r="D626" s="201"/>
      <c r="E626" s="51"/>
      <c r="G626" s="51"/>
    </row>
    <row r="627" spans="1:7" ht="20.25" customHeight="1" x14ac:dyDescent="0.45">
      <c r="A627" s="209"/>
      <c r="B627" s="209"/>
      <c r="C627" s="209"/>
      <c r="D627" s="201"/>
      <c r="E627" s="51"/>
      <c r="G627" s="51"/>
    </row>
    <row r="628" spans="1:7" ht="20.25" customHeight="1" x14ac:dyDescent="0.45">
      <c r="A628" s="209"/>
      <c r="B628" s="209"/>
      <c r="C628" s="209"/>
      <c r="D628" s="201"/>
      <c r="E628" s="51"/>
      <c r="G628" s="51"/>
    </row>
    <row r="629" spans="1:7" ht="20.25" customHeight="1" x14ac:dyDescent="0.45">
      <c r="A629" s="209"/>
      <c r="B629" s="209"/>
      <c r="C629" s="209"/>
      <c r="D629" s="201"/>
      <c r="E629" s="51"/>
      <c r="G629" s="51"/>
    </row>
    <row r="630" spans="1:7" ht="20.25" customHeight="1" x14ac:dyDescent="0.45">
      <c r="A630" s="209"/>
      <c r="B630" s="209"/>
      <c r="C630" s="209"/>
      <c r="D630" s="201"/>
      <c r="E630" s="51"/>
      <c r="G630" s="51"/>
    </row>
    <row r="631" spans="1:7" ht="20.25" customHeight="1" x14ac:dyDescent="0.45">
      <c r="A631" s="209"/>
      <c r="B631" s="209"/>
      <c r="C631" s="209"/>
      <c r="D631" s="201"/>
      <c r="E631" s="51"/>
      <c r="G631" s="51"/>
    </row>
    <row r="632" spans="1:7" ht="20.25" customHeight="1" x14ac:dyDescent="0.45">
      <c r="A632" s="209"/>
      <c r="B632" s="209"/>
      <c r="C632" s="209"/>
      <c r="D632" s="201"/>
      <c r="E632" s="51"/>
      <c r="G632" s="51"/>
    </row>
    <row r="633" spans="1:7" ht="20.25" customHeight="1" x14ac:dyDescent="0.45">
      <c r="A633" s="209"/>
      <c r="B633" s="209"/>
      <c r="C633" s="209"/>
      <c r="D633" s="201"/>
      <c r="E633" s="51"/>
      <c r="G633" s="51"/>
    </row>
    <row r="634" spans="1:7" ht="20.25" customHeight="1" x14ac:dyDescent="0.45">
      <c r="A634" s="209"/>
      <c r="B634" s="209"/>
      <c r="C634" s="209"/>
      <c r="D634" s="201"/>
      <c r="E634" s="51"/>
      <c r="G634" s="51"/>
    </row>
    <row r="635" spans="1:7" ht="20.25" customHeight="1" x14ac:dyDescent="0.45">
      <c r="A635" s="209"/>
      <c r="B635" s="209"/>
      <c r="C635" s="209"/>
      <c r="D635" s="201"/>
      <c r="E635" s="51"/>
      <c r="G635" s="51"/>
    </row>
    <row r="636" spans="1:7" ht="20.25" customHeight="1" x14ac:dyDescent="0.45">
      <c r="A636" s="209"/>
      <c r="B636" s="209"/>
      <c r="C636" s="209"/>
      <c r="D636" s="201"/>
      <c r="E636" s="51"/>
      <c r="G636" s="51"/>
    </row>
    <row r="637" spans="1:7" ht="20.25" customHeight="1" x14ac:dyDescent="0.45">
      <c r="A637" s="209"/>
      <c r="B637" s="209"/>
      <c r="C637" s="209"/>
      <c r="D637" s="201"/>
      <c r="E637" s="51"/>
      <c r="G637" s="51"/>
    </row>
    <row r="638" spans="1:7" ht="20.25" customHeight="1" x14ac:dyDescent="0.45">
      <c r="A638" s="209"/>
      <c r="B638" s="209"/>
      <c r="C638" s="209"/>
      <c r="D638" s="201"/>
      <c r="E638" s="51"/>
      <c r="G638" s="51"/>
    </row>
    <row r="639" spans="1:7" ht="20.25" customHeight="1" x14ac:dyDescent="0.45">
      <c r="A639" s="209"/>
      <c r="B639" s="209"/>
      <c r="C639" s="209"/>
      <c r="D639" s="201"/>
      <c r="E639" s="51"/>
      <c r="G639" s="51"/>
    </row>
    <row r="640" spans="1:7" ht="20.25" customHeight="1" x14ac:dyDescent="0.45">
      <c r="A640" s="209"/>
      <c r="B640" s="209"/>
      <c r="C640" s="209"/>
      <c r="D640" s="201"/>
      <c r="E640" s="51"/>
      <c r="G640" s="51"/>
    </row>
    <row r="641" spans="1:7" ht="20.25" customHeight="1" x14ac:dyDescent="0.45">
      <c r="A641" s="209"/>
      <c r="B641" s="209"/>
      <c r="C641" s="209"/>
      <c r="D641" s="201"/>
      <c r="E641" s="51"/>
      <c r="G641" s="51"/>
    </row>
    <row r="642" spans="1:7" ht="20.25" customHeight="1" x14ac:dyDescent="0.45">
      <c r="A642" s="209"/>
      <c r="B642" s="209"/>
      <c r="C642" s="209"/>
      <c r="D642" s="201"/>
      <c r="E642" s="51"/>
      <c r="G642" s="51"/>
    </row>
    <row r="643" spans="1:7" ht="20.25" customHeight="1" x14ac:dyDescent="0.45">
      <c r="A643" s="209"/>
      <c r="B643" s="209"/>
      <c r="C643" s="209"/>
      <c r="D643" s="201"/>
      <c r="E643" s="51"/>
      <c r="G643" s="51"/>
    </row>
    <row r="644" spans="1:7" ht="20.25" customHeight="1" x14ac:dyDescent="0.45">
      <c r="A644" s="209"/>
      <c r="B644" s="209"/>
      <c r="C644" s="209"/>
      <c r="D644" s="201"/>
      <c r="E644" s="51"/>
      <c r="G644" s="51"/>
    </row>
    <row r="645" spans="1:7" ht="20.25" customHeight="1" x14ac:dyDescent="0.45">
      <c r="A645" s="209"/>
      <c r="B645" s="209"/>
      <c r="C645" s="209"/>
      <c r="D645" s="201"/>
      <c r="E645" s="51"/>
      <c r="G645" s="51"/>
    </row>
    <row r="646" spans="1:7" ht="20.25" customHeight="1" x14ac:dyDescent="0.45">
      <c r="A646" s="209"/>
      <c r="B646" s="209"/>
      <c r="C646" s="209"/>
      <c r="D646" s="201"/>
      <c r="E646" s="51"/>
      <c r="G646" s="51"/>
    </row>
    <row r="647" spans="1:7" ht="20.25" customHeight="1" x14ac:dyDescent="0.45">
      <c r="A647" s="209"/>
      <c r="B647" s="209"/>
      <c r="C647" s="209"/>
      <c r="D647" s="201"/>
      <c r="E647" s="51"/>
      <c r="G647" s="51"/>
    </row>
    <row r="648" spans="1:7" ht="20.25" customHeight="1" x14ac:dyDescent="0.45">
      <c r="A648" s="209"/>
      <c r="B648" s="209"/>
      <c r="C648" s="209"/>
      <c r="D648" s="201"/>
      <c r="E648" s="51"/>
      <c r="G648" s="51"/>
    </row>
    <row r="649" spans="1:7" ht="20.25" customHeight="1" x14ac:dyDescent="0.45">
      <c r="A649" s="209"/>
      <c r="B649" s="209"/>
      <c r="C649" s="209"/>
      <c r="D649" s="201"/>
      <c r="E649" s="51"/>
      <c r="G649" s="51"/>
    </row>
    <row r="650" spans="1:7" ht="20.25" customHeight="1" x14ac:dyDescent="0.45">
      <c r="A650" s="209"/>
      <c r="B650" s="209"/>
      <c r="C650" s="209"/>
      <c r="D650" s="201"/>
      <c r="E650" s="51"/>
      <c r="G650" s="51"/>
    </row>
    <row r="651" spans="1:7" ht="20.25" customHeight="1" x14ac:dyDescent="0.45">
      <c r="A651" s="209"/>
      <c r="B651" s="209"/>
      <c r="C651" s="209"/>
      <c r="D651" s="201"/>
      <c r="E651" s="51"/>
      <c r="G651" s="51"/>
    </row>
    <row r="652" spans="1:7" ht="20.25" customHeight="1" x14ac:dyDescent="0.45">
      <c r="A652" s="209"/>
      <c r="B652" s="209"/>
      <c r="C652" s="209"/>
      <c r="D652" s="201"/>
      <c r="E652" s="51"/>
      <c r="G652" s="51"/>
    </row>
    <row r="653" spans="1:7" ht="20.25" customHeight="1" x14ac:dyDescent="0.45">
      <c r="A653" s="209"/>
      <c r="B653" s="209"/>
      <c r="C653" s="209"/>
      <c r="D653" s="201"/>
      <c r="E653" s="51"/>
      <c r="G653" s="51"/>
    </row>
    <row r="654" spans="1:7" ht="20.25" customHeight="1" x14ac:dyDescent="0.45">
      <c r="A654" s="209"/>
      <c r="B654" s="209"/>
      <c r="C654" s="209"/>
      <c r="D654" s="201"/>
      <c r="E654" s="51"/>
      <c r="G654" s="51"/>
    </row>
    <row r="655" spans="1:7" ht="20.25" customHeight="1" x14ac:dyDescent="0.45">
      <c r="A655" s="209"/>
      <c r="B655" s="209"/>
      <c r="C655" s="209"/>
      <c r="D655" s="201"/>
      <c r="E655" s="51"/>
      <c r="G655" s="51"/>
    </row>
    <row r="656" spans="1:7" ht="20.25" customHeight="1" x14ac:dyDescent="0.45">
      <c r="A656" s="209"/>
      <c r="B656" s="209"/>
      <c r="C656" s="209"/>
      <c r="D656" s="201"/>
      <c r="E656" s="51"/>
      <c r="G656" s="51"/>
    </row>
    <row r="657" spans="1:7" ht="20.25" customHeight="1" x14ac:dyDescent="0.45">
      <c r="A657" s="209"/>
      <c r="B657" s="209"/>
      <c r="C657" s="209"/>
      <c r="D657" s="201"/>
      <c r="E657" s="51"/>
      <c r="G657" s="51"/>
    </row>
    <row r="658" spans="1:7" ht="20.25" customHeight="1" x14ac:dyDescent="0.45">
      <c r="A658" s="209"/>
      <c r="B658" s="209"/>
      <c r="C658" s="209"/>
      <c r="D658" s="201"/>
      <c r="E658" s="51"/>
      <c r="G658" s="51"/>
    </row>
    <row r="659" spans="1:7" ht="20.25" customHeight="1" x14ac:dyDescent="0.45">
      <c r="A659" s="209"/>
      <c r="B659" s="209"/>
      <c r="C659" s="209"/>
      <c r="D659" s="201"/>
      <c r="E659" s="51"/>
      <c r="G659" s="51"/>
    </row>
    <row r="660" spans="1:7" ht="20.25" customHeight="1" x14ac:dyDescent="0.45">
      <c r="A660" s="209"/>
      <c r="B660" s="209"/>
      <c r="C660" s="209"/>
      <c r="D660" s="201"/>
      <c r="E660" s="51"/>
      <c r="G660" s="51"/>
    </row>
    <row r="661" spans="1:7" ht="20.25" customHeight="1" x14ac:dyDescent="0.45">
      <c r="A661" s="209"/>
      <c r="B661" s="209"/>
      <c r="C661" s="209"/>
      <c r="D661" s="201"/>
      <c r="E661" s="51"/>
      <c r="G661" s="51"/>
    </row>
    <row r="662" spans="1:7" ht="20.25" customHeight="1" x14ac:dyDescent="0.45">
      <c r="A662" s="209"/>
      <c r="B662" s="209"/>
      <c r="C662" s="209"/>
      <c r="D662" s="201"/>
      <c r="E662" s="51"/>
      <c r="G662" s="51"/>
    </row>
    <row r="663" spans="1:7" ht="20.25" customHeight="1" x14ac:dyDescent="0.45">
      <c r="A663" s="209"/>
      <c r="B663" s="209"/>
      <c r="C663" s="209"/>
      <c r="D663" s="201"/>
      <c r="E663" s="51"/>
      <c r="G663" s="51"/>
    </row>
    <row r="664" spans="1:7" ht="20.25" customHeight="1" x14ac:dyDescent="0.45">
      <c r="A664" s="209"/>
      <c r="B664" s="209"/>
      <c r="C664" s="209"/>
      <c r="D664" s="201"/>
      <c r="E664" s="51"/>
      <c r="G664" s="51"/>
    </row>
    <row r="665" spans="1:7" ht="20.25" customHeight="1" x14ac:dyDescent="0.45">
      <c r="A665" s="209"/>
      <c r="B665" s="209"/>
      <c r="C665" s="209"/>
      <c r="D665" s="201"/>
      <c r="E665" s="51"/>
      <c r="G665" s="51"/>
    </row>
    <row r="666" spans="1:7" ht="20.25" customHeight="1" x14ac:dyDescent="0.45">
      <c r="A666" s="209"/>
      <c r="B666" s="209"/>
      <c r="C666" s="209"/>
      <c r="D666" s="201"/>
      <c r="E666" s="51"/>
      <c r="G666" s="51"/>
    </row>
    <row r="667" spans="1:7" ht="20.25" customHeight="1" x14ac:dyDescent="0.45">
      <c r="A667" s="209"/>
      <c r="B667" s="209"/>
      <c r="C667" s="209"/>
      <c r="D667" s="201"/>
      <c r="E667" s="51"/>
      <c r="G667" s="51"/>
    </row>
    <row r="668" spans="1:7" ht="20.25" customHeight="1" x14ac:dyDescent="0.45">
      <c r="A668" s="209"/>
      <c r="B668" s="209"/>
      <c r="C668" s="209"/>
      <c r="D668" s="201"/>
      <c r="E668" s="51"/>
      <c r="G668" s="51"/>
    </row>
    <row r="669" spans="1:7" ht="20.25" customHeight="1" x14ac:dyDescent="0.45">
      <c r="A669" s="209"/>
      <c r="B669" s="209"/>
      <c r="C669" s="209"/>
      <c r="D669" s="201"/>
      <c r="E669" s="51"/>
      <c r="G669" s="51"/>
    </row>
    <row r="670" spans="1:7" ht="20.25" customHeight="1" x14ac:dyDescent="0.45">
      <c r="A670" s="209"/>
      <c r="B670" s="209"/>
      <c r="C670" s="209"/>
      <c r="D670" s="201"/>
      <c r="E670" s="51"/>
      <c r="G670" s="51"/>
    </row>
    <row r="671" spans="1:7" ht="20.25" customHeight="1" x14ac:dyDescent="0.45">
      <c r="A671" s="209"/>
      <c r="B671" s="209"/>
      <c r="C671" s="209"/>
      <c r="D671" s="201"/>
      <c r="E671" s="51"/>
      <c r="G671" s="51"/>
    </row>
    <row r="672" spans="1:7" ht="20.25" customHeight="1" x14ac:dyDescent="0.45">
      <c r="A672" s="209"/>
      <c r="B672" s="209"/>
      <c r="C672" s="209"/>
      <c r="D672" s="201"/>
      <c r="E672" s="51"/>
      <c r="G672" s="51"/>
    </row>
    <row r="673" spans="1:7" ht="20.25" customHeight="1" x14ac:dyDescent="0.45">
      <c r="A673" s="209"/>
      <c r="B673" s="209"/>
      <c r="C673" s="209"/>
      <c r="D673" s="201"/>
      <c r="E673" s="51"/>
      <c r="G673" s="51"/>
    </row>
    <row r="674" spans="1:7" ht="20.25" customHeight="1" x14ac:dyDescent="0.45">
      <c r="A674" s="209"/>
      <c r="B674" s="209"/>
      <c r="C674" s="209"/>
      <c r="D674" s="201"/>
      <c r="E674" s="51"/>
      <c r="G674" s="51"/>
    </row>
    <row r="675" spans="1:7" ht="20.25" customHeight="1" x14ac:dyDescent="0.45">
      <c r="A675" s="209"/>
      <c r="B675" s="209"/>
      <c r="C675" s="209"/>
      <c r="D675" s="201"/>
      <c r="E675" s="51"/>
      <c r="G675" s="51"/>
    </row>
    <row r="676" spans="1:7" ht="20.25" customHeight="1" x14ac:dyDescent="0.45">
      <c r="A676" s="209"/>
      <c r="B676" s="209"/>
      <c r="C676" s="209"/>
      <c r="D676" s="201"/>
      <c r="E676" s="51"/>
      <c r="G676" s="51"/>
    </row>
    <row r="677" spans="1:7" ht="20.25" customHeight="1" x14ac:dyDescent="0.45">
      <c r="A677" s="209"/>
      <c r="B677" s="209"/>
      <c r="C677" s="209"/>
      <c r="D677" s="201"/>
      <c r="E677" s="51"/>
      <c r="G677" s="51"/>
    </row>
    <row r="678" spans="1:7" ht="20.25" customHeight="1" x14ac:dyDescent="0.45">
      <c r="A678" s="209"/>
      <c r="B678" s="209"/>
      <c r="C678" s="209"/>
      <c r="D678" s="201"/>
      <c r="E678" s="51"/>
      <c r="G678" s="51"/>
    </row>
    <row r="679" spans="1:7" ht="20.25" customHeight="1" x14ac:dyDescent="0.45">
      <c r="A679" s="209"/>
      <c r="B679" s="209"/>
      <c r="C679" s="209"/>
      <c r="D679" s="201"/>
      <c r="E679" s="51"/>
      <c r="G679" s="51"/>
    </row>
    <row r="680" spans="1:7" ht="20.25" customHeight="1" x14ac:dyDescent="0.45">
      <c r="A680" s="209"/>
      <c r="B680" s="209"/>
      <c r="C680" s="209"/>
      <c r="D680" s="201"/>
      <c r="E680" s="51"/>
      <c r="G680" s="51"/>
    </row>
    <row r="681" spans="1:7" ht="20.25" customHeight="1" x14ac:dyDescent="0.45">
      <c r="A681" s="209"/>
      <c r="B681" s="209"/>
      <c r="C681" s="209"/>
      <c r="D681" s="201"/>
      <c r="E681" s="51"/>
      <c r="G681" s="51"/>
    </row>
    <row r="682" spans="1:7" ht="20.25" customHeight="1" x14ac:dyDescent="0.45">
      <c r="A682" s="209"/>
      <c r="B682" s="209"/>
      <c r="C682" s="209"/>
      <c r="D682" s="201"/>
      <c r="E682" s="51"/>
      <c r="G682" s="51"/>
    </row>
    <row r="683" spans="1:7" ht="20.25" customHeight="1" x14ac:dyDescent="0.45">
      <c r="A683" s="209"/>
      <c r="B683" s="209"/>
      <c r="C683" s="209"/>
      <c r="D683" s="201"/>
      <c r="E683" s="51"/>
      <c r="G683" s="51"/>
    </row>
    <row r="684" spans="1:7" ht="20.25" customHeight="1" x14ac:dyDescent="0.45">
      <c r="A684" s="209"/>
      <c r="B684" s="209"/>
      <c r="C684" s="209"/>
      <c r="D684" s="201"/>
      <c r="E684" s="51"/>
      <c r="G684" s="51"/>
    </row>
    <row r="685" spans="1:7" ht="20.25" customHeight="1" x14ac:dyDescent="0.45">
      <c r="A685" s="209"/>
      <c r="B685" s="209"/>
      <c r="C685" s="209"/>
      <c r="D685" s="201"/>
      <c r="E685" s="51"/>
      <c r="G685" s="51"/>
    </row>
    <row r="686" spans="1:7" ht="20.25" customHeight="1" x14ac:dyDescent="0.45">
      <c r="A686" s="209"/>
      <c r="B686" s="209"/>
      <c r="C686" s="209"/>
      <c r="D686" s="201"/>
      <c r="E686" s="51"/>
      <c r="G686" s="51"/>
    </row>
    <row r="687" spans="1:7" ht="20.25" customHeight="1" x14ac:dyDescent="0.45">
      <c r="A687" s="209"/>
      <c r="B687" s="209"/>
      <c r="C687" s="209"/>
      <c r="D687" s="201"/>
      <c r="E687" s="51"/>
      <c r="G687" s="51"/>
    </row>
    <row r="688" spans="1:7" ht="20.25" customHeight="1" x14ac:dyDescent="0.45">
      <c r="A688" s="209"/>
      <c r="B688" s="209"/>
      <c r="C688" s="209"/>
      <c r="D688" s="201"/>
      <c r="E688" s="51"/>
      <c r="G688" s="51"/>
    </row>
    <row r="689" spans="1:7" ht="20.25" customHeight="1" x14ac:dyDescent="0.45">
      <c r="A689" s="209"/>
      <c r="B689" s="209"/>
      <c r="C689" s="209"/>
      <c r="D689" s="201"/>
      <c r="E689" s="51"/>
      <c r="G689" s="51"/>
    </row>
    <row r="690" spans="1:7" ht="20.25" customHeight="1" x14ac:dyDescent="0.45">
      <c r="A690" s="209"/>
      <c r="B690" s="209"/>
      <c r="C690" s="209"/>
      <c r="D690" s="201"/>
      <c r="E690" s="51"/>
      <c r="G690" s="51"/>
    </row>
    <row r="691" spans="1:7" ht="20.25" customHeight="1" x14ac:dyDescent="0.45">
      <c r="A691" s="209"/>
      <c r="B691" s="209"/>
      <c r="C691" s="209"/>
      <c r="D691" s="201"/>
      <c r="E691" s="51"/>
      <c r="G691" s="51"/>
    </row>
    <row r="692" spans="1:7" ht="20.25" customHeight="1" x14ac:dyDescent="0.45">
      <c r="A692" s="209"/>
      <c r="B692" s="209"/>
      <c r="C692" s="209"/>
      <c r="D692" s="201"/>
      <c r="E692" s="51"/>
      <c r="G692" s="51"/>
    </row>
    <row r="693" spans="1:7" ht="20.25" customHeight="1" x14ac:dyDescent="0.45">
      <c r="A693" s="209"/>
      <c r="B693" s="209"/>
      <c r="C693" s="209"/>
      <c r="D693" s="201"/>
      <c r="E693" s="51"/>
      <c r="G693" s="51"/>
    </row>
    <row r="694" spans="1:7" ht="20.25" customHeight="1" x14ac:dyDescent="0.45">
      <c r="A694" s="209"/>
      <c r="B694" s="209"/>
      <c r="C694" s="209"/>
      <c r="D694" s="201"/>
      <c r="E694" s="51"/>
      <c r="G694" s="51"/>
    </row>
    <row r="695" spans="1:7" ht="20.25" customHeight="1" x14ac:dyDescent="0.45">
      <c r="A695" s="209"/>
      <c r="B695" s="209"/>
      <c r="C695" s="209"/>
      <c r="D695" s="201"/>
      <c r="E695" s="51"/>
      <c r="G695" s="51"/>
    </row>
    <row r="696" spans="1:7" ht="20.25" customHeight="1" x14ac:dyDescent="0.45">
      <c r="A696" s="209"/>
      <c r="B696" s="209"/>
      <c r="C696" s="209"/>
      <c r="D696" s="201"/>
      <c r="E696" s="51"/>
      <c r="G696" s="51"/>
    </row>
    <row r="697" spans="1:7" ht="20.25" customHeight="1" x14ac:dyDescent="0.45">
      <c r="A697" s="209"/>
      <c r="B697" s="209"/>
      <c r="C697" s="209"/>
      <c r="D697" s="201"/>
      <c r="E697" s="51"/>
      <c r="G697" s="51"/>
    </row>
    <row r="698" spans="1:7" ht="20.25" customHeight="1" x14ac:dyDescent="0.45">
      <c r="A698" s="209"/>
      <c r="B698" s="209"/>
      <c r="C698" s="209"/>
      <c r="D698" s="201"/>
      <c r="E698" s="51"/>
      <c r="G698" s="51"/>
    </row>
    <row r="699" spans="1:7" ht="20.25" customHeight="1" x14ac:dyDescent="0.45">
      <c r="A699" s="209"/>
      <c r="B699" s="209"/>
      <c r="C699" s="209"/>
      <c r="D699" s="201"/>
      <c r="E699" s="51"/>
      <c r="G699" s="51"/>
    </row>
    <row r="700" spans="1:7" ht="20.25" customHeight="1" x14ac:dyDescent="0.45">
      <c r="A700" s="209"/>
      <c r="B700" s="209"/>
      <c r="C700" s="209"/>
      <c r="D700" s="201"/>
      <c r="E700" s="51"/>
      <c r="G700" s="51"/>
    </row>
    <row r="701" spans="1:7" ht="20.25" customHeight="1" x14ac:dyDescent="0.45">
      <c r="A701" s="209"/>
      <c r="B701" s="209"/>
      <c r="C701" s="209"/>
      <c r="D701" s="201"/>
      <c r="E701" s="51"/>
      <c r="G701" s="51"/>
    </row>
    <row r="702" spans="1:7" ht="20.25" customHeight="1" x14ac:dyDescent="0.45">
      <c r="A702" s="209"/>
      <c r="B702" s="209"/>
      <c r="C702" s="209"/>
      <c r="D702" s="201"/>
      <c r="E702" s="51"/>
      <c r="G702" s="51"/>
    </row>
    <row r="703" spans="1:7" ht="20.25" customHeight="1" x14ac:dyDescent="0.45">
      <c r="A703" s="209"/>
      <c r="B703" s="209"/>
      <c r="C703" s="209"/>
      <c r="D703" s="201"/>
      <c r="E703" s="51"/>
      <c r="G703" s="51"/>
    </row>
    <row r="704" spans="1:7" ht="20.25" customHeight="1" x14ac:dyDescent="0.45">
      <c r="A704" s="209"/>
      <c r="B704" s="209"/>
      <c r="C704" s="209"/>
      <c r="D704" s="201"/>
      <c r="E704" s="51"/>
      <c r="G704" s="51"/>
    </row>
    <row r="705" spans="1:7" ht="20.25" customHeight="1" x14ac:dyDescent="0.45">
      <c r="A705" s="209"/>
      <c r="B705" s="209"/>
      <c r="C705" s="209"/>
      <c r="D705" s="201"/>
      <c r="E705" s="51"/>
      <c r="G705" s="51"/>
    </row>
    <row r="706" spans="1:7" ht="20.25" customHeight="1" x14ac:dyDescent="0.45">
      <c r="A706" s="209"/>
      <c r="B706" s="209"/>
      <c r="C706" s="209"/>
      <c r="D706" s="201"/>
      <c r="E706" s="51"/>
      <c r="G706" s="51"/>
    </row>
    <row r="707" spans="1:7" ht="20.25" customHeight="1" x14ac:dyDescent="0.45">
      <c r="A707" s="209"/>
      <c r="B707" s="209"/>
      <c r="C707" s="209"/>
      <c r="D707" s="201"/>
      <c r="E707" s="51"/>
      <c r="G707" s="51"/>
    </row>
    <row r="708" spans="1:7" ht="20.25" customHeight="1" x14ac:dyDescent="0.45">
      <c r="A708" s="209"/>
      <c r="B708" s="209"/>
      <c r="C708" s="209"/>
      <c r="D708" s="201"/>
      <c r="E708" s="51"/>
      <c r="G708" s="51"/>
    </row>
    <row r="709" spans="1:7" ht="20.25" customHeight="1" x14ac:dyDescent="0.45">
      <c r="A709" s="209"/>
      <c r="B709" s="209"/>
      <c r="C709" s="209"/>
      <c r="D709" s="201"/>
      <c r="E709" s="51"/>
      <c r="G709" s="51"/>
    </row>
    <row r="710" spans="1:7" ht="20.25" customHeight="1" x14ac:dyDescent="0.45">
      <c r="A710" s="209"/>
      <c r="B710" s="209"/>
      <c r="C710" s="209"/>
      <c r="D710" s="201"/>
      <c r="E710" s="51"/>
      <c r="G710" s="51"/>
    </row>
    <row r="711" spans="1:7" ht="20.25" customHeight="1" x14ac:dyDescent="0.45">
      <c r="A711" s="209"/>
      <c r="B711" s="209"/>
      <c r="C711" s="209"/>
      <c r="D711" s="201"/>
      <c r="E711" s="51"/>
      <c r="G711" s="51"/>
    </row>
    <row r="712" spans="1:7" ht="20.25" customHeight="1" x14ac:dyDescent="0.45">
      <c r="A712" s="209"/>
      <c r="B712" s="209"/>
      <c r="C712" s="209"/>
      <c r="D712" s="201"/>
      <c r="E712" s="51"/>
      <c r="G712" s="51"/>
    </row>
    <row r="713" spans="1:7" ht="20.25" customHeight="1" x14ac:dyDescent="0.45">
      <c r="A713" s="209"/>
      <c r="B713" s="209"/>
      <c r="C713" s="209"/>
      <c r="D713" s="201"/>
      <c r="E713" s="51"/>
      <c r="G713" s="51"/>
    </row>
    <row r="714" spans="1:7" ht="20.25" customHeight="1" x14ac:dyDescent="0.45">
      <c r="A714" s="209"/>
      <c r="B714" s="209"/>
      <c r="C714" s="209"/>
      <c r="D714" s="201"/>
      <c r="E714" s="51"/>
      <c r="G714" s="51"/>
    </row>
    <row r="715" spans="1:7" ht="20.25" customHeight="1" x14ac:dyDescent="0.45">
      <c r="A715" s="209"/>
      <c r="B715" s="209"/>
      <c r="C715" s="209"/>
      <c r="D715" s="201"/>
      <c r="E715" s="51"/>
      <c r="G715" s="51"/>
    </row>
    <row r="716" spans="1:7" ht="20.25" customHeight="1" x14ac:dyDescent="0.45">
      <c r="A716" s="209"/>
      <c r="B716" s="209"/>
      <c r="C716" s="209"/>
      <c r="D716" s="201"/>
      <c r="E716" s="51"/>
      <c r="G716" s="51"/>
    </row>
    <row r="717" spans="1:7" ht="20.25" customHeight="1" x14ac:dyDescent="0.45">
      <c r="A717" s="209"/>
      <c r="B717" s="209"/>
      <c r="C717" s="209"/>
      <c r="D717" s="201"/>
      <c r="E717" s="51"/>
      <c r="G717" s="51"/>
    </row>
    <row r="718" spans="1:7" ht="20.25" customHeight="1" x14ac:dyDescent="0.45">
      <c r="A718" s="209"/>
      <c r="B718" s="209"/>
      <c r="C718" s="209"/>
      <c r="D718" s="201"/>
      <c r="E718" s="51"/>
      <c r="G718" s="51"/>
    </row>
    <row r="719" spans="1:7" ht="20.25" customHeight="1" x14ac:dyDescent="0.45">
      <c r="A719" s="209"/>
      <c r="B719" s="209"/>
      <c r="C719" s="209"/>
      <c r="D719" s="201"/>
      <c r="E719" s="51"/>
      <c r="G719" s="51"/>
    </row>
    <row r="720" spans="1:7" ht="20.25" customHeight="1" x14ac:dyDescent="0.45">
      <c r="A720" s="209"/>
      <c r="B720" s="209"/>
      <c r="C720" s="209"/>
      <c r="D720" s="201"/>
      <c r="E720" s="51"/>
      <c r="G720" s="51"/>
    </row>
    <row r="721" spans="1:7" ht="20.25" customHeight="1" x14ac:dyDescent="0.45">
      <c r="A721" s="209"/>
      <c r="B721" s="209"/>
      <c r="C721" s="209"/>
      <c r="D721" s="201"/>
      <c r="E721" s="51"/>
      <c r="G721" s="51"/>
    </row>
    <row r="722" spans="1:7" ht="20.25" customHeight="1" x14ac:dyDescent="0.45">
      <c r="A722" s="209"/>
      <c r="B722" s="209"/>
      <c r="C722" s="209"/>
      <c r="D722" s="201"/>
      <c r="E722" s="51"/>
      <c r="G722" s="51"/>
    </row>
    <row r="723" spans="1:7" ht="20.25" customHeight="1" x14ac:dyDescent="0.45">
      <c r="A723" s="209"/>
      <c r="B723" s="209"/>
      <c r="C723" s="209"/>
      <c r="D723" s="201"/>
      <c r="E723" s="51"/>
      <c r="G723" s="51"/>
    </row>
    <row r="724" spans="1:7" ht="20.25" customHeight="1" x14ac:dyDescent="0.45">
      <c r="A724" s="209"/>
      <c r="B724" s="209"/>
      <c r="C724" s="209"/>
      <c r="D724" s="201"/>
      <c r="E724" s="51"/>
      <c r="G724" s="51"/>
    </row>
    <row r="725" spans="1:7" ht="20.25" customHeight="1" x14ac:dyDescent="0.45">
      <c r="A725" s="209"/>
      <c r="B725" s="209"/>
      <c r="C725" s="209"/>
      <c r="D725" s="201"/>
      <c r="E725" s="51"/>
      <c r="G725" s="51"/>
    </row>
    <row r="726" spans="1:7" ht="20.25" customHeight="1" x14ac:dyDescent="0.45">
      <c r="A726" s="209"/>
      <c r="B726" s="209"/>
      <c r="C726" s="209"/>
      <c r="D726" s="201"/>
      <c r="E726" s="51"/>
      <c r="G726" s="51"/>
    </row>
    <row r="727" spans="1:7" ht="20.25" customHeight="1" x14ac:dyDescent="0.45">
      <c r="A727" s="209"/>
      <c r="B727" s="209"/>
      <c r="C727" s="209"/>
      <c r="D727" s="201"/>
      <c r="E727" s="51"/>
      <c r="G727" s="51"/>
    </row>
    <row r="728" spans="1:7" ht="20.25" customHeight="1" x14ac:dyDescent="0.45">
      <c r="A728" s="209"/>
      <c r="B728" s="209"/>
      <c r="C728" s="209"/>
      <c r="D728" s="201"/>
      <c r="E728" s="51"/>
      <c r="G728" s="51"/>
    </row>
    <row r="729" spans="1:7" ht="20.25" customHeight="1" x14ac:dyDescent="0.45">
      <c r="A729" s="209"/>
      <c r="B729" s="209"/>
      <c r="C729" s="209"/>
      <c r="D729" s="201"/>
      <c r="E729" s="51"/>
      <c r="G729" s="51"/>
    </row>
    <row r="730" spans="1:7" ht="20.25" customHeight="1" x14ac:dyDescent="0.45">
      <c r="A730" s="209"/>
      <c r="B730" s="209"/>
      <c r="C730" s="209"/>
      <c r="D730" s="201"/>
      <c r="E730" s="51"/>
      <c r="G730" s="51"/>
    </row>
    <row r="731" spans="1:7" ht="20.25" customHeight="1" x14ac:dyDescent="0.45">
      <c r="A731" s="209"/>
      <c r="B731" s="209"/>
      <c r="C731" s="209"/>
      <c r="D731" s="201"/>
      <c r="E731" s="51"/>
      <c r="G731" s="51"/>
    </row>
    <row r="732" spans="1:7" ht="20.25" customHeight="1" x14ac:dyDescent="0.45">
      <c r="A732" s="209"/>
      <c r="B732" s="209"/>
      <c r="C732" s="209"/>
      <c r="D732" s="201"/>
      <c r="E732" s="51"/>
      <c r="G732" s="51"/>
    </row>
    <row r="733" spans="1:7" ht="20.25" customHeight="1" x14ac:dyDescent="0.45">
      <c r="A733" s="209"/>
      <c r="B733" s="209"/>
      <c r="C733" s="209"/>
      <c r="D733" s="201"/>
      <c r="E733" s="51"/>
      <c r="G733" s="51"/>
    </row>
    <row r="734" spans="1:7" ht="20.25" customHeight="1" x14ac:dyDescent="0.45">
      <c r="A734" s="209"/>
      <c r="B734" s="209"/>
      <c r="C734" s="209"/>
      <c r="D734" s="201"/>
      <c r="E734" s="51"/>
      <c r="G734" s="51"/>
    </row>
    <row r="735" spans="1:7" ht="20.25" customHeight="1" x14ac:dyDescent="0.45">
      <c r="A735" s="209"/>
      <c r="B735" s="209"/>
      <c r="C735" s="209"/>
      <c r="D735" s="201"/>
      <c r="E735" s="51"/>
      <c r="G735" s="51"/>
    </row>
    <row r="736" spans="1:7" ht="20.25" customHeight="1" x14ac:dyDescent="0.45">
      <c r="A736" s="209"/>
      <c r="B736" s="209"/>
      <c r="C736" s="209"/>
      <c r="D736" s="201"/>
      <c r="E736" s="51"/>
      <c r="G736" s="51"/>
    </row>
    <row r="737" spans="1:7" ht="20.25" customHeight="1" x14ac:dyDescent="0.45">
      <c r="A737" s="209"/>
      <c r="B737" s="209"/>
      <c r="C737" s="209"/>
      <c r="D737" s="201"/>
      <c r="E737" s="51"/>
      <c r="G737" s="51"/>
    </row>
    <row r="738" spans="1:7" ht="20.25" customHeight="1" x14ac:dyDescent="0.45">
      <c r="A738" s="209"/>
      <c r="B738" s="209"/>
      <c r="C738" s="209"/>
      <c r="D738" s="201"/>
      <c r="E738" s="51"/>
      <c r="G738" s="51"/>
    </row>
    <row r="739" spans="1:7" ht="20.25" customHeight="1" x14ac:dyDescent="0.45">
      <c r="A739" s="209"/>
      <c r="B739" s="209"/>
      <c r="C739" s="209"/>
      <c r="D739" s="201"/>
      <c r="E739" s="51"/>
      <c r="G739" s="51"/>
    </row>
    <row r="740" spans="1:7" ht="20.25" customHeight="1" x14ac:dyDescent="0.45">
      <c r="A740" s="209"/>
      <c r="B740" s="209"/>
      <c r="C740" s="209"/>
      <c r="D740" s="201"/>
      <c r="E740" s="51"/>
      <c r="G740" s="51"/>
    </row>
    <row r="741" spans="1:7" ht="20.25" customHeight="1" x14ac:dyDescent="0.45">
      <c r="A741" s="209"/>
      <c r="B741" s="209"/>
      <c r="C741" s="209"/>
      <c r="D741" s="201"/>
      <c r="E741" s="51"/>
      <c r="G741" s="51"/>
    </row>
    <row r="742" spans="1:7" ht="20.25" customHeight="1" x14ac:dyDescent="0.45">
      <c r="A742" s="209"/>
      <c r="B742" s="209"/>
      <c r="C742" s="209"/>
      <c r="D742" s="201"/>
      <c r="E742" s="51"/>
      <c r="G742" s="51"/>
    </row>
    <row r="743" spans="1:7" ht="20.25" customHeight="1" x14ac:dyDescent="0.45">
      <c r="A743" s="209"/>
      <c r="B743" s="209"/>
      <c r="C743" s="209"/>
      <c r="D743" s="201"/>
      <c r="E743" s="51"/>
      <c r="G743" s="51"/>
    </row>
    <row r="744" spans="1:7" ht="20.25" customHeight="1" x14ac:dyDescent="0.45">
      <c r="A744" s="209"/>
      <c r="B744" s="209"/>
      <c r="C744" s="209"/>
      <c r="D744" s="201"/>
      <c r="E744" s="51"/>
      <c r="G744" s="51"/>
    </row>
    <row r="745" spans="1:7" ht="20.25" customHeight="1" x14ac:dyDescent="0.45">
      <c r="A745" s="209"/>
      <c r="B745" s="209"/>
      <c r="C745" s="209"/>
      <c r="D745" s="201"/>
      <c r="E745" s="51"/>
      <c r="G745" s="51"/>
    </row>
    <row r="746" spans="1:7" ht="20.25" customHeight="1" x14ac:dyDescent="0.45">
      <c r="A746" s="209"/>
      <c r="B746" s="209"/>
      <c r="C746" s="209"/>
      <c r="D746" s="201"/>
      <c r="E746" s="51"/>
      <c r="G746" s="51"/>
    </row>
    <row r="747" spans="1:7" ht="20.25" customHeight="1" x14ac:dyDescent="0.45">
      <c r="A747" s="209"/>
      <c r="B747" s="209"/>
      <c r="C747" s="209"/>
      <c r="D747" s="201"/>
      <c r="E747" s="51"/>
      <c r="G747" s="51"/>
    </row>
    <row r="748" spans="1:7" ht="20.25" customHeight="1" x14ac:dyDescent="0.45">
      <c r="A748" s="209"/>
      <c r="B748" s="209"/>
      <c r="C748" s="209"/>
      <c r="D748" s="201"/>
      <c r="E748" s="51"/>
      <c r="G748" s="51"/>
    </row>
    <row r="749" spans="1:7" ht="20.25" customHeight="1" x14ac:dyDescent="0.45">
      <c r="A749" s="209"/>
      <c r="B749" s="209"/>
      <c r="C749" s="209"/>
      <c r="D749" s="201"/>
      <c r="E749" s="51"/>
      <c r="G749" s="51"/>
    </row>
    <row r="750" spans="1:7" ht="20.25" customHeight="1" x14ac:dyDescent="0.45">
      <c r="A750" s="209"/>
      <c r="B750" s="209"/>
      <c r="C750" s="209"/>
      <c r="D750" s="201"/>
      <c r="E750" s="51"/>
      <c r="G750" s="51"/>
    </row>
    <row r="751" spans="1:7" ht="20.25" customHeight="1" x14ac:dyDescent="0.45">
      <c r="A751" s="209"/>
      <c r="B751" s="209"/>
      <c r="C751" s="209"/>
      <c r="D751" s="201"/>
      <c r="E751" s="51"/>
      <c r="G751" s="51"/>
    </row>
    <row r="752" spans="1:7" ht="20.25" customHeight="1" x14ac:dyDescent="0.45">
      <c r="A752" s="209"/>
      <c r="B752" s="209"/>
      <c r="C752" s="209"/>
      <c r="D752" s="201"/>
      <c r="E752" s="51"/>
      <c r="G752" s="51"/>
    </row>
    <row r="753" spans="1:7" ht="20.25" customHeight="1" x14ac:dyDescent="0.45">
      <c r="A753" s="209"/>
      <c r="B753" s="209"/>
      <c r="C753" s="209"/>
      <c r="D753" s="201"/>
      <c r="E753" s="51"/>
      <c r="G753" s="51"/>
    </row>
    <row r="754" spans="1:7" ht="20.25" customHeight="1" x14ac:dyDescent="0.45">
      <c r="A754" s="209"/>
      <c r="B754" s="209"/>
      <c r="C754" s="209"/>
      <c r="D754" s="201"/>
      <c r="E754" s="51"/>
      <c r="G754" s="51"/>
    </row>
    <row r="755" spans="1:7" ht="20.25" customHeight="1" x14ac:dyDescent="0.45">
      <c r="A755" s="209"/>
      <c r="B755" s="209"/>
      <c r="C755" s="209"/>
      <c r="D755" s="201"/>
      <c r="E755" s="51"/>
      <c r="G755" s="51"/>
    </row>
    <row r="756" spans="1:7" ht="20.25" customHeight="1" x14ac:dyDescent="0.45">
      <c r="A756" s="209"/>
      <c r="B756" s="209"/>
      <c r="C756" s="209"/>
      <c r="D756" s="201"/>
      <c r="E756" s="51"/>
      <c r="G756" s="51"/>
    </row>
    <row r="757" spans="1:7" ht="20.25" customHeight="1" x14ac:dyDescent="0.45">
      <c r="A757" s="209"/>
      <c r="B757" s="209"/>
      <c r="C757" s="209"/>
      <c r="D757" s="201"/>
      <c r="E757" s="51"/>
      <c r="G757" s="51"/>
    </row>
    <row r="758" spans="1:7" ht="20.25" customHeight="1" x14ac:dyDescent="0.45">
      <c r="A758" s="209"/>
      <c r="B758" s="209"/>
      <c r="C758" s="209"/>
      <c r="D758" s="201"/>
      <c r="E758" s="51"/>
      <c r="G758" s="51"/>
    </row>
    <row r="759" spans="1:7" ht="20.25" customHeight="1" x14ac:dyDescent="0.45">
      <c r="A759" s="209"/>
      <c r="B759" s="209"/>
      <c r="C759" s="209"/>
      <c r="D759" s="201"/>
      <c r="E759" s="51"/>
      <c r="G759" s="51"/>
    </row>
    <row r="760" spans="1:7" ht="20.25" customHeight="1" x14ac:dyDescent="0.45">
      <c r="A760" s="209"/>
      <c r="B760" s="209"/>
      <c r="C760" s="209"/>
      <c r="D760" s="201"/>
      <c r="E760" s="51"/>
      <c r="G760" s="51"/>
    </row>
    <row r="761" spans="1:7" ht="20.25" customHeight="1" x14ac:dyDescent="0.45">
      <c r="A761" s="209"/>
      <c r="B761" s="209"/>
      <c r="C761" s="209"/>
      <c r="D761" s="201"/>
      <c r="E761" s="51"/>
      <c r="G761" s="51"/>
    </row>
    <row r="762" spans="1:7" ht="20.25" customHeight="1" x14ac:dyDescent="0.45">
      <c r="A762" s="209"/>
      <c r="B762" s="209"/>
      <c r="C762" s="209"/>
      <c r="D762" s="201"/>
      <c r="E762" s="51"/>
      <c r="G762" s="51"/>
    </row>
    <row r="763" spans="1:7" ht="20.25" customHeight="1" x14ac:dyDescent="0.45">
      <c r="A763" s="209"/>
      <c r="B763" s="209"/>
      <c r="C763" s="209"/>
      <c r="D763" s="201"/>
      <c r="E763" s="51"/>
      <c r="G763" s="51"/>
    </row>
    <row r="764" spans="1:7" ht="20.25" customHeight="1" x14ac:dyDescent="0.45">
      <c r="A764" s="209"/>
      <c r="B764" s="209"/>
      <c r="C764" s="209"/>
      <c r="D764" s="201"/>
      <c r="E764" s="51"/>
      <c r="G764" s="51"/>
    </row>
    <row r="765" spans="1:7" ht="20.25" customHeight="1" x14ac:dyDescent="0.45">
      <c r="A765" s="209"/>
      <c r="B765" s="209"/>
      <c r="C765" s="209"/>
      <c r="D765" s="201"/>
      <c r="E765" s="51"/>
      <c r="G765" s="51"/>
    </row>
    <row r="766" spans="1:7" ht="20.25" customHeight="1" x14ac:dyDescent="0.45">
      <c r="A766" s="209"/>
      <c r="B766" s="209"/>
      <c r="C766" s="209"/>
      <c r="D766" s="201"/>
      <c r="E766" s="51"/>
      <c r="G766" s="51"/>
    </row>
    <row r="767" spans="1:7" ht="20.25" customHeight="1" x14ac:dyDescent="0.45">
      <c r="A767" s="209"/>
      <c r="B767" s="209"/>
      <c r="C767" s="209"/>
      <c r="D767" s="201"/>
      <c r="E767" s="51"/>
      <c r="G767" s="51"/>
    </row>
    <row r="768" spans="1:7" ht="20.25" customHeight="1" x14ac:dyDescent="0.45">
      <c r="A768" s="209"/>
      <c r="B768" s="209"/>
      <c r="C768" s="209"/>
      <c r="D768" s="201"/>
      <c r="E768" s="51"/>
      <c r="G768" s="51"/>
    </row>
    <row r="769" spans="1:7" ht="20.25" customHeight="1" x14ac:dyDescent="0.45">
      <c r="A769" s="209"/>
      <c r="B769" s="209"/>
      <c r="C769" s="209"/>
      <c r="D769" s="201"/>
      <c r="E769" s="51"/>
      <c r="G769" s="51"/>
    </row>
    <row r="770" spans="1:7" ht="20.25" customHeight="1" x14ac:dyDescent="0.45">
      <c r="A770" s="209"/>
      <c r="B770" s="209"/>
      <c r="C770" s="209"/>
      <c r="D770" s="201"/>
      <c r="E770" s="51"/>
      <c r="G770" s="51"/>
    </row>
    <row r="771" spans="1:7" ht="20.25" customHeight="1" x14ac:dyDescent="0.45">
      <c r="A771" s="209"/>
      <c r="B771" s="209"/>
      <c r="C771" s="209"/>
      <c r="D771" s="201"/>
      <c r="E771" s="51"/>
      <c r="G771" s="51"/>
    </row>
    <row r="772" spans="1:7" ht="20.25" customHeight="1" x14ac:dyDescent="0.45">
      <c r="A772" s="209"/>
      <c r="B772" s="209"/>
      <c r="C772" s="209"/>
      <c r="D772" s="201"/>
      <c r="E772" s="51"/>
      <c r="G772" s="51"/>
    </row>
    <row r="773" spans="1:7" ht="20.25" customHeight="1" x14ac:dyDescent="0.45">
      <c r="A773" s="209"/>
      <c r="B773" s="209"/>
      <c r="C773" s="209"/>
      <c r="D773" s="201"/>
      <c r="E773" s="51"/>
      <c r="G773" s="51"/>
    </row>
    <row r="774" spans="1:7" ht="20.25" customHeight="1" x14ac:dyDescent="0.45">
      <c r="A774" s="209"/>
      <c r="B774" s="209"/>
      <c r="C774" s="209"/>
      <c r="D774" s="201"/>
      <c r="E774" s="51"/>
      <c r="G774" s="51"/>
    </row>
    <row r="775" spans="1:7" ht="20.25" customHeight="1" x14ac:dyDescent="0.45">
      <c r="A775" s="209"/>
      <c r="B775" s="209"/>
      <c r="C775" s="209"/>
      <c r="D775" s="201"/>
      <c r="E775" s="51"/>
      <c r="G775" s="51"/>
    </row>
    <row r="776" spans="1:7" ht="20.25" customHeight="1" x14ac:dyDescent="0.45">
      <c r="A776" s="209"/>
      <c r="B776" s="209"/>
      <c r="C776" s="209"/>
      <c r="D776" s="201"/>
      <c r="E776" s="51"/>
      <c r="G776" s="51"/>
    </row>
    <row r="777" spans="1:7" ht="20.25" customHeight="1" x14ac:dyDescent="0.45">
      <c r="A777" s="209"/>
      <c r="B777" s="209"/>
      <c r="C777" s="209"/>
      <c r="D777" s="201"/>
      <c r="E777" s="51"/>
      <c r="G777" s="51"/>
    </row>
    <row r="778" spans="1:7" ht="20.25" customHeight="1" x14ac:dyDescent="0.45">
      <c r="A778" s="209"/>
      <c r="B778" s="209"/>
      <c r="C778" s="209"/>
      <c r="D778" s="201"/>
      <c r="E778" s="51"/>
      <c r="G778" s="51"/>
    </row>
    <row r="779" spans="1:7" ht="20.25" customHeight="1" x14ac:dyDescent="0.45">
      <c r="A779" s="209"/>
      <c r="B779" s="209"/>
      <c r="C779" s="209"/>
      <c r="D779" s="201"/>
      <c r="E779" s="51"/>
      <c r="G779" s="51"/>
    </row>
    <row r="780" spans="1:7" ht="20.25" customHeight="1" x14ac:dyDescent="0.45">
      <c r="A780" s="209"/>
      <c r="B780" s="209"/>
      <c r="C780" s="209"/>
      <c r="D780" s="201"/>
      <c r="E780" s="51"/>
      <c r="G780" s="51"/>
    </row>
    <row r="781" spans="1:7" ht="20.25" customHeight="1" x14ac:dyDescent="0.45">
      <c r="A781" s="209"/>
      <c r="B781" s="209"/>
      <c r="C781" s="209"/>
      <c r="D781" s="201"/>
      <c r="E781" s="51"/>
      <c r="G781" s="51"/>
    </row>
    <row r="782" spans="1:7" ht="20.25" customHeight="1" x14ac:dyDescent="0.45">
      <c r="A782" s="209"/>
      <c r="B782" s="209"/>
      <c r="C782" s="209"/>
      <c r="D782" s="201"/>
      <c r="E782" s="51"/>
      <c r="G782" s="51"/>
    </row>
    <row r="783" spans="1:7" ht="20.25" customHeight="1" x14ac:dyDescent="0.45">
      <c r="A783" s="209"/>
      <c r="B783" s="209"/>
      <c r="C783" s="209"/>
      <c r="D783" s="201"/>
      <c r="E783" s="51"/>
      <c r="G783" s="51"/>
    </row>
    <row r="784" spans="1:7" ht="20.25" customHeight="1" x14ac:dyDescent="0.45">
      <c r="A784" s="209"/>
      <c r="B784" s="209"/>
      <c r="C784" s="209"/>
      <c r="D784" s="201"/>
      <c r="E784" s="51"/>
      <c r="G784" s="51"/>
    </row>
    <row r="785" spans="1:7" ht="20.25" customHeight="1" x14ac:dyDescent="0.45">
      <c r="A785" s="209"/>
      <c r="B785" s="209"/>
      <c r="C785" s="209"/>
      <c r="D785" s="201"/>
      <c r="E785" s="51"/>
      <c r="G785" s="51"/>
    </row>
    <row r="786" spans="1:7" ht="20.25" customHeight="1" x14ac:dyDescent="0.45">
      <c r="A786" s="209"/>
      <c r="B786" s="209"/>
      <c r="C786" s="209"/>
      <c r="D786" s="201"/>
      <c r="E786" s="51"/>
      <c r="G786" s="51"/>
    </row>
    <row r="787" spans="1:7" ht="20.25" customHeight="1" x14ac:dyDescent="0.45">
      <c r="A787" s="209"/>
      <c r="B787" s="209"/>
      <c r="C787" s="209"/>
      <c r="D787" s="201"/>
      <c r="E787" s="51"/>
      <c r="G787" s="51"/>
    </row>
    <row r="788" spans="1:7" ht="20.25" customHeight="1" x14ac:dyDescent="0.45">
      <c r="A788" s="209"/>
      <c r="B788" s="209"/>
      <c r="C788" s="209"/>
      <c r="D788" s="201"/>
      <c r="E788" s="51"/>
      <c r="G788" s="51"/>
    </row>
    <row r="789" spans="1:7" ht="20.25" customHeight="1" x14ac:dyDescent="0.45">
      <c r="A789" s="209"/>
      <c r="B789" s="209"/>
      <c r="C789" s="209"/>
      <c r="D789" s="201"/>
      <c r="E789" s="51"/>
      <c r="G789" s="51"/>
    </row>
    <row r="790" spans="1:7" ht="20.25" customHeight="1" x14ac:dyDescent="0.45">
      <c r="A790" s="209"/>
      <c r="B790" s="209"/>
      <c r="C790" s="209"/>
      <c r="D790" s="201"/>
      <c r="E790" s="51"/>
      <c r="G790" s="51"/>
    </row>
    <row r="791" spans="1:7" ht="20.25" customHeight="1" x14ac:dyDescent="0.45">
      <c r="A791" s="209"/>
      <c r="B791" s="209"/>
      <c r="C791" s="209"/>
      <c r="D791" s="201"/>
      <c r="E791" s="51"/>
      <c r="G791" s="51"/>
    </row>
    <row r="792" spans="1:7" ht="20.25" customHeight="1" x14ac:dyDescent="0.45">
      <c r="A792" s="209"/>
      <c r="B792" s="209"/>
      <c r="C792" s="209"/>
      <c r="D792" s="201"/>
      <c r="E792" s="51"/>
      <c r="G792" s="51"/>
    </row>
    <row r="793" spans="1:7" ht="20.25" customHeight="1" x14ac:dyDescent="0.45">
      <c r="A793" s="209"/>
      <c r="B793" s="209"/>
      <c r="C793" s="209"/>
      <c r="D793" s="201"/>
      <c r="E793" s="51"/>
      <c r="G793" s="51"/>
    </row>
    <row r="794" spans="1:7" ht="20.25" customHeight="1" x14ac:dyDescent="0.45">
      <c r="A794" s="209"/>
      <c r="B794" s="209"/>
      <c r="C794" s="209"/>
      <c r="D794" s="201"/>
      <c r="E794" s="51"/>
      <c r="G794" s="51"/>
    </row>
    <row r="795" spans="1:7" ht="20.25" customHeight="1" x14ac:dyDescent="0.45">
      <c r="A795" s="209"/>
      <c r="B795" s="209"/>
      <c r="C795" s="209"/>
      <c r="D795" s="201"/>
      <c r="E795" s="51"/>
      <c r="G795" s="51"/>
    </row>
    <row r="796" spans="1:7" ht="20.25" customHeight="1" x14ac:dyDescent="0.45">
      <c r="A796" s="209"/>
      <c r="B796" s="209"/>
      <c r="C796" s="209"/>
      <c r="D796" s="201"/>
      <c r="E796" s="51"/>
      <c r="G796" s="51"/>
    </row>
    <row r="797" spans="1:7" ht="20.25" customHeight="1" x14ac:dyDescent="0.45">
      <c r="A797" s="209"/>
      <c r="B797" s="209"/>
      <c r="C797" s="209"/>
      <c r="D797" s="201"/>
      <c r="E797" s="51"/>
      <c r="G797" s="51"/>
    </row>
    <row r="798" spans="1:7" ht="20.25" customHeight="1" x14ac:dyDescent="0.45">
      <c r="A798" s="209"/>
      <c r="B798" s="209"/>
      <c r="C798" s="209"/>
      <c r="D798" s="201"/>
      <c r="E798" s="51"/>
      <c r="G798" s="51"/>
    </row>
    <row r="799" spans="1:7" ht="20.25" customHeight="1" x14ac:dyDescent="0.45">
      <c r="A799" s="209"/>
      <c r="B799" s="209"/>
      <c r="C799" s="209"/>
      <c r="D799" s="201"/>
      <c r="E799" s="51"/>
      <c r="G799" s="51"/>
    </row>
    <row r="800" spans="1:7" ht="20.25" customHeight="1" x14ac:dyDescent="0.45">
      <c r="A800" s="209"/>
      <c r="B800" s="209"/>
      <c r="C800" s="209"/>
      <c r="D800" s="201"/>
      <c r="E800" s="51"/>
      <c r="G800" s="51"/>
    </row>
    <row r="801" spans="1:7" ht="20.25" customHeight="1" x14ac:dyDescent="0.45">
      <c r="A801" s="209"/>
      <c r="B801" s="209"/>
      <c r="C801" s="209"/>
      <c r="D801" s="201"/>
      <c r="E801" s="51"/>
      <c r="G801" s="51"/>
    </row>
    <row r="802" spans="1:7" ht="20.25" customHeight="1" x14ac:dyDescent="0.45">
      <c r="A802" s="209"/>
      <c r="B802" s="209"/>
      <c r="C802" s="209"/>
      <c r="D802" s="201"/>
      <c r="E802" s="51"/>
      <c r="G802" s="51"/>
    </row>
    <row r="803" spans="1:7" ht="20.25" customHeight="1" x14ac:dyDescent="0.45">
      <c r="A803" s="209"/>
      <c r="B803" s="209"/>
      <c r="C803" s="209"/>
      <c r="D803" s="201"/>
      <c r="E803" s="51"/>
      <c r="G803" s="51"/>
    </row>
    <row r="804" spans="1:7" ht="20.25" customHeight="1" x14ac:dyDescent="0.45">
      <c r="A804" s="209"/>
      <c r="B804" s="209"/>
      <c r="C804" s="209"/>
      <c r="D804" s="201"/>
      <c r="E804" s="51"/>
      <c r="G804" s="51"/>
    </row>
    <row r="805" spans="1:7" ht="20.25" customHeight="1" x14ac:dyDescent="0.45">
      <c r="A805" s="209"/>
      <c r="B805" s="209"/>
      <c r="C805" s="209"/>
      <c r="D805" s="201"/>
      <c r="E805" s="51"/>
      <c r="G805" s="51"/>
    </row>
    <row r="806" spans="1:7" ht="20.25" customHeight="1" x14ac:dyDescent="0.45">
      <c r="A806" s="209"/>
      <c r="B806" s="209"/>
      <c r="C806" s="209"/>
      <c r="D806" s="201"/>
      <c r="E806" s="51"/>
      <c r="G806" s="51"/>
    </row>
    <row r="807" spans="1:7" ht="20.25" customHeight="1" x14ac:dyDescent="0.45">
      <c r="A807" s="209"/>
      <c r="B807" s="209"/>
      <c r="C807" s="209"/>
      <c r="D807" s="201"/>
      <c r="E807" s="51"/>
      <c r="G807" s="51"/>
    </row>
    <row r="808" spans="1:7" ht="20.25" customHeight="1" x14ac:dyDescent="0.45">
      <c r="A808" s="209"/>
      <c r="B808" s="209"/>
      <c r="C808" s="209"/>
      <c r="D808" s="201"/>
      <c r="E808" s="51"/>
      <c r="G808" s="51"/>
    </row>
    <row r="809" spans="1:7" ht="20.25" customHeight="1" x14ac:dyDescent="0.45">
      <c r="A809" s="209"/>
      <c r="B809" s="209"/>
      <c r="C809" s="209"/>
      <c r="D809" s="201"/>
      <c r="E809" s="51"/>
      <c r="G809" s="51"/>
    </row>
    <row r="810" spans="1:7" ht="20.25" customHeight="1" x14ac:dyDescent="0.45">
      <c r="A810" s="209"/>
      <c r="B810" s="209"/>
      <c r="C810" s="209"/>
      <c r="D810" s="201"/>
      <c r="E810" s="51"/>
      <c r="G810" s="51"/>
    </row>
    <row r="811" spans="1:7" ht="20.25" customHeight="1" x14ac:dyDescent="0.45">
      <c r="A811" s="209"/>
      <c r="B811" s="209"/>
      <c r="C811" s="209"/>
      <c r="D811" s="201"/>
      <c r="E811" s="51"/>
      <c r="G811" s="51"/>
    </row>
    <row r="812" spans="1:7" ht="20.25" customHeight="1" x14ac:dyDescent="0.45">
      <c r="A812" s="209"/>
      <c r="B812" s="209"/>
      <c r="C812" s="209"/>
      <c r="D812" s="201"/>
      <c r="E812" s="51"/>
      <c r="G812" s="51"/>
    </row>
    <row r="813" spans="1:7" ht="20.25" customHeight="1" x14ac:dyDescent="0.45">
      <c r="A813" s="209"/>
      <c r="B813" s="209"/>
      <c r="C813" s="209"/>
      <c r="D813" s="201"/>
      <c r="E813" s="51"/>
      <c r="G813" s="51"/>
    </row>
    <row r="814" spans="1:7" ht="20.25" customHeight="1" x14ac:dyDescent="0.45">
      <c r="A814" s="209"/>
      <c r="B814" s="209"/>
      <c r="C814" s="209"/>
      <c r="D814" s="201"/>
      <c r="E814" s="51"/>
      <c r="G814" s="51"/>
    </row>
    <row r="815" spans="1:7" ht="20.25" customHeight="1" x14ac:dyDescent="0.45">
      <c r="A815" s="209"/>
      <c r="B815" s="209"/>
      <c r="C815" s="209"/>
      <c r="D815" s="201"/>
      <c r="E815" s="51"/>
      <c r="G815" s="51"/>
    </row>
    <row r="816" spans="1:7" ht="20.25" customHeight="1" x14ac:dyDescent="0.45">
      <c r="A816" s="209"/>
      <c r="B816" s="209"/>
      <c r="C816" s="209"/>
      <c r="D816" s="201"/>
      <c r="E816" s="51"/>
      <c r="G816" s="51"/>
    </row>
    <row r="817" spans="1:7" ht="20.25" customHeight="1" x14ac:dyDescent="0.45">
      <c r="A817" s="209"/>
      <c r="B817" s="209"/>
      <c r="C817" s="209"/>
      <c r="D817" s="201"/>
      <c r="E817" s="51"/>
      <c r="G817" s="51"/>
    </row>
    <row r="818" spans="1:7" ht="20.25" customHeight="1" x14ac:dyDescent="0.45">
      <c r="A818" s="209"/>
      <c r="B818" s="209"/>
      <c r="C818" s="209"/>
      <c r="D818" s="201"/>
      <c r="E818" s="51"/>
      <c r="G818" s="51"/>
    </row>
    <row r="819" spans="1:7" ht="20.25" customHeight="1" x14ac:dyDescent="0.45">
      <c r="A819" s="209"/>
      <c r="B819" s="209"/>
      <c r="C819" s="209"/>
      <c r="D819" s="201"/>
      <c r="E819" s="51"/>
      <c r="G819" s="51"/>
    </row>
    <row r="820" spans="1:7" ht="20.25" customHeight="1" x14ac:dyDescent="0.45">
      <c r="A820" s="209"/>
      <c r="B820" s="209"/>
      <c r="C820" s="209"/>
      <c r="D820" s="201"/>
      <c r="E820" s="51"/>
      <c r="G820" s="51"/>
    </row>
    <row r="821" spans="1:7" ht="20.25" customHeight="1" x14ac:dyDescent="0.45">
      <c r="A821" s="209"/>
      <c r="B821" s="209"/>
      <c r="C821" s="209"/>
      <c r="D821" s="201"/>
      <c r="E821" s="51"/>
      <c r="G821" s="51"/>
    </row>
    <row r="822" spans="1:7" ht="20.25" customHeight="1" x14ac:dyDescent="0.45">
      <c r="A822" s="209"/>
      <c r="B822" s="209"/>
      <c r="C822" s="209"/>
      <c r="D822" s="201"/>
      <c r="E822" s="51"/>
      <c r="G822" s="51"/>
    </row>
    <row r="823" spans="1:7" ht="20.25" customHeight="1" x14ac:dyDescent="0.45">
      <c r="A823" s="209"/>
      <c r="B823" s="209"/>
      <c r="C823" s="209"/>
      <c r="D823" s="201"/>
      <c r="E823" s="51"/>
      <c r="G823" s="51"/>
    </row>
    <row r="824" spans="1:7" ht="20.25" customHeight="1" x14ac:dyDescent="0.45">
      <c r="A824" s="209"/>
      <c r="B824" s="209"/>
      <c r="C824" s="209"/>
      <c r="D824" s="201"/>
      <c r="E824" s="51"/>
      <c r="G824" s="51"/>
    </row>
    <row r="825" spans="1:7" ht="20.25" customHeight="1" x14ac:dyDescent="0.45">
      <c r="A825" s="209"/>
      <c r="B825" s="209"/>
      <c r="C825" s="209"/>
      <c r="D825" s="201"/>
      <c r="E825" s="51"/>
      <c r="G825" s="51"/>
    </row>
    <row r="826" spans="1:7" ht="20.25" customHeight="1" x14ac:dyDescent="0.45">
      <c r="A826" s="209"/>
      <c r="B826" s="209"/>
      <c r="C826" s="209"/>
      <c r="D826" s="201"/>
      <c r="E826" s="51"/>
      <c r="G826" s="51"/>
    </row>
    <row r="827" spans="1:7" ht="20.25" customHeight="1" x14ac:dyDescent="0.45">
      <c r="A827" s="209"/>
      <c r="B827" s="209"/>
      <c r="C827" s="209"/>
      <c r="D827" s="201"/>
      <c r="E827" s="51"/>
      <c r="G827" s="51"/>
    </row>
    <row r="828" spans="1:7" ht="20.25" customHeight="1" x14ac:dyDescent="0.45">
      <c r="A828" s="209"/>
      <c r="B828" s="209"/>
      <c r="C828" s="209"/>
      <c r="D828" s="201"/>
      <c r="E828" s="51"/>
      <c r="G828" s="51"/>
    </row>
    <row r="829" spans="1:7" ht="20.25" customHeight="1" x14ac:dyDescent="0.45">
      <c r="A829" s="209"/>
      <c r="B829" s="209"/>
      <c r="C829" s="209"/>
      <c r="D829" s="201"/>
      <c r="E829" s="51"/>
      <c r="G829" s="51"/>
    </row>
    <row r="830" spans="1:7" ht="20.25" customHeight="1" x14ac:dyDescent="0.45">
      <c r="A830" s="209"/>
      <c r="B830" s="209"/>
      <c r="C830" s="209"/>
      <c r="D830" s="201"/>
      <c r="E830" s="51"/>
      <c r="G830" s="51"/>
    </row>
    <row r="831" spans="1:7" ht="20.25" customHeight="1" x14ac:dyDescent="0.45">
      <c r="A831" s="209"/>
      <c r="B831" s="209"/>
      <c r="C831" s="209"/>
      <c r="D831" s="201"/>
      <c r="E831" s="51"/>
      <c r="G831" s="51"/>
    </row>
    <row r="832" spans="1:7" ht="20.25" customHeight="1" x14ac:dyDescent="0.45">
      <c r="A832" s="209"/>
      <c r="B832" s="209"/>
      <c r="C832" s="209"/>
      <c r="D832" s="201"/>
      <c r="E832" s="51"/>
      <c r="G832" s="51"/>
    </row>
    <row r="833" spans="1:7" ht="20.25" customHeight="1" x14ac:dyDescent="0.45">
      <c r="A833" s="209"/>
      <c r="B833" s="209"/>
      <c r="C833" s="209"/>
      <c r="D833" s="201"/>
      <c r="E833" s="51"/>
      <c r="G833" s="51"/>
    </row>
    <row r="834" spans="1:7" ht="20.25" customHeight="1" x14ac:dyDescent="0.45">
      <c r="A834" s="209"/>
      <c r="B834" s="209"/>
      <c r="C834" s="209"/>
      <c r="D834" s="201"/>
      <c r="E834" s="51"/>
      <c r="G834" s="51"/>
    </row>
    <row r="835" spans="1:7" ht="20.25" customHeight="1" x14ac:dyDescent="0.45">
      <c r="A835" s="209"/>
      <c r="B835" s="209"/>
      <c r="C835" s="209"/>
      <c r="D835" s="201"/>
      <c r="E835" s="51"/>
      <c r="G835" s="51"/>
    </row>
    <row r="836" spans="1:7" ht="20.25" customHeight="1" x14ac:dyDescent="0.45">
      <c r="A836" s="209"/>
      <c r="B836" s="209"/>
      <c r="C836" s="209"/>
      <c r="D836" s="201"/>
      <c r="E836" s="51"/>
      <c r="G836" s="51"/>
    </row>
    <row r="837" spans="1:7" ht="20.25" customHeight="1" x14ac:dyDescent="0.45">
      <c r="A837" s="209"/>
      <c r="B837" s="209"/>
      <c r="C837" s="209"/>
      <c r="D837" s="201"/>
      <c r="E837" s="51"/>
      <c r="G837" s="51"/>
    </row>
    <row r="838" spans="1:7" ht="20.25" customHeight="1" x14ac:dyDescent="0.45">
      <c r="A838" s="209"/>
      <c r="B838" s="209"/>
      <c r="C838" s="209"/>
      <c r="D838" s="201"/>
      <c r="E838" s="51"/>
      <c r="G838" s="51"/>
    </row>
    <row r="839" spans="1:7" ht="20.25" customHeight="1" x14ac:dyDescent="0.45">
      <c r="A839" s="209"/>
      <c r="B839" s="209"/>
      <c r="C839" s="209"/>
      <c r="D839" s="201"/>
      <c r="E839" s="51"/>
      <c r="G839" s="51"/>
    </row>
    <row r="840" spans="1:7" ht="20.25" customHeight="1" x14ac:dyDescent="0.45">
      <c r="A840" s="209"/>
      <c r="B840" s="209"/>
      <c r="C840" s="209"/>
      <c r="D840" s="201"/>
      <c r="E840" s="51"/>
      <c r="G840" s="51"/>
    </row>
    <row r="841" spans="1:7" ht="20.25" customHeight="1" x14ac:dyDescent="0.45">
      <c r="A841" s="209"/>
      <c r="B841" s="209"/>
      <c r="C841" s="209"/>
      <c r="D841" s="201"/>
      <c r="E841" s="51"/>
      <c r="G841" s="51"/>
    </row>
    <row r="842" spans="1:7" ht="20.25" customHeight="1" x14ac:dyDescent="0.45">
      <c r="A842" s="209"/>
      <c r="B842" s="209"/>
      <c r="C842" s="209"/>
      <c r="D842" s="201"/>
      <c r="E842" s="51"/>
      <c r="G842" s="51"/>
    </row>
    <row r="843" spans="1:7" ht="20.25" customHeight="1" x14ac:dyDescent="0.45">
      <c r="A843" s="209"/>
      <c r="B843" s="209"/>
      <c r="C843" s="209"/>
      <c r="D843" s="201"/>
      <c r="E843" s="51"/>
      <c r="G843" s="51"/>
    </row>
    <row r="844" spans="1:7" ht="20.25" customHeight="1" x14ac:dyDescent="0.45">
      <c r="A844" s="209"/>
      <c r="B844" s="209"/>
      <c r="C844" s="209"/>
      <c r="D844" s="201"/>
      <c r="E844" s="51"/>
      <c r="G844" s="51"/>
    </row>
    <row r="845" spans="1:7" ht="20.25" customHeight="1" x14ac:dyDescent="0.45">
      <c r="A845" s="209"/>
      <c r="B845" s="209"/>
      <c r="C845" s="209"/>
      <c r="D845" s="201"/>
      <c r="E845" s="51"/>
      <c r="G845" s="51"/>
    </row>
    <row r="846" spans="1:7" ht="20.25" customHeight="1" x14ac:dyDescent="0.45">
      <c r="A846" s="209"/>
      <c r="B846" s="209"/>
      <c r="C846" s="209"/>
      <c r="D846" s="201"/>
      <c r="E846" s="51"/>
      <c r="G846" s="51"/>
    </row>
    <row r="847" spans="1:7" ht="20.25" customHeight="1" x14ac:dyDescent="0.45">
      <c r="A847" s="209"/>
      <c r="B847" s="209"/>
      <c r="C847" s="209"/>
      <c r="D847" s="201"/>
      <c r="E847" s="51"/>
      <c r="G847" s="51"/>
    </row>
    <row r="848" spans="1:7" ht="20.25" customHeight="1" x14ac:dyDescent="0.45">
      <c r="A848" s="209"/>
      <c r="B848" s="209"/>
      <c r="C848" s="209"/>
      <c r="D848" s="201"/>
      <c r="E848" s="51"/>
      <c r="G848" s="51"/>
    </row>
    <row r="849" spans="1:7" ht="20.25" customHeight="1" x14ac:dyDescent="0.45">
      <c r="A849" s="209"/>
      <c r="B849" s="209"/>
      <c r="C849" s="209"/>
      <c r="D849" s="201"/>
      <c r="E849" s="51"/>
      <c r="G849" s="51"/>
    </row>
    <row r="850" spans="1:7" ht="20.25" customHeight="1" x14ac:dyDescent="0.45">
      <c r="A850" s="209"/>
      <c r="B850" s="209"/>
      <c r="C850" s="209"/>
      <c r="D850" s="201"/>
      <c r="E850" s="51"/>
      <c r="G850" s="51"/>
    </row>
    <row r="851" spans="1:7" ht="20.25" customHeight="1" x14ac:dyDescent="0.45">
      <c r="A851" s="209"/>
      <c r="B851" s="209"/>
      <c r="C851" s="209"/>
      <c r="D851" s="201"/>
      <c r="E851" s="51"/>
      <c r="G851" s="51"/>
    </row>
    <row r="852" spans="1:7" ht="20.25" customHeight="1" x14ac:dyDescent="0.45">
      <c r="A852" s="209"/>
      <c r="B852" s="209"/>
      <c r="C852" s="209"/>
      <c r="D852" s="201"/>
      <c r="E852" s="51"/>
      <c r="G852" s="51"/>
    </row>
    <row r="853" spans="1:7" ht="20.25" customHeight="1" x14ac:dyDescent="0.45">
      <c r="A853" s="209"/>
      <c r="B853" s="209"/>
      <c r="C853" s="209"/>
      <c r="D853" s="201"/>
      <c r="E853" s="51"/>
      <c r="G853" s="51"/>
    </row>
    <row r="854" spans="1:7" ht="20.25" customHeight="1" x14ac:dyDescent="0.45">
      <c r="A854" s="209"/>
      <c r="B854" s="209"/>
      <c r="C854" s="209"/>
      <c r="D854" s="201"/>
      <c r="E854" s="51"/>
      <c r="G854" s="51"/>
    </row>
    <row r="855" spans="1:7" ht="20.25" customHeight="1" x14ac:dyDescent="0.45">
      <c r="A855" s="209"/>
      <c r="B855" s="209"/>
      <c r="C855" s="209"/>
      <c r="D855" s="201"/>
      <c r="E855" s="51"/>
      <c r="G855" s="51"/>
    </row>
    <row r="856" spans="1:7" ht="20.25" customHeight="1" x14ac:dyDescent="0.45">
      <c r="A856" s="209"/>
      <c r="B856" s="209"/>
      <c r="C856" s="209"/>
      <c r="D856" s="201"/>
      <c r="E856" s="51"/>
      <c r="G856" s="51"/>
    </row>
    <row r="857" spans="1:7" ht="20.25" customHeight="1" x14ac:dyDescent="0.45">
      <c r="A857" s="209"/>
      <c r="B857" s="209"/>
      <c r="C857" s="209"/>
      <c r="D857" s="201"/>
      <c r="E857" s="51"/>
      <c r="G857" s="51"/>
    </row>
    <row r="858" spans="1:7" ht="20.25" customHeight="1" x14ac:dyDescent="0.45">
      <c r="A858" s="209"/>
      <c r="B858" s="209"/>
      <c r="C858" s="209"/>
      <c r="D858" s="201"/>
      <c r="E858" s="51"/>
      <c r="G858" s="51"/>
    </row>
    <row r="859" spans="1:7" ht="20.25" customHeight="1" x14ac:dyDescent="0.45">
      <c r="A859" s="209"/>
      <c r="B859" s="209"/>
      <c r="C859" s="209"/>
      <c r="D859" s="201"/>
      <c r="E859" s="51"/>
      <c r="G859" s="51"/>
    </row>
    <row r="860" spans="1:7" ht="20.25" customHeight="1" x14ac:dyDescent="0.45">
      <c r="A860" s="209"/>
      <c r="B860" s="209"/>
      <c r="C860" s="209"/>
      <c r="D860" s="201"/>
      <c r="E860" s="51"/>
      <c r="G860" s="51"/>
    </row>
    <row r="861" spans="1:7" ht="20.25" customHeight="1" x14ac:dyDescent="0.45">
      <c r="A861" s="209"/>
      <c r="B861" s="209"/>
      <c r="C861" s="209"/>
      <c r="D861" s="201"/>
      <c r="E861" s="51"/>
      <c r="G861" s="51"/>
    </row>
    <row r="862" spans="1:7" ht="20.25" customHeight="1" x14ac:dyDescent="0.45">
      <c r="A862" s="209"/>
      <c r="B862" s="209"/>
      <c r="C862" s="209"/>
      <c r="D862" s="201"/>
      <c r="E862" s="51"/>
      <c r="G862" s="51"/>
    </row>
    <row r="863" spans="1:7" ht="20.25" customHeight="1" x14ac:dyDescent="0.45">
      <c r="A863" s="209"/>
      <c r="B863" s="209"/>
      <c r="C863" s="209"/>
      <c r="D863" s="201"/>
      <c r="E863" s="51"/>
      <c r="G863" s="51"/>
    </row>
    <row r="864" spans="1:7" ht="20.25" customHeight="1" x14ac:dyDescent="0.45">
      <c r="A864" s="209"/>
      <c r="B864" s="209"/>
      <c r="C864" s="209"/>
      <c r="D864" s="201"/>
      <c r="E864" s="51"/>
      <c r="G864" s="51"/>
    </row>
    <row r="865" spans="1:7" ht="20.25" customHeight="1" x14ac:dyDescent="0.45">
      <c r="A865" s="209"/>
      <c r="B865" s="209"/>
      <c r="C865" s="209"/>
      <c r="D865" s="201"/>
      <c r="E865" s="51"/>
      <c r="G865" s="51"/>
    </row>
    <row r="866" spans="1:7" ht="20.25" customHeight="1" x14ac:dyDescent="0.45">
      <c r="A866" s="209"/>
      <c r="B866" s="209"/>
      <c r="C866" s="209"/>
      <c r="D866" s="201"/>
      <c r="E866" s="51"/>
      <c r="G866" s="51"/>
    </row>
    <row r="867" spans="1:7" ht="20.25" customHeight="1" x14ac:dyDescent="0.45">
      <c r="A867" s="209"/>
      <c r="B867" s="209"/>
      <c r="C867" s="209"/>
      <c r="D867" s="201"/>
      <c r="E867" s="51"/>
      <c r="G867" s="51"/>
    </row>
    <row r="868" spans="1:7" ht="20.25" customHeight="1" x14ac:dyDescent="0.45">
      <c r="A868" s="209"/>
      <c r="B868" s="209"/>
      <c r="C868" s="209"/>
      <c r="D868" s="201"/>
      <c r="E868" s="51"/>
      <c r="G868" s="51"/>
    </row>
    <row r="869" spans="1:7" ht="20.25" customHeight="1" x14ac:dyDescent="0.45">
      <c r="A869" s="209"/>
      <c r="B869" s="209"/>
      <c r="C869" s="209"/>
      <c r="D869" s="201"/>
      <c r="E869" s="51"/>
      <c r="G869" s="51"/>
    </row>
    <row r="870" spans="1:7" ht="20.25" customHeight="1" x14ac:dyDescent="0.45">
      <c r="A870" s="209"/>
      <c r="B870" s="209"/>
      <c r="C870" s="209"/>
      <c r="D870" s="201"/>
      <c r="E870" s="51"/>
      <c r="G870" s="51"/>
    </row>
    <row r="871" spans="1:7" ht="20.25" customHeight="1" x14ac:dyDescent="0.45">
      <c r="A871" s="209"/>
      <c r="B871" s="209"/>
      <c r="C871" s="209"/>
      <c r="D871" s="201"/>
      <c r="E871" s="51"/>
      <c r="G871" s="51"/>
    </row>
    <row r="872" spans="1:7" ht="20.25" customHeight="1" x14ac:dyDescent="0.45">
      <c r="A872" s="209"/>
      <c r="B872" s="209"/>
      <c r="C872" s="209"/>
      <c r="D872" s="201"/>
      <c r="E872" s="51"/>
      <c r="G872" s="51"/>
    </row>
    <row r="873" spans="1:7" ht="20.25" customHeight="1" x14ac:dyDescent="0.45">
      <c r="A873" s="209"/>
      <c r="B873" s="209"/>
      <c r="C873" s="209"/>
      <c r="D873" s="201"/>
      <c r="E873" s="51"/>
      <c r="G873" s="51"/>
    </row>
    <row r="874" spans="1:7" ht="20.25" customHeight="1" x14ac:dyDescent="0.45">
      <c r="A874" s="209"/>
      <c r="B874" s="209"/>
      <c r="C874" s="209"/>
      <c r="D874" s="201"/>
      <c r="E874" s="51"/>
      <c r="G874" s="51"/>
    </row>
    <row r="875" spans="1:7" ht="20.25" customHeight="1" x14ac:dyDescent="0.45">
      <c r="A875" s="209"/>
      <c r="B875" s="209"/>
      <c r="C875" s="209"/>
      <c r="D875" s="201"/>
      <c r="E875" s="51"/>
      <c r="G875" s="51"/>
    </row>
    <row r="876" spans="1:7" ht="20.25" customHeight="1" x14ac:dyDescent="0.45">
      <c r="A876" s="209"/>
      <c r="B876" s="209"/>
      <c r="C876" s="209"/>
      <c r="D876" s="201"/>
      <c r="E876" s="51"/>
      <c r="G876" s="51"/>
    </row>
    <row r="877" spans="1:7" ht="20.25" customHeight="1" x14ac:dyDescent="0.45">
      <c r="A877" s="209"/>
      <c r="B877" s="209"/>
      <c r="C877" s="209"/>
      <c r="D877" s="201"/>
      <c r="E877" s="51"/>
      <c r="G877" s="51"/>
    </row>
    <row r="878" spans="1:7" ht="20.25" customHeight="1" x14ac:dyDescent="0.45">
      <c r="A878" s="209"/>
      <c r="B878" s="209"/>
      <c r="C878" s="209"/>
      <c r="D878" s="201"/>
      <c r="E878" s="51"/>
      <c r="G878" s="51"/>
    </row>
    <row r="879" spans="1:7" ht="20.25" customHeight="1" x14ac:dyDescent="0.45">
      <c r="A879" s="209"/>
      <c r="B879" s="209"/>
      <c r="C879" s="209"/>
      <c r="D879" s="201"/>
      <c r="E879" s="51"/>
      <c r="G879" s="51"/>
    </row>
    <row r="880" spans="1:7" ht="20.25" customHeight="1" x14ac:dyDescent="0.45">
      <c r="A880" s="209"/>
      <c r="B880" s="209"/>
      <c r="C880" s="209"/>
      <c r="D880" s="201"/>
      <c r="E880" s="51"/>
      <c r="G880" s="51"/>
    </row>
    <row r="881" spans="1:7" ht="20.25" customHeight="1" x14ac:dyDescent="0.45">
      <c r="A881" s="209"/>
      <c r="B881" s="209"/>
      <c r="C881" s="209"/>
      <c r="D881" s="201"/>
      <c r="E881" s="51"/>
      <c r="G881" s="51"/>
    </row>
    <row r="882" spans="1:7" ht="20.25" customHeight="1" x14ac:dyDescent="0.45">
      <c r="A882" s="209"/>
      <c r="B882" s="209"/>
      <c r="C882" s="209"/>
      <c r="D882" s="201"/>
      <c r="E882" s="51"/>
      <c r="G882" s="51"/>
    </row>
    <row r="883" spans="1:7" ht="20.25" customHeight="1" x14ac:dyDescent="0.45">
      <c r="A883" s="209"/>
      <c r="B883" s="209"/>
      <c r="C883" s="209"/>
      <c r="D883" s="201"/>
      <c r="E883" s="51"/>
      <c r="G883" s="51"/>
    </row>
    <row r="884" spans="1:7" ht="20.25" customHeight="1" x14ac:dyDescent="0.45">
      <c r="A884" s="209"/>
      <c r="B884" s="209"/>
      <c r="C884" s="209"/>
      <c r="D884" s="201"/>
      <c r="E884" s="51"/>
      <c r="G884" s="51"/>
    </row>
    <row r="885" spans="1:7" ht="20.25" customHeight="1" x14ac:dyDescent="0.45">
      <c r="A885" s="209"/>
      <c r="B885" s="209"/>
      <c r="C885" s="209"/>
      <c r="D885" s="201"/>
      <c r="E885" s="51"/>
      <c r="G885" s="51"/>
    </row>
    <row r="886" spans="1:7" ht="20.25" customHeight="1" x14ac:dyDescent="0.45">
      <c r="A886" s="209"/>
      <c r="B886" s="209"/>
      <c r="C886" s="209"/>
      <c r="D886" s="201"/>
      <c r="E886" s="51"/>
      <c r="G886" s="51"/>
    </row>
    <row r="887" spans="1:7" ht="20.25" customHeight="1" x14ac:dyDescent="0.45">
      <c r="A887" s="209"/>
      <c r="B887" s="209"/>
      <c r="C887" s="209"/>
      <c r="D887" s="201"/>
      <c r="E887" s="51"/>
      <c r="G887" s="51"/>
    </row>
    <row r="888" spans="1:7" ht="20.25" customHeight="1" x14ac:dyDescent="0.45">
      <c r="A888" s="209"/>
      <c r="B888" s="209"/>
      <c r="C888" s="209"/>
      <c r="D888" s="201"/>
      <c r="E888" s="51"/>
      <c r="G888" s="51"/>
    </row>
    <row r="889" spans="1:7" ht="20.25" customHeight="1" x14ac:dyDescent="0.45">
      <c r="A889" s="209"/>
      <c r="B889" s="209"/>
      <c r="C889" s="209"/>
      <c r="D889" s="201"/>
      <c r="E889" s="51"/>
      <c r="G889" s="51"/>
    </row>
    <row r="890" spans="1:7" ht="20.25" customHeight="1" x14ac:dyDescent="0.45">
      <c r="A890" s="209"/>
      <c r="B890" s="209"/>
      <c r="C890" s="209"/>
      <c r="D890" s="201"/>
      <c r="E890" s="51"/>
      <c r="G890" s="51"/>
    </row>
    <row r="891" spans="1:7" ht="20.25" customHeight="1" x14ac:dyDescent="0.45">
      <c r="A891" s="209"/>
      <c r="B891" s="209"/>
      <c r="C891" s="209"/>
      <c r="D891" s="201"/>
      <c r="E891" s="51"/>
      <c r="G891" s="51"/>
    </row>
    <row r="892" spans="1:7" ht="20.25" customHeight="1" x14ac:dyDescent="0.45">
      <c r="A892" s="209"/>
      <c r="B892" s="209"/>
      <c r="C892" s="209"/>
      <c r="D892" s="201"/>
      <c r="E892" s="51"/>
      <c r="G892" s="51"/>
    </row>
    <row r="893" spans="1:7" ht="20.25" customHeight="1" x14ac:dyDescent="0.45">
      <c r="A893" s="209"/>
      <c r="B893" s="209"/>
      <c r="C893" s="209"/>
      <c r="D893" s="201"/>
      <c r="E893" s="51"/>
      <c r="G893" s="51"/>
    </row>
    <row r="894" spans="1:7" ht="20.25" customHeight="1" x14ac:dyDescent="0.45">
      <c r="A894" s="209"/>
      <c r="B894" s="209"/>
      <c r="C894" s="209"/>
      <c r="D894" s="201"/>
      <c r="E894" s="51"/>
      <c r="G894" s="51"/>
    </row>
    <row r="895" spans="1:7" ht="20.25" customHeight="1" x14ac:dyDescent="0.45">
      <c r="A895" s="209"/>
      <c r="B895" s="209"/>
      <c r="C895" s="209"/>
      <c r="D895" s="201"/>
      <c r="E895" s="51"/>
      <c r="G895" s="51"/>
    </row>
    <row r="896" spans="1:7" ht="20.25" customHeight="1" x14ac:dyDescent="0.45">
      <c r="A896" s="209"/>
      <c r="B896" s="209"/>
      <c r="C896" s="209"/>
      <c r="D896" s="201"/>
      <c r="E896" s="51"/>
      <c r="G896" s="51"/>
    </row>
    <row r="897" spans="1:7" ht="20.25" customHeight="1" x14ac:dyDescent="0.45">
      <c r="A897" s="209"/>
      <c r="B897" s="209"/>
      <c r="C897" s="209"/>
      <c r="D897" s="201"/>
      <c r="E897" s="51"/>
      <c r="G897" s="51"/>
    </row>
    <row r="898" spans="1:7" ht="20.25" customHeight="1" x14ac:dyDescent="0.45">
      <c r="A898" s="209"/>
      <c r="B898" s="209"/>
      <c r="C898" s="209"/>
      <c r="D898" s="201"/>
      <c r="E898" s="51"/>
      <c r="G898" s="51"/>
    </row>
    <row r="899" spans="1:7" ht="20.25" customHeight="1" x14ac:dyDescent="0.45">
      <c r="A899" s="209"/>
      <c r="B899" s="209"/>
      <c r="C899" s="209"/>
      <c r="D899" s="201"/>
      <c r="E899" s="51"/>
      <c r="G899" s="51"/>
    </row>
    <row r="900" spans="1:7" ht="20.25" customHeight="1" x14ac:dyDescent="0.45">
      <c r="A900" s="209"/>
      <c r="B900" s="209"/>
      <c r="C900" s="209"/>
      <c r="D900" s="201"/>
      <c r="E900" s="51"/>
      <c r="G900" s="51"/>
    </row>
    <row r="901" spans="1:7" ht="20.25" customHeight="1" x14ac:dyDescent="0.45">
      <c r="A901" s="209"/>
      <c r="B901" s="209"/>
      <c r="C901" s="209"/>
      <c r="D901" s="201"/>
      <c r="E901" s="51"/>
      <c r="G901" s="51"/>
    </row>
    <row r="902" spans="1:7" ht="20.25" customHeight="1" x14ac:dyDescent="0.45">
      <c r="A902" s="209"/>
      <c r="B902" s="209"/>
      <c r="C902" s="209"/>
      <c r="D902" s="201"/>
      <c r="E902" s="51"/>
      <c r="G902" s="51"/>
    </row>
    <row r="903" spans="1:7" ht="20.25" customHeight="1" x14ac:dyDescent="0.45">
      <c r="A903" s="209"/>
      <c r="B903" s="209"/>
      <c r="C903" s="209"/>
      <c r="D903" s="201"/>
      <c r="E903" s="51"/>
      <c r="G903" s="51"/>
    </row>
    <row r="904" spans="1:7" ht="20.25" customHeight="1" x14ac:dyDescent="0.45">
      <c r="A904" s="209"/>
      <c r="B904" s="209"/>
      <c r="C904" s="209"/>
      <c r="D904" s="201"/>
      <c r="E904" s="51"/>
      <c r="G904" s="51"/>
    </row>
    <row r="905" spans="1:7" ht="20.25" customHeight="1" x14ac:dyDescent="0.45">
      <c r="A905" s="209"/>
      <c r="B905" s="209"/>
      <c r="C905" s="209"/>
      <c r="D905" s="201"/>
      <c r="E905" s="51"/>
      <c r="G905" s="51"/>
    </row>
    <row r="906" spans="1:7" ht="20.25" customHeight="1" x14ac:dyDescent="0.45">
      <c r="A906" s="209"/>
      <c r="B906" s="209"/>
      <c r="C906" s="209"/>
      <c r="D906" s="201"/>
      <c r="E906" s="51"/>
      <c r="G906" s="51"/>
    </row>
    <row r="907" spans="1:7" ht="20.25" customHeight="1" x14ac:dyDescent="0.45">
      <c r="A907" s="209"/>
      <c r="B907" s="209"/>
      <c r="C907" s="209"/>
      <c r="D907" s="201"/>
      <c r="E907" s="51"/>
      <c r="G907" s="51"/>
    </row>
    <row r="908" spans="1:7" ht="20.25" customHeight="1" x14ac:dyDescent="0.45">
      <c r="A908" s="209"/>
      <c r="B908" s="209"/>
      <c r="C908" s="209"/>
      <c r="D908" s="201"/>
      <c r="E908" s="51"/>
      <c r="G908" s="51"/>
    </row>
    <row r="909" spans="1:7" ht="20.25" customHeight="1" x14ac:dyDescent="0.45">
      <c r="A909" s="209"/>
      <c r="B909" s="209"/>
      <c r="C909" s="209"/>
      <c r="D909" s="201"/>
      <c r="E909" s="51"/>
      <c r="G909" s="51"/>
    </row>
    <row r="910" spans="1:7" ht="20.25" customHeight="1" x14ac:dyDescent="0.45">
      <c r="A910" s="209"/>
      <c r="B910" s="209"/>
      <c r="C910" s="209"/>
      <c r="D910" s="201"/>
      <c r="E910" s="51"/>
      <c r="G910" s="51"/>
    </row>
    <row r="911" spans="1:7" ht="20.25" customHeight="1" x14ac:dyDescent="0.45">
      <c r="A911" s="209"/>
      <c r="B911" s="209"/>
      <c r="C911" s="209"/>
      <c r="D911" s="201"/>
      <c r="E911" s="51"/>
      <c r="G911" s="51"/>
    </row>
    <row r="912" spans="1:7" ht="20.25" customHeight="1" x14ac:dyDescent="0.45">
      <c r="A912" s="209"/>
      <c r="B912" s="209"/>
      <c r="C912" s="209"/>
      <c r="D912" s="201"/>
      <c r="E912" s="51"/>
      <c r="G912" s="51"/>
    </row>
    <row r="913" spans="1:7" ht="20.25" customHeight="1" x14ac:dyDescent="0.45">
      <c r="A913" s="209"/>
      <c r="B913" s="209"/>
      <c r="C913" s="209"/>
      <c r="D913" s="201"/>
      <c r="E913" s="51"/>
      <c r="G913" s="51"/>
    </row>
    <row r="914" spans="1:7" ht="20.25" customHeight="1" x14ac:dyDescent="0.45">
      <c r="A914" s="209"/>
      <c r="B914" s="209"/>
      <c r="C914" s="209"/>
      <c r="D914" s="201"/>
      <c r="E914" s="51"/>
      <c r="G914" s="51"/>
    </row>
    <row r="915" spans="1:7" ht="20.25" customHeight="1" x14ac:dyDescent="0.45">
      <c r="A915" s="209"/>
      <c r="B915" s="209"/>
      <c r="C915" s="209"/>
      <c r="D915" s="201"/>
      <c r="E915" s="51"/>
      <c r="G915" s="51"/>
    </row>
    <row r="916" spans="1:7" ht="20.25" customHeight="1" x14ac:dyDescent="0.45">
      <c r="A916" s="209"/>
      <c r="B916" s="209"/>
      <c r="C916" s="209"/>
      <c r="D916" s="201"/>
      <c r="E916" s="51"/>
      <c r="G916" s="51"/>
    </row>
    <row r="917" spans="1:7" ht="20.25" customHeight="1" x14ac:dyDescent="0.45">
      <c r="A917" s="209"/>
      <c r="B917" s="209"/>
      <c r="C917" s="209"/>
      <c r="D917" s="201"/>
      <c r="E917" s="51"/>
      <c r="G917" s="51"/>
    </row>
    <row r="918" spans="1:7" ht="20.25" customHeight="1" x14ac:dyDescent="0.45">
      <c r="A918" s="209"/>
      <c r="B918" s="209"/>
      <c r="C918" s="209"/>
      <c r="D918" s="201"/>
      <c r="E918" s="51"/>
      <c r="G918" s="51"/>
    </row>
    <row r="919" spans="1:7" ht="20.25" customHeight="1" x14ac:dyDescent="0.45">
      <c r="A919" s="209"/>
      <c r="B919" s="209"/>
      <c r="C919" s="209"/>
      <c r="D919" s="201"/>
      <c r="E919" s="51"/>
      <c r="G919" s="51"/>
    </row>
    <row r="920" spans="1:7" ht="20.25" customHeight="1" x14ac:dyDescent="0.45">
      <c r="A920" s="209"/>
      <c r="B920" s="209"/>
      <c r="C920" s="209"/>
      <c r="D920" s="201"/>
      <c r="E920" s="51"/>
      <c r="G920" s="51"/>
    </row>
    <row r="921" spans="1:7" ht="20.25" customHeight="1" x14ac:dyDescent="0.45">
      <c r="A921" s="209"/>
      <c r="B921" s="209"/>
      <c r="C921" s="209"/>
      <c r="D921" s="201"/>
      <c r="E921" s="51"/>
      <c r="G921" s="51"/>
    </row>
    <row r="922" spans="1:7" ht="20.25" customHeight="1" x14ac:dyDescent="0.45">
      <c r="A922" s="209"/>
      <c r="B922" s="209"/>
      <c r="C922" s="209"/>
      <c r="D922" s="201"/>
      <c r="E922" s="51"/>
      <c r="G922" s="51"/>
    </row>
    <row r="923" spans="1:7" ht="20.25" customHeight="1" x14ac:dyDescent="0.45">
      <c r="A923" s="209"/>
      <c r="B923" s="209"/>
      <c r="C923" s="209"/>
      <c r="D923" s="201"/>
      <c r="E923" s="51"/>
      <c r="G923" s="51"/>
    </row>
    <row r="924" spans="1:7" ht="20.25" customHeight="1" x14ac:dyDescent="0.45">
      <c r="A924" s="209"/>
      <c r="B924" s="209"/>
      <c r="C924" s="209"/>
      <c r="D924" s="201"/>
      <c r="E924" s="51"/>
      <c r="G924" s="51"/>
    </row>
    <row r="925" spans="1:7" ht="20.25" customHeight="1" x14ac:dyDescent="0.45">
      <c r="A925" s="209"/>
      <c r="B925" s="209"/>
      <c r="C925" s="209"/>
      <c r="D925" s="201"/>
      <c r="E925" s="51"/>
      <c r="G925" s="51"/>
    </row>
    <row r="926" spans="1:7" ht="20.25" customHeight="1" x14ac:dyDescent="0.45">
      <c r="A926" s="209"/>
      <c r="B926" s="209"/>
      <c r="C926" s="209"/>
      <c r="D926" s="201"/>
      <c r="E926" s="51"/>
      <c r="G926" s="51"/>
    </row>
    <row r="927" spans="1:7" ht="20.25" customHeight="1" x14ac:dyDescent="0.45">
      <c r="A927" s="209"/>
      <c r="B927" s="209"/>
      <c r="C927" s="209"/>
      <c r="D927" s="201"/>
      <c r="E927" s="51"/>
      <c r="G927" s="51"/>
    </row>
    <row r="928" spans="1:7" ht="20.25" customHeight="1" x14ac:dyDescent="0.45">
      <c r="A928" s="209"/>
      <c r="B928" s="209"/>
      <c r="C928" s="209"/>
      <c r="D928" s="201"/>
      <c r="E928" s="51"/>
      <c r="G928" s="51"/>
    </row>
    <row r="929" spans="1:7" ht="20.25" customHeight="1" x14ac:dyDescent="0.45">
      <c r="A929" s="209"/>
      <c r="B929" s="209"/>
      <c r="C929" s="209"/>
      <c r="D929" s="201"/>
      <c r="E929" s="51"/>
      <c r="G929" s="51"/>
    </row>
    <row r="930" spans="1:7" ht="20.25" customHeight="1" x14ac:dyDescent="0.45">
      <c r="A930" s="209"/>
      <c r="B930" s="209"/>
      <c r="C930" s="209"/>
      <c r="D930" s="201"/>
      <c r="E930" s="51"/>
      <c r="G930" s="51"/>
    </row>
    <row r="931" spans="1:7" ht="20.25" customHeight="1" x14ac:dyDescent="0.45">
      <c r="A931" s="209"/>
      <c r="B931" s="209"/>
      <c r="C931" s="209"/>
      <c r="D931" s="201"/>
      <c r="E931" s="51"/>
      <c r="G931" s="51"/>
    </row>
    <row r="932" spans="1:7" ht="20.25" customHeight="1" x14ac:dyDescent="0.45">
      <c r="A932" s="209"/>
      <c r="B932" s="209"/>
      <c r="C932" s="209"/>
      <c r="D932" s="201"/>
      <c r="E932" s="51"/>
      <c r="G932" s="51"/>
    </row>
    <row r="933" spans="1:7" ht="20.25" customHeight="1" x14ac:dyDescent="0.45">
      <c r="A933" s="209"/>
      <c r="B933" s="209"/>
      <c r="C933" s="209"/>
      <c r="D933" s="201"/>
      <c r="E933" s="51"/>
      <c r="G933" s="51"/>
    </row>
    <row r="934" spans="1:7" ht="20.25" customHeight="1" x14ac:dyDescent="0.45">
      <c r="A934" s="209"/>
      <c r="B934" s="209"/>
      <c r="C934" s="209"/>
      <c r="D934" s="201"/>
      <c r="E934" s="51"/>
      <c r="G934" s="51"/>
    </row>
    <row r="935" spans="1:7" ht="20.25" customHeight="1" x14ac:dyDescent="0.45">
      <c r="A935" s="209"/>
      <c r="B935" s="209"/>
      <c r="C935" s="209"/>
      <c r="D935" s="201"/>
      <c r="E935" s="51"/>
      <c r="G935" s="51"/>
    </row>
    <row r="936" spans="1:7" ht="20.25" customHeight="1" x14ac:dyDescent="0.45">
      <c r="A936" s="209"/>
      <c r="B936" s="209"/>
      <c r="C936" s="209"/>
      <c r="D936" s="201"/>
      <c r="E936" s="51"/>
      <c r="G936" s="51"/>
    </row>
    <row r="937" spans="1:7" ht="20.25" customHeight="1" x14ac:dyDescent="0.45">
      <c r="A937" s="209"/>
      <c r="B937" s="209"/>
      <c r="C937" s="209"/>
      <c r="D937" s="201"/>
      <c r="E937" s="51"/>
      <c r="G937" s="51"/>
    </row>
    <row r="938" spans="1:7" ht="20.25" customHeight="1" x14ac:dyDescent="0.45">
      <c r="A938" s="209"/>
      <c r="B938" s="209"/>
      <c r="C938" s="209"/>
      <c r="D938" s="201"/>
      <c r="E938" s="51"/>
      <c r="G938" s="51"/>
    </row>
    <row r="939" spans="1:7" ht="20.25" customHeight="1" x14ac:dyDescent="0.45">
      <c r="A939" s="209"/>
      <c r="B939" s="209"/>
      <c r="C939" s="209"/>
      <c r="D939" s="201"/>
      <c r="E939" s="51"/>
      <c r="G939" s="51"/>
    </row>
    <row r="940" spans="1:7" ht="20.25" customHeight="1" x14ac:dyDescent="0.45">
      <c r="A940" s="209"/>
      <c r="B940" s="209"/>
      <c r="C940" s="209"/>
      <c r="D940" s="201"/>
      <c r="E940" s="51"/>
      <c r="G940" s="51"/>
    </row>
    <row r="941" spans="1:7" ht="20.25" customHeight="1" x14ac:dyDescent="0.45">
      <c r="A941" s="209"/>
      <c r="B941" s="209"/>
      <c r="C941" s="209"/>
      <c r="D941" s="201"/>
      <c r="E941" s="51"/>
      <c r="G941" s="51"/>
    </row>
    <row r="942" spans="1:7" ht="20.25" customHeight="1" x14ac:dyDescent="0.45">
      <c r="A942" s="209"/>
      <c r="B942" s="209"/>
      <c r="C942" s="209"/>
      <c r="D942" s="201"/>
      <c r="E942" s="51"/>
      <c r="G942" s="51"/>
    </row>
    <row r="943" spans="1:7" ht="20.25" customHeight="1" x14ac:dyDescent="0.45">
      <c r="A943" s="209"/>
      <c r="B943" s="209"/>
      <c r="C943" s="209"/>
      <c r="D943" s="201"/>
      <c r="E943" s="51"/>
      <c r="G943" s="51"/>
    </row>
    <row r="944" spans="1:7" ht="20.25" customHeight="1" x14ac:dyDescent="0.45">
      <c r="A944" s="209"/>
      <c r="B944" s="209"/>
      <c r="C944" s="209"/>
      <c r="D944" s="201"/>
      <c r="E944" s="51"/>
      <c r="G944" s="51"/>
    </row>
    <row r="945" spans="1:7" ht="20.25" customHeight="1" x14ac:dyDescent="0.45">
      <c r="A945" s="209"/>
      <c r="B945" s="209"/>
      <c r="C945" s="209"/>
      <c r="D945" s="201"/>
      <c r="E945" s="51"/>
      <c r="G945" s="51"/>
    </row>
    <row r="946" spans="1:7" ht="20.25" customHeight="1" x14ac:dyDescent="0.45">
      <c r="A946" s="209"/>
      <c r="B946" s="209"/>
      <c r="C946" s="209"/>
      <c r="D946" s="201"/>
      <c r="E946" s="51"/>
      <c r="G946" s="51"/>
    </row>
    <row r="947" spans="1:7" ht="20.25" customHeight="1" x14ac:dyDescent="0.45">
      <c r="A947" s="209"/>
      <c r="B947" s="209"/>
      <c r="C947" s="209"/>
      <c r="D947" s="201"/>
      <c r="E947" s="51"/>
      <c r="G947" s="51"/>
    </row>
    <row r="948" spans="1:7" ht="20.25" customHeight="1" x14ac:dyDescent="0.45">
      <c r="A948" s="209"/>
      <c r="B948" s="209"/>
      <c r="C948" s="209"/>
      <c r="D948" s="201"/>
      <c r="E948" s="51"/>
      <c r="G948" s="51"/>
    </row>
    <row r="949" spans="1:7" ht="20.25" customHeight="1" x14ac:dyDescent="0.45">
      <c r="A949" s="209"/>
      <c r="B949" s="209"/>
      <c r="C949" s="209"/>
      <c r="D949" s="201"/>
      <c r="E949" s="51"/>
      <c r="G949" s="51"/>
    </row>
    <row r="950" spans="1:7" ht="20.25" customHeight="1" x14ac:dyDescent="0.45">
      <c r="A950" s="209"/>
      <c r="B950" s="209"/>
      <c r="C950" s="209"/>
      <c r="D950" s="201"/>
      <c r="E950" s="51"/>
      <c r="G950" s="51"/>
    </row>
    <row r="951" spans="1:7" ht="20.25" customHeight="1" x14ac:dyDescent="0.45">
      <c r="A951" s="209"/>
      <c r="B951" s="209"/>
      <c r="C951" s="209"/>
      <c r="D951" s="201"/>
      <c r="E951" s="51"/>
      <c r="G951" s="51"/>
    </row>
    <row r="952" spans="1:7" ht="20.25" customHeight="1" x14ac:dyDescent="0.45">
      <c r="A952" s="209"/>
      <c r="B952" s="209"/>
      <c r="C952" s="209"/>
      <c r="D952" s="201"/>
      <c r="E952" s="51"/>
      <c r="G952" s="51"/>
    </row>
    <row r="953" spans="1:7" ht="20.25" customHeight="1" x14ac:dyDescent="0.45">
      <c r="A953" s="209"/>
      <c r="B953" s="209"/>
      <c r="C953" s="209"/>
      <c r="D953" s="201"/>
      <c r="E953" s="51"/>
      <c r="G953" s="51"/>
    </row>
    <row r="954" spans="1:7" ht="20.25" customHeight="1" x14ac:dyDescent="0.45">
      <c r="A954" s="209"/>
      <c r="B954" s="209"/>
      <c r="C954" s="209"/>
      <c r="D954" s="201"/>
      <c r="E954" s="51"/>
      <c r="G954" s="51"/>
    </row>
    <row r="955" spans="1:7" ht="20.25" customHeight="1" x14ac:dyDescent="0.45">
      <c r="A955" s="209"/>
      <c r="B955" s="209"/>
      <c r="C955" s="209"/>
      <c r="D955" s="201"/>
      <c r="E955" s="51"/>
      <c r="G955" s="51"/>
    </row>
    <row r="956" spans="1:7" ht="20.25" customHeight="1" x14ac:dyDescent="0.45">
      <c r="A956" s="209"/>
      <c r="B956" s="209"/>
      <c r="C956" s="209"/>
      <c r="D956" s="201"/>
      <c r="E956" s="51"/>
      <c r="G956" s="51"/>
    </row>
    <row r="957" spans="1:7" ht="20.25" customHeight="1" x14ac:dyDescent="0.45">
      <c r="A957" s="209"/>
      <c r="B957" s="209"/>
      <c r="C957" s="209"/>
      <c r="D957" s="201"/>
      <c r="E957" s="51"/>
      <c r="G957" s="51"/>
    </row>
    <row r="958" spans="1:7" ht="20.25" customHeight="1" x14ac:dyDescent="0.45">
      <c r="A958" s="209"/>
      <c r="B958" s="209"/>
      <c r="C958" s="209"/>
      <c r="D958" s="201"/>
      <c r="E958" s="51"/>
      <c r="G958" s="51"/>
    </row>
    <row r="959" spans="1:7" ht="20.25" customHeight="1" x14ac:dyDescent="0.45">
      <c r="A959" s="209"/>
      <c r="B959" s="209"/>
      <c r="C959" s="209"/>
      <c r="D959" s="201"/>
      <c r="E959" s="51"/>
      <c r="G959" s="51"/>
    </row>
    <row r="960" spans="1:7" ht="20.25" customHeight="1" x14ac:dyDescent="0.45">
      <c r="A960" s="209"/>
      <c r="B960" s="209"/>
      <c r="C960" s="209"/>
      <c r="D960" s="201"/>
      <c r="E960" s="51"/>
      <c r="G960" s="51"/>
    </row>
    <row r="961" spans="1:7" ht="20.25" customHeight="1" x14ac:dyDescent="0.45">
      <c r="A961" s="209"/>
      <c r="B961" s="209"/>
      <c r="C961" s="209"/>
      <c r="D961" s="201"/>
      <c r="E961" s="51"/>
      <c r="G961" s="51"/>
    </row>
    <row r="962" spans="1:7" ht="20.25" customHeight="1" x14ac:dyDescent="0.45">
      <c r="A962" s="209"/>
      <c r="B962" s="209"/>
      <c r="C962" s="209"/>
      <c r="D962" s="201"/>
      <c r="E962" s="51"/>
      <c r="G962" s="51"/>
    </row>
    <row r="963" spans="1:7" ht="20.25" customHeight="1" x14ac:dyDescent="0.45">
      <c r="A963" s="209"/>
      <c r="B963" s="209"/>
      <c r="C963" s="209"/>
      <c r="D963" s="201"/>
      <c r="E963" s="51"/>
      <c r="G963" s="51"/>
    </row>
    <row r="964" spans="1:7" ht="20.25" customHeight="1" x14ac:dyDescent="0.45">
      <c r="A964" s="209"/>
      <c r="B964" s="209"/>
      <c r="C964" s="209"/>
      <c r="D964" s="201"/>
      <c r="E964" s="51"/>
      <c r="G964" s="51"/>
    </row>
    <row r="965" spans="1:7" ht="20.25" customHeight="1" x14ac:dyDescent="0.45">
      <c r="A965" s="209"/>
      <c r="B965" s="209"/>
      <c r="C965" s="209"/>
      <c r="D965" s="201"/>
      <c r="E965" s="51"/>
      <c r="G965" s="51"/>
    </row>
    <row r="966" spans="1:7" ht="20.25" customHeight="1" x14ac:dyDescent="0.45">
      <c r="A966" s="209"/>
      <c r="B966" s="209"/>
      <c r="C966" s="209"/>
      <c r="D966" s="201"/>
      <c r="E966" s="51"/>
      <c r="G966" s="51"/>
    </row>
    <row r="967" spans="1:7" ht="20.25" customHeight="1" x14ac:dyDescent="0.45">
      <c r="A967" s="209"/>
      <c r="B967" s="209"/>
      <c r="C967" s="209"/>
      <c r="D967" s="201"/>
      <c r="E967" s="51"/>
      <c r="G967" s="51"/>
    </row>
    <row r="968" spans="1:7" ht="20.25" customHeight="1" x14ac:dyDescent="0.45">
      <c r="A968" s="209"/>
      <c r="B968" s="209"/>
      <c r="C968" s="209"/>
      <c r="D968" s="201"/>
      <c r="E968" s="51"/>
      <c r="G968" s="51"/>
    </row>
    <row r="969" spans="1:7" ht="20.25" customHeight="1" x14ac:dyDescent="0.45">
      <c r="A969" s="209"/>
      <c r="B969" s="209"/>
      <c r="C969" s="209"/>
      <c r="D969" s="201"/>
      <c r="E969" s="51"/>
      <c r="G969" s="51"/>
    </row>
    <row r="970" spans="1:7" ht="20.25" customHeight="1" x14ac:dyDescent="0.45">
      <c r="A970" s="209"/>
      <c r="B970" s="209"/>
      <c r="C970" s="209"/>
      <c r="D970" s="201"/>
      <c r="E970" s="51"/>
      <c r="G970" s="51"/>
    </row>
    <row r="971" spans="1:7" ht="20.25" customHeight="1" x14ac:dyDescent="0.45">
      <c r="A971" s="209"/>
      <c r="B971" s="209"/>
      <c r="C971" s="209"/>
      <c r="D971" s="201"/>
      <c r="E971" s="51"/>
      <c r="G971" s="51"/>
    </row>
    <row r="972" spans="1:7" ht="20.25" customHeight="1" x14ac:dyDescent="0.45">
      <c r="A972" s="209"/>
      <c r="B972" s="209"/>
      <c r="C972" s="209"/>
      <c r="D972" s="201"/>
      <c r="E972" s="51"/>
      <c r="G972" s="51"/>
    </row>
    <row r="973" spans="1:7" ht="20.25" customHeight="1" x14ac:dyDescent="0.45">
      <c r="A973" s="209"/>
      <c r="B973" s="209"/>
      <c r="C973" s="209"/>
      <c r="D973" s="201"/>
      <c r="E973" s="51"/>
      <c r="G973" s="51"/>
    </row>
    <row r="974" spans="1:7" ht="20.25" customHeight="1" x14ac:dyDescent="0.45">
      <c r="A974" s="209"/>
      <c r="B974" s="209"/>
      <c r="C974" s="209"/>
      <c r="D974" s="201"/>
      <c r="E974" s="51"/>
      <c r="G974" s="51"/>
    </row>
    <row r="975" spans="1:7" ht="20.25" customHeight="1" x14ac:dyDescent="0.45">
      <c r="A975" s="209"/>
      <c r="B975" s="209"/>
      <c r="C975" s="209"/>
      <c r="D975" s="201"/>
      <c r="E975" s="51"/>
      <c r="G975" s="51"/>
    </row>
    <row r="976" spans="1:7" ht="20.25" customHeight="1" x14ac:dyDescent="0.45">
      <c r="A976" s="209"/>
      <c r="B976" s="209"/>
      <c r="C976" s="209"/>
      <c r="D976" s="201"/>
      <c r="E976" s="51"/>
      <c r="G976" s="51"/>
    </row>
    <row r="977" spans="1:7" ht="20.25" customHeight="1" x14ac:dyDescent="0.45">
      <c r="A977" s="209"/>
      <c r="B977" s="209"/>
      <c r="C977" s="209"/>
      <c r="D977" s="201"/>
      <c r="E977" s="51"/>
      <c r="G977" s="51"/>
    </row>
    <row r="978" spans="1:7" ht="20.25" customHeight="1" x14ac:dyDescent="0.45">
      <c r="A978" s="209"/>
      <c r="B978" s="209"/>
      <c r="C978" s="209"/>
      <c r="D978" s="201"/>
      <c r="E978" s="51"/>
      <c r="G978" s="51"/>
    </row>
    <row r="979" spans="1:7" ht="20.25" customHeight="1" x14ac:dyDescent="0.45">
      <c r="A979" s="209"/>
      <c r="B979" s="209"/>
      <c r="C979" s="209"/>
      <c r="D979" s="201"/>
      <c r="E979" s="51"/>
      <c r="G979" s="51"/>
    </row>
    <row r="980" spans="1:7" ht="20.25" customHeight="1" x14ac:dyDescent="0.45">
      <c r="A980" s="209"/>
      <c r="B980" s="209"/>
      <c r="C980" s="209"/>
      <c r="D980" s="201"/>
      <c r="E980" s="51"/>
      <c r="G980" s="51"/>
    </row>
    <row r="981" spans="1:7" ht="20.25" customHeight="1" x14ac:dyDescent="0.45">
      <c r="A981" s="209"/>
      <c r="B981" s="209"/>
      <c r="C981" s="209"/>
      <c r="D981" s="201"/>
      <c r="E981" s="51"/>
      <c r="G981" s="51"/>
    </row>
    <row r="982" spans="1:7" ht="20.25" customHeight="1" x14ac:dyDescent="0.45">
      <c r="A982" s="209"/>
      <c r="B982" s="209"/>
      <c r="C982" s="209"/>
      <c r="D982" s="201"/>
      <c r="E982" s="51"/>
      <c r="G982" s="51"/>
    </row>
    <row r="983" spans="1:7" ht="20.25" customHeight="1" x14ac:dyDescent="0.45">
      <c r="A983" s="209"/>
      <c r="B983" s="209"/>
      <c r="C983" s="209"/>
      <c r="D983" s="201"/>
      <c r="E983" s="51"/>
      <c r="G983" s="51"/>
    </row>
    <row r="984" spans="1:7" ht="20.25" customHeight="1" x14ac:dyDescent="0.45">
      <c r="A984" s="209"/>
      <c r="B984" s="209"/>
      <c r="C984" s="209"/>
      <c r="D984" s="201"/>
      <c r="E984" s="51"/>
      <c r="G984" s="51"/>
    </row>
    <row r="985" spans="1:7" ht="20.25" customHeight="1" x14ac:dyDescent="0.45">
      <c r="A985" s="209"/>
      <c r="B985" s="209"/>
      <c r="C985" s="209"/>
      <c r="D985" s="201"/>
      <c r="E985" s="51"/>
      <c r="G985" s="51"/>
    </row>
    <row r="986" spans="1:7" ht="20.25" customHeight="1" x14ac:dyDescent="0.45">
      <c r="A986" s="209"/>
      <c r="B986" s="209"/>
      <c r="C986" s="209"/>
      <c r="D986" s="201"/>
      <c r="E986" s="51"/>
      <c r="G986" s="51"/>
    </row>
    <row r="987" spans="1:7" ht="20.25" customHeight="1" x14ac:dyDescent="0.45">
      <c r="A987" s="209"/>
      <c r="B987" s="209"/>
      <c r="C987" s="209"/>
      <c r="D987" s="201"/>
      <c r="E987" s="51"/>
      <c r="G987" s="51"/>
    </row>
    <row r="988" spans="1:7" ht="20.25" customHeight="1" x14ac:dyDescent="0.45">
      <c r="A988" s="209"/>
      <c r="B988" s="209"/>
      <c r="C988" s="209"/>
      <c r="D988" s="201"/>
      <c r="E988" s="51"/>
      <c r="G988" s="51"/>
    </row>
    <row r="989" spans="1:7" ht="20.25" customHeight="1" x14ac:dyDescent="0.45">
      <c r="A989" s="209"/>
      <c r="B989" s="209"/>
      <c r="C989" s="209"/>
      <c r="D989" s="201"/>
      <c r="E989" s="51"/>
      <c r="G989" s="51"/>
    </row>
    <row r="990" spans="1:7" ht="20.25" customHeight="1" x14ac:dyDescent="0.45">
      <c r="A990" s="209"/>
      <c r="B990" s="209"/>
      <c r="C990" s="209"/>
      <c r="D990" s="201"/>
      <c r="E990" s="51"/>
      <c r="G990" s="51"/>
    </row>
    <row r="991" spans="1:7" ht="20.25" customHeight="1" x14ac:dyDescent="0.45">
      <c r="A991" s="209"/>
      <c r="B991" s="209"/>
      <c r="C991" s="209"/>
      <c r="D991" s="201"/>
      <c r="E991" s="51"/>
      <c r="G991" s="51"/>
    </row>
    <row r="992" spans="1:7" ht="20.25" customHeight="1" x14ac:dyDescent="0.45">
      <c r="A992" s="209"/>
      <c r="B992" s="209"/>
      <c r="C992" s="209"/>
      <c r="D992" s="201"/>
      <c r="E992" s="51"/>
      <c r="G992" s="51"/>
    </row>
    <row r="993" spans="1:7" ht="20.25" customHeight="1" x14ac:dyDescent="0.45">
      <c r="A993" s="209"/>
      <c r="B993" s="209"/>
      <c r="C993" s="209"/>
      <c r="D993" s="201"/>
      <c r="E993" s="51"/>
      <c r="G993" s="51"/>
    </row>
    <row r="994" spans="1:7" ht="20.25" customHeight="1" x14ac:dyDescent="0.45">
      <c r="A994" s="209"/>
      <c r="B994" s="209"/>
      <c r="C994" s="209"/>
      <c r="D994" s="201"/>
      <c r="E994" s="51"/>
      <c r="G994" s="51"/>
    </row>
    <row r="995" spans="1:7" ht="20.25" customHeight="1" x14ac:dyDescent="0.45">
      <c r="A995" s="209"/>
      <c r="B995" s="209"/>
      <c r="C995" s="209"/>
      <c r="D995" s="201"/>
      <c r="E995" s="51"/>
      <c r="G995" s="51"/>
    </row>
    <row r="996" spans="1:7" ht="20.25" customHeight="1" x14ac:dyDescent="0.45">
      <c r="A996" s="209"/>
      <c r="B996" s="209"/>
      <c r="C996" s="209"/>
      <c r="D996" s="201"/>
      <c r="E996" s="51"/>
      <c r="G996" s="51"/>
    </row>
    <row r="997" spans="1:7" ht="20.25" customHeight="1" x14ac:dyDescent="0.45">
      <c r="A997" s="209"/>
      <c r="B997" s="209"/>
      <c r="C997" s="209"/>
      <c r="D997" s="201"/>
      <c r="E997" s="51"/>
      <c r="G997" s="51"/>
    </row>
    <row r="998" spans="1:7" ht="20.25" customHeight="1" x14ac:dyDescent="0.45">
      <c r="A998" s="209"/>
      <c r="B998" s="209"/>
      <c r="C998" s="209"/>
      <c r="D998" s="201"/>
      <c r="E998" s="51"/>
      <c r="G998" s="51"/>
    </row>
    <row r="999" spans="1:7" ht="20.25" customHeight="1" x14ac:dyDescent="0.45">
      <c r="A999" s="209"/>
      <c r="B999" s="209"/>
      <c r="C999" s="209"/>
      <c r="D999" s="201"/>
      <c r="E999" s="51"/>
      <c r="G999" s="51"/>
    </row>
    <row r="1000" spans="1:7" ht="20.25" customHeight="1" x14ac:dyDescent="0.45">
      <c r="A1000" s="209"/>
      <c r="B1000" s="209"/>
      <c r="C1000" s="209"/>
      <c r="D1000" s="201"/>
      <c r="E1000" s="51"/>
      <c r="G1000" s="51"/>
    </row>
    <row r="1001" spans="1:7" ht="20.25" customHeight="1" x14ac:dyDescent="0.45">
      <c r="A1001" s="209"/>
      <c r="B1001" s="209"/>
      <c r="C1001" s="209"/>
      <c r="D1001" s="201"/>
      <c r="E1001" s="51"/>
      <c r="G1001" s="51"/>
    </row>
    <row r="1002" spans="1:7" ht="20.25" customHeight="1" x14ac:dyDescent="0.45">
      <c r="A1002" s="209"/>
      <c r="B1002" s="209"/>
      <c r="C1002" s="209"/>
      <c r="D1002" s="201"/>
      <c r="E1002" s="51"/>
      <c r="G1002" s="51"/>
    </row>
    <row r="1003" spans="1:7" ht="20.25" customHeight="1" x14ac:dyDescent="0.45">
      <c r="A1003" s="209"/>
      <c r="B1003" s="209"/>
      <c r="C1003" s="209"/>
      <c r="D1003" s="201"/>
      <c r="E1003" s="51"/>
      <c r="G1003" s="51"/>
    </row>
    <row r="1004" spans="1:7" ht="20.25" customHeight="1" x14ac:dyDescent="0.45">
      <c r="A1004" s="209"/>
      <c r="B1004" s="209"/>
      <c r="C1004" s="209"/>
      <c r="D1004" s="201"/>
      <c r="E1004" s="51"/>
      <c r="G1004" s="51"/>
    </row>
    <row r="1005" spans="1:7" ht="20.25" customHeight="1" x14ac:dyDescent="0.45">
      <c r="A1005" s="209"/>
      <c r="B1005" s="209"/>
      <c r="C1005" s="209"/>
      <c r="D1005" s="201"/>
      <c r="E1005" s="51"/>
      <c r="G1005" s="51"/>
    </row>
    <row r="1006" spans="1:7" ht="20.25" customHeight="1" x14ac:dyDescent="0.45">
      <c r="A1006" s="209"/>
      <c r="B1006" s="209"/>
      <c r="C1006" s="209"/>
      <c r="D1006" s="201"/>
      <c r="E1006" s="51"/>
      <c r="G1006" s="51"/>
    </row>
    <row r="1007" spans="1:7" ht="20.25" customHeight="1" x14ac:dyDescent="0.45">
      <c r="A1007" s="209"/>
      <c r="B1007" s="209"/>
      <c r="C1007" s="209"/>
      <c r="D1007" s="201"/>
      <c r="E1007" s="51"/>
      <c r="G1007" s="51"/>
    </row>
    <row r="1008" spans="1:7" ht="20.25" customHeight="1" x14ac:dyDescent="0.45">
      <c r="A1008" s="209"/>
      <c r="B1008" s="209"/>
      <c r="C1008" s="209"/>
      <c r="D1008" s="201"/>
      <c r="E1008" s="51"/>
      <c r="G1008" s="51"/>
    </row>
    <row r="1009" spans="1:7" ht="20.25" customHeight="1" x14ac:dyDescent="0.45">
      <c r="A1009" s="209"/>
      <c r="B1009" s="209"/>
      <c r="C1009" s="209"/>
      <c r="D1009" s="201"/>
      <c r="E1009" s="51"/>
      <c r="G1009" s="51"/>
    </row>
    <row r="1010" spans="1:7" ht="20.25" customHeight="1" x14ac:dyDescent="0.45">
      <c r="A1010" s="209"/>
      <c r="B1010" s="209"/>
      <c r="C1010" s="209"/>
      <c r="D1010" s="201"/>
      <c r="E1010" s="51"/>
      <c r="G1010" s="51"/>
    </row>
    <row r="1011" spans="1:7" ht="20.25" customHeight="1" x14ac:dyDescent="0.45">
      <c r="A1011" s="209"/>
      <c r="B1011" s="209"/>
      <c r="C1011" s="209"/>
      <c r="D1011" s="201"/>
      <c r="E1011" s="51"/>
      <c r="G1011" s="51"/>
    </row>
    <row r="1012" spans="1:7" ht="20.25" customHeight="1" x14ac:dyDescent="0.45">
      <c r="A1012" s="209"/>
      <c r="B1012" s="209"/>
      <c r="C1012" s="209"/>
      <c r="D1012" s="201"/>
      <c r="E1012" s="51"/>
      <c r="G1012" s="51"/>
    </row>
    <row r="1013" spans="1:7" ht="20.25" customHeight="1" x14ac:dyDescent="0.45">
      <c r="A1013" s="209"/>
      <c r="B1013" s="209"/>
      <c r="C1013" s="209"/>
      <c r="D1013" s="201"/>
      <c r="E1013" s="51"/>
      <c r="G1013" s="51"/>
    </row>
    <row r="1014" spans="1:7" ht="20.25" customHeight="1" x14ac:dyDescent="0.45">
      <c r="A1014" s="209"/>
      <c r="B1014" s="209"/>
      <c r="C1014" s="209"/>
      <c r="D1014" s="201"/>
      <c r="E1014" s="51"/>
      <c r="G1014" s="51"/>
    </row>
    <row r="1015" spans="1:7" ht="20.25" customHeight="1" x14ac:dyDescent="0.45">
      <c r="A1015" s="209"/>
      <c r="B1015" s="209"/>
      <c r="C1015" s="209"/>
      <c r="D1015" s="201"/>
      <c r="E1015" s="51"/>
      <c r="G1015" s="51"/>
    </row>
    <row r="1016" spans="1:7" ht="20.25" customHeight="1" x14ac:dyDescent="0.45">
      <c r="A1016" s="209"/>
      <c r="B1016" s="209"/>
      <c r="C1016" s="209"/>
      <c r="D1016" s="201"/>
      <c r="E1016" s="51"/>
      <c r="G1016" s="51"/>
    </row>
    <row r="1017" spans="1:7" ht="20.25" customHeight="1" x14ac:dyDescent="0.45">
      <c r="A1017" s="209"/>
      <c r="B1017" s="209"/>
      <c r="C1017" s="209"/>
      <c r="D1017" s="201"/>
      <c r="E1017" s="51"/>
      <c r="G1017" s="51"/>
    </row>
    <row r="1018" spans="1:7" ht="20.25" customHeight="1" x14ac:dyDescent="0.45">
      <c r="A1018" s="209"/>
      <c r="B1018" s="209"/>
      <c r="C1018" s="209"/>
      <c r="D1018" s="201"/>
      <c r="E1018" s="51"/>
      <c r="G1018" s="51"/>
    </row>
    <row r="1019" spans="1:7" ht="20.25" customHeight="1" x14ac:dyDescent="0.45">
      <c r="A1019" s="209"/>
      <c r="B1019" s="209"/>
      <c r="C1019" s="209"/>
      <c r="D1019" s="201"/>
      <c r="E1019" s="51"/>
      <c r="G1019" s="51"/>
    </row>
    <row r="1020" spans="1:7" ht="20.25" customHeight="1" x14ac:dyDescent="0.45">
      <c r="A1020" s="209"/>
      <c r="B1020" s="209"/>
      <c r="C1020" s="209"/>
      <c r="D1020" s="201"/>
      <c r="E1020" s="51"/>
      <c r="G1020" s="51"/>
    </row>
    <row r="1021" spans="1:7" ht="20.25" customHeight="1" x14ac:dyDescent="0.45">
      <c r="A1021" s="209"/>
      <c r="B1021" s="209"/>
      <c r="C1021" s="209"/>
      <c r="D1021" s="201"/>
      <c r="E1021" s="51"/>
      <c r="G1021" s="51"/>
    </row>
    <row r="1022" spans="1:7" ht="20.25" customHeight="1" x14ac:dyDescent="0.45">
      <c r="A1022" s="209"/>
      <c r="B1022" s="209"/>
      <c r="C1022" s="209"/>
      <c r="D1022" s="201"/>
      <c r="E1022" s="51"/>
      <c r="G1022" s="51"/>
    </row>
    <row r="1023" spans="1:7" ht="20.25" customHeight="1" x14ac:dyDescent="0.45">
      <c r="A1023" s="209"/>
      <c r="B1023" s="209"/>
      <c r="C1023" s="209"/>
      <c r="D1023" s="201"/>
      <c r="E1023" s="51"/>
      <c r="G1023" s="51"/>
    </row>
    <row r="1024" spans="1:7" ht="20.25" customHeight="1" x14ac:dyDescent="0.45">
      <c r="A1024" s="209"/>
      <c r="B1024" s="209"/>
      <c r="C1024" s="209"/>
      <c r="D1024" s="201"/>
      <c r="E1024" s="51"/>
      <c r="G1024" s="51"/>
    </row>
    <row r="1025" spans="1:7" ht="20.25" customHeight="1" x14ac:dyDescent="0.45">
      <c r="A1025" s="209"/>
      <c r="B1025" s="209"/>
      <c r="C1025" s="209"/>
      <c r="D1025" s="201"/>
      <c r="E1025" s="51"/>
      <c r="G1025" s="51"/>
    </row>
    <row r="1026" spans="1:7" ht="20.25" customHeight="1" x14ac:dyDescent="0.45">
      <c r="A1026" s="209"/>
      <c r="B1026" s="209"/>
      <c r="C1026" s="209"/>
      <c r="D1026" s="201"/>
      <c r="E1026" s="51"/>
      <c r="G1026" s="51"/>
    </row>
    <row r="1027" spans="1:7" ht="20.25" customHeight="1" x14ac:dyDescent="0.45">
      <c r="A1027" s="209"/>
      <c r="B1027" s="209"/>
      <c r="C1027" s="209"/>
      <c r="D1027" s="201"/>
      <c r="E1027" s="51"/>
      <c r="G1027" s="51"/>
    </row>
    <row r="1028" spans="1:7" ht="20.25" customHeight="1" x14ac:dyDescent="0.45">
      <c r="A1028" s="209"/>
      <c r="B1028" s="209"/>
      <c r="C1028" s="209"/>
      <c r="D1028" s="201"/>
      <c r="E1028" s="51"/>
      <c r="G1028" s="51"/>
    </row>
    <row r="1029" spans="1:7" ht="20.25" customHeight="1" x14ac:dyDescent="0.45">
      <c r="A1029" s="209"/>
      <c r="B1029" s="209"/>
      <c r="C1029" s="209"/>
      <c r="D1029" s="201"/>
      <c r="E1029" s="51"/>
      <c r="G1029" s="51"/>
    </row>
    <row r="1030" spans="1:7" ht="20.25" customHeight="1" x14ac:dyDescent="0.45">
      <c r="A1030" s="209"/>
      <c r="B1030" s="209"/>
      <c r="C1030" s="209"/>
      <c r="D1030" s="201"/>
      <c r="E1030" s="51"/>
      <c r="G1030" s="51"/>
    </row>
    <row r="1031" spans="1:7" ht="20.25" customHeight="1" x14ac:dyDescent="0.45">
      <c r="A1031" s="209"/>
      <c r="B1031" s="209"/>
      <c r="C1031" s="209"/>
      <c r="D1031" s="201"/>
      <c r="E1031" s="51"/>
      <c r="G1031" s="51"/>
    </row>
    <row r="1032" spans="1:7" ht="20.25" customHeight="1" x14ac:dyDescent="0.45">
      <c r="A1032" s="209"/>
      <c r="B1032" s="209"/>
      <c r="C1032" s="209"/>
      <c r="D1032" s="201"/>
      <c r="E1032" s="51"/>
      <c r="G1032" s="51"/>
    </row>
    <row r="1033" spans="1:7" ht="20.25" customHeight="1" x14ac:dyDescent="0.45">
      <c r="A1033" s="209"/>
      <c r="B1033" s="209"/>
      <c r="C1033" s="209"/>
      <c r="D1033" s="201"/>
      <c r="E1033" s="51"/>
      <c r="G1033" s="51"/>
    </row>
    <row r="1034" spans="1:7" ht="20.25" customHeight="1" x14ac:dyDescent="0.45">
      <c r="A1034" s="209"/>
      <c r="B1034" s="209"/>
      <c r="C1034" s="209"/>
      <c r="D1034" s="201"/>
      <c r="E1034" s="51"/>
      <c r="G1034" s="51"/>
    </row>
    <row r="1035" spans="1:7" ht="20.25" customHeight="1" x14ac:dyDescent="0.45">
      <c r="A1035" s="209"/>
      <c r="B1035" s="209"/>
      <c r="C1035" s="209"/>
      <c r="D1035" s="201"/>
      <c r="E1035" s="51"/>
      <c r="G1035" s="51"/>
    </row>
    <row r="1036" spans="1:7" ht="20.25" customHeight="1" x14ac:dyDescent="0.45">
      <c r="A1036" s="209"/>
      <c r="B1036" s="209"/>
      <c r="C1036" s="209"/>
      <c r="D1036" s="201"/>
      <c r="E1036" s="51"/>
      <c r="G1036" s="51"/>
    </row>
    <row r="1037" spans="1:7" ht="20.25" customHeight="1" x14ac:dyDescent="0.45">
      <c r="A1037" s="209"/>
      <c r="B1037" s="209"/>
      <c r="C1037" s="209"/>
      <c r="D1037" s="201"/>
      <c r="E1037" s="51"/>
      <c r="G1037" s="51"/>
    </row>
    <row r="1038" spans="1:7" ht="20.25" customHeight="1" x14ac:dyDescent="0.45">
      <c r="A1038" s="209"/>
      <c r="B1038" s="209"/>
      <c r="C1038" s="209"/>
      <c r="D1038" s="201"/>
      <c r="E1038" s="51"/>
      <c r="G1038" s="51"/>
    </row>
    <row r="1039" spans="1:7" ht="20.25" customHeight="1" x14ac:dyDescent="0.45">
      <c r="A1039" s="209"/>
      <c r="B1039" s="209"/>
      <c r="C1039" s="209"/>
      <c r="D1039" s="201"/>
      <c r="E1039" s="51"/>
      <c r="G1039" s="51"/>
    </row>
    <row r="1040" spans="1:7" ht="20.25" customHeight="1" x14ac:dyDescent="0.45">
      <c r="A1040" s="209"/>
      <c r="B1040" s="209"/>
      <c r="C1040" s="209"/>
      <c r="D1040" s="201"/>
      <c r="E1040" s="51"/>
      <c r="G1040" s="51"/>
    </row>
    <row r="1041" spans="1:7" ht="20.25" customHeight="1" x14ac:dyDescent="0.45">
      <c r="A1041" s="209"/>
      <c r="B1041" s="209"/>
      <c r="C1041" s="209"/>
      <c r="D1041" s="201"/>
      <c r="E1041" s="51"/>
      <c r="G1041" s="51"/>
    </row>
    <row r="1042" spans="1:7" ht="20.25" customHeight="1" x14ac:dyDescent="0.45">
      <c r="A1042" s="209"/>
      <c r="B1042" s="209"/>
      <c r="C1042" s="209"/>
      <c r="D1042" s="201"/>
      <c r="E1042" s="51"/>
      <c r="G1042" s="51"/>
    </row>
    <row r="1043" spans="1:7" ht="20.25" customHeight="1" x14ac:dyDescent="0.45">
      <c r="A1043" s="209"/>
      <c r="B1043" s="209"/>
      <c r="C1043" s="209"/>
      <c r="D1043" s="201"/>
      <c r="E1043" s="51"/>
      <c r="G1043" s="51"/>
    </row>
    <row r="1044" spans="1:7" ht="20.25" customHeight="1" x14ac:dyDescent="0.45">
      <c r="A1044" s="209"/>
      <c r="B1044" s="209"/>
      <c r="C1044" s="209"/>
      <c r="D1044" s="201"/>
      <c r="E1044" s="51"/>
      <c r="G1044" s="51"/>
    </row>
    <row r="1045" spans="1:7" ht="20.25" customHeight="1" x14ac:dyDescent="0.45">
      <c r="A1045" s="209"/>
      <c r="B1045" s="209"/>
      <c r="C1045" s="209"/>
      <c r="D1045" s="201"/>
      <c r="E1045" s="51"/>
      <c r="G1045" s="51"/>
    </row>
    <row r="1046" spans="1:7" ht="20.25" customHeight="1" x14ac:dyDescent="0.45">
      <c r="A1046" s="209"/>
      <c r="B1046" s="209"/>
      <c r="C1046" s="209"/>
      <c r="D1046" s="201"/>
      <c r="E1046" s="51"/>
      <c r="G1046" s="51"/>
    </row>
    <row r="1047" spans="1:7" ht="20.25" customHeight="1" x14ac:dyDescent="0.45">
      <c r="A1047" s="209"/>
      <c r="B1047" s="209"/>
      <c r="C1047" s="209"/>
      <c r="D1047" s="201"/>
      <c r="E1047" s="51"/>
      <c r="G1047" s="51"/>
    </row>
    <row r="1048" spans="1:7" ht="20.25" customHeight="1" x14ac:dyDescent="0.45">
      <c r="A1048" s="209"/>
      <c r="B1048" s="209"/>
      <c r="C1048" s="209"/>
      <c r="D1048" s="201"/>
      <c r="E1048" s="51"/>
      <c r="G1048" s="51"/>
    </row>
    <row r="1049" spans="1:7" ht="20.25" customHeight="1" x14ac:dyDescent="0.45">
      <c r="A1049" s="209"/>
      <c r="B1049" s="209"/>
      <c r="C1049" s="209"/>
      <c r="D1049" s="201"/>
      <c r="E1049" s="51"/>
      <c r="G1049" s="51"/>
    </row>
    <row r="1050" spans="1:7" ht="20.25" customHeight="1" x14ac:dyDescent="0.45">
      <c r="A1050" s="209"/>
      <c r="B1050" s="209"/>
      <c r="C1050" s="209"/>
      <c r="D1050" s="201"/>
      <c r="E1050" s="51"/>
      <c r="G1050" s="51"/>
    </row>
    <row r="1051" spans="1:7" ht="20.25" customHeight="1" x14ac:dyDescent="0.45">
      <c r="A1051" s="209"/>
      <c r="B1051" s="209"/>
      <c r="C1051" s="209"/>
      <c r="D1051" s="201"/>
      <c r="E1051" s="51"/>
      <c r="G1051" s="51"/>
    </row>
    <row r="1052" spans="1:7" ht="20.25" customHeight="1" x14ac:dyDescent="0.45">
      <c r="A1052" s="209"/>
      <c r="B1052" s="209"/>
      <c r="C1052" s="209"/>
      <c r="D1052" s="201"/>
      <c r="E1052" s="51"/>
      <c r="G1052" s="51"/>
    </row>
    <row r="1053" spans="1:7" ht="20.25" customHeight="1" x14ac:dyDescent="0.45">
      <c r="A1053" s="209"/>
      <c r="B1053" s="209"/>
      <c r="C1053" s="209"/>
      <c r="D1053" s="201"/>
      <c r="E1053" s="51"/>
      <c r="G1053" s="51"/>
    </row>
    <row r="1054" spans="1:7" ht="20.25" customHeight="1" x14ac:dyDescent="0.45">
      <c r="A1054" s="209"/>
      <c r="B1054" s="209"/>
      <c r="C1054" s="209"/>
      <c r="D1054" s="201"/>
      <c r="E1054" s="51"/>
      <c r="G1054" s="51"/>
    </row>
    <row r="1055" spans="1:7" ht="20.25" customHeight="1" x14ac:dyDescent="0.45">
      <c r="A1055" s="209"/>
      <c r="B1055" s="209"/>
      <c r="C1055" s="209"/>
      <c r="D1055" s="201"/>
      <c r="E1055" s="51"/>
      <c r="G1055" s="51"/>
    </row>
    <row r="1056" spans="1:7" ht="20.25" customHeight="1" x14ac:dyDescent="0.45">
      <c r="A1056" s="209"/>
      <c r="B1056" s="209"/>
      <c r="C1056" s="209"/>
      <c r="D1056" s="201"/>
      <c r="E1056" s="51"/>
      <c r="G1056" s="51"/>
    </row>
    <row r="1057" spans="1:7" ht="20.25" customHeight="1" x14ac:dyDescent="0.45">
      <c r="A1057" s="209"/>
      <c r="B1057" s="209"/>
      <c r="C1057" s="209"/>
      <c r="D1057" s="201"/>
      <c r="E1057" s="51"/>
      <c r="G1057" s="51"/>
    </row>
    <row r="1058" spans="1:7" ht="20.25" customHeight="1" x14ac:dyDescent="0.45">
      <c r="A1058" s="209"/>
      <c r="B1058" s="209"/>
      <c r="C1058" s="209"/>
      <c r="D1058" s="201"/>
      <c r="E1058" s="51"/>
      <c r="G1058" s="51"/>
    </row>
    <row r="1059" spans="1:7" ht="20.25" customHeight="1" x14ac:dyDescent="0.45">
      <c r="A1059" s="209"/>
      <c r="B1059" s="209"/>
      <c r="C1059" s="209"/>
      <c r="D1059" s="201"/>
      <c r="E1059" s="51"/>
      <c r="G1059" s="51"/>
    </row>
    <row r="1060" spans="1:7" ht="20.25" customHeight="1" x14ac:dyDescent="0.45">
      <c r="A1060" s="209"/>
      <c r="B1060" s="209"/>
      <c r="C1060" s="209"/>
      <c r="D1060" s="201"/>
      <c r="E1060" s="51"/>
      <c r="G1060" s="51"/>
    </row>
    <row r="1061" spans="1:7" ht="20.25" customHeight="1" x14ac:dyDescent="0.45">
      <c r="A1061" s="209"/>
      <c r="B1061" s="209"/>
      <c r="C1061" s="209"/>
      <c r="D1061" s="201"/>
      <c r="E1061" s="51"/>
      <c r="G1061" s="51"/>
    </row>
    <row r="1062" spans="1:7" ht="20.25" customHeight="1" x14ac:dyDescent="0.45">
      <c r="A1062" s="209"/>
      <c r="B1062" s="209"/>
      <c r="C1062" s="209"/>
      <c r="D1062" s="201"/>
      <c r="E1062" s="51"/>
      <c r="G1062" s="51"/>
    </row>
    <row r="1063" spans="1:7" ht="20.25" customHeight="1" x14ac:dyDescent="0.45">
      <c r="A1063" s="209"/>
      <c r="B1063" s="209"/>
      <c r="C1063" s="209"/>
      <c r="D1063" s="201"/>
      <c r="E1063" s="51"/>
      <c r="G1063" s="51"/>
    </row>
    <row r="1064" spans="1:7" ht="20.25" customHeight="1" x14ac:dyDescent="0.45">
      <c r="A1064" s="209"/>
      <c r="B1064" s="209"/>
      <c r="C1064" s="209"/>
      <c r="D1064" s="201"/>
      <c r="E1064" s="51"/>
      <c r="G1064" s="51"/>
    </row>
    <row r="1065" spans="1:7" ht="20.25" customHeight="1" x14ac:dyDescent="0.45">
      <c r="A1065" s="209"/>
      <c r="B1065" s="209"/>
      <c r="C1065" s="209"/>
      <c r="D1065" s="201"/>
      <c r="E1065" s="51"/>
      <c r="G1065" s="51"/>
    </row>
    <row r="1066" spans="1:7" ht="20.25" customHeight="1" x14ac:dyDescent="0.45">
      <c r="A1066" s="209"/>
      <c r="B1066" s="209"/>
      <c r="C1066" s="209"/>
      <c r="D1066" s="201"/>
      <c r="E1066" s="51"/>
      <c r="G1066" s="51"/>
    </row>
    <row r="1067" spans="1:7" ht="20.25" customHeight="1" x14ac:dyDescent="0.45">
      <c r="A1067" s="209"/>
      <c r="B1067" s="209"/>
      <c r="C1067" s="209"/>
      <c r="D1067" s="201"/>
      <c r="E1067" s="51"/>
      <c r="G1067" s="51"/>
    </row>
    <row r="1068" spans="1:7" ht="20.25" customHeight="1" x14ac:dyDescent="0.45">
      <c r="A1068" s="209"/>
      <c r="B1068" s="209"/>
      <c r="C1068" s="209"/>
      <c r="D1068" s="201"/>
      <c r="E1068" s="51"/>
      <c r="G1068" s="51"/>
    </row>
    <row r="1069" spans="1:7" ht="20.25" customHeight="1" x14ac:dyDescent="0.45">
      <c r="A1069" s="209"/>
      <c r="B1069" s="209"/>
      <c r="C1069" s="209"/>
      <c r="D1069" s="201"/>
      <c r="E1069" s="51"/>
      <c r="G1069" s="51"/>
    </row>
    <row r="1070" spans="1:7" ht="20.25" customHeight="1" x14ac:dyDescent="0.45">
      <c r="A1070" s="209"/>
      <c r="B1070" s="209"/>
      <c r="C1070" s="209"/>
      <c r="D1070" s="201"/>
      <c r="E1070" s="51"/>
      <c r="G1070" s="51"/>
    </row>
    <row r="1071" spans="1:7" ht="20.25" customHeight="1" x14ac:dyDescent="0.45">
      <c r="A1071" s="209"/>
      <c r="B1071" s="209"/>
      <c r="C1071" s="209"/>
      <c r="D1071" s="201"/>
      <c r="E1071" s="51"/>
      <c r="G1071" s="51"/>
    </row>
    <row r="1072" spans="1:7" ht="20.25" customHeight="1" x14ac:dyDescent="0.45">
      <c r="A1072" s="209"/>
      <c r="B1072" s="209"/>
      <c r="C1072" s="209"/>
      <c r="D1072" s="201"/>
      <c r="E1072" s="51"/>
      <c r="G1072" s="51"/>
    </row>
    <row r="1073" spans="1:7" ht="20.25" customHeight="1" x14ac:dyDescent="0.45">
      <c r="A1073" s="209"/>
      <c r="B1073" s="209"/>
      <c r="C1073" s="209"/>
      <c r="D1073" s="201"/>
      <c r="E1073" s="51"/>
      <c r="G1073" s="51"/>
    </row>
    <row r="1074" spans="1:7" ht="20.25" customHeight="1" x14ac:dyDescent="0.45">
      <c r="A1074" s="209"/>
      <c r="B1074" s="209"/>
      <c r="C1074" s="209"/>
      <c r="D1074" s="201"/>
      <c r="E1074" s="51"/>
      <c r="G1074" s="51"/>
    </row>
    <row r="1075" spans="1:7" ht="20.25" customHeight="1" x14ac:dyDescent="0.45">
      <c r="A1075" s="209"/>
      <c r="B1075" s="209"/>
      <c r="C1075" s="209"/>
      <c r="D1075" s="201"/>
      <c r="E1075" s="51"/>
      <c r="G1075" s="51"/>
    </row>
    <row r="1076" spans="1:7" ht="20.25" customHeight="1" x14ac:dyDescent="0.45">
      <c r="A1076" s="209"/>
      <c r="B1076" s="209"/>
      <c r="C1076" s="209"/>
      <c r="D1076" s="201"/>
      <c r="E1076" s="51"/>
      <c r="G1076" s="51"/>
    </row>
    <row r="1077" spans="1:7" ht="20.25" customHeight="1" x14ac:dyDescent="0.45">
      <c r="A1077" s="209"/>
      <c r="B1077" s="209"/>
      <c r="C1077" s="209"/>
      <c r="D1077" s="201"/>
      <c r="E1077" s="51"/>
      <c r="G1077" s="51"/>
    </row>
    <row r="1078" spans="1:7" ht="20.25" customHeight="1" x14ac:dyDescent="0.45">
      <c r="A1078" s="209"/>
      <c r="B1078" s="209"/>
      <c r="C1078" s="209"/>
      <c r="D1078" s="201"/>
      <c r="E1078" s="51"/>
      <c r="G1078" s="51"/>
    </row>
    <row r="1079" spans="1:7" ht="20.25" customHeight="1" x14ac:dyDescent="0.45">
      <c r="A1079" s="209"/>
      <c r="B1079" s="209"/>
      <c r="C1079" s="209"/>
      <c r="D1079" s="201"/>
      <c r="E1079" s="51"/>
      <c r="G1079" s="51"/>
    </row>
    <row r="1080" spans="1:7" ht="20.25" customHeight="1" x14ac:dyDescent="0.45">
      <c r="A1080" s="209"/>
      <c r="B1080" s="209"/>
      <c r="C1080" s="209"/>
      <c r="D1080" s="201"/>
      <c r="E1080" s="51"/>
      <c r="G1080" s="51"/>
    </row>
    <row r="1081" spans="1:7" ht="20.25" customHeight="1" x14ac:dyDescent="0.45">
      <c r="A1081" s="209"/>
      <c r="B1081" s="209"/>
      <c r="C1081" s="209"/>
      <c r="D1081" s="201"/>
      <c r="E1081" s="51"/>
      <c r="G1081" s="51"/>
    </row>
    <row r="1082" spans="1:7" ht="20.25" customHeight="1" x14ac:dyDescent="0.45">
      <c r="A1082" s="209"/>
      <c r="B1082" s="209"/>
      <c r="C1082" s="209"/>
      <c r="D1082" s="201"/>
      <c r="E1082" s="51"/>
      <c r="G1082" s="51"/>
    </row>
    <row r="1083" spans="1:7" ht="20.25" customHeight="1" x14ac:dyDescent="0.45">
      <c r="A1083" s="209"/>
      <c r="B1083" s="209"/>
      <c r="C1083" s="209"/>
      <c r="D1083" s="201"/>
      <c r="E1083" s="51"/>
      <c r="G1083" s="51"/>
    </row>
    <row r="1084" spans="1:7" ht="20.25" customHeight="1" x14ac:dyDescent="0.45">
      <c r="A1084" s="209"/>
      <c r="B1084" s="209"/>
      <c r="C1084" s="209"/>
      <c r="D1084" s="201"/>
      <c r="E1084" s="51"/>
      <c r="G1084" s="51"/>
    </row>
    <row r="1085" spans="1:7" ht="20.25" customHeight="1" x14ac:dyDescent="0.45">
      <c r="A1085" s="209"/>
      <c r="B1085" s="209"/>
      <c r="C1085" s="209"/>
      <c r="D1085" s="201"/>
      <c r="E1085" s="51"/>
      <c r="G1085" s="51"/>
    </row>
    <row r="1086" spans="1:7" ht="20.25" customHeight="1" x14ac:dyDescent="0.45">
      <c r="A1086" s="209"/>
      <c r="B1086" s="209"/>
      <c r="C1086" s="209"/>
      <c r="D1086" s="201"/>
      <c r="E1086" s="51"/>
      <c r="G1086" s="51"/>
    </row>
    <row r="1087" spans="1:7" ht="20.25" customHeight="1" x14ac:dyDescent="0.45">
      <c r="A1087" s="209"/>
      <c r="B1087" s="209"/>
      <c r="C1087" s="209"/>
      <c r="D1087" s="201"/>
      <c r="E1087" s="51"/>
      <c r="G1087" s="51"/>
    </row>
    <row r="1088" spans="1:7" ht="20.25" customHeight="1" x14ac:dyDescent="0.45">
      <c r="A1088" s="209"/>
      <c r="B1088" s="209"/>
      <c r="C1088" s="209"/>
      <c r="D1088" s="201"/>
      <c r="E1088" s="51"/>
      <c r="G1088" s="51"/>
    </row>
    <row r="1089" spans="1:7" ht="20.25" customHeight="1" x14ac:dyDescent="0.45">
      <c r="A1089" s="209"/>
      <c r="B1089" s="209"/>
      <c r="C1089" s="209"/>
      <c r="D1089" s="201"/>
      <c r="E1089" s="51"/>
      <c r="G1089" s="51"/>
    </row>
    <row r="1090" spans="1:7" ht="20.25" customHeight="1" x14ac:dyDescent="0.45">
      <c r="A1090" s="209"/>
      <c r="B1090" s="209"/>
      <c r="C1090" s="209"/>
      <c r="D1090" s="201"/>
      <c r="E1090" s="51"/>
      <c r="G1090" s="51"/>
    </row>
    <row r="1091" spans="1:7" ht="20.25" customHeight="1" x14ac:dyDescent="0.45">
      <c r="A1091" s="209"/>
      <c r="B1091" s="209"/>
      <c r="C1091" s="209"/>
      <c r="D1091" s="201"/>
      <c r="E1091" s="51"/>
      <c r="G1091" s="51"/>
    </row>
    <row r="1092" spans="1:7" ht="20.25" customHeight="1" x14ac:dyDescent="0.45">
      <c r="A1092" s="209"/>
      <c r="B1092" s="209"/>
      <c r="C1092" s="209"/>
      <c r="D1092" s="201"/>
      <c r="E1092" s="51"/>
      <c r="G1092" s="51"/>
    </row>
    <row r="1093" spans="1:7" ht="20.25" customHeight="1" x14ac:dyDescent="0.45">
      <c r="A1093" s="209"/>
      <c r="B1093" s="209"/>
      <c r="C1093" s="209"/>
      <c r="D1093" s="201"/>
      <c r="E1093" s="51"/>
      <c r="G1093" s="51"/>
    </row>
    <row r="1094" spans="1:7" ht="20.25" customHeight="1" x14ac:dyDescent="0.45">
      <c r="A1094" s="209"/>
      <c r="B1094" s="209"/>
      <c r="C1094" s="209"/>
      <c r="D1094" s="201"/>
      <c r="E1094" s="51"/>
      <c r="G1094" s="51"/>
    </row>
    <row r="1095" spans="1:7" ht="20.25" customHeight="1" x14ac:dyDescent="0.45">
      <c r="A1095" s="209"/>
      <c r="B1095" s="209"/>
      <c r="C1095" s="209"/>
      <c r="D1095" s="201"/>
      <c r="E1095" s="51"/>
      <c r="G1095" s="51"/>
    </row>
    <row r="1096" spans="1:7" ht="20.25" customHeight="1" x14ac:dyDescent="0.45">
      <c r="A1096" s="209"/>
      <c r="B1096" s="209"/>
      <c r="C1096" s="209"/>
      <c r="D1096" s="201"/>
      <c r="E1096" s="51"/>
      <c r="G1096" s="51"/>
    </row>
    <row r="1097" spans="1:7" ht="20.25" customHeight="1" x14ac:dyDescent="0.45">
      <c r="A1097" s="209"/>
      <c r="B1097" s="209"/>
      <c r="C1097" s="209"/>
      <c r="D1097" s="201"/>
      <c r="E1097" s="51"/>
      <c r="G1097" s="51"/>
    </row>
    <row r="1098" spans="1:7" ht="20.25" customHeight="1" x14ac:dyDescent="0.45">
      <c r="A1098" s="209"/>
      <c r="B1098" s="209"/>
      <c r="C1098" s="209"/>
      <c r="D1098" s="201"/>
      <c r="E1098" s="51"/>
      <c r="G1098" s="51"/>
    </row>
    <row r="1099" spans="1:7" ht="20.25" customHeight="1" x14ac:dyDescent="0.45">
      <c r="A1099" s="209"/>
      <c r="B1099" s="209"/>
      <c r="C1099" s="209"/>
      <c r="D1099" s="201"/>
      <c r="E1099" s="51"/>
      <c r="G1099" s="51"/>
    </row>
    <row r="1100" spans="1:7" ht="20.25" customHeight="1" x14ac:dyDescent="0.45">
      <c r="A1100" s="209"/>
      <c r="B1100" s="209"/>
      <c r="C1100" s="209"/>
      <c r="D1100" s="201"/>
      <c r="E1100" s="51"/>
      <c r="G1100" s="51"/>
    </row>
    <row r="1101" spans="1:7" ht="20.25" customHeight="1" x14ac:dyDescent="0.45">
      <c r="A1101" s="209"/>
      <c r="B1101" s="209"/>
      <c r="C1101" s="209"/>
      <c r="D1101" s="201"/>
      <c r="E1101" s="51"/>
      <c r="G1101" s="51"/>
    </row>
    <row r="1102" spans="1:7" ht="20.25" customHeight="1" x14ac:dyDescent="0.45">
      <c r="A1102" s="209"/>
      <c r="B1102" s="209"/>
      <c r="C1102" s="209"/>
      <c r="D1102" s="201"/>
      <c r="E1102" s="51"/>
      <c r="G1102" s="51"/>
    </row>
    <row r="1103" spans="1:7" ht="20.25" customHeight="1" x14ac:dyDescent="0.45">
      <c r="A1103" s="209"/>
      <c r="B1103" s="209"/>
      <c r="C1103" s="209"/>
      <c r="D1103" s="201"/>
      <c r="E1103" s="51"/>
      <c r="G1103" s="51"/>
    </row>
    <row r="1104" spans="1:7" ht="20.25" customHeight="1" x14ac:dyDescent="0.45">
      <c r="A1104" s="209"/>
      <c r="B1104" s="209"/>
      <c r="C1104" s="209"/>
      <c r="D1104" s="201"/>
      <c r="E1104" s="51"/>
      <c r="G1104" s="51"/>
    </row>
    <row r="1105" spans="1:7" ht="20.25" customHeight="1" x14ac:dyDescent="0.45">
      <c r="A1105" s="209"/>
      <c r="B1105" s="209"/>
      <c r="C1105" s="209"/>
      <c r="D1105" s="201"/>
      <c r="E1105" s="51"/>
      <c r="G1105" s="51"/>
    </row>
    <row r="1106" spans="1:7" ht="20.25" customHeight="1" x14ac:dyDescent="0.45">
      <c r="A1106" s="209"/>
      <c r="B1106" s="209"/>
      <c r="C1106" s="209"/>
      <c r="D1106" s="201"/>
      <c r="E1106" s="51"/>
      <c r="G1106" s="51"/>
    </row>
    <row r="1107" spans="1:7" ht="20.25" customHeight="1" x14ac:dyDescent="0.45">
      <c r="A1107" s="209"/>
      <c r="B1107" s="209"/>
      <c r="C1107" s="209"/>
      <c r="D1107" s="201"/>
      <c r="E1107" s="51"/>
      <c r="G1107" s="51"/>
    </row>
    <row r="1108" spans="1:7" ht="20.25" customHeight="1" x14ac:dyDescent="0.45">
      <c r="A1108" s="209"/>
      <c r="B1108" s="209"/>
      <c r="C1108" s="209"/>
      <c r="D1108" s="201"/>
      <c r="E1108" s="51"/>
      <c r="G1108" s="51"/>
    </row>
    <row r="1109" spans="1:7" ht="20.25" customHeight="1" x14ac:dyDescent="0.45">
      <c r="A1109" s="209"/>
      <c r="B1109" s="209"/>
      <c r="C1109" s="209"/>
      <c r="D1109" s="201"/>
      <c r="E1109" s="51"/>
      <c r="G1109" s="51"/>
    </row>
    <row r="1110" spans="1:7" ht="20.25" customHeight="1" x14ac:dyDescent="0.45">
      <c r="A1110" s="209"/>
      <c r="B1110" s="209"/>
      <c r="C1110" s="209"/>
      <c r="D1110" s="201"/>
      <c r="E1110" s="51"/>
      <c r="G1110" s="51"/>
    </row>
    <row r="1111" spans="1:7" ht="20.25" customHeight="1" x14ac:dyDescent="0.45">
      <c r="A1111" s="209"/>
      <c r="B1111" s="209"/>
      <c r="C1111" s="209"/>
      <c r="D1111" s="201"/>
      <c r="E1111" s="51"/>
      <c r="G1111" s="51"/>
    </row>
    <row r="1112" spans="1:7" ht="20.25" customHeight="1" x14ac:dyDescent="0.45">
      <c r="A1112" s="209"/>
      <c r="B1112" s="209"/>
      <c r="C1112" s="209"/>
      <c r="D1112" s="201"/>
      <c r="E1112" s="51"/>
      <c r="G1112" s="51"/>
    </row>
    <row r="1113" spans="1:7" ht="20.25" customHeight="1" x14ac:dyDescent="0.45">
      <c r="A1113" s="209"/>
      <c r="B1113" s="209"/>
      <c r="C1113" s="209"/>
      <c r="D1113" s="201"/>
      <c r="E1113" s="51"/>
      <c r="G1113" s="51"/>
    </row>
    <row r="1114" spans="1:7" ht="20.25" customHeight="1" x14ac:dyDescent="0.45">
      <c r="A1114" s="209"/>
      <c r="B1114" s="209"/>
      <c r="C1114" s="209"/>
      <c r="D1114" s="201"/>
      <c r="E1114" s="51"/>
      <c r="G1114" s="51"/>
    </row>
    <row r="1115" spans="1:7" ht="20.25" customHeight="1" x14ac:dyDescent="0.45">
      <c r="A1115" s="209"/>
      <c r="B1115" s="209"/>
      <c r="C1115" s="209"/>
      <c r="D1115" s="201"/>
      <c r="E1115" s="51"/>
      <c r="G1115" s="51"/>
    </row>
    <row r="1116" spans="1:7" ht="20.25" customHeight="1" x14ac:dyDescent="0.45">
      <c r="A1116" s="209"/>
      <c r="B1116" s="209"/>
      <c r="C1116" s="209"/>
      <c r="D1116" s="201"/>
      <c r="E1116" s="51"/>
      <c r="G1116" s="51"/>
    </row>
    <row r="1117" spans="1:7" ht="20.25" customHeight="1" x14ac:dyDescent="0.45">
      <c r="A1117" s="209"/>
      <c r="B1117" s="209"/>
      <c r="C1117" s="209"/>
      <c r="D1117" s="201"/>
      <c r="E1117" s="51"/>
      <c r="G1117" s="51"/>
    </row>
    <row r="1118" spans="1:7" ht="20.25" customHeight="1" x14ac:dyDescent="0.45">
      <c r="A1118" s="209"/>
      <c r="B1118" s="209"/>
      <c r="C1118" s="209"/>
      <c r="D1118" s="201"/>
      <c r="E1118" s="51"/>
      <c r="G1118" s="51"/>
    </row>
    <row r="1119" spans="1:7" ht="20.25" customHeight="1" x14ac:dyDescent="0.45">
      <c r="A1119" s="209"/>
      <c r="B1119" s="209"/>
      <c r="C1119" s="209"/>
      <c r="D1119" s="201"/>
      <c r="E1119" s="51"/>
      <c r="G1119" s="51"/>
    </row>
    <row r="1120" spans="1:7" ht="20.25" customHeight="1" x14ac:dyDescent="0.45">
      <c r="A1120" s="209"/>
      <c r="B1120" s="209"/>
      <c r="C1120" s="209"/>
      <c r="D1120" s="201"/>
      <c r="E1120" s="51"/>
      <c r="G1120" s="51"/>
    </row>
    <row r="1121" spans="1:7" ht="20.25" customHeight="1" x14ac:dyDescent="0.45">
      <c r="A1121" s="209"/>
      <c r="B1121" s="209"/>
      <c r="C1121" s="209"/>
      <c r="D1121" s="201"/>
      <c r="E1121" s="51"/>
      <c r="G1121" s="51"/>
    </row>
    <row r="1122" spans="1:7" ht="20.25" customHeight="1" x14ac:dyDescent="0.45">
      <c r="A1122" s="209"/>
      <c r="B1122" s="209"/>
      <c r="C1122" s="209"/>
      <c r="D1122" s="201"/>
      <c r="E1122" s="51"/>
      <c r="G1122" s="51"/>
    </row>
    <row r="1123" spans="1:7" ht="20.25" customHeight="1" x14ac:dyDescent="0.45">
      <c r="A1123" s="209"/>
      <c r="B1123" s="209"/>
      <c r="C1123" s="209"/>
      <c r="D1123" s="201"/>
      <c r="E1123" s="51"/>
      <c r="G1123" s="51"/>
    </row>
    <row r="1124" spans="1:7" ht="20.25" customHeight="1" x14ac:dyDescent="0.45">
      <c r="A1124" s="209"/>
      <c r="B1124" s="209"/>
      <c r="C1124" s="209"/>
      <c r="D1124" s="201"/>
      <c r="E1124" s="51"/>
      <c r="G1124" s="51"/>
    </row>
    <row r="1125" spans="1:7" ht="20.25" customHeight="1" x14ac:dyDescent="0.45">
      <c r="A1125" s="209"/>
      <c r="B1125" s="209"/>
      <c r="C1125" s="209"/>
      <c r="D1125" s="201"/>
      <c r="E1125" s="51"/>
      <c r="G1125" s="51"/>
    </row>
    <row r="1126" spans="1:7" ht="20.25" customHeight="1" x14ac:dyDescent="0.45">
      <c r="A1126" s="209"/>
      <c r="B1126" s="209"/>
      <c r="C1126" s="209"/>
      <c r="D1126" s="201"/>
      <c r="E1126" s="51"/>
      <c r="G1126" s="51"/>
    </row>
    <row r="1127" spans="1:7" ht="20.25" customHeight="1" x14ac:dyDescent="0.45">
      <c r="A1127" s="209"/>
      <c r="B1127" s="209"/>
      <c r="C1127" s="209"/>
      <c r="D1127" s="201"/>
      <c r="E1127" s="51"/>
      <c r="G1127" s="51"/>
    </row>
    <row r="1128" spans="1:7" ht="20.25" customHeight="1" x14ac:dyDescent="0.45">
      <c r="A1128" s="209"/>
      <c r="B1128" s="209"/>
      <c r="C1128" s="209"/>
      <c r="D1128" s="201"/>
      <c r="E1128" s="51"/>
      <c r="G1128" s="51"/>
    </row>
    <row r="1129" spans="1:7" ht="20.25" customHeight="1" x14ac:dyDescent="0.45">
      <c r="A1129" s="209"/>
      <c r="B1129" s="209"/>
      <c r="C1129" s="209"/>
      <c r="D1129" s="201"/>
      <c r="E1129" s="51"/>
      <c r="G1129" s="51"/>
    </row>
    <row r="1130" spans="1:7" ht="20.25" customHeight="1" x14ac:dyDescent="0.45">
      <c r="A1130" s="209"/>
      <c r="B1130" s="209"/>
      <c r="C1130" s="209"/>
      <c r="D1130" s="201"/>
      <c r="E1130" s="51"/>
      <c r="G1130" s="51"/>
    </row>
    <row r="1131" spans="1:7" ht="20.25" customHeight="1" x14ac:dyDescent="0.45">
      <c r="A1131" s="209"/>
      <c r="B1131" s="209"/>
      <c r="C1131" s="209"/>
      <c r="D1131" s="201"/>
      <c r="E1131" s="51"/>
      <c r="G1131" s="51"/>
    </row>
    <row r="1132" spans="1:7" ht="20.25" customHeight="1" x14ac:dyDescent="0.45">
      <c r="A1132" s="209"/>
      <c r="B1132" s="209"/>
      <c r="C1132" s="209"/>
      <c r="D1132" s="201"/>
      <c r="E1132" s="51"/>
      <c r="G1132" s="51"/>
    </row>
    <row r="1133" spans="1:7" ht="20.25" customHeight="1" x14ac:dyDescent="0.45">
      <c r="A1133" s="209"/>
      <c r="B1133" s="209"/>
      <c r="C1133" s="209"/>
      <c r="D1133" s="201"/>
      <c r="E1133" s="51"/>
      <c r="G1133" s="51"/>
    </row>
    <row r="1134" spans="1:7" ht="20.25" customHeight="1" x14ac:dyDescent="0.45">
      <c r="A1134" s="209"/>
      <c r="B1134" s="209"/>
      <c r="C1134" s="209"/>
      <c r="D1134" s="201"/>
      <c r="E1134" s="51"/>
      <c r="G1134" s="51"/>
    </row>
    <row r="1135" spans="1:7" ht="20.25" customHeight="1" x14ac:dyDescent="0.45">
      <c r="A1135" s="209"/>
      <c r="B1135" s="209"/>
      <c r="C1135" s="209"/>
      <c r="D1135" s="201"/>
      <c r="E1135" s="51"/>
      <c r="G1135" s="51"/>
    </row>
    <row r="1136" spans="1:7" ht="20.25" customHeight="1" x14ac:dyDescent="0.45">
      <c r="A1136" s="209"/>
      <c r="B1136" s="209"/>
      <c r="C1136" s="209"/>
      <c r="D1136" s="201"/>
      <c r="E1136" s="51"/>
      <c r="G1136" s="51"/>
    </row>
    <row r="1137" spans="1:7" ht="20.25" customHeight="1" x14ac:dyDescent="0.45">
      <c r="A1137" s="209"/>
      <c r="B1137" s="209"/>
      <c r="C1137" s="209"/>
      <c r="D1137" s="201"/>
      <c r="E1137" s="51"/>
      <c r="G1137" s="51"/>
    </row>
    <row r="1138" spans="1:7" ht="20.25" customHeight="1" x14ac:dyDescent="0.45">
      <c r="A1138" s="209"/>
      <c r="B1138" s="209"/>
      <c r="C1138" s="209"/>
      <c r="D1138" s="201"/>
      <c r="E1138" s="51"/>
      <c r="G1138" s="51"/>
    </row>
    <row r="1139" spans="1:7" ht="20.25" customHeight="1" x14ac:dyDescent="0.45">
      <c r="A1139" s="209"/>
      <c r="B1139" s="209"/>
      <c r="C1139" s="209"/>
      <c r="D1139" s="201"/>
      <c r="E1139" s="51"/>
      <c r="G1139" s="51"/>
    </row>
    <row r="1140" spans="1:7" ht="20.25" customHeight="1" x14ac:dyDescent="0.45">
      <c r="A1140" s="209"/>
      <c r="B1140" s="209"/>
      <c r="C1140" s="209"/>
      <c r="D1140" s="201"/>
      <c r="E1140" s="51"/>
      <c r="G1140" s="51"/>
    </row>
    <row r="1141" spans="1:7" ht="20.25" customHeight="1" x14ac:dyDescent="0.45">
      <c r="A1141" s="209"/>
      <c r="B1141" s="209"/>
      <c r="C1141" s="209"/>
      <c r="D1141" s="201"/>
      <c r="E1141" s="51"/>
      <c r="G1141" s="51"/>
    </row>
    <row r="1142" spans="1:7" ht="20.25" customHeight="1" x14ac:dyDescent="0.45">
      <c r="A1142" s="209"/>
      <c r="B1142" s="209"/>
      <c r="C1142" s="209"/>
      <c r="D1142" s="201"/>
      <c r="E1142" s="51"/>
      <c r="G1142" s="51"/>
    </row>
    <row r="1143" spans="1:7" ht="20.25" customHeight="1" x14ac:dyDescent="0.45">
      <c r="A1143" s="209"/>
      <c r="B1143" s="209"/>
      <c r="C1143" s="209"/>
      <c r="D1143" s="201"/>
      <c r="E1143" s="51"/>
      <c r="G1143" s="51"/>
    </row>
    <row r="1144" spans="1:7" ht="20.25" customHeight="1" x14ac:dyDescent="0.45">
      <c r="A1144" s="209"/>
      <c r="B1144" s="209"/>
      <c r="C1144" s="209"/>
      <c r="D1144" s="201"/>
      <c r="E1144" s="51"/>
      <c r="G1144" s="51"/>
    </row>
    <row r="1145" spans="1:7" ht="20.25" customHeight="1" x14ac:dyDescent="0.45">
      <c r="A1145" s="209"/>
      <c r="B1145" s="209"/>
      <c r="C1145" s="209"/>
      <c r="D1145" s="201"/>
      <c r="E1145" s="51"/>
      <c r="G1145" s="51"/>
    </row>
    <row r="1146" spans="1:7" ht="20.25" customHeight="1" x14ac:dyDescent="0.45">
      <c r="A1146" s="209"/>
      <c r="B1146" s="209"/>
      <c r="C1146" s="209"/>
      <c r="D1146" s="201"/>
      <c r="E1146" s="51"/>
      <c r="G1146" s="51"/>
    </row>
    <row r="1147" spans="1:7" ht="20.25" customHeight="1" x14ac:dyDescent="0.45">
      <c r="A1147" s="209"/>
      <c r="B1147" s="209"/>
      <c r="C1147" s="209"/>
      <c r="D1147" s="201"/>
      <c r="E1147" s="51"/>
      <c r="G1147" s="51"/>
    </row>
    <row r="1148" spans="1:7" ht="20.25" customHeight="1" x14ac:dyDescent="0.45">
      <c r="A1148" s="209"/>
      <c r="B1148" s="209"/>
      <c r="C1148" s="209"/>
      <c r="D1148" s="201"/>
      <c r="E1148" s="51"/>
      <c r="G1148" s="51"/>
    </row>
    <row r="1149" spans="1:7" ht="20.25" customHeight="1" x14ac:dyDescent="0.45">
      <c r="A1149" s="209"/>
      <c r="B1149" s="209"/>
      <c r="C1149" s="209"/>
      <c r="D1149" s="201"/>
      <c r="E1149" s="51"/>
      <c r="G1149" s="51"/>
    </row>
    <row r="1150" spans="1:7" ht="20.25" customHeight="1" x14ac:dyDescent="0.45">
      <c r="A1150" s="209"/>
      <c r="B1150" s="209"/>
      <c r="C1150" s="209"/>
      <c r="D1150" s="201"/>
      <c r="E1150" s="51"/>
      <c r="G1150" s="51"/>
    </row>
    <row r="1151" spans="1:7" ht="20.25" customHeight="1" x14ac:dyDescent="0.45">
      <c r="A1151" s="209"/>
      <c r="B1151" s="209"/>
      <c r="C1151" s="209"/>
      <c r="D1151" s="201"/>
      <c r="E1151" s="51"/>
      <c r="G1151" s="51"/>
    </row>
    <row r="1152" spans="1:7" ht="20.25" customHeight="1" x14ac:dyDescent="0.45">
      <c r="A1152" s="209"/>
      <c r="B1152" s="209"/>
      <c r="C1152" s="209"/>
      <c r="D1152" s="201"/>
      <c r="E1152" s="51"/>
      <c r="G1152" s="51"/>
    </row>
    <row r="1153" spans="1:7" ht="20.25" customHeight="1" x14ac:dyDescent="0.45">
      <c r="A1153" s="209"/>
      <c r="B1153" s="209"/>
      <c r="C1153" s="209"/>
      <c r="D1153" s="201"/>
      <c r="E1153" s="51"/>
      <c r="G1153" s="51"/>
    </row>
    <row r="1154" spans="1:7" ht="20.25" customHeight="1" x14ac:dyDescent="0.45">
      <c r="A1154" s="209"/>
      <c r="B1154" s="209"/>
      <c r="C1154" s="209"/>
      <c r="D1154" s="201"/>
      <c r="E1154" s="51"/>
      <c r="G1154" s="51"/>
    </row>
    <row r="1155" spans="1:7" ht="20.25" customHeight="1" x14ac:dyDescent="0.45">
      <c r="A1155" s="209"/>
      <c r="B1155" s="209"/>
      <c r="C1155" s="209"/>
      <c r="D1155" s="201"/>
      <c r="E1155" s="51"/>
      <c r="G1155" s="51"/>
    </row>
    <row r="1156" spans="1:7" ht="20.25" customHeight="1" x14ac:dyDescent="0.45">
      <c r="A1156" s="209"/>
      <c r="B1156" s="209"/>
      <c r="C1156" s="209"/>
      <c r="D1156" s="201"/>
      <c r="E1156" s="51"/>
      <c r="G1156" s="51"/>
    </row>
    <row r="1157" spans="1:7" ht="20.25" customHeight="1" x14ac:dyDescent="0.45">
      <c r="A1157" s="209"/>
      <c r="B1157" s="209"/>
      <c r="C1157" s="209"/>
      <c r="D1157" s="201"/>
      <c r="E1157" s="51"/>
      <c r="G1157" s="51"/>
    </row>
    <row r="1158" spans="1:7" ht="20.25" customHeight="1" x14ac:dyDescent="0.45">
      <c r="A1158" s="209"/>
      <c r="B1158" s="209"/>
      <c r="C1158" s="209"/>
      <c r="D1158" s="201"/>
      <c r="E1158" s="51"/>
      <c r="G1158" s="51"/>
    </row>
    <row r="1159" spans="1:7" ht="20.25" customHeight="1" x14ac:dyDescent="0.45">
      <c r="A1159" s="209"/>
      <c r="B1159" s="209"/>
      <c r="C1159" s="209"/>
      <c r="D1159" s="201"/>
      <c r="E1159" s="51"/>
      <c r="G1159" s="51"/>
    </row>
    <row r="1160" spans="1:7" ht="20.25" customHeight="1" x14ac:dyDescent="0.45">
      <c r="A1160" s="209"/>
      <c r="B1160" s="209"/>
      <c r="C1160" s="209"/>
      <c r="D1160" s="201"/>
      <c r="E1160" s="51"/>
      <c r="G1160" s="51"/>
    </row>
    <row r="1161" spans="1:7" ht="20.25" customHeight="1" x14ac:dyDescent="0.45">
      <c r="A1161" s="209"/>
      <c r="B1161" s="209"/>
      <c r="C1161" s="209"/>
      <c r="D1161" s="201"/>
      <c r="E1161" s="51"/>
      <c r="G1161" s="51"/>
    </row>
    <row r="1162" spans="1:7" ht="20.25" customHeight="1" x14ac:dyDescent="0.45">
      <c r="A1162" s="209"/>
      <c r="B1162" s="209"/>
      <c r="C1162" s="209"/>
      <c r="D1162" s="201"/>
      <c r="E1162" s="51"/>
      <c r="G1162" s="51"/>
    </row>
    <row r="1163" spans="1:7" ht="20.25" customHeight="1" x14ac:dyDescent="0.45">
      <c r="A1163" s="209"/>
      <c r="B1163" s="209"/>
      <c r="C1163" s="209"/>
      <c r="D1163" s="201"/>
      <c r="E1163" s="51"/>
      <c r="G1163" s="51"/>
    </row>
    <row r="1164" spans="1:7" ht="20.25" customHeight="1" x14ac:dyDescent="0.45">
      <c r="A1164" s="209"/>
      <c r="B1164" s="209"/>
      <c r="C1164" s="209"/>
      <c r="D1164" s="201"/>
      <c r="E1164" s="51"/>
      <c r="G1164" s="51"/>
    </row>
    <row r="1165" spans="1:7" ht="20.25" customHeight="1" x14ac:dyDescent="0.45">
      <c r="A1165" s="209"/>
      <c r="B1165" s="209"/>
      <c r="C1165" s="209"/>
      <c r="D1165" s="201"/>
      <c r="E1165" s="51"/>
      <c r="G1165" s="51"/>
    </row>
    <row r="1166" spans="1:7" ht="20.25" customHeight="1" x14ac:dyDescent="0.45">
      <c r="A1166" s="209"/>
      <c r="B1166" s="209"/>
      <c r="C1166" s="209"/>
      <c r="D1166" s="201"/>
      <c r="E1166" s="51"/>
      <c r="G1166" s="51"/>
    </row>
    <row r="1167" spans="1:7" ht="20.25" customHeight="1" x14ac:dyDescent="0.45">
      <c r="A1167" s="209"/>
      <c r="B1167" s="209"/>
      <c r="C1167" s="209"/>
      <c r="D1167" s="201"/>
      <c r="E1167" s="51"/>
      <c r="G1167" s="51"/>
    </row>
    <row r="1168" spans="1:7" ht="20.25" customHeight="1" x14ac:dyDescent="0.45">
      <c r="A1168" s="209"/>
      <c r="B1168" s="209"/>
      <c r="C1168" s="209"/>
      <c r="D1168" s="201"/>
      <c r="E1168" s="51"/>
      <c r="G1168" s="51"/>
    </row>
    <row r="1169" spans="1:7" ht="20.25" customHeight="1" x14ac:dyDescent="0.45">
      <c r="A1169" s="209"/>
      <c r="B1169" s="209"/>
      <c r="C1169" s="209"/>
      <c r="D1169" s="201"/>
      <c r="E1169" s="51"/>
      <c r="G1169" s="51"/>
    </row>
    <row r="1170" spans="1:7" ht="20.25" customHeight="1" x14ac:dyDescent="0.45">
      <c r="A1170" s="209"/>
      <c r="B1170" s="209"/>
      <c r="C1170" s="209"/>
      <c r="D1170" s="201"/>
      <c r="E1170" s="51"/>
      <c r="G1170" s="51"/>
    </row>
    <row r="1171" spans="1:7" ht="20.25" customHeight="1" x14ac:dyDescent="0.45">
      <c r="A1171" s="209"/>
      <c r="B1171" s="209"/>
      <c r="C1171" s="209"/>
      <c r="D1171" s="201"/>
      <c r="E1171" s="51"/>
      <c r="G1171" s="51"/>
    </row>
    <row r="1172" spans="1:7" ht="20.25" customHeight="1" x14ac:dyDescent="0.45">
      <c r="A1172" s="209"/>
      <c r="B1172" s="209"/>
      <c r="C1172" s="209"/>
      <c r="D1172" s="201"/>
      <c r="E1172" s="51"/>
      <c r="G1172" s="51"/>
    </row>
    <row r="1173" spans="1:7" ht="20.25" customHeight="1" x14ac:dyDescent="0.45">
      <c r="A1173" s="209"/>
      <c r="B1173" s="209"/>
      <c r="C1173" s="209"/>
      <c r="D1173" s="201"/>
      <c r="E1173" s="51"/>
      <c r="G1173" s="51"/>
    </row>
    <row r="1174" spans="1:7" ht="20.25" customHeight="1" x14ac:dyDescent="0.45">
      <c r="A1174" s="209"/>
      <c r="B1174" s="209"/>
      <c r="C1174" s="209"/>
      <c r="D1174" s="201"/>
      <c r="E1174" s="51"/>
      <c r="G1174" s="51"/>
    </row>
    <row r="1175" spans="1:7" ht="20.25" customHeight="1" x14ac:dyDescent="0.45">
      <c r="A1175" s="209"/>
      <c r="B1175" s="209"/>
      <c r="C1175" s="209"/>
      <c r="D1175" s="201"/>
      <c r="E1175" s="51"/>
      <c r="G1175" s="51"/>
    </row>
    <row r="1176" spans="1:7" ht="20.25" customHeight="1" x14ac:dyDescent="0.45">
      <c r="A1176" s="209"/>
      <c r="B1176" s="209"/>
      <c r="C1176" s="209"/>
      <c r="D1176" s="201"/>
      <c r="E1176" s="51"/>
      <c r="G1176" s="51"/>
    </row>
    <row r="1177" spans="1:7" ht="20.25" customHeight="1" x14ac:dyDescent="0.45">
      <c r="A1177" s="209"/>
      <c r="B1177" s="209"/>
      <c r="C1177" s="209"/>
      <c r="D1177" s="201"/>
      <c r="E1177" s="51"/>
      <c r="G1177" s="51"/>
    </row>
    <row r="1178" spans="1:7" ht="20.25" customHeight="1" x14ac:dyDescent="0.45">
      <c r="A1178" s="209"/>
      <c r="B1178" s="209"/>
      <c r="C1178" s="209"/>
      <c r="D1178" s="201"/>
      <c r="E1178" s="51"/>
      <c r="G1178" s="51"/>
    </row>
    <row r="1179" spans="1:7" ht="20.25" customHeight="1" x14ac:dyDescent="0.45">
      <c r="A1179" s="209"/>
      <c r="B1179" s="209"/>
      <c r="C1179" s="209"/>
      <c r="D1179" s="201"/>
      <c r="E1179" s="51"/>
      <c r="G1179" s="51"/>
    </row>
    <row r="1180" spans="1:7" ht="20.25" customHeight="1" x14ac:dyDescent="0.45">
      <c r="A1180" s="209"/>
      <c r="B1180" s="209"/>
      <c r="C1180" s="209"/>
      <c r="D1180" s="201"/>
      <c r="E1180" s="51"/>
      <c r="G1180" s="51"/>
    </row>
    <row r="1181" spans="1:7" ht="20.25" customHeight="1" x14ac:dyDescent="0.45">
      <c r="A1181" s="209"/>
      <c r="B1181" s="209"/>
      <c r="C1181" s="209"/>
      <c r="D1181" s="201"/>
      <c r="E1181" s="51"/>
      <c r="G1181" s="51"/>
    </row>
    <row r="1182" spans="1:7" ht="20.25" customHeight="1" x14ac:dyDescent="0.45">
      <c r="A1182" s="209"/>
      <c r="B1182" s="209"/>
      <c r="C1182" s="209"/>
      <c r="D1182" s="201"/>
      <c r="E1182" s="51"/>
      <c r="G1182" s="51"/>
    </row>
    <row r="1183" spans="1:7" ht="20.25" customHeight="1" x14ac:dyDescent="0.45">
      <c r="A1183" s="209"/>
      <c r="B1183" s="209"/>
      <c r="C1183" s="209"/>
      <c r="D1183" s="201"/>
      <c r="E1183" s="51"/>
      <c r="G1183" s="51"/>
    </row>
    <row r="1184" spans="1:7" ht="20.25" customHeight="1" x14ac:dyDescent="0.45">
      <c r="A1184" s="209"/>
      <c r="B1184" s="209"/>
      <c r="C1184" s="209"/>
      <c r="D1184" s="201"/>
      <c r="E1184" s="51"/>
      <c r="G1184" s="51"/>
    </row>
    <row r="1185" spans="1:7" ht="20.25" customHeight="1" x14ac:dyDescent="0.45">
      <c r="A1185" s="209"/>
      <c r="B1185" s="209"/>
      <c r="C1185" s="209"/>
      <c r="D1185" s="201"/>
      <c r="E1185" s="51"/>
      <c r="G1185" s="51"/>
    </row>
    <row r="1186" spans="1:7" ht="20.25" customHeight="1" x14ac:dyDescent="0.45">
      <c r="A1186" s="209"/>
      <c r="B1186" s="209"/>
      <c r="C1186" s="209"/>
      <c r="D1186" s="201"/>
      <c r="E1186" s="51"/>
      <c r="G1186" s="51"/>
    </row>
    <row r="1187" spans="1:7" ht="20.25" customHeight="1" x14ac:dyDescent="0.45">
      <c r="A1187" s="209"/>
      <c r="B1187" s="209"/>
      <c r="C1187" s="209"/>
      <c r="D1187" s="201"/>
      <c r="E1187" s="51"/>
      <c r="G1187" s="51"/>
    </row>
    <row r="1188" spans="1:7" ht="20.25" customHeight="1" x14ac:dyDescent="0.45">
      <c r="A1188" s="209"/>
      <c r="B1188" s="209"/>
      <c r="C1188" s="209"/>
      <c r="D1188" s="201"/>
      <c r="E1188" s="51"/>
      <c r="G1188" s="51"/>
    </row>
    <row r="1189" spans="1:7" ht="20.25" customHeight="1" x14ac:dyDescent="0.45">
      <c r="A1189" s="209"/>
      <c r="B1189" s="209"/>
      <c r="C1189" s="209"/>
      <c r="D1189" s="201"/>
      <c r="E1189" s="51"/>
      <c r="G1189" s="51"/>
    </row>
    <row r="1190" spans="1:7" ht="20.25" customHeight="1" x14ac:dyDescent="0.45">
      <c r="A1190" s="209"/>
      <c r="B1190" s="209"/>
      <c r="C1190" s="209"/>
      <c r="D1190" s="201"/>
      <c r="E1190" s="51"/>
      <c r="G1190" s="51"/>
    </row>
    <row r="1191" spans="1:7" ht="20.25" customHeight="1" x14ac:dyDescent="0.45">
      <c r="A1191" s="209"/>
      <c r="B1191" s="209"/>
      <c r="C1191" s="209"/>
      <c r="D1191" s="201"/>
      <c r="E1191" s="51"/>
      <c r="G1191" s="51"/>
    </row>
    <row r="1192" spans="1:7" ht="20.25" customHeight="1" x14ac:dyDescent="0.45">
      <c r="A1192" s="209"/>
      <c r="B1192" s="209"/>
      <c r="C1192" s="209"/>
      <c r="D1192" s="201"/>
      <c r="E1192" s="51"/>
      <c r="G1192" s="51"/>
    </row>
    <row r="1193" spans="1:7" ht="20.25" customHeight="1" x14ac:dyDescent="0.45">
      <c r="A1193" s="209"/>
      <c r="B1193" s="209"/>
      <c r="C1193" s="209"/>
      <c r="D1193" s="201"/>
      <c r="E1193" s="51"/>
      <c r="G1193" s="51"/>
    </row>
    <row r="1194" spans="1:7" ht="20.25" customHeight="1" x14ac:dyDescent="0.45">
      <c r="A1194" s="209"/>
      <c r="B1194" s="209"/>
      <c r="C1194" s="209"/>
      <c r="D1194" s="201"/>
      <c r="E1194" s="51"/>
      <c r="G1194" s="51"/>
    </row>
    <row r="1195" spans="1:7" ht="20.25" customHeight="1" x14ac:dyDescent="0.45">
      <c r="A1195" s="209"/>
      <c r="B1195" s="209"/>
      <c r="C1195" s="209"/>
      <c r="D1195" s="201"/>
      <c r="E1195" s="51"/>
      <c r="G1195" s="51"/>
    </row>
    <row r="1196" spans="1:7" ht="20.25" customHeight="1" x14ac:dyDescent="0.45">
      <c r="A1196" s="209"/>
      <c r="B1196" s="209"/>
      <c r="C1196" s="209"/>
      <c r="D1196" s="201"/>
      <c r="E1196" s="51"/>
      <c r="G1196" s="51"/>
    </row>
    <row r="1197" spans="1:7" ht="20.25" customHeight="1" x14ac:dyDescent="0.45">
      <c r="A1197" s="209"/>
      <c r="B1197" s="209"/>
      <c r="C1197" s="209"/>
      <c r="D1197" s="201"/>
      <c r="E1197" s="51"/>
      <c r="G1197" s="51"/>
    </row>
    <row r="1198" spans="1:7" ht="20.25" customHeight="1" x14ac:dyDescent="0.45">
      <c r="A1198" s="209"/>
      <c r="B1198" s="209"/>
      <c r="C1198" s="209"/>
      <c r="D1198" s="201"/>
      <c r="E1198" s="51"/>
      <c r="G1198" s="51"/>
    </row>
    <row r="1199" spans="1:7" ht="20.25" customHeight="1" x14ac:dyDescent="0.45">
      <c r="A1199" s="209"/>
      <c r="B1199" s="209"/>
      <c r="C1199" s="209"/>
      <c r="D1199" s="201"/>
      <c r="E1199" s="51"/>
      <c r="G1199" s="51"/>
    </row>
    <row r="1200" spans="1:7" ht="20.25" customHeight="1" x14ac:dyDescent="0.45">
      <c r="A1200" s="209"/>
      <c r="B1200" s="209"/>
      <c r="C1200" s="209"/>
      <c r="D1200" s="201"/>
      <c r="E1200" s="51"/>
      <c r="G1200" s="51"/>
    </row>
    <row r="1201" spans="1:7" ht="20.25" customHeight="1" x14ac:dyDescent="0.45">
      <c r="A1201" s="209"/>
      <c r="B1201" s="209"/>
      <c r="C1201" s="209"/>
      <c r="D1201" s="201"/>
      <c r="E1201" s="51"/>
      <c r="G1201" s="51"/>
    </row>
    <row r="1202" spans="1:7" ht="20.25" customHeight="1" x14ac:dyDescent="0.45">
      <c r="A1202" s="209"/>
      <c r="B1202" s="209"/>
      <c r="C1202" s="209"/>
      <c r="D1202" s="201"/>
      <c r="E1202" s="51"/>
      <c r="G1202" s="51"/>
    </row>
    <row r="1203" spans="1:7" ht="20.25" customHeight="1" x14ac:dyDescent="0.45">
      <c r="A1203" s="209"/>
      <c r="B1203" s="209"/>
      <c r="C1203" s="209"/>
      <c r="D1203" s="201"/>
      <c r="E1203" s="51"/>
      <c r="G1203" s="51"/>
    </row>
    <row r="1204" spans="1:7" ht="20.25" customHeight="1" x14ac:dyDescent="0.45">
      <c r="A1204" s="209"/>
      <c r="B1204" s="209"/>
      <c r="C1204" s="209"/>
      <c r="D1204" s="201"/>
      <c r="E1204" s="51"/>
      <c r="G1204" s="51"/>
    </row>
    <row r="1205" spans="1:7" ht="20.25" customHeight="1" x14ac:dyDescent="0.45">
      <c r="A1205" s="209"/>
      <c r="B1205" s="209"/>
      <c r="C1205" s="209"/>
      <c r="D1205" s="201"/>
      <c r="E1205" s="51"/>
      <c r="G1205" s="51"/>
    </row>
    <row r="1206" spans="1:7" ht="20.25" customHeight="1" x14ac:dyDescent="0.45">
      <c r="A1206" s="209"/>
      <c r="B1206" s="209"/>
      <c r="C1206" s="209"/>
      <c r="D1206" s="201"/>
      <c r="E1206" s="51"/>
      <c r="G1206" s="51"/>
    </row>
    <row r="1207" spans="1:7" ht="20.25" customHeight="1" x14ac:dyDescent="0.45">
      <c r="A1207" s="209"/>
      <c r="B1207" s="209"/>
      <c r="C1207" s="209"/>
      <c r="D1207" s="201"/>
      <c r="E1207" s="51"/>
      <c r="G1207" s="51"/>
    </row>
    <row r="1208" spans="1:7" ht="20.25" customHeight="1" x14ac:dyDescent="0.45">
      <c r="A1208" s="209"/>
      <c r="B1208" s="209"/>
      <c r="C1208" s="209"/>
      <c r="D1208" s="201"/>
      <c r="E1208" s="51"/>
      <c r="G1208" s="51"/>
    </row>
    <row r="1209" spans="1:7" ht="20.25" customHeight="1" x14ac:dyDescent="0.45">
      <c r="A1209" s="209"/>
      <c r="B1209" s="209"/>
      <c r="C1209" s="209"/>
      <c r="D1209" s="201"/>
      <c r="E1209" s="51"/>
      <c r="G1209" s="51"/>
    </row>
    <row r="1210" spans="1:7" ht="20.25" customHeight="1" x14ac:dyDescent="0.45">
      <c r="A1210" s="209"/>
      <c r="B1210" s="209"/>
      <c r="C1210" s="209"/>
      <c r="D1210" s="201"/>
      <c r="E1210" s="51"/>
      <c r="G1210" s="51"/>
    </row>
    <row r="1211" spans="1:7" ht="20.25" customHeight="1" x14ac:dyDescent="0.45">
      <c r="A1211" s="209"/>
      <c r="B1211" s="209"/>
      <c r="C1211" s="209"/>
      <c r="D1211" s="201"/>
      <c r="E1211" s="51"/>
      <c r="G1211" s="51"/>
    </row>
    <row r="1212" spans="1:7" ht="20.25" customHeight="1" x14ac:dyDescent="0.45">
      <c r="A1212" s="209"/>
      <c r="B1212" s="209"/>
      <c r="C1212" s="209"/>
      <c r="D1212" s="201"/>
      <c r="E1212" s="51"/>
      <c r="G1212" s="51"/>
    </row>
    <row r="1213" spans="1:7" ht="20.25" customHeight="1" x14ac:dyDescent="0.45">
      <c r="A1213" s="209"/>
      <c r="B1213" s="209"/>
      <c r="C1213" s="209"/>
      <c r="D1213" s="201"/>
      <c r="E1213" s="51"/>
      <c r="G1213" s="51"/>
    </row>
    <row r="1214" spans="1:7" ht="20.25" customHeight="1" x14ac:dyDescent="0.45">
      <c r="A1214" s="209"/>
      <c r="B1214" s="209"/>
      <c r="C1214" s="209"/>
      <c r="D1214" s="201"/>
      <c r="E1214" s="51"/>
      <c r="G1214" s="51"/>
    </row>
    <row r="1215" spans="1:7" ht="20.25" customHeight="1" x14ac:dyDescent="0.45">
      <c r="A1215" s="209"/>
      <c r="B1215" s="209"/>
      <c r="C1215" s="209"/>
      <c r="D1215" s="201"/>
      <c r="E1215" s="51"/>
      <c r="G1215" s="51"/>
    </row>
    <row r="1216" spans="1:7" ht="20.25" customHeight="1" x14ac:dyDescent="0.45">
      <c r="A1216" s="209"/>
      <c r="B1216" s="209"/>
      <c r="C1216" s="209"/>
      <c r="D1216" s="201"/>
      <c r="E1216" s="51"/>
      <c r="G1216" s="51"/>
    </row>
    <row r="1217" spans="1:7" ht="20.25" customHeight="1" x14ac:dyDescent="0.45">
      <c r="A1217" s="209"/>
      <c r="B1217" s="209"/>
      <c r="C1217" s="209"/>
      <c r="D1217" s="201"/>
      <c r="E1217" s="51"/>
      <c r="G1217" s="51"/>
    </row>
    <row r="1218" spans="1:7" ht="20.25" customHeight="1" x14ac:dyDescent="0.45">
      <c r="A1218" s="209"/>
      <c r="B1218" s="209"/>
      <c r="C1218" s="209"/>
      <c r="D1218" s="201"/>
      <c r="E1218" s="51"/>
      <c r="G1218" s="51"/>
    </row>
    <row r="1219" spans="1:7" ht="20.25" customHeight="1" x14ac:dyDescent="0.45">
      <c r="A1219" s="209"/>
      <c r="B1219" s="209"/>
      <c r="C1219" s="209"/>
      <c r="D1219" s="201"/>
      <c r="E1219" s="51"/>
      <c r="G1219" s="51"/>
    </row>
    <row r="1220" spans="1:7" ht="20.25" customHeight="1" x14ac:dyDescent="0.45">
      <c r="A1220" s="209"/>
      <c r="B1220" s="209"/>
      <c r="C1220" s="209"/>
      <c r="D1220" s="201"/>
      <c r="E1220" s="51"/>
      <c r="G1220" s="51"/>
    </row>
    <row r="1221" spans="1:7" ht="20.25" customHeight="1" x14ac:dyDescent="0.45">
      <c r="A1221" s="209"/>
      <c r="B1221" s="209"/>
      <c r="C1221" s="209"/>
      <c r="D1221" s="201"/>
      <c r="E1221" s="51"/>
      <c r="G1221" s="51"/>
    </row>
    <row r="1222" spans="1:7" ht="20.25" customHeight="1" x14ac:dyDescent="0.45">
      <c r="A1222" s="209"/>
      <c r="B1222" s="209"/>
      <c r="C1222" s="209"/>
      <c r="D1222" s="201"/>
      <c r="E1222" s="51"/>
      <c r="G1222" s="51"/>
    </row>
    <row r="1223" spans="1:7" ht="20.25" customHeight="1" x14ac:dyDescent="0.45">
      <c r="A1223" s="209"/>
      <c r="B1223" s="209"/>
      <c r="C1223" s="209"/>
      <c r="D1223" s="201"/>
      <c r="E1223" s="51"/>
      <c r="G1223" s="51"/>
    </row>
    <row r="1224" spans="1:7" ht="20.25" customHeight="1" x14ac:dyDescent="0.45">
      <c r="A1224" s="209"/>
      <c r="B1224" s="209"/>
      <c r="C1224" s="209"/>
      <c r="D1224" s="201"/>
      <c r="E1224" s="51"/>
      <c r="G1224" s="51"/>
    </row>
    <row r="1225" spans="1:7" ht="20.25" customHeight="1" x14ac:dyDescent="0.45">
      <c r="A1225" s="209"/>
      <c r="B1225" s="209"/>
      <c r="C1225" s="209"/>
      <c r="D1225" s="201"/>
      <c r="E1225" s="51"/>
      <c r="G1225" s="51"/>
    </row>
    <row r="1226" spans="1:7" ht="20.25" customHeight="1" x14ac:dyDescent="0.45">
      <c r="A1226" s="209"/>
      <c r="B1226" s="209"/>
      <c r="C1226" s="209"/>
      <c r="D1226" s="201"/>
      <c r="E1226" s="51"/>
      <c r="G1226" s="51"/>
    </row>
    <row r="1227" spans="1:7" ht="20.25" customHeight="1" x14ac:dyDescent="0.45">
      <c r="A1227" s="209"/>
      <c r="B1227" s="209"/>
      <c r="C1227" s="209"/>
      <c r="D1227" s="201"/>
      <c r="E1227" s="51"/>
      <c r="G1227" s="51"/>
    </row>
    <row r="1228" spans="1:7" ht="20.25" customHeight="1" x14ac:dyDescent="0.45">
      <c r="A1228" s="209"/>
      <c r="B1228" s="209"/>
      <c r="C1228" s="209"/>
      <c r="D1228" s="201"/>
      <c r="E1228" s="51"/>
      <c r="G1228" s="51"/>
    </row>
    <row r="1229" spans="1:7" ht="20.25" customHeight="1" x14ac:dyDescent="0.45">
      <c r="A1229" s="209"/>
      <c r="B1229" s="209"/>
      <c r="C1229" s="209"/>
      <c r="D1229" s="201"/>
      <c r="E1229" s="51"/>
      <c r="G1229" s="51"/>
    </row>
    <row r="1230" spans="1:7" ht="20.25" customHeight="1" x14ac:dyDescent="0.45">
      <c r="A1230" s="209"/>
      <c r="B1230" s="209"/>
      <c r="C1230" s="209"/>
      <c r="D1230" s="201"/>
      <c r="E1230" s="51"/>
      <c r="G1230" s="51"/>
    </row>
    <row r="1231" spans="1:7" ht="20.25" customHeight="1" x14ac:dyDescent="0.45">
      <c r="A1231" s="209"/>
      <c r="B1231" s="209"/>
      <c r="C1231" s="209"/>
      <c r="D1231" s="201"/>
      <c r="E1231" s="51"/>
      <c r="G1231" s="51"/>
    </row>
    <row r="1232" spans="1:7" ht="20.25" customHeight="1" x14ac:dyDescent="0.45">
      <c r="A1232" s="209"/>
      <c r="B1232" s="209"/>
      <c r="C1232" s="209"/>
      <c r="D1232" s="201"/>
      <c r="E1232" s="51"/>
      <c r="G1232" s="51"/>
    </row>
    <row r="1233" spans="1:7" ht="20.25" customHeight="1" x14ac:dyDescent="0.45">
      <c r="A1233" s="209"/>
      <c r="B1233" s="209"/>
      <c r="C1233" s="209"/>
      <c r="D1233" s="201"/>
      <c r="E1233" s="51"/>
      <c r="G1233" s="51"/>
    </row>
    <row r="1234" spans="1:7" ht="20.25" customHeight="1" x14ac:dyDescent="0.45">
      <c r="A1234" s="209"/>
      <c r="B1234" s="209"/>
      <c r="C1234" s="209"/>
      <c r="D1234" s="201"/>
      <c r="E1234" s="51"/>
      <c r="G1234" s="51"/>
    </row>
    <row r="1235" spans="1:7" ht="20.25" customHeight="1" x14ac:dyDescent="0.45">
      <c r="A1235" s="209"/>
      <c r="B1235" s="209"/>
      <c r="C1235" s="209"/>
      <c r="D1235" s="201"/>
      <c r="E1235" s="51"/>
      <c r="G1235" s="51"/>
    </row>
    <row r="1236" spans="1:7" ht="20.25" customHeight="1" x14ac:dyDescent="0.45">
      <c r="A1236" s="209"/>
      <c r="B1236" s="209"/>
      <c r="C1236" s="209"/>
      <c r="D1236" s="201"/>
      <c r="E1236" s="51"/>
      <c r="G1236" s="51"/>
    </row>
    <row r="1237" spans="1:7" ht="20.25" customHeight="1" x14ac:dyDescent="0.45">
      <c r="A1237" s="209"/>
      <c r="B1237" s="209"/>
      <c r="C1237" s="209"/>
      <c r="D1237" s="201"/>
      <c r="E1237" s="51"/>
      <c r="G1237" s="51"/>
    </row>
    <row r="1238" spans="1:7" ht="20.25" customHeight="1" x14ac:dyDescent="0.45">
      <c r="A1238" s="209"/>
      <c r="B1238" s="209"/>
      <c r="C1238" s="209"/>
      <c r="D1238" s="201"/>
      <c r="E1238" s="51"/>
      <c r="G1238" s="51"/>
    </row>
    <row r="1239" spans="1:7" ht="20.25" customHeight="1" x14ac:dyDescent="0.45">
      <c r="A1239" s="209"/>
      <c r="B1239" s="209"/>
      <c r="C1239" s="209"/>
      <c r="D1239" s="201"/>
      <c r="E1239" s="51"/>
      <c r="G1239" s="51"/>
    </row>
    <row r="1240" spans="1:7" ht="20.25" customHeight="1" x14ac:dyDescent="0.45">
      <c r="A1240" s="209"/>
      <c r="B1240" s="209"/>
      <c r="C1240" s="209"/>
      <c r="D1240" s="201"/>
      <c r="E1240" s="51"/>
      <c r="G1240" s="51"/>
    </row>
    <row r="1241" spans="1:7" ht="20.25" customHeight="1" x14ac:dyDescent="0.45">
      <c r="A1241" s="209"/>
      <c r="B1241" s="209"/>
      <c r="C1241" s="209"/>
      <c r="D1241" s="201"/>
      <c r="E1241" s="51"/>
      <c r="G1241" s="51"/>
    </row>
    <row r="1242" spans="1:7" ht="20.25" customHeight="1" x14ac:dyDescent="0.45">
      <c r="A1242" s="209"/>
      <c r="B1242" s="209"/>
      <c r="C1242" s="209"/>
      <c r="D1242" s="201"/>
      <c r="E1242" s="51"/>
      <c r="G1242" s="51"/>
    </row>
    <row r="1243" spans="1:7" ht="20.25" customHeight="1" x14ac:dyDescent="0.45">
      <c r="A1243" s="209"/>
      <c r="B1243" s="209"/>
      <c r="C1243" s="209"/>
      <c r="D1243" s="201"/>
      <c r="E1243" s="51"/>
      <c r="G1243" s="51"/>
    </row>
    <row r="1244" spans="1:7" ht="20.25" customHeight="1" x14ac:dyDescent="0.45">
      <c r="A1244" s="209"/>
      <c r="B1244" s="209"/>
      <c r="C1244" s="209"/>
      <c r="D1244" s="201"/>
      <c r="E1244" s="51"/>
      <c r="G1244" s="51"/>
    </row>
    <row r="1245" spans="1:7" ht="20.25" customHeight="1" x14ac:dyDescent="0.45">
      <c r="A1245" s="209"/>
      <c r="B1245" s="209"/>
      <c r="C1245" s="209"/>
      <c r="D1245" s="201"/>
      <c r="E1245" s="51"/>
      <c r="G1245" s="51"/>
    </row>
    <row r="1246" spans="1:7" ht="20.25" customHeight="1" x14ac:dyDescent="0.45">
      <c r="A1246" s="209"/>
      <c r="B1246" s="209"/>
      <c r="C1246" s="209"/>
      <c r="D1246" s="201"/>
      <c r="E1246" s="51"/>
      <c r="G1246" s="51"/>
    </row>
    <row r="1247" spans="1:7" ht="20.25" customHeight="1" x14ac:dyDescent="0.45">
      <c r="A1247" s="209"/>
      <c r="B1247" s="209"/>
      <c r="C1247" s="209"/>
      <c r="D1247" s="201"/>
      <c r="E1247" s="51"/>
      <c r="G1247" s="51"/>
    </row>
    <row r="1248" spans="1:7" ht="20.25" customHeight="1" x14ac:dyDescent="0.45">
      <c r="A1248" s="209"/>
      <c r="B1248" s="209"/>
      <c r="C1248" s="209"/>
      <c r="D1248" s="201"/>
      <c r="E1248" s="51"/>
      <c r="G1248" s="51"/>
    </row>
    <row r="1249" spans="1:7" ht="20.25" customHeight="1" x14ac:dyDescent="0.45">
      <c r="A1249" s="209"/>
      <c r="B1249" s="209"/>
      <c r="C1249" s="209"/>
      <c r="D1249" s="201"/>
      <c r="E1249" s="51"/>
      <c r="G1249" s="51"/>
    </row>
    <row r="1250" spans="1:7" ht="20.25" customHeight="1" x14ac:dyDescent="0.45">
      <c r="A1250" s="209"/>
      <c r="B1250" s="209"/>
      <c r="C1250" s="209"/>
      <c r="D1250" s="201"/>
      <c r="E1250" s="51"/>
      <c r="G1250" s="51"/>
    </row>
    <row r="1251" spans="1:7" ht="20.25" customHeight="1" x14ac:dyDescent="0.45">
      <c r="A1251" s="209"/>
      <c r="B1251" s="209"/>
      <c r="C1251" s="209"/>
      <c r="D1251" s="201"/>
      <c r="E1251" s="51"/>
      <c r="G1251" s="51"/>
    </row>
    <row r="1252" spans="1:7" ht="20.25" customHeight="1" x14ac:dyDescent="0.45">
      <c r="A1252" s="209"/>
      <c r="B1252" s="209"/>
      <c r="C1252" s="209"/>
      <c r="D1252" s="201"/>
      <c r="E1252" s="51"/>
      <c r="G1252" s="51"/>
    </row>
    <row r="1253" spans="1:7" ht="20.25" customHeight="1" x14ac:dyDescent="0.45">
      <c r="A1253" s="209"/>
      <c r="B1253" s="209"/>
      <c r="C1253" s="209"/>
      <c r="D1253" s="201"/>
      <c r="E1253" s="51"/>
      <c r="G1253" s="51"/>
    </row>
    <row r="1254" spans="1:7" ht="20.25" customHeight="1" x14ac:dyDescent="0.45">
      <c r="A1254" s="209"/>
      <c r="B1254" s="209"/>
      <c r="C1254" s="209"/>
      <c r="D1254" s="201"/>
      <c r="E1254" s="51"/>
      <c r="G1254" s="51"/>
    </row>
    <row r="1255" spans="1:7" ht="20.25" customHeight="1" x14ac:dyDescent="0.45">
      <c r="A1255" s="209"/>
      <c r="B1255" s="209"/>
      <c r="C1255" s="209"/>
      <c r="D1255" s="201"/>
      <c r="E1255" s="51"/>
      <c r="G1255" s="51"/>
    </row>
    <row r="1256" spans="1:7" ht="20.25" customHeight="1" x14ac:dyDescent="0.45">
      <c r="A1256" s="209"/>
      <c r="B1256" s="209"/>
      <c r="C1256" s="209"/>
      <c r="D1256" s="201"/>
      <c r="E1256" s="51"/>
      <c r="G1256" s="51"/>
    </row>
    <row r="1257" spans="1:7" ht="20.25" customHeight="1" x14ac:dyDescent="0.45">
      <c r="A1257" s="209"/>
      <c r="B1257" s="209"/>
      <c r="C1257" s="209"/>
      <c r="D1257" s="201"/>
      <c r="E1257" s="51"/>
      <c r="G1257" s="51"/>
    </row>
    <row r="1258" spans="1:7" ht="20.25" customHeight="1" x14ac:dyDescent="0.45">
      <c r="A1258" s="209"/>
      <c r="B1258" s="209"/>
      <c r="C1258" s="209"/>
      <c r="D1258" s="201"/>
      <c r="E1258" s="51"/>
      <c r="G1258" s="51"/>
    </row>
    <row r="1259" spans="1:7" ht="20.25" customHeight="1" x14ac:dyDescent="0.45">
      <c r="A1259" s="209"/>
      <c r="B1259" s="209"/>
      <c r="C1259" s="209"/>
      <c r="D1259" s="201"/>
      <c r="E1259" s="51"/>
      <c r="G1259" s="51"/>
    </row>
    <row r="1260" spans="1:7" ht="20.25" customHeight="1" x14ac:dyDescent="0.45">
      <c r="A1260" s="209"/>
      <c r="B1260" s="209"/>
      <c r="C1260" s="209"/>
      <c r="D1260" s="201"/>
      <c r="E1260" s="51"/>
      <c r="G1260" s="51"/>
    </row>
    <row r="1261" spans="1:7" ht="20.25" customHeight="1" x14ac:dyDescent="0.45">
      <c r="A1261" s="209"/>
      <c r="B1261" s="209"/>
      <c r="C1261" s="209"/>
      <c r="D1261" s="201"/>
      <c r="E1261" s="51"/>
      <c r="G1261" s="51"/>
    </row>
    <row r="1262" spans="1:7" ht="20.25" customHeight="1" x14ac:dyDescent="0.45">
      <c r="A1262" s="209"/>
      <c r="B1262" s="209"/>
      <c r="C1262" s="209"/>
      <c r="D1262" s="201"/>
      <c r="E1262" s="51"/>
      <c r="G1262" s="51"/>
    </row>
    <row r="1263" spans="1:7" ht="20.25" customHeight="1" x14ac:dyDescent="0.45">
      <c r="A1263" s="209"/>
      <c r="B1263" s="209"/>
      <c r="C1263" s="209"/>
      <c r="D1263" s="201"/>
      <c r="E1263" s="51"/>
      <c r="G1263" s="51"/>
    </row>
    <row r="1264" spans="1:7" ht="20.25" customHeight="1" x14ac:dyDescent="0.45">
      <c r="A1264" s="209"/>
      <c r="B1264" s="209"/>
      <c r="C1264" s="209"/>
      <c r="D1264" s="201"/>
      <c r="E1264" s="51"/>
      <c r="G1264" s="51"/>
    </row>
    <row r="1265" spans="1:7" ht="20.25" customHeight="1" x14ac:dyDescent="0.45">
      <c r="A1265" s="209"/>
      <c r="B1265" s="209"/>
      <c r="C1265" s="209"/>
      <c r="D1265" s="201"/>
      <c r="E1265" s="51"/>
      <c r="G1265" s="51"/>
    </row>
    <row r="1266" spans="1:7" ht="20.25" customHeight="1" x14ac:dyDescent="0.45">
      <c r="A1266" s="209"/>
      <c r="B1266" s="209"/>
      <c r="C1266" s="209"/>
      <c r="D1266" s="201"/>
      <c r="E1266" s="51"/>
      <c r="G1266" s="51"/>
    </row>
    <row r="1267" spans="1:7" ht="20.25" customHeight="1" x14ac:dyDescent="0.45">
      <c r="A1267" s="209"/>
      <c r="B1267" s="209"/>
      <c r="C1267" s="209"/>
      <c r="D1267" s="201"/>
      <c r="E1267" s="51"/>
      <c r="G1267" s="51"/>
    </row>
    <row r="1268" spans="1:7" ht="20.25" customHeight="1" x14ac:dyDescent="0.45">
      <c r="A1268" s="209"/>
      <c r="B1268" s="209"/>
      <c r="C1268" s="209"/>
      <c r="D1268" s="201"/>
      <c r="E1268" s="51"/>
      <c r="G1268" s="51"/>
    </row>
    <row r="1269" spans="1:7" ht="20.25" customHeight="1" x14ac:dyDescent="0.45">
      <c r="A1269" s="209"/>
      <c r="B1269" s="209"/>
      <c r="C1269" s="209"/>
      <c r="D1269" s="201"/>
      <c r="E1269" s="51"/>
      <c r="G1269" s="51"/>
    </row>
    <row r="1270" spans="1:7" ht="20.25" customHeight="1" x14ac:dyDescent="0.45">
      <c r="A1270" s="209"/>
      <c r="B1270" s="209"/>
      <c r="C1270" s="209"/>
      <c r="D1270" s="201"/>
      <c r="E1270" s="51"/>
      <c r="G1270" s="51"/>
    </row>
    <row r="1271" spans="1:7" ht="20.25" customHeight="1" x14ac:dyDescent="0.45">
      <c r="A1271" s="209"/>
      <c r="B1271" s="209"/>
      <c r="C1271" s="209"/>
      <c r="D1271" s="201"/>
      <c r="E1271" s="51"/>
      <c r="G1271" s="51"/>
    </row>
    <row r="1272" spans="1:7" ht="20.25" customHeight="1" x14ac:dyDescent="0.45">
      <c r="A1272" s="209"/>
      <c r="B1272" s="209"/>
      <c r="C1272" s="209"/>
      <c r="D1272" s="201"/>
      <c r="E1272" s="51"/>
      <c r="G1272" s="51"/>
    </row>
    <row r="1273" spans="1:7" ht="20.25" customHeight="1" x14ac:dyDescent="0.45">
      <c r="A1273" s="209"/>
      <c r="B1273" s="209"/>
      <c r="C1273" s="209"/>
      <c r="D1273" s="201"/>
      <c r="E1273" s="51"/>
      <c r="G1273" s="51"/>
    </row>
    <row r="1274" spans="1:7" ht="20.25" customHeight="1" x14ac:dyDescent="0.45">
      <c r="A1274" s="209"/>
      <c r="B1274" s="209"/>
      <c r="C1274" s="209"/>
      <c r="D1274" s="201"/>
      <c r="E1274" s="51"/>
      <c r="G1274" s="51"/>
    </row>
    <row r="1275" spans="1:7" ht="20.25" customHeight="1" x14ac:dyDescent="0.45">
      <c r="A1275" s="209"/>
      <c r="B1275" s="209"/>
      <c r="C1275" s="209"/>
      <c r="D1275" s="201"/>
      <c r="E1275" s="51"/>
      <c r="G1275" s="51"/>
    </row>
    <row r="1276" spans="1:7" ht="20.25" customHeight="1" x14ac:dyDescent="0.45">
      <c r="A1276" s="209"/>
      <c r="B1276" s="209"/>
      <c r="C1276" s="209"/>
      <c r="D1276" s="201"/>
      <c r="E1276" s="51"/>
      <c r="G1276" s="51"/>
    </row>
    <row r="1277" spans="1:7" ht="20.25" customHeight="1" x14ac:dyDescent="0.45">
      <c r="A1277" s="209"/>
      <c r="B1277" s="209"/>
      <c r="C1277" s="209"/>
      <c r="D1277" s="201"/>
      <c r="E1277" s="51"/>
      <c r="G1277" s="51"/>
    </row>
    <row r="1278" spans="1:7" ht="20.25" customHeight="1" x14ac:dyDescent="0.45">
      <c r="A1278" s="209"/>
      <c r="B1278" s="209"/>
      <c r="C1278" s="209"/>
      <c r="D1278" s="201"/>
      <c r="E1278" s="51"/>
      <c r="G1278" s="51"/>
    </row>
    <row r="1279" spans="1:7" ht="20.25" customHeight="1" x14ac:dyDescent="0.45">
      <c r="A1279" s="209"/>
      <c r="B1279" s="209"/>
      <c r="C1279" s="209"/>
      <c r="D1279" s="201"/>
      <c r="E1279" s="51"/>
      <c r="G1279" s="51"/>
    </row>
    <row r="1280" spans="1:7" ht="20.25" customHeight="1" x14ac:dyDescent="0.45">
      <c r="A1280" s="209"/>
      <c r="B1280" s="209"/>
      <c r="C1280" s="209"/>
      <c r="D1280" s="201"/>
      <c r="E1280" s="51"/>
      <c r="G1280" s="51"/>
    </row>
    <row r="1281" spans="1:7" ht="20.25" customHeight="1" x14ac:dyDescent="0.45">
      <c r="A1281" s="209"/>
      <c r="B1281" s="209"/>
      <c r="C1281" s="209"/>
      <c r="D1281" s="201"/>
      <c r="E1281" s="51"/>
      <c r="G1281" s="51"/>
    </row>
    <row r="1282" spans="1:7" ht="20.25" customHeight="1" x14ac:dyDescent="0.45">
      <c r="A1282" s="209"/>
      <c r="B1282" s="209"/>
      <c r="C1282" s="209"/>
      <c r="D1282" s="201"/>
      <c r="E1282" s="51"/>
      <c r="G1282" s="51"/>
    </row>
    <row r="1283" spans="1:7" ht="20.25" customHeight="1" x14ac:dyDescent="0.45">
      <c r="A1283" s="209"/>
      <c r="B1283" s="209"/>
      <c r="C1283" s="209"/>
      <c r="D1283" s="201"/>
      <c r="E1283" s="51"/>
      <c r="G1283" s="51"/>
    </row>
    <row r="1284" spans="1:7" ht="20.25" customHeight="1" x14ac:dyDescent="0.45">
      <c r="A1284" s="209"/>
      <c r="B1284" s="209"/>
      <c r="C1284" s="209"/>
      <c r="D1284" s="201"/>
      <c r="E1284" s="51"/>
      <c r="G1284" s="51"/>
    </row>
    <row r="1285" spans="1:7" ht="20.25" customHeight="1" x14ac:dyDescent="0.45">
      <c r="A1285" s="209"/>
      <c r="B1285" s="209"/>
      <c r="C1285" s="209"/>
      <c r="D1285" s="201"/>
      <c r="E1285" s="51"/>
      <c r="G1285" s="51"/>
    </row>
    <row r="1286" spans="1:7" ht="20.25" customHeight="1" x14ac:dyDescent="0.45">
      <c r="A1286" s="209"/>
      <c r="B1286" s="209"/>
      <c r="C1286" s="209"/>
      <c r="D1286" s="201"/>
      <c r="E1286" s="51"/>
      <c r="G1286" s="51"/>
    </row>
    <row r="1287" spans="1:7" ht="20.25" customHeight="1" x14ac:dyDescent="0.45">
      <c r="A1287" s="209"/>
      <c r="B1287" s="209"/>
      <c r="C1287" s="209"/>
      <c r="D1287" s="201"/>
      <c r="E1287" s="51"/>
      <c r="G1287" s="51"/>
    </row>
    <row r="1288" spans="1:7" ht="20.25" customHeight="1" x14ac:dyDescent="0.45">
      <c r="A1288" s="209"/>
      <c r="B1288" s="209"/>
      <c r="C1288" s="209"/>
      <c r="D1288" s="201"/>
      <c r="E1288" s="51"/>
      <c r="G1288" s="51"/>
    </row>
    <row r="1289" spans="1:7" ht="20.25" customHeight="1" x14ac:dyDescent="0.45">
      <c r="A1289" s="209"/>
      <c r="B1289" s="209"/>
      <c r="C1289" s="209"/>
      <c r="D1289" s="201"/>
      <c r="E1289" s="51"/>
      <c r="G1289" s="51"/>
    </row>
    <row r="1290" spans="1:7" ht="20.25" customHeight="1" x14ac:dyDescent="0.45">
      <c r="A1290" s="209"/>
      <c r="B1290" s="209"/>
      <c r="C1290" s="209"/>
      <c r="D1290" s="201"/>
      <c r="E1290" s="51"/>
      <c r="G1290" s="51"/>
    </row>
    <row r="1291" spans="1:7" ht="20.25" customHeight="1" x14ac:dyDescent="0.45">
      <c r="A1291" s="209"/>
      <c r="B1291" s="209"/>
      <c r="C1291" s="209"/>
      <c r="D1291" s="201"/>
      <c r="E1291" s="51"/>
      <c r="G1291" s="51"/>
    </row>
    <row r="1292" spans="1:7" ht="20.25" customHeight="1" x14ac:dyDescent="0.45">
      <c r="A1292" s="209"/>
      <c r="B1292" s="209"/>
      <c r="C1292" s="209"/>
      <c r="D1292" s="201"/>
      <c r="E1292" s="51"/>
      <c r="G1292" s="51"/>
    </row>
    <row r="1293" spans="1:7" ht="20.25" customHeight="1" x14ac:dyDescent="0.45">
      <c r="A1293" s="209"/>
      <c r="B1293" s="209"/>
      <c r="C1293" s="209"/>
      <c r="D1293" s="201"/>
      <c r="E1293" s="51"/>
      <c r="G1293" s="51"/>
    </row>
    <row r="1294" spans="1:7" ht="20.25" customHeight="1" x14ac:dyDescent="0.45">
      <c r="A1294" s="209"/>
      <c r="B1294" s="209"/>
      <c r="C1294" s="209"/>
      <c r="D1294" s="201"/>
      <c r="E1294" s="51"/>
      <c r="G1294" s="51"/>
    </row>
    <row r="1295" spans="1:7" ht="20.25" customHeight="1" x14ac:dyDescent="0.45">
      <c r="A1295" s="209"/>
      <c r="B1295" s="209"/>
      <c r="C1295" s="209"/>
      <c r="D1295" s="201"/>
      <c r="E1295" s="51"/>
      <c r="G1295" s="51"/>
    </row>
    <row r="1296" spans="1:7" ht="20.25" customHeight="1" x14ac:dyDescent="0.45">
      <c r="A1296" s="209"/>
      <c r="B1296" s="209"/>
      <c r="C1296" s="209"/>
      <c r="D1296" s="201"/>
      <c r="E1296" s="51"/>
      <c r="G1296" s="51"/>
    </row>
    <row r="1297" spans="1:7" ht="20.25" customHeight="1" x14ac:dyDescent="0.45">
      <c r="A1297" s="209"/>
      <c r="B1297" s="209"/>
      <c r="C1297" s="209"/>
      <c r="D1297" s="201"/>
      <c r="E1297" s="51"/>
      <c r="G1297" s="51"/>
    </row>
    <row r="1298" spans="1:7" ht="20.25" customHeight="1" x14ac:dyDescent="0.45">
      <c r="A1298" s="209"/>
      <c r="B1298" s="209"/>
      <c r="C1298" s="209"/>
      <c r="D1298" s="201"/>
      <c r="E1298" s="51"/>
      <c r="G1298" s="51"/>
    </row>
    <row r="1299" spans="1:7" ht="20.25" customHeight="1" x14ac:dyDescent="0.45">
      <c r="A1299" s="209"/>
      <c r="B1299" s="209"/>
      <c r="C1299" s="209"/>
      <c r="D1299" s="201"/>
      <c r="E1299" s="51"/>
      <c r="G1299" s="51"/>
    </row>
    <row r="1300" spans="1:7" ht="20.25" customHeight="1" x14ac:dyDescent="0.45">
      <c r="A1300" s="209"/>
      <c r="B1300" s="209"/>
      <c r="C1300" s="209"/>
      <c r="D1300" s="201"/>
      <c r="E1300" s="51"/>
      <c r="G1300" s="51"/>
    </row>
    <row r="1301" spans="1:7" ht="20.25" customHeight="1" x14ac:dyDescent="0.45">
      <c r="A1301" s="209"/>
      <c r="B1301" s="209"/>
      <c r="C1301" s="209"/>
      <c r="D1301" s="201"/>
      <c r="E1301" s="51"/>
      <c r="G1301" s="51"/>
    </row>
    <row r="1302" spans="1:7" ht="20.25" customHeight="1" x14ac:dyDescent="0.45">
      <c r="A1302" s="209"/>
      <c r="B1302" s="209"/>
      <c r="C1302" s="209"/>
      <c r="D1302" s="201"/>
      <c r="E1302" s="51"/>
      <c r="G1302" s="51"/>
    </row>
    <row r="1303" spans="1:7" ht="20.25" customHeight="1" x14ac:dyDescent="0.45">
      <c r="A1303" s="209"/>
      <c r="B1303" s="209"/>
      <c r="C1303" s="209"/>
      <c r="D1303" s="201"/>
      <c r="E1303" s="51"/>
      <c r="G1303" s="51"/>
    </row>
    <row r="1304" spans="1:7" ht="20.25" customHeight="1" x14ac:dyDescent="0.45">
      <c r="A1304" s="209"/>
      <c r="B1304" s="209"/>
      <c r="C1304" s="209"/>
      <c r="D1304" s="201"/>
      <c r="E1304" s="51"/>
      <c r="G1304" s="51"/>
    </row>
    <row r="1305" spans="1:7" ht="20.25" customHeight="1" x14ac:dyDescent="0.45">
      <c r="A1305" s="209"/>
      <c r="B1305" s="209"/>
      <c r="C1305" s="209"/>
      <c r="D1305" s="201"/>
      <c r="E1305" s="51"/>
      <c r="G1305" s="51"/>
    </row>
    <row r="1306" spans="1:7" ht="20.25" customHeight="1" x14ac:dyDescent="0.45">
      <c r="A1306" s="209"/>
      <c r="B1306" s="209"/>
      <c r="C1306" s="209"/>
      <c r="D1306" s="201"/>
      <c r="E1306" s="51"/>
      <c r="G1306" s="51"/>
    </row>
    <row r="1307" spans="1:7" ht="20.25" customHeight="1" x14ac:dyDescent="0.45">
      <c r="A1307" s="209"/>
      <c r="B1307" s="209"/>
      <c r="C1307" s="209"/>
      <c r="D1307" s="201"/>
      <c r="E1307" s="51"/>
      <c r="G1307" s="51"/>
    </row>
    <row r="1308" spans="1:7" ht="20.25" customHeight="1" x14ac:dyDescent="0.45">
      <c r="A1308" s="209"/>
      <c r="B1308" s="209"/>
      <c r="C1308" s="209"/>
      <c r="D1308" s="201"/>
      <c r="E1308" s="51"/>
      <c r="G1308" s="51"/>
    </row>
    <row r="1309" spans="1:7" ht="20.25" customHeight="1" x14ac:dyDescent="0.45">
      <c r="A1309" s="209"/>
      <c r="B1309" s="209"/>
      <c r="C1309" s="209"/>
      <c r="D1309" s="201"/>
      <c r="E1309" s="51"/>
      <c r="G1309" s="51"/>
    </row>
    <row r="1310" spans="1:7" ht="20.25" customHeight="1" x14ac:dyDescent="0.45">
      <c r="A1310" s="209"/>
      <c r="B1310" s="209"/>
      <c r="C1310" s="209"/>
      <c r="D1310" s="201"/>
      <c r="E1310" s="51"/>
      <c r="G1310" s="51"/>
    </row>
    <row r="1311" spans="1:7" ht="20.25" customHeight="1" x14ac:dyDescent="0.45">
      <c r="A1311" s="209"/>
      <c r="B1311" s="209"/>
      <c r="C1311" s="209"/>
      <c r="D1311" s="201"/>
      <c r="E1311" s="51"/>
      <c r="G1311" s="51"/>
    </row>
    <row r="1312" spans="1:7" ht="20.25" customHeight="1" x14ac:dyDescent="0.45">
      <c r="A1312" s="209"/>
      <c r="B1312" s="209"/>
      <c r="C1312" s="209"/>
      <c r="D1312" s="201"/>
      <c r="E1312" s="51"/>
      <c r="G1312" s="51"/>
    </row>
    <row r="1313" spans="1:7" ht="20.25" customHeight="1" x14ac:dyDescent="0.45">
      <c r="A1313" s="209"/>
      <c r="B1313" s="209"/>
      <c r="C1313" s="209"/>
      <c r="D1313" s="201"/>
      <c r="E1313" s="51"/>
      <c r="G1313" s="51"/>
    </row>
    <row r="1314" spans="1:7" ht="20.25" customHeight="1" x14ac:dyDescent="0.45">
      <c r="A1314" s="209"/>
      <c r="B1314" s="209"/>
      <c r="C1314" s="209"/>
      <c r="D1314" s="201"/>
      <c r="E1314" s="51"/>
      <c r="G1314" s="51"/>
    </row>
    <row r="1315" spans="1:7" ht="20.25" customHeight="1" x14ac:dyDescent="0.45">
      <c r="A1315" s="209"/>
      <c r="B1315" s="209"/>
      <c r="C1315" s="209"/>
      <c r="D1315" s="201"/>
      <c r="E1315" s="51"/>
      <c r="G1315" s="51"/>
    </row>
    <row r="1316" spans="1:7" ht="20.25" customHeight="1" x14ac:dyDescent="0.45">
      <c r="A1316" s="209"/>
      <c r="B1316" s="209"/>
      <c r="C1316" s="209"/>
      <c r="D1316" s="201"/>
      <c r="E1316" s="51"/>
      <c r="G1316" s="51"/>
    </row>
    <row r="1317" spans="1:7" ht="20.25" customHeight="1" x14ac:dyDescent="0.45">
      <c r="A1317" s="209"/>
      <c r="B1317" s="209"/>
      <c r="C1317" s="209"/>
      <c r="D1317" s="201"/>
      <c r="E1317" s="51"/>
      <c r="G1317" s="51"/>
    </row>
    <row r="1318" spans="1:7" ht="20.25" customHeight="1" x14ac:dyDescent="0.45">
      <c r="A1318" s="209"/>
      <c r="B1318" s="209"/>
      <c r="C1318" s="209"/>
      <c r="D1318" s="201"/>
      <c r="E1318" s="51"/>
      <c r="G1318" s="51"/>
    </row>
    <row r="1319" spans="1:7" ht="20.25" customHeight="1" x14ac:dyDescent="0.45">
      <c r="A1319" s="209"/>
      <c r="B1319" s="209"/>
      <c r="C1319" s="209"/>
      <c r="D1319" s="201"/>
      <c r="E1319" s="51"/>
      <c r="G1319" s="51"/>
    </row>
    <row r="1320" spans="1:7" ht="20.25" customHeight="1" x14ac:dyDescent="0.45">
      <c r="A1320" s="209"/>
      <c r="B1320" s="209"/>
      <c r="C1320" s="209"/>
      <c r="D1320" s="201"/>
      <c r="E1320" s="51"/>
      <c r="G1320" s="51"/>
    </row>
    <row r="1321" spans="1:7" ht="20.25" customHeight="1" x14ac:dyDescent="0.45">
      <c r="A1321" s="209"/>
      <c r="B1321" s="209"/>
      <c r="C1321" s="209"/>
      <c r="D1321" s="201"/>
      <c r="E1321" s="51"/>
      <c r="G1321" s="51"/>
    </row>
    <row r="1322" spans="1:7" ht="20.25" customHeight="1" x14ac:dyDescent="0.45">
      <c r="A1322" s="209"/>
      <c r="B1322" s="209"/>
      <c r="C1322" s="209"/>
      <c r="D1322" s="201"/>
      <c r="E1322" s="51"/>
      <c r="G1322" s="51"/>
    </row>
    <row r="1323" spans="1:7" ht="20.25" customHeight="1" x14ac:dyDescent="0.45">
      <c r="A1323" s="209"/>
      <c r="B1323" s="209"/>
      <c r="C1323" s="209"/>
      <c r="D1323" s="201"/>
      <c r="E1323" s="51"/>
      <c r="G1323" s="51"/>
    </row>
    <row r="1324" spans="1:7" ht="20.25" customHeight="1" x14ac:dyDescent="0.45">
      <c r="A1324" s="209"/>
      <c r="B1324" s="209"/>
      <c r="C1324" s="209"/>
      <c r="D1324" s="201"/>
      <c r="E1324" s="51"/>
      <c r="G1324" s="51"/>
    </row>
    <row r="1325" spans="1:7" ht="20.25" customHeight="1" x14ac:dyDescent="0.45">
      <c r="A1325" s="209"/>
      <c r="B1325" s="209"/>
      <c r="C1325" s="209"/>
      <c r="D1325" s="201"/>
      <c r="E1325" s="51"/>
      <c r="G1325" s="51"/>
    </row>
    <row r="1326" spans="1:7" ht="20.25" customHeight="1" x14ac:dyDescent="0.45">
      <c r="A1326" s="209"/>
      <c r="B1326" s="209"/>
      <c r="C1326" s="209"/>
      <c r="D1326" s="201"/>
      <c r="E1326" s="51"/>
      <c r="G1326" s="51"/>
    </row>
    <row r="1327" spans="1:7" ht="20.25" customHeight="1" x14ac:dyDescent="0.45">
      <c r="A1327" s="209"/>
      <c r="B1327" s="209"/>
      <c r="C1327" s="209"/>
      <c r="D1327" s="201"/>
      <c r="E1327" s="51"/>
      <c r="G1327" s="51"/>
    </row>
    <row r="1328" spans="1:7" ht="20.25" customHeight="1" x14ac:dyDescent="0.45">
      <c r="A1328" s="209"/>
      <c r="B1328" s="209"/>
      <c r="C1328" s="209"/>
      <c r="D1328" s="201"/>
      <c r="E1328" s="51"/>
      <c r="G1328" s="51"/>
    </row>
    <row r="1329" spans="1:7" ht="20.25" customHeight="1" x14ac:dyDescent="0.45">
      <c r="A1329" s="209"/>
      <c r="B1329" s="209"/>
      <c r="C1329" s="209"/>
      <c r="D1329" s="201"/>
      <c r="E1329" s="51"/>
      <c r="G1329" s="51"/>
    </row>
    <row r="1330" spans="1:7" ht="20.25" customHeight="1" x14ac:dyDescent="0.45">
      <c r="A1330" s="209"/>
      <c r="B1330" s="209"/>
      <c r="C1330" s="209"/>
      <c r="D1330" s="201"/>
      <c r="E1330" s="51"/>
      <c r="G1330" s="51"/>
    </row>
    <row r="1331" spans="1:7" ht="20.25" customHeight="1" x14ac:dyDescent="0.45">
      <c r="A1331" s="209"/>
      <c r="B1331" s="209"/>
      <c r="C1331" s="209"/>
      <c r="D1331" s="201"/>
      <c r="E1331" s="51"/>
      <c r="G1331" s="51"/>
    </row>
    <row r="1332" spans="1:7" ht="20.25" customHeight="1" x14ac:dyDescent="0.45">
      <c r="A1332" s="209"/>
      <c r="B1332" s="209"/>
      <c r="C1332" s="209"/>
      <c r="D1332" s="201"/>
      <c r="E1332" s="51"/>
      <c r="G1332" s="51"/>
    </row>
    <row r="1333" spans="1:7" ht="20.25" customHeight="1" x14ac:dyDescent="0.45">
      <c r="A1333" s="209"/>
      <c r="B1333" s="209"/>
      <c r="C1333" s="209"/>
      <c r="D1333" s="201"/>
      <c r="E1333" s="51"/>
      <c r="G1333" s="51"/>
    </row>
    <row r="1334" spans="1:7" ht="20.25" customHeight="1" x14ac:dyDescent="0.45">
      <c r="A1334" s="209"/>
      <c r="B1334" s="209"/>
      <c r="C1334" s="209"/>
      <c r="D1334" s="201"/>
      <c r="E1334" s="51"/>
      <c r="G1334" s="51"/>
    </row>
    <row r="1335" spans="1:7" ht="20.25" customHeight="1" x14ac:dyDescent="0.45">
      <c r="A1335" s="209"/>
      <c r="B1335" s="209"/>
      <c r="C1335" s="209"/>
      <c r="D1335" s="201"/>
      <c r="E1335" s="51"/>
      <c r="G1335" s="51"/>
    </row>
    <row r="1336" spans="1:7" ht="20.25" customHeight="1" x14ac:dyDescent="0.45">
      <c r="A1336" s="209"/>
      <c r="B1336" s="209"/>
      <c r="C1336" s="209"/>
      <c r="D1336" s="201"/>
      <c r="E1336" s="51"/>
      <c r="G1336" s="51"/>
    </row>
    <row r="1337" spans="1:7" ht="20.25" customHeight="1" x14ac:dyDescent="0.45">
      <c r="A1337" s="209"/>
      <c r="B1337" s="209"/>
      <c r="C1337" s="209"/>
      <c r="D1337" s="201"/>
      <c r="E1337" s="51"/>
      <c r="G1337" s="51"/>
    </row>
    <row r="1338" spans="1:7" ht="20.25" customHeight="1" x14ac:dyDescent="0.45">
      <c r="A1338" s="209"/>
      <c r="B1338" s="209"/>
      <c r="C1338" s="209"/>
      <c r="D1338" s="201"/>
      <c r="E1338" s="51"/>
      <c r="G1338" s="51"/>
    </row>
    <row r="1339" spans="1:7" ht="20.25" customHeight="1" x14ac:dyDescent="0.45">
      <c r="A1339" s="209"/>
      <c r="B1339" s="209"/>
      <c r="C1339" s="209"/>
      <c r="D1339" s="201"/>
      <c r="E1339" s="51"/>
      <c r="G1339" s="51"/>
    </row>
    <row r="1340" spans="1:7" ht="20.25" customHeight="1" x14ac:dyDescent="0.45">
      <c r="A1340" s="209"/>
      <c r="B1340" s="209"/>
      <c r="C1340" s="209"/>
      <c r="D1340" s="201"/>
      <c r="E1340" s="51"/>
      <c r="G1340" s="51"/>
    </row>
    <row r="1341" spans="1:7" ht="20.25" customHeight="1" x14ac:dyDescent="0.45">
      <c r="A1341" s="209"/>
      <c r="B1341" s="209"/>
      <c r="C1341" s="209"/>
      <c r="D1341" s="201"/>
      <c r="E1341" s="51"/>
      <c r="G1341" s="51"/>
    </row>
    <row r="1342" spans="1:7" ht="20.25" customHeight="1" x14ac:dyDescent="0.45">
      <c r="A1342" s="209"/>
      <c r="B1342" s="209"/>
      <c r="C1342" s="209"/>
      <c r="D1342" s="201"/>
      <c r="E1342" s="51"/>
      <c r="G1342" s="51"/>
    </row>
    <row r="1343" spans="1:7" ht="20.25" customHeight="1" x14ac:dyDescent="0.45">
      <c r="A1343" s="209"/>
      <c r="B1343" s="209"/>
      <c r="C1343" s="209"/>
      <c r="D1343" s="201"/>
      <c r="E1343" s="51"/>
      <c r="G1343" s="51"/>
    </row>
    <row r="1344" spans="1:7" ht="20.25" customHeight="1" x14ac:dyDescent="0.45">
      <c r="A1344" s="209"/>
      <c r="B1344" s="209"/>
      <c r="C1344" s="209"/>
      <c r="D1344" s="201"/>
      <c r="E1344" s="51"/>
      <c r="G1344" s="51"/>
    </row>
    <row r="1345" spans="1:7" ht="20.25" customHeight="1" x14ac:dyDescent="0.45">
      <c r="A1345" s="209"/>
      <c r="B1345" s="209"/>
      <c r="C1345" s="209"/>
      <c r="D1345" s="201"/>
      <c r="E1345" s="51"/>
      <c r="G1345" s="51"/>
    </row>
    <row r="1346" spans="1:7" ht="20.25" customHeight="1" x14ac:dyDescent="0.45">
      <c r="A1346" s="209"/>
      <c r="B1346" s="209"/>
      <c r="C1346" s="209"/>
      <c r="D1346" s="201"/>
      <c r="E1346" s="51"/>
      <c r="G1346" s="51"/>
    </row>
    <row r="1347" spans="1:7" ht="20.25" customHeight="1" x14ac:dyDescent="0.45">
      <c r="A1347" s="209"/>
      <c r="B1347" s="209"/>
      <c r="C1347" s="209"/>
      <c r="D1347" s="201"/>
      <c r="E1347" s="51"/>
      <c r="G1347" s="51"/>
    </row>
    <row r="1348" spans="1:7" ht="20.25" customHeight="1" x14ac:dyDescent="0.45">
      <c r="A1348" s="209"/>
      <c r="B1348" s="209"/>
      <c r="C1348" s="209"/>
      <c r="D1348" s="201"/>
      <c r="E1348" s="51"/>
      <c r="G1348" s="51"/>
    </row>
    <row r="1349" spans="1:7" ht="20.25" customHeight="1" x14ac:dyDescent="0.45">
      <c r="A1349" s="209"/>
      <c r="B1349" s="209"/>
      <c r="C1349" s="209"/>
      <c r="D1349" s="201"/>
      <c r="E1349" s="51"/>
      <c r="G1349" s="51"/>
    </row>
    <row r="1350" spans="1:7" ht="20.25" customHeight="1" x14ac:dyDescent="0.45">
      <c r="A1350" s="209"/>
      <c r="B1350" s="209"/>
      <c r="C1350" s="209"/>
      <c r="D1350" s="201"/>
      <c r="E1350" s="51"/>
      <c r="G1350" s="51"/>
    </row>
    <row r="1351" spans="1:7" ht="20.25" customHeight="1" x14ac:dyDescent="0.45">
      <c r="A1351" s="209"/>
      <c r="B1351" s="209"/>
      <c r="C1351" s="209"/>
      <c r="D1351" s="201"/>
      <c r="E1351" s="51"/>
      <c r="G1351" s="51"/>
    </row>
    <row r="1352" spans="1:7" ht="20.25" customHeight="1" x14ac:dyDescent="0.45">
      <c r="A1352" s="209"/>
      <c r="B1352" s="209"/>
      <c r="C1352" s="209"/>
      <c r="D1352" s="201"/>
      <c r="E1352" s="51"/>
      <c r="G1352" s="51"/>
    </row>
    <row r="1353" spans="1:7" ht="20.25" customHeight="1" x14ac:dyDescent="0.45">
      <c r="A1353" s="209"/>
      <c r="B1353" s="209"/>
      <c r="C1353" s="209"/>
      <c r="D1353" s="201"/>
      <c r="E1353" s="51"/>
      <c r="G1353" s="51"/>
    </row>
    <row r="1354" spans="1:7" ht="20.25" customHeight="1" x14ac:dyDescent="0.45">
      <c r="A1354" s="209"/>
      <c r="B1354" s="209"/>
      <c r="C1354" s="209"/>
      <c r="D1354" s="201"/>
      <c r="E1354" s="51"/>
      <c r="G1354" s="51"/>
    </row>
    <row r="1355" spans="1:7" ht="20.25" customHeight="1" x14ac:dyDescent="0.45">
      <c r="A1355" s="209"/>
      <c r="B1355" s="209"/>
      <c r="C1355" s="209"/>
      <c r="D1355" s="201"/>
      <c r="E1355" s="51"/>
      <c r="G1355" s="51"/>
    </row>
    <row r="1356" spans="1:7" ht="20.25" customHeight="1" x14ac:dyDescent="0.45">
      <c r="A1356" s="209"/>
      <c r="B1356" s="209"/>
      <c r="C1356" s="209"/>
      <c r="D1356" s="201"/>
      <c r="E1356" s="51"/>
      <c r="G1356" s="51"/>
    </row>
    <row r="1357" spans="1:7" ht="20.25" customHeight="1" x14ac:dyDescent="0.45">
      <c r="A1357" s="209"/>
      <c r="B1357" s="209"/>
      <c r="C1357" s="209"/>
      <c r="D1357" s="201"/>
      <c r="E1357" s="51"/>
      <c r="G1357" s="51"/>
    </row>
    <row r="1358" spans="1:7" ht="20.25" customHeight="1" x14ac:dyDescent="0.45">
      <c r="A1358" s="209"/>
      <c r="B1358" s="209"/>
      <c r="C1358" s="209"/>
      <c r="D1358" s="201"/>
      <c r="E1358" s="51"/>
      <c r="G1358" s="51"/>
    </row>
    <row r="1359" spans="1:7" ht="20.25" customHeight="1" x14ac:dyDescent="0.45">
      <c r="A1359" s="209"/>
      <c r="B1359" s="209"/>
      <c r="C1359" s="209"/>
      <c r="D1359" s="201"/>
      <c r="E1359" s="51"/>
      <c r="G1359" s="51"/>
    </row>
    <row r="1360" spans="1:7" ht="20.25" customHeight="1" x14ac:dyDescent="0.45">
      <c r="A1360" s="209"/>
      <c r="B1360" s="209"/>
      <c r="C1360" s="209"/>
      <c r="D1360" s="201"/>
      <c r="E1360" s="51"/>
      <c r="G1360" s="51"/>
    </row>
    <row r="1361" spans="1:7" ht="20.25" customHeight="1" x14ac:dyDescent="0.45">
      <c r="A1361" s="209"/>
      <c r="B1361" s="209"/>
      <c r="C1361" s="209"/>
      <c r="D1361" s="201"/>
      <c r="E1361" s="51"/>
      <c r="G1361" s="51"/>
    </row>
    <row r="1362" spans="1:7" ht="20.25" customHeight="1" x14ac:dyDescent="0.45">
      <c r="A1362" s="209"/>
      <c r="B1362" s="209"/>
      <c r="C1362" s="209"/>
      <c r="D1362" s="201"/>
      <c r="E1362" s="51"/>
      <c r="G1362" s="51"/>
    </row>
    <row r="1363" spans="1:7" ht="20.25" customHeight="1" x14ac:dyDescent="0.45">
      <c r="A1363" s="209"/>
      <c r="B1363" s="209"/>
      <c r="C1363" s="209"/>
      <c r="D1363" s="201"/>
      <c r="E1363" s="51"/>
      <c r="G1363" s="51"/>
    </row>
    <row r="1364" spans="1:7" ht="20.25" customHeight="1" x14ac:dyDescent="0.45">
      <c r="A1364" s="209"/>
      <c r="B1364" s="209"/>
      <c r="C1364" s="209"/>
      <c r="D1364" s="201"/>
      <c r="E1364" s="51"/>
      <c r="G1364" s="51"/>
    </row>
    <row r="1365" spans="1:7" ht="20.25" customHeight="1" x14ac:dyDescent="0.45">
      <c r="A1365" s="209"/>
      <c r="B1365" s="209"/>
      <c r="C1365" s="209"/>
      <c r="D1365" s="201"/>
      <c r="E1365" s="51"/>
      <c r="G1365" s="51"/>
    </row>
    <row r="1366" spans="1:7" ht="20.25" customHeight="1" x14ac:dyDescent="0.45">
      <c r="A1366" s="209"/>
      <c r="B1366" s="209"/>
      <c r="C1366" s="209"/>
      <c r="D1366" s="201"/>
      <c r="E1366" s="51"/>
      <c r="G1366" s="51"/>
    </row>
    <row r="1367" spans="1:7" ht="20.25" customHeight="1" x14ac:dyDescent="0.45">
      <c r="A1367" s="209"/>
      <c r="B1367" s="209"/>
      <c r="C1367" s="209"/>
      <c r="D1367" s="201"/>
      <c r="E1367" s="51"/>
      <c r="G1367" s="51"/>
    </row>
    <row r="1368" spans="1:7" ht="20.25" customHeight="1" x14ac:dyDescent="0.45">
      <c r="A1368" s="209"/>
      <c r="B1368" s="209"/>
      <c r="C1368" s="209"/>
      <c r="D1368" s="201"/>
      <c r="E1368" s="51"/>
      <c r="G1368" s="51"/>
    </row>
    <row r="1369" spans="1:7" ht="20.25" customHeight="1" x14ac:dyDescent="0.45">
      <c r="A1369" s="209"/>
      <c r="B1369" s="209"/>
      <c r="C1369" s="209"/>
      <c r="D1369" s="201"/>
      <c r="E1369" s="51"/>
      <c r="G1369" s="51"/>
    </row>
    <row r="1370" spans="1:7" ht="20.25" customHeight="1" x14ac:dyDescent="0.45">
      <c r="A1370" s="209"/>
      <c r="B1370" s="209"/>
      <c r="C1370" s="209"/>
      <c r="D1370" s="201"/>
      <c r="E1370" s="51"/>
      <c r="G1370" s="51"/>
    </row>
    <row r="1371" spans="1:7" ht="20.25" customHeight="1" x14ac:dyDescent="0.45">
      <c r="A1371" s="209"/>
      <c r="B1371" s="209"/>
      <c r="C1371" s="209"/>
      <c r="D1371" s="201"/>
      <c r="E1371" s="51"/>
      <c r="G1371" s="51"/>
    </row>
    <row r="1372" spans="1:7" ht="20.25" customHeight="1" x14ac:dyDescent="0.45">
      <c r="A1372" s="209"/>
      <c r="B1372" s="209"/>
      <c r="C1372" s="209"/>
      <c r="D1372" s="201"/>
      <c r="E1372" s="51"/>
      <c r="G1372" s="51"/>
    </row>
    <row r="1373" spans="1:7" ht="20.25" customHeight="1" x14ac:dyDescent="0.45">
      <c r="A1373" s="209"/>
      <c r="B1373" s="209"/>
      <c r="C1373" s="209"/>
      <c r="D1373" s="201"/>
      <c r="E1373" s="51"/>
      <c r="G1373" s="51"/>
    </row>
    <row r="1374" spans="1:7" ht="20.25" customHeight="1" x14ac:dyDescent="0.45">
      <c r="A1374" s="209"/>
      <c r="B1374" s="209"/>
      <c r="C1374" s="209"/>
      <c r="D1374" s="201"/>
      <c r="E1374" s="51"/>
      <c r="G1374" s="51"/>
    </row>
    <row r="1375" spans="1:7" ht="20.25" customHeight="1" x14ac:dyDescent="0.45">
      <c r="A1375" s="209"/>
      <c r="B1375" s="209"/>
      <c r="C1375" s="209"/>
      <c r="D1375" s="201"/>
      <c r="E1375" s="51"/>
      <c r="G1375" s="51"/>
    </row>
    <row r="1376" spans="1:7" ht="20.25" customHeight="1" x14ac:dyDescent="0.45">
      <c r="A1376" s="209"/>
      <c r="B1376" s="209"/>
      <c r="C1376" s="209"/>
      <c r="D1376" s="201"/>
      <c r="E1376" s="51"/>
      <c r="G1376" s="51"/>
    </row>
    <row r="1377" spans="1:7" ht="20.25" customHeight="1" x14ac:dyDescent="0.45">
      <c r="A1377" s="209"/>
      <c r="B1377" s="209"/>
      <c r="C1377" s="209"/>
      <c r="D1377" s="201"/>
      <c r="E1377" s="51"/>
      <c r="G1377" s="51"/>
    </row>
    <row r="1378" spans="1:7" ht="20.25" customHeight="1" x14ac:dyDescent="0.45">
      <c r="A1378" s="209"/>
      <c r="B1378" s="209"/>
      <c r="C1378" s="209"/>
      <c r="D1378" s="201"/>
      <c r="E1378" s="51"/>
      <c r="G1378" s="51"/>
    </row>
    <row r="1379" spans="1:7" ht="20.25" customHeight="1" x14ac:dyDescent="0.45">
      <c r="A1379" s="209"/>
      <c r="B1379" s="209"/>
      <c r="C1379" s="209"/>
      <c r="D1379" s="201"/>
      <c r="E1379" s="51"/>
      <c r="G1379" s="51"/>
    </row>
    <row r="1380" spans="1:7" ht="20.25" customHeight="1" x14ac:dyDescent="0.45">
      <c r="A1380" s="209"/>
      <c r="B1380" s="209"/>
      <c r="C1380" s="209"/>
      <c r="D1380" s="201"/>
      <c r="E1380" s="51"/>
      <c r="G1380" s="51"/>
    </row>
    <row r="1381" spans="1:7" ht="20.25" customHeight="1" x14ac:dyDescent="0.45">
      <c r="A1381" s="209"/>
      <c r="B1381" s="209"/>
      <c r="C1381" s="209"/>
      <c r="D1381" s="201"/>
      <c r="E1381" s="51"/>
      <c r="G1381" s="51"/>
    </row>
    <row r="1382" spans="1:7" ht="20.25" customHeight="1" x14ac:dyDescent="0.45">
      <c r="A1382" s="209"/>
      <c r="B1382" s="209"/>
      <c r="C1382" s="209"/>
      <c r="D1382" s="201"/>
      <c r="E1382" s="51"/>
      <c r="G1382" s="51"/>
    </row>
    <row r="1383" spans="1:7" ht="20.25" customHeight="1" x14ac:dyDescent="0.45">
      <c r="A1383" s="209"/>
      <c r="B1383" s="209"/>
      <c r="C1383" s="209"/>
      <c r="D1383" s="201"/>
      <c r="E1383" s="51"/>
      <c r="G1383" s="51"/>
    </row>
    <row r="1384" spans="1:7" ht="20.25" customHeight="1" x14ac:dyDescent="0.45">
      <c r="A1384" s="209"/>
      <c r="B1384" s="209"/>
      <c r="C1384" s="209"/>
      <c r="D1384" s="201"/>
      <c r="E1384" s="51"/>
      <c r="G1384" s="51"/>
    </row>
    <row r="1385" spans="1:7" ht="20.25" customHeight="1" x14ac:dyDescent="0.45">
      <c r="A1385" s="209"/>
      <c r="B1385" s="209"/>
      <c r="C1385" s="209"/>
      <c r="D1385" s="201"/>
      <c r="E1385" s="51"/>
      <c r="G1385" s="51"/>
    </row>
    <row r="1386" spans="1:7" ht="20.25" customHeight="1" x14ac:dyDescent="0.45">
      <c r="A1386" s="209"/>
      <c r="B1386" s="209"/>
      <c r="C1386" s="209"/>
      <c r="D1386" s="201"/>
      <c r="E1386" s="51"/>
      <c r="G1386" s="51"/>
    </row>
    <row r="1387" spans="1:7" ht="20.25" customHeight="1" x14ac:dyDescent="0.45">
      <c r="A1387" s="209"/>
      <c r="B1387" s="209"/>
      <c r="C1387" s="209"/>
      <c r="D1387" s="201"/>
      <c r="E1387" s="51"/>
      <c r="G1387" s="51"/>
    </row>
    <row r="1388" spans="1:7" ht="20.25" customHeight="1" x14ac:dyDescent="0.45">
      <c r="A1388" s="209"/>
      <c r="B1388" s="209"/>
      <c r="C1388" s="209"/>
      <c r="D1388" s="201"/>
      <c r="E1388" s="51"/>
      <c r="G1388" s="51"/>
    </row>
    <row r="1389" spans="1:7" ht="20.25" customHeight="1" x14ac:dyDescent="0.45">
      <c r="A1389" s="209"/>
      <c r="B1389" s="209"/>
      <c r="C1389" s="209"/>
      <c r="D1389" s="201"/>
      <c r="E1389" s="51"/>
      <c r="G1389" s="51"/>
    </row>
    <row r="1390" spans="1:7" ht="20.25" customHeight="1" x14ac:dyDescent="0.45">
      <c r="A1390" s="209"/>
      <c r="B1390" s="209"/>
      <c r="C1390" s="209"/>
      <c r="D1390" s="201"/>
      <c r="E1390" s="51"/>
      <c r="G1390" s="51"/>
    </row>
    <row r="1391" spans="1:7" ht="20.25" customHeight="1" x14ac:dyDescent="0.45">
      <c r="A1391" s="209"/>
      <c r="B1391" s="209"/>
      <c r="C1391" s="209"/>
      <c r="D1391" s="201"/>
      <c r="E1391" s="51"/>
      <c r="G1391" s="51"/>
    </row>
    <row r="1392" spans="1:7" ht="20.25" customHeight="1" x14ac:dyDescent="0.45">
      <c r="A1392" s="209"/>
      <c r="B1392" s="209"/>
      <c r="C1392" s="209"/>
      <c r="D1392" s="201"/>
      <c r="E1392" s="51"/>
      <c r="G1392" s="51"/>
    </row>
    <row r="1393" spans="1:7" ht="20.25" customHeight="1" x14ac:dyDescent="0.45">
      <c r="A1393" s="209"/>
      <c r="B1393" s="209"/>
      <c r="C1393" s="209"/>
      <c r="D1393" s="201"/>
      <c r="E1393" s="51"/>
      <c r="G1393" s="51"/>
    </row>
    <row r="1394" spans="1:7" ht="20.25" customHeight="1" x14ac:dyDescent="0.45">
      <c r="A1394" s="209"/>
      <c r="B1394" s="209"/>
      <c r="C1394" s="209"/>
      <c r="D1394" s="201"/>
      <c r="E1394" s="51"/>
      <c r="G1394" s="51"/>
    </row>
    <row r="1395" spans="1:7" ht="20.25" customHeight="1" x14ac:dyDescent="0.45">
      <c r="A1395" s="209"/>
      <c r="B1395" s="209"/>
      <c r="C1395" s="209"/>
      <c r="D1395" s="201"/>
      <c r="E1395" s="51"/>
      <c r="G1395" s="51"/>
    </row>
    <row r="1396" spans="1:7" ht="20.25" customHeight="1" x14ac:dyDescent="0.45">
      <c r="A1396" s="209"/>
      <c r="B1396" s="209"/>
      <c r="C1396" s="209"/>
      <c r="D1396" s="201"/>
      <c r="E1396" s="51"/>
      <c r="G1396" s="51"/>
    </row>
    <row r="1397" spans="1:7" ht="20.25" customHeight="1" x14ac:dyDescent="0.45">
      <c r="A1397" s="209"/>
      <c r="B1397" s="209"/>
      <c r="C1397" s="209"/>
      <c r="D1397" s="201"/>
      <c r="E1397" s="51"/>
      <c r="G1397" s="51"/>
    </row>
    <row r="1398" spans="1:7" ht="20.25" customHeight="1" x14ac:dyDescent="0.45">
      <c r="A1398" s="209"/>
      <c r="B1398" s="209"/>
      <c r="C1398" s="209"/>
      <c r="D1398" s="201"/>
      <c r="E1398" s="51"/>
      <c r="G1398" s="51"/>
    </row>
    <row r="1399" spans="1:7" ht="20.25" customHeight="1" x14ac:dyDescent="0.45">
      <c r="A1399" s="209"/>
      <c r="B1399" s="209"/>
      <c r="C1399" s="209"/>
      <c r="D1399" s="201"/>
      <c r="E1399" s="51"/>
      <c r="G1399" s="51"/>
    </row>
    <row r="1400" spans="1:7" ht="20.25" customHeight="1" x14ac:dyDescent="0.45">
      <c r="A1400" s="209"/>
      <c r="B1400" s="209"/>
      <c r="C1400" s="209"/>
      <c r="D1400" s="201"/>
      <c r="E1400" s="51"/>
      <c r="G1400" s="51"/>
    </row>
    <row r="1401" spans="1:7" ht="20.25" customHeight="1" x14ac:dyDescent="0.45">
      <c r="A1401" s="209"/>
      <c r="B1401" s="209"/>
      <c r="C1401" s="209"/>
      <c r="D1401" s="201"/>
      <c r="E1401" s="51"/>
      <c r="G1401" s="51"/>
    </row>
    <row r="1402" spans="1:7" ht="20.25" customHeight="1" x14ac:dyDescent="0.45">
      <c r="A1402" s="209"/>
      <c r="B1402" s="209"/>
      <c r="C1402" s="209"/>
      <c r="D1402" s="201"/>
      <c r="E1402" s="51"/>
      <c r="G1402" s="51"/>
    </row>
    <row r="1403" spans="1:7" ht="20.25" customHeight="1" x14ac:dyDescent="0.45">
      <c r="A1403" s="209"/>
      <c r="B1403" s="209"/>
      <c r="C1403" s="209"/>
      <c r="D1403" s="201"/>
      <c r="E1403" s="51"/>
      <c r="G1403" s="51"/>
    </row>
    <row r="1404" spans="1:7" ht="20.25" customHeight="1" x14ac:dyDescent="0.45">
      <c r="A1404" s="209"/>
      <c r="B1404" s="209"/>
      <c r="C1404" s="209"/>
      <c r="D1404" s="201"/>
      <c r="E1404" s="51"/>
      <c r="G1404" s="51"/>
    </row>
    <row r="1405" spans="1:7" ht="20.25" customHeight="1" x14ac:dyDescent="0.45">
      <c r="A1405" s="209"/>
      <c r="B1405" s="209"/>
      <c r="C1405" s="209"/>
      <c r="D1405" s="201"/>
      <c r="E1405" s="51"/>
      <c r="G1405" s="51"/>
    </row>
    <row r="1406" spans="1:7" ht="20.25" customHeight="1" x14ac:dyDescent="0.45">
      <c r="A1406" s="209"/>
      <c r="B1406" s="209"/>
      <c r="C1406" s="209"/>
      <c r="D1406" s="201"/>
      <c r="E1406" s="51"/>
      <c r="G1406" s="51"/>
    </row>
    <row r="1407" spans="1:7" ht="20.25" customHeight="1" x14ac:dyDescent="0.45">
      <c r="A1407" s="209"/>
      <c r="B1407" s="209"/>
      <c r="C1407" s="209"/>
      <c r="D1407" s="201"/>
      <c r="E1407" s="51"/>
      <c r="G1407" s="51"/>
    </row>
    <row r="1408" spans="1:7" ht="20.25" customHeight="1" x14ac:dyDescent="0.45">
      <c r="A1408" s="209"/>
      <c r="B1408" s="209"/>
      <c r="C1408" s="209"/>
      <c r="D1408" s="201"/>
      <c r="E1408" s="51"/>
      <c r="G1408" s="51"/>
    </row>
    <row r="1409" spans="1:7" ht="20.25" customHeight="1" x14ac:dyDescent="0.45">
      <c r="A1409" s="209"/>
      <c r="B1409" s="209"/>
      <c r="C1409" s="209"/>
      <c r="D1409" s="201"/>
      <c r="E1409" s="51"/>
      <c r="G1409" s="51"/>
    </row>
    <row r="1410" spans="1:7" ht="20.25" customHeight="1" x14ac:dyDescent="0.45">
      <c r="A1410" s="209"/>
      <c r="B1410" s="209"/>
      <c r="C1410" s="209"/>
      <c r="D1410" s="201"/>
      <c r="E1410" s="51"/>
      <c r="G1410" s="51"/>
    </row>
    <row r="1411" spans="1:7" ht="20.25" customHeight="1" x14ac:dyDescent="0.45">
      <c r="A1411" s="209"/>
      <c r="B1411" s="209"/>
      <c r="C1411" s="209"/>
      <c r="D1411" s="201"/>
      <c r="E1411" s="51"/>
      <c r="G1411" s="51"/>
    </row>
    <row r="1412" spans="1:7" ht="20.25" customHeight="1" x14ac:dyDescent="0.45">
      <c r="A1412" s="209"/>
      <c r="B1412" s="209"/>
      <c r="C1412" s="209"/>
      <c r="D1412" s="201"/>
      <c r="E1412" s="51"/>
      <c r="G1412" s="51"/>
    </row>
    <row r="1413" spans="1:7" ht="20.25" customHeight="1" x14ac:dyDescent="0.45">
      <c r="A1413" s="209"/>
      <c r="B1413" s="209"/>
      <c r="C1413" s="209"/>
      <c r="D1413" s="201"/>
      <c r="E1413" s="51"/>
      <c r="G1413" s="51"/>
    </row>
    <row r="1414" spans="1:7" ht="20.25" customHeight="1" x14ac:dyDescent="0.45">
      <c r="A1414" s="209"/>
      <c r="B1414" s="209"/>
      <c r="C1414" s="209"/>
      <c r="D1414" s="201"/>
      <c r="E1414" s="51"/>
      <c r="G1414" s="51"/>
    </row>
    <row r="1415" spans="1:7" ht="20.25" customHeight="1" x14ac:dyDescent="0.45">
      <c r="A1415" s="209"/>
      <c r="B1415" s="209"/>
      <c r="C1415" s="209"/>
      <c r="D1415" s="201"/>
      <c r="E1415" s="51"/>
      <c r="G1415" s="51"/>
    </row>
    <row r="1416" spans="1:7" ht="20.25" customHeight="1" x14ac:dyDescent="0.45">
      <c r="A1416" s="209"/>
      <c r="B1416" s="209"/>
      <c r="C1416" s="209"/>
      <c r="D1416" s="201"/>
      <c r="E1416" s="51"/>
      <c r="G1416" s="51"/>
    </row>
    <row r="1417" spans="1:7" ht="20.25" customHeight="1" x14ac:dyDescent="0.45">
      <c r="A1417" s="209"/>
      <c r="B1417" s="209"/>
      <c r="C1417" s="209"/>
      <c r="D1417" s="201"/>
      <c r="E1417" s="51"/>
      <c r="G1417" s="51"/>
    </row>
    <row r="1418" spans="1:7" ht="20.25" customHeight="1" x14ac:dyDescent="0.45">
      <c r="A1418" s="209"/>
      <c r="B1418" s="209"/>
      <c r="C1418" s="209"/>
      <c r="D1418" s="201"/>
      <c r="E1418" s="51"/>
      <c r="G1418" s="51"/>
    </row>
    <row r="1419" spans="1:7" ht="20.25" customHeight="1" x14ac:dyDescent="0.45">
      <c r="A1419" s="209"/>
      <c r="B1419" s="209"/>
      <c r="C1419" s="209"/>
      <c r="D1419" s="201"/>
      <c r="E1419" s="51"/>
      <c r="G1419" s="51"/>
    </row>
    <row r="1420" spans="1:7" ht="20.25" customHeight="1" x14ac:dyDescent="0.45">
      <c r="A1420" s="209"/>
      <c r="B1420" s="209"/>
      <c r="C1420" s="209"/>
      <c r="D1420" s="201"/>
      <c r="E1420" s="51"/>
      <c r="G1420" s="51"/>
    </row>
    <row r="1421" spans="1:7" ht="20.25" customHeight="1" x14ac:dyDescent="0.45">
      <c r="A1421" s="209"/>
      <c r="B1421" s="209"/>
      <c r="C1421" s="209"/>
      <c r="D1421" s="201"/>
      <c r="E1421" s="51"/>
      <c r="G1421" s="51"/>
    </row>
    <row r="1422" spans="1:7" ht="20.25" customHeight="1" x14ac:dyDescent="0.45">
      <c r="A1422" s="209"/>
      <c r="B1422" s="209"/>
      <c r="C1422" s="209"/>
      <c r="D1422" s="201"/>
      <c r="E1422" s="51"/>
      <c r="G1422" s="51"/>
    </row>
    <row r="1423" spans="1:7" ht="20.25" customHeight="1" x14ac:dyDescent="0.45">
      <c r="A1423" s="209"/>
      <c r="B1423" s="209"/>
      <c r="C1423" s="209"/>
      <c r="D1423" s="201"/>
      <c r="E1423" s="51"/>
      <c r="G1423" s="51"/>
    </row>
    <row r="1424" spans="1:7" ht="20.25" customHeight="1" x14ac:dyDescent="0.45">
      <c r="A1424" s="209"/>
      <c r="B1424" s="209"/>
      <c r="C1424" s="209"/>
      <c r="D1424" s="201"/>
      <c r="E1424" s="51"/>
      <c r="G1424" s="51"/>
    </row>
    <row r="1425" spans="1:7" ht="20.25" customHeight="1" x14ac:dyDescent="0.45">
      <c r="A1425" s="209"/>
      <c r="B1425" s="209"/>
      <c r="C1425" s="209"/>
      <c r="D1425" s="201"/>
      <c r="E1425" s="51"/>
      <c r="G1425" s="51"/>
    </row>
    <row r="1426" spans="1:7" ht="20.25" customHeight="1" x14ac:dyDescent="0.45">
      <c r="A1426" s="209"/>
      <c r="B1426" s="209"/>
      <c r="C1426" s="209"/>
      <c r="D1426" s="201"/>
      <c r="E1426" s="51"/>
      <c r="G1426" s="51"/>
    </row>
    <row r="1427" spans="1:7" ht="20.25" customHeight="1" x14ac:dyDescent="0.45">
      <c r="A1427" s="209"/>
      <c r="B1427" s="209"/>
      <c r="C1427" s="209"/>
      <c r="D1427" s="201"/>
      <c r="E1427" s="51"/>
      <c r="G1427" s="51"/>
    </row>
    <row r="1428" spans="1:7" ht="20.25" customHeight="1" x14ac:dyDescent="0.45">
      <c r="A1428" s="209"/>
      <c r="B1428" s="209"/>
      <c r="C1428" s="209"/>
      <c r="D1428" s="201"/>
      <c r="E1428" s="51"/>
      <c r="G1428" s="51"/>
    </row>
    <row r="1429" spans="1:7" ht="20.25" customHeight="1" x14ac:dyDescent="0.45">
      <c r="A1429" s="209"/>
      <c r="B1429" s="209"/>
      <c r="C1429" s="209"/>
      <c r="D1429" s="201"/>
      <c r="E1429" s="51"/>
      <c r="G1429" s="51"/>
    </row>
    <row r="1430" spans="1:7" ht="20.25" customHeight="1" x14ac:dyDescent="0.45">
      <c r="A1430" s="209"/>
      <c r="B1430" s="209"/>
      <c r="C1430" s="209"/>
      <c r="D1430" s="201"/>
      <c r="E1430" s="51"/>
      <c r="G1430" s="51"/>
    </row>
    <row r="1431" spans="1:7" ht="20.25" customHeight="1" x14ac:dyDescent="0.45">
      <c r="A1431" s="209"/>
      <c r="B1431" s="209"/>
      <c r="C1431" s="209"/>
      <c r="D1431" s="201"/>
      <c r="E1431" s="51"/>
      <c r="G1431" s="51"/>
    </row>
    <row r="1432" spans="1:7" ht="20.25" customHeight="1" x14ac:dyDescent="0.45">
      <c r="A1432" s="209"/>
      <c r="B1432" s="209"/>
      <c r="C1432" s="209"/>
      <c r="D1432" s="201"/>
      <c r="E1432" s="51"/>
      <c r="G1432" s="51"/>
    </row>
    <row r="1433" spans="1:7" ht="20.25" customHeight="1" x14ac:dyDescent="0.45">
      <c r="A1433" s="209"/>
      <c r="B1433" s="209"/>
      <c r="C1433" s="209"/>
      <c r="D1433" s="201"/>
      <c r="E1433" s="51"/>
      <c r="G1433" s="51"/>
    </row>
    <row r="1434" spans="1:7" ht="20.25" customHeight="1" x14ac:dyDescent="0.45">
      <c r="A1434" s="209"/>
      <c r="B1434" s="209"/>
      <c r="C1434" s="209"/>
      <c r="D1434" s="201"/>
      <c r="E1434" s="51"/>
      <c r="G1434" s="51"/>
    </row>
    <row r="1435" spans="1:7" ht="20.25" customHeight="1" x14ac:dyDescent="0.45">
      <c r="A1435" s="209"/>
      <c r="B1435" s="209"/>
      <c r="C1435" s="209"/>
      <c r="D1435" s="201"/>
      <c r="E1435" s="51"/>
      <c r="G1435" s="51"/>
    </row>
    <row r="1436" spans="1:7" ht="20.25" customHeight="1" x14ac:dyDescent="0.45">
      <c r="A1436" s="209"/>
      <c r="B1436" s="209"/>
      <c r="C1436" s="209"/>
      <c r="D1436" s="201"/>
      <c r="E1436" s="51"/>
      <c r="G1436" s="51"/>
    </row>
    <row r="1437" spans="1:7" ht="20.25" customHeight="1" x14ac:dyDescent="0.45">
      <c r="A1437" s="209"/>
      <c r="B1437" s="209"/>
      <c r="C1437" s="209"/>
      <c r="D1437" s="201"/>
      <c r="E1437" s="51"/>
      <c r="G1437" s="51"/>
    </row>
    <row r="1438" spans="1:7" ht="20.25" customHeight="1" x14ac:dyDescent="0.45">
      <c r="A1438" s="209"/>
      <c r="B1438" s="209"/>
      <c r="C1438" s="209"/>
      <c r="D1438" s="201"/>
      <c r="E1438" s="51"/>
      <c r="G1438" s="51"/>
    </row>
    <row r="1439" spans="1:7" ht="20.25" customHeight="1" x14ac:dyDescent="0.45">
      <c r="A1439" s="209"/>
      <c r="B1439" s="209"/>
      <c r="C1439" s="209"/>
      <c r="D1439" s="201"/>
      <c r="E1439" s="51"/>
      <c r="G1439" s="51"/>
    </row>
    <row r="1440" spans="1:7" ht="20.25" customHeight="1" x14ac:dyDescent="0.45">
      <c r="A1440" s="209"/>
      <c r="B1440" s="209"/>
      <c r="C1440" s="209"/>
      <c r="D1440" s="201"/>
      <c r="E1440" s="51"/>
      <c r="G1440" s="51"/>
    </row>
    <row r="1441" spans="1:7" ht="20.25" customHeight="1" x14ac:dyDescent="0.45">
      <c r="A1441" s="209"/>
      <c r="B1441" s="209"/>
      <c r="C1441" s="209"/>
      <c r="D1441" s="201"/>
      <c r="E1441" s="51"/>
      <c r="G1441" s="51"/>
    </row>
    <row r="1442" spans="1:7" ht="20.25" customHeight="1" x14ac:dyDescent="0.45">
      <c r="A1442" s="209"/>
      <c r="B1442" s="209"/>
      <c r="C1442" s="209"/>
      <c r="D1442" s="201"/>
      <c r="E1442" s="51"/>
      <c r="G1442" s="51"/>
    </row>
    <row r="1443" spans="1:7" ht="20.25" customHeight="1" x14ac:dyDescent="0.45">
      <c r="A1443" s="209"/>
      <c r="B1443" s="209"/>
      <c r="C1443" s="209"/>
      <c r="D1443" s="201"/>
      <c r="E1443" s="51"/>
      <c r="G1443" s="51"/>
    </row>
    <row r="1444" spans="1:7" ht="20.25" customHeight="1" x14ac:dyDescent="0.45">
      <c r="A1444" s="209"/>
      <c r="B1444" s="209"/>
      <c r="C1444" s="209"/>
      <c r="D1444" s="201"/>
      <c r="E1444" s="51"/>
      <c r="G1444" s="51"/>
    </row>
    <row r="1445" spans="1:7" ht="20.25" customHeight="1" x14ac:dyDescent="0.45">
      <c r="A1445" s="209"/>
      <c r="B1445" s="209"/>
      <c r="C1445" s="209"/>
      <c r="D1445" s="201"/>
      <c r="E1445" s="51"/>
      <c r="G1445" s="51"/>
    </row>
    <row r="1446" spans="1:7" ht="20.25" customHeight="1" x14ac:dyDescent="0.45">
      <c r="A1446" s="209"/>
      <c r="B1446" s="209"/>
      <c r="C1446" s="209"/>
      <c r="D1446" s="201"/>
      <c r="E1446" s="51"/>
      <c r="G1446" s="51"/>
    </row>
    <row r="1447" spans="1:7" ht="20.25" customHeight="1" x14ac:dyDescent="0.45">
      <c r="A1447" s="209"/>
      <c r="B1447" s="209"/>
      <c r="C1447" s="209"/>
      <c r="D1447" s="201"/>
      <c r="E1447" s="51"/>
      <c r="G1447" s="51"/>
    </row>
    <row r="1448" spans="1:7" ht="20.25" customHeight="1" x14ac:dyDescent="0.45">
      <c r="A1448" s="209"/>
      <c r="B1448" s="209"/>
      <c r="C1448" s="209"/>
      <c r="D1448" s="201"/>
      <c r="E1448" s="51"/>
      <c r="G1448" s="51"/>
    </row>
    <row r="1449" spans="1:7" ht="20.25" customHeight="1" x14ac:dyDescent="0.45">
      <c r="A1449" s="209"/>
      <c r="B1449" s="209"/>
      <c r="C1449" s="209"/>
      <c r="D1449" s="201"/>
      <c r="E1449" s="51"/>
      <c r="G1449" s="51"/>
    </row>
    <row r="1450" spans="1:7" ht="20.25" customHeight="1" x14ac:dyDescent="0.45">
      <c r="A1450" s="209"/>
      <c r="B1450" s="209"/>
      <c r="C1450" s="209"/>
      <c r="D1450" s="201"/>
      <c r="E1450" s="51"/>
      <c r="G1450" s="51"/>
    </row>
    <row r="1451" spans="1:7" ht="20.25" customHeight="1" x14ac:dyDescent="0.45">
      <c r="A1451" s="209"/>
      <c r="B1451" s="209"/>
      <c r="C1451" s="209"/>
      <c r="D1451" s="201"/>
      <c r="E1451" s="51"/>
      <c r="G1451" s="51"/>
    </row>
    <row r="1452" spans="1:7" ht="20.25" customHeight="1" x14ac:dyDescent="0.45">
      <c r="A1452" s="209"/>
      <c r="B1452" s="209"/>
      <c r="C1452" s="209"/>
      <c r="D1452" s="201"/>
      <c r="E1452" s="51"/>
      <c r="G1452" s="51"/>
    </row>
    <row r="1453" spans="1:7" ht="20.25" customHeight="1" x14ac:dyDescent="0.45">
      <c r="A1453" s="209"/>
      <c r="B1453" s="209"/>
      <c r="C1453" s="209"/>
      <c r="D1453" s="201"/>
      <c r="E1453" s="51"/>
      <c r="G1453" s="51"/>
    </row>
    <row r="1454" spans="1:7" ht="20.25" customHeight="1" x14ac:dyDescent="0.45">
      <c r="A1454" s="209"/>
      <c r="B1454" s="209"/>
      <c r="C1454" s="209"/>
      <c r="D1454" s="201"/>
      <c r="E1454" s="51"/>
      <c r="G1454" s="51"/>
    </row>
    <row r="1455" spans="1:7" ht="20.25" customHeight="1" x14ac:dyDescent="0.45">
      <c r="A1455" s="209"/>
      <c r="B1455" s="209"/>
      <c r="C1455" s="209"/>
      <c r="D1455" s="201"/>
      <c r="E1455" s="51"/>
      <c r="G1455" s="51"/>
    </row>
    <row r="1456" spans="1:7" ht="20.25" customHeight="1" x14ac:dyDescent="0.45">
      <c r="A1456" s="209"/>
      <c r="B1456" s="209"/>
      <c r="C1456" s="209"/>
      <c r="D1456" s="201"/>
      <c r="E1456" s="51"/>
      <c r="G1456" s="51"/>
    </row>
    <row r="1457" spans="1:7" ht="20.25" customHeight="1" x14ac:dyDescent="0.45">
      <c r="A1457" s="209"/>
      <c r="B1457" s="209"/>
      <c r="C1457" s="209"/>
      <c r="D1457" s="201"/>
      <c r="E1457" s="51"/>
      <c r="G1457" s="51"/>
    </row>
    <row r="1458" spans="1:7" ht="20.25" customHeight="1" x14ac:dyDescent="0.45">
      <c r="A1458" s="209"/>
      <c r="B1458" s="209"/>
      <c r="C1458" s="209"/>
      <c r="D1458" s="201"/>
      <c r="E1458" s="51"/>
      <c r="G1458" s="51"/>
    </row>
    <row r="1459" spans="1:7" ht="20.25" customHeight="1" x14ac:dyDescent="0.45">
      <c r="A1459" s="209"/>
      <c r="B1459" s="209"/>
      <c r="C1459" s="209"/>
      <c r="D1459" s="201"/>
      <c r="E1459" s="51"/>
      <c r="G1459" s="51"/>
    </row>
    <row r="1460" spans="1:7" ht="20.25" customHeight="1" x14ac:dyDescent="0.45">
      <c r="A1460" s="209"/>
      <c r="B1460" s="209"/>
      <c r="C1460" s="209"/>
      <c r="D1460" s="201"/>
      <c r="E1460" s="51"/>
      <c r="G1460" s="51"/>
    </row>
    <row r="1461" spans="1:7" ht="20.25" customHeight="1" x14ac:dyDescent="0.45">
      <c r="A1461" s="209"/>
      <c r="B1461" s="209"/>
      <c r="C1461" s="209"/>
      <c r="D1461" s="201"/>
      <c r="E1461" s="51"/>
      <c r="G1461" s="51"/>
    </row>
    <row r="1462" spans="1:7" ht="20.25" customHeight="1" x14ac:dyDescent="0.45">
      <c r="A1462" s="209"/>
      <c r="B1462" s="209"/>
      <c r="C1462" s="209"/>
      <c r="D1462" s="201"/>
      <c r="E1462" s="51"/>
      <c r="G1462" s="51"/>
    </row>
    <row r="1463" spans="1:7" ht="20.25" customHeight="1" x14ac:dyDescent="0.45">
      <c r="A1463" s="209"/>
      <c r="B1463" s="209"/>
      <c r="C1463" s="209"/>
      <c r="D1463" s="201"/>
      <c r="E1463" s="51"/>
      <c r="G1463" s="51"/>
    </row>
    <row r="1464" spans="1:7" ht="20.25" customHeight="1" x14ac:dyDescent="0.45">
      <c r="A1464" s="209"/>
      <c r="B1464" s="209"/>
      <c r="C1464" s="209"/>
      <c r="D1464" s="201"/>
      <c r="E1464" s="51"/>
      <c r="G1464" s="51"/>
    </row>
    <row r="1465" spans="1:7" ht="20.25" customHeight="1" x14ac:dyDescent="0.45">
      <c r="A1465" s="209"/>
      <c r="B1465" s="209"/>
      <c r="C1465" s="209"/>
      <c r="D1465" s="201"/>
      <c r="E1465" s="51"/>
      <c r="G1465" s="51"/>
    </row>
    <row r="1466" spans="1:7" ht="20.25" customHeight="1" x14ac:dyDescent="0.45">
      <c r="A1466" s="209"/>
      <c r="B1466" s="209"/>
      <c r="C1466" s="209"/>
      <c r="D1466" s="201"/>
      <c r="E1466" s="51"/>
      <c r="G1466" s="51"/>
    </row>
    <row r="1467" spans="1:7" ht="20.25" customHeight="1" x14ac:dyDescent="0.45">
      <c r="A1467" s="209"/>
      <c r="B1467" s="209"/>
      <c r="C1467" s="209"/>
      <c r="D1467" s="201"/>
      <c r="E1467" s="51"/>
      <c r="G1467" s="51"/>
    </row>
    <row r="1468" spans="1:7" ht="20.25" customHeight="1" x14ac:dyDescent="0.45">
      <c r="A1468" s="209"/>
      <c r="B1468" s="209"/>
      <c r="C1468" s="209"/>
      <c r="D1468" s="201"/>
      <c r="E1468" s="51"/>
      <c r="G1468" s="51"/>
    </row>
    <row r="1469" spans="1:7" ht="20.25" customHeight="1" x14ac:dyDescent="0.45">
      <c r="A1469" s="209"/>
      <c r="B1469" s="209"/>
      <c r="C1469" s="209"/>
      <c r="D1469" s="201"/>
      <c r="E1469" s="51"/>
      <c r="G1469" s="51"/>
    </row>
    <row r="1470" spans="1:7" ht="20.25" customHeight="1" x14ac:dyDescent="0.45">
      <c r="A1470" s="209"/>
      <c r="B1470" s="209"/>
      <c r="C1470" s="209"/>
      <c r="D1470" s="201"/>
      <c r="E1470" s="51"/>
      <c r="G1470" s="51"/>
    </row>
    <row r="1471" spans="1:7" ht="20.25" customHeight="1" x14ac:dyDescent="0.45">
      <c r="A1471" s="209"/>
      <c r="B1471" s="209"/>
      <c r="C1471" s="209"/>
      <c r="D1471" s="201"/>
      <c r="E1471" s="51"/>
      <c r="G1471" s="51"/>
    </row>
    <row r="1472" spans="1:7" ht="20.25" customHeight="1" x14ac:dyDescent="0.45">
      <c r="A1472" s="209"/>
      <c r="B1472" s="209"/>
      <c r="C1472" s="209"/>
      <c r="D1472" s="201"/>
      <c r="E1472" s="51"/>
      <c r="G1472" s="51"/>
    </row>
    <row r="1473" spans="1:7" ht="20.25" customHeight="1" x14ac:dyDescent="0.45">
      <c r="A1473" s="209"/>
      <c r="B1473" s="209"/>
      <c r="C1473" s="209"/>
      <c r="D1473" s="201"/>
      <c r="E1473" s="51"/>
      <c r="G1473" s="51"/>
    </row>
    <row r="1474" spans="1:7" ht="20.25" customHeight="1" x14ac:dyDescent="0.45">
      <c r="A1474" s="209"/>
      <c r="B1474" s="209"/>
      <c r="C1474" s="209"/>
      <c r="D1474" s="201"/>
      <c r="E1474" s="51"/>
      <c r="G1474" s="51"/>
    </row>
    <row r="1475" spans="1:7" ht="20.25" customHeight="1" x14ac:dyDescent="0.45">
      <c r="A1475" s="209"/>
      <c r="B1475" s="209"/>
      <c r="C1475" s="209"/>
      <c r="D1475" s="201"/>
      <c r="E1475" s="51"/>
      <c r="G1475" s="51"/>
    </row>
    <row r="1476" spans="1:7" ht="20.25" customHeight="1" x14ac:dyDescent="0.45">
      <c r="A1476" s="209"/>
      <c r="B1476" s="209"/>
      <c r="C1476" s="209"/>
      <c r="D1476" s="201"/>
      <c r="E1476" s="51"/>
      <c r="G1476" s="51"/>
    </row>
    <row r="1477" spans="1:7" ht="20.25" customHeight="1" x14ac:dyDescent="0.45">
      <c r="A1477" s="209"/>
      <c r="B1477" s="209"/>
      <c r="C1477" s="209"/>
      <c r="D1477" s="201"/>
      <c r="E1477" s="51"/>
      <c r="G1477" s="51"/>
    </row>
    <row r="1478" spans="1:7" ht="20.25" customHeight="1" x14ac:dyDescent="0.45">
      <c r="A1478" s="209"/>
      <c r="B1478" s="209"/>
      <c r="C1478" s="209"/>
      <c r="D1478" s="201"/>
      <c r="E1478" s="51"/>
      <c r="G1478" s="51"/>
    </row>
    <row r="1479" spans="1:7" ht="20.25" customHeight="1" x14ac:dyDescent="0.45">
      <c r="A1479" s="209"/>
      <c r="B1479" s="209"/>
      <c r="C1479" s="209"/>
      <c r="D1479" s="201"/>
      <c r="E1479" s="51"/>
      <c r="G1479" s="51"/>
    </row>
    <row r="1480" spans="1:7" ht="20.25" customHeight="1" x14ac:dyDescent="0.45">
      <c r="A1480" s="209"/>
      <c r="B1480" s="209"/>
      <c r="C1480" s="209"/>
      <c r="D1480" s="201"/>
      <c r="E1480" s="51"/>
      <c r="G1480" s="51"/>
    </row>
    <row r="1481" spans="1:7" ht="20.25" customHeight="1" x14ac:dyDescent="0.45">
      <c r="A1481" s="209"/>
      <c r="B1481" s="209"/>
      <c r="C1481" s="209"/>
      <c r="D1481" s="201"/>
      <c r="E1481" s="51"/>
      <c r="G1481" s="51"/>
    </row>
    <row r="1482" spans="1:7" ht="20.25" customHeight="1" x14ac:dyDescent="0.45">
      <c r="A1482" s="209"/>
      <c r="B1482" s="209"/>
      <c r="C1482" s="209"/>
      <c r="D1482" s="201"/>
      <c r="E1482" s="51"/>
      <c r="G1482" s="51"/>
    </row>
    <row r="1483" spans="1:7" ht="20.25" customHeight="1" x14ac:dyDescent="0.45">
      <c r="A1483" s="209"/>
      <c r="B1483" s="209"/>
      <c r="C1483" s="209"/>
      <c r="D1483" s="201"/>
      <c r="E1483" s="51"/>
      <c r="G1483" s="51"/>
    </row>
    <row r="1484" spans="1:7" ht="20.25" customHeight="1" x14ac:dyDescent="0.45">
      <c r="A1484" s="209"/>
      <c r="B1484" s="209"/>
      <c r="C1484" s="209"/>
      <c r="D1484" s="201"/>
      <c r="E1484" s="51"/>
      <c r="G1484" s="51"/>
    </row>
    <row r="1485" spans="1:7" ht="20.25" customHeight="1" x14ac:dyDescent="0.45">
      <c r="A1485" s="209"/>
      <c r="B1485" s="209"/>
      <c r="C1485" s="209"/>
      <c r="D1485" s="201"/>
      <c r="E1485" s="51"/>
      <c r="G1485" s="51"/>
    </row>
    <row r="1486" spans="1:7" ht="20.25" customHeight="1" x14ac:dyDescent="0.45">
      <c r="A1486" s="209"/>
      <c r="B1486" s="209"/>
      <c r="C1486" s="209"/>
      <c r="D1486" s="201"/>
      <c r="E1486" s="51"/>
      <c r="G1486" s="51"/>
    </row>
    <row r="1487" spans="1:7" ht="20.25" customHeight="1" x14ac:dyDescent="0.45">
      <c r="A1487" s="209"/>
      <c r="B1487" s="209"/>
      <c r="C1487" s="209"/>
      <c r="D1487" s="201"/>
      <c r="E1487" s="51"/>
      <c r="G1487" s="51"/>
    </row>
    <row r="1488" spans="1:7" ht="20.25" customHeight="1" x14ac:dyDescent="0.45">
      <c r="A1488" s="209"/>
      <c r="B1488" s="209"/>
      <c r="C1488" s="209"/>
      <c r="D1488" s="201"/>
      <c r="E1488" s="51"/>
      <c r="G1488" s="51"/>
    </row>
    <row r="1489" spans="1:7" ht="20.25" customHeight="1" x14ac:dyDescent="0.45">
      <c r="A1489" s="209"/>
      <c r="B1489" s="209"/>
      <c r="C1489" s="209"/>
      <c r="D1489" s="201"/>
      <c r="E1489" s="51"/>
      <c r="G1489" s="51"/>
    </row>
    <row r="1490" spans="1:7" ht="20.25" customHeight="1" x14ac:dyDescent="0.45">
      <c r="A1490" s="209"/>
      <c r="B1490" s="209"/>
      <c r="C1490" s="209"/>
      <c r="D1490" s="201"/>
      <c r="E1490" s="51"/>
      <c r="G1490" s="51"/>
    </row>
    <row r="1491" spans="1:7" ht="20.25" customHeight="1" x14ac:dyDescent="0.45">
      <c r="A1491" s="209"/>
      <c r="B1491" s="209"/>
      <c r="C1491" s="209"/>
      <c r="D1491" s="201"/>
      <c r="E1491" s="51"/>
      <c r="G1491" s="51"/>
    </row>
    <row r="1492" spans="1:7" ht="20.25" customHeight="1" x14ac:dyDescent="0.45">
      <c r="A1492" s="209"/>
      <c r="B1492" s="209"/>
      <c r="C1492" s="209"/>
      <c r="D1492" s="201"/>
      <c r="E1492" s="51"/>
      <c r="G1492" s="51"/>
    </row>
    <row r="1493" spans="1:7" ht="20.25" customHeight="1" x14ac:dyDescent="0.45">
      <c r="A1493" s="209"/>
      <c r="B1493" s="209"/>
      <c r="C1493" s="209"/>
      <c r="D1493" s="201"/>
      <c r="E1493" s="51"/>
      <c r="G1493" s="51"/>
    </row>
    <row r="1494" spans="1:7" ht="20.25" customHeight="1" x14ac:dyDescent="0.45">
      <c r="A1494" s="209"/>
      <c r="B1494" s="209"/>
      <c r="C1494" s="209"/>
      <c r="D1494" s="201"/>
      <c r="E1494" s="51"/>
      <c r="G1494" s="51"/>
    </row>
    <row r="1495" spans="1:7" ht="20.25" customHeight="1" x14ac:dyDescent="0.45">
      <c r="A1495" s="209"/>
      <c r="B1495" s="209"/>
      <c r="C1495" s="209"/>
      <c r="D1495" s="201"/>
      <c r="E1495" s="51"/>
      <c r="G1495" s="51"/>
    </row>
    <row r="1496" spans="1:7" ht="20.25" customHeight="1" x14ac:dyDescent="0.45">
      <c r="A1496" s="209"/>
      <c r="B1496" s="209"/>
      <c r="C1496" s="209"/>
      <c r="D1496" s="201"/>
      <c r="E1496" s="51"/>
      <c r="G1496" s="51"/>
    </row>
    <row r="1497" spans="1:7" ht="20.25" customHeight="1" x14ac:dyDescent="0.45">
      <c r="A1497" s="209"/>
      <c r="B1497" s="209"/>
      <c r="C1497" s="209"/>
      <c r="D1497" s="201"/>
      <c r="E1497" s="51"/>
      <c r="G1497" s="51"/>
    </row>
    <row r="1498" spans="1:7" ht="20.25" customHeight="1" x14ac:dyDescent="0.45">
      <c r="A1498" s="209"/>
      <c r="B1498" s="209"/>
      <c r="C1498" s="209"/>
      <c r="D1498" s="201"/>
      <c r="E1498" s="51"/>
      <c r="G1498" s="51"/>
    </row>
    <row r="1499" spans="1:7" ht="20.25" customHeight="1" x14ac:dyDescent="0.45">
      <c r="A1499" s="209"/>
      <c r="B1499" s="209"/>
      <c r="C1499" s="209"/>
      <c r="D1499" s="201"/>
      <c r="E1499" s="51"/>
      <c r="G1499" s="51"/>
    </row>
    <row r="1500" spans="1:7" ht="20.25" customHeight="1" x14ac:dyDescent="0.45">
      <c r="A1500" s="209"/>
      <c r="B1500" s="209"/>
      <c r="C1500" s="209"/>
      <c r="D1500" s="201"/>
      <c r="E1500" s="51"/>
      <c r="G1500" s="51"/>
    </row>
    <row r="1501" spans="1:7" ht="20.25" customHeight="1" x14ac:dyDescent="0.45">
      <c r="A1501" s="209"/>
      <c r="B1501" s="209"/>
      <c r="C1501" s="209"/>
      <c r="D1501" s="201"/>
      <c r="E1501" s="51"/>
      <c r="G1501" s="51"/>
    </row>
    <row r="1502" spans="1:7" ht="20.25" customHeight="1" x14ac:dyDescent="0.45">
      <c r="A1502" s="209"/>
      <c r="B1502" s="209"/>
      <c r="C1502" s="209"/>
      <c r="D1502" s="201"/>
      <c r="E1502" s="51"/>
      <c r="G1502" s="51"/>
    </row>
    <row r="1503" spans="1:7" ht="20.25" customHeight="1" x14ac:dyDescent="0.45">
      <c r="A1503" s="209"/>
      <c r="B1503" s="209"/>
      <c r="C1503" s="209"/>
      <c r="D1503" s="201"/>
      <c r="E1503" s="51"/>
      <c r="G1503" s="51"/>
    </row>
    <row r="1504" spans="1:7" ht="20.25" customHeight="1" x14ac:dyDescent="0.45">
      <c r="A1504" s="209"/>
      <c r="B1504" s="209"/>
      <c r="C1504" s="209"/>
      <c r="D1504" s="201"/>
      <c r="E1504" s="51"/>
      <c r="G1504" s="51"/>
    </row>
    <row r="1505" spans="1:7" ht="20.25" customHeight="1" x14ac:dyDescent="0.45">
      <c r="A1505" s="209"/>
      <c r="B1505" s="209"/>
      <c r="C1505" s="209"/>
      <c r="D1505" s="201"/>
      <c r="E1505" s="51"/>
      <c r="G1505" s="51"/>
    </row>
    <row r="1506" spans="1:7" ht="20.25" customHeight="1" x14ac:dyDescent="0.45">
      <c r="A1506" s="209"/>
      <c r="B1506" s="209"/>
      <c r="C1506" s="209"/>
      <c r="D1506" s="201"/>
      <c r="E1506" s="51"/>
      <c r="G1506" s="51"/>
    </row>
    <row r="1507" spans="1:7" ht="20.25" customHeight="1" x14ac:dyDescent="0.45">
      <c r="A1507" s="209"/>
      <c r="B1507" s="209"/>
      <c r="C1507" s="209"/>
      <c r="D1507" s="201"/>
      <c r="E1507" s="51"/>
      <c r="G1507" s="51"/>
    </row>
    <row r="1508" spans="1:7" ht="20.25" customHeight="1" x14ac:dyDescent="0.45">
      <c r="A1508" s="209"/>
      <c r="B1508" s="209"/>
      <c r="C1508" s="209"/>
      <c r="D1508" s="201"/>
      <c r="E1508" s="51"/>
      <c r="G1508" s="51"/>
    </row>
    <row r="1509" spans="1:7" ht="20.25" customHeight="1" x14ac:dyDescent="0.45">
      <c r="A1509" s="209"/>
      <c r="B1509" s="209"/>
      <c r="C1509" s="209"/>
      <c r="D1509" s="201"/>
      <c r="E1509" s="51"/>
      <c r="G1509" s="51"/>
    </row>
    <row r="1510" spans="1:7" ht="20.25" customHeight="1" x14ac:dyDescent="0.45">
      <c r="A1510" s="209"/>
      <c r="B1510" s="209"/>
      <c r="C1510" s="209"/>
      <c r="D1510" s="201"/>
      <c r="E1510" s="51"/>
      <c r="G1510" s="51"/>
    </row>
    <row r="1511" spans="1:7" ht="20.25" customHeight="1" x14ac:dyDescent="0.45">
      <c r="A1511" s="209"/>
      <c r="B1511" s="209"/>
      <c r="C1511" s="209"/>
      <c r="D1511" s="201"/>
      <c r="E1511" s="51"/>
      <c r="G1511" s="51"/>
    </row>
    <row r="1512" spans="1:7" ht="20.25" customHeight="1" x14ac:dyDescent="0.45">
      <c r="A1512" s="209"/>
      <c r="B1512" s="209"/>
      <c r="C1512" s="209"/>
      <c r="D1512" s="201"/>
      <c r="E1512" s="51"/>
      <c r="G1512" s="51"/>
    </row>
    <row r="1513" spans="1:7" ht="20.25" customHeight="1" x14ac:dyDescent="0.45">
      <c r="A1513" s="209"/>
      <c r="B1513" s="209"/>
      <c r="C1513" s="209"/>
      <c r="D1513" s="201"/>
      <c r="E1513" s="51"/>
      <c r="G1513" s="51"/>
    </row>
    <row r="1514" spans="1:7" ht="20.25" customHeight="1" x14ac:dyDescent="0.45">
      <c r="A1514" s="209"/>
      <c r="B1514" s="209"/>
      <c r="C1514" s="209"/>
      <c r="D1514" s="201"/>
      <c r="E1514" s="51"/>
      <c r="G1514" s="51"/>
    </row>
    <row r="1515" spans="1:7" ht="20.25" customHeight="1" x14ac:dyDescent="0.45">
      <c r="A1515" s="209"/>
      <c r="B1515" s="209"/>
      <c r="C1515" s="209"/>
      <c r="D1515" s="201"/>
      <c r="E1515" s="51"/>
      <c r="G1515" s="51"/>
    </row>
    <row r="1516" spans="1:7" ht="20.25" customHeight="1" x14ac:dyDescent="0.45">
      <c r="A1516" s="209"/>
      <c r="B1516" s="209"/>
      <c r="C1516" s="209"/>
      <c r="D1516" s="201"/>
      <c r="E1516" s="51"/>
      <c r="G1516" s="51"/>
    </row>
    <row r="1517" spans="1:7" ht="20.25" customHeight="1" x14ac:dyDescent="0.45">
      <c r="A1517" s="209"/>
      <c r="B1517" s="209"/>
      <c r="C1517" s="209"/>
      <c r="D1517" s="201"/>
      <c r="E1517" s="51"/>
      <c r="G1517" s="51"/>
    </row>
    <row r="1518" spans="1:7" ht="20.25" customHeight="1" x14ac:dyDescent="0.45">
      <c r="A1518" s="209"/>
      <c r="B1518" s="209"/>
      <c r="C1518" s="209"/>
      <c r="D1518" s="201"/>
      <c r="E1518" s="51"/>
      <c r="G1518" s="51"/>
    </row>
    <row r="1519" spans="1:7" ht="20.25" customHeight="1" x14ac:dyDescent="0.45">
      <c r="A1519" s="209"/>
      <c r="B1519" s="209"/>
      <c r="C1519" s="209"/>
      <c r="D1519" s="201"/>
      <c r="E1519" s="51"/>
      <c r="G1519" s="51"/>
    </row>
    <row r="1520" spans="1:7" ht="20.25" customHeight="1" x14ac:dyDescent="0.45">
      <c r="A1520" s="209"/>
      <c r="B1520" s="209"/>
      <c r="C1520" s="209"/>
      <c r="D1520" s="201"/>
      <c r="E1520" s="51"/>
      <c r="G1520" s="51"/>
    </row>
    <row r="1521" spans="1:7" ht="20.25" customHeight="1" x14ac:dyDescent="0.45">
      <c r="A1521" s="209"/>
      <c r="B1521" s="209"/>
      <c r="C1521" s="209"/>
      <c r="D1521" s="201"/>
      <c r="E1521" s="51"/>
      <c r="G1521" s="51"/>
    </row>
    <row r="1522" spans="1:7" ht="20.25" customHeight="1" x14ac:dyDescent="0.45">
      <c r="A1522" s="209"/>
      <c r="B1522" s="209"/>
      <c r="C1522" s="209"/>
      <c r="D1522" s="201"/>
      <c r="E1522" s="51"/>
      <c r="G1522" s="51"/>
    </row>
    <row r="1523" spans="1:7" ht="20.25" customHeight="1" x14ac:dyDescent="0.45">
      <c r="A1523" s="209"/>
      <c r="B1523" s="209"/>
      <c r="C1523" s="209"/>
      <c r="D1523" s="201"/>
      <c r="E1523" s="51"/>
      <c r="G1523" s="51"/>
    </row>
    <row r="1524" spans="1:7" ht="20.25" customHeight="1" x14ac:dyDescent="0.45">
      <c r="A1524" s="209"/>
      <c r="B1524" s="209"/>
      <c r="C1524" s="209"/>
      <c r="D1524" s="201"/>
      <c r="E1524" s="51"/>
      <c r="G1524" s="51"/>
    </row>
    <row r="1525" spans="1:7" ht="20.25" customHeight="1" x14ac:dyDescent="0.45">
      <c r="A1525" s="209"/>
      <c r="B1525" s="209"/>
      <c r="C1525" s="209"/>
      <c r="D1525" s="201"/>
      <c r="E1525" s="51"/>
      <c r="G1525" s="51"/>
    </row>
    <row r="1526" spans="1:7" ht="20.25" customHeight="1" x14ac:dyDescent="0.45">
      <c r="A1526" s="209"/>
      <c r="B1526" s="209"/>
      <c r="C1526" s="209"/>
      <c r="D1526" s="201"/>
      <c r="E1526" s="51"/>
      <c r="G1526" s="51"/>
    </row>
    <row r="1527" spans="1:7" ht="20.25" customHeight="1" x14ac:dyDescent="0.45">
      <c r="A1527" s="209"/>
      <c r="B1527" s="209"/>
      <c r="C1527" s="209"/>
      <c r="D1527" s="201"/>
      <c r="E1527" s="51"/>
      <c r="G1527" s="51"/>
    </row>
    <row r="1528" spans="1:7" ht="20.25" customHeight="1" x14ac:dyDescent="0.45">
      <c r="A1528" s="209"/>
      <c r="B1528" s="209"/>
      <c r="C1528" s="209"/>
      <c r="D1528" s="201"/>
      <c r="E1528" s="51"/>
      <c r="G1528" s="51"/>
    </row>
    <row r="1529" spans="1:7" ht="20.25" customHeight="1" x14ac:dyDescent="0.45">
      <c r="A1529" s="209"/>
      <c r="B1529" s="209"/>
      <c r="C1529" s="209"/>
      <c r="D1529" s="201"/>
      <c r="E1529" s="51"/>
      <c r="G1529" s="51"/>
    </row>
    <row r="1530" spans="1:7" ht="20.25" customHeight="1" x14ac:dyDescent="0.45">
      <c r="A1530" s="209"/>
      <c r="B1530" s="209"/>
      <c r="C1530" s="209"/>
      <c r="D1530" s="201"/>
      <c r="E1530" s="51"/>
      <c r="G1530" s="51"/>
    </row>
    <row r="1531" spans="1:7" ht="20.25" customHeight="1" x14ac:dyDescent="0.45">
      <c r="A1531" s="209"/>
      <c r="B1531" s="209"/>
      <c r="C1531" s="209"/>
      <c r="D1531" s="201"/>
      <c r="E1531" s="51"/>
      <c r="G1531" s="51"/>
    </row>
    <row r="1532" spans="1:7" ht="20.25" customHeight="1" x14ac:dyDescent="0.45">
      <c r="A1532" s="209"/>
      <c r="B1532" s="209"/>
      <c r="C1532" s="209"/>
      <c r="D1532" s="201"/>
      <c r="E1532" s="51"/>
      <c r="G1532" s="51"/>
    </row>
    <row r="1533" spans="1:7" ht="20.25" customHeight="1" x14ac:dyDescent="0.45">
      <c r="A1533" s="209"/>
      <c r="B1533" s="209"/>
      <c r="C1533" s="209"/>
      <c r="D1533" s="201"/>
      <c r="E1533" s="51"/>
      <c r="G1533" s="51"/>
    </row>
    <row r="1534" spans="1:7" ht="20.25" customHeight="1" x14ac:dyDescent="0.45">
      <c r="A1534" s="209"/>
      <c r="B1534" s="209"/>
      <c r="C1534" s="209"/>
      <c r="D1534" s="201"/>
      <c r="E1534" s="51"/>
      <c r="G1534" s="51"/>
    </row>
    <row r="1535" spans="1:7" ht="20.25" customHeight="1" x14ac:dyDescent="0.45">
      <c r="A1535" s="209"/>
      <c r="B1535" s="209"/>
      <c r="C1535" s="209"/>
      <c r="D1535" s="201"/>
      <c r="E1535" s="51"/>
      <c r="G1535" s="51"/>
    </row>
    <row r="1536" spans="1:7" ht="20.25" customHeight="1" x14ac:dyDescent="0.45">
      <c r="A1536" s="209"/>
      <c r="B1536" s="209"/>
      <c r="C1536" s="209"/>
      <c r="D1536" s="201"/>
      <c r="E1536" s="51"/>
      <c r="G1536" s="51"/>
    </row>
    <row r="1537" spans="1:7" ht="20.25" customHeight="1" x14ac:dyDescent="0.45">
      <c r="A1537" s="209"/>
      <c r="B1537" s="209"/>
      <c r="C1537" s="209"/>
      <c r="D1537" s="201"/>
      <c r="E1537" s="51"/>
      <c r="G1537" s="51"/>
    </row>
    <row r="1538" spans="1:7" ht="20.25" customHeight="1" x14ac:dyDescent="0.45">
      <c r="A1538" s="209"/>
      <c r="B1538" s="209"/>
      <c r="C1538" s="209"/>
      <c r="D1538" s="201"/>
      <c r="E1538" s="51"/>
      <c r="G1538" s="51"/>
    </row>
    <row r="1539" spans="1:7" ht="20.25" customHeight="1" x14ac:dyDescent="0.45">
      <c r="A1539" s="209"/>
      <c r="B1539" s="209"/>
      <c r="C1539" s="209"/>
      <c r="D1539" s="201"/>
      <c r="E1539" s="51"/>
      <c r="G1539" s="51"/>
    </row>
    <row r="1540" spans="1:7" ht="20.25" customHeight="1" x14ac:dyDescent="0.45">
      <c r="A1540" s="209"/>
      <c r="B1540" s="209"/>
      <c r="C1540" s="209"/>
      <c r="D1540" s="201"/>
      <c r="E1540" s="51"/>
      <c r="G1540" s="51"/>
    </row>
    <row r="1541" spans="1:7" ht="20.25" customHeight="1" x14ac:dyDescent="0.45">
      <c r="A1541" s="209"/>
      <c r="B1541" s="209"/>
      <c r="C1541" s="209"/>
      <c r="D1541" s="201"/>
      <c r="E1541" s="51"/>
      <c r="G1541" s="51"/>
    </row>
    <row r="1542" spans="1:7" ht="20.25" customHeight="1" x14ac:dyDescent="0.45">
      <c r="A1542" s="209"/>
      <c r="B1542" s="209"/>
      <c r="C1542" s="209"/>
      <c r="D1542" s="201"/>
      <c r="E1542" s="51"/>
      <c r="G1542" s="51"/>
    </row>
    <row r="1543" spans="1:7" ht="20.25" customHeight="1" x14ac:dyDescent="0.45">
      <c r="A1543" s="209"/>
      <c r="B1543" s="209"/>
      <c r="C1543" s="209"/>
      <c r="D1543" s="201"/>
      <c r="E1543" s="51"/>
      <c r="G1543" s="51"/>
    </row>
    <row r="1544" spans="1:7" ht="20.25" customHeight="1" x14ac:dyDescent="0.45">
      <c r="A1544" s="209"/>
      <c r="B1544" s="209"/>
      <c r="C1544" s="209"/>
      <c r="D1544" s="201"/>
      <c r="E1544" s="51"/>
      <c r="G1544" s="51"/>
    </row>
    <row r="1545" spans="1:7" ht="20.25" customHeight="1" x14ac:dyDescent="0.45">
      <c r="A1545" s="209"/>
      <c r="B1545" s="209"/>
      <c r="C1545" s="209"/>
      <c r="D1545" s="201"/>
      <c r="E1545" s="51"/>
      <c r="G1545" s="51"/>
    </row>
    <row r="1546" spans="1:7" ht="20.25" customHeight="1" x14ac:dyDescent="0.45">
      <c r="A1546" s="209"/>
      <c r="B1546" s="209"/>
      <c r="C1546" s="209"/>
      <c r="D1546" s="201"/>
      <c r="E1546" s="51"/>
      <c r="G1546" s="51"/>
    </row>
    <row r="1547" spans="1:7" ht="20.25" customHeight="1" x14ac:dyDescent="0.45">
      <c r="A1547" s="209"/>
      <c r="B1547" s="209"/>
      <c r="C1547" s="209"/>
      <c r="D1547" s="201"/>
      <c r="E1547" s="51"/>
      <c r="G1547" s="51"/>
    </row>
    <row r="1548" spans="1:7" ht="20.25" customHeight="1" x14ac:dyDescent="0.45">
      <c r="A1548" s="209"/>
      <c r="B1548" s="209"/>
      <c r="C1548" s="209"/>
      <c r="D1548" s="201"/>
      <c r="E1548" s="51"/>
      <c r="G1548" s="51"/>
    </row>
    <row r="1549" spans="1:7" ht="20.25" customHeight="1" x14ac:dyDescent="0.45">
      <c r="A1549" s="209"/>
      <c r="B1549" s="209"/>
      <c r="C1549" s="209"/>
      <c r="D1549" s="201"/>
      <c r="E1549" s="51"/>
      <c r="G1549" s="51"/>
    </row>
    <row r="1550" spans="1:7" ht="20.25" customHeight="1" x14ac:dyDescent="0.45">
      <c r="A1550" s="209"/>
      <c r="B1550" s="209"/>
      <c r="C1550" s="209"/>
      <c r="D1550" s="201"/>
      <c r="E1550" s="51"/>
      <c r="G1550" s="51"/>
    </row>
    <row r="1551" spans="1:7" ht="20.25" customHeight="1" x14ac:dyDescent="0.45">
      <c r="A1551" s="209"/>
      <c r="B1551" s="209"/>
      <c r="C1551" s="209"/>
      <c r="D1551" s="201"/>
      <c r="E1551" s="51"/>
      <c r="G1551" s="51"/>
    </row>
    <row r="1552" spans="1:7" ht="20.25" customHeight="1" x14ac:dyDescent="0.45">
      <c r="A1552" s="209"/>
      <c r="B1552" s="209"/>
      <c r="C1552" s="209"/>
      <c r="D1552" s="201"/>
      <c r="E1552" s="51"/>
      <c r="G1552" s="51"/>
    </row>
    <row r="1553" spans="1:7" ht="20.25" customHeight="1" x14ac:dyDescent="0.45">
      <c r="A1553" s="209"/>
      <c r="B1553" s="209"/>
      <c r="C1553" s="209"/>
      <c r="D1553" s="201"/>
      <c r="E1553" s="51"/>
      <c r="G1553" s="51"/>
    </row>
    <row r="1554" spans="1:7" ht="20.25" customHeight="1" x14ac:dyDescent="0.45">
      <c r="A1554" s="209"/>
      <c r="B1554" s="209"/>
      <c r="C1554" s="209"/>
      <c r="D1554" s="201"/>
      <c r="E1554" s="51"/>
      <c r="G1554" s="51"/>
    </row>
    <row r="1555" spans="1:7" ht="20.25" customHeight="1" x14ac:dyDescent="0.45">
      <c r="A1555" s="209"/>
      <c r="B1555" s="209"/>
      <c r="C1555" s="209"/>
      <c r="D1555" s="201"/>
      <c r="E1555" s="51"/>
      <c r="G1555" s="51"/>
    </row>
    <row r="1556" spans="1:7" ht="20.25" customHeight="1" x14ac:dyDescent="0.45">
      <c r="A1556" s="209"/>
      <c r="B1556" s="209"/>
      <c r="C1556" s="209"/>
      <c r="D1556" s="201"/>
      <c r="E1556" s="51"/>
      <c r="G1556" s="51"/>
    </row>
    <row r="1557" spans="1:7" ht="20.25" customHeight="1" x14ac:dyDescent="0.45">
      <c r="A1557" s="209"/>
      <c r="B1557" s="209"/>
      <c r="C1557" s="209"/>
      <c r="D1557" s="201"/>
      <c r="E1557" s="51"/>
      <c r="G1557" s="51"/>
    </row>
    <row r="1558" spans="1:7" ht="20.25" customHeight="1" x14ac:dyDescent="0.45">
      <c r="A1558" s="209"/>
      <c r="B1558" s="209"/>
      <c r="C1558" s="209"/>
      <c r="D1558" s="201"/>
      <c r="E1558" s="51"/>
      <c r="G1558" s="51"/>
    </row>
    <row r="1559" spans="1:7" ht="20.25" customHeight="1" x14ac:dyDescent="0.45">
      <c r="A1559" s="209"/>
      <c r="B1559" s="209"/>
      <c r="C1559" s="209"/>
      <c r="D1559" s="201"/>
      <c r="E1559" s="51"/>
      <c r="G1559" s="51"/>
    </row>
    <row r="1560" spans="1:7" ht="20.25" customHeight="1" x14ac:dyDescent="0.45">
      <c r="A1560" s="209"/>
      <c r="B1560" s="209"/>
      <c r="C1560" s="209"/>
      <c r="D1560" s="201"/>
      <c r="E1560" s="51"/>
      <c r="G1560" s="51"/>
    </row>
    <row r="1561" spans="1:7" ht="20.25" customHeight="1" x14ac:dyDescent="0.45">
      <c r="A1561" s="209"/>
      <c r="B1561" s="209"/>
      <c r="C1561" s="209"/>
      <c r="D1561" s="201"/>
      <c r="E1561" s="51"/>
      <c r="G1561" s="51"/>
    </row>
    <row r="1562" spans="1:7" ht="20.25" customHeight="1" x14ac:dyDescent="0.45">
      <c r="A1562" s="209"/>
      <c r="B1562" s="209"/>
      <c r="C1562" s="209"/>
      <c r="D1562" s="201"/>
      <c r="E1562" s="51"/>
      <c r="G1562" s="51"/>
    </row>
    <row r="1563" spans="1:7" ht="20.25" customHeight="1" x14ac:dyDescent="0.45">
      <c r="A1563" s="209"/>
      <c r="B1563" s="209"/>
      <c r="C1563" s="209"/>
      <c r="D1563" s="201"/>
      <c r="E1563" s="51"/>
      <c r="G1563" s="51"/>
    </row>
    <row r="1564" spans="1:7" ht="20.25" customHeight="1" x14ac:dyDescent="0.45">
      <c r="A1564" s="209"/>
      <c r="B1564" s="209"/>
      <c r="C1564" s="209"/>
      <c r="D1564" s="201"/>
      <c r="E1564" s="51"/>
      <c r="G1564" s="51"/>
    </row>
    <row r="1565" spans="1:7" ht="20.25" customHeight="1" x14ac:dyDescent="0.45">
      <c r="A1565" s="209"/>
      <c r="B1565" s="209"/>
      <c r="C1565" s="209"/>
      <c r="D1565" s="201"/>
      <c r="E1565" s="51"/>
      <c r="G1565" s="51"/>
    </row>
    <row r="1566" spans="1:7" ht="20.25" customHeight="1" x14ac:dyDescent="0.45">
      <c r="A1566" s="209"/>
      <c r="B1566" s="209"/>
      <c r="C1566" s="209"/>
      <c r="D1566" s="201"/>
      <c r="E1566" s="51"/>
      <c r="G1566" s="51"/>
    </row>
    <row r="1567" spans="1:7" ht="20.25" customHeight="1" x14ac:dyDescent="0.45">
      <c r="A1567" s="209"/>
      <c r="B1567" s="209"/>
      <c r="C1567" s="209"/>
      <c r="D1567" s="201"/>
      <c r="E1567" s="51"/>
      <c r="G1567" s="51"/>
    </row>
    <row r="1568" spans="1:7" ht="20.25" customHeight="1" x14ac:dyDescent="0.45">
      <c r="A1568" s="209"/>
      <c r="B1568" s="209"/>
      <c r="C1568" s="209"/>
      <c r="D1568" s="201"/>
      <c r="E1568" s="51"/>
      <c r="G1568" s="51"/>
    </row>
    <row r="1569" spans="1:7" ht="20.25" customHeight="1" x14ac:dyDescent="0.45">
      <c r="A1569" s="209"/>
      <c r="B1569" s="209"/>
      <c r="C1569" s="209"/>
      <c r="D1569" s="201"/>
      <c r="E1569" s="51"/>
      <c r="G1569" s="51"/>
    </row>
    <row r="1570" spans="1:7" ht="20.25" customHeight="1" x14ac:dyDescent="0.45">
      <c r="A1570" s="209"/>
      <c r="B1570" s="209"/>
      <c r="C1570" s="209"/>
      <c r="D1570" s="201"/>
      <c r="E1570" s="51"/>
      <c r="G1570" s="51"/>
    </row>
    <row r="1571" spans="1:7" ht="20.25" customHeight="1" x14ac:dyDescent="0.45">
      <c r="A1571" s="209"/>
      <c r="B1571" s="209"/>
      <c r="C1571" s="209"/>
      <c r="D1571" s="201"/>
      <c r="E1571" s="51"/>
      <c r="G1571" s="51"/>
    </row>
    <row r="1572" spans="1:7" ht="20.25" customHeight="1" x14ac:dyDescent="0.45">
      <c r="A1572" s="209"/>
      <c r="B1572" s="209"/>
      <c r="C1572" s="209"/>
      <c r="D1572" s="201"/>
      <c r="E1572" s="51"/>
      <c r="G1572" s="51"/>
    </row>
    <row r="1573" spans="1:7" ht="20.25" customHeight="1" x14ac:dyDescent="0.45">
      <c r="A1573" s="209"/>
      <c r="B1573" s="209"/>
      <c r="C1573" s="209"/>
      <c r="D1573" s="201"/>
      <c r="E1573" s="51"/>
      <c r="G1573" s="51"/>
    </row>
    <row r="1574" spans="1:7" ht="20.25" customHeight="1" x14ac:dyDescent="0.45">
      <c r="A1574" s="209"/>
      <c r="B1574" s="209"/>
      <c r="C1574" s="209"/>
      <c r="D1574" s="201"/>
      <c r="E1574" s="51"/>
      <c r="G1574" s="51"/>
    </row>
    <row r="1575" spans="1:7" ht="20.25" customHeight="1" x14ac:dyDescent="0.45">
      <c r="A1575" s="209"/>
      <c r="B1575" s="209"/>
      <c r="C1575" s="209"/>
      <c r="D1575" s="201"/>
      <c r="E1575" s="51"/>
      <c r="G1575" s="51"/>
    </row>
    <row r="1576" spans="1:7" ht="20.25" customHeight="1" x14ac:dyDescent="0.45">
      <c r="A1576" s="209"/>
      <c r="B1576" s="209"/>
      <c r="C1576" s="209"/>
      <c r="D1576" s="201"/>
      <c r="E1576" s="51"/>
      <c r="G1576" s="51"/>
    </row>
    <row r="1577" spans="1:7" ht="20.25" customHeight="1" x14ac:dyDescent="0.45">
      <c r="A1577" s="209"/>
      <c r="B1577" s="209"/>
      <c r="C1577" s="209"/>
      <c r="D1577" s="201"/>
      <c r="E1577" s="51"/>
      <c r="G1577" s="51"/>
    </row>
    <row r="1578" spans="1:7" ht="20.25" customHeight="1" x14ac:dyDescent="0.45">
      <c r="A1578" s="209"/>
      <c r="B1578" s="209"/>
      <c r="C1578" s="209"/>
      <c r="D1578" s="201"/>
      <c r="E1578" s="51"/>
      <c r="G1578" s="51"/>
    </row>
    <row r="1579" spans="1:7" ht="20.25" customHeight="1" x14ac:dyDescent="0.45">
      <c r="A1579" s="209"/>
      <c r="B1579" s="209"/>
      <c r="C1579" s="209"/>
      <c r="D1579" s="201"/>
      <c r="E1579" s="51"/>
      <c r="G1579" s="51"/>
    </row>
    <row r="1580" spans="1:7" ht="20.25" customHeight="1" x14ac:dyDescent="0.45">
      <c r="A1580" s="209"/>
      <c r="B1580" s="209"/>
      <c r="C1580" s="209"/>
      <c r="D1580" s="201"/>
      <c r="E1580" s="51"/>
      <c r="G1580" s="51"/>
    </row>
    <row r="1581" spans="1:7" ht="20.25" customHeight="1" x14ac:dyDescent="0.45">
      <c r="A1581" s="209"/>
      <c r="B1581" s="209"/>
      <c r="C1581" s="209"/>
      <c r="D1581" s="201"/>
      <c r="E1581" s="51"/>
      <c r="G1581" s="51"/>
    </row>
    <row r="1582" spans="1:7" ht="20.25" customHeight="1" x14ac:dyDescent="0.45">
      <c r="A1582" s="209"/>
      <c r="B1582" s="209"/>
      <c r="C1582" s="209"/>
      <c r="D1582" s="201"/>
      <c r="E1582" s="51"/>
      <c r="G1582" s="51"/>
    </row>
    <row r="1583" spans="1:7" ht="20.25" customHeight="1" x14ac:dyDescent="0.45">
      <c r="A1583" s="209"/>
      <c r="B1583" s="209"/>
      <c r="C1583" s="209"/>
      <c r="D1583" s="201"/>
      <c r="E1583" s="51"/>
      <c r="G1583" s="51"/>
    </row>
    <row r="1584" spans="1:7" ht="20.25" customHeight="1" x14ac:dyDescent="0.45">
      <c r="A1584" s="209"/>
      <c r="B1584" s="209"/>
      <c r="C1584" s="209"/>
      <c r="D1584" s="201"/>
      <c r="E1584" s="51"/>
      <c r="G1584" s="51"/>
    </row>
    <row r="1585" spans="1:7" ht="20.25" customHeight="1" x14ac:dyDescent="0.45">
      <c r="A1585" s="209"/>
      <c r="B1585" s="209"/>
      <c r="C1585" s="209"/>
      <c r="D1585" s="201"/>
      <c r="E1585" s="51"/>
      <c r="G1585" s="51"/>
    </row>
    <row r="1586" spans="1:7" ht="20.25" customHeight="1" x14ac:dyDescent="0.45">
      <c r="A1586" s="209"/>
      <c r="B1586" s="209"/>
      <c r="C1586" s="209"/>
      <c r="D1586" s="201"/>
      <c r="E1586" s="51"/>
      <c r="G1586" s="51"/>
    </row>
    <row r="1587" spans="1:7" ht="20.25" customHeight="1" x14ac:dyDescent="0.45">
      <c r="A1587" s="209"/>
      <c r="B1587" s="209"/>
      <c r="C1587" s="209"/>
      <c r="D1587" s="201"/>
      <c r="E1587" s="51"/>
      <c r="G1587" s="51"/>
    </row>
    <row r="1588" spans="1:7" ht="20.25" customHeight="1" x14ac:dyDescent="0.45">
      <c r="A1588" s="209"/>
      <c r="B1588" s="209"/>
      <c r="C1588" s="209"/>
      <c r="D1588" s="201"/>
      <c r="E1588" s="51"/>
      <c r="G1588" s="51"/>
    </row>
    <row r="1589" spans="1:7" ht="20.25" customHeight="1" x14ac:dyDescent="0.45">
      <c r="A1589" s="209"/>
      <c r="B1589" s="209"/>
      <c r="C1589" s="209"/>
      <c r="D1589" s="201"/>
      <c r="E1589" s="51"/>
      <c r="G1589" s="51"/>
    </row>
    <row r="1590" spans="1:7" ht="20.25" customHeight="1" x14ac:dyDescent="0.45">
      <c r="A1590" s="209"/>
      <c r="B1590" s="209"/>
      <c r="C1590" s="209"/>
      <c r="D1590" s="201"/>
      <c r="E1590" s="51"/>
      <c r="G1590" s="51"/>
    </row>
    <row r="1591" spans="1:7" ht="20.25" customHeight="1" x14ac:dyDescent="0.45">
      <c r="A1591" s="209"/>
      <c r="B1591" s="209"/>
      <c r="C1591" s="209"/>
      <c r="D1591" s="201"/>
      <c r="E1591" s="51"/>
      <c r="G1591" s="51"/>
    </row>
    <row r="1592" spans="1:7" ht="20.25" customHeight="1" x14ac:dyDescent="0.45">
      <c r="A1592" s="209"/>
      <c r="B1592" s="209"/>
      <c r="C1592" s="209"/>
      <c r="D1592" s="201"/>
      <c r="E1592" s="51"/>
      <c r="G1592" s="51"/>
    </row>
    <row r="1593" spans="1:7" ht="20.25" customHeight="1" x14ac:dyDescent="0.45">
      <c r="A1593" s="209"/>
      <c r="B1593" s="209"/>
      <c r="C1593" s="209"/>
      <c r="D1593" s="201"/>
      <c r="E1593" s="51"/>
      <c r="G1593" s="51"/>
    </row>
    <row r="1594" spans="1:7" ht="20.25" customHeight="1" x14ac:dyDescent="0.45">
      <c r="A1594" s="209"/>
      <c r="B1594" s="209"/>
      <c r="C1594" s="209"/>
      <c r="D1594" s="201"/>
      <c r="E1594" s="51"/>
      <c r="G1594" s="51"/>
    </row>
    <row r="1595" spans="1:7" ht="20.25" customHeight="1" x14ac:dyDescent="0.45">
      <c r="A1595" s="209"/>
      <c r="B1595" s="209"/>
      <c r="C1595" s="209"/>
      <c r="D1595" s="201"/>
      <c r="E1595" s="51"/>
      <c r="G1595" s="51"/>
    </row>
    <row r="1596" spans="1:7" ht="20.25" customHeight="1" x14ac:dyDescent="0.45">
      <c r="A1596" s="209"/>
      <c r="B1596" s="209"/>
      <c r="C1596" s="209"/>
      <c r="D1596" s="201"/>
      <c r="E1596" s="51"/>
      <c r="G1596" s="51"/>
    </row>
    <row r="1597" spans="1:7" ht="20.25" customHeight="1" x14ac:dyDescent="0.45">
      <c r="A1597" s="209"/>
      <c r="B1597" s="209"/>
      <c r="C1597" s="209"/>
      <c r="D1597" s="201"/>
      <c r="E1597" s="51"/>
      <c r="G1597" s="51"/>
    </row>
    <row r="1598" spans="1:7" ht="20.25" customHeight="1" x14ac:dyDescent="0.45">
      <c r="A1598" s="209"/>
      <c r="B1598" s="209"/>
      <c r="C1598" s="209"/>
      <c r="D1598" s="201"/>
      <c r="E1598" s="51"/>
      <c r="G1598" s="51"/>
    </row>
    <row r="1599" spans="1:7" ht="20.25" customHeight="1" x14ac:dyDescent="0.45">
      <c r="A1599" s="209"/>
      <c r="B1599" s="209"/>
      <c r="C1599" s="209"/>
      <c r="D1599" s="201"/>
      <c r="E1599" s="51"/>
      <c r="G1599" s="51"/>
    </row>
    <row r="1600" spans="1:7" ht="20.25" customHeight="1" x14ac:dyDescent="0.45">
      <c r="A1600" s="209"/>
      <c r="B1600" s="209"/>
      <c r="C1600" s="209"/>
      <c r="D1600" s="201"/>
      <c r="E1600" s="51"/>
      <c r="G1600" s="51"/>
    </row>
    <row r="1601" spans="1:7" ht="20.25" customHeight="1" x14ac:dyDescent="0.45">
      <c r="A1601" s="209"/>
      <c r="B1601" s="209"/>
      <c r="C1601" s="209"/>
      <c r="D1601" s="201"/>
      <c r="E1601" s="51"/>
      <c r="G1601" s="51"/>
    </row>
    <row r="1602" spans="1:7" ht="20.25" customHeight="1" x14ac:dyDescent="0.45">
      <c r="A1602" s="209"/>
      <c r="B1602" s="209"/>
      <c r="C1602" s="209"/>
      <c r="D1602" s="201"/>
      <c r="E1602" s="51"/>
      <c r="G1602" s="51"/>
    </row>
    <row r="1603" spans="1:7" ht="20.25" customHeight="1" x14ac:dyDescent="0.45">
      <c r="A1603" s="209"/>
      <c r="B1603" s="209"/>
      <c r="C1603" s="209"/>
      <c r="D1603" s="201"/>
      <c r="E1603" s="51"/>
      <c r="G1603" s="51"/>
    </row>
    <row r="1604" spans="1:7" ht="20.25" customHeight="1" x14ac:dyDescent="0.45">
      <c r="A1604" s="209"/>
      <c r="B1604" s="209"/>
      <c r="C1604" s="209"/>
      <c r="D1604" s="201"/>
      <c r="E1604" s="51"/>
      <c r="G1604" s="51"/>
    </row>
    <row r="1605" spans="1:7" ht="20.25" customHeight="1" x14ac:dyDescent="0.45">
      <c r="A1605" s="209"/>
      <c r="B1605" s="209"/>
      <c r="C1605" s="209"/>
      <c r="D1605" s="201"/>
      <c r="E1605" s="51"/>
      <c r="G1605" s="51"/>
    </row>
    <row r="1606" spans="1:7" ht="20.25" customHeight="1" x14ac:dyDescent="0.45">
      <c r="A1606" s="209"/>
      <c r="B1606" s="209"/>
      <c r="C1606" s="209"/>
      <c r="D1606" s="201"/>
      <c r="E1606" s="51"/>
      <c r="G1606" s="51"/>
    </row>
    <row r="1607" spans="1:7" ht="20.25" customHeight="1" x14ac:dyDescent="0.45">
      <c r="A1607" s="209"/>
      <c r="B1607" s="209"/>
      <c r="C1607" s="209"/>
      <c r="D1607" s="201"/>
      <c r="E1607" s="51"/>
      <c r="G1607" s="51"/>
    </row>
    <row r="1608" spans="1:7" ht="20.25" customHeight="1" x14ac:dyDescent="0.45">
      <c r="A1608" s="209"/>
      <c r="B1608" s="209"/>
      <c r="C1608" s="209"/>
      <c r="D1608" s="201"/>
      <c r="E1608" s="51"/>
      <c r="G1608" s="51"/>
    </row>
    <row r="1609" spans="1:7" ht="20.25" customHeight="1" x14ac:dyDescent="0.45">
      <c r="A1609" s="209"/>
      <c r="B1609" s="209"/>
      <c r="C1609" s="209"/>
      <c r="D1609" s="201"/>
      <c r="E1609" s="51"/>
      <c r="G1609" s="51"/>
    </row>
    <row r="1610" spans="1:7" ht="20.25" customHeight="1" x14ac:dyDescent="0.45">
      <c r="A1610" s="209"/>
      <c r="B1610" s="209"/>
      <c r="C1610" s="209"/>
      <c r="D1610" s="201"/>
      <c r="E1610" s="51"/>
      <c r="G1610" s="51"/>
    </row>
    <row r="1611" spans="1:7" ht="20.25" customHeight="1" x14ac:dyDescent="0.45">
      <c r="A1611" s="209"/>
      <c r="B1611" s="209"/>
      <c r="C1611" s="209"/>
      <c r="D1611" s="201"/>
      <c r="E1611" s="51"/>
      <c r="G1611" s="51"/>
    </row>
    <row r="1612" spans="1:7" ht="20.25" customHeight="1" x14ac:dyDescent="0.45">
      <c r="A1612" s="209"/>
      <c r="B1612" s="209"/>
      <c r="C1612" s="209"/>
      <c r="D1612" s="201"/>
      <c r="E1612" s="51"/>
      <c r="G1612" s="51"/>
    </row>
    <row r="1613" spans="1:7" ht="20.25" customHeight="1" x14ac:dyDescent="0.45">
      <c r="A1613" s="209"/>
      <c r="B1613" s="209"/>
      <c r="C1613" s="209"/>
      <c r="D1613" s="201"/>
      <c r="E1613" s="51"/>
      <c r="G1613" s="51"/>
    </row>
    <row r="1614" spans="1:7" ht="20.25" customHeight="1" x14ac:dyDescent="0.45">
      <c r="A1614" s="209"/>
      <c r="B1614" s="209"/>
      <c r="C1614" s="209"/>
      <c r="D1614" s="201"/>
      <c r="E1614" s="51"/>
      <c r="G1614" s="51"/>
    </row>
    <row r="1615" spans="1:7" ht="20.25" customHeight="1" x14ac:dyDescent="0.45">
      <c r="A1615" s="209"/>
      <c r="B1615" s="209"/>
      <c r="C1615" s="209"/>
      <c r="D1615" s="201"/>
      <c r="E1615" s="51"/>
      <c r="G1615" s="51"/>
    </row>
    <row r="1616" spans="1:7" ht="20.25" customHeight="1" x14ac:dyDescent="0.45">
      <c r="A1616" s="209"/>
      <c r="B1616" s="209"/>
      <c r="C1616" s="209"/>
      <c r="D1616" s="201"/>
      <c r="E1616" s="51"/>
      <c r="G1616" s="51"/>
    </row>
    <row r="1617" spans="1:7" ht="20.25" customHeight="1" x14ac:dyDescent="0.45">
      <c r="A1617" s="209"/>
      <c r="B1617" s="209"/>
      <c r="C1617" s="209"/>
      <c r="D1617" s="201"/>
      <c r="E1617" s="51"/>
      <c r="G1617" s="51"/>
    </row>
    <row r="1618" spans="1:7" ht="20.25" customHeight="1" x14ac:dyDescent="0.45">
      <c r="A1618" s="209"/>
      <c r="B1618" s="209"/>
      <c r="C1618" s="209"/>
      <c r="D1618" s="201"/>
      <c r="E1618" s="51"/>
      <c r="G1618" s="51"/>
    </row>
    <row r="1619" spans="1:7" ht="20.25" customHeight="1" x14ac:dyDescent="0.45">
      <c r="A1619" s="209"/>
      <c r="B1619" s="209"/>
      <c r="C1619" s="209"/>
      <c r="D1619" s="201"/>
      <c r="E1619" s="51"/>
      <c r="G1619" s="51"/>
    </row>
    <row r="1620" spans="1:7" ht="20.25" customHeight="1" x14ac:dyDescent="0.45">
      <c r="A1620" s="209"/>
      <c r="B1620" s="209"/>
      <c r="C1620" s="209"/>
      <c r="D1620" s="201"/>
      <c r="E1620" s="51"/>
      <c r="G1620" s="51"/>
    </row>
    <row r="1621" spans="1:7" ht="20.25" customHeight="1" x14ac:dyDescent="0.45">
      <c r="A1621" s="209"/>
      <c r="B1621" s="209"/>
      <c r="C1621" s="209"/>
      <c r="D1621" s="201"/>
      <c r="E1621" s="51"/>
      <c r="G1621" s="51"/>
    </row>
    <row r="1622" spans="1:7" ht="20.25" customHeight="1" x14ac:dyDescent="0.45">
      <c r="A1622" s="209"/>
      <c r="B1622" s="209"/>
      <c r="C1622" s="209"/>
      <c r="D1622" s="201"/>
      <c r="E1622" s="51"/>
      <c r="G1622" s="51"/>
    </row>
    <row r="1623" spans="1:7" ht="20.25" customHeight="1" x14ac:dyDescent="0.45">
      <c r="A1623" s="209"/>
      <c r="B1623" s="209"/>
      <c r="C1623" s="209"/>
      <c r="D1623" s="201"/>
      <c r="E1623" s="51"/>
      <c r="G1623" s="51"/>
    </row>
    <row r="1624" spans="1:7" ht="20.25" customHeight="1" x14ac:dyDescent="0.45">
      <c r="A1624" s="209"/>
      <c r="B1624" s="209"/>
      <c r="C1624" s="209"/>
      <c r="D1624" s="201"/>
      <c r="E1624" s="51"/>
      <c r="G1624" s="51"/>
    </row>
    <row r="1625" spans="1:7" ht="20.25" customHeight="1" x14ac:dyDescent="0.45">
      <c r="A1625" s="209"/>
      <c r="B1625" s="209"/>
      <c r="C1625" s="209"/>
      <c r="D1625" s="201"/>
      <c r="E1625" s="51"/>
      <c r="G1625" s="51"/>
    </row>
    <row r="1626" spans="1:7" ht="20.25" customHeight="1" x14ac:dyDescent="0.45">
      <c r="A1626" s="209"/>
      <c r="B1626" s="209"/>
      <c r="C1626" s="209"/>
      <c r="D1626" s="201"/>
      <c r="E1626" s="51"/>
      <c r="G1626" s="51"/>
    </row>
    <row r="1627" spans="1:7" ht="20.25" customHeight="1" x14ac:dyDescent="0.45">
      <c r="A1627" s="209"/>
      <c r="B1627" s="209"/>
      <c r="C1627" s="209"/>
      <c r="D1627" s="201"/>
      <c r="E1627" s="51"/>
      <c r="G1627" s="51"/>
    </row>
    <row r="1628" spans="1:7" ht="20.25" customHeight="1" x14ac:dyDescent="0.45">
      <c r="A1628" s="209"/>
      <c r="B1628" s="209"/>
      <c r="C1628" s="209"/>
      <c r="D1628" s="201"/>
      <c r="E1628" s="51"/>
      <c r="G1628" s="51"/>
    </row>
    <row r="1629" spans="1:7" ht="20.25" customHeight="1" x14ac:dyDescent="0.45">
      <c r="A1629" s="209"/>
      <c r="B1629" s="209"/>
      <c r="C1629" s="209"/>
      <c r="D1629" s="201"/>
      <c r="E1629" s="51"/>
      <c r="G1629" s="51"/>
    </row>
    <row r="1630" spans="1:7" ht="20.25" customHeight="1" x14ac:dyDescent="0.45">
      <c r="A1630" s="209"/>
      <c r="B1630" s="209"/>
      <c r="C1630" s="209"/>
      <c r="D1630" s="201"/>
      <c r="E1630" s="51"/>
      <c r="G1630" s="51"/>
    </row>
    <row r="1631" spans="1:7" ht="20.25" customHeight="1" x14ac:dyDescent="0.45">
      <c r="A1631" s="209"/>
      <c r="B1631" s="209"/>
      <c r="C1631" s="209"/>
      <c r="D1631" s="201"/>
      <c r="E1631" s="51"/>
      <c r="G1631" s="51"/>
    </row>
    <row r="1632" spans="1:7" ht="20.25" customHeight="1" x14ac:dyDescent="0.45">
      <c r="A1632" s="209"/>
      <c r="B1632" s="209"/>
      <c r="C1632" s="209"/>
      <c r="D1632" s="201"/>
      <c r="E1632" s="51"/>
      <c r="G1632" s="51"/>
    </row>
    <row r="1633" spans="1:7" ht="20.25" customHeight="1" x14ac:dyDescent="0.45">
      <c r="A1633" s="209"/>
      <c r="B1633" s="209"/>
      <c r="C1633" s="209"/>
      <c r="D1633" s="201"/>
      <c r="E1633" s="51"/>
      <c r="G1633" s="51"/>
    </row>
    <row r="1634" spans="1:7" ht="20.25" customHeight="1" x14ac:dyDescent="0.45">
      <c r="A1634" s="209"/>
      <c r="B1634" s="209"/>
      <c r="C1634" s="209"/>
      <c r="D1634" s="201"/>
      <c r="E1634" s="51"/>
      <c r="G1634" s="51"/>
    </row>
    <row r="1635" spans="1:7" ht="20.25" customHeight="1" x14ac:dyDescent="0.45">
      <c r="A1635" s="209"/>
      <c r="B1635" s="209"/>
      <c r="C1635" s="209"/>
      <c r="D1635" s="201"/>
      <c r="E1635" s="51"/>
      <c r="G1635" s="51"/>
    </row>
    <row r="1636" spans="1:7" ht="20.25" customHeight="1" x14ac:dyDescent="0.45">
      <c r="A1636" s="209"/>
      <c r="B1636" s="209"/>
      <c r="C1636" s="209"/>
      <c r="D1636" s="201"/>
      <c r="E1636" s="51"/>
      <c r="G1636" s="51"/>
    </row>
    <row r="1637" spans="1:7" ht="20.25" customHeight="1" x14ac:dyDescent="0.45">
      <c r="A1637" s="209"/>
      <c r="B1637" s="209"/>
      <c r="C1637" s="209"/>
      <c r="D1637" s="201"/>
      <c r="E1637" s="51"/>
      <c r="G1637" s="51"/>
    </row>
    <row r="1638" spans="1:7" ht="20.25" customHeight="1" x14ac:dyDescent="0.45">
      <c r="A1638" s="209"/>
      <c r="B1638" s="209"/>
      <c r="C1638" s="209"/>
      <c r="D1638" s="201"/>
      <c r="E1638" s="51"/>
      <c r="G1638" s="51"/>
    </row>
    <row r="1639" spans="1:7" ht="20.25" customHeight="1" x14ac:dyDescent="0.45">
      <c r="A1639" s="209"/>
      <c r="B1639" s="209"/>
      <c r="C1639" s="209"/>
      <c r="D1639" s="201"/>
      <c r="E1639" s="51"/>
      <c r="G1639" s="51"/>
    </row>
    <row r="1640" spans="1:7" ht="20.25" customHeight="1" x14ac:dyDescent="0.45">
      <c r="A1640" s="209"/>
      <c r="B1640" s="209"/>
      <c r="C1640" s="209"/>
      <c r="D1640" s="201"/>
      <c r="E1640" s="51"/>
      <c r="G1640" s="51"/>
    </row>
    <row r="1641" spans="1:7" ht="20.25" customHeight="1" x14ac:dyDescent="0.45">
      <c r="A1641" s="209"/>
      <c r="B1641" s="209"/>
      <c r="C1641" s="209"/>
      <c r="D1641" s="201"/>
      <c r="E1641" s="51"/>
      <c r="G1641" s="51"/>
    </row>
    <row r="1642" spans="1:7" ht="20.25" customHeight="1" x14ac:dyDescent="0.45">
      <c r="A1642" s="209"/>
      <c r="B1642" s="209"/>
      <c r="C1642" s="209"/>
      <c r="D1642" s="201"/>
      <c r="E1642" s="51"/>
      <c r="G1642" s="51"/>
    </row>
    <row r="1643" spans="1:7" ht="20.25" customHeight="1" x14ac:dyDescent="0.45">
      <c r="A1643" s="209"/>
      <c r="B1643" s="209"/>
      <c r="C1643" s="209"/>
      <c r="D1643" s="201"/>
      <c r="E1643" s="51"/>
      <c r="G1643" s="51"/>
    </row>
    <row r="1644" spans="1:7" ht="20.25" customHeight="1" x14ac:dyDescent="0.45">
      <c r="A1644" s="209"/>
      <c r="B1644" s="209"/>
      <c r="C1644" s="209"/>
      <c r="D1644" s="201"/>
      <c r="E1644" s="51"/>
      <c r="G1644" s="51"/>
    </row>
    <row r="1645" spans="1:7" ht="20.25" customHeight="1" x14ac:dyDescent="0.45">
      <c r="A1645" s="209"/>
      <c r="B1645" s="209"/>
      <c r="C1645" s="209"/>
      <c r="D1645" s="201"/>
      <c r="E1645" s="51"/>
      <c r="G1645" s="51"/>
    </row>
    <row r="1646" spans="1:7" ht="20.25" customHeight="1" x14ac:dyDescent="0.45">
      <c r="A1646" s="209"/>
      <c r="B1646" s="209"/>
      <c r="C1646" s="209"/>
      <c r="D1646" s="201"/>
      <c r="E1646" s="51"/>
      <c r="G1646" s="51"/>
    </row>
    <row r="1647" spans="1:7" ht="20.25" customHeight="1" x14ac:dyDescent="0.45">
      <c r="A1647" s="209"/>
      <c r="B1647" s="209"/>
      <c r="C1647" s="209"/>
      <c r="D1647" s="201"/>
      <c r="E1647" s="51"/>
      <c r="G1647" s="51"/>
    </row>
    <row r="1648" spans="1:7" ht="20.25" customHeight="1" x14ac:dyDescent="0.45">
      <c r="A1648" s="209"/>
      <c r="B1648" s="209"/>
      <c r="C1648" s="209"/>
      <c r="D1648" s="201"/>
      <c r="E1648" s="51"/>
      <c r="G1648" s="51"/>
    </row>
    <row r="1649" spans="1:7" ht="20.25" customHeight="1" x14ac:dyDescent="0.45">
      <c r="A1649" s="209"/>
      <c r="B1649" s="209"/>
      <c r="C1649" s="209"/>
      <c r="D1649" s="201"/>
      <c r="E1649" s="51"/>
      <c r="G1649" s="51"/>
    </row>
    <row r="1650" spans="1:7" ht="20.25" customHeight="1" x14ac:dyDescent="0.45">
      <c r="A1650" s="209"/>
      <c r="B1650" s="209"/>
      <c r="C1650" s="209"/>
      <c r="D1650" s="201"/>
      <c r="E1650" s="51"/>
      <c r="G1650" s="51"/>
    </row>
    <row r="1651" spans="1:7" ht="20.25" customHeight="1" x14ac:dyDescent="0.45">
      <c r="A1651" s="209"/>
      <c r="B1651" s="209"/>
      <c r="C1651" s="209"/>
      <c r="D1651" s="201"/>
      <c r="E1651" s="51"/>
      <c r="G1651" s="51"/>
    </row>
    <row r="1652" spans="1:7" ht="20.25" customHeight="1" x14ac:dyDescent="0.45">
      <c r="A1652" s="209"/>
      <c r="B1652" s="209"/>
      <c r="C1652" s="209"/>
      <c r="D1652" s="201"/>
      <c r="E1652" s="51"/>
      <c r="G1652" s="51"/>
    </row>
    <row r="1653" spans="1:7" ht="20.25" customHeight="1" x14ac:dyDescent="0.45">
      <c r="A1653" s="209"/>
      <c r="B1653" s="209"/>
      <c r="C1653" s="209"/>
      <c r="D1653" s="201"/>
      <c r="E1653" s="51"/>
      <c r="G1653" s="51"/>
    </row>
    <row r="1654" spans="1:7" ht="20.25" customHeight="1" x14ac:dyDescent="0.45">
      <c r="A1654" s="209"/>
      <c r="B1654" s="209"/>
      <c r="C1654" s="209"/>
      <c r="D1654" s="201"/>
      <c r="E1654" s="51"/>
      <c r="G1654" s="51"/>
    </row>
    <row r="1655" spans="1:7" ht="20.25" customHeight="1" x14ac:dyDescent="0.45">
      <c r="A1655" s="209"/>
      <c r="B1655" s="209"/>
      <c r="C1655" s="209"/>
      <c r="D1655" s="201"/>
      <c r="E1655" s="51"/>
      <c r="G1655" s="51"/>
    </row>
    <row r="1656" spans="1:7" ht="20.25" customHeight="1" x14ac:dyDescent="0.45">
      <c r="A1656" s="209"/>
      <c r="B1656" s="209"/>
      <c r="C1656" s="209"/>
      <c r="D1656" s="201"/>
      <c r="E1656" s="51"/>
      <c r="G1656" s="51"/>
    </row>
    <row r="1657" spans="1:7" ht="20.25" customHeight="1" x14ac:dyDescent="0.45">
      <c r="A1657" s="209"/>
      <c r="B1657" s="209"/>
      <c r="C1657" s="209"/>
      <c r="D1657" s="201"/>
      <c r="E1657" s="51"/>
      <c r="G1657" s="51"/>
    </row>
    <row r="1658" spans="1:7" ht="20.25" customHeight="1" x14ac:dyDescent="0.45">
      <c r="A1658" s="209"/>
      <c r="B1658" s="209"/>
      <c r="C1658" s="209"/>
      <c r="D1658" s="201"/>
      <c r="E1658" s="51"/>
      <c r="G1658" s="51"/>
    </row>
    <row r="1659" spans="1:7" ht="20.25" customHeight="1" x14ac:dyDescent="0.45">
      <c r="A1659" s="209"/>
      <c r="B1659" s="209"/>
      <c r="C1659" s="209"/>
      <c r="D1659" s="201"/>
      <c r="E1659" s="51"/>
      <c r="G1659" s="51"/>
    </row>
    <row r="1660" spans="1:7" ht="20.25" customHeight="1" x14ac:dyDescent="0.45">
      <c r="A1660" s="209"/>
      <c r="B1660" s="209"/>
      <c r="C1660" s="209"/>
      <c r="D1660" s="201"/>
      <c r="E1660" s="51"/>
      <c r="G1660" s="51"/>
    </row>
    <row r="1661" spans="1:7" ht="20.25" customHeight="1" x14ac:dyDescent="0.45">
      <c r="A1661" s="209"/>
      <c r="B1661" s="209"/>
      <c r="C1661" s="209"/>
      <c r="D1661" s="201"/>
      <c r="E1661" s="51"/>
      <c r="G1661" s="51"/>
    </row>
    <row r="1662" spans="1:7" ht="20.25" customHeight="1" x14ac:dyDescent="0.45">
      <c r="A1662" s="209"/>
      <c r="B1662" s="209"/>
      <c r="C1662" s="209"/>
      <c r="D1662" s="201"/>
      <c r="E1662" s="51"/>
      <c r="G1662" s="51"/>
    </row>
    <row r="1663" spans="1:7" ht="20.25" customHeight="1" x14ac:dyDescent="0.45">
      <c r="A1663" s="209"/>
      <c r="B1663" s="209"/>
      <c r="C1663" s="209"/>
      <c r="D1663" s="201"/>
      <c r="E1663" s="51"/>
      <c r="G1663" s="51"/>
    </row>
    <row r="1664" spans="1:7" ht="20.25" customHeight="1" x14ac:dyDescent="0.45">
      <c r="A1664" s="209"/>
      <c r="B1664" s="209"/>
      <c r="C1664" s="209"/>
      <c r="D1664" s="201"/>
      <c r="E1664" s="51"/>
      <c r="G1664" s="51"/>
    </row>
    <row r="1665" spans="1:7" ht="20.25" customHeight="1" x14ac:dyDescent="0.45">
      <c r="A1665" s="209"/>
      <c r="B1665" s="209"/>
      <c r="C1665" s="209"/>
      <c r="D1665" s="201"/>
      <c r="E1665" s="51"/>
      <c r="G1665" s="51"/>
    </row>
    <row r="1666" spans="1:7" ht="20.25" customHeight="1" x14ac:dyDescent="0.45">
      <c r="A1666" s="209"/>
      <c r="B1666" s="209"/>
      <c r="C1666" s="209"/>
      <c r="D1666" s="201"/>
      <c r="E1666" s="51"/>
      <c r="G1666" s="51"/>
    </row>
    <row r="1667" spans="1:7" ht="20.25" customHeight="1" x14ac:dyDescent="0.45">
      <c r="A1667" s="209"/>
      <c r="B1667" s="209"/>
      <c r="C1667" s="209"/>
      <c r="D1667" s="201"/>
      <c r="E1667" s="51"/>
      <c r="G1667" s="51"/>
    </row>
    <row r="1668" spans="1:7" ht="20.25" customHeight="1" x14ac:dyDescent="0.45">
      <c r="A1668" s="209"/>
      <c r="B1668" s="209"/>
      <c r="C1668" s="209"/>
      <c r="D1668" s="201"/>
      <c r="E1668" s="51"/>
      <c r="G1668" s="51"/>
    </row>
    <row r="1669" spans="1:7" ht="20.25" customHeight="1" x14ac:dyDescent="0.45">
      <c r="A1669" s="209"/>
      <c r="B1669" s="209"/>
      <c r="C1669" s="209"/>
      <c r="D1669" s="201"/>
      <c r="E1669" s="51"/>
      <c r="G1669" s="51"/>
    </row>
    <row r="1670" spans="1:7" ht="20.25" customHeight="1" x14ac:dyDescent="0.45">
      <c r="A1670" s="209"/>
      <c r="B1670" s="209"/>
      <c r="C1670" s="209"/>
      <c r="D1670" s="201"/>
      <c r="E1670" s="51"/>
      <c r="G1670" s="51"/>
    </row>
    <row r="1671" spans="1:7" ht="20.25" customHeight="1" x14ac:dyDescent="0.45">
      <c r="A1671" s="209"/>
      <c r="B1671" s="209"/>
      <c r="C1671" s="209"/>
      <c r="D1671" s="201"/>
      <c r="E1671" s="51"/>
      <c r="G1671" s="51"/>
    </row>
    <row r="1672" spans="1:7" ht="20.25" customHeight="1" x14ac:dyDescent="0.45">
      <c r="A1672" s="209"/>
      <c r="B1672" s="209"/>
      <c r="C1672" s="209"/>
      <c r="D1672" s="201"/>
      <c r="E1672" s="51"/>
      <c r="G1672" s="51"/>
    </row>
    <row r="1673" spans="1:7" ht="20.25" customHeight="1" x14ac:dyDescent="0.45">
      <c r="A1673" s="209"/>
      <c r="B1673" s="209"/>
      <c r="C1673" s="209"/>
      <c r="D1673" s="201"/>
      <c r="E1673" s="51"/>
      <c r="G1673" s="51"/>
    </row>
    <row r="1674" spans="1:7" ht="20.25" customHeight="1" x14ac:dyDescent="0.45">
      <c r="A1674" s="209"/>
      <c r="B1674" s="209"/>
      <c r="C1674" s="209"/>
      <c r="D1674" s="201"/>
      <c r="E1674" s="51"/>
      <c r="G1674" s="51"/>
    </row>
    <row r="1675" spans="1:7" ht="20.25" customHeight="1" x14ac:dyDescent="0.45">
      <c r="A1675" s="209"/>
      <c r="B1675" s="209"/>
      <c r="C1675" s="209"/>
      <c r="D1675" s="201"/>
      <c r="E1675" s="51"/>
      <c r="G1675" s="51"/>
    </row>
    <row r="1676" spans="1:7" ht="20.25" customHeight="1" x14ac:dyDescent="0.45">
      <c r="A1676" s="209"/>
      <c r="B1676" s="209"/>
      <c r="C1676" s="209"/>
      <c r="D1676" s="201"/>
      <c r="E1676" s="51"/>
      <c r="G1676" s="51"/>
    </row>
    <row r="1677" spans="1:7" ht="20.25" customHeight="1" x14ac:dyDescent="0.45">
      <c r="A1677" s="209"/>
      <c r="B1677" s="209"/>
      <c r="C1677" s="209"/>
      <c r="D1677" s="201"/>
      <c r="E1677" s="51"/>
      <c r="G1677" s="51"/>
    </row>
    <row r="1678" spans="1:7" ht="20.25" customHeight="1" x14ac:dyDescent="0.45">
      <c r="A1678" s="209"/>
      <c r="B1678" s="209"/>
      <c r="C1678" s="209"/>
      <c r="D1678" s="201"/>
      <c r="E1678" s="51"/>
      <c r="G1678" s="51"/>
    </row>
    <row r="1679" spans="1:7" ht="20.25" customHeight="1" x14ac:dyDescent="0.45">
      <c r="A1679" s="209"/>
      <c r="B1679" s="209"/>
      <c r="C1679" s="209"/>
      <c r="D1679" s="201"/>
      <c r="E1679" s="51"/>
      <c r="G1679" s="51"/>
    </row>
    <row r="1680" spans="1:7" ht="20.25" customHeight="1" x14ac:dyDescent="0.45">
      <c r="A1680" s="209"/>
      <c r="B1680" s="209"/>
      <c r="C1680" s="209"/>
      <c r="D1680" s="201"/>
      <c r="E1680" s="51"/>
      <c r="G1680" s="51"/>
    </row>
    <row r="1681" spans="1:7" ht="20.25" customHeight="1" x14ac:dyDescent="0.45">
      <c r="A1681" s="209"/>
      <c r="B1681" s="209"/>
      <c r="C1681" s="209"/>
      <c r="D1681" s="201"/>
      <c r="E1681" s="51"/>
      <c r="G1681" s="51"/>
    </row>
    <row r="1682" spans="1:7" ht="20.25" customHeight="1" x14ac:dyDescent="0.45">
      <c r="A1682" s="209"/>
      <c r="B1682" s="209"/>
      <c r="C1682" s="209"/>
      <c r="D1682" s="201"/>
      <c r="E1682" s="51"/>
      <c r="G1682" s="51"/>
    </row>
    <row r="1683" spans="1:7" ht="20.25" customHeight="1" x14ac:dyDescent="0.45">
      <c r="A1683" s="209"/>
      <c r="B1683" s="209"/>
      <c r="C1683" s="209"/>
      <c r="D1683" s="201"/>
      <c r="E1683" s="51"/>
      <c r="G1683" s="51"/>
    </row>
    <row r="1684" spans="1:7" ht="20.25" customHeight="1" x14ac:dyDescent="0.45">
      <c r="A1684" s="209"/>
      <c r="B1684" s="209"/>
      <c r="C1684" s="209"/>
      <c r="D1684" s="201"/>
      <c r="E1684" s="51"/>
      <c r="G1684" s="51"/>
    </row>
    <row r="1685" spans="1:7" ht="20.25" customHeight="1" x14ac:dyDescent="0.45">
      <c r="A1685" s="209"/>
      <c r="B1685" s="209"/>
      <c r="C1685" s="209"/>
      <c r="D1685" s="201"/>
      <c r="E1685" s="51"/>
      <c r="G1685" s="51"/>
    </row>
    <row r="1686" spans="1:7" ht="20.25" customHeight="1" x14ac:dyDescent="0.45">
      <c r="A1686" s="209"/>
      <c r="B1686" s="209"/>
      <c r="C1686" s="209"/>
      <c r="D1686" s="201"/>
      <c r="E1686" s="51"/>
      <c r="G1686" s="51"/>
    </row>
    <row r="1687" spans="1:7" ht="20.25" customHeight="1" x14ac:dyDescent="0.45">
      <c r="A1687" s="209"/>
      <c r="B1687" s="209"/>
      <c r="C1687" s="209"/>
      <c r="D1687" s="201"/>
      <c r="E1687" s="51"/>
      <c r="G1687" s="51"/>
    </row>
    <row r="1688" spans="1:7" ht="20.25" customHeight="1" x14ac:dyDescent="0.45">
      <c r="A1688" s="209"/>
      <c r="B1688" s="209"/>
      <c r="C1688" s="209"/>
      <c r="D1688" s="201"/>
      <c r="E1688" s="51"/>
      <c r="G1688" s="51"/>
    </row>
    <row r="1689" spans="1:7" ht="20.25" customHeight="1" x14ac:dyDescent="0.45">
      <c r="A1689" s="209"/>
      <c r="B1689" s="209"/>
      <c r="C1689" s="209"/>
      <c r="D1689" s="201"/>
      <c r="E1689" s="51"/>
      <c r="G1689" s="51"/>
    </row>
    <row r="1690" spans="1:7" ht="20.25" customHeight="1" x14ac:dyDescent="0.45">
      <c r="A1690" s="209"/>
      <c r="B1690" s="209"/>
      <c r="C1690" s="209"/>
      <c r="D1690" s="201"/>
      <c r="E1690" s="51"/>
      <c r="G1690" s="51"/>
    </row>
    <row r="1691" spans="1:7" ht="20.25" customHeight="1" x14ac:dyDescent="0.45">
      <c r="A1691" s="209"/>
      <c r="B1691" s="209"/>
      <c r="C1691" s="209"/>
      <c r="D1691" s="201"/>
      <c r="E1691" s="51"/>
      <c r="G1691" s="51"/>
    </row>
    <row r="1692" spans="1:7" ht="20.25" customHeight="1" x14ac:dyDescent="0.45">
      <c r="A1692" s="209"/>
      <c r="B1692" s="209"/>
      <c r="C1692" s="209"/>
      <c r="D1692" s="201"/>
      <c r="E1692" s="51"/>
      <c r="G1692" s="51"/>
    </row>
    <row r="1693" spans="1:7" ht="20.25" customHeight="1" x14ac:dyDescent="0.45">
      <c r="A1693" s="209"/>
      <c r="B1693" s="209"/>
      <c r="C1693" s="209"/>
      <c r="D1693" s="201"/>
      <c r="E1693" s="51"/>
      <c r="G1693" s="51"/>
    </row>
    <row r="1694" spans="1:7" ht="20.25" customHeight="1" x14ac:dyDescent="0.45">
      <c r="A1694" s="209"/>
      <c r="B1694" s="209"/>
      <c r="C1694" s="209"/>
      <c r="D1694" s="201"/>
      <c r="E1694" s="51"/>
      <c r="G1694" s="51"/>
    </row>
    <row r="1695" spans="1:7" ht="20.25" customHeight="1" x14ac:dyDescent="0.45">
      <c r="A1695" s="209"/>
      <c r="B1695" s="209"/>
      <c r="C1695" s="209"/>
      <c r="D1695" s="201"/>
      <c r="E1695" s="51"/>
      <c r="G1695" s="51"/>
    </row>
    <row r="1696" spans="1:7" ht="20.25" customHeight="1" x14ac:dyDescent="0.45">
      <c r="A1696" s="209"/>
      <c r="B1696" s="209"/>
      <c r="C1696" s="209"/>
      <c r="D1696" s="201"/>
      <c r="E1696" s="51"/>
      <c r="G1696" s="51"/>
    </row>
    <row r="1697" spans="1:7" ht="20.25" customHeight="1" x14ac:dyDescent="0.45">
      <c r="A1697" s="209"/>
      <c r="B1697" s="209"/>
      <c r="C1697" s="209"/>
      <c r="D1697" s="201"/>
      <c r="E1697" s="51"/>
      <c r="G1697" s="51"/>
    </row>
    <row r="1698" spans="1:7" ht="20.25" customHeight="1" x14ac:dyDescent="0.45">
      <c r="A1698" s="209"/>
      <c r="B1698" s="209"/>
      <c r="C1698" s="209"/>
      <c r="D1698" s="201"/>
      <c r="E1698" s="51"/>
      <c r="G1698" s="51"/>
    </row>
    <row r="1699" spans="1:7" ht="20.25" customHeight="1" x14ac:dyDescent="0.45">
      <c r="A1699" s="209"/>
      <c r="B1699" s="209"/>
      <c r="C1699" s="209"/>
      <c r="D1699" s="201"/>
      <c r="E1699" s="51"/>
      <c r="G1699" s="51"/>
    </row>
    <row r="1700" spans="1:7" ht="20.25" customHeight="1" x14ac:dyDescent="0.45">
      <c r="A1700" s="209"/>
      <c r="B1700" s="209"/>
      <c r="C1700" s="209"/>
      <c r="D1700" s="201"/>
      <c r="E1700" s="51"/>
      <c r="G1700" s="51"/>
    </row>
    <row r="1701" spans="1:7" ht="20.25" customHeight="1" x14ac:dyDescent="0.45">
      <c r="A1701" s="209"/>
      <c r="B1701" s="209"/>
      <c r="C1701" s="209"/>
      <c r="D1701" s="201"/>
      <c r="E1701" s="51"/>
      <c r="G1701" s="51"/>
    </row>
    <row r="1702" spans="1:7" ht="20.25" customHeight="1" x14ac:dyDescent="0.45">
      <c r="A1702" s="209"/>
      <c r="B1702" s="209"/>
      <c r="C1702" s="209"/>
      <c r="D1702" s="201"/>
      <c r="E1702" s="51"/>
      <c r="G1702" s="51"/>
    </row>
    <row r="1703" spans="1:7" ht="20.25" customHeight="1" x14ac:dyDescent="0.45">
      <c r="A1703" s="209"/>
      <c r="B1703" s="209"/>
      <c r="C1703" s="209"/>
      <c r="D1703" s="201"/>
      <c r="E1703" s="51"/>
      <c r="G1703" s="51"/>
    </row>
    <row r="1704" spans="1:7" ht="20.25" customHeight="1" x14ac:dyDescent="0.45">
      <c r="A1704" s="209"/>
      <c r="B1704" s="209"/>
      <c r="C1704" s="209"/>
      <c r="D1704" s="201"/>
      <c r="E1704" s="51"/>
      <c r="G1704" s="51"/>
    </row>
    <row r="1705" spans="1:7" ht="20.25" customHeight="1" x14ac:dyDescent="0.45">
      <c r="A1705" s="209"/>
      <c r="B1705" s="209"/>
      <c r="C1705" s="209"/>
      <c r="D1705" s="201"/>
      <c r="E1705" s="51"/>
      <c r="G1705" s="51"/>
    </row>
    <row r="1706" spans="1:7" ht="20.25" customHeight="1" x14ac:dyDescent="0.45">
      <c r="A1706" s="209"/>
      <c r="B1706" s="209"/>
      <c r="C1706" s="209"/>
      <c r="D1706" s="201"/>
      <c r="E1706" s="51"/>
      <c r="G1706" s="51"/>
    </row>
    <row r="1707" spans="1:7" ht="20.25" customHeight="1" x14ac:dyDescent="0.45">
      <c r="A1707" s="209"/>
      <c r="B1707" s="209"/>
      <c r="C1707" s="209"/>
      <c r="D1707" s="201"/>
      <c r="E1707" s="51"/>
      <c r="G1707" s="51"/>
    </row>
    <row r="1708" spans="1:7" ht="20.25" customHeight="1" x14ac:dyDescent="0.45">
      <c r="A1708" s="209"/>
      <c r="B1708" s="209"/>
      <c r="C1708" s="209"/>
      <c r="D1708" s="201"/>
      <c r="E1708" s="51"/>
      <c r="G1708" s="51"/>
    </row>
    <row r="1709" spans="1:7" ht="20.25" customHeight="1" x14ac:dyDescent="0.45">
      <c r="A1709" s="209"/>
      <c r="B1709" s="209"/>
      <c r="C1709" s="209"/>
      <c r="D1709" s="201"/>
      <c r="E1709" s="51"/>
      <c r="G1709" s="51"/>
    </row>
    <row r="1710" spans="1:7" ht="20.25" customHeight="1" x14ac:dyDescent="0.45">
      <c r="A1710" s="209"/>
      <c r="B1710" s="209"/>
      <c r="C1710" s="209"/>
      <c r="D1710" s="201"/>
      <c r="E1710" s="51"/>
      <c r="G1710" s="51"/>
    </row>
    <row r="1711" spans="1:7" ht="20.25" customHeight="1" x14ac:dyDescent="0.45">
      <c r="A1711" s="209"/>
      <c r="B1711" s="209"/>
      <c r="C1711" s="209"/>
      <c r="D1711" s="201"/>
      <c r="E1711" s="51"/>
      <c r="G1711" s="51"/>
    </row>
    <row r="1712" spans="1:7" ht="20.25" customHeight="1" x14ac:dyDescent="0.45">
      <c r="A1712" s="209"/>
      <c r="B1712" s="209"/>
      <c r="C1712" s="209"/>
      <c r="D1712" s="201"/>
      <c r="E1712" s="51"/>
      <c r="G1712" s="51"/>
    </row>
    <row r="1713" spans="1:7" ht="20.25" customHeight="1" x14ac:dyDescent="0.45">
      <c r="A1713" s="209"/>
      <c r="B1713" s="209"/>
      <c r="C1713" s="209"/>
      <c r="D1713" s="201"/>
      <c r="E1713" s="51"/>
      <c r="G1713" s="51"/>
    </row>
    <row r="1714" spans="1:7" ht="20.25" customHeight="1" x14ac:dyDescent="0.45">
      <c r="A1714" s="209"/>
      <c r="B1714" s="209"/>
      <c r="C1714" s="209"/>
      <c r="D1714" s="201"/>
      <c r="E1714" s="51"/>
      <c r="G1714" s="51"/>
    </row>
    <row r="1715" spans="1:7" ht="20.25" customHeight="1" x14ac:dyDescent="0.45">
      <c r="A1715" s="209"/>
      <c r="B1715" s="209"/>
      <c r="C1715" s="209"/>
      <c r="D1715" s="201"/>
      <c r="E1715" s="51"/>
      <c r="G1715" s="51"/>
    </row>
    <row r="1716" spans="1:7" ht="20.25" customHeight="1" x14ac:dyDescent="0.45">
      <c r="A1716" s="209"/>
      <c r="B1716" s="209"/>
      <c r="C1716" s="209"/>
      <c r="D1716" s="201"/>
      <c r="E1716" s="51"/>
      <c r="G1716" s="51"/>
    </row>
    <row r="1717" spans="1:7" ht="20.25" customHeight="1" x14ac:dyDescent="0.45">
      <c r="A1717" s="209"/>
      <c r="B1717" s="209"/>
      <c r="C1717" s="209"/>
      <c r="D1717" s="201"/>
      <c r="E1717" s="51"/>
      <c r="G1717" s="51"/>
    </row>
    <row r="1718" spans="1:7" ht="20.25" customHeight="1" x14ac:dyDescent="0.45">
      <c r="A1718" s="209"/>
      <c r="B1718" s="209"/>
      <c r="C1718" s="209"/>
      <c r="D1718" s="201"/>
      <c r="E1718" s="51"/>
      <c r="G1718" s="51"/>
    </row>
    <row r="1719" spans="1:7" ht="20.25" customHeight="1" x14ac:dyDescent="0.45">
      <c r="A1719" s="209"/>
      <c r="B1719" s="209"/>
      <c r="C1719" s="209"/>
      <c r="D1719" s="201"/>
      <c r="E1719" s="51"/>
      <c r="G1719" s="51"/>
    </row>
    <row r="1720" spans="1:7" ht="20.25" customHeight="1" x14ac:dyDescent="0.45">
      <c r="A1720" s="209"/>
      <c r="B1720" s="209"/>
      <c r="C1720" s="209"/>
      <c r="D1720" s="201"/>
      <c r="E1720" s="51"/>
      <c r="G1720" s="51"/>
    </row>
    <row r="1721" spans="1:7" ht="20.25" customHeight="1" x14ac:dyDescent="0.45">
      <c r="A1721" s="209"/>
      <c r="B1721" s="209"/>
      <c r="C1721" s="209"/>
      <c r="D1721" s="201"/>
      <c r="E1721" s="51"/>
      <c r="G1721" s="51"/>
    </row>
    <row r="1722" spans="1:7" ht="20.25" customHeight="1" x14ac:dyDescent="0.45">
      <c r="A1722" s="209"/>
      <c r="B1722" s="209"/>
      <c r="C1722" s="209"/>
      <c r="D1722" s="201"/>
      <c r="E1722" s="51"/>
      <c r="G1722" s="51"/>
    </row>
    <row r="1723" spans="1:7" ht="20.25" customHeight="1" x14ac:dyDescent="0.45">
      <c r="A1723" s="209"/>
      <c r="B1723" s="209"/>
      <c r="C1723" s="209"/>
      <c r="D1723" s="201"/>
      <c r="E1723" s="51"/>
      <c r="G1723" s="51"/>
    </row>
    <row r="1724" spans="1:7" ht="20.25" customHeight="1" x14ac:dyDescent="0.45">
      <c r="A1724" s="209"/>
      <c r="B1724" s="209"/>
      <c r="C1724" s="209"/>
      <c r="D1724" s="201"/>
      <c r="E1724" s="51"/>
      <c r="G1724" s="51"/>
    </row>
    <row r="1725" spans="1:7" ht="20.25" customHeight="1" x14ac:dyDescent="0.45">
      <c r="A1725" s="209"/>
      <c r="B1725" s="209"/>
      <c r="C1725" s="209"/>
      <c r="D1725" s="201"/>
      <c r="E1725" s="51"/>
      <c r="G1725" s="51"/>
    </row>
    <row r="1726" spans="1:7" ht="20.25" customHeight="1" x14ac:dyDescent="0.45">
      <c r="A1726" s="209"/>
      <c r="B1726" s="209"/>
      <c r="C1726" s="209"/>
      <c r="D1726" s="201"/>
      <c r="E1726" s="51"/>
      <c r="G1726" s="51"/>
    </row>
    <row r="1727" spans="1:7" ht="20.25" customHeight="1" x14ac:dyDescent="0.45">
      <c r="A1727" s="209"/>
      <c r="B1727" s="209"/>
      <c r="C1727" s="209"/>
      <c r="D1727" s="201"/>
      <c r="E1727" s="51"/>
      <c r="G1727" s="51"/>
    </row>
    <row r="1728" spans="1:7" ht="20.25" customHeight="1" x14ac:dyDescent="0.45">
      <c r="A1728" s="209"/>
      <c r="B1728" s="209"/>
      <c r="C1728" s="209"/>
      <c r="D1728" s="201"/>
      <c r="E1728" s="51"/>
      <c r="G1728" s="51"/>
    </row>
    <row r="1729" spans="1:7" ht="20.25" customHeight="1" x14ac:dyDescent="0.45">
      <c r="A1729" s="209"/>
      <c r="B1729" s="209"/>
      <c r="C1729" s="209"/>
      <c r="D1729" s="201"/>
      <c r="E1729" s="51"/>
      <c r="G1729" s="51"/>
    </row>
    <row r="1730" spans="1:7" ht="20.25" customHeight="1" x14ac:dyDescent="0.45">
      <c r="A1730" s="209"/>
      <c r="B1730" s="209"/>
      <c r="C1730" s="209"/>
      <c r="D1730" s="201"/>
      <c r="E1730" s="51"/>
      <c r="G1730" s="51"/>
    </row>
    <row r="1731" spans="1:7" ht="20.25" customHeight="1" x14ac:dyDescent="0.45">
      <c r="A1731" s="209"/>
      <c r="B1731" s="209"/>
      <c r="C1731" s="209"/>
      <c r="D1731" s="201"/>
      <c r="E1731" s="51"/>
      <c r="G1731" s="51"/>
    </row>
    <row r="1732" spans="1:7" ht="20.25" customHeight="1" x14ac:dyDescent="0.45">
      <c r="A1732" s="209"/>
      <c r="B1732" s="209"/>
      <c r="C1732" s="209"/>
      <c r="D1732" s="201"/>
      <c r="E1732" s="51"/>
      <c r="G1732" s="51"/>
    </row>
    <row r="1733" spans="1:7" ht="20.25" customHeight="1" x14ac:dyDescent="0.45">
      <c r="A1733" s="209"/>
      <c r="B1733" s="209"/>
      <c r="C1733" s="209"/>
      <c r="D1733" s="201"/>
      <c r="E1733" s="51"/>
      <c r="G1733" s="51"/>
    </row>
    <row r="1734" spans="1:7" ht="20.25" customHeight="1" x14ac:dyDescent="0.45">
      <c r="A1734" s="209"/>
      <c r="B1734" s="209"/>
      <c r="C1734" s="209"/>
      <c r="D1734" s="201"/>
      <c r="E1734" s="51"/>
      <c r="G1734" s="51"/>
    </row>
    <row r="1735" spans="1:7" ht="20.25" customHeight="1" x14ac:dyDescent="0.45">
      <c r="A1735" s="209"/>
      <c r="B1735" s="209"/>
      <c r="C1735" s="209"/>
      <c r="D1735" s="201"/>
      <c r="E1735" s="51"/>
      <c r="G1735" s="51"/>
    </row>
    <row r="1736" spans="1:7" ht="20.25" customHeight="1" x14ac:dyDescent="0.45">
      <c r="A1736" s="209"/>
      <c r="B1736" s="209"/>
      <c r="C1736" s="209"/>
      <c r="D1736" s="201"/>
      <c r="E1736" s="51"/>
      <c r="G1736" s="51"/>
    </row>
    <row r="1737" spans="1:7" ht="20.25" customHeight="1" x14ac:dyDescent="0.45">
      <c r="A1737" s="209"/>
      <c r="B1737" s="209"/>
      <c r="C1737" s="209"/>
      <c r="D1737" s="201"/>
      <c r="E1737" s="51"/>
      <c r="G1737" s="51"/>
    </row>
    <row r="1738" spans="1:7" ht="20.25" customHeight="1" x14ac:dyDescent="0.45">
      <c r="A1738" s="209"/>
      <c r="B1738" s="209"/>
      <c r="C1738" s="209"/>
      <c r="D1738" s="201"/>
      <c r="E1738" s="51"/>
      <c r="G1738" s="51"/>
    </row>
    <row r="1739" spans="1:7" ht="20.25" customHeight="1" x14ac:dyDescent="0.45">
      <c r="A1739" s="209"/>
      <c r="B1739" s="209"/>
      <c r="C1739" s="209"/>
      <c r="D1739" s="201"/>
      <c r="E1739" s="51"/>
      <c r="G1739" s="51"/>
    </row>
    <row r="1740" spans="1:7" ht="20.25" customHeight="1" x14ac:dyDescent="0.45">
      <c r="A1740" s="209"/>
      <c r="B1740" s="209"/>
      <c r="C1740" s="209"/>
      <c r="D1740" s="201"/>
      <c r="E1740" s="51"/>
      <c r="G1740" s="51"/>
    </row>
    <row r="1741" spans="1:7" ht="20.25" customHeight="1" x14ac:dyDescent="0.45">
      <c r="A1741" s="209"/>
      <c r="B1741" s="209"/>
      <c r="C1741" s="209"/>
      <c r="D1741" s="201"/>
      <c r="E1741" s="51"/>
      <c r="G1741" s="51"/>
    </row>
    <row r="1742" spans="1:7" ht="20.25" customHeight="1" x14ac:dyDescent="0.45">
      <c r="A1742" s="209"/>
      <c r="B1742" s="209"/>
      <c r="C1742" s="209"/>
      <c r="D1742" s="201"/>
      <c r="E1742" s="51"/>
      <c r="G1742" s="51"/>
    </row>
    <row r="1743" spans="1:7" ht="20.25" customHeight="1" x14ac:dyDescent="0.45">
      <c r="A1743" s="209"/>
      <c r="B1743" s="209"/>
      <c r="C1743" s="209"/>
      <c r="D1743" s="201"/>
      <c r="E1743" s="51"/>
      <c r="G1743" s="51"/>
    </row>
    <row r="1744" spans="1:7" ht="20.25" customHeight="1" x14ac:dyDescent="0.45">
      <c r="A1744" s="209"/>
      <c r="B1744" s="209"/>
      <c r="C1744" s="209"/>
      <c r="D1744" s="201"/>
      <c r="E1744" s="51"/>
      <c r="G1744" s="51"/>
    </row>
    <row r="1745" spans="1:7" ht="20.25" customHeight="1" x14ac:dyDescent="0.45">
      <c r="A1745" s="209"/>
      <c r="B1745" s="209"/>
      <c r="C1745" s="209"/>
      <c r="D1745" s="201"/>
      <c r="E1745" s="51"/>
      <c r="G1745" s="51"/>
    </row>
    <row r="1746" spans="1:7" ht="20.25" customHeight="1" x14ac:dyDescent="0.45">
      <c r="A1746" s="209"/>
      <c r="B1746" s="209"/>
      <c r="C1746" s="209"/>
      <c r="D1746" s="201"/>
      <c r="E1746" s="51"/>
      <c r="G1746" s="51"/>
    </row>
    <row r="1747" spans="1:7" ht="20.25" customHeight="1" x14ac:dyDescent="0.45">
      <c r="A1747" s="209"/>
      <c r="B1747" s="209"/>
      <c r="C1747" s="209"/>
      <c r="D1747" s="201"/>
      <c r="E1747" s="51"/>
      <c r="G1747" s="51"/>
    </row>
    <row r="1748" spans="1:7" ht="20.25" customHeight="1" x14ac:dyDescent="0.45">
      <c r="A1748" s="209"/>
      <c r="B1748" s="209"/>
      <c r="C1748" s="209"/>
      <c r="D1748" s="201"/>
      <c r="E1748" s="51"/>
      <c r="G1748" s="51"/>
    </row>
    <row r="1749" spans="1:7" ht="20.25" customHeight="1" x14ac:dyDescent="0.45">
      <c r="A1749" s="209"/>
      <c r="B1749" s="209"/>
      <c r="C1749" s="209"/>
      <c r="D1749" s="201"/>
      <c r="E1749" s="51"/>
      <c r="G1749" s="51"/>
    </row>
    <row r="1750" spans="1:7" ht="20.25" customHeight="1" x14ac:dyDescent="0.45">
      <c r="A1750" s="209"/>
      <c r="B1750" s="209"/>
      <c r="C1750" s="209"/>
      <c r="D1750" s="201"/>
      <c r="E1750" s="51"/>
      <c r="G1750" s="51"/>
    </row>
    <row r="1751" spans="1:7" ht="20.25" customHeight="1" x14ac:dyDescent="0.45">
      <c r="A1751" s="209"/>
      <c r="B1751" s="209"/>
      <c r="C1751" s="209"/>
      <c r="D1751" s="201"/>
      <c r="E1751" s="51"/>
      <c r="G1751" s="51"/>
    </row>
    <row r="1752" spans="1:7" ht="20.25" customHeight="1" x14ac:dyDescent="0.45">
      <c r="A1752" s="209"/>
      <c r="B1752" s="209"/>
      <c r="C1752" s="209"/>
      <c r="D1752" s="201"/>
      <c r="E1752" s="51"/>
      <c r="G1752" s="51"/>
    </row>
    <row r="1753" spans="1:7" ht="20.25" customHeight="1" x14ac:dyDescent="0.45">
      <c r="A1753" s="209"/>
      <c r="B1753" s="209"/>
      <c r="C1753" s="209"/>
      <c r="D1753" s="201"/>
      <c r="E1753" s="51"/>
      <c r="G1753" s="51"/>
    </row>
    <row r="1754" spans="1:7" ht="20.25" customHeight="1" x14ac:dyDescent="0.45">
      <c r="A1754" s="209"/>
      <c r="B1754" s="209"/>
      <c r="C1754" s="209"/>
      <c r="D1754" s="201"/>
      <c r="E1754" s="51"/>
      <c r="G1754" s="51"/>
    </row>
    <row r="1755" spans="1:7" ht="20.25" customHeight="1" x14ac:dyDescent="0.45">
      <c r="A1755" s="209"/>
      <c r="B1755" s="209"/>
      <c r="C1755" s="209"/>
      <c r="D1755" s="201"/>
      <c r="E1755" s="51"/>
      <c r="G1755" s="51"/>
    </row>
    <row r="1756" spans="1:7" ht="20.25" customHeight="1" x14ac:dyDescent="0.45">
      <c r="A1756" s="209"/>
      <c r="B1756" s="209"/>
      <c r="C1756" s="209"/>
      <c r="D1756" s="201"/>
      <c r="E1756" s="51"/>
      <c r="G1756" s="51"/>
    </row>
    <row r="1757" spans="1:7" ht="20.25" customHeight="1" x14ac:dyDescent="0.45">
      <c r="A1757" s="209"/>
      <c r="B1757" s="209"/>
      <c r="C1757" s="209"/>
      <c r="D1757" s="201"/>
      <c r="E1757" s="51"/>
      <c r="G1757" s="51"/>
    </row>
    <row r="1758" spans="1:7" ht="20.25" customHeight="1" x14ac:dyDescent="0.45">
      <c r="A1758" s="209"/>
      <c r="B1758" s="209"/>
      <c r="C1758" s="209"/>
      <c r="D1758" s="201"/>
      <c r="E1758" s="51"/>
      <c r="G1758" s="51"/>
    </row>
    <row r="1759" spans="1:7" ht="20.25" customHeight="1" x14ac:dyDescent="0.45">
      <c r="A1759" s="209"/>
      <c r="B1759" s="209"/>
      <c r="C1759" s="209"/>
      <c r="D1759" s="201"/>
      <c r="E1759" s="51"/>
      <c r="G1759" s="51"/>
    </row>
    <row r="1760" spans="1:7" ht="20.25" customHeight="1" x14ac:dyDescent="0.45">
      <c r="A1760" s="209"/>
      <c r="B1760" s="209"/>
      <c r="C1760" s="209"/>
      <c r="D1760" s="201"/>
      <c r="E1760" s="51"/>
      <c r="G1760" s="51"/>
    </row>
    <row r="1761" spans="1:7" ht="20.25" customHeight="1" x14ac:dyDescent="0.45">
      <c r="A1761" s="209"/>
      <c r="B1761" s="209"/>
      <c r="C1761" s="209"/>
      <c r="D1761" s="201"/>
      <c r="E1761" s="51"/>
      <c r="G1761" s="51"/>
    </row>
    <row r="1762" spans="1:7" ht="20.25" customHeight="1" x14ac:dyDescent="0.45">
      <c r="A1762" s="209"/>
      <c r="B1762" s="209"/>
      <c r="C1762" s="209"/>
      <c r="D1762" s="201"/>
      <c r="E1762" s="51"/>
      <c r="G1762" s="51"/>
    </row>
    <row r="1763" spans="1:7" ht="20.25" customHeight="1" x14ac:dyDescent="0.45">
      <c r="A1763" s="209"/>
      <c r="B1763" s="209"/>
      <c r="C1763" s="209"/>
      <c r="D1763" s="201"/>
      <c r="E1763" s="51"/>
      <c r="G1763" s="51"/>
    </row>
    <row r="1764" spans="1:7" ht="20.25" customHeight="1" x14ac:dyDescent="0.45">
      <c r="A1764" s="209"/>
      <c r="B1764" s="209"/>
      <c r="C1764" s="209"/>
      <c r="D1764" s="201"/>
      <c r="E1764" s="51"/>
      <c r="G1764" s="51"/>
    </row>
    <row r="1765" spans="1:7" ht="20.25" customHeight="1" x14ac:dyDescent="0.45">
      <c r="A1765" s="209"/>
      <c r="B1765" s="209"/>
      <c r="C1765" s="209"/>
      <c r="D1765" s="201"/>
      <c r="E1765" s="51"/>
      <c r="G1765" s="51"/>
    </row>
    <row r="1766" spans="1:7" ht="20.25" customHeight="1" x14ac:dyDescent="0.45">
      <c r="A1766" s="209"/>
      <c r="B1766" s="209"/>
      <c r="C1766" s="209"/>
      <c r="D1766" s="201"/>
      <c r="E1766" s="51"/>
      <c r="G1766" s="51"/>
    </row>
    <row r="1767" spans="1:7" ht="20.25" customHeight="1" x14ac:dyDescent="0.45">
      <c r="A1767" s="209"/>
      <c r="B1767" s="209"/>
      <c r="C1767" s="209"/>
      <c r="D1767" s="201"/>
      <c r="E1767" s="51"/>
      <c r="G1767" s="51"/>
    </row>
    <row r="1768" spans="1:7" ht="20.25" customHeight="1" x14ac:dyDescent="0.45">
      <c r="A1768" s="209"/>
      <c r="B1768" s="209"/>
      <c r="C1768" s="209"/>
      <c r="D1768" s="201"/>
      <c r="E1768" s="51"/>
      <c r="G1768" s="51"/>
    </row>
    <row r="1769" spans="1:7" ht="20.25" customHeight="1" x14ac:dyDescent="0.45">
      <c r="A1769" s="209"/>
      <c r="B1769" s="209"/>
      <c r="C1769" s="209"/>
      <c r="D1769" s="201"/>
      <c r="E1769" s="51"/>
      <c r="G1769" s="51"/>
    </row>
    <row r="1770" spans="1:7" ht="20.25" customHeight="1" x14ac:dyDescent="0.45">
      <c r="A1770" s="209"/>
      <c r="B1770" s="209"/>
      <c r="C1770" s="209"/>
      <c r="D1770" s="201"/>
      <c r="E1770" s="51"/>
      <c r="G1770" s="51"/>
    </row>
    <row r="1771" spans="1:7" ht="20.25" customHeight="1" x14ac:dyDescent="0.45">
      <c r="A1771" s="209"/>
      <c r="B1771" s="209"/>
      <c r="C1771" s="209"/>
      <c r="D1771" s="201"/>
      <c r="E1771" s="51"/>
      <c r="G1771" s="51"/>
    </row>
    <row r="1772" spans="1:7" ht="20.25" customHeight="1" x14ac:dyDescent="0.45">
      <c r="A1772" s="209"/>
      <c r="B1772" s="209"/>
      <c r="C1772" s="209"/>
      <c r="D1772" s="201"/>
      <c r="E1772" s="51"/>
      <c r="G1772" s="51"/>
    </row>
    <row r="1773" spans="1:7" ht="20.25" customHeight="1" x14ac:dyDescent="0.45">
      <c r="A1773" s="209"/>
      <c r="B1773" s="209"/>
      <c r="C1773" s="209"/>
      <c r="D1773" s="201"/>
      <c r="E1773" s="51"/>
      <c r="G1773" s="51"/>
    </row>
    <row r="1774" spans="1:7" ht="20.25" customHeight="1" x14ac:dyDescent="0.45">
      <c r="A1774" s="209"/>
      <c r="B1774" s="209"/>
      <c r="C1774" s="209"/>
      <c r="D1774" s="201"/>
      <c r="E1774" s="51"/>
      <c r="G1774" s="51"/>
    </row>
    <row r="1775" spans="1:7" ht="20.25" customHeight="1" x14ac:dyDescent="0.45">
      <c r="A1775" s="209"/>
      <c r="B1775" s="209"/>
      <c r="C1775" s="209"/>
      <c r="D1775" s="201"/>
      <c r="E1775" s="51"/>
      <c r="G1775" s="51"/>
    </row>
    <row r="1776" spans="1:7" ht="20.25" customHeight="1" x14ac:dyDescent="0.45">
      <c r="A1776" s="209"/>
      <c r="B1776" s="209"/>
      <c r="C1776" s="209"/>
      <c r="D1776" s="201"/>
      <c r="E1776" s="51"/>
      <c r="G1776" s="51"/>
    </row>
    <row r="1777" spans="1:7" ht="20.25" customHeight="1" x14ac:dyDescent="0.45">
      <c r="A1777" s="209"/>
      <c r="B1777" s="209"/>
      <c r="C1777" s="209"/>
      <c r="D1777" s="201"/>
      <c r="E1777" s="51"/>
      <c r="G1777" s="51"/>
    </row>
    <row r="1778" spans="1:7" ht="20.25" customHeight="1" x14ac:dyDescent="0.45">
      <c r="A1778" s="209"/>
      <c r="B1778" s="209"/>
      <c r="C1778" s="209"/>
      <c r="D1778" s="201"/>
      <c r="E1778" s="51"/>
      <c r="G1778" s="51"/>
    </row>
    <row r="1779" spans="1:7" ht="20.25" customHeight="1" x14ac:dyDescent="0.45">
      <c r="A1779" s="209"/>
      <c r="B1779" s="209"/>
      <c r="C1779" s="209"/>
      <c r="D1779" s="201"/>
      <c r="E1779" s="51"/>
      <c r="G1779" s="51"/>
    </row>
    <row r="1780" spans="1:7" ht="20.25" customHeight="1" x14ac:dyDescent="0.45">
      <c r="A1780" s="209"/>
      <c r="B1780" s="209"/>
      <c r="C1780" s="209"/>
      <c r="D1780" s="201"/>
      <c r="E1780" s="51"/>
      <c r="G1780" s="51"/>
    </row>
    <row r="1781" spans="1:7" ht="20.25" customHeight="1" x14ac:dyDescent="0.45">
      <c r="A1781" s="209"/>
      <c r="B1781" s="209"/>
      <c r="C1781" s="209"/>
      <c r="D1781" s="201"/>
      <c r="E1781" s="51"/>
      <c r="G1781" s="51"/>
    </row>
    <row r="1782" spans="1:7" ht="20.25" customHeight="1" x14ac:dyDescent="0.45">
      <c r="A1782" s="209"/>
      <c r="B1782" s="209"/>
      <c r="C1782" s="209"/>
      <c r="D1782" s="201"/>
      <c r="E1782" s="51"/>
      <c r="G1782" s="51"/>
    </row>
    <row r="1783" spans="1:7" ht="20.25" customHeight="1" x14ac:dyDescent="0.45">
      <c r="A1783" s="209"/>
      <c r="B1783" s="209"/>
      <c r="C1783" s="209"/>
      <c r="D1783" s="201"/>
      <c r="E1783" s="51"/>
      <c r="G1783" s="51"/>
    </row>
    <row r="1784" spans="1:7" ht="20.25" customHeight="1" x14ac:dyDescent="0.45">
      <c r="A1784" s="209"/>
      <c r="B1784" s="209"/>
      <c r="C1784" s="209"/>
      <c r="D1784" s="201"/>
      <c r="E1784" s="51"/>
      <c r="G1784" s="51"/>
    </row>
    <row r="1785" spans="1:7" ht="20.25" customHeight="1" x14ac:dyDescent="0.45">
      <c r="A1785" s="209"/>
      <c r="B1785" s="209"/>
      <c r="C1785" s="209"/>
      <c r="D1785" s="201"/>
      <c r="E1785" s="51"/>
      <c r="G1785" s="51"/>
    </row>
    <row r="1786" spans="1:7" ht="20.25" customHeight="1" x14ac:dyDescent="0.45">
      <c r="A1786" s="209"/>
      <c r="B1786" s="209"/>
      <c r="C1786" s="209"/>
      <c r="D1786" s="201"/>
      <c r="E1786" s="51"/>
      <c r="G1786" s="51"/>
    </row>
    <row r="1787" spans="1:7" ht="20.25" customHeight="1" x14ac:dyDescent="0.45">
      <c r="A1787" s="209"/>
      <c r="B1787" s="209"/>
      <c r="C1787" s="209"/>
      <c r="D1787" s="201"/>
      <c r="E1787" s="51"/>
      <c r="G1787" s="51"/>
    </row>
    <row r="1788" spans="1:7" ht="20.25" customHeight="1" x14ac:dyDescent="0.45">
      <c r="A1788" s="209"/>
      <c r="B1788" s="209"/>
      <c r="C1788" s="209"/>
      <c r="D1788" s="201"/>
      <c r="E1788" s="51"/>
      <c r="G1788" s="51"/>
    </row>
    <row r="1789" spans="1:7" ht="20.25" customHeight="1" x14ac:dyDescent="0.45">
      <c r="A1789" s="209"/>
      <c r="B1789" s="209"/>
      <c r="C1789" s="209"/>
      <c r="D1789" s="201"/>
      <c r="E1789" s="51"/>
      <c r="G1789" s="51"/>
    </row>
    <row r="1790" spans="1:7" ht="20.25" customHeight="1" x14ac:dyDescent="0.45">
      <c r="A1790" s="209"/>
      <c r="B1790" s="209"/>
      <c r="C1790" s="209"/>
      <c r="D1790" s="201"/>
      <c r="E1790" s="51"/>
      <c r="G1790" s="51"/>
    </row>
    <row r="1791" spans="1:7" ht="20.25" customHeight="1" x14ac:dyDescent="0.45">
      <c r="A1791" s="209"/>
      <c r="B1791" s="209"/>
      <c r="C1791" s="209"/>
      <c r="D1791" s="201"/>
      <c r="E1791" s="51"/>
      <c r="G1791" s="51"/>
    </row>
    <row r="1792" spans="1:7" ht="20.25" customHeight="1" x14ac:dyDescent="0.45">
      <c r="A1792" s="209"/>
      <c r="B1792" s="209"/>
      <c r="C1792" s="209"/>
      <c r="D1792" s="201"/>
      <c r="E1792" s="51"/>
      <c r="G1792" s="51"/>
    </row>
    <row r="1793" spans="1:7" ht="20.25" customHeight="1" x14ac:dyDescent="0.45">
      <c r="A1793" s="209"/>
      <c r="B1793" s="209"/>
      <c r="C1793" s="209"/>
      <c r="D1793" s="201"/>
      <c r="E1793" s="51"/>
      <c r="G1793" s="51"/>
    </row>
    <row r="1794" spans="1:7" ht="20.25" customHeight="1" x14ac:dyDescent="0.45">
      <c r="A1794" s="209"/>
      <c r="B1794" s="209"/>
      <c r="C1794" s="209"/>
      <c r="D1794" s="201"/>
      <c r="E1794" s="51"/>
      <c r="G1794" s="51"/>
    </row>
    <row r="1795" spans="1:7" ht="20.25" customHeight="1" x14ac:dyDescent="0.45">
      <c r="A1795" s="209"/>
      <c r="B1795" s="209"/>
      <c r="C1795" s="209"/>
      <c r="D1795" s="201"/>
      <c r="E1795" s="51"/>
      <c r="G1795" s="51"/>
    </row>
    <row r="1796" spans="1:7" ht="20.25" customHeight="1" x14ac:dyDescent="0.45">
      <c r="A1796" s="209"/>
      <c r="B1796" s="209"/>
      <c r="C1796" s="209"/>
      <c r="D1796" s="201"/>
      <c r="E1796" s="51"/>
      <c r="G1796" s="51"/>
    </row>
    <row r="1797" spans="1:7" ht="20.25" customHeight="1" x14ac:dyDescent="0.45">
      <c r="A1797" s="209"/>
      <c r="B1797" s="209"/>
      <c r="C1797" s="209"/>
      <c r="D1797" s="201"/>
      <c r="E1797" s="51"/>
      <c r="G1797" s="51"/>
    </row>
    <row r="1798" spans="1:7" ht="20.25" customHeight="1" x14ac:dyDescent="0.45">
      <c r="A1798" s="209"/>
      <c r="B1798" s="209"/>
      <c r="C1798" s="209"/>
      <c r="D1798" s="201"/>
      <c r="E1798" s="51"/>
      <c r="G1798" s="51"/>
    </row>
    <row r="1799" spans="1:7" ht="20.25" customHeight="1" x14ac:dyDescent="0.45">
      <c r="A1799" s="209"/>
      <c r="B1799" s="209"/>
      <c r="C1799" s="209"/>
      <c r="D1799" s="201"/>
      <c r="E1799" s="51"/>
      <c r="G1799" s="51"/>
    </row>
    <row r="1800" spans="1:7" ht="20.25" customHeight="1" x14ac:dyDescent="0.45">
      <c r="A1800" s="209"/>
      <c r="B1800" s="209"/>
      <c r="C1800" s="209"/>
      <c r="D1800" s="201"/>
      <c r="E1800" s="51"/>
      <c r="G1800" s="51"/>
    </row>
    <row r="1801" spans="1:7" ht="20.25" customHeight="1" x14ac:dyDescent="0.45">
      <c r="A1801" s="209"/>
      <c r="B1801" s="209"/>
      <c r="C1801" s="209"/>
      <c r="D1801" s="201"/>
      <c r="E1801" s="51"/>
      <c r="G1801" s="51"/>
    </row>
    <row r="1802" spans="1:7" ht="20.25" customHeight="1" x14ac:dyDescent="0.45">
      <c r="A1802" s="209"/>
      <c r="B1802" s="209"/>
      <c r="C1802" s="209"/>
      <c r="D1802" s="201"/>
      <c r="E1802" s="51"/>
      <c r="G1802" s="51"/>
    </row>
    <row r="1803" spans="1:7" ht="20.25" customHeight="1" x14ac:dyDescent="0.45">
      <c r="A1803" s="209"/>
      <c r="B1803" s="209"/>
      <c r="C1803" s="209"/>
      <c r="D1803" s="201"/>
      <c r="E1803" s="51"/>
      <c r="G1803" s="51"/>
    </row>
    <row r="1804" spans="1:7" ht="20.25" customHeight="1" x14ac:dyDescent="0.45">
      <c r="A1804" s="209"/>
      <c r="B1804" s="209"/>
      <c r="C1804" s="209"/>
      <c r="D1804" s="201"/>
      <c r="E1804" s="51"/>
      <c r="G1804" s="51"/>
    </row>
    <row r="1805" spans="1:7" ht="20.25" customHeight="1" x14ac:dyDescent="0.45">
      <c r="A1805" s="209"/>
      <c r="B1805" s="209"/>
      <c r="C1805" s="209"/>
      <c r="D1805" s="201"/>
      <c r="E1805" s="51"/>
      <c r="G1805" s="51"/>
    </row>
    <row r="1806" spans="1:7" ht="20.25" customHeight="1" x14ac:dyDescent="0.45">
      <c r="A1806" s="209"/>
      <c r="B1806" s="209"/>
      <c r="C1806" s="209"/>
      <c r="D1806" s="201"/>
      <c r="E1806" s="51"/>
      <c r="G1806" s="51"/>
    </row>
    <row r="1807" spans="1:7" ht="20.25" customHeight="1" x14ac:dyDescent="0.45">
      <c r="A1807" s="209"/>
      <c r="B1807" s="209"/>
      <c r="C1807" s="209"/>
      <c r="D1807" s="201"/>
      <c r="E1807" s="51"/>
      <c r="G1807" s="51"/>
    </row>
    <row r="1808" spans="1:7" ht="20.25" customHeight="1" x14ac:dyDescent="0.45">
      <c r="A1808" s="209"/>
      <c r="B1808" s="209"/>
      <c r="C1808" s="209"/>
      <c r="D1808" s="201"/>
      <c r="E1808" s="51"/>
      <c r="G1808" s="51"/>
    </row>
    <row r="1809" spans="1:7" ht="20.25" customHeight="1" x14ac:dyDescent="0.45">
      <c r="A1809" s="209"/>
      <c r="B1809" s="209"/>
      <c r="C1809" s="209"/>
      <c r="D1809" s="201"/>
      <c r="E1809" s="51"/>
      <c r="G1809" s="51"/>
    </row>
    <row r="1810" spans="1:7" ht="20.25" customHeight="1" x14ac:dyDescent="0.45">
      <c r="A1810" s="209"/>
      <c r="B1810" s="209"/>
      <c r="C1810" s="209"/>
      <c r="D1810" s="201"/>
      <c r="E1810" s="51"/>
      <c r="G1810" s="51"/>
    </row>
    <row r="1811" spans="1:7" ht="20.25" customHeight="1" x14ac:dyDescent="0.45">
      <c r="A1811" s="209"/>
      <c r="B1811" s="209"/>
      <c r="C1811" s="209"/>
      <c r="D1811" s="201"/>
      <c r="E1811" s="51"/>
      <c r="G1811" s="51"/>
    </row>
    <row r="1812" spans="1:7" ht="20.25" customHeight="1" x14ac:dyDescent="0.45">
      <c r="A1812" s="209"/>
      <c r="B1812" s="209"/>
      <c r="C1812" s="209"/>
      <c r="D1812" s="201"/>
      <c r="E1812" s="51"/>
      <c r="G1812" s="51"/>
    </row>
    <row r="1813" spans="1:7" ht="20.25" customHeight="1" x14ac:dyDescent="0.45">
      <c r="A1813" s="209"/>
      <c r="B1813" s="209"/>
      <c r="C1813" s="209"/>
      <c r="D1813" s="201"/>
      <c r="E1813" s="51"/>
      <c r="G1813" s="51"/>
    </row>
    <row r="1814" spans="1:7" ht="20.25" customHeight="1" x14ac:dyDescent="0.45">
      <c r="A1814" s="209"/>
      <c r="B1814" s="209"/>
      <c r="C1814" s="209"/>
      <c r="D1814" s="201"/>
      <c r="E1814" s="51"/>
      <c r="G1814" s="51"/>
    </row>
    <row r="1815" spans="1:7" ht="20.25" customHeight="1" x14ac:dyDescent="0.45">
      <c r="A1815" s="209"/>
      <c r="B1815" s="209"/>
      <c r="C1815" s="209"/>
      <c r="D1815" s="201"/>
      <c r="E1815" s="51"/>
      <c r="G1815" s="51"/>
    </row>
    <row r="1816" spans="1:7" ht="20.25" customHeight="1" x14ac:dyDescent="0.45">
      <c r="A1816" s="209"/>
      <c r="B1816" s="209"/>
      <c r="C1816" s="209"/>
      <c r="D1816" s="201"/>
      <c r="E1816" s="51"/>
      <c r="G1816" s="51"/>
    </row>
    <row r="1817" spans="1:7" ht="20.25" customHeight="1" x14ac:dyDescent="0.45">
      <c r="A1817" s="209"/>
      <c r="B1817" s="209"/>
      <c r="C1817" s="209"/>
      <c r="D1817" s="201"/>
      <c r="E1817" s="51"/>
      <c r="G1817" s="51"/>
    </row>
    <row r="1818" spans="1:7" ht="20.25" customHeight="1" x14ac:dyDescent="0.45">
      <c r="A1818" s="209"/>
      <c r="B1818" s="209"/>
      <c r="C1818" s="209"/>
      <c r="D1818" s="201"/>
      <c r="E1818" s="51"/>
      <c r="G1818" s="51"/>
    </row>
    <row r="1819" spans="1:7" ht="20.25" customHeight="1" x14ac:dyDescent="0.45">
      <c r="A1819" s="209"/>
      <c r="B1819" s="209"/>
      <c r="C1819" s="209"/>
      <c r="D1819" s="201"/>
      <c r="E1819" s="51"/>
      <c r="G1819" s="51"/>
    </row>
    <row r="1820" spans="1:7" ht="20.25" customHeight="1" x14ac:dyDescent="0.45">
      <c r="A1820" s="209"/>
      <c r="B1820" s="209"/>
      <c r="C1820" s="209"/>
      <c r="D1820" s="201"/>
      <c r="E1820" s="51"/>
      <c r="G1820" s="51"/>
    </row>
    <row r="1821" spans="1:7" ht="20.25" customHeight="1" x14ac:dyDescent="0.45">
      <c r="A1821" s="209"/>
      <c r="B1821" s="209"/>
      <c r="C1821" s="209"/>
      <c r="D1821" s="201"/>
      <c r="E1821" s="51"/>
      <c r="G1821" s="51"/>
    </row>
    <row r="1822" spans="1:7" ht="20.25" customHeight="1" x14ac:dyDescent="0.45">
      <c r="A1822" s="209"/>
      <c r="B1822" s="209"/>
      <c r="C1822" s="209"/>
      <c r="D1822" s="201"/>
      <c r="E1822" s="51"/>
      <c r="G1822" s="51"/>
    </row>
    <row r="1823" spans="1:7" ht="20.25" customHeight="1" x14ac:dyDescent="0.45">
      <c r="A1823" s="209"/>
      <c r="B1823" s="209"/>
      <c r="C1823" s="209"/>
      <c r="D1823" s="201"/>
      <c r="E1823" s="51"/>
      <c r="G1823" s="51"/>
    </row>
    <row r="1824" spans="1:7" ht="20.25" customHeight="1" x14ac:dyDescent="0.45">
      <c r="A1824" s="209"/>
      <c r="B1824" s="209"/>
      <c r="C1824" s="209"/>
      <c r="D1824" s="201"/>
      <c r="E1824" s="51"/>
      <c r="G1824" s="51"/>
    </row>
    <row r="1825" spans="1:7" ht="20.25" customHeight="1" x14ac:dyDescent="0.45">
      <c r="A1825" s="209"/>
      <c r="B1825" s="209"/>
      <c r="C1825" s="209"/>
      <c r="D1825" s="201"/>
      <c r="E1825" s="51"/>
      <c r="G1825" s="51"/>
    </row>
    <row r="1826" spans="1:7" ht="20.25" customHeight="1" x14ac:dyDescent="0.45">
      <c r="A1826" s="209"/>
      <c r="B1826" s="209"/>
      <c r="C1826" s="209"/>
      <c r="D1826" s="201"/>
      <c r="E1826" s="51"/>
      <c r="G1826" s="51"/>
    </row>
    <row r="1827" spans="1:7" ht="20.25" customHeight="1" x14ac:dyDescent="0.45">
      <c r="A1827" s="209"/>
      <c r="B1827" s="209"/>
      <c r="C1827" s="209"/>
      <c r="D1827" s="201"/>
      <c r="E1827" s="51"/>
      <c r="G1827" s="51"/>
    </row>
    <row r="1828" spans="1:7" ht="20.25" customHeight="1" x14ac:dyDescent="0.45">
      <c r="A1828" s="209"/>
      <c r="B1828" s="209"/>
      <c r="C1828" s="209"/>
      <c r="D1828" s="201"/>
      <c r="E1828" s="51"/>
      <c r="G1828" s="51"/>
    </row>
    <row r="1829" spans="1:7" ht="20.25" customHeight="1" x14ac:dyDescent="0.45">
      <c r="A1829" s="209"/>
      <c r="B1829" s="209"/>
      <c r="C1829" s="209"/>
      <c r="D1829" s="201"/>
      <c r="E1829" s="51"/>
      <c r="G1829" s="51"/>
    </row>
    <row r="1830" spans="1:7" ht="20.25" customHeight="1" x14ac:dyDescent="0.45">
      <c r="A1830" s="209"/>
      <c r="B1830" s="209"/>
      <c r="C1830" s="209"/>
      <c r="D1830" s="201"/>
      <c r="E1830" s="51"/>
      <c r="G1830" s="51"/>
    </row>
    <row r="1831" spans="1:7" ht="20.25" customHeight="1" x14ac:dyDescent="0.45">
      <c r="A1831" s="209"/>
      <c r="B1831" s="209"/>
      <c r="C1831" s="209"/>
      <c r="D1831" s="201"/>
      <c r="E1831" s="51"/>
      <c r="G1831" s="51"/>
    </row>
    <row r="1832" spans="1:7" ht="20.25" customHeight="1" x14ac:dyDescent="0.45">
      <c r="A1832" s="209"/>
      <c r="B1832" s="209"/>
      <c r="C1832" s="209"/>
      <c r="D1832" s="201"/>
      <c r="E1832" s="51"/>
      <c r="G1832" s="51"/>
    </row>
    <row r="1833" spans="1:7" ht="20.25" customHeight="1" x14ac:dyDescent="0.45">
      <c r="A1833" s="209"/>
      <c r="B1833" s="209"/>
      <c r="C1833" s="209"/>
      <c r="D1833" s="201"/>
      <c r="E1833" s="51"/>
      <c r="G1833" s="51"/>
    </row>
    <row r="1834" spans="1:7" ht="20.25" customHeight="1" x14ac:dyDescent="0.45">
      <c r="A1834" s="209"/>
      <c r="B1834" s="209"/>
      <c r="C1834" s="209"/>
      <c r="D1834" s="201"/>
      <c r="E1834" s="51"/>
      <c r="G1834" s="51"/>
    </row>
    <row r="1835" spans="1:7" ht="20.25" customHeight="1" x14ac:dyDescent="0.45">
      <c r="A1835" s="209"/>
      <c r="B1835" s="209"/>
      <c r="C1835" s="209"/>
      <c r="D1835" s="201"/>
      <c r="E1835" s="51"/>
      <c r="G1835" s="51"/>
    </row>
    <row r="1836" spans="1:7" ht="20.25" customHeight="1" x14ac:dyDescent="0.45">
      <c r="A1836" s="209"/>
      <c r="B1836" s="209"/>
      <c r="C1836" s="209"/>
      <c r="D1836" s="201"/>
      <c r="E1836" s="51"/>
      <c r="G1836" s="51"/>
    </row>
    <row r="1837" spans="1:7" ht="20.25" customHeight="1" x14ac:dyDescent="0.45">
      <c r="A1837" s="209"/>
      <c r="B1837" s="209"/>
      <c r="C1837" s="209"/>
      <c r="D1837" s="201"/>
      <c r="E1837" s="51"/>
      <c r="G1837" s="51"/>
    </row>
    <row r="1838" spans="1:7" ht="20.25" customHeight="1" x14ac:dyDescent="0.45">
      <c r="A1838" s="209"/>
      <c r="B1838" s="209"/>
      <c r="C1838" s="209"/>
      <c r="D1838" s="201"/>
      <c r="E1838" s="51"/>
      <c r="G1838" s="51"/>
    </row>
    <row r="1839" spans="1:7" ht="20.25" customHeight="1" x14ac:dyDescent="0.45">
      <c r="A1839" s="209"/>
      <c r="B1839" s="209"/>
      <c r="C1839" s="209"/>
      <c r="D1839" s="201"/>
      <c r="E1839" s="51"/>
      <c r="G1839" s="51"/>
    </row>
    <row r="1840" spans="1:7" ht="20.25" customHeight="1" x14ac:dyDescent="0.45">
      <c r="A1840" s="209"/>
      <c r="B1840" s="209"/>
      <c r="C1840" s="209"/>
      <c r="D1840" s="201"/>
      <c r="E1840" s="51"/>
      <c r="G1840" s="51"/>
    </row>
    <row r="1841" spans="1:7" ht="20.25" customHeight="1" x14ac:dyDescent="0.45">
      <c r="A1841" s="209"/>
      <c r="B1841" s="209"/>
      <c r="C1841" s="209"/>
      <c r="D1841" s="201"/>
      <c r="E1841" s="51"/>
      <c r="G1841" s="51"/>
    </row>
    <row r="1842" spans="1:7" ht="20.25" customHeight="1" x14ac:dyDescent="0.45">
      <c r="A1842" s="209"/>
      <c r="B1842" s="209"/>
      <c r="C1842" s="209"/>
      <c r="D1842" s="201"/>
      <c r="E1842" s="51"/>
      <c r="G1842" s="51"/>
    </row>
    <row r="1843" spans="1:7" ht="20.25" customHeight="1" x14ac:dyDescent="0.45">
      <c r="A1843" s="209"/>
      <c r="B1843" s="209"/>
      <c r="C1843" s="209"/>
      <c r="D1843" s="201"/>
      <c r="E1843" s="51"/>
      <c r="G1843" s="51"/>
    </row>
    <row r="1844" spans="1:7" ht="20.25" customHeight="1" x14ac:dyDescent="0.45">
      <c r="A1844" s="209"/>
      <c r="B1844" s="209"/>
      <c r="C1844" s="209"/>
      <c r="D1844" s="201"/>
      <c r="E1844" s="51"/>
      <c r="G1844" s="51"/>
    </row>
    <row r="1845" spans="1:7" ht="20.25" customHeight="1" x14ac:dyDescent="0.45">
      <c r="A1845" s="209"/>
      <c r="B1845" s="209"/>
      <c r="C1845" s="209"/>
      <c r="D1845" s="201"/>
      <c r="E1845" s="51"/>
      <c r="G1845" s="51"/>
    </row>
    <row r="1846" spans="1:7" ht="20.25" customHeight="1" x14ac:dyDescent="0.45">
      <c r="A1846" s="209"/>
      <c r="B1846" s="209"/>
      <c r="C1846" s="209"/>
      <c r="D1846" s="201"/>
      <c r="E1846" s="51"/>
      <c r="G1846" s="51"/>
    </row>
    <row r="1847" spans="1:7" ht="20.25" customHeight="1" x14ac:dyDescent="0.45">
      <c r="A1847" s="209"/>
      <c r="B1847" s="209"/>
      <c r="C1847" s="209"/>
      <c r="D1847" s="201"/>
      <c r="E1847" s="51"/>
      <c r="G1847" s="51"/>
    </row>
    <row r="1848" spans="1:7" ht="20.25" customHeight="1" x14ac:dyDescent="0.45">
      <c r="A1848" s="209"/>
      <c r="B1848" s="209"/>
      <c r="C1848" s="209"/>
      <c r="D1848" s="201"/>
      <c r="E1848" s="51"/>
      <c r="G1848" s="51"/>
    </row>
    <row r="1849" spans="1:7" ht="20.25" customHeight="1" x14ac:dyDescent="0.45">
      <c r="A1849" s="209"/>
      <c r="B1849" s="209"/>
      <c r="C1849" s="209"/>
      <c r="D1849" s="201"/>
      <c r="E1849" s="51"/>
      <c r="G1849" s="51"/>
    </row>
    <row r="1850" spans="1:7" ht="20.25" customHeight="1" x14ac:dyDescent="0.45">
      <c r="A1850" s="209"/>
      <c r="B1850" s="209"/>
      <c r="C1850" s="209"/>
      <c r="D1850" s="201"/>
      <c r="E1850" s="51"/>
      <c r="G1850" s="51"/>
    </row>
    <row r="1851" spans="1:7" ht="20.25" customHeight="1" x14ac:dyDescent="0.45">
      <c r="A1851" s="209"/>
      <c r="B1851" s="209"/>
      <c r="C1851" s="209"/>
      <c r="D1851" s="201"/>
      <c r="E1851" s="51"/>
      <c r="G1851" s="51"/>
    </row>
    <row r="1852" spans="1:7" ht="20.25" customHeight="1" x14ac:dyDescent="0.45">
      <c r="A1852" s="209"/>
      <c r="B1852" s="209"/>
      <c r="C1852" s="209"/>
      <c r="D1852" s="201"/>
      <c r="E1852" s="51"/>
      <c r="G1852" s="51"/>
    </row>
    <row r="1853" spans="1:7" ht="20.25" customHeight="1" x14ac:dyDescent="0.45">
      <c r="A1853" s="209"/>
      <c r="B1853" s="209"/>
      <c r="C1853" s="209"/>
      <c r="D1853" s="201"/>
      <c r="E1853" s="51"/>
      <c r="G1853" s="51"/>
    </row>
    <row r="1854" spans="1:7" ht="20.25" customHeight="1" x14ac:dyDescent="0.45">
      <c r="A1854" s="209"/>
      <c r="B1854" s="209"/>
      <c r="C1854" s="209"/>
      <c r="D1854" s="201"/>
      <c r="E1854" s="51"/>
      <c r="G1854" s="51"/>
    </row>
    <row r="1855" spans="1:7" ht="20.25" customHeight="1" x14ac:dyDescent="0.45">
      <c r="A1855" s="209"/>
      <c r="B1855" s="209"/>
      <c r="C1855" s="209"/>
      <c r="D1855" s="201"/>
      <c r="E1855" s="51"/>
      <c r="G1855" s="51"/>
    </row>
    <row r="1856" spans="1:7" ht="20.25" customHeight="1" x14ac:dyDescent="0.45">
      <c r="A1856" s="209"/>
      <c r="B1856" s="209"/>
      <c r="C1856" s="209"/>
      <c r="D1856" s="201"/>
      <c r="E1856" s="51"/>
      <c r="G1856" s="51"/>
    </row>
    <row r="1857" spans="1:7" ht="20.25" customHeight="1" x14ac:dyDescent="0.45">
      <c r="A1857" s="209"/>
      <c r="B1857" s="209"/>
      <c r="C1857" s="209"/>
      <c r="D1857" s="201"/>
      <c r="E1857" s="51"/>
      <c r="G1857" s="51"/>
    </row>
    <row r="1858" spans="1:7" ht="20.25" customHeight="1" x14ac:dyDescent="0.45">
      <c r="A1858" s="209"/>
      <c r="B1858" s="209"/>
      <c r="C1858" s="209"/>
      <c r="D1858" s="201"/>
      <c r="E1858" s="51"/>
      <c r="G1858" s="51"/>
    </row>
    <row r="1859" spans="1:7" ht="20.25" customHeight="1" x14ac:dyDescent="0.45">
      <c r="A1859" s="209"/>
      <c r="B1859" s="209"/>
      <c r="C1859" s="209"/>
      <c r="D1859" s="201"/>
      <c r="E1859" s="51"/>
      <c r="G1859" s="51"/>
    </row>
    <row r="1860" spans="1:7" ht="20.25" customHeight="1" x14ac:dyDescent="0.45">
      <c r="A1860" s="209"/>
      <c r="B1860" s="209"/>
      <c r="C1860" s="209"/>
      <c r="D1860" s="201"/>
      <c r="E1860" s="51"/>
      <c r="G1860" s="51"/>
    </row>
    <row r="1861" spans="1:7" ht="20.25" customHeight="1" x14ac:dyDescent="0.45">
      <c r="A1861" s="209"/>
      <c r="B1861" s="209"/>
      <c r="C1861" s="209"/>
      <c r="D1861" s="201"/>
      <c r="E1861" s="51"/>
      <c r="G1861" s="51"/>
    </row>
    <row r="1862" spans="1:7" ht="20.25" customHeight="1" x14ac:dyDescent="0.45">
      <c r="A1862" s="209"/>
      <c r="B1862" s="209"/>
      <c r="C1862" s="209"/>
      <c r="D1862" s="201"/>
      <c r="E1862" s="51"/>
      <c r="G1862" s="51"/>
    </row>
    <row r="1863" spans="1:7" ht="20.25" customHeight="1" x14ac:dyDescent="0.45">
      <c r="A1863" s="209"/>
      <c r="B1863" s="209"/>
      <c r="C1863" s="209"/>
      <c r="D1863" s="201"/>
      <c r="E1863" s="51"/>
      <c r="G1863" s="51"/>
    </row>
    <row r="1864" spans="1:7" ht="20.25" customHeight="1" x14ac:dyDescent="0.45">
      <c r="A1864" s="209"/>
      <c r="B1864" s="209"/>
      <c r="C1864" s="209"/>
      <c r="D1864" s="201"/>
      <c r="E1864" s="51"/>
      <c r="G1864" s="51"/>
    </row>
    <row r="1865" spans="1:7" ht="20.25" customHeight="1" x14ac:dyDescent="0.45">
      <c r="A1865" s="209"/>
      <c r="B1865" s="209"/>
      <c r="C1865" s="209"/>
      <c r="D1865" s="201"/>
      <c r="E1865" s="51"/>
      <c r="G1865" s="51"/>
    </row>
    <row r="1866" spans="1:7" ht="20.25" customHeight="1" x14ac:dyDescent="0.45">
      <c r="A1866" s="209"/>
      <c r="B1866" s="209"/>
      <c r="C1866" s="209"/>
      <c r="D1866" s="201"/>
      <c r="E1866" s="51"/>
      <c r="G1866" s="51"/>
    </row>
    <row r="1867" spans="1:7" ht="20.25" customHeight="1" x14ac:dyDescent="0.45">
      <c r="A1867" s="209"/>
      <c r="B1867" s="209"/>
      <c r="C1867" s="209"/>
      <c r="D1867" s="201"/>
      <c r="E1867" s="51"/>
      <c r="G1867" s="51"/>
    </row>
    <row r="1868" spans="1:7" ht="20.25" customHeight="1" x14ac:dyDescent="0.45">
      <c r="A1868" s="209"/>
      <c r="B1868" s="209"/>
      <c r="C1868" s="209"/>
      <c r="D1868" s="201"/>
      <c r="E1868" s="51"/>
      <c r="G1868" s="51"/>
    </row>
    <row r="1869" spans="1:7" ht="20.25" customHeight="1" x14ac:dyDescent="0.45">
      <c r="A1869" s="209"/>
      <c r="B1869" s="209"/>
      <c r="C1869" s="209"/>
      <c r="D1869" s="201"/>
      <c r="E1869" s="51"/>
      <c r="G1869" s="51"/>
    </row>
    <row r="1870" spans="1:7" ht="20.25" customHeight="1" x14ac:dyDescent="0.45">
      <c r="A1870" s="209"/>
      <c r="B1870" s="209"/>
      <c r="C1870" s="209"/>
      <c r="D1870" s="201"/>
      <c r="E1870" s="51"/>
      <c r="G1870" s="51"/>
    </row>
    <row r="1871" spans="1:7" ht="20.25" customHeight="1" x14ac:dyDescent="0.45">
      <c r="A1871" s="209"/>
      <c r="B1871" s="209"/>
      <c r="C1871" s="209"/>
      <c r="D1871" s="201"/>
      <c r="E1871" s="51"/>
      <c r="G1871" s="51"/>
    </row>
    <row r="1872" spans="1:7" ht="20.25" customHeight="1" x14ac:dyDescent="0.45">
      <c r="A1872" s="209"/>
      <c r="B1872" s="209"/>
      <c r="C1872" s="209"/>
      <c r="D1872" s="201"/>
      <c r="E1872" s="51"/>
      <c r="G1872" s="51"/>
    </row>
    <row r="1873" spans="1:7" ht="20.25" customHeight="1" x14ac:dyDescent="0.45">
      <c r="A1873" s="209"/>
      <c r="B1873" s="209"/>
      <c r="C1873" s="209"/>
      <c r="D1873" s="201"/>
      <c r="E1873" s="51"/>
      <c r="G1873" s="51"/>
    </row>
    <row r="1874" spans="1:7" ht="20.25" customHeight="1" x14ac:dyDescent="0.45">
      <c r="A1874" s="209"/>
      <c r="B1874" s="209"/>
      <c r="C1874" s="209"/>
      <c r="D1874" s="201"/>
      <c r="E1874" s="51"/>
      <c r="G1874" s="51"/>
    </row>
    <row r="1875" spans="1:7" ht="20.25" customHeight="1" x14ac:dyDescent="0.45">
      <c r="A1875" s="209"/>
      <c r="B1875" s="209"/>
      <c r="C1875" s="209"/>
      <c r="D1875" s="201"/>
      <c r="E1875" s="51"/>
      <c r="G1875" s="51"/>
    </row>
    <row r="1876" spans="1:7" ht="20.25" customHeight="1" x14ac:dyDescent="0.45">
      <c r="A1876" s="209"/>
      <c r="B1876" s="209"/>
      <c r="C1876" s="209"/>
      <c r="D1876" s="201"/>
      <c r="E1876" s="51"/>
      <c r="G1876" s="51"/>
    </row>
    <row r="1877" spans="1:7" ht="20.25" customHeight="1" x14ac:dyDescent="0.45">
      <c r="A1877" s="209"/>
      <c r="B1877" s="209"/>
      <c r="C1877" s="209"/>
      <c r="D1877" s="201"/>
      <c r="E1877" s="51"/>
      <c r="G1877" s="51"/>
    </row>
    <row r="1878" spans="1:7" ht="20.25" customHeight="1" x14ac:dyDescent="0.45">
      <c r="A1878" s="209"/>
      <c r="B1878" s="209"/>
      <c r="C1878" s="209"/>
      <c r="D1878" s="201"/>
      <c r="E1878" s="51"/>
      <c r="G1878" s="51"/>
    </row>
    <row r="1879" spans="1:7" ht="20.25" customHeight="1" x14ac:dyDescent="0.45">
      <c r="A1879" s="209"/>
      <c r="B1879" s="209"/>
      <c r="C1879" s="209"/>
      <c r="D1879" s="201"/>
      <c r="E1879" s="51"/>
      <c r="G1879" s="51"/>
    </row>
    <row r="1880" spans="1:7" ht="20.25" customHeight="1" x14ac:dyDescent="0.45">
      <c r="A1880" s="209"/>
      <c r="B1880" s="209"/>
      <c r="C1880" s="209"/>
      <c r="D1880" s="201"/>
      <c r="E1880" s="51"/>
      <c r="G1880" s="51"/>
    </row>
    <row r="1881" spans="1:7" ht="20.25" customHeight="1" x14ac:dyDescent="0.45">
      <c r="A1881" s="209"/>
      <c r="B1881" s="209"/>
      <c r="C1881" s="209"/>
      <c r="D1881" s="201"/>
      <c r="E1881" s="51"/>
      <c r="G1881" s="51"/>
    </row>
    <row r="1882" spans="1:7" ht="20.25" customHeight="1" x14ac:dyDescent="0.45">
      <c r="A1882" s="209"/>
      <c r="B1882" s="209"/>
      <c r="C1882" s="209"/>
      <c r="D1882" s="201"/>
      <c r="E1882" s="51"/>
      <c r="G1882" s="51"/>
    </row>
    <row r="1883" spans="1:7" ht="20.25" customHeight="1" x14ac:dyDescent="0.45">
      <c r="A1883" s="209"/>
      <c r="B1883" s="209"/>
      <c r="C1883" s="209"/>
      <c r="D1883" s="201"/>
      <c r="E1883" s="51"/>
      <c r="G1883" s="51"/>
    </row>
    <row r="1884" spans="1:7" ht="20.25" customHeight="1" x14ac:dyDescent="0.45">
      <c r="A1884" s="209"/>
      <c r="B1884" s="209"/>
      <c r="C1884" s="209"/>
      <c r="D1884" s="201"/>
      <c r="E1884" s="51"/>
      <c r="G1884" s="51"/>
    </row>
    <row r="1885" spans="1:7" ht="20.25" customHeight="1" x14ac:dyDescent="0.45">
      <c r="A1885" s="209"/>
      <c r="B1885" s="209"/>
      <c r="C1885" s="209"/>
      <c r="D1885" s="201"/>
      <c r="E1885" s="51"/>
      <c r="G1885" s="51"/>
    </row>
    <row r="1886" spans="1:7" ht="20.25" customHeight="1" x14ac:dyDescent="0.45">
      <c r="A1886" s="209"/>
      <c r="B1886" s="209"/>
      <c r="C1886" s="209"/>
      <c r="D1886" s="201"/>
      <c r="E1886" s="51"/>
      <c r="G1886" s="51"/>
    </row>
    <row r="1887" spans="1:7" ht="20.25" customHeight="1" x14ac:dyDescent="0.45">
      <c r="A1887" s="209"/>
      <c r="B1887" s="209"/>
      <c r="C1887" s="209"/>
      <c r="D1887" s="201"/>
      <c r="E1887" s="51"/>
      <c r="G1887" s="51"/>
    </row>
    <row r="1888" spans="1:7" ht="20.25" customHeight="1" x14ac:dyDescent="0.45">
      <c r="A1888" s="209"/>
      <c r="B1888" s="209"/>
      <c r="C1888" s="209"/>
      <c r="D1888" s="201"/>
      <c r="E1888" s="51"/>
      <c r="G1888" s="51"/>
    </row>
    <row r="1889" spans="1:7" ht="20.25" customHeight="1" x14ac:dyDescent="0.45">
      <c r="A1889" s="209"/>
      <c r="B1889" s="209"/>
      <c r="C1889" s="209"/>
      <c r="D1889" s="201"/>
      <c r="E1889" s="51"/>
      <c r="G1889" s="51"/>
    </row>
    <row r="1890" spans="1:7" ht="20.25" customHeight="1" x14ac:dyDescent="0.45">
      <c r="A1890" s="209"/>
      <c r="B1890" s="209"/>
      <c r="C1890" s="209"/>
      <c r="D1890" s="201"/>
      <c r="E1890" s="51"/>
      <c r="G1890" s="51"/>
    </row>
    <row r="1891" spans="1:7" ht="20.25" customHeight="1" x14ac:dyDescent="0.45">
      <c r="A1891" s="209"/>
      <c r="B1891" s="209"/>
      <c r="C1891" s="209"/>
      <c r="D1891" s="201"/>
      <c r="E1891" s="51"/>
      <c r="G1891" s="51"/>
    </row>
    <row r="1892" spans="1:7" ht="20.25" customHeight="1" x14ac:dyDescent="0.45">
      <c r="A1892" s="209"/>
      <c r="B1892" s="209"/>
      <c r="C1892" s="209"/>
      <c r="D1892" s="201"/>
      <c r="E1892" s="51"/>
      <c r="G1892" s="51"/>
    </row>
    <row r="1893" spans="1:7" ht="20.25" customHeight="1" x14ac:dyDescent="0.45">
      <c r="A1893" s="209"/>
      <c r="B1893" s="209"/>
      <c r="C1893" s="209"/>
      <c r="D1893" s="201"/>
      <c r="E1893" s="51"/>
      <c r="G1893" s="51"/>
    </row>
    <row r="1894" spans="1:7" ht="20.25" customHeight="1" x14ac:dyDescent="0.45">
      <c r="A1894" s="209"/>
      <c r="B1894" s="209"/>
      <c r="C1894" s="209"/>
      <c r="D1894" s="201"/>
      <c r="E1894" s="51"/>
      <c r="G1894" s="51"/>
    </row>
    <row r="1895" spans="1:7" ht="20.25" customHeight="1" x14ac:dyDescent="0.45">
      <c r="A1895" s="209"/>
      <c r="B1895" s="209"/>
      <c r="C1895" s="209"/>
      <c r="D1895" s="201"/>
      <c r="E1895" s="51"/>
      <c r="G1895" s="51"/>
    </row>
    <row r="1896" spans="1:7" ht="20.25" customHeight="1" x14ac:dyDescent="0.45">
      <c r="A1896" s="209"/>
      <c r="B1896" s="209"/>
      <c r="C1896" s="209"/>
      <c r="D1896" s="201"/>
      <c r="E1896" s="51"/>
      <c r="G1896" s="51"/>
    </row>
    <row r="1897" spans="1:7" ht="20.25" customHeight="1" x14ac:dyDescent="0.45">
      <c r="A1897" s="209"/>
      <c r="B1897" s="209"/>
      <c r="C1897" s="209"/>
      <c r="D1897" s="201"/>
      <c r="E1897" s="51"/>
      <c r="G1897" s="51"/>
    </row>
    <row r="1898" spans="1:7" ht="20.25" customHeight="1" x14ac:dyDescent="0.45">
      <c r="A1898" s="209"/>
      <c r="B1898" s="209"/>
      <c r="C1898" s="209"/>
      <c r="D1898" s="201"/>
      <c r="E1898" s="51"/>
      <c r="G1898" s="51"/>
    </row>
    <row r="1899" spans="1:7" ht="20.25" customHeight="1" x14ac:dyDescent="0.45">
      <c r="A1899" s="209"/>
      <c r="B1899" s="209"/>
      <c r="C1899" s="209"/>
      <c r="D1899" s="201"/>
      <c r="E1899" s="51"/>
      <c r="G1899" s="51"/>
    </row>
    <row r="1900" spans="1:7" ht="20.25" customHeight="1" x14ac:dyDescent="0.45">
      <c r="A1900" s="209"/>
      <c r="B1900" s="209"/>
      <c r="C1900" s="209"/>
      <c r="D1900" s="201"/>
      <c r="E1900" s="51"/>
      <c r="G1900" s="51"/>
    </row>
    <row r="1901" spans="1:7" ht="20.25" customHeight="1" x14ac:dyDescent="0.45">
      <c r="A1901" s="209"/>
      <c r="B1901" s="209"/>
      <c r="C1901" s="209"/>
      <c r="D1901" s="201"/>
      <c r="E1901" s="51"/>
      <c r="G1901" s="51"/>
    </row>
    <row r="1902" spans="1:7" ht="20.25" customHeight="1" x14ac:dyDescent="0.45">
      <c r="A1902" s="209"/>
      <c r="B1902" s="209"/>
      <c r="C1902" s="209"/>
      <c r="D1902" s="201"/>
      <c r="E1902" s="51"/>
      <c r="G1902" s="51"/>
    </row>
    <row r="1903" spans="1:7" ht="20.25" customHeight="1" x14ac:dyDescent="0.45">
      <c r="A1903" s="209"/>
      <c r="B1903" s="209"/>
      <c r="C1903" s="209"/>
      <c r="D1903" s="201"/>
      <c r="E1903" s="51"/>
      <c r="G1903" s="51"/>
    </row>
    <row r="1904" spans="1:7" ht="20.25" customHeight="1" x14ac:dyDescent="0.45">
      <c r="A1904" s="209"/>
      <c r="B1904" s="209"/>
      <c r="C1904" s="209"/>
      <c r="D1904" s="201"/>
      <c r="E1904" s="51"/>
      <c r="G1904" s="51"/>
    </row>
    <row r="1905" spans="1:7" ht="20.25" customHeight="1" x14ac:dyDescent="0.45">
      <c r="A1905" s="209"/>
      <c r="B1905" s="209"/>
      <c r="C1905" s="209"/>
      <c r="D1905" s="201"/>
      <c r="E1905" s="51"/>
      <c r="G1905" s="51"/>
    </row>
    <row r="1906" spans="1:7" ht="20.25" customHeight="1" x14ac:dyDescent="0.45">
      <c r="A1906" s="209"/>
      <c r="B1906" s="209"/>
      <c r="C1906" s="209"/>
      <c r="D1906" s="201"/>
      <c r="E1906" s="51"/>
      <c r="G1906" s="51"/>
    </row>
    <row r="1907" spans="1:7" ht="20.25" customHeight="1" x14ac:dyDescent="0.45">
      <c r="A1907" s="209"/>
      <c r="B1907" s="209"/>
      <c r="C1907" s="209"/>
      <c r="D1907" s="201"/>
      <c r="E1907" s="51"/>
      <c r="G1907" s="51"/>
    </row>
    <row r="1908" spans="1:7" ht="20.25" customHeight="1" x14ac:dyDescent="0.45">
      <c r="A1908" s="209"/>
      <c r="B1908" s="209"/>
      <c r="C1908" s="209"/>
      <c r="D1908" s="201"/>
      <c r="E1908" s="51"/>
      <c r="G1908" s="51"/>
    </row>
    <row r="1909" spans="1:7" ht="20.25" customHeight="1" x14ac:dyDescent="0.45">
      <c r="A1909" s="209"/>
      <c r="B1909" s="209"/>
      <c r="C1909" s="209"/>
      <c r="D1909" s="201"/>
      <c r="E1909" s="51"/>
      <c r="G1909" s="51"/>
    </row>
    <row r="1910" spans="1:7" ht="20.25" customHeight="1" x14ac:dyDescent="0.45">
      <c r="A1910" s="209"/>
      <c r="B1910" s="209"/>
      <c r="C1910" s="209"/>
      <c r="D1910" s="201"/>
      <c r="E1910" s="51"/>
      <c r="G1910" s="51"/>
    </row>
    <row r="1911" spans="1:7" ht="20.25" customHeight="1" x14ac:dyDescent="0.45">
      <c r="A1911" s="209"/>
      <c r="B1911" s="209"/>
      <c r="C1911" s="209"/>
      <c r="D1911" s="201"/>
      <c r="E1911" s="51"/>
      <c r="G1911" s="51"/>
    </row>
    <row r="1912" spans="1:7" ht="20.25" customHeight="1" x14ac:dyDescent="0.45">
      <c r="A1912" s="209"/>
      <c r="B1912" s="209"/>
      <c r="C1912" s="209"/>
      <c r="D1912" s="201"/>
      <c r="E1912" s="51"/>
      <c r="G1912" s="51"/>
    </row>
    <row r="1913" spans="1:7" ht="20.25" customHeight="1" x14ac:dyDescent="0.45">
      <c r="A1913" s="209"/>
      <c r="B1913" s="209"/>
      <c r="C1913" s="209"/>
      <c r="D1913" s="201"/>
      <c r="E1913" s="51"/>
      <c r="G1913" s="51"/>
    </row>
    <row r="1914" spans="1:7" ht="20.25" customHeight="1" x14ac:dyDescent="0.45">
      <c r="A1914" s="209"/>
      <c r="B1914" s="209"/>
      <c r="C1914" s="209"/>
      <c r="D1914" s="201"/>
      <c r="E1914" s="51"/>
      <c r="G1914" s="51"/>
    </row>
    <row r="1915" spans="1:7" ht="20.25" customHeight="1" x14ac:dyDescent="0.45">
      <c r="A1915" s="209"/>
      <c r="B1915" s="209"/>
      <c r="C1915" s="209"/>
      <c r="D1915" s="201"/>
      <c r="E1915" s="51"/>
      <c r="G1915" s="51"/>
    </row>
    <row r="1916" spans="1:7" ht="20.25" customHeight="1" x14ac:dyDescent="0.45">
      <c r="A1916" s="209"/>
      <c r="B1916" s="209"/>
      <c r="C1916" s="209"/>
      <c r="D1916" s="201"/>
      <c r="E1916" s="51"/>
      <c r="G1916" s="51"/>
    </row>
    <row r="1917" spans="1:7" ht="20.25" customHeight="1" x14ac:dyDescent="0.45">
      <c r="A1917" s="209"/>
      <c r="B1917" s="209"/>
      <c r="C1917" s="209"/>
      <c r="D1917" s="201"/>
      <c r="E1917" s="51"/>
      <c r="G1917" s="51"/>
    </row>
    <row r="1918" spans="1:7" ht="20.25" customHeight="1" x14ac:dyDescent="0.45">
      <c r="A1918" s="209"/>
      <c r="B1918" s="209"/>
      <c r="C1918" s="209"/>
      <c r="D1918" s="201"/>
      <c r="E1918" s="51"/>
      <c r="G1918" s="51"/>
    </row>
    <row r="1919" spans="1:7" ht="20.25" customHeight="1" x14ac:dyDescent="0.45">
      <c r="A1919" s="209"/>
      <c r="B1919" s="209"/>
      <c r="C1919" s="209"/>
      <c r="D1919" s="201"/>
      <c r="E1919" s="51"/>
      <c r="G1919" s="51"/>
    </row>
    <row r="1920" spans="1:7" ht="20.25" customHeight="1" x14ac:dyDescent="0.45">
      <c r="A1920" s="209"/>
      <c r="B1920" s="209"/>
      <c r="C1920" s="209"/>
      <c r="D1920" s="201"/>
      <c r="E1920" s="51"/>
      <c r="G1920" s="51"/>
    </row>
    <row r="1921" spans="1:7" ht="20.25" customHeight="1" x14ac:dyDescent="0.45">
      <c r="A1921" s="209"/>
      <c r="B1921" s="209"/>
      <c r="C1921" s="209"/>
      <c r="D1921" s="201"/>
      <c r="E1921" s="51"/>
      <c r="G1921" s="51"/>
    </row>
    <row r="1922" spans="1:7" ht="20.25" customHeight="1" x14ac:dyDescent="0.45">
      <c r="A1922" s="209"/>
      <c r="B1922" s="209"/>
      <c r="C1922" s="209"/>
      <c r="D1922" s="201"/>
      <c r="E1922" s="51"/>
      <c r="G1922" s="51"/>
    </row>
    <row r="1923" spans="1:7" ht="20.25" customHeight="1" x14ac:dyDescent="0.45">
      <c r="A1923" s="209"/>
      <c r="B1923" s="209"/>
      <c r="C1923" s="209"/>
      <c r="D1923" s="201"/>
      <c r="E1923" s="51"/>
      <c r="G1923" s="51"/>
    </row>
    <row r="1924" spans="1:7" ht="20.25" customHeight="1" x14ac:dyDescent="0.45">
      <c r="A1924" s="209"/>
      <c r="B1924" s="209"/>
      <c r="C1924" s="209"/>
      <c r="D1924" s="201"/>
      <c r="E1924" s="51"/>
      <c r="G1924" s="51"/>
    </row>
    <row r="1925" spans="1:7" ht="20.25" customHeight="1" x14ac:dyDescent="0.45">
      <c r="A1925" s="209"/>
      <c r="B1925" s="209"/>
      <c r="C1925" s="209"/>
      <c r="D1925" s="201"/>
      <c r="E1925" s="51"/>
      <c r="G1925" s="51"/>
    </row>
    <row r="1926" spans="1:7" ht="20.25" customHeight="1" x14ac:dyDescent="0.45">
      <c r="A1926" s="209"/>
      <c r="B1926" s="209"/>
      <c r="C1926" s="209"/>
      <c r="D1926" s="201"/>
      <c r="E1926" s="51"/>
      <c r="G1926" s="51"/>
    </row>
    <row r="1927" spans="1:7" ht="20.25" customHeight="1" x14ac:dyDescent="0.45">
      <c r="A1927" s="209"/>
      <c r="B1927" s="209"/>
      <c r="C1927" s="209"/>
      <c r="D1927" s="201"/>
      <c r="E1927" s="51"/>
      <c r="G1927" s="51"/>
    </row>
    <row r="1928" spans="1:7" ht="20.25" customHeight="1" x14ac:dyDescent="0.45">
      <c r="A1928" s="209"/>
      <c r="B1928" s="209"/>
      <c r="C1928" s="209"/>
      <c r="D1928" s="201"/>
      <c r="E1928" s="51"/>
      <c r="G1928" s="51"/>
    </row>
    <row r="1929" spans="1:7" ht="20.25" customHeight="1" x14ac:dyDescent="0.45">
      <c r="A1929" s="209"/>
      <c r="B1929" s="209"/>
      <c r="C1929" s="209"/>
      <c r="D1929" s="201"/>
      <c r="E1929" s="51"/>
      <c r="G1929" s="51"/>
    </row>
    <row r="1930" spans="1:7" ht="20.25" customHeight="1" x14ac:dyDescent="0.45">
      <c r="A1930" s="209"/>
      <c r="B1930" s="209"/>
      <c r="C1930" s="209"/>
      <c r="D1930" s="201"/>
      <c r="E1930" s="51"/>
      <c r="G1930" s="51"/>
    </row>
    <row r="1931" spans="1:7" ht="20.25" customHeight="1" x14ac:dyDescent="0.45">
      <c r="A1931" s="209"/>
      <c r="B1931" s="209"/>
      <c r="C1931" s="209"/>
      <c r="D1931" s="201"/>
      <c r="E1931" s="51"/>
      <c r="G1931" s="51"/>
    </row>
    <row r="1932" spans="1:7" ht="20.25" customHeight="1" x14ac:dyDescent="0.45">
      <c r="A1932" s="209"/>
      <c r="B1932" s="209"/>
      <c r="C1932" s="209"/>
      <c r="D1932" s="201"/>
      <c r="E1932" s="51"/>
      <c r="G1932" s="51"/>
    </row>
    <row r="1933" spans="1:7" ht="20.25" customHeight="1" x14ac:dyDescent="0.45">
      <c r="A1933" s="209"/>
      <c r="B1933" s="209"/>
      <c r="C1933" s="209"/>
      <c r="D1933" s="201"/>
      <c r="E1933" s="51"/>
      <c r="G1933" s="51"/>
    </row>
    <row r="1934" spans="1:7" ht="20.25" customHeight="1" x14ac:dyDescent="0.45">
      <c r="A1934" s="209"/>
      <c r="B1934" s="209"/>
      <c r="C1934" s="209"/>
      <c r="D1934" s="201"/>
      <c r="E1934" s="51"/>
      <c r="G1934" s="51"/>
    </row>
    <row r="1935" spans="1:7" ht="20.25" customHeight="1" x14ac:dyDescent="0.45">
      <c r="A1935" s="209"/>
      <c r="B1935" s="209"/>
      <c r="C1935" s="209"/>
      <c r="D1935" s="201"/>
      <c r="E1935" s="51"/>
      <c r="G1935" s="51"/>
    </row>
    <row r="1936" spans="1:7" ht="20.25" customHeight="1" x14ac:dyDescent="0.45">
      <c r="A1936" s="209"/>
      <c r="B1936" s="209"/>
      <c r="C1936" s="209"/>
      <c r="D1936" s="201"/>
      <c r="E1936" s="51"/>
      <c r="G1936" s="51"/>
    </row>
    <row r="1937" spans="1:7" ht="20.25" customHeight="1" x14ac:dyDescent="0.45">
      <c r="A1937" s="209"/>
      <c r="B1937" s="209"/>
      <c r="C1937" s="209"/>
      <c r="D1937" s="201"/>
      <c r="E1937" s="51"/>
      <c r="G1937" s="51"/>
    </row>
    <row r="1938" spans="1:7" ht="20.25" customHeight="1" x14ac:dyDescent="0.45">
      <c r="A1938" s="209"/>
      <c r="B1938" s="209"/>
      <c r="C1938" s="209"/>
      <c r="D1938" s="201"/>
      <c r="E1938" s="51"/>
      <c r="G1938" s="51"/>
    </row>
    <row r="1939" spans="1:7" ht="20.25" customHeight="1" x14ac:dyDescent="0.45">
      <c r="A1939" s="209"/>
      <c r="B1939" s="209"/>
      <c r="C1939" s="209"/>
      <c r="D1939" s="201"/>
      <c r="E1939" s="51"/>
      <c r="G1939" s="51"/>
    </row>
    <row r="1940" spans="1:7" ht="20.25" customHeight="1" x14ac:dyDescent="0.45">
      <c r="A1940" s="209"/>
      <c r="B1940" s="209"/>
      <c r="C1940" s="209"/>
      <c r="D1940" s="201"/>
      <c r="E1940" s="51"/>
      <c r="G1940" s="51"/>
    </row>
    <row r="1941" spans="1:7" ht="20.25" customHeight="1" x14ac:dyDescent="0.45">
      <c r="A1941" s="209"/>
      <c r="B1941" s="209"/>
      <c r="C1941" s="209"/>
      <c r="D1941" s="201"/>
      <c r="E1941" s="51"/>
      <c r="G1941" s="51"/>
    </row>
    <row r="1942" spans="1:7" ht="20.25" customHeight="1" x14ac:dyDescent="0.45">
      <c r="A1942" s="209"/>
      <c r="B1942" s="209"/>
      <c r="C1942" s="209"/>
      <c r="D1942" s="201"/>
      <c r="E1942" s="51"/>
      <c r="G1942" s="51"/>
    </row>
    <row r="1943" spans="1:7" ht="20.25" customHeight="1" x14ac:dyDescent="0.45">
      <c r="A1943" s="209"/>
      <c r="B1943" s="209"/>
      <c r="C1943" s="209"/>
      <c r="D1943" s="201"/>
      <c r="E1943" s="51"/>
      <c r="G1943" s="51"/>
    </row>
    <row r="1944" spans="1:7" ht="20.25" customHeight="1" x14ac:dyDescent="0.45">
      <c r="A1944" s="209"/>
      <c r="B1944" s="209"/>
      <c r="C1944" s="209"/>
      <c r="D1944" s="201"/>
      <c r="E1944" s="51"/>
      <c r="G1944" s="51"/>
    </row>
    <row r="1945" spans="1:7" ht="20.25" customHeight="1" x14ac:dyDescent="0.45">
      <c r="A1945" s="209"/>
      <c r="B1945" s="209"/>
      <c r="C1945" s="209"/>
      <c r="D1945" s="201"/>
      <c r="E1945" s="51"/>
      <c r="G1945" s="51"/>
    </row>
    <row r="1946" spans="1:7" ht="20.25" customHeight="1" x14ac:dyDescent="0.45">
      <c r="A1946" s="209"/>
      <c r="B1946" s="209"/>
      <c r="C1946" s="209"/>
      <c r="D1946" s="201"/>
      <c r="E1946" s="51"/>
      <c r="G1946" s="51"/>
    </row>
    <row r="1947" spans="1:7" ht="20.25" customHeight="1" x14ac:dyDescent="0.45">
      <c r="A1947" s="209"/>
      <c r="B1947" s="209"/>
      <c r="C1947" s="209"/>
      <c r="D1947" s="201"/>
      <c r="E1947" s="51"/>
      <c r="G1947" s="51"/>
    </row>
    <row r="1948" spans="1:7" ht="20.25" customHeight="1" x14ac:dyDescent="0.45">
      <c r="A1948" s="209"/>
      <c r="B1948" s="209"/>
      <c r="C1948" s="209"/>
      <c r="D1948" s="201"/>
      <c r="E1948" s="51"/>
      <c r="G1948" s="51"/>
    </row>
    <row r="1949" spans="1:7" ht="20.25" customHeight="1" x14ac:dyDescent="0.45">
      <c r="A1949" s="209"/>
      <c r="B1949" s="209"/>
      <c r="C1949" s="209"/>
      <c r="D1949" s="201"/>
      <c r="E1949" s="51"/>
      <c r="G1949" s="51"/>
    </row>
    <row r="1950" spans="1:7" ht="20.25" customHeight="1" x14ac:dyDescent="0.45">
      <c r="A1950" s="209"/>
      <c r="B1950" s="209"/>
      <c r="C1950" s="209"/>
      <c r="D1950" s="201"/>
      <c r="E1950" s="51"/>
      <c r="G1950" s="51"/>
    </row>
    <row r="1951" spans="1:7" ht="20.25" customHeight="1" x14ac:dyDescent="0.45">
      <c r="A1951" s="209"/>
      <c r="B1951" s="209"/>
      <c r="C1951" s="209"/>
      <c r="D1951" s="201"/>
      <c r="E1951" s="51"/>
      <c r="G1951" s="51"/>
    </row>
    <row r="1952" spans="1:7" ht="20.25" customHeight="1" x14ac:dyDescent="0.45">
      <c r="A1952" s="209"/>
      <c r="B1952" s="209"/>
      <c r="C1952" s="209"/>
      <c r="D1952" s="201"/>
      <c r="E1952" s="51"/>
      <c r="G1952" s="51"/>
    </row>
    <row r="1953" spans="1:7" ht="20.25" customHeight="1" x14ac:dyDescent="0.45">
      <c r="A1953" s="209"/>
      <c r="B1953" s="209"/>
      <c r="C1953" s="209"/>
      <c r="D1953" s="201"/>
      <c r="E1953" s="51"/>
      <c r="G1953" s="51"/>
    </row>
    <row r="1954" spans="1:7" ht="20.25" customHeight="1" x14ac:dyDescent="0.45">
      <c r="A1954" s="209"/>
      <c r="B1954" s="209"/>
      <c r="C1954" s="209"/>
      <c r="D1954" s="201"/>
      <c r="E1954" s="51"/>
      <c r="G1954" s="51"/>
    </row>
    <row r="1955" spans="1:7" ht="20.25" customHeight="1" x14ac:dyDescent="0.45">
      <c r="A1955" s="209"/>
      <c r="B1955" s="209"/>
      <c r="C1955" s="209"/>
      <c r="D1955" s="201"/>
      <c r="E1955" s="51"/>
      <c r="G1955" s="51"/>
    </row>
    <row r="1956" spans="1:7" ht="20.25" customHeight="1" x14ac:dyDescent="0.45">
      <c r="A1956" s="209"/>
      <c r="B1956" s="209"/>
      <c r="C1956" s="209"/>
      <c r="D1956" s="201"/>
      <c r="E1956" s="51"/>
      <c r="G1956" s="51"/>
    </row>
    <row r="1957" spans="1:7" ht="20.25" customHeight="1" x14ac:dyDescent="0.45">
      <c r="A1957" s="209"/>
      <c r="B1957" s="209"/>
      <c r="C1957" s="209"/>
      <c r="D1957" s="201"/>
      <c r="E1957" s="51"/>
      <c r="G1957" s="51"/>
    </row>
    <row r="1958" spans="1:7" ht="20.25" customHeight="1" x14ac:dyDescent="0.45">
      <c r="A1958" s="209"/>
      <c r="B1958" s="209"/>
      <c r="C1958" s="209"/>
      <c r="D1958" s="201"/>
      <c r="E1958" s="51"/>
      <c r="G1958" s="51"/>
    </row>
    <row r="1959" spans="1:7" ht="20.25" customHeight="1" x14ac:dyDescent="0.45">
      <c r="A1959" s="209"/>
      <c r="B1959" s="209"/>
      <c r="C1959" s="209"/>
      <c r="D1959" s="201"/>
      <c r="E1959" s="51"/>
      <c r="G1959" s="51"/>
    </row>
    <row r="1960" spans="1:7" ht="20.25" customHeight="1" x14ac:dyDescent="0.45">
      <c r="A1960" s="209"/>
      <c r="B1960" s="209"/>
      <c r="C1960" s="209"/>
      <c r="D1960" s="201"/>
      <c r="E1960" s="51"/>
      <c r="G1960" s="51"/>
    </row>
    <row r="1961" spans="1:7" ht="20.25" customHeight="1" x14ac:dyDescent="0.45">
      <c r="A1961" s="209"/>
      <c r="B1961" s="209"/>
      <c r="C1961" s="209"/>
      <c r="D1961" s="201"/>
      <c r="E1961" s="51"/>
      <c r="G1961" s="51"/>
    </row>
    <row r="1962" spans="1:7" ht="20.25" customHeight="1" x14ac:dyDescent="0.45">
      <c r="A1962" s="209"/>
      <c r="B1962" s="209"/>
      <c r="C1962" s="209"/>
      <c r="D1962" s="201"/>
      <c r="E1962" s="51"/>
      <c r="G1962" s="51"/>
    </row>
    <row r="1963" spans="1:7" ht="20.25" customHeight="1" x14ac:dyDescent="0.45">
      <c r="A1963" s="209"/>
      <c r="B1963" s="209"/>
      <c r="C1963" s="209"/>
      <c r="D1963" s="201"/>
      <c r="E1963" s="51"/>
      <c r="G1963" s="51"/>
    </row>
    <row r="1964" spans="1:7" ht="20.25" customHeight="1" x14ac:dyDescent="0.45">
      <c r="A1964" s="209"/>
      <c r="B1964" s="209"/>
      <c r="C1964" s="209"/>
      <c r="D1964" s="201"/>
      <c r="E1964" s="51"/>
      <c r="G1964" s="51"/>
    </row>
    <row r="1965" spans="1:7" ht="20.25" customHeight="1" x14ac:dyDescent="0.45">
      <c r="A1965" s="209"/>
      <c r="B1965" s="209"/>
      <c r="C1965" s="209"/>
      <c r="D1965" s="201"/>
      <c r="E1965" s="51"/>
      <c r="G1965" s="51"/>
    </row>
    <row r="1966" spans="1:7" ht="20.25" customHeight="1" x14ac:dyDescent="0.45">
      <c r="A1966" s="209"/>
      <c r="B1966" s="209"/>
      <c r="C1966" s="209"/>
      <c r="D1966" s="201"/>
      <c r="E1966" s="51"/>
      <c r="G1966" s="51"/>
    </row>
    <row r="1967" spans="1:7" ht="20.25" customHeight="1" x14ac:dyDescent="0.45">
      <c r="A1967" s="209"/>
      <c r="B1967" s="209"/>
      <c r="C1967" s="209"/>
      <c r="D1967" s="201"/>
      <c r="E1967" s="51"/>
      <c r="G1967" s="51"/>
    </row>
    <row r="1968" spans="1:7" ht="20.25" customHeight="1" x14ac:dyDescent="0.45">
      <c r="A1968" s="209"/>
      <c r="B1968" s="209"/>
      <c r="C1968" s="209"/>
      <c r="D1968" s="201"/>
      <c r="E1968" s="51"/>
      <c r="G1968" s="51"/>
    </row>
    <row r="1969" spans="1:7" ht="20.25" customHeight="1" x14ac:dyDescent="0.45">
      <c r="A1969" s="209"/>
      <c r="B1969" s="209"/>
      <c r="C1969" s="209"/>
      <c r="D1969" s="201"/>
      <c r="E1969" s="51"/>
      <c r="G1969" s="51"/>
    </row>
    <row r="1970" spans="1:7" ht="20.25" customHeight="1" x14ac:dyDescent="0.45">
      <c r="A1970" s="209"/>
      <c r="B1970" s="209"/>
      <c r="C1970" s="209"/>
      <c r="D1970" s="201"/>
      <c r="E1970" s="51"/>
      <c r="G1970" s="51"/>
    </row>
    <row r="1971" spans="1:7" ht="20.25" customHeight="1" x14ac:dyDescent="0.45">
      <c r="A1971" s="209"/>
      <c r="B1971" s="209"/>
      <c r="C1971" s="209"/>
      <c r="D1971" s="201"/>
      <c r="E1971" s="51"/>
      <c r="G1971" s="51"/>
    </row>
    <row r="1972" spans="1:7" ht="20.25" customHeight="1" x14ac:dyDescent="0.45">
      <c r="A1972" s="209"/>
      <c r="B1972" s="209"/>
      <c r="C1972" s="209"/>
      <c r="D1972" s="201"/>
      <c r="E1972" s="51"/>
      <c r="G1972" s="51"/>
    </row>
    <row r="1973" spans="1:7" ht="20.25" customHeight="1" x14ac:dyDescent="0.45">
      <c r="A1973" s="209"/>
      <c r="B1973" s="209"/>
      <c r="C1973" s="209"/>
      <c r="D1973" s="201"/>
      <c r="E1973" s="51"/>
      <c r="G1973" s="51"/>
    </row>
    <row r="1974" spans="1:7" ht="20.25" customHeight="1" x14ac:dyDescent="0.45">
      <c r="A1974" s="209"/>
      <c r="B1974" s="209"/>
      <c r="C1974" s="209"/>
      <c r="D1974" s="201"/>
      <c r="E1974" s="51"/>
      <c r="G1974" s="51"/>
    </row>
    <row r="1975" spans="1:7" ht="20.25" customHeight="1" x14ac:dyDescent="0.45">
      <c r="A1975" s="209"/>
      <c r="B1975" s="209"/>
      <c r="C1975" s="209"/>
      <c r="D1975" s="201"/>
      <c r="E1975" s="51"/>
      <c r="G1975" s="51"/>
    </row>
    <row r="1976" spans="1:7" ht="20.25" customHeight="1" x14ac:dyDescent="0.45">
      <c r="A1976" s="209"/>
      <c r="B1976" s="209"/>
      <c r="C1976" s="209"/>
      <c r="D1976" s="201"/>
      <c r="E1976" s="51"/>
      <c r="G1976" s="51"/>
    </row>
    <row r="1977" spans="1:7" ht="20.25" customHeight="1" x14ac:dyDescent="0.45">
      <c r="A1977" s="209"/>
      <c r="B1977" s="209"/>
      <c r="C1977" s="209"/>
      <c r="D1977" s="201"/>
      <c r="E1977" s="51"/>
      <c r="G1977" s="51"/>
    </row>
    <row r="1978" spans="1:7" ht="20.25" customHeight="1" x14ac:dyDescent="0.45">
      <c r="A1978" s="209"/>
      <c r="B1978" s="209"/>
      <c r="C1978" s="209"/>
      <c r="D1978" s="201"/>
      <c r="E1978" s="51"/>
      <c r="G1978" s="51"/>
    </row>
    <row r="1979" spans="1:7" ht="20.25" customHeight="1" x14ac:dyDescent="0.45">
      <c r="A1979" s="209"/>
      <c r="B1979" s="209"/>
      <c r="C1979" s="209"/>
      <c r="D1979" s="201"/>
      <c r="E1979" s="51"/>
      <c r="G1979" s="51"/>
    </row>
    <row r="1980" spans="1:7" ht="20.25" customHeight="1" x14ac:dyDescent="0.45">
      <c r="A1980" s="209"/>
      <c r="B1980" s="209"/>
      <c r="C1980" s="209"/>
      <c r="D1980" s="201"/>
      <c r="E1980" s="51"/>
      <c r="G1980" s="51"/>
    </row>
    <row r="1981" spans="1:7" ht="20.25" customHeight="1" x14ac:dyDescent="0.45">
      <c r="A1981" s="209"/>
      <c r="B1981" s="209"/>
      <c r="C1981" s="209"/>
      <c r="D1981" s="201"/>
      <c r="E1981" s="51"/>
      <c r="G1981" s="51"/>
    </row>
    <row r="1982" spans="1:7" ht="20.25" customHeight="1" x14ac:dyDescent="0.45">
      <c r="A1982" s="209"/>
      <c r="B1982" s="209"/>
      <c r="C1982" s="209"/>
      <c r="D1982" s="201"/>
      <c r="E1982" s="51"/>
      <c r="G1982" s="51"/>
    </row>
    <row r="1983" spans="1:7" ht="20.25" customHeight="1" x14ac:dyDescent="0.45">
      <c r="A1983" s="209"/>
      <c r="B1983" s="209"/>
      <c r="C1983" s="209"/>
      <c r="D1983" s="201"/>
      <c r="E1983" s="51"/>
      <c r="G1983" s="51"/>
    </row>
    <row r="1984" spans="1:7" ht="20.25" customHeight="1" x14ac:dyDescent="0.45">
      <c r="A1984" s="209"/>
      <c r="B1984" s="209"/>
      <c r="C1984" s="209"/>
      <c r="D1984" s="201"/>
      <c r="E1984" s="51"/>
      <c r="G1984" s="51"/>
    </row>
    <row r="1985" spans="1:7" ht="20.25" customHeight="1" x14ac:dyDescent="0.45">
      <c r="A1985" s="209"/>
      <c r="B1985" s="209"/>
      <c r="C1985" s="209"/>
      <c r="D1985" s="201"/>
      <c r="E1985" s="51"/>
      <c r="G1985" s="51"/>
    </row>
    <row r="1986" spans="1:7" ht="20.25" customHeight="1" x14ac:dyDescent="0.45">
      <c r="A1986" s="209"/>
      <c r="B1986" s="209"/>
      <c r="C1986" s="209"/>
      <c r="D1986" s="201"/>
      <c r="E1986" s="51"/>
      <c r="G1986" s="51"/>
    </row>
    <row r="1987" spans="1:7" ht="20.25" customHeight="1" x14ac:dyDescent="0.45">
      <c r="A1987" s="209"/>
      <c r="B1987" s="209"/>
      <c r="C1987" s="209"/>
      <c r="D1987" s="201"/>
      <c r="E1987" s="51"/>
      <c r="G1987" s="51"/>
    </row>
    <row r="1988" spans="1:7" ht="20.25" customHeight="1" x14ac:dyDescent="0.45">
      <c r="A1988" s="209"/>
      <c r="B1988" s="209"/>
      <c r="C1988" s="209"/>
      <c r="D1988" s="201"/>
      <c r="E1988" s="51"/>
      <c r="G1988" s="51"/>
    </row>
    <row r="1989" spans="1:7" ht="20.25" customHeight="1" x14ac:dyDescent="0.45">
      <c r="A1989" s="209"/>
      <c r="B1989" s="209"/>
      <c r="C1989" s="209"/>
      <c r="D1989" s="201"/>
      <c r="E1989" s="51"/>
      <c r="G1989" s="51"/>
    </row>
    <row r="1990" spans="1:7" ht="20.25" customHeight="1" x14ac:dyDescent="0.45">
      <c r="A1990" s="209"/>
      <c r="B1990" s="209"/>
      <c r="C1990" s="209"/>
      <c r="D1990" s="201"/>
      <c r="E1990" s="51"/>
      <c r="G1990" s="51"/>
    </row>
    <row r="1991" spans="1:7" ht="20.25" customHeight="1" x14ac:dyDescent="0.45">
      <c r="A1991" s="209"/>
      <c r="B1991" s="209"/>
      <c r="C1991" s="209"/>
      <c r="D1991" s="201"/>
      <c r="E1991" s="51"/>
      <c r="G1991" s="51"/>
    </row>
    <row r="1992" spans="1:7" ht="20.25" customHeight="1" x14ac:dyDescent="0.45">
      <c r="A1992" s="209"/>
      <c r="B1992" s="209"/>
      <c r="C1992" s="209"/>
      <c r="D1992" s="201"/>
      <c r="E1992" s="51"/>
      <c r="G1992" s="51"/>
    </row>
    <row r="1993" spans="1:7" ht="20.25" customHeight="1" x14ac:dyDescent="0.45">
      <c r="A1993" s="209"/>
      <c r="B1993" s="209"/>
      <c r="C1993" s="209"/>
      <c r="D1993" s="201"/>
      <c r="E1993" s="51"/>
      <c r="G1993" s="51"/>
    </row>
    <row r="1994" spans="1:7" ht="20.25" customHeight="1" x14ac:dyDescent="0.45">
      <c r="A1994" s="209"/>
      <c r="B1994" s="209"/>
      <c r="C1994" s="209"/>
      <c r="D1994" s="201"/>
      <c r="E1994" s="51"/>
      <c r="G1994" s="51"/>
    </row>
    <row r="1995" spans="1:7" ht="20.25" customHeight="1" x14ac:dyDescent="0.45">
      <c r="A1995" s="209"/>
      <c r="B1995" s="209"/>
      <c r="C1995" s="209"/>
      <c r="D1995" s="201"/>
      <c r="E1995" s="51"/>
      <c r="G1995" s="51"/>
    </row>
    <row r="1996" spans="1:7" ht="20.25" customHeight="1" x14ac:dyDescent="0.45">
      <c r="A1996" s="209"/>
      <c r="B1996" s="209"/>
      <c r="C1996" s="209"/>
      <c r="D1996" s="201"/>
      <c r="E1996" s="51"/>
      <c r="G1996" s="51"/>
    </row>
    <row r="1997" spans="1:7" ht="20.25" customHeight="1" x14ac:dyDescent="0.45">
      <c r="A1997" s="209"/>
      <c r="B1997" s="209"/>
      <c r="C1997" s="209"/>
      <c r="D1997" s="201"/>
      <c r="E1997" s="51"/>
      <c r="G1997" s="51"/>
    </row>
    <row r="1998" spans="1:7" ht="20.25" customHeight="1" x14ac:dyDescent="0.45">
      <c r="A1998" s="209"/>
      <c r="B1998" s="209"/>
      <c r="C1998" s="209"/>
      <c r="D1998" s="201"/>
      <c r="E1998" s="51"/>
      <c r="G1998" s="51"/>
    </row>
    <row r="1999" spans="1:7" ht="20.25" customHeight="1" x14ac:dyDescent="0.45">
      <c r="A1999" s="209"/>
      <c r="B1999" s="209"/>
      <c r="C1999" s="209"/>
      <c r="D1999" s="201"/>
      <c r="E1999" s="51"/>
      <c r="G1999" s="51"/>
    </row>
    <row r="2000" spans="1:7" ht="20.25" customHeight="1" x14ac:dyDescent="0.45">
      <c r="A2000" s="209"/>
      <c r="B2000" s="209"/>
      <c r="C2000" s="209"/>
      <c r="D2000" s="201"/>
      <c r="E2000" s="51"/>
      <c r="G2000" s="51"/>
    </row>
    <row r="2001" spans="1:7" ht="20.25" customHeight="1" x14ac:dyDescent="0.45">
      <c r="A2001" s="209"/>
      <c r="B2001" s="209"/>
      <c r="C2001" s="209"/>
      <c r="D2001" s="201"/>
      <c r="E2001" s="51"/>
      <c r="G2001" s="51"/>
    </row>
    <row r="2002" spans="1:7" ht="20.25" customHeight="1" x14ac:dyDescent="0.45">
      <c r="A2002" s="209"/>
      <c r="B2002" s="209"/>
      <c r="C2002" s="209"/>
      <c r="D2002" s="201"/>
      <c r="E2002" s="51"/>
      <c r="G2002" s="51"/>
    </row>
    <row r="2003" spans="1:7" ht="20.25" customHeight="1" x14ac:dyDescent="0.45">
      <c r="A2003" s="209"/>
      <c r="B2003" s="209"/>
      <c r="C2003" s="209"/>
      <c r="D2003" s="201"/>
      <c r="E2003" s="51"/>
      <c r="G2003" s="51"/>
    </row>
    <row r="2004" spans="1:7" ht="20.25" customHeight="1" x14ac:dyDescent="0.45">
      <c r="A2004" s="209"/>
      <c r="B2004" s="209"/>
      <c r="C2004" s="209"/>
      <c r="D2004" s="201"/>
      <c r="E2004" s="51"/>
      <c r="G2004" s="51"/>
    </row>
    <row r="2005" spans="1:7" ht="20.25" customHeight="1" x14ac:dyDescent="0.45">
      <c r="A2005" s="209"/>
      <c r="B2005" s="209"/>
      <c r="C2005" s="209"/>
      <c r="D2005" s="201"/>
      <c r="E2005" s="51"/>
      <c r="G2005" s="51"/>
    </row>
    <row r="2006" spans="1:7" ht="20.25" customHeight="1" x14ac:dyDescent="0.45">
      <c r="A2006" s="209"/>
      <c r="B2006" s="209"/>
      <c r="C2006" s="209"/>
      <c r="D2006" s="201"/>
      <c r="E2006" s="51"/>
      <c r="G2006" s="51"/>
    </row>
    <row r="2007" spans="1:7" ht="20.25" customHeight="1" x14ac:dyDescent="0.45">
      <c r="A2007" s="209"/>
      <c r="B2007" s="209"/>
      <c r="C2007" s="209"/>
      <c r="D2007" s="201"/>
      <c r="E2007" s="51"/>
      <c r="G2007" s="51"/>
    </row>
    <row r="2008" spans="1:7" ht="20.25" customHeight="1" x14ac:dyDescent="0.45">
      <c r="A2008" s="209"/>
      <c r="B2008" s="209"/>
      <c r="C2008" s="209"/>
      <c r="D2008" s="201"/>
      <c r="E2008" s="51"/>
      <c r="G2008" s="51"/>
    </row>
    <row r="2009" spans="1:7" ht="20.25" customHeight="1" x14ac:dyDescent="0.45">
      <c r="A2009" s="209"/>
      <c r="B2009" s="209"/>
      <c r="C2009" s="209"/>
      <c r="D2009" s="201"/>
      <c r="E2009" s="51"/>
      <c r="G2009" s="51"/>
    </row>
    <row r="2010" spans="1:7" ht="20.25" customHeight="1" x14ac:dyDescent="0.45">
      <c r="A2010" s="209"/>
      <c r="B2010" s="209"/>
      <c r="C2010" s="209"/>
      <c r="D2010" s="201"/>
      <c r="E2010" s="51"/>
      <c r="G2010" s="51"/>
    </row>
    <row r="2011" spans="1:7" ht="20.25" customHeight="1" x14ac:dyDescent="0.45">
      <c r="A2011" s="209"/>
      <c r="B2011" s="209"/>
      <c r="C2011" s="209"/>
      <c r="D2011" s="201"/>
      <c r="E2011" s="51"/>
      <c r="G2011" s="51"/>
    </row>
    <row r="2012" spans="1:7" ht="20.25" customHeight="1" x14ac:dyDescent="0.45">
      <c r="A2012" s="209"/>
      <c r="B2012" s="209"/>
      <c r="C2012" s="209"/>
      <c r="D2012" s="201"/>
      <c r="E2012" s="51"/>
      <c r="G2012" s="51"/>
    </row>
    <row r="2013" spans="1:7" ht="20.25" customHeight="1" x14ac:dyDescent="0.45">
      <c r="A2013" s="209"/>
      <c r="B2013" s="209"/>
      <c r="C2013" s="209"/>
      <c r="D2013" s="201"/>
      <c r="E2013" s="51"/>
      <c r="G2013" s="51"/>
    </row>
    <row r="2014" spans="1:7" ht="20.25" customHeight="1" x14ac:dyDescent="0.45">
      <c r="A2014" s="209"/>
      <c r="B2014" s="209"/>
      <c r="C2014" s="209"/>
      <c r="D2014" s="201"/>
      <c r="E2014" s="51"/>
      <c r="G2014" s="51"/>
    </row>
    <row r="2015" spans="1:7" ht="20.25" customHeight="1" x14ac:dyDescent="0.45">
      <c r="A2015" s="209"/>
      <c r="B2015" s="209"/>
      <c r="C2015" s="209"/>
      <c r="D2015" s="201"/>
      <c r="E2015" s="51"/>
      <c r="G2015" s="51"/>
    </row>
    <row r="2016" spans="1:7" ht="20.25" customHeight="1" x14ac:dyDescent="0.45">
      <c r="A2016" s="209"/>
      <c r="B2016" s="209"/>
      <c r="C2016" s="209"/>
      <c r="D2016" s="201"/>
      <c r="E2016" s="51"/>
      <c r="G2016" s="51"/>
    </row>
    <row r="2017" spans="1:7" ht="20.25" customHeight="1" x14ac:dyDescent="0.45">
      <c r="A2017" s="209"/>
      <c r="B2017" s="209"/>
      <c r="C2017" s="209"/>
      <c r="D2017" s="201"/>
      <c r="E2017" s="51"/>
      <c r="G2017" s="51"/>
    </row>
    <row r="2018" spans="1:7" ht="20.25" customHeight="1" x14ac:dyDescent="0.45">
      <c r="A2018" s="209"/>
      <c r="B2018" s="209"/>
      <c r="C2018" s="209"/>
      <c r="D2018" s="201"/>
      <c r="E2018" s="51"/>
      <c r="G2018" s="51"/>
    </row>
    <row r="2019" spans="1:7" ht="20.25" customHeight="1" x14ac:dyDescent="0.45">
      <c r="A2019" s="209"/>
      <c r="B2019" s="209"/>
      <c r="C2019" s="209"/>
      <c r="D2019" s="201"/>
      <c r="E2019" s="51"/>
      <c r="G2019" s="51"/>
    </row>
    <row r="2020" spans="1:7" ht="20.25" customHeight="1" x14ac:dyDescent="0.45">
      <c r="A2020" s="209"/>
      <c r="B2020" s="209"/>
      <c r="C2020" s="209"/>
      <c r="D2020" s="201"/>
      <c r="E2020" s="51"/>
      <c r="G2020" s="51"/>
    </row>
    <row r="2021" spans="1:7" ht="20.25" customHeight="1" x14ac:dyDescent="0.45">
      <c r="A2021" s="209"/>
      <c r="B2021" s="209"/>
      <c r="C2021" s="209"/>
      <c r="D2021" s="201"/>
      <c r="E2021" s="51"/>
      <c r="G2021" s="51"/>
    </row>
    <row r="2022" spans="1:7" ht="20.25" customHeight="1" x14ac:dyDescent="0.45">
      <c r="A2022" s="209"/>
      <c r="B2022" s="209"/>
      <c r="C2022" s="209"/>
      <c r="D2022" s="201"/>
      <c r="E2022" s="51"/>
      <c r="G2022" s="51"/>
    </row>
    <row r="2023" spans="1:7" ht="20.25" customHeight="1" x14ac:dyDescent="0.45">
      <c r="A2023" s="209"/>
      <c r="B2023" s="209"/>
      <c r="C2023" s="209"/>
      <c r="D2023" s="201"/>
      <c r="E2023" s="51"/>
      <c r="G2023" s="51"/>
    </row>
    <row r="2024" spans="1:7" ht="20.25" customHeight="1" x14ac:dyDescent="0.45">
      <c r="A2024" s="209"/>
      <c r="B2024" s="209"/>
      <c r="C2024" s="209"/>
      <c r="D2024" s="201"/>
      <c r="E2024" s="51"/>
      <c r="G2024" s="51"/>
    </row>
    <row r="2025" spans="1:7" ht="20.25" customHeight="1" x14ac:dyDescent="0.45">
      <c r="A2025" s="209"/>
      <c r="B2025" s="209"/>
      <c r="C2025" s="209"/>
      <c r="D2025" s="201"/>
      <c r="E2025" s="51"/>
      <c r="G2025" s="51"/>
    </row>
    <row r="2026" spans="1:7" ht="20.25" customHeight="1" x14ac:dyDescent="0.45">
      <c r="A2026" s="209"/>
      <c r="B2026" s="209"/>
      <c r="C2026" s="209"/>
      <c r="D2026" s="201"/>
      <c r="E2026" s="51"/>
      <c r="G2026" s="51"/>
    </row>
    <row r="2027" spans="1:7" ht="20.25" customHeight="1" x14ac:dyDescent="0.45">
      <c r="A2027" s="209"/>
      <c r="B2027" s="209"/>
      <c r="C2027" s="209"/>
      <c r="D2027" s="201"/>
      <c r="E2027" s="51"/>
      <c r="G2027" s="51"/>
    </row>
    <row r="2028" spans="1:7" ht="20.25" customHeight="1" x14ac:dyDescent="0.45">
      <c r="A2028" s="209"/>
      <c r="B2028" s="209"/>
      <c r="C2028" s="209"/>
      <c r="D2028" s="201"/>
      <c r="E2028" s="51"/>
      <c r="G2028" s="51"/>
    </row>
    <row r="2029" spans="1:7" ht="20.25" customHeight="1" x14ac:dyDescent="0.45">
      <c r="A2029" s="209"/>
      <c r="B2029" s="209"/>
      <c r="C2029" s="209"/>
      <c r="D2029" s="201"/>
      <c r="E2029" s="51"/>
      <c r="G2029" s="51"/>
    </row>
    <row r="2030" spans="1:7" ht="20.25" customHeight="1" x14ac:dyDescent="0.45">
      <c r="A2030" s="209"/>
      <c r="B2030" s="209"/>
      <c r="C2030" s="209"/>
      <c r="D2030" s="201"/>
      <c r="E2030" s="51"/>
      <c r="G2030" s="51"/>
    </row>
    <row r="2031" spans="1:7" ht="20.25" customHeight="1" x14ac:dyDescent="0.45">
      <c r="A2031" s="209"/>
      <c r="B2031" s="209"/>
      <c r="C2031" s="209"/>
      <c r="D2031" s="201"/>
      <c r="E2031" s="51"/>
      <c r="G2031" s="51"/>
    </row>
    <row r="2032" spans="1:7" ht="20.25" customHeight="1" x14ac:dyDescent="0.45">
      <c r="A2032" s="209"/>
      <c r="B2032" s="209"/>
      <c r="C2032" s="209"/>
      <c r="D2032" s="201"/>
      <c r="E2032" s="51"/>
      <c r="G2032" s="51"/>
    </row>
    <row r="2033" spans="1:7" ht="20.25" customHeight="1" x14ac:dyDescent="0.45">
      <c r="A2033" s="209"/>
      <c r="B2033" s="209"/>
      <c r="C2033" s="209"/>
      <c r="D2033" s="201"/>
      <c r="E2033" s="51"/>
      <c r="G2033" s="51"/>
    </row>
    <row r="2034" spans="1:7" ht="20.25" customHeight="1" x14ac:dyDescent="0.45">
      <c r="A2034" s="209"/>
      <c r="B2034" s="209"/>
      <c r="C2034" s="209"/>
      <c r="D2034" s="201"/>
      <c r="E2034" s="51"/>
      <c r="G2034" s="51"/>
    </row>
    <row r="2035" spans="1:7" ht="20.25" customHeight="1" x14ac:dyDescent="0.45">
      <c r="A2035" s="209"/>
      <c r="B2035" s="209"/>
      <c r="C2035" s="209"/>
      <c r="D2035" s="201"/>
      <c r="E2035" s="51"/>
      <c r="G2035" s="51"/>
    </row>
    <row r="2036" spans="1:7" ht="20.25" customHeight="1" x14ac:dyDescent="0.45">
      <c r="A2036" s="209"/>
      <c r="B2036" s="209"/>
      <c r="C2036" s="209"/>
      <c r="D2036" s="201"/>
      <c r="E2036" s="51"/>
      <c r="G2036" s="51"/>
    </row>
    <row r="2037" spans="1:7" ht="20.25" customHeight="1" x14ac:dyDescent="0.45">
      <c r="A2037" s="209"/>
      <c r="B2037" s="209"/>
      <c r="C2037" s="209"/>
      <c r="D2037" s="201"/>
      <c r="E2037" s="51"/>
      <c r="G2037" s="51"/>
    </row>
    <row r="2038" spans="1:7" ht="20.25" customHeight="1" x14ac:dyDescent="0.45">
      <c r="A2038" s="209"/>
      <c r="B2038" s="209"/>
      <c r="C2038" s="209"/>
      <c r="D2038" s="201"/>
      <c r="E2038" s="51"/>
      <c r="G2038" s="51"/>
    </row>
    <row r="2039" spans="1:7" ht="20.25" customHeight="1" x14ac:dyDescent="0.45">
      <c r="A2039" s="209"/>
      <c r="B2039" s="209"/>
      <c r="C2039" s="209"/>
      <c r="D2039" s="201"/>
      <c r="E2039" s="51"/>
      <c r="G2039" s="51"/>
    </row>
    <row r="2040" spans="1:7" ht="20.25" customHeight="1" x14ac:dyDescent="0.45">
      <c r="A2040" s="209"/>
      <c r="B2040" s="209"/>
      <c r="C2040" s="209"/>
      <c r="D2040" s="201"/>
      <c r="E2040" s="51"/>
      <c r="G2040" s="51"/>
    </row>
    <row r="2041" spans="1:7" ht="20.25" customHeight="1" x14ac:dyDescent="0.45">
      <c r="A2041" s="209"/>
      <c r="B2041" s="209"/>
      <c r="C2041" s="209"/>
      <c r="D2041" s="201"/>
      <c r="E2041" s="51"/>
      <c r="G2041" s="51"/>
    </row>
    <row r="2042" spans="1:7" ht="20.25" customHeight="1" x14ac:dyDescent="0.45">
      <c r="A2042" s="209"/>
      <c r="B2042" s="209"/>
      <c r="C2042" s="209"/>
      <c r="D2042" s="201"/>
      <c r="E2042" s="51"/>
      <c r="G2042" s="51"/>
    </row>
    <row r="2043" spans="1:7" ht="20.25" customHeight="1" x14ac:dyDescent="0.45">
      <c r="A2043" s="209"/>
      <c r="B2043" s="209"/>
      <c r="C2043" s="209"/>
      <c r="D2043" s="201"/>
      <c r="E2043" s="51"/>
      <c r="G2043" s="51"/>
    </row>
    <row r="2044" spans="1:7" ht="20.25" customHeight="1" x14ac:dyDescent="0.45">
      <c r="A2044" s="209"/>
      <c r="B2044" s="209"/>
      <c r="C2044" s="209"/>
      <c r="D2044" s="201"/>
      <c r="E2044" s="51"/>
      <c r="G2044" s="51"/>
    </row>
    <row r="2045" spans="1:7" ht="20.25" customHeight="1" x14ac:dyDescent="0.45">
      <c r="A2045" s="209"/>
      <c r="B2045" s="209"/>
      <c r="C2045" s="209"/>
      <c r="D2045" s="201"/>
      <c r="E2045" s="51"/>
      <c r="G2045" s="51"/>
    </row>
    <row r="2046" spans="1:7" ht="20.25" customHeight="1" x14ac:dyDescent="0.45">
      <c r="A2046" s="209"/>
      <c r="B2046" s="209"/>
      <c r="C2046" s="209"/>
      <c r="D2046" s="201"/>
      <c r="E2046" s="51"/>
      <c r="G2046" s="51"/>
    </row>
    <row r="2047" spans="1:7" ht="20.25" customHeight="1" x14ac:dyDescent="0.45">
      <c r="A2047" s="209"/>
      <c r="B2047" s="209"/>
      <c r="C2047" s="209"/>
      <c r="D2047" s="201"/>
      <c r="E2047" s="51"/>
      <c r="G2047" s="51"/>
    </row>
    <row r="2048" spans="1:7" ht="20.25" customHeight="1" x14ac:dyDescent="0.45">
      <c r="A2048" s="209"/>
      <c r="B2048" s="209"/>
      <c r="C2048" s="209"/>
      <c r="D2048" s="201"/>
      <c r="E2048" s="51"/>
      <c r="G2048" s="51"/>
    </row>
    <row r="2049" spans="1:7" ht="20.25" customHeight="1" x14ac:dyDescent="0.45">
      <c r="A2049" s="209"/>
      <c r="B2049" s="209"/>
      <c r="C2049" s="209"/>
      <c r="D2049" s="201"/>
      <c r="E2049" s="51"/>
      <c r="G2049" s="51"/>
    </row>
    <row r="2050" spans="1:7" ht="20.25" customHeight="1" x14ac:dyDescent="0.45">
      <c r="A2050" s="209"/>
      <c r="B2050" s="209"/>
      <c r="C2050" s="209"/>
      <c r="D2050" s="201"/>
      <c r="E2050" s="51"/>
      <c r="G2050" s="51"/>
    </row>
    <row r="2051" spans="1:7" ht="20.25" customHeight="1" x14ac:dyDescent="0.45">
      <c r="A2051" s="209"/>
      <c r="B2051" s="209"/>
      <c r="C2051" s="209"/>
      <c r="D2051" s="201"/>
      <c r="E2051" s="51"/>
      <c r="G2051" s="51"/>
    </row>
    <row r="2052" spans="1:7" ht="20.25" customHeight="1" x14ac:dyDescent="0.45">
      <c r="A2052" s="209"/>
      <c r="B2052" s="209"/>
      <c r="C2052" s="209"/>
      <c r="D2052" s="201"/>
      <c r="E2052" s="51"/>
      <c r="G2052" s="51"/>
    </row>
    <row r="2053" spans="1:7" ht="20.25" customHeight="1" x14ac:dyDescent="0.45">
      <c r="A2053" s="209"/>
      <c r="B2053" s="209"/>
      <c r="C2053" s="209"/>
      <c r="D2053" s="201"/>
      <c r="E2053" s="51"/>
      <c r="G2053" s="51"/>
    </row>
    <row r="2054" spans="1:7" ht="20.25" customHeight="1" x14ac:dyDescent="0.45">
      <c r="A2054" s="209"/>
      <c r="B2054" s="209"/>
      <c r="C2054" s="209"/>
      <c r="D2054" s="201"/>
      <c r="E2054" s="51"/>
      <c r="G2054" s="51"/>
    </row>
    <row r="2055" spans="1:7" ht="20.25" customHeight="1" x14ac:dyDescent="0.45">
      <c r="A2055" s="209"/>
      <c r="B2055" s="209"/>
      <c r="C2055" s="209"/>
      <c r="D2055" s="201"/>
      <c r="E2055" s="51"/>
      <c r="G2055" s="51"/>
    </row>
    <row r="2056" spans="1:7" ht="20.25" customHeight="1" x14ac:dyDescent="0.45">
      <c r="A2056" s="209"/>
      <c r="B2056" s="209"/>
      <c r="C2056" s="209"/>
      <c r="D2056" s="201"/>
      <c r="E2056" s="51"/>
      <c r="G2056" s="51"/>
    </row>
    <row r="2057" spans="1:7" ht="20.25" customHeight="1" x14ac:dyDescent="0.45">
      <c r="A2057" s="209"/>
      <c r="B2057" s="209"/>
      <c r="C2057" s="209"/>
      <c r="D2057" s="201"/>
      <c r="E2057" s="51"/>
      <c r="G2057" s="51"/>
    </row>
    <row r="2058" spans="1:7" ht="20.25" customHeight="1" x14ac:dyDescent="0.45">
      <c r="A2058" s="209"/>
      <c r="B2058" s="209"/>
      <c r="C2058" s="209"/>
      <c r="D2058" s="201"/>
      <c r="E2058" s="51"/>
      <c r="G2058" s="51"/>
    </row>
    <row r="2059" spans="1:7" ht="20.25" customHeight="1" x14ac:dyDescent="0.45">
      <c r="A2059" s="209"/>
      <c r="B2059" s="209"/>
      <c r="C2059" s="209"/>
      <c r="D2059" s="201"/>
      <c r="E2059" s="51"/>
      <c r="G2059" s="51"/>
    </row>
    <row r="2060" spans="1:7" ht="20.25" customHeight="1" x14ac:dyDescent="0.45">
      <c r="A2060" s="209"/>
      <c r="B2060" s="209"/>
      <c r="C2060" s="209"/>
      <c r="D2060" s="201"/>
      <c r="E2060" s="51"/>
      <c r="G2060" s="51"/>
    </row>
    <row r="2061" spans="1:7" ht="20.25" customHeight="1" x14ac:dyDescent="0.45">
      <c r="A2061" s="209"/>
      <c r="B2061" s="209"/>
      <c r="C2061" s="209"/>
      <c r="D2061" s="201"/>
      <c r="E2061" s="51"/>
      <c r="G2061" s="51"/>
    </row>
    <row r="2062" spans="1:7" ht="20.25" customHeight="1" x14ac:dyDescent="0.45">
      <c r="A2062" s="209"/>
      <c r="B2062" s="209"/>
      <c r="C2062" s="209"/>
      <c r="D2062" s="201"/>
      <c r="E2062" s="51"/>
      <c r="G2062" s="51"/>
    </row>
    <row r="2063" spans="1:7" ht="20.25" customHeight="1" x14ac:dyDescent="0.45">
      <c r="A2063" s="209"/>
      <c r="B2063" s="209"/>
      <c r="C2063" s="209"/>
      <c r="D2063" s="201"/>
      <c r="E2063" s="51"/>
      <c r="G2063" s="51"/>
    </row>
    <row r="2064" spans="1:7" ht="20.25" customHeight="1" x14ac:dyDescent="0.45">
      <c r="A2064" s="209"/>
      <c r="B2064" s="209"/>
      <c r="C2064" s="209"/>
      <c r="D2064" s="201"/>
      <c r="E2064" s="51"/>
      <c r="G2064" s="51"/>
    </row>
    <row r="2065" spans="1:7" ht="20.25" customHeight="1" x14ac:dyDescent="0.45">
      <c r="A2065" s="209"/>
      <c r="B2065" s="209"/>
      <c r="C2065" s="209"/>
      <c r="D2065" s="201"/>
      <c r="E2065" s="51"/>
      <c r="G2065" s="51"/>
    </row>
    <row r="2066" spans="1:7" ht="20.25" customHeight="1" x14ac:dyDescent="0.45">
      <c r="A2066" s="209"/>
      <c r="B2066" s="209"/>
      <c r="C2066" s="209"/>
      <c r="D2066" s="201"/>
      <c r="E2066" s="51"/>
      <c r="G2066" s="51"/>
    </row>
    <row r="2067" spans="1:7" ht="20.25" customHeight="1" x14ac:dyDescent="0.45">
      <c r="A2067" s="209"/>
      <c r="B2067" s="209"/>
      <c r="C2067" s="209"/>
      <c r="D2067" s="201"/>
      <c r="E2067" s="51"/>
      <c r="G2067" s="51"/>
    </row>
    <row r="2068" spans="1:7" ht="20.25" customHeight="1" x14ac:dyDescent="0.45">
      <c r="A2068" s="209"/>
      <c r="B2068" s="209"/>
      <c r="C2068" s="209"/>
      <c r="D2068" s="201"/>
      <c r="E2068" s="51"/>
      <c r="G2068" s="51"/>
    </row>
    <row r="2069" spans="1:7" ht="20.25" customHeight="1" x14ac:dyDescent="0.45">
      <c r="A2069" s="209"/>
      <c r="B2069" s="209"/>
      <c r="C2069" s="209"/>
      <c r="D2069" s="201"/>
      <c r="E2069" s="51"/>
      <c r="G2069" s="51"/>
    </row>
    <row r="2070" spans="1:7" ht="20.25" customHeight="1" x14ac:dyDescent="0.45">
      <c r="A2070" s="209"/>
      <c r="B2070" s="209"/>
      <c r="C2070" s="209"/>
      <c r="D2070" s="201"/>
      <c r="E2070" s="51"/>
      <c r="G2070" s="51"/>
    </row>
    <row r="2071" spans="1:7" ht="20.25" customHeight="1" x14ac:dyDescent="0.45">
      <c r="A2071" s="209"/>
      <c r="B2071" s="209"/>
      <c r="C2071" s="209"/>
      <c r="D2071" s="201"/>
      <c r="E2071" s="51"/>
      <c r="G2071" s="51"/>
    </row>
    <row r="2072" spans="1:7" ht="20.25" customHeight="1" x14ac:dyDescent="0.45">
      <c r="A2072" s="209"/>
      <c r="B2072" s="209"/>
      <c r="C2072" s="209"/>
      <c r="D2072" s="201"/>
      <c r="E2072" s="51"/>
      <c r="G2072" s="51"/>
    </row>
    <row r="2073" spans="1:7" ht="20.25" customHeight="1" x14ac:dyDescent="0.45">
      <c r="A2073" s="209"/>
      <c r="B2073" s="209"/>
      <c r="C2073" s="209"/>
      <c r="D2073" s="201"/>
      <c r="E2073" s="51"/>
      <c r="G2073" s="51"/>
    </row>
    <row r="2074" spans="1:7" ht="20.25" customHeight="1" x14ac:dyDescent="0.45">
      <c r="A2074" s="209"/>
      <c r="B2074" s="209"/>
      <c r="C2074" s="209"/>
      <c r="D2074" s="201"/>
      <c r="E2074" s="51"/>
      <c r="G2074" s="51"/>
    </row>
    <row r="2075" spans="1:7" ht="20.25" customHeight="1" x14ac:dyDescent="0.45">
      <c r="A2075" s="209"/>
      <c r="B2075" s="209"/>
      <c r="C2075" s="209"/>
      <c r="D2075" s="201"/>
      <c r="E2075" s="51"/>
      <c r="G2075" s="51"/>
    </row>
    <row r="2076" spans="1:7" ht="20.25" customHeight="1" x14ac:dyDescent="0.45">
      <c r="A2076" s="209"/>
      <c r="B2076" s="209"/>
      <c r="C2076" s="209"/>
      <c r="D2076" s="201"/>
      <c r="E2076" s="51"/>
      <c r="G2076" s="51"/>
    </row>
    <row r="2077" spans="1:7" ht="20.25" customHeight="1" x14ac:dyDescent="0.45">
      <c r="A2077" s="209"/>
      <c r="B2077" s="209"/>
      <c r="C2077" s="209"/>
      <c r="D2077" s="201"/>
      <c r="E2077" s="51"/>
      <c r="G2077" s="51"/>
    </row>
    <row r="2078" spans="1:7" ht="20.25" customHeight="1" x14ac:dyDescent="0.45">
      <c r="A2078" s="209"/>
      <c r="B2078" s="209"/>
      <c r="C2078" s="209"/>
      <c r="D2078" s="201"/>
      <c r="E2078" s="51"/>
      <c r="G2078" s="51"/>
    </row>
    <row r="2079" spans="1:7" ht="20.25" customHeight="1" x14ac:dyDescent="0.45">
      <c r="A2079" s="209"/>
      <c r="B2079" s="209"/>
      <c r="C2079" s="209"/>
      <c r="D2079" s="201"/>
      <c r="E2079" s="51"/>
      <c r="G2079" s="51"/>
    </row>
    <row r="2080" spans="1:7" ht="20.25" customHeight="1" x14ac:dyDescent="0.45">
      <c r="A2080" s="209"/>
      <c r="B2080" s="209"/>
      <c r="C2080" s="209"/>
      <c r="D2080" s="201"/>
      <c r="E2080" s="51"/>
      <c r="G2080" s="51"/>
    </row>
    <row r="2081" spans="1:7" ht="20.25" customHeight="1" x14ac:dyDescent="0.45">
      <c r="A2081" s="209"/>
      <c r="B2081" s="209"/>
      <c r="C2081" s="209"/>
      <c r="D2081" s="201"/>
      <c r="E2081" s="51"/>
      <c r="G2081" s="51"/>
    </row>
    <row r="2082" spans="1:7" ht="20.25" customHeight="1" x14ac:dyDescent="0.45">
      <c r="A2082" s="209"/>
      <c r="B2082" s="209"/>
      <c r="C2082" s="209"/>
      <c r="D2082" s="201"/>
      <c r="E2082" s="51"/>
      <c r="G2082" s="51"/>
    </row>
    <row r="2083" spans="1:7" ht="20.25" customHeight="1" x14ac:dyDescent="0.45">
      <c r="A2083" s="209"/>
      <c r="B2083" s="209"/>
      <c r="C2083" s="209"/>
      <c r="D2083" s="201"/>
      <c r="E2083" s="51"/>
      <c r="G2083" s="51"/>
    </row>
    <row r="2084" spans="1:7" ht="20.25" customHeight="1" x14ac:dyDescent="0.45">
      <c r="A2084" s="209"/>
      <c r="B2084" s="209"/>
      <c r="C2084" s="209"/>
      <c r="D2084" s="201"/>
      <c r="E2084" s="51"/>
      <c r="G2084" s="51"/>
    </row>
    <row r="2085" spans="1:7" ht="20.25" customHeight="1" x14ac:dyDescent="0.45">
      <c r="A2085" s="209"/>
      <c r="B2085" s="209"/>
      <c r="C2085" s="209"/>
      <c r="D2085" s="201"/>
      <c r="E2085" s="51"/>
      <c r="G2085" s="51"/>
    </row>
    <row r="2086" spans="1:7" ht="20.25" customHeight="1" x14ac:dyDescent="0.45">
      <c r="A2086" s="209"/>
      <c r="B2086" s="209"/>
      <c r="C2086" s="209"/>
      <c r="D2086" s="201"/>
      <c r="E2086" s="51"/>
      <c r="G2086" s="51"/>
    </row>
    <row r="2087" spans="1:7" ht="20.25" customHeight="1" x14ac:dyDescent="0.45">
      <c r="A2087" s="209"/>
      <c r="B2087" s="209"/>
      <c r="C2087" s="209"/>
      <c r="D2087" s="201"/>
      <c r="E2087" s="51"/>
      <c r="G2087" s="51"/>
    </row>
    <row r="2088" spans="1:7" ht="20.25" customHeight="1" x14ac:dyDescent="0.45">
      <c r="A2088" s="209"/>
      <c r="B2088" s="209"/>
      <c r="C2088" s="209"/>
      <c r="D2088" s="201"/>
      <c r="E2088" s="51"/>
      <c r="G2088" s="51"/>
    </row>
    <row r="2089" spans="1:7" ht="20.25" customHeight="1" x14ac:dyDescent="0.45">
      <c r="A2089" s="209"/>
      <c r="B2089" s="209"/>
      <c r="C2089" s="209"/>
      <c r="D2089" s="201"/>
      <c r="E2089" s="51"/>
      <c r="G2089" s="51"/>
    </row>
    <row r="2090" spans="1:7" ht="20.25" customHeight="1" x14ac:dyDescent="0.45">
      <c r="A2090" s="209"/>
      <c r="B2090" s="209"/>
      <c r="C2090" s="209"/>
      <c r="D2090" s="201"/>
      <c r="E2090" s="51"/>
      <c r="G2090" s="51"/>
    </row>
    <row r="2091" spans="1:7" ht="20.25" customHeight="1" x14ac:dyDescent="0.45">
      <c r="A2091" s="209"/>
      <c r="B2091" s="209"/>
      <c r="C2091" s="209"/>
      <c r="D2091" s="201"/>
      <c r="E2091" s="51"/>
      <c r="G2091" s="51"/>
    </row>
    <row r="2092" spans="1:7" ht="20.25" customHeight="1" x14ac:dyDescent="0.45">
      <c r="A2092" s="209"/>
      <c r="B2092" s="209"/>
      <c r="C2092" s="209"/>
      <c r="D2092" s="201"/>
      <c r="E2092" s="51"/>
      <c r="G2092" s="51"/>
    </row>
    <row r="2093" spans="1:7" ht="20.25" customHeight="1" x14ac:dyDescent="0.45">
      <c r="A2093" s="209"/>
      <c r="B2093" s="209"/>
      <c r="C2093" s="209"/>
      <c r="D2093" s="201"/>
      <c r="E2093" s="51"/>
      <c r="G2093" s="51"/>
    </row>
    <row r="2094" spans="1:7" ht="20.25" customHeight="1" x14ac:dyDescent="0.45">
      <c r="A2094" s="209"/>
      <c r="B2094" s="209"/>
      <c r="C2094" s="209"/>
      <c r="D2094" s="201"/>
      <c r="E2094" s="51"/>
      <c r="G2094" s="51"/>
    </row>
    <row r="2095" spans="1:7" ht="20.25" customHeight="1" x14ac:dyDescent="0.45">
      <c r="A2095" s="209"/>
      <c r="B2095" s="209"/>
      <c r="C2095" s="209"/>
      <c r="D2095" s="201"/>
      <c r="E2095" s="51"/>
      <c r="G2095" s="51"/>
    </row>
    <row r="2096" spans="1:7" ht="20.25" customHeight="1" x14ac:dyDescent="0.45">
      <c r="A2096" s="209"/>
      <c r="B2096" s="209"/>
      <c r="C2096" s="209"/>
      <c r="D2096" s="201"/>
      <c r="E2096" s="51"/>
      <c r="G2096" s="51"/>
    </row>
    <row r="2097" spans="1:7" ht="20.25" customHeight="1" x14ac:dyDescent="0.45">
      <c r="A2097" s="209"/>
      <c r="B2097" s="209"/>
      <c r="C2097" s="209"/>
      <c r="D2097" s="201"/>
      <c r="E2097" s="51"/>
      <c r="G2097" s="51"/>
    </row>
    <row r="2098" spans="1:7" ht="20.25" customHeight="1" x14ac:dyDescent="0.45">
      <c r="A2098" s="209"/>
      <c r="B2098" s="209"/>
      <c r="C2098" s="209"/>
      <c r="D2098" s="201"/>
      <c r="E2098" s="51"/>
      <c r="G2098" s="51"/>
    </row>
    <row r="2099" spans="1:7" ht="20.25" customHeight="1" x14ac:dyDescent="0.45">
      <c r="A2099" s="209"/>
      <c r="B2099" s="209"/>
      <c r="C2099" s="209"/>
      <c r="D2099" s="201"/>
      <c r="E2099" s="51"/>
      <c r="G2099" s="51"/>
    </row>
    <row r="2100" spans="1:7" ht="20.25" customHeight="1" x14ac:dyDescent="0.45">
      <c r="A2100" s="209"/>
      <c r="B2100" s="209"/>
      <c r="C2100" s="209"/>
      <c r="D2100" s="201"/>
      <c r="E2100" s="51"/>
      <c r="G2100" s="51"/>
    </row>
    <row r="2101" spans="1:7" ht="20.25" customHeight="1" x14ac:dyDescent="0.45">
      <c r="A2101" s="209"/>
      <c r="B2101" s="209"/>
      <c r="C2101" s="209"/>
      <c r="D2101" s="201"/>
      <c r="E2101" s="51"/>
      <c r="G2101" s="51"/>
    </row>
    <row r="2102" spans="1:7" ht="20.25" customHeight="1" x14ac:dyDescent="0.45">
      <c r="A2102" s="209"/>
      <c r="B2102" s="209"/>
      <c r="C2102" s="209"/>
      <c r="D2102" s="201"/>
      <c r="E2102" s="51"/>
      <c r="G2102" s="51"/>
    </row>
    <row r="2103" spans="1:7" ht="20.25" customHeight="1" x14ac:dyDescent="0.45">
      <c r="A2103" s="209"/>
      <c r="B2103" s="209"/>
      <c r="C2103" s="209"/>
      <c r="D2103" s="201"/>
      <c r="E2103" s="51"/>
      <c r="G2103" s="51"/>
    </row>
    <row r="2104" spans="1:7" ht="20.25" customHeight="1" x14ac:dyDescent="0.45">
      <c r="A2104" s="209"/>
      <c r="B2104" s="209"/>
      <c r="C2104" s="209"/>
      <c r="D2104" s="201"/>
      <c r="E2104" s="51"/>
      <c r="G2104" s="51"/>
    </row>
    <row r="2105" spans="1:7" ht="20.25" customHeight="1" x14ac:dyDescent="0.45">
      <c r="A2105" s="209"/>
      <c r="B2105" s="209"/>
      <c r="C2105" s="209"/>
      <c r="D2105" s="201"/>
      <c r="E2105" s="51"/>
      <c r="G2105" s="51"/>
    </row>
    <row r="2106" spans="1:7" ht="20.25" customHeight="1" x14ac:dyDescent="0.45">
      <c r="A2106" s="209"/>
      <c r="B2106" s="209"/>
      <c r="C2106" s="209"/>
      <c r="D2106" s="201"/>
      <c r="E2106" s="51"/>
      <c r="G2106" s="51"/>
    </row>
    <row r="2107" spans="1:7" ht="20.25" customHeight="1" x14ac:dyDescent="0.45">
      <c r="A2107" s="209"/>
      <c r="B2107" s="209"/>
      <c r="C2107" s="209"/>
      <c r="D2107" s="201"/>
      <c r="E2107" s="51"/>
      <c r="G2107" s="51"/>
    </row>
    <row r="2108" spans="1:7" ht="20.25" customHeight="1" x14ac:dyDescent="0.45">
      <c r="A2108" s="209"/>
      <c r="B2108" s="209"/>
      <c r="C2108" s="209"/>
      <c r="D2108" s="201"/>
      <c r="E2108" s="51"/>
      <c r="G2108" s="51"/>
    </row>
    <row r="2109" spans="1:7" ht="20.25" customHeight="1" x14ac:dyDescent="0.45">
      <c r="A2109" s="209"/>
      <c r="B2109" s="209"/>
      <c r="C2109" s="209"/>
      <c r="D2109" s="201"/>
      <c r="E2109" s="51"/>
      <c r="G2109" s="51"/>
    </row>
    <row r="2110" spans="1:7" ht="20.25" customHeight="1" x14ac:dyDescent="0.45">
      <c r="A2110" s="209"/>
      <c r="B2110" s="209"/>
      <c r="C2110" s="209"/>
      <c r="D2110" s="201"/>
      <c r="E2110" s="51"/>
      <c r="G2110" s="51"/>
    </row>
    <row r="2111" spans="1:7" ht="20.25" customHeight="1" x14ac:dyDescent="0.45">
      <c r="A2111" s="209"/>
      <c r="B2111" s="209"/>
      <c r="C2111" s="209"/>
      <c r="D2111" s="201"/>
      <c r="E2111" s="51"/>
      <c r="G2111" s="51"/>
    </row>
    <row r="2112" spans="1:7" ht="20.25" customHeight="1" x14ac:dyDescent="0.45">
      <c r="A2112" s="209"/>
      <c r="B2112" s="209"/>
      <c r="C2112" s="209"/>
      <c r="D2112" s="201"/>
      <c r="E2112" s="51"/>
      <c r="G2112" s="51"/>
    </row>
    <row r="2113" spans="1:7" ht="20.25" customHeight="1" x14ac:dyDescent="0.45">
      <c r="A2113" s="209"/>
      <c r="B2113" s="209"/>
      <c r="C2113" s="209"/>
      <c r="D2113" s="201"/>
      <c r="E2113" s="51"/>
      <c r="G2113" s="51"/>
    </row>
    <row r="2114" spans="1:7" ht="20.25" customHeight="1" x14ac:dyDescent="0.45">
      <c r="A2114" s="209"/>
      <c r="B2114" s="209"/>
      <c r="C2114" s="209"/>
      <c r="D2114" s="201"/>
      <c r="E2114" s="51"/>
      <c r="G2114" s="51"/>
    </row>
    <row r="2115" spans="1:7" ht="20.25" customHeight="1" x14ac:dyDescent="0.45">
      <c r="A2115" s="209"/>
      <c r="B2115" s="209"/>
      <c r="C2115" s="209"/>
      <c r="D2115" s="201"/>
      <c r="E2115" s="51"/>
      <c r="G2115" s="51"/>
    </row>
    <row r="2116" spans="1:7" ht="20.25" customHeight="1" x14ac:dyDescent="0.45">
      <c r="A2116" s="209"/>
      <c r="B2116" s="209"/>
      <c r="C2116" s="209"/>
      <c r="D2116" s="201"/>
      <c r="E2116" s="51"/>
      <c r="G2116" s="51"/>
    </row>
    <row r="2117" spans="1:7" ht="20.25" customHeight="1" x14ac:dyDescent="0.45">
      <c r="A2117" s="209"/>
      <c r="B2117" s="209"/>
      <c r="C2117" s="209"/>
      <c r="D2117" s="201"/>
      <c r="E2117" s="51"/>
      <c r="G2117" s="51"/>
    </row>
    <row r="2118" spans="1:7" ht="20.25" customHeight="1" x14ac:dyDescent="0.45">
      <c r="A2118" s="209"/>
      <c r="B2118" s="209"/>
      <c r="C2118" s="209"/>
      <c r="D2118" s="201"/>
      <c r="E2118" s="51"/>
      <c r="G2118" s="51"/>
    </row>
    <row r="2119" spans="1:7" ht="20.25" customHeight="1" x14ac:dyDescent="0.45">
      <c r="A2119" s="209"/>
      <c r="B2119" s="209"/>
      <c r="C2119" s="209"/>
      <c r="D2119" s="201"/>
      <c r="E2119" s="51"/>
      <c r="G2119" s="51"/>
    </row>
    <row r="2120" spans="1:7" ht="20.25" customHeight="1" x14ac:dyDescent="0.45">
      <c r="A2120" s="209"/>
      <c r="B2120" s="209"/>
      <c r="C2120" s="209"/>
      <c r="D2120" s="201"/>
      <c r="E2120" s="51"/>
      <c r="G2120" s="51"/>
    </row>
    <row r="2121" spans="1:7" ht="20.25" customHeight="1" x14ac:dyDescent="0.45">
      <c r="A2121" s="209"/>
      <c r="B2121" s="209"/>
      <c r="C2121" s="209"/>
      <c r="D2121" s="201"/>
      <c r="E2121" s="51"/>
      <c r="G2121" s="51"/>
    </row>
    <row r="2122" spans="1:7" ht="20.25" customHeight="1" x14ac:dyDescent="0.45">
      <c r="A2122" s="209"/>
      <c r="B2122" s="209"/>
      <c r="C2122" s="209"/>
      <c r="D2122" s="201"/>
      <c r="E2122" s="51"/>
      <c r="G2122" s="51"/>
    </row>
    <row r="2123" spans="1:7" ht="20.25" customHeight="1" x14ac:dyDescent="0.45">
      <c r="A2123" s="209"/>
      <c r="B2123" s="209"/>
      <c r="C2123" s="209"/>
      <c r="D2123" s="201"/>
      <c r="E2123" s="51"/>
      <c r="G2123" s="51"/>
    </row>
    <row r="2124" spans="1:7" ht="20.25" customHeight="1" x14ac:dyDescent="0.45">
      <c r="A2124" s="209"/>
      <c r="B2124" s="209"/>
      <c r="C2124" s="209"/>
      <c r="D2124" s="201"/>
      <c r="E2124" s="51"/>
      <c r="G2124" s="51"/>
    </row>
    <row r="2125" spans="1:7" ht="20.25" customHeight="1" x14ac:dyDescent="0.45">
      <c r="A2125" s="209"/>
      <c r="B2125" s="209"/>
      <c r="C2125" s="209"/>
      <c r="D2125" s="201"/>
      <c r="E2125" s="51"/>
      <c r="G2125" s="51"/>
    </row>
    <row r="2126" spans="1:7" ht="20.25" customHeight="1" x14ac:dyDescent="0.45">
      <c r="A2126" s="209"/>
      <c r="B2126" s="209"/>
      <c r="C2126" s="209"/>
      <c r="D2126" s="201"/>
      <c r="E2126" s="51"/>
      <c r="G2126" s="51"/>
    </row>
    <row r="2127" spans="1:7" ht="20.25" customHeight="1" x14ac:dyDescent="0.45">
      <c r="A2127" s="209"/>
      <c r="B2127" s="209"/>
      <c r="C2127" s="209"/>
      <c r="D2127" s="201"/>
      <c r="E2127" s="51"/>
      <c r="G2127" s="51"/>
    </row>
    <row r="2128" spans="1:7" ht="20.25" customHeight="1" x14ac:dyDescent="0.45">
      <c r="A2128" s="209"/>
      <c r="B2128" s="209"/>
      <c r="C2128" s="209"/>
      <c r="D2128" s="201"/>
      <c r="E2128" s="51"/>
      <c r="G2128" s="51"/>
    </row>
    <row r="2129" spans="1:7" ht="20.25" customHeight="1" x14ac:dyDescent="0.45">
      <c r="A2129" s="209"/>
      <c r="B2129" s="209"/>
      <c r="C2129" s="209"/>
      <c r="D2129" s="201"/>
      <c r="E2129" s="51"/>
      <c r="G2129" s="51"/>
    </row>
    <row r="2130" spans="1:7" ht="20.25" customHeight="1" x14ac:dyDescent="0.45">
      <c r="A2130" s="209"/>
      <c r="B2130" s="209"/>
      <c r="C2130" s="209"/>
      <c r="D2130" s="201"/>
      <c r="E2130" s="51"/>
      <c r="G2130" s="51"/>
    </row>
    <row r="2131" spans="1:7" ht="20.25" customHeight="1" x14ac:dyDescent="0.45">
      <c r="A2131" s="209"/>
      <c r="B2131" s="209"/>
      <c r="C2131" s="209"/>
      <c r="D2131" s="201"/>
      <c r="E2131" s="51"/>
      <c r="G2131" s="51"/>
    </row>
    <row r="2132" spans="1:7" ht="20.25" customHeight="1" x14ac:dyDescent="0.45">
      <c r="A2132" s="209"/>
      <c r="B2132" s="209"/>
      <c r="C2132" s="209"/>
      <c r="D2132" s="201"/>
      <c r="E2132" s="51"/>
      <c r="G2132" s="51"/>
    </row>
    <row r="2133" spans="1:7" ht="20.25" customHeight="1" x14ac:dyDescent="0.45">
      <c r="A2133" s="209"/>
      <c r="B2133" s="209"/>
      <c r="C2133" s="209"/>
      <c r="D2133" s="201"/>
      <c r="E2133" s="51"/>
      <c r="G2133" s="51"/>
    </row>
    <row r="2134" spans="1:7" ht="20.25" customHeight="1" x14ac:dyDescent="0.45">
      <c r="A2134" s="209"/>
      <c r="B2134" s="209"/>
      <c r="C2134" s="209"/>
      <c r="D2134" s="201"/>
      <c r="E2134" s="51"/>
      <c r="G2134" s="51"/>
    </row>
    <row r="2135" spans="1:7" ht="20.25" customHeight="1" x14ac:dyDescent="0.45">
      <c r="A2135" s="209"/>
      <c r="B2135" s="209"/>
      <c r="C2135" s="209"/>
      <c r="D2135" s="201"/>
      <c r="E2135" s="51"/>
      <c r="G2135" s="51"/>
    </row>
    <row r="2136" spans="1:7" ht="20.25" customHeight="1" x14ac:dyDescent="0.45">
      <c r="A2136" s="209"/>
      <c r="B2136" s="209"/>
      <c r="C2136" s="209"/>
      <c r="D2136" s="201"/>
      <c r="E2136" s="51"/>
      <c r="G2136" s="51"/>
    </row>
    <row r="2137" spans="1:7" ht="20.25" customHeight="1" x14ac:dyDescent="0.45">
      <c r="A2137" s="209"/>
      <c r="B2137" s="209"/>
      <c r="C2137" s="209"/>
      <c r="D2137" s="201"/>
      <c r="E2137" s="51"/>
      <c r="G2137" s="51"/>
    </row>
    <row r="2138" spans="1:7" ht="20.25" customHeight="1" x14ac:dyDescent="0.45">
      <c r="A2138" s="209"/>
      <c r="B2138" s="209"/>
      <c r="C2138" s="209"/>
      <c r="D2138" s="201"/>
      <c r="E2138" s="51"/>
      <c r="G2138" s="51"/>
    </row>
    <row r="2139" spans="1:7" ht="20.25" customHeight="1" x14ac:dyDescent="0.45">
      <c r="A2139" s="209"/>
      <c r="B2139" s="209"/>
      <c r="C2139" s="209"/>
      <c r="D2139" s="201"/>
      <c r="E2139" s="51"/>
      <c r="G2139" s="51"/>
    </row>
    <row r="2140" spans="1:7" ht="20.25" customHeight="1" x14ac:dyDescent="0.45">
      <c r="A2140" s="209"/>
      <c r="B2140" s="209"/>
      <c r="C2140" s="209"/>
      <c r="D2140" s="201"/>
      <c r="E2140" s="51"/>
      <c r="G2140" s="51"/>
    </row>
    <row r="2141" spans="1:7" ht="20.25" customHeight="1" x14ac:dyDescent="0.45">
      <c r="A2141" s="209"/>
      <c r="B2141" s="209"/>
      <c r="C2141" s="209"/>
      <c r="D2141" s="201"/>
      <c r="E2141" s="51"/>
      <c r="G2141" s="51"/>
    </row>
    <row r="2142" spans="1:7" ht="20.25" customHeight="1" x14ac:dyDescent="0.45">
      <c r="A2142" s="209"/>
      <c r="B2142" s="209"/>
      <c r="C2142" s="209"/>
      <c r="D2142" s="201"/>
      <c r="E2142" s="51"/>
      <c r="G2142" s="51"/>
    </row>
    <row r="2143" spans="1:7" ht="20.25" customHeight="1" x14ac:dyDescent="0.45">
      <c r="A2143" s="209"/>
      <c r="B2143" s="209"/>
      <c r="C2143" s="209"/>
      <c r="D2143" s="201"/>
      <c r="E2143" s="51"/>
      <c r="G2143" s="51"/>
    </row>
    <row r="2144" spans="1:7" ht="20.25" customHeight="1" x14ac:dyDescent="0.45">
      <c r="A2144" s="209"/>
      <c r="B2144" s="209"/>
      <c r="C2144" s="209"/>
      <c r="D2144" s="201"/>
      <c r="E2144" s="51"/>
      <c r="G2144" s="51"/>
    </row>
    <row r="2145" spans="1:7" ht="20.25" customHeight="1" x14ac:dyDescent="0.45">
      <c r="A2145" s="209"/>
      <c r="B2145" s="209"/>
      <c r="C2145" s="209"/>
      <c r="D2145" s="201"/>
      <c r="E2145" s="51"/>
      <c r="G2145" s="51"/>
    </row>
    <row r="2146" spans="1:7" ht="20.25" customHeight="1" x14ac:dyDescent="0.45">
      <c r="A2146" s="209"/>
      <c r="B2146" s="209"/>
      <c r="C2146" s="209"/>
      <c r="D2146" s="201"/>
      <c r="E2146" s="51"/>
      <c r="G2146" s="51"/>
    </row>
    <row r="2147" spans="1:7" ht="20.25" customHeight="1" x14ac:dyDescent="0.45">
      <c r="A2147" s="209"/>
      <c r="B2147" s="209"/>
      <c r="C2147" s="209"/>
      <c r="D2147" s="201"/>
      <c r="E2147" s="51"/>
      <c r="G2147" s="51"/>
    </row>
    <row r="2148" spans="1:7" ht="20.25" customHeight="1" x14ac:dyDescent="0.45">
      <c r="A2148" s="209"/>
      <c r="B2148" s="209"/>
      <c r="C2148" s="209"/>
      <c r="D2148" s="201"/>
      <c r="E2148" s="51"/>
      <c r="G2148" s="51"/>
    </row>
    <row r="2149" spans="1:7" ht="20.25" customHeight="1" x14ac:dyDescent="0.45">
      <c r="A2149" s="209"/>
      <c r="B2149" s="209"/>
      <c r="C2149" s="209"/>
      <c r="D2149" s="201"/>
      <c r="E2149" s="51"/>
      <c r="G2149" s="51"/>
    </row>
    <row r="2150" spans="1:7" ht="20.25" customHeight="1" x14ac:dyDescent="0.45">
      <c r="A2150" s="209"/>
      <c r="B2150" s="209"/>
      <c r="C2150" s="209"/>
      <c r="D2150" s="201"/>
      <c r="E2150" s="51"/>
      <c r="G2150" s="51"/>
    </row>
    <row r="2151" spans="1:7" ht="20.25" customHeight="1" x14ac:dyDescent="0.45">
      <c r="A2151" s="209"/>
      <c r="B2151" s="209"/>
      <c r="C2151" s="209"/>
      <c r="D2151" s="201"/>
      <c r="E2151" s="51"/>
      <c r="G2151" s="51"/>
    </row>
    <row r="2152" spans="1:7" ht="20.25" customHeight="1" x14ac:dyDescent="0.45">
      <c r="A2152" s="209"/>
      <c r="B2152" s="209"/>
      <c r="C2152" s="209"/>
      <c r="D2152" s="201"/>
      <c r="E2152" s="51"/>
      <c r="G2152" s="51"/>
    </row>
    <row r="2153" spans="1:7" ht="20.25" customHeight="1" x14ac:dyDescent="0.45">
      <c r="A2153" s="209"/>
      <c r="B2153" s="209"/>
      <c r="C2153" s="209"/>
      <c r="D2153" s="201"/>
      <c r="E2153" s="51"/>
      <c r="G2153" s="51"/>
    </row>
    <row r="2154" spans="1:7" ht="20.25" customHeight="1" x14ac:dyDescent="0.45">
      <c r="A2154" s="209"/>
      <c r="B2154" s="209"/>
      <c r="C2154" s="209"/>
      <c r="D2154" s="201"/>
      <c r="E2154" s="51"/>
      <c r="G2154" s="51"/>
    </row>
    <row r="2155" spans="1:7" ht="20.25" customHeight="1" x14ac:dyDescent="0.45">
      <c r="A2155" s="209"/>
      <c r="B2155" s="209"/>
      <c r="C2155" s="209"/>
      <c r="D2155" s="201"/>
      <c r="E2155" s="51"/>
      <c r="G2155" s="51"/>
    </row>
    <row r="2156" spans="1:7" ht="20.25" customHeight="1" x14ac:dyDescent="0.45">
      <c r="A2156" s="209"/>
      <c r="B2156" s="209"/>
      <c r="C2156" s="209"/>
      <c r="D2156" s="201"/>
      <c r="E2156" s="51"/>
      <c r="G2156" s="51"/>
    </row>
    <row r="2157" spans="1:7" ht="20.25" customHeight="1" x14ac:dyDescent="0.45">
      <c r="A2157" s="209"/>
      <c r="B2157" s="209"/>
      <c r="C2157" s="209"/>
      <c r="D2157" s="201"/>
      <c r="E2157" s="51"/>
      <c r="G2157" s="51"/>
    </row>
    <row r="2158" spans="1:7" ht="20.25" customHeight="1" x14ac:dyDescent="0.45">
      <c r="A2158" s="209"/>
      <c r="B2158" s="209"/>
      <c r="C2158" s="209"/>
      <c r="D2158" s="201"/>
      <c r="E2158" s="51"/>
      <c r="G2158" s="51"/>
    </row>
    <row r="2159" spans="1:7" ht="20.25" customHeight="1" x14ac:dyDescent="0.45">
      <c r="A2159" s="209"/>
      <c r="B2159" s="209"/>
      <c r="C2159" s="209"/>
      <c r="D2159" s="201"/>
      <c r="E2159" s="51"/>
      <c r="G2159" s="51"/>
    </row>
    <row r="2160" spans="1:7" ht="20.25" customHeight="1" x14ac:dyDescent="0.45">
      <c r="A2160" s="209"/>
      <c r="B2160" s="209"/>
      <c r="C2160" s="209"/>
      <c r="D2160" s="201"/>
      <c r="E2160" s="51"/>
      <c r="G2160" s="51"/>
    </row>
    <row r="2161" spans="1:7" ht="20.25" customHeight="1" x14ac:dyDescent="0.45">
      <c r="A2161" s="209"/>
      <c r="B2161" s="209"/>
      <c r="C2161" s="209"/>
      <c r="D2161" s="201"/>
      <c r="E2161" s="51"/>
      <c r="G2161" s="51"/>
    </row>
    <row r="2162" spans="1:7" ht="20.25" customHeight="1" x14ac:dyDescent="0.45">
      <c r="A2162" s="209"/>
      <c r="B2162" s="209"/>
      <c r="C2162" s="209"/>
      <c r="D2162" s="201"/>
      <c r="E2162" s="51"/>
      <c r="G2162" s="51"/>
    </row>
    <row r="2163" spans="1:7" ht="20.25" customHeight="1" x14ac:dyDescent="0.45">
      <c r="A2163" s="209"/>
      <c r="B2163" s="209"/>
      <c r="C2163" s="209"/>
      <c r="D2163" s="201"/>
      <c r="E2163" s="51"/>
      <c r="G2163" s="51"/>
    </row>
    <row r="2164" spans="1:7" ht="20.25" customHeight="1" x14ac:dyDescent="0.45">
      <c r="A2164" s="209"/>
      <c r="B2164" s="209"/>
      <c r="C2164" s="209"/>
      <c r="D2164" s="201"/>
      <c r="E2164" s="51"/>
      <c r="G2164" s="51"/>
    </row>
    <row r="2165" spans="1:7" ht="20.25" customHeight="1" x14ac:dyDescent="0.45">
      <c r="A2165" s="209"/>
      <c r="B2165" s="209"/>
      <c r="C2165" s="209"/>
      <c r="D2165" s="201"/>
      <c r="E2165" s="51"/>
      <c r="G2165" s="51"/>
    </row>
    <row r="2166" spans="1:7" ht="20.25" customHeight="1" x14ac:dyDescent="0.45">
      <c r="A2166" s="209"/>
      <c r="B2166" s="209"/>
      <c r="C2166" s="209"/>
      <c r="D2166" s="201"/>
      <c r="E2166" s="51"/>
      <c r="G2166" s="51"/>
    </row>
    <row r="2167" spans="1:7" ht="20.25" customHeight="1" x14ac:dyDescent="0.45">
      <c r="A2167" s="209"/>
      <c r="B2167" s="209"/>
      <c r="C2167" s="209"/>
      <c r="D2167" s="201"/>
      <c r="E2167" s="51"/>
      <c r="G2167" s="51"/>
    </row>
    <row r="2168" spans="1:7" ht="20.25" customHeight="1" x14ac:dyDescent="0.45">
      <c r="A2168" s="209"/>
      <c r="B2168" s="209"/>
      <c r="C2168" s="209"/>
      <c r="D2168" s="201"/>
      <c r="E2168" s="51"/>
      <c r="G2168" s="51"/>
    </row>
    <row r="2169" spans="1:7" ht="20.25" customHeight="1" x14ac:dyDescent="0.45">
      <c r="A2169" s="209"/>
      <c r="B2169" s="209"/>
      <c r="C2169" s="209"/>
      <c r="D2169" s="201"/>
      <c r="E2169" s="51"/>
      <c r="G2169" s="51"/>
    </row>
    <row r="2170" spans="1:7" ht="20.25" customHeight="1" x14ac:dyDescent="0.45">
      <c r="A2170" s="209"/>
      <c r="B2170" s="209"/>
      <c r="C2170" s="209"/>
      <c r="D2170" s="201"/>
      <c r="E2170" s="51"/>
      <c r="G2170" s="51"/>
    </row>
    <row r="2171" spans="1:7" ht="20.25" customHeight="1" x14ac:dyDescent="0.45">
      <c r="A2171" s="209"/>
      <c r="B2171" s="209"/>
      <c r="C2171" s="209"/>
      <c r="D2171" s="201"/>
      <c r="E2171" s="51"/>
      <c r="G2171" s="51"/>
    </row>
    <row r="2172" spans="1:7" ht="20.25" customHeight="1" x14ac:dyDescent="0.45">
      <c r="A2172" s="209"/>
      <c r="B2172" s="209"/>
      <c r="C2172" s="209"/>
      <c r="D2172" s="201"/>
      <c r="E2172" s="51"/>
      <c r="G2172" s="51"/>
    </row>
    <row r="2173" spans="1:7" ht="20.25" customHeight="1" x14ac:dyDescent="0.45">
      <c r="A2173" s="209"/>
      <c r="B2173" s="209"/>
      <c r="C2173" s="209"/>
      <c r="D2173" s="201"/>
      <c r="E2173" s="51"/>
      <c r="G2173" s="51"/>
    </row>
    <row r="2174" spans="1:7" ht="20.25" customHeight="1" x14ac:dyDescent="0.45">
      <c r="A2174" s="209"/>
      <c r="B2174" s="209"/>
      <c r="C2174" s="209"/>
      <c r="D2174" s="201"/>
      <c r="E2174" s="51"/>
      <c r="G2174" s="51"/>
    </row>
    <row r="2175" spans="1:7" ht="20.25" customHeight="1" x14ac:dyDescent="0.45">
      <c r="A2175" s="209"/>
      <c r="B2175" s="209"/>
      <c r="C2175" s="209"/>
      <c r="D2175" s="201"/>
      <c r="E2175" s="51"/>
      <c r="G2175" s="51"/>
    </row>
    <row r="2176" spans="1:7" ht="20.25" customHeight="1" x14ac:dyDescent="0.45">
      <c r="A2176" s="209"/>
      <c r="B2176" s="209"/>
      <c r="C2176" s="209"/>
      <c r="D2176" s="201"/>
      <c r="E2176" s="51"/>
      <c r="G2176" s="51"/>
    </row>
    <row r="2177" spans="1:7" ht="20.25" customHeight="1" x14ac:dyDescent="0.45">
      <c r="A2177" s="209"/>
      <c r="B2177" s="209"/>
      <c r="C2177" s="209"/>
      <c r="D2177" s="201"/>
      <c r="E2177" s="51"/>
      <c r="G2177" s="51"/>
    </row>
    <row r="2178" spans="1:7" ht="20.25" customHeight="1" x14ac:dyDescent="0.45">
      <c r="A2178" s="209"/>
      <c r="B2178" s="209"/>
      <c r="C2178" s="209"/>
      <c r="D2178" s="201"/>
      <c r="E2178" s="51"/>
      <c r="G2178" s="51"/>
    </row>
    <row r="2179" spans="1:7" ht="20.25" customHeight="1" x14ac:dyDescent="0.45">
      <c r="A2179" s="209"/>
      <c r="B2179" s="209"/>
      <c r="C2179" s="209"/>
      <c r="D2179" s="201"/>
      <c r="E2179" s="51"/>
      <c r="G2179" s="51"/>
    </row>
    <row r="2180" spans="1:7" ht="20.25" customHeight="1" x14ac:dyDescent="0.45">
      <c r="A2180" s="209"/>
      <c r="B2180" s="209"/>
      <c r="C2180" s="209"/>
      <c r="D2180" s="201"/>
      <c r="E2180" s="51"/>
      <c r="G2180" s="51"/>
    </row>
    <row r="2181" spans="1:7" ht="20.25" customHeight="1" x14ac:dyDescent="0.45">
      <c r="A2181" s="209"/>
      <c r="B2181" s="209"/>
      <c r="C2181" s="209"/>
      <c r="D2181" s="201"/>
      <c r="E2181" s="51"/>
      <c r="G2181" s="51"/>
    </row>
    <row r="2182" spans="1:7" ht="20.25" customHeight="1" x14ac:dyDescent="0.45">
      <c r="A2182" s="209"/>
      <c r="B2182" s="209"/>
      <c r="C2182" s="209"/>
      <c r="D2182" s="201"/>
      <c r="E2182" s="51"/>
      <c r="G2182" s="51"/>
    </row>
    <row r="2183" spans="1:7" ht="20.25" customHeight="1" x14ac:dyDescent="0.45">
      <c r="A2183" s="209"/>
      <c r="B2183" s="209"/>
      <c r="C2183" s="209"/>
      <c r="D2183" s="201"/>
      <c r="E2183" s="51"/>
      <c r="G2183" s="51"/>
    </row>
    <row r="2184" spans="1:7" ht="20.25" customHeight="1" x14ac:dyDescent="0.45">
      <c r="A2184" s="209"/>
      <c r="B2184" s="209"/>
      <c r="C2184" s="209"/>
      <c r="D2184" s="201"/>
      <c r="E2184" s="51"/>
      <c r="G2184" s="51"/>
    </row>
    <row r="2185" spans="1:7" ht="20.25" customHeight="1" x14ac:dyDescent="0.45">
      <c r="A2185" s="209"/>
      <c r="B2185" s="209"/>
      <c r="C2185" s="209"/>
      <c r="D2185" s="201"/>
      <c r="E2185" s="51"/>
      <c r="G2185" s="51"/>
    </row>
    <row r="2186" spans="1:7" ht="20.25" customHeight="1" x14ac:dyDescent="0.45">
      <c r="A2186" s="209"/>
      <c r="B2186" s="209"/>
      <c r="C2186" s="209"/>
      <c r="D2186" s="201"/>
      <c r="E2186" s="51"/>
      <c r="G2186" s="51"/>
    </row>
    <row r="2187" spans="1:7" ht="20.25" customHeight="1" x14ac:dyDescent="0.45">
      <c r="A2187" s="209"/>
      <c r="B2187" s="209"/>
      <c r="C2187" s="209"/>
      <c r="D2187" s="201"/>
      <c r="E2187" s="51"/>
      <c r="G2187" s="51"/>
    </row>
    <row r="2188" spans="1:7" ht="20.25" customHeight="1" x14ac:dyDescent="0.45">
      <c r="A2188" s="209"/>
      <c r="B2188" s="209"/>
      <c r="C2188" s="209"/>
      <c r="D2188" s="201"/>
      <c r="E2188" s="51"/>
      <c r="G2188" s="51"/>
    </row>
    <row r="2189" spans="1:7" ht="20.25" customHeight="1" x14ac:dyDescent="0.45">
      <c r="A2189" s="209"/>
      <c r="B2189" s="209"/>
      <c r="C2189" s="209"/>
      <c r="D2189" s="201"/>
      <c r="E2189" s="51"/>
      <c r="G2189" s="51"/>
    </row>
    <row r="2190" spans="1:7" ht="20.25" customHeight="1" x14ac:dyDescent="0.45">
      <c r="A2190" s="209"/>
      <c r="B2190" s="209"/>
      <c r="C2190" s="209"/>
      <c r="D2190" s="201"/>
      <c r="E2190" s="51"/>
      <c r="G2190" s="51"/>
    </row>
    <row r="2191" spans="1:7" ht="20.25" customHeight="1" x14ac:dyDescent="0.45">
      <c r="A2191" s="209"/>
      <c r="B2191" s="209"/>
      <c r="C2191" s="209"/>
      <c r="D2191" s="201"/>
      <c r="E2191" s="51"/>
      <c r="G2191" s="51"/>
    </row>
    <row r="2192" spans="1:7" ht="20.25" customHeight="1" x14ac:dyDescent="0.45">
      <c r="A2192" s="209"/>
      <c r="B2192" s="209"/>
      <c r="C2192" s="209"/>
      <c r="D2192" s="201"/>
      <c r="E2192" s="51"/>
      <c r="G2192" s="51"/>
    </row>
    <row r="2193" spans="1:7" ht="20.25" customHeight="1" x14ac:dyDescent="0.45">
      <c r="A2193" s="209"/>
      <c r="B2193" s="209"/>
      <c r="C2193" s="209"/>
      <c r="D2193" s="201"/>
      <c r="E2193" s="51"/>
      <c r="G2193" s="51"/>
    </row>
    <row r="2194" spans="1:7" ht="20.25" customHeight="1" x14ac:dyDescent="0.45">
      <c r="A2194" s="209"/>
      <c r="B2194" s="209"/>
      <c r="C2194" s="209"/>
      <c r="D2194" s="201"/>
      <c r="E2194" s="51"/>
      <c r="G2194" s="51"/>
    </row>
    <row r="2195" spans="1:7" ht="20.25" customHeight="1" x14ac:dyDescent="0.45">
      <c r="A2195" s="209"/>
      <c r="B2195" s="209"/>
      <c r="C2195" s="209"/>
      <c r="D2195" s="201"/>
      <c r="E2195" s="51"/>
      <c r="G2195" s="51"/>
    </row>
    <row r="2196" spans="1:7" ht="20.25" customHeight="1" x14ac:dyDescent="0.45">
      <c r="A2196" s="209"/>
      <c r="B2196" s="209"/>
      <c r="C2196" s="209"/>
      <c r="D2196" s="201"/>
      <c r="E2196" s="51"/>
      <c r="G2196" s="51"/>
    </row>
    <row r="2197" spans="1:7" ht="20.25" customHeight="1" x14ac:dyDescent="0.45">
      <c r="A2197" s="209"/>
      <c r="B2197" s="209"/>
      <c r="C2197" s="209"/>
      <c r="D2197" s="201"/>
      <c r="E2197" s="51"/>
      <c r="G2197" s="51"/>
    </row>
    <row r="2198" spans="1:7" ht="20.25" customHeight="1" x14ac:dyDescent="0.45">
      <c r="A2198" s="209"/>
      <c r="B2198" s="209"/>
      <c r="C2198" s="209"/>
      <c r="D2198" s="201"/>
      <c r="E2198" s="51"/>
      <c r="G2198" s="51"/>
    </row>
    <row r="2199" spans="1:7" ht="20.25" customHeight="1" x14ac:dyDescent="0.45">
      <c r="A2199" s="209"/>
      <c r="B2199" s="209"/>
      <c r="C2199" s="209"/>
      <c r="D2199" s="201"/>
      <c r="E2199" s="51"/>
      <c r="G2199" s="51"/>
    </row>
    <row r="2200" spans="1:7" ht="20.25" customHeight="1" x14ac:dyDescent="0.45">
      <c r="A2200" s="209"/>
      <c r="B2200" s="209"/>
      <c r="C2200" s="209"/>
      <c r="D2200" s="201"/>
      <c r="E2200" s="51"/>
      <c r="G2200" s="51"/>
    </row>
    <row r="2201" spans="1:7" ht="20.25" customHeight="1" x14ac:dyDescent="0.45">
      <c r="A2201" s="209"/>
      <c r="B2201" s="209"/>
      <c r="C2201" s="209"/>
      <c r="D2201" s="201"/>
      <c r="E2201" s="51"/>
      <c r="G2201" s="51"/>
    </row>
    <row r="2202" spans="1:7" ht="20.25" customHeight="1" x14ac:dyDescent="0.45">
      <c r="A2202" s="209"/>
      <c r="B2202" s="209"/>
      <c r="C2202" s="209"/>
      <c r="D2202" s="201"/>
      <c r="E2202" s="51"/>
      <c r="G2202" s="51"/>
    </row>
    <row r="2203" spans="1:7" ht="20.25" customHeight="1" x14ac:dyDescent="0.45">
      <c r="A2203" s="209"/>
      <c r="B2203" s="209"/>
      <c r="C2203" s="209"/>
      <c r="D2203" s="201"/>
      <c r="E2203" s="51"/>
      <c r="G2203" s="51"/>
    </row>
    <row r="2204" spans="1:7" ht="20.25" customHeight="1" x14ac:dyDescent="0.45">
      <c r="A2204" s="209"/>
      <c r="B2204" s="209"/>
      <c r="C2204" s="209"/>
      <c r="D2204" s="201"/>
      <c r="E2204" s="51"/>
      <c r="G2204" s="51"/>
    </row>
    <row r="2205" spans="1:7" ht="20.25" customHeight="1" x14ac:dyDescent="0.45">
      <c r="A2205" s="209"/>
      <c r="B2205" s="209"/>
      <c r="C2205" s="209"/>
      <c r="D2205" s="201"/>
      <c r="E2205" s="51"/>
      <c r="G2205" s="51"/>
    </row>
    <row r="2206" spans="1:7" ht="20.25" customHeight="1" x14ac:dyDescent="0.45">
      <c r="A2206" s="209"/>
      <c r="B2206" s="209"/>
      <c r="C2206" s="209"/>
      <c r="D2206" s="201"/>
      <c r="E2206" s="51"/>
      <c r="G2206" s="51"/>
    </row>
    <row r="2207" spans="1:7" ht="20.25" customHeight="1" x14ac:dyDescent="0.45">
      <c r="A2207" s="209"/>
      <c r="B2207" s="209"/>
      <c r="C2207" s="209"/>
      <c r="D2207" s="201"/>
      <c r="E2207" s="51"/>
      <c r="G2207" s="51"/>
    </row>
    <row r="2208" spans="1:7" ht="20.25" customHeight="1" x14ac:dyDescent="0.45">
      <c r="A2208" s="209"/>
      <c r="B2208" s="209"/>
      <c r="C2208" s="209"/>
      <c r="D2208" s="201"/>
      <c r="E2208" s="51"/>
      <c r="G2208" s="51"/>
    </row>
    <row r="2209" spans="1:7" ht="20.25" customHeight="1" x14ac:dyDescent="0.45">
      <c r="A2209" s="209"/>
      <c r="B2209" s="209"/>
      <c r="C2209" s="209"/>
      <c r="D2209" s="201"/>
      <c r="E2209" s="51"/>
      <c r="G2209" s="51"/>
    </row>
    <row r="2210" spans="1:7" ht="20.25" customHeight="1" x14ac:dyDescent="0.45">
      <c r="A2210" s="209"/>
      <c r="B2210" s="209"/>
      <c r="C2210" s="209"/>
      <c r="D2210" s="201"/>
      <c r="E2210" s="51"/>
      <c r="G2210" s="51"/>
    </row>
    <row r="2211" spans="1:7" ht="20.25" customHeight="1" x14ac:dyDescent="0.45">
      <c r="A2211" s="209"/>
      <c r="B2211" s="209"/>
      <c r="C2211" s="209"/>
      <c r="D2211" s="201"/>
      <c r="E2211" s="51"/>
      <c r="G2211" s="51"/>
    </row>
    <row r="2212" spans="1:7" ht="20.25" customHeight="1" x14ac:dyDescent="0.45">
      <c r="A2212" s="209"/>
      <c r="B2212" s="209"/>
      <c r="C2212" s="209"/>
      <c r="D2212" s="201"/>
      <c r="E2212" s="51"/>
      <c r="G2212" s="51"/>
    </row>
    <row r="2213" spans="1:7" ht="20.25" customHeight="1" x14ac:dyDescent="0.45">
      <c r="A2213" s="209"/>
      <c r="B2213" s="209"/>
      <c r="C2213" s="209"/>
      <c r="D2213" s="201"/>
      <c r="E2213" s="51"/>
      <c r="G2213" s="51"/>
    </row>
    <row r="2214" spans="1:7" ht="20.25" customHeight="1" x14ac:dyDescent="0.45">
      <c r="A2214" s="209"/>
      <c r="B2214" s="209"/>
      <c r="C2214" s="209"/>
      <c r="D2214" s="201"/>
      <c r="E2214" s="51"/>
      <c r="G2214" s="51"/>
    </row>
    <row r="2215" spans="1:7" ht="20.25" customHeight="1" x14ac:dyDescent="0.45">
      <c r="A2215" s="209"/>
      <c r="B2215" s="209"/>
      <c r="C2215" s="209"/>
      <c r="D2215" s="201"/>
      <c r="E2215" s="51"/>
      <c r="G2215" s="51"/>
    </row>
    <row r="2216" spans="1:7" ht="20.25" customHeight="1" x14ac:dyDescent="0.45">
      <c r="A2216" s="209"/>
      <c r="B2216" s="209"/>
      <c r="C2216" s="209"/>
      <c r="D2216" s="201"/>
      <c r="E2216" s="51"/>
      <c r="G2216" s="51"/>
    </row>
    <row r="2217" spans="1:7" ht="20.25" customHeight="1" x14ac:dyDescent="0.45">
      <c r="A2217" s="209"/>
      <c r="B2217" s="209"/>
      <c r="C2217" s="209"/>
      <c r="D2217" s="201"/>
      <c r="E2217" s="51"/>
      <c r="G2217" s="51"/>
    </row>
    <row r="2218" spans="1:7" ht="20.25" customHeight="1" x14ac:dyDescent="0.45">
      <c r="A2218" s="209"/>
      <c r="B2218" s="209"/>
      <c r="C2218" s="209"/>
      <c r="D2218" s="201"/>
      <c r="E2218" s="51"/>
      <c r="G2218" s="51"/>
    </row>
    <row r="2219" spans="1:7" ht="20.25" customHeight="1" x14ac:dyDescent="0.45">
      <c r="A2219" s="209"/>
      <c r="B2219" s="209"/>
      <c r="C2219" s="209"/>
      <c r="D2219" s="201"/>
      <c r="E2219" s="51"/>
      <c r="G2219" s="51"/>
    </row>
    <row r="2220" spans="1:7" ht="20.25" customHeight="1" x14ac:dyDescent="0.45">
      <c r="A2220" s="209"/>
      <c r="B2220" s="209"/>
      <c r="C2220" s="209"/>
      <c r="D2220" s="201"/>
      <c r="E2220" s="51"/>
      <c r="G2220" s="51"/>
    </row>
    <row r="2221" spans="1:7" ht="20.25" customHeight="1" x14ac:dyDescent="0.45">
      <c r="A2221" s="209"/>
      <c r="B2221" s="209"/>
      <c r="C2221" s="209"/>
      <c r="D2221" s="201"/>
      <c r="E2221" s="51"/>
      <c r="G2221" s="51"/>
    </row>
    <row r="2222" spans="1:7" ht="20.25" customHeight="1" x14ac:dyDescent="0.45">
      <c r="A2222" s="209"/>
      <c r="B2222" s="209"/>
      <c r="C2222" s="209"/>
      <c r="D2222" s="201"/>
      <c r="E2222" s="51"/>
      <c r="G2222" s="51"/>
    </row>
    <row r="2223" spans="1:7" ht="20.25" customHeight="1" x14ac:dyDescent="0.45">
      <c r="A2223" s="209"/>
      <c r="B2223" s="209"/>
      <c r="C2223" s="209"/>
      <c r="D2223" s="201"/>
      <c r="E2223" s="51"/>
      <c r="G2223" s="51"/>
    </row>
    <row r="2224" spans="1:7" ht="20.25" customHeight="1" x14ac:dyDescent="0.45">
      <c r="A2224" s="209"/>
      <c r="B2224" s="209"/>
      <c r="C2224" s="209"/>
      <c r="D2224" s="201"/>
      <c r="E2224" s="51"/>
      <c r="G2224" s="51"/>
    </row>
    <row r="2225" spans="1:7" ht="20.25" customHeight="1" x14ac:dyDescent="0.45">
      <c r="A2225" s="209"/>
      <c r="B2225" s="209"/>
      <c r="C2225" s="209"/>
      <c r="D2225" s="201"/>
      <c r="E2225" s="51"/>
      <c r="G2225" s="51"/>
    </row>
    <row r="2226" spans="1:7" ht="20.25" customHeight="1" x14ac:dyDescent="0.45">
      <c r="A2226" s="209"/>
      <c r="B2226" s="209"/>
      <c r="C2226" s="209"/>
      <c r="D2226" s="201"/>
      <c r="E2226" s="51"/>
      <c r="G2226" s="51"/>
    </row>
    <row r="2227" spans="1:7" ht="20.25" customHeight="1" x14ac:dyDescent="0.45">
      <c r="A2227" s="209"/>
      <c r="B2227" s="209"/>
      <c r="C2227" s="209"/>
      <c r="D2227" s="201"/>
      <c r="E2227" s="51"/>
      <c r="G2227" s="51"/>
    </row>
    <row r="2228" spans="1:7" ht="20.25" customHeight="1" x14ac:dyDescent="0.45">
      <c r="A2228" s="209"/>
      <c r="B2228" s="209"/>
      <c r="C2228" s="209"/>
      <c r="D2228" s="201"/>
      <c r="E2228" s="51"/>
      <c r="G2228" s="51"/>
    </row>
    <row r="2229" spans="1:7" ht="20.25" customHeight="1" x14ac:dyDescent="0.45">
      <c r="A2229" s="209"/>
      <c r="B2229" s="209"/>
      <c r="C2229" s="209"/>
      <c r="D2229" s="201"/>
      <c r="E2229" s="51"/>
      <c r="G2229" s="51"/>
    </row>
    <row r="2230" spans="1:7" ht="20.25" customHeight="1" x14ac:dyDescent="0.45">
      <c r="A2230" s="209"/>
      <c r="B2230" s="209"/>
      <c r="C2230" s="209"/>
      <c r="D2230" s="201"/>
      <c r="E2230" s="51"/>
      <c r="G2230" s="51"/>
    </row>
    <row r="2231" spans="1:7" ht="20.25" customHeight="1" x14ac:dyDescent="0.45">
      <c r="A2231" s="209"/>
      <c r="B2231" s="209"/>
      <c r="C2231" s="209"/>
      <c r="D2231" s="201"/>
      <c r="E2231" s="51"/>
      <c r="G2231" s="51"/>
    </row>
    <row r="2232" spans="1:7" ht="20.25" customHeight="1" x14ac:dyDescent="0.45">
      <c r="A2232" s="209"/>
      <c r="B2232" s="209"/>
      <c r="C2232" s="209"/>
      <c r="D2232" s="201"/>
      <c r="E2232" s="51"/>
      <c r="G2232" s="51"/>
    </row>
    <row r="2233" spans="1:7" ht="20.25" customHeight="1" x14ac:dyDescent="0.45">
      <c r="A2233" s="209"/>
      <c r="B2233" s="209"/>
      <c r="C2233" s="209"/>
      <c r="D2233" s="201"/>
      <c r="E2233" s="51"/>
      <c r="G2233" s="51"/>
    </row>
    <row r="2234" spans="1:7" ht="20.25" customHeight="1" x14ac:dyDescent="0.45">
      <c r="A2234" s="209"/>
      <c r="B2234" s="209"/>
      <c r="C2234" s="209"/>
      <c r="D2234" s="201"/>
      <c r="E2234" s="51"/>
      <c r="G2234" s="51"/>
    </row>
    <row r="2235" spans="1:7" ht="20.25" customHeight="1" x14ac:dyDescent="0.45">
      <c r="A2235" s="209"/>
      <c r="B2235" s="209"/>
      <c r="C2235" s="209"/>
      <c r="D2235" s="201"/>
      <c r="E2235" s="51"/>
      <c r="G2235" s="51"/>
    </row>
    <row r="2236" spans="1:7" ht="20.25" customHeight="1" x14ac:dyDescent="0.45">
      <c r="A2236" s="209"/>
      <c r="B2236" s="209"/>
      <c r="C2236" s="209"/>
      <c r="D2236" s="201"/>
      <c r="E2236" s="51"/>
      <c r="G2236" s="51"/>
    </row>
    <row r="2237" spans="1:7" ht="20.25" customHeight="1" x14ac:dyDescent="0.45">
      <c r="A2237" s="209"/>
      <c r="B2237" s="209"/>
      <c r="C2237" s="209"/>
      <c r="D2237" s="201"/>
      <c r="E2237" s="51"/>
      <c r="G2237" s="51"/>
    </row>
    <row r="2238" spans="1:7" ht="20.25" customHeight="1" x14ac:dyDescent="0.45">
      <c r="A2238" s="209"/>
      <c r="B2238" s="209"/>
      <c r="C2238" s="209"/>
      <c r="D2238" s="201"/>
      <c r="E2238" s="51"/>
      <c r="G2238" s="51"/>
    </row>
    <row r="2239" spans="1:7" ht="20.25" customHeight="1" x14ac:dyDescent="0.45">
      <c r="A2239" s="209"/>
      <c r="B2239" s="209"/>
      <c r="C2239" s="209"/>
      <c r="D2239" s="201"/>
      <c r="E2239" s="51"/>
      <c r="G2239" s="51"/>
    </row>
    <row r="2240" spans="1:7" ht="20.25" customHeight="1" x14ac:dyDescent="0.45">
      <c r="A2240" s="209"/>
      <c r="B2240" s="209"/>
      <c r="C2240" s="209"/>
      <c r="D2240" s="201"/>
      <c r="E2240" s="51"/>
      <c r="G2240" s="51"/>
    </row>
    <row r="2241" spans="1:7" ht="20.25" customHeight="1" x14ac:dyDescent="0.45">
      <c r="A2241" s="209"/>
      <c r="B2241" s="209"/>
      <c r="C2241" s="209"/>
      <c r="D2241" s="201"/>
      <c r="E2241" s="51"/>
      <c r="G2241" s="51"/>
    </row>
    <row r="2242" spans="1:7" ht="20.25" customHeight="1" x14ac:dyDescent="0.45">
      <c r="A2242" s="209"/>
      <c r="B2242" s="209"/>
      <c r="C2242" s="209"/>
      <c r="D2242" s="201"/>
      <c r="E2242" s="51"/>
      <c r="G2242" s="51"/>
    </row>
    <row r="2243" spans="1:7" ht="20.25" customHeight="1" x14ac:dyDescent="0.45">
      <c r="A2243" s="209"/>
      <c r="B2243" s="209"/>
      <c r="C2243" s="209"/>
      <c r="D2243" s="201"/>
      <c r="E2243" s="51"/>
      <c r="G2243" s="51"/>
    </row>
    <row r="2244" spans="1:7" ht="20.25" customHeight="1" x14ac:dyDescent="0.45">
      <c r="A2244" s="209"/>
      <c r="B2244" s="209"/>
      <c r="C2244" s="209"/>
      <c r="D2244" s="201"/>
      <c r="E2244" s="51"/>
      <c r="G2244" s="51"/>
    </row>
    <row r="2245" spans="1:7" ht="20.25" customHeight="1" x14ac:dyDescent="0.45">
      <c r="A2245" s="209"/>
      <c r="B2245" s="209"/>
      <c r="C2245" s="209"/>
      <c r="D2245" s="201"/>
      <c r="E2245" s="51"/>
      <c r="G2245" s="51"/>
    </row>
    <row r="2246" spans="1:7" ht="20.25" customHeight="1" x14ac:dyDescent="0.45">
      <c r="A2246" s="209"/>
      <c r="B2246" s="209"/>
      <c r="C2246" s="209"/>
      <c r="D2246" s="201"/>
      <c r="E2246" s="51"/>
      <c r="G2246" s="51"/>
    </row>
    <row r="2247" spans="1:7" ht="20.25" customHeight="1" x14ac:dyDescent="0.45">
      <c r="A2247" s="209"/>
      <c r="B2247" s="209"/>
      <c r="C2247" s="209"/>
      <c r="D2247" s="201"/>
      <c r="E2247" s="51"/>
      <c r="G2247" s="51"/>
    </row>
    <row r="2248" spans="1:7" ht="20.25" customHeight="1" x14ac:dyDescent="0.45">
      <c r="A2248" s="209"/>
      <c r="B2248" s="209"/>
      <c r="C2248" s="209"/>
      <c r="D2248" s="201"/>
      <c r="E2248" s="51"/>
      <c r="G2248" s="51"/>
    </row>
    <row r="2249" spans="1:7" ht="20.25" customHeight="1" x14ac:dyDescent="0.45">
      <c r="A2249" s="209"/>
      <c r="B2249" s="209"/>
      <c r="C2249" s="209"/>
      <c r="D2249" s="201"/>
      <c r="E2249" s="51"/>
      <c r="G2249" s="51"/>
    </row>
    <row r="2250" spans="1:7" ht="20.25" customHeight="1" x14ac:dyDescent="0.45">
      <c r="A2250" s="209"/>
      <c r="B2250" s="209"/>
      <c r="C2250" s="209"/>
      <c r="D2250" s="201"/>
      <c r="E2250" s="51"/>
      <c r="G2250" s="51"/>
    </row>
    <row r="2251" spans="1:7" ht="20.25" customHeight="1" x14ac:dyDescent="0.45">
      <c r="A2251" s="209"/>
      <c r="B2251" s="209"/>
      <c r="C2251" s="209"/>
      <c r="D2251" s="201"/>
      <c r="E2251" s="51"/>
      <c r="G2251" s="51"/>
    </row>
    <row r="2252" spans="1:7" ht="20.25" customHeight="1" x14ac:dyDescent="0.45">
      <c r="A2252" s="209"/>
      <c r="B2252" s="209"/>
      <c r="C2252" s="209"/>
      <c r="D2252" s="201"/>
      <c r="E2252" s="51"/>
      <c r="G2252" s="51"/>
    </row>
    <row r="2253" spans="1:7" ht="20.25" customHeight="1" x14ac:dyDescent="0.45">
      <c r="A2253" s="209"/>
      <c r="B2253" s="209"/>
      <c r="C2253" s="209"/>
      <c r="D2253" s="201"/>
      <c r="E2253" s="51"/>
      <c r="G2253" s="51"/>
    </row>
    <row r="2254" spans="1:7" ht="20.25" customHeight="1" x14ac:dyDescent="0.45">
      <c r="A2254" s="209"/>
      <c r="B2254" s="209"/>
      <c r="C2254" s="209"/>
      <c r="D2254" s="201"/>
      <c r="E2254" s="51"/>
      <c r="G2254" s="51"/>
    </row>
    <row r="2255" spans="1:7" ht="20.25" customHeight="1" x14ac:dyDescent="0.45">
      <c r="A2255" s="209"/>
      <c r="B2255" s="209"/>
      <c r="C2255" s="209"/>
      <c r="D2255" s="201"/>
      <c r="E2255" s="51"/>
      <c r="G2255" s="51"/>
    </row>
    <row r="2256" spans="1:7" ht="20.25" customHeight="1" x14ac:dyDescent="0.45">
      <c r="A2256" s="209"/>
      <c r="B2256" s="209"/>
      <c r="C2256" s="209"/>
      <c r="D2256" s="201"/>
      <c r="E2256" s="51"/>
      <c r="G2256" s="51"/>
    </row>
    <row r="2257" spans="1:7" ht="20.25" customHeight="1" x14ac:dyDescent="0.45">
      <c r="A2257" s="209"/>
      <c r="B2257" s="209"/>
      <c r="C2257" s="209"/>
      <c r="D2257" s="201"/>
      <c r="E2257" s="51"/>
      <c r="G2257" s="51"/>
    </row>
    <row r="2258" spans="1:7" ht="20.25" customHeight="1" x14ac:dyDescent="0.45">
      <c r="A2258" s="209"/>
      <c r="B2258" s="209"/>
      <c r="C2258" s="209"/>
      <c r="D2258" s="201"/>
      <c r="E2258" s="51"/>
      <c r="G2258" s="51"/>
    </row>
    <row r="2259" spans="1:7" ht="20.25" customHeight="1" x14ac:dyDescent="0.45">
      <c r="A2259" s="209"/>
      <c r="B2259" s="209"/>
      <c r="C2259" s="209"/>
      <c r="D2259" s="201"/>
      <c r="E2259" s="51"/>
      <c r="G2259" s="51"/>
    </row>
    <row r="2260" spans="1:7" ht="20.25" customHeight="1" x14ac:dyDescent="0.45">
      <c r="A2260" s="209"/>
      <c r="B2260" s="209"/>
      <c r="C2260" s="209"/>
      <c r="D2260" s="201"/>
      <c r="E2260" s="51"/>
      <c r="G2260" s="51"/>
    </row>
    <row r="2261" spans="1:7" ht="20.25" customHeight="1" x14ac:dyDescent="0.45">
      <c r="A2261" s="209"/>
      <c r="B2261" s="209"/>
      <c r="C2261" s="209"/>
      <c r="D2261" s="201"/>
      <c r="E2261" s="51"/>
      <c r="G2261" s="51"/>
    </row>
    <row r="2262" spans="1:7" ht="20.25" customHeight="1" x14ac:dyDescent="0.45">
      <c r="A2262" s="209"/>
      <c r="B2262" s="209"/>
      <c r="C2262" s="209"/>
      <c r="D2262" s="201"/>
      <c r="E2262" s="51"/>
      <c r="G2262" s="51"/>
    </row>
    <row r="2263" spans="1:7" ht="20.25" customHeight="1" x14ac:dyDescent="0.45">
      <c r="A2263" s="209"/>
      <c r="B2263" s="209"/>
      <c r="C2263" s="209"/>
      <c r="D2263" s="201"/>
      <c r="E2263" s="51"/>
      <c r="G2263" s="51"/>
    </row>
    <row r="2264" spans="1:7" ht="20.25" customHeight="1" x14ac:dyDescent="0.45">
      <c r="A2264" s="209"/>
      <c r="B2264" s="209"/>
      <c r="C2264" s="209"/>
      <c r="D2264" s="201"/>
      <c r="E2264" s="51"/>
      <c r="G2264" s="51"/>
    </row>
    <row r="2265" spans="1:7" ht="20.25" customHeight="1" x14ac:dyDescent="0.45">
      <c r="A2265" s="209"/>
      <c r="B2265" s="209"/>
      <c r="C2265" s="209"/>
      <c r="D2265" s="201"/>
      <c r="E2265" s="51"/>
      <c r="G2265" s="51"/>
    </row>
    <row r="2266" spans="1:7" ht="20.25" customHeight="1" x14ac:dyDescent="0.45">
      <c r="A2266" s="209"/>
      <c r="B2266" s="209"/>
      <c r="C2266" s="209"/>
      <c r="D2266" s="201"/>
      <c r="E2266" s="51"/>
      <c r="G2266" s="51"/>
    </row>
    <row r="2267" spans="1:7" ht="20.25" customHeight="1" x14ac:dyDescent="0.45">
      <c r="A2267" s="209"/>
      <c r="B2267" s="209"/>
      <c r="C2267" s="209"/>
      <c r="D2267" s="201"/>
      <c r="E2267" s="51"/>
      <c r="G2267" s="51"/>
    </row>
    <row r="2268" spans="1:7" ht="20.25" customHeight="1" x14ac:dyDescent="0.45">
      <c r="A2268" s="209"/>
      <c r="B2268" s="209"/>
      <c r="C2268" s="209"/>
      <c r="D2268" s="201"/>
      <c r="E2268" s="51"/>
      <c r="G2268" s="51"/>
    </row>
    <row r="2269" spans="1:7" ht="20.25" customHeight="1" x14ac:dyDescent="0.45">
      <c r="A2269" s="209"/>
      <c r="B2269" s="209"/>
      <c r="C2269" s="209"/>
      <c r="D2269" s="201"/>
      <c r="E2269" s="51"/>
      <c r="G2269" s="51"/>
    </row>
    <row r="2270" spans="1:7" ht="20.25" customHeight="1" x14ac:dyDescent="0.45">
      <c r="A2270" s="209"/>
      <c r="B2270" s="209"/>
      <c r="C2270" s="209"/>
      <c r="D2270" s="201"/>
      <c r="E2270" s="51"/>
      <c r="G2270" s="51"/>
    </row>
    <row r="2271" spans="1:7" ht="20.25" customHeight="1" x14ac:dyDescent="0.45">
      <c r="A2271" s="209"/>
      <c r="B2271" s="209"/>
      <c r="C2271" s="209"/>
      <c r="D2271" s="201"/>
      <c r="E2271" s="51"/>
      <c r="G2271" s="51"/>
    </row>
    <row r="2272" spans="1:7" ht="20.25" customHeight="1" x14ac:dyDescent="0.45">
      <c r="A2272" s="209"/>
      <c r="B2272" s="209"/>
      <c r="C2272" s="209"/>
      <c r="D2272" s="201"/>
      <c r="E2272" s="51"/>
      <c r="G2272" s="51"/>
    </row>
    <row r="2273" spans="1:7" ht="20.25" customHeight="1" x14ac:dyDescent="0.45">
      <c r="A2273" s="209"/>
      <c r="B2273" s="209"/>
      <c r="C2273" s="209"/>
      <c r="D2273" s="201"/>
      <c r="E2273" s="51"/>
      <c r="G2273" s="51"/>
    </row>
    <row r="2274" spans="1:7" ht="20.25" customHeight="1" x14ac:dyDescent="0.45">
      <c r="A2274" s="209"/>
      <c r="B2274" s="209"/>
      <c r="C2274" s="209"/>
      <c r="D2274" s="201"/>
      <c r="E2274" s="51"/>
      <c r="G2274" s="51"/>
    </row>
    <row r="2275" spans="1:7" ht="20.25" customHeight="1" x14ac:dyDescent="0.45">
      <c r="A2275" s="209"/>
      <c r="B2275" s="209"/>
      <c r="C2275" s="209"/>
      <c r="D2275" s="201"/>
      <c r="E2275" s="51"/>
      <c r="G2275" s="51"/>
    </row>
    <row r="2276" spans="1:7" ht="20.25" customHeight="1" x14ac:dyDescent="0.45">
      <c r="A2276" s="209"/>
      <c r="B2276" s="209"/>
      <c r="C2276" s="209"/>
      <c r="D2276" s="201"/>
      <c r="E2276" s="51"/>
      <c r="G2276" s="51"/>
    </row>
    <row r="2277" spans="1:7" ht="20.25" customHeight="1" x14ac:dyDescent="0.45">
      <c r="A2277" s="209"/>
      <c r="B2277" s="209"/>
      <c r="C2277" s="209"/>
      <c r="D2277" s="201"/>
      <c r="E2277" s="51"/>
      <c r="G2277" s="51"/>
    </row>
    <row r="2278" spans="1:7" ht="20.25" customHeight="1" x14ac:dyDescent="0.45">
      <c r="A2278" s="209"/>
      <c r="B2278" s="209"/>
      <c r="C2278" s="209"/>
      <c r="D2278" s="201"/>
      <c r="E2278" s="51"/>
      <c r="G2278" s="51"/>
    </row>
    <row r="2279" spans="1:7" ht="20.25" customHeight="1" x14ac:dyDescent="0.45">
      <c r="A2279" s="209"/>
      <c r="B2279" s="209"/>
      <c r="C2279" s="209"/>
      <c r="D2279" s="201"/>
      <c r="E2279" s="51"/>
      <c r="G2279" s="51"/>
    </row>
    <row r="2280" spans="1:7" ht="20.25" customHeight="1" x14ac:dyDescent="0.45">
      <c r="A2280" s="209"/>
      <c r="B2280" s="209"/>
      <c r="C2280" s="209"/>
      <c r="D2280" s="201"/>
      <c r="E2280" s="51"/>
      <c r="G2280" s="51"/>
    </row>
    <row r="2281" spans="1:7" ht="20.25" customHeight="1" x14ac:dyDescent="0.45">
      <c r="A2281" s="209"/>
      <c r="B2281" s="209"/>
      <c r="C2281" s="209"/>
      <c r="D2281" s="201"/>
      <c r="E2281" s="51"/>
      <c r="G2281" s="51"/>
    </row>
    <row r="2282" spans="1:7" ht="20.25" customHeight="1" x14ac:dyDescent="0.45">
      <c r="A2282" s="209"/>
      <c r="B2282" s="209"/>
      <c r="C2282" s="209"/>
      <c r="D2282" s="201"/>
      <c r="E2282" s="51"/>
      <c r="G2282" s="51"/>
    </row>
    <row r="2283" spans="1:7" ht="20.25" customHeight="1" x14ac:dyDescent="0.45">
      <c r="A2283" s="209"/>
      <c r="B2283" s="209"/>
      <c r="C2283" s="209"/>
      <c r="D2283" s="201"/>
      <c r="E2283" s="51"/>
      <c r="G2283" s="51"/>
    </row>
    <row r="2284" spans="1:7" ht="20.25" customHeight="1" x14ac:dyDescent="0.45">
      <c r="A2284" s="209"/>
      <c r="B2284" s="209"/>
      <c r="C2284" s="209"/>
      <c r="D2284" s="201"/>
      <c r="E2284" s="51"/>
      <c r="G2284" s="51"/>
    </row>
    <row r="2285" spans="1:7" ht="20.25" customHeight="1" x14ac:dyDescent="0.45">
      <c r="A2285" s="209"/>
      <c r="B2285" s="209"/>
      <c r="C2285" s="209"/>
      <c r="D2285" s="201"/>
      <c r="E2285" s="51"/>
      <c r="G2285" s="51"/>
    </row>
    <row r="2286" spans="1:7" ht="20.25" customHeight="1" x14ac:dyDescent="0.45">
      <c r="A2286" s="209"/>
      <c r="B2286" s="209"/>
      <c r="C2286" s="209"/>
      <c r="D2286" s="201"/>
      <c r="E2286" s="51"/>
      <c r="G2286" s="51"/>
    </row>
    <row r="2287" spans="1:7" ht="20.25" customHeight="1" x14ac:dyDescent="0.45">
      <c r="A2287" s="209"/>
      <c r="B2287" s="209"/>
      <c r="C2287" s="209"/>
      <c r="D2287" s="201"/>
      <c r="E2287" s="51"/>
      <c r="G2287" s="51"/>
    </row>
    <row r="2288" spans="1:7" ht="20.25" customHeight="1" x14ac:dyDescent="0.45">
      <c r="A2288" s="209"/>
      <c r="B2288" s="209"/>
      <c r="C2288" s="209"/>
      <c r="D2288" s="201"/>
      <c r="E2288" s="51"/>
      <c r="G2288" s="51"/>
    </row>
    <row r="2289" spans="1:7" ht="20.25" customHeight="1" x14ac:dyDescent="0.45">
      <c r="A2289" s="209"/>
      <c r="B2289" s="209"/>
      <c r="C2289" s="209"/>
      <c r="D2289" s="201"/>
      <c r="E2289" s="51"/>
      <c r="G2289" s="51"/>
    </row>
    <row r="2290" spans="1:7" ht="20.25" customHeight="1" x14ac:dyDescent="0.45">
      <c r="A2290" s="209"/>
      <c r="B2290" s="209"/>
      <c r="C2290" s="209"/>
      <c r="D2290" s="201"/>
      <c r="E2290" s="51"/>
      <c r="G2290" s="51"/>
    </row>
    <row r="2291" spans="1:7" ht="20.25" customHeight="1" x14ac:dyDescent="0.45">
      <c r="A2291" s="209"/>
      <c r="B2291" s="209"/>
      <c r="C2291" s="209"/>
      <c r="D2291" s="201"/>
      <c r="E2291" s="51"/>
      <c r="G2291" s="51"/>
    </row>
    <row r="2292" spans="1:7" ht="20.25" customHeight="1" x14ac:dyDescent="0.45">
      <c r="A2292" s="209"/>
      <c r="B2292" s="209"/>
      <c r="C2292" s="209"/>
      <c r="D2292" s="201"/>
      <c r="E2292" s="51"/>
      <c r="G2292" s="51"/>
    </row>
    <row r="2293" spans="1:7" ht="20.25" customHeight="1" x14ac:dyDescent="0.45">
      <c r="A2293" s="209"/>
      <c r="B2293" s="209"/>
      <c r="C2293" s="209"/>
      <c r="D2293" s="201"/>
      <c r="E2293" s="51"/>
      <c r="G2293" s="51"/>
    </row>
    <row r="2294" spans="1:7" ht="20.25" customHeight="1" x14ac:dyDescent="0.45">
      <c r="A2294" s="209"/>
      <c r="B2294" s="209"/>
      <c r="C2294" s="209"/>
      <c r="D2294" s="201"/>
      <c r="E2294" s="51"/>
      <c r="G2294" s="51"/>
    </row>
    <row r="2295" spans="1:7" ht="20.25" customHeight="1" x14ac:dyDescent="0.45">
      <c r="A2295" s="209"/>
      <c r="B2295" s="209"/>
      <c r="C2295" s="209"/>
      <c r="D2295" s="201"/>
      <c r="E2295" s="51"/>
      <c r="G2295" s="51"/>
    </row>
    <row r="2296" spans="1:7" ht="20.25" customHeight="1" x14ac:dyDescent="0.45">
      <c r="A2296" s="209"/>
      <c r="B2296" s="209"/>
      <c r="C2296" s="209"/>
      <c r="D2296" s="201"/>
      <c r="E2296" s="51"/>
      <c r="G2296" s="51"/>
    </row>
    <row r="2297" spans="1:7" ht="20.25" customHeight="1" x14ac:dyDescent="0.45">
      <c r="A2297" s="209"/>
      <c r="B2297" s="209"/>
      <c r="C2297" s="209"/>
      <c r="D2297" s="201"/>
      <c r="E2297" s="51"/>
      <c r="G2297" s="51"/>
    </row>
    <row r="2298" spans="1:7" ht="20.25" customHeight="1" x14ac:dyDescent="0.45">
      <c r="A2298" s="209"/>
      <c r="B2298" s="209"/>
      <c r="C2298" s="209"/>
      <c r="D2298" s="201"/>
      <c r="E2298" s="51"/>
      <c r="G2298" s="51"/>
    </row>
    <row r="2299" spans="1:7" ht="20.25" customHeight="1" x14ac:dyDescent="0.45">
      <c r="A2299" s="209"/>
      <c r="B2299" s="209"/>
      <c r="C2299" s="209"/>
      <c r="D2299" s="201"/>
      <c r="E2299" s="51"/>
      <c r="G2299" s="51"/>
    </row>
    <row r="2300" spans="1:7" ht="20.25" customHeight="1" x14ac:dyDescent="0.45">
      <c r="A2300" s="209"/>
      <c r="B2300" s="209"/>
      <c r="C2300" s="209"/>
      <c r="D2300" s="201"/>
      <c r="E2300" s="51"/>
      <c r="G2300" s="51"/>
    </row>
    <row r="2301" spans="1:7" ht="20.25" customHeight="1" x14ac:dyDescent="0.45">
      <c r="A2301" s="209"/>
      <c r="B2301" s="209"/>
      <c r="C2301" s="209"/>
      <c r="D2301" s="201"/>
      <c r="E2301" s="51"/>
      <c r="G2301" s="51"/>
    </row>
    <row r="2302" spans="1:7" ht="20.25" customHeight="1" x14ac:dyDescent="0.45">
      <c r="A2302" s="209"/>
      <c r="B2302" s="209"/>
      <c r="C2302" s="209"/>
      <c r="D2302" s="201"/>
      <c r="E2302" s="51"/>
      <c r="G2302" s="51"/>
    </row>
    <row r="2303" spans="1:7" ht="20.25" customHeight="1" x14ac:dyDescent="0.45">
      <c r="A2303" s="209"/>
      <c r="B2303" s="209"/>
      <c r="C2303" s="209"/>
      <c r="D2303" s="201"/>
      <c r="E2303" s="51"/>
      <c r="G2303" s="51"/>
    </row>
    <row r="2304" spans="1:7" ht="20.25" customHeight="1" x14ac:dyDescent="0.45">
      <c r="A2304" s="209"/>
      <c r="B2304" s="209"/>
      <c r="C2304" s="209"/>
      <c r="D2304" s="201"/>
      <c r="E2304" s="51"/>
      <c r="G2304" s="51"/>
    </row>
    <row r="2305" spans="1:7" ht="20.25" customHeight="1" x14ac:dyDescent="0.45">
      <c r="A2305" s="209"/>
      <c r="B2305" s="209"/>
      <c r="C2305" s="209"/>
      <c r="D2305" s="201"/>
      <c r="E2305" s="51"/>
      <c r="G2305" s="51"/>
    </row>
    <row r="2306" spans="1:7" ht="20.25" customHeight="1" x14ac:dyDescent="0.45">
      <c r="A2306" s="209"/>
      <c r="B2306" s="209"/>
      <c r="C2306" s="209"/>
      <c r="D2306" s="201"/>
      <c r="E2306" s="51"/>
      <c r="G2306" s="51"/>
    </row>
    <row r="2307" spans="1:7" ht="20.25" customHeight="1" x14ac:dyDescent="0.45">
      <c r="A2307" s="209"/>
      <c r="B2307" s="209"/>
      <c r="C2307" s="209"/>
      <c r="D2307" s="201"/>
      <c r="E2307" s="51"/>
      <c r="G2307" s="51"/>
    </row>
    <row r="2308" spans="1:7" ht="20.25" customHeight="1" x14ac:dyDescent="0.45">
      <c r="A2308" s="209"/>
      <c r="B2308" s="209"/>
      <c r="C2308" s="209"/>
      <c r="D2308" s="201"/>
      <c r="E2308" s="51"/>
      <c r="G2308" s="51"/>
    </row>
    <row r="2309" spans="1:7" ht="20.25" customHeight="1" x14ac:dyDescent="0.45">
      <c r="A2309" s="209"/>
      <c r="B2309" s="209"/>
      <c r="C2309" s="209"/>
      <c r="D2309" s="201"/>
      <c r="E2309" s="51"/>
      <c r="G2309" s="51"/>
    </row>
    <row r="2310" spans="1:7" ht="20.25" customHeight="1" x14ac:dyDescent="0.45">
      <c r="A2310" s="209"/>
      <c r="B2310" s="209"/>
      <c r="C2310" s="209"/>
      <c r="D2310" s="201"/>
      <c r="E2310" s="51"/>
      <c r="G2310" s="51"/>
    </row>
    <row r="2311" spans="1:7" ht="20.25" customHeight="1" x14ac:dyDescent="0.45">
      <c r="A2311" s="209"/>
      <c r="B2311" s="209"/>
      <c r="C2311" s="209"/>
      <c r="D2311" s="201"/>
      <c r="E2311" s="51"/>
      <c r="G2311" s="51"/>
    </row>
    <row r="2312" spans="1:7" ht="20.25" customHeight="1" x14ac:dyDescent="0.45">
      <c r="A2312" s="209"/>
      <c r="B2312" s="209"/>
      <c r="C2312" s="209"/>
      <c r="D2312" s="201"/>
      <c r="E2312" s="51"/>
      <c r="G2312" s="51"/>
    </row>
    <row r="2313" spans="1:7" ht="20.25" customHeight="1" x14ac:dyDescent="0.45">
      <c r="A2313" s="209"/>
      <c r="B2313" s="209"/>
      <c r="C2313" s="209"/>
      <c r="D2313" s="201"/>
      <c r="E2313" s="51"/>
      <c r="G2313" s="51"/>
    </row>
    <row r="2314" spans="1:7" ht="20.25" customHeight="1" x14ac:dyDescent="0.45">
      <c r="A2314" s="209"/>
      <c r="B2314" s="209"/>
      <c r="C2314" s="209"/>
      <c r="D2314" s="201"/>
      <c r="E2314" s="51"/>
      <c r="G2314" s="51"/>
    </row>
    <row r="2315" spans="1:7" ht="20.25" customHeight="1" x14ac:dyDescent="0.45">
      <c r="A2315" s="209"/>
      <c r="B2315" s="209"/>
      <c r="C2315" s="209"/>
      <c r="D2315" s="201"/>
      <c r="E2315" s="51"/>
      <c r="G2315" s="51"/>
    </row>
    <row r="2316" spans="1:7" ht="20.25" customHeight="1" x14ac:dyDescent="0.45">
      <c r="A2316" s="209"/>
      <c r="B2316" s="209"/>
      <c r="C2316" s="209"/>
      <c r="D2316" s="201"/>
      <c r="E2316" s="51"/>
      <c r="G2316" s="51"/>
    </row>
    <row r="2317" spans="1:7" ht="20.25" customHeight="1" x14ac:dyDescent="0.45">
      <c r="A2317" s="209"/>
      <c r="B2317" s="209"/>
      <c r="C2317" s="209"/>
      <c r="D2317" s="201"/>
      <c r="E2317" s="51"/>
      <c r="G2317" s="51"/>
    </row>
    <row r="2318" spans="1:7" ht="20.25" customHeight="1" x14ac:dyDescent="0.45">
      <c r="A2318" s="209"/>
      <c r="B2318" s="209"/>
      <c r="C2318" s="209"/>
      <c r="D2318" s="201"/>
      <c r="E2318" s="51"/>
      <c r="G2318" s="51"/>
    </row>
    <row r="2319" spans="1:7" ht="20.25" customHeight="1" x14ac:dyDescent="0.45">
      <c r="A2319" s="209"/>
      <c r="B2319" s="209"/>
      <c r="C2319" s="209"/>
      <c r="D2319" s="201"/>
      <c r="E2319" s="51"/>
      <c r="G2319" s="51"/>
    </row>
    <row r="2320" spans="1:7" ht="20.25" customHeight="1" x14ac:dyDescent="0.45">
      <c r="A2320" s="209"/>
      <c r="B2320" s="209"/>
      <c r="C2320" s="209"/>
      <c r="D2320" s="201"/>
      <c r="E2320" s="51"/>
      <c r="G2320" s="51"/>
    </row>
    <row r="2321" spans="1:7" ht="20.25" customHeight="1" x14ac:dyDescent="0.45">
      <c r="A2321" s="209"/>
      <c r="B2321" s="209"/>
      <c r="C2321" s="209"/>
      <c r="D2321" s="201"/>
      <c r="E2321" s="51"/>
      <c r="G2321" s="51"/>
    </row>
    <row r="2322" spans="1:7" ht="20.25" customHeight="1" x14ac:dyDescent="0.45">
      <c r="A2322" s="209"/>
      <c r="B2322" s="209"/>
      <c r="C2322" s="209"/>
      <c r="D2322" s="201"/>
      <c r="E2322" s="51"/>
      <c r="G2322" s="51"/>
    </row>
    <row r="2323" spans="1:7" ht="20.25" customHeight="1" x14ac:dyDescent="0.45">
      <c r="A2323" s="209"/>
      <c r="B2323" s="209"/>
      <c r="C2323" s="209"/>
      <c r="D2323" s="201"/>
      <c r="E2323" s="51"/>
      <c r="G2323" s="51"/>
    </row>
    <row r="2324" spans="1:7" ht="20.25" customHeight="1" x14ac:dyDescent="0.45">
      <c r="A2324" s="209"/>
      <c r="B2324" s="209"/>
      <c r="C2324" s="209"/>
      <c r="D2324" s="201"/>
      <c r="E2324" s="51"/>
      <c r="G2324" s="51"/>
    </row>
    <row r="2325" spans="1:7" ht="20.25" customHeight="1" x14ac:dyDescent="0.45">
      <c r="A2325" s="209"/>
      <c r="B2325" s="209"/>
      <c r="C2325" s="209"/>
      <c r="D2325" s="201"/>
      <c r="E2325" s="51"/>
      <c r="G2325" s="51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90" zoomScaleNormal="90"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9.109375" style="51" customWidth="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9" t="s">
        <v>248</v>
      </c>
      <c r="B1" s="649"/>
      <c r="C1" s="649"/>
      <c r="D1" s="650"/>
      <c r="E1" s="650"/>
      <c r="F1" s="650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50"/>
      <c r="B2" s="650"/>
      <c r="C2" s="650"/>
      <c r="D2" s="650"/>
      <c r="E2" s="650"/>
      <c r="F2" s="650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50"/>
      <c r="B3" s="650"/>
      <c r="C3" s="650"/>
      <c r="D3" s="650"/>
      <c r="E3" s="650"/>
      <c r="F3" s="650"/>
      <c r="G3" s="166"/>
      <c r="K3" s="331" t="s">
        <v>171</v>
      </c>
      <c r="L3" s="334">
        <v>0.12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J7" s="202"/>
      <c r="K7" s="201"/>
    </row>
    <row r="8" spans="1:14" ht="20.25" customHeight="1" x14ac:dyDescent="0.45">
      <c r="A8" s="12"/>
      <c r="B8" s="12"/>
      <c r="C8" s="12"/>
      <c r="D8" s="13"/>
      <c r="J8" s="202"/>
      <c r="K8" s="331" t="s">
        <v>169</v>
      </c>
    </row>
    <row r="9" spans="1:14" ht="20.25" customHeight="1" x14ac:dyDescent="0.45">
      <c r="A9" s="14"/>
      <c r="B9" s="14"/>
      <c r="C9" s="14"/>
      <c r="D9" s="229"/>
      <c r="E9" s="203"/>
      <c r="F9" s="206"/>
      <c r="G9" s="212"/>
      <c r="I9" s="208"/>
      <c r="J9" s="209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6"/>
      <c r="G10" s="259"/>
      <c r="I10" s="208"/>
      <c r="J10" s="209"/>
      <c r="K10" s="203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6">
        <f t="shared" ref="F11:F56" si="0">+$E11*(1-$L$4)</f>
        <v>126</v>
      </c>
      <c r="G11" s="259">
        <f t="shared" ref="G11:G56" si="1">$L$4</f>
        <v>0.1</v>
      </c>
      <c r="I11" s="208">
        <f>(F11-'Std Cst'!T11)/McLelland!F11</f>
        <v>0.54385287356321843</v>
      </c>
      <c r="J11" s="209"/>
      <c r="K11" s="203"/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6">
        <f t="shared" si="0"/>
        <v>89.55</v>
      </c>
      <c r="G12" s="259">
        <f t="shared" si="1"/>
        <v>0.1</v>
      </c>
      <c r="I12" s="208">
        <f>(F12-'Std Cst'!T12)/McLelland!F12</f>
        <v>0.41449096825121778</v>
      </c>
      <c r="J12" s="209"/>
      <c r="K12" s="203"/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6">
        <f t="shared" si="0"/>
        <v>93.15</v>
      </c>
      <c r="G13" s="259">
        <f t="shared" si="1"/>
        <v>0.1</v>
      </c>
      <c r="I13" s="208">
        <f>(F13-'Std Cst'!T13)/McLelland!F13</f>
        <v>0.52715337146241703</v>
      </c>
      <c r="J13" s="209"/>
      <c r="K13" s="203"/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6">
        <f t="shared" si="0"/>
        <v>84.06</v>
      </c>
      <c r="G14" s="259">
        <f t="shared" si="1"/>
        <v>0.1</v>
      </c>
      <c r="I14" s="208">
        <f>(F14-'Std Cst'!T14)/McLelland!F14</f>
        <v>0.51283804835626434</v>
      </c>
      <c r="J14" s="209"/>
      <c r="K14" s="203"/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6">
        <f t="shared" si="0"/>
        <v>74.430000000000007</v>
      </c>
      <c r="G15" s="259">
        <f t="shared" si="1"/>
        <v>0.1</v>
      </c>
      <c r="I15" s="208">
        <f>(F15-'Std Cst'!T15)/McLelland!F15</f>
        <v>0.5594276834980334</v>
      </c>
      <c r="J15" s="209"/>
      <c r="K15" s="203"/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6">
        <f t="shared" si="0"/>
        <v>62.460000000000008</v>
      </c>
      <c r="G16" s="259">
        <f t="shared" si="1"/>
        <v>0.1</v>
      </c>
      <c r="I16" s="208">
        <f>(F16-'Std Cst'!T16)/McLelland!F16</f>
        <v>0.52558061103934106</v>
      </c>
      <c r="J16" s="209"/>
      <c r="K16" s="203"/>
    </row>
    <row r="17" spans="1:11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6">
        <f t="shared" si="0"/>
        <v>59.580000000000005</v>
      </c>
      <c r="G17" s="259">
        <f t="shared" si="1"/>
        <v>0.1</v>
      </c>
      <c r="I17" s="208">
        <f>(F17-'Std Cst'!T17)/McLelland!F17</f>
        <v>0.53420057181882363</v>
      </c>
      <c r="J17" s="209"/>
      <c r="K17" s="203"/>
    </row>
    <row r="18" spans="1:11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6">
        <f t="shared" si="0"/>
        <v>54.81</v>
      </c>
      <c r="G18" s="259">
        <f t="shared" si="1"/>
        <v>0.1</v>
      </c>
      <c r="I18" s="208">
        <f>(F18-'Std Cst'!T18)/McLelland!F18</f>
        <v>0.56322381644426833</v>
      </c>
      <c r="J18" s="209"/>
      <c r="K18" s="203"/>
    </row>
    <row r="19" spans="1:11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6">
        <f t="shared" si="0"/>
        <v>41.31</v>
      </c>
      <c r="G19" s="259">
        <f t="shared" si="1"/>
        <v>0.1</v>
      </c>
      <c r="I19" s="208">
        <f>(F19-'Std Cst'!T19)/McLelland!F19</f>
        <v>0.44813080576632519</v>
      </c>
      <c r="J19" s="209"/>
      <c r="K19" s="203"/>
    </row>
    <row r="20" spans="1:11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59">
        <f t="shared" si="1"/>
        <v>0.1</v>
      </c>
      <c r="I20" s="203" t="s">
        <v>299</v>
      </c>
      <c r="J20" s="209"/>
      <c r="K20" s="203"/>
    </row>
    <row r="21" spans="1:11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59">
        <f t="shared" si="1"/>
        <v>0.1</v>
      </c>
      <c r="I21" s="203" t="s">
        <v>299</v>
      </c>
      <c r="J21" s="209"/>
      <c r="K21" s="203"/>
    </row>
    <row r="22" spans="1:11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6">
        <f t="shared" si="0"/>
        <v>53.550000000000004</v>
      </c>
      <c r="G22" s="259">
        <f t="shared" si="1"/>
        <v>0.1</v>
      </c>
      <c r="I22" s="208">
        <f>(F22-'Std Cst'!T22)/McLelland!F22</f>
        <v>0.44670975884606706</v>
      </c>
      <c r="J22" s="209"/>
      <c r="K22" s="203"/>
    </row>
    <row r="23" spans="1:11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6">
        <f t="shared" si="0"/>
        <v>49.5</v>
      </c>
      <c r="G23" s="259">
        <f t="shared" si="1"/>
        <v>0.1</v>
      </c>
      <c r="I23" s="208">
        <f>(F23-'Std Cst'!T23)/McLelland!F23</f>
        <v>0.50361044932079413</v>
      </c>
      <c r="J23" s="209"/>
      <c r="K23" s="203"/>
    </row>
    <row r="24" spans="1:11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6">
        <f t="shared" si="0"/>
        <v>45</v>
      </c>
      <c r="G24" s="259">
        <f t="shared" si="1"/>
        <v>0.1</v>
      </c>
      <c r="I24" s="208">
        <f>(F24-'Std Cst'!T24)/McLelland!F24</f>
        <v>0.51495478927203064</v>
      </c>
      <c r="J24" s="209"/>
      <c r="K24" s="203"/>
    </row>
    <row r="25" spans="1:11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6">
        <f>+$E25*(1-$L$3)</f>
        <v>39.6</v>
      </c>
      <c r="G25" s="259">
        <f>$L$3</f>
        <v>0.12</v>
      </c>
      <c r="I25" s="208">
        <f>(F25-'Std Cst'!T25)/McLelland!F25</f>
        <v>0.54151793800069659</v>
      </c>
      <c r="J25" s="209"/>
      <c r="K25" s="203"/>
    </row>
    <row r="26" spans="1:11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6">
        <f t="shared" si="0"/>
        <v>45.72</v>
      </c>
      <c r="G26" s="259">
        <f t="shared" si="1"/>
        <v>0.1</v>
      </c>
      <c r="I26" s="208">
        <f>(F26-'Std Cst'!T26)/McLelland!F26</f>
        <v>0.52245051437535828</v>
      </c>
      <c r="J26" s="209"/>
      <c r="K26" s="203"/>
    </row>
    <row r="27" spans="1:11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6">
        <f t="shared" si="0"/>
        <v>39.24</v>
      </c>
      <c r="G27" s="259">
        <f t="shared" si="1"/>
        <v>0.1</v>
      </c>
      <c r="I27" s="208">
        <f>(F27-'Std Cst'!T27)/McLelland!F27</f>
        <v>0.55138185524974515</v>
      </c>
      <c r="J27" s="209"/>
      <c r="K27" s="203"/>
    </row>
    <row r="28" spans="1:11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6"/>
      <c r="G28" s="259"/>
      <c r="I28" s="208"/>
      <c r="J28" s="209"/>
      <c r="K28" s="203"/>
    </row>
    <row r="29" spans="1:11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6">
        <f t="shared" si="0"/>
        <v>24.75</v>
      </c>
      <c r="G29" s="259">
        <f t="shared" si="1"/>
        <v>0.1</v>
      </c>
      <c r="I29" s="208">
        <f>(F29-'Std Cst'!T29)/McLelland!F29</f>
        <v>0.59614406130268194</v>
      </c>
      <c r="J29" s="209"/>
      <c r="K29" s="203"/>
    </row>
    <row r="30" spans="1:11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6">
        <f t="shared" si="0"/>
        <v>17.91</v>
      </c>
      <c r="G30" s="259">
        <f t="shared" si="1"/>
        <v>0.1</v>
      </c>
      <c r="I30" s="208">
        <f>(F30-'Std Cst'!T30)/McLelland!F30</f>
        <v>0.52817509771077609</v>
      </c>
      <c r="J30" s="209"/>
      <c r="K30" s="203"/>
    </row>
    <row r="31" spans="1:11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6">
        <f t="shared" si="0"/>
        <v>18.63</v>
      </c>
      <c r="G31" s="259">
        <f t="shared" si="1"/>
        <v>0.1</v>
      </c>
      <c r="I31" s="208">
        <f>(F31-'Std Cst'!T31)/McLelland!F31</f>
        <v>0.59747080533807162</v>
      </c>
      <c r="J31" s="209"/>
      <c r="K31" s="203"/>
    </row>
    <row r="32" spans="1:11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6">
        <f t="shared" si="0"/>
        <v>15.659999999999998</v>
      </c>
      <c r="G32" s="259">
        <f t="shared" si="1"/>
        <v>0.1</v>
      </c>
      <c r="I32" s="208">
        <f>(F32-'Std Cst'!T32)/McLelland!F32</f>
        <v>0.53369988109393574</v>
      </c>
      <c r="J32" s="209"/>
      <c r="K32" s="203"/>
    </row>
    <row r="33" spans="1:11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6"/>
      <c r="G33" s="259"/>
      <c r="I33" s="208"/>
      <c r="J33" s="209"/>
      <c r="K33" s="203"/>
    </row>
    <row r="34" spans="1:11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6">
        <f t="shared" si="0"/>
        <v>29.069999999999997</v>
      </c>
      <c r="G34" s="259">
        <f t="shared" si="1"/>
        <v>0.1</v>
      </c>
      <c r="I34" s="208">
        <f>(F34-'Std Cst'!T34)/McLelland!F34</f>
        <v>0.50654724980131183</v>
      </c>
      <c r="J34" s="209"/>
      <c r="K34" s="203"/>
    </row>
    <row r="35" spans="1:11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6">
        <f t="shared" si="0"/>
        <v>28.71</v>
      </c>
      <c r="G35" s="259">
        <f t="shared" si="1"/>
        <v>0.1</v>
      </c>
      <c r="I35" s="208">
        <f>(F35-'Std Cst'!T35)/McLelland!F35</f>
        <v>0.54567216036704747</v>
      </c>
      <c r="J35" s="209"/>
      <c r="K35" s="203"/>
    </row>
    <row r="36" spans="1:11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6">
        <f t="shared" si="0"/>
        <v>29.069999999999997</v>
      </c>
      <c r="G36" s="259">
        <f t="shared" si="1"/>
        <v>0.1</v>
      </c>
      <c r="I36" s="208">
        <f>(F36-'Std Cst'!T36)/McLelland!F36</f>
        <v>0.56766014020853339</v>
      </c>
      <c r="J36" s="209"/>
      <c r="K36" s="203"/>
    </row>
    <row r="37" spans="1:11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6"/>
      <c r="G37" s="259"/>
      <c r="I37" s="208"/>
      <c r="J37" s="209"/>
      <c r="K37" s="203"/>
    </row>
    <row r="38" spans="1:11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6">
        <f>+$E38*(1-$L$4)</f>
        <v>24.66</v>
      </c>
      <c r="G38" s="259">
        <f t="shared" ref="G38:G42" si="2">$L$4</f>
        <v>0.1</v>
      </c>
      <c r="I38" s="208">
        <f>(F38-'Std Cst'!T38)/McLelland!F38</f>
        <v>0.55774262941521935</v>
      </c>
      <c r="J38" s="209"/>
    </row>
    <row r="39" spans="1:11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6">
        <f>+$E39*(1-$L$4)</f>
        <v>24.66</v>
      </c>
      <c r="G39" s="259">
        <f t="shared" si="2"/>
        <v>0.1</v>
      </c>
      <c r="I39" s="208">
        <f>(F39-'Std Cst'!T39)/McLelland!F39</f>
        <v>0.60159418295718325</v>
      </c>
      <c r="J39" s="209"/>
    </row>
    <row r="40" spans="1:11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6">
        <f t="shared" ref="F40:F42" si="3">+$E40*(1-$L$4)</f>
        <v>22.14</v>
      </c>
      <c r="G40" s="259">
        <f t="shared" si="2"/>
        <v>0.1</v>
      </c>
      <c r="I40" s="208">
        <f>(F40-'Std Cst'!T40)/McLelland!F40</f>
        <v>0.57123423979067378</v>
      </c>
      <c r="J40" s="209"/>
    </row>
    <row r="41" spans="1:11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6">
        <f>+$E41*(1-$L$4)</f>
        <v>22.14</v>
      </c>
      <c r="G41" s="259">
        <f t="shared" si="2"/>
        <v>0.1</v>
      </c>
      <c r="I41" s="208">
        <f>(F41-'Std Cst'!T41)/McLelland!F41</f>
        <v>0.60263317446967579</v>
      </c>
      <c r="J41" s="209"/>
    </row>
    <row r="42" spans="1:11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6">
        <f t="shared" si="3"/>
        <v>19.71</v>
      </c>
      <c r="G42" s="259">
        <f t="shared" si="2"/>
        <v>0.1</v>
      </c>
      <c r="I42" s="208">
        <f>(F42-'Std Cst'!T42)/McLelland!F42</f>
        <v>0.52850396962857993</v>
      </c>
      <c r="J42" s="209"/>
    </row>
    <row r="43" spans="1:11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6">
        <f t="shared" si="0"/>
        <v>26.1</v>
      </c>
      <c r="G43" s="259">
        <f t="shared" si="1"/>
        <v>0.1</v>
      </c>
      <c r="I43" s="208">
        <f>(F43-'Std Cst'!T43)/McLelland!F43</f>
        <v>0.57572392654247595</v>
      </c>
      <c r="J43" s="209"/>
      <c r="K43" s="203"/>
    </row>
    <row r="44" spans="1:11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6"/>
      <c r="G44" s="259"/>
      <c r="I44" s="208"/>
      <c r="J44" s="209"/>
      <c r="K44" s="203"/>
    </row>
    <row r="45" spans="1:11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6">
        <f t="shared" si="0"/>
        <v>31.5</v>
      </c>
      <c r="G45" s="259">
        <f t="shared" si="1"/>
        <v>0.1</v>
      </c>
      <c r="I45" s="208">
        <f>(F45-'Std Cst'!T45)/McLelland!F45</f>
        <v>0.46005210727969348</v>
      </c>
      <c r="J45" s="209"/>
      <c r="K45" s="203"/>
    </row>
    <row r="46" spans="1:11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6">
        <f t="shared" si="0"/>
        <v>27.720000000000002</v>
      </c>
      <c r="G46" s="259">
        <f t="shared" si="1"/>
        <v>0.1</v>
      </c>
      <c r="I46" s="208">
        <f>(F46-'Std Cst'!T46)/McLelland!F46</f>
        <v>0.46345161964472309</v>
      </c>
      <c r="J46" s="209"/>
      <c r="K46" s="203"/>
    </row>
    <row r="47" spans="1:11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6"/>
      <c r="G47" s="259"/>
      <c r="I47" s="208"/>
      <c r="J47" s="209"/>
      <c r="K47" s="203"/>
    </row>
    <row r="48" spans="1:11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6">
        <f t="shared" si="0"/>
        <v>62.460000000000008</v>
      </c>
      <c r="G48" s="259">
        <f t="shared" si="1"/>
        <v>0.1</v>
      </c>
      <c r="I48" s="208">
        <f>(F48-'Std Cst'!T48)/McLelland!F48</f>
        <v>0.53794714631157048</v>
      </c>
      <c r="J48" s="209"/>
      <c r="K48" s="203"/>
    </row>
    <row r="49" spans="1:11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6">
        <f t="shared" si="0"/>
        <v>41.31</v>
      </c>
      <c r="G49" s="259">
        <f t="shared" si="1"/>
        <v>0.1</v>
      </c>
      <c r="I49" s="208">
        <f>(F49-'Std Cst'!T49)/McLelland!F49</f>
        <v>0.48552677735206473</v>
      </c>
      <c r="J49" s="209"/>
      <c r="K49" s="203"/>
    </row>
    <row r="50" spans="1:11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6">
        <f t="shared" si="0"/>
        <v>18.63</v>
      </c>
      <c r="G50" s="259">
        <f t="shared" si="1"/>
        <v>0.1</v>
      </c>
      <c r="I50" s="208">
        <f>(F50-'Std Cst'!T50)/McLelland!F50</f>
        <v>0.64307763155459308</v>
      </c>
      <c r="J50" s="209"/>
      <c r="K50" s="203"/>
    </row>
    <row r="51" spans="1:11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6">
        <f t="shared" si="0"/>
        <v>17.91</v>
      </c>
      <c r="G51" s="259">
        <f t="shared" si="1"/>
        <v>0.1</v>
      </c>
      <c r="I51" s="208">
        <f>(F51-'Std Cst'!T51)/McLelland!F51</f>
        <v>0.56095200908758358</v>
      </c>
      <c r="J51" s="209"/>
      <c r="K51" s="203"/>
    </row>
    <row r="52" spans="1:11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6">
        <f t="shared" si="0"/>
        <v>40.5</v>
      </c>
      <c r="G52" s="259">
        <f t="shared" si="1"/>
        <v>0.1</v>
      </c>
      <c r="I52" s="208">
        <f>(F52-'Std Cst'!T52)/McLelland!F52</f>
        <v>0.5002121753937846</v>
      </c>
      <c r="J52" s="209"/>
      <c r="K52" s="203"/>
    </row>
    <row r="53" spans="1:11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6">
        <f t="shared" si="0"/>
        <v>40.5</v>
      </c>
      <c r="G53" s="259">
        <f t="shared" si="1"/>
        <v>0.1</v>
      </c>
      <c r="I53" s="208">
        <f>(F53-'Std Cst'!T53)/McLelland!F53</f>
        <v>0.49639778629203912</v>
      </c>
      <c r="J53" s="209"/>
      <c r="K53" s="203"/>
    </row>
    <row r="54" spans="1:11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6">
        <f t="shared" si="0"/>
        <v>36</v>
      </c>
      <c r="G54" s="259">
        <f t="shared" si="1"/>
        <v>0.1</v>
      </c>
      <c r="I54" s="208">
        <f>(F54-'Std Cst'!T54)/McLelland!F54</f>
        <v>0.52255019157088123</v>
      </c>
      <c r="J54" s="209"/>
      <c r="K54" s="203"/>
    </row>
    <row r="55" spans="1:11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6">
        <f t="shared" si="0"/>
        <v>36</v>
      </c>
      <c r="G55" s="259">
        <f t="shared" si="1"/>
        <v>0.1</v>
      </c>
      <c r="I55" s="208">
        <f>(F55-'Std Cst'!T55)/McLelland!F55</f>
        <v>0.4796383141762452</v>
      </c>
      <c r="J55" s="209"/>
      <c r="K55" s="203"/>
    </row>
    <row r="56" spans="1:11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6">
        <f t="shared" si="0"/>
        <v>22.95</v>
      </c>
      <c r="G56" s="259">
        <f t="shared" si="1"/>
        <v>0.1</v>
      </c>
      <c r="I56" s="208">
        <f>(F56-'Std Cst'!T56)/McLelland!F56</f>
        <v>0.55912204943279986</v>
      </c>
      <c r="J56" s="209"/>
      <c r="K56" s="203"/>
    </row>
    <row r="57" spans="1:11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6"/>
      <c r="G57" s="259"/>
      <c r="I57" s="208"/>
      <c r="J57" s="209"/>
      <c r="K57" s="203"/>
    </row>
    <row r="58" spans="1:11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6">
        <f t="shared" ref="F58:F59" si="4">+$E58*(1-$L$4)</f>
        <v>18.900000000000002</v>
      </c>
      <c r="G58" s="259">
        <f t="shared" ref="G58:G59" si="5">$L$4</f>
        <v>0.1</v>
      </c>
      <c r="I58" s="208">
        <f>(F58-'Std Cst'!T58)/McLelland!F58</f>
        <v>0.38403678160919541</v>
      </c>
      <c r="J58" s="209"/>
    </row>
    <row r="59" spans="1:11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6">
        <f t="shared" si="4"/>
        <v>19.53</v>
      </c>
      <c r="G59" s="259">
        <f t="shared" si="5"/>
        <v>0.1</v>
      </c>
      <c r="I59" s="208">
        <f>(F59-'Std Cst'!T59)/McLelland!F59</f>
        <v>0.35298993943888274</v>
      </c>
      <c r="J59" s="209"/>
    </row>
    <row r="60" spans="1:11" ht="20.25" customHeight="1" x14ac:dyDescent="0.45">
      <c r="A60" s="209"/>
      <c r="B60" s="209"/>
      <c r="C60" s="209"/>
      <c r="D60" s="201"/>
    </row>
    <row r="61" spans="1:11" ht="20.25" customHeight="1" x14ac:dyDescent="0.45">
      <c r="A61" s="209"/>
      <c r="B61" s="209"/>
      <c r="C61" s="209"/>
      <c r="D61" s="201"/>
    </row>
    <row r="62" spans="1:11" ht="20.25" customHeight="1" x14ac:dyDescent="0.45">
      <c r="A62" s="209"/>
      <c r="B62" s="209"/>
      <c r="C62" s="209"/>
      <c r="D62" s="201"/>
    </row>
    <row r="63" spans="1:11" ht="20.25" customHeight="1" x14ac:dyDescent="0.45">
      <c r="A63" s="209"/>
      <c r="B63" s="209"/>
      <c r="C63" s="209"/>
      <c r="D63" s="201"/>
    </row>
    <row r="64" spans="1:11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honeticPr fontId="2" type="noConversion"/>
  <pageMargins left="0.75" right="0.75" top="1" bottom="1" header="0.5" footer="0.5"/>
  <pageSetup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90" zoomScaleNormal="90"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9.109375" style="51" customWidth="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85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J7" s="202"/>
      <c r="K7" s="331"/>
    </row>
    <row r="8" spans="1:14" ht="20.25" customHeight="1" x14ac:dyDescent="0.45">
      <c r="A8" s="12"/>
      <c r="B8" s="12"/>
      <c r="C8" s="12"/>
      <c r="D8" s="13"/>
      <c r="J8" s="202"/>
      <c r="K8" s="201"/>
    </row>
    <row r="9" spans="1:14" ht="20.25" customHeight="1" x14ac:dyDescent="0.45">
      <c r="A9" s="14"/>
      <c r="B9" s="14"/>
      <c r="C9" s="14"/>
      <c r="D9" s="229"/>
      <c r="E9" s="203"/>
      <c r="F9" s="204"/>
      <c r="G9" s="211"/>
      <c r="I9" s="208"/>
      <c r="J9" s="209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208"/>
      <c r="J10" s="209"/>
      <c r="K10" s="203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126</v>
      </c>
      <c r="G11" s="211">
        <f t="shared" ref="G11:G56" si="1">$L$4</f>
        <v>0.1</v>
      </c>
      <c r="I11" s="208">
        <f>(F11-'Std Cst'!T11)/'The Club Company'!F11</f>
        <v>0.54385287356321843</v>
      </c>
      <c r="J11" s="209"/>
      <c r="K11" s="203"/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89.55</v>
      </c>
      <c r="G12" s="211">
        <f t="shared" si="1"/>
        <v>0.1</v>
      </c>
      <c r="I12" s="208">
        <f>(F12-'Std Cst'!T12)/'The Club Company'!F12</f>
        <v>0.41449096825121778</v>
      </c>
      <c r="J12" s="209"/>
      <c r="K12" s="203"/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93.15</v>
      </c>
      <c r="G13" s="211">
        <f t="shared" si="1"/>
        <v>0.1</v>
      </c>
      <c r="I13" s="208">
        <f>(F13-'Std Cst'!T13)/'The Club Company'!F13</f>
        <v>0.52715337146241703</v>
      </c>
      <c r="J13" s="209"/>
      <c r="K13" s="203"/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208">
        <f>(F14-'Std Cst'!T14)/'The Club Company'!F14</f>
        <v>0.51283804835626434</v>
      </c>
      <c r="J14" s="209"/>
      <c r="K14" s="203"/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208">
        <f>(F15-'Std Cst'!T15)/'The Club Company'!F15</f>
        <v>0.5594276834980334</v>
      </c>
      <c r="J15" s="209"/>
      <c r="K15" s="203"/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208">
        <f>(F16-'Std Cst'!T16)/'The Club Company'!F16</f>
        <v>0.52558061103934106</v>
      </c>
      <c r="J16" s="209"/>
      <c r="K16" s="203"/>
    </row>
    <row r="17" spans="1:11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208">
        <f>(F17-'Std Cst'!T17)/'The Club Company'!F17</f>
        <v>0.53420057181882363</v>
      </c>
      <c r="J17" s="209"/>
      <c r="K17" s="203"/>
    </row>
    <row r="18" spans="1:11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208">
        <f>(F18-'Std Cst'!T18)/'The Club Company'!F18</f>
        <v>0.56322381644426833</v>
      </c>
      <c r="J18" s="209"/>
      <c r="K18" s="203"/>
    </row>
    <row r="19" spans="1:11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208">
        <f>(F19-'Std Cst'!T19)/'The Club Company'!F19</f>
        <v>0.44813080576632519</v>
      </c>
      <c r="J19" s="209"/>
      <c r="K19" s="203"/>
    </row>
    <row r="20" spans="1:11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  <c r="J20" s="209"/>
      <c r="K20" s="203"/>
    </row>
    <row r="21" spans="1:11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  <c r="J21" s="209"/>
      <c r="K21" s="203"/>
    </row>
    <row r="22" spans="1:11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208">
        <f>(F22-'Std Cst'!T22)/'The Club Company'!F22</f>
        <v>0.44670975884606706</v>
      </c>
      <c r="J22" s="209"/>
      <c r="K22" s="203"/>
    </row>
    <row r="23" spans="1:11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208">
        <f>(F23-'Std Cst'!T23)/'The Club Company'!F23</f>
        <v>0.50361044932079413</v>
      </c>
      <c r="J23" s="209"/>
      <c r="K23" s="203"/>
    </row>
    <row r="24" spans="1:11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208">
        <f>(F24-'Std Cst'!T24)/'The Club Company'!F24</f>
        <v>0.51495478927203064</v>
      </c>
      <c r="J24" s="209"/>
      <c r="K24" s="203"/>
    </row>
    <row r="25" spans="1:11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208">
        <f>(F25-'Std Cst'!T25)/'The Club Company'!F25</f>
        <v>0.55170642826734773</v>
      </c>
      <c r="J25" s="209"/>
      <c r="K25" s="203"/>
    </row>
    <row r="26" spans="1:11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208">
        <f>(F26-'Std Cst'!T26)/'The Club Company'!F26</f>
        <v>0.52245051437535828</v>
      </c>
      <c r="J26" s="209"/>
      <c r="K26" s="203"/>
    </row>
    <row r="27" spans="1:11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208">
        <f>(F27-'Std Cst'!T27)/'The Club Company'!F27</f>
        <v>0.55138185524974515</v>
      </c>
      <c r="J27" s="209"/>
      <c r="K27" s="203"/>
    </row>
    <row r="28" spans="1:11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208"/>
      <c r="J28" s="209"/>
      <c r="K28" s="203"/>
    </row>
    <row r="29" spans="1:11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24.75</v>
      </c>
      <c r="G29" s="211">
        <f t="shared" si="1"/>
        <v>0.1</v>
      </c>
      <c r="I29" s="208">
        <f>(F29-'Std Cst'!T29)/'The Club Company'!F29</f>
        <v>0.59614406130268194</v>
      </c>
      <c r="J29" s="209"/>
      <c r="K29" s="203"/>
    </row>
    <row r="30" spans="1:11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17.91</v>
      </c>
      <c r="G30" s="211">
        <f t="shared" si="1"/>
        <v>0.1</v>
      </c>
      <c r="I30" s="208">
        <f>(F30-'Std Cst'!T30)/'The Club Company'!F30</f>
        <v>0.52817509771077609</v>
      </c>
      <c r="J30" s="209"/>
      <c r="K30" s="203"/>
    </row>
    <row r="31" spans="1:11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18.63</v>
      </c>
      <c r="G31" s="211">
        <f t="shared" si="1"/>
        <v>0.1</v>
      </c>
      <c r="I31" s="208">
        <f>(F31-'Std Cst'!T31)/'The Club Company'!F31</f>
        <v>0.59747080533807162</v>
      </c>
      <c r="J31" s="209"/>
      <c r="K31" s="203"/>
    </row>
    <row r="32" spans="1:11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15.659999999999998</v>
      </c>
      <c r="G32" s="211">
        <f t="shared" si="1"/>
        <v>0.1</v>
      </c>
      <c r="I32" s="208">
        <f>(F32-'Std Cst'!T32)/'The Club Company'!F32</f>
        <v>0.53369988109393574</v>
      </c>
      <c r="J32" s="209"/>
      <c r="K32" s="203"/>
    </row>
    <row r="33" spans="1:11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208"/>
      <c r="J33" s="209"/>
      <c r="K33" s="203"/>
    </row>
    <row r="34" spans="1:11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29.069999999999997</v>
      </c>
      <c r="G34" s="211">
        <f t="shared" si="1"/>
        <v>0.1</v>
      </c>
      <c r="I34" s="208">
        <f>(F34-'Std Cst'!T34)/'The Club Company'!F34</f>
        <v>0.50654724980131183</v>
      </c>
      <c r="J34" s="209"/>
      <c r="K34" s="203"/>
    </row>
    <row r="35" spans="1:11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28.71</v>
      </c>
      <c r="G35" s="211">
        <f t="shared" si="1"/>
        <v>0.1</v>
      </c>
      <c r="I35" s="208">
        <f>(F35-'Std Cst'!T35)/'The Club Company'!F35</f>
        <v>0.54567216036704747</v>
      </c>
      <c r="J35" s="209"/>
      <c r="K35" s="203"/>
    </row>
    <row r="36" spans="1:11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29.069999999999997</v>
      </c>
      <c r="G36" s="211">
        <f t="shared" si="1"/>
        <v>0.1</v>
      </c>
      <c r="I36" s="208">
        <f>(F36-'Std Cst'!T36)/'The Club Company'!F36</f>
        <v>0.56766014020853339</v>
      </c>
      <c r="J36" s="209"/>
      <c r="K36" s="203"/>
    </row>
    <row r="37" spans="1:11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208"/>
      <c r="J37" s="209"/>
      <c r="K37" s="203"/>
    </row>
    <row r="38" spans="1:11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2">$L$4</f>
        <v>0.1</v>
      </c>
      <c r="I38" s="208">
        <f>(F38-'Std Cst'!T38)/'The Club Company'!F38</f>
        <v>0.55774262941521935</v>
      </c>
      <c r="J38" s="209"/>
    </row>
    <row r="39" spans="1:11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2"/>
        <v>0.1</v>
      </c>
      <c r="I39" s="208">
        <f>(F39-'Std Cst'!T39)/'The Club Company'!F39</f>
        <v>0.60159418295718325</v>
      </c>
      <c r="J39" s="209"/>
    </row>
    <row r="40" spans="1:11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22.14</v>
      </c>
      <c r="G40" s="211">
        <f t="shared" si="2"/>
        <v>0.1</v>
      </c>
      <c r="I40" s="208">
        <f>(F40-'Std Cst'!T40)/'The Club Company'!F40</f>
        <v>0.57123423979067378</v>
      </c>
      <c r="J40" s="209"/>
    </row>
    <row r="41" spans="1:11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2"/>
        <v>0.1</v>
      </c>
      <c r="I41" s="208">
        <f>(F41-'Std Cst'!T41)/'The Club Company'!F41</f>
        <v>0.60263317446967579</v>
      </c>
      <c r="J41" s="209"/>
    </row>
    <row r="42" spans="1:11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19.71</v>
      </c>
      <c r="G42" s="211">
        <f t="shared" si="2"/>
        <v>0.1</v>
      </c>
      <c r="I42" s="208">
        <f>(F42-'Std Cst'!T42)/'The Club Company'!F42</f>
        <v>0.52850396962857993</v>
      </c>
      <c r="J42" s="209"/>
    </row>
    <row r="43" spans="1:11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26.1</v>
      </c>
      <c r="G43" s="211">
        <f t="shared" si="1"/>
        <v>0.1</v>
      </c>
      <c r="I43" s="208">
        <f>(F43-'Std Cst'!T43)/'The Club Company'!F43</f>
        <v>0.57572392654247595</v>
      </c>
      <c r="J43" s="209"/>
      <c r="K43" s="203"/>
    </row>
    <row r="44" spans="1:11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208"/>
      <c r="J44" s="209"/>
      <c r="K44" s="203"/>
    </row>
    <row r="45" spans="1:11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31.5</v>
      </c>
      <c r="G45" s="211">
        <f t="shared" si="1"/>
        <v>0.1</v>
      </c>
      <c r="I45" s="208">
        <f>(F45-'Std Cst'!T45)/'The Club Company'!F45</f>
        <v>0.46005210727969348</v>
      </c>
      <c r="J45" s="209"/>
      <c r="K45" s="203"/>
    </row>
    <row r="46" spans="1:11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27.720000000000002</v>
      </c>
      <c r="G46" s="211">
        <f t="shared" si="1"/>
        <v>0.1</v>
      </c>
      <c r="I46" s="208">
        <f>(F46-'Std Cst'!T46)/'The Club Company'!F46</f>
        <v>0.46345161964472309</v>
      </c>
      <c r="J46" s="209"/>
      <c r="K46" s="203"/>
    </row>
    <row r="47" spans="1:11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208"/>
      <c r="J47" s="209"/>
      <c r="K47" s="203"/>
    </row>
    <row r="48" spans="1:11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62.460000000000008</v>
      </c>
      <c r="G48" s="211">
        <f t="shared" si="1"/>
        <v>0.1</v>
      </c>
      <c r="I48" s="208">
        <f>(F48-'Std Cst'!T48)/'The Club Company'!F48</f>
        <v>0.53794714631157048</v>
      </c>
      <c r="J48" s="209"/>
      <c r="K48" s="203"/>
    </row>
    <row r="49" spans="1:11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41.31</v>
      </c>
      <c r="G49" s="211">
        <f t="shared" si="1"/>
        <v>0.1</v>
      </c>
      <c r="I49" s="208">
        <f>(F49-'Std Cst'!T49)/'The Club Company'!F49</f>
        <v>0.48552677735206473</v>
      </c>
      <c r="J49" s="209"/>
      <c r="K49" s="203"/>
    </row>
    <row r="50" spans="1:11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18.63</v>
      </c>
      <c r="G50" s="211">
        <f t="shared" si="1"/>
        <v>0.1</v>
      </c>
      <c r="I50" s="208">
        <f>(F50-'Std Cst'!T50)/'The Club Company'!F50</f>
        <v>0.64307763155459308</v>
      </c>
      <c r="J50" s="209"/>
      <c r="K50" s="203"/>
    </row>
    <row r="51" spans="1:11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17.91</v>
      </c>
      <c r="G51" s="211">
        <f t="shared" si="1"/>
        <v>0.1</v>
      </c>
      <c r="I51" s="208">
        <f>(F51-'Std Cst'!T51)/'The Club Company'!F51</f>
        <v>0.56095200908758358</v>
      </c>
      <c r="J51" s="209"/>
      <c r="K51" s="203"/>
    </row>
    <row r="52" spans="1:11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40.5</v>
      </c>
      <c r="G52" s="211">
        <f t="shared" si="1"/>
        <v>0.1</v>
      </c>
      <c r="I52" s="208">
        <f>(F52-'Std Cst'!T52)/'The Club Company'!F52</f>
        <v>0.5002121753937846</v>
      </c>
      <c r="J52" s="209"/>
      <c r="K52" s="203"/>
    </row>
    <row r="53" spans="1:11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40.5</v>
      </c>
      <c r="G53" s="211">
        <f t="shared" si="1"/>
        <v>0.1</v>
      </c>
      <c r="I53" s="208">
        <f>(F53-'Std Cst'!T53)/'The Club Company'!F53</f>
        <v>0.49639778629203912</v>
      </c>
      <c r="J53" s="209"/>
      <c r="K53" s="203"/>
    </row>
    <row r="54" spans="1:11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36</v>
      </c>
      <c r="G54" s="211">
        <f t="shared" si="1"/>
        <v>0.1</v>
      </c>
      <c r="I54" s="208">
        <f>(F54-'Std Cst'!T54)/'The Club Company'!F54</f>
        <v>0.52255019157088123</v>
      </c>
      <c r="J54" s="209"/>
      <c r="K54" s="203"/>
    </row>
    <row r="55" spans="1:11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36</v>
      </c>
      <c r="G55" s="211">
        <f t="shared" si="1"/>
        <v>0.1</v>
      </c>
      <c r="I55" s="208">
        <f>(F55-'Std Cst'!T55)/'The Club Company'!F55</f>
        <v>0.4796383141762452</v>
      </c>
      <c r="J55" s="209"/>
      <c r="K55" s="203"/>
    </row>
    <row r="56" spans="1:11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22.95</v>
      </c>
      <c r="G56" s="211">
        <f t="shared" si="1"/>
        <v>0.1</v>
      </c>
      <c r="I56" s="208">
        <f>(F56-'Std Cst'!T56)/'The Club Company'!F56</f>
        <v>0.55912204943279986</v>
      </c>
      <c r="J56" s="209"/>
      <c r="K56" s="203"/>
    </row>
    <row r="57" spans="1:11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208"/>
      <c r="J57" s="209"/>
      <c r="K57" s="203"/>
    </row>
    <row r="58" spans="1:11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18.900000000000002</v>
      </c>
      <c r="G58" s="211">
        <f t="shared" ref="G58:G59" si="5">$L$4</f>
        <v>0.1</v>
      </c>
      <c r="I58" s="208">
        <f>(F58-'Std Cst'!T58)/'The Club Company'!F58</f>
        <v>0.38403678160919541</v>
      </c>
      <c r="J58" s="209"/>
    </row>
    <row r="59" spans="1:11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19.53</v>
      </c>
      <c r="G59" s="211">
        <f t="shared" si="5"/>
        <v>0.1</v>
      </c>
      <c r="I59" s="208">
        <f>(F59-'Std Cst'!T59)/'The Club Company'!F59</f>
        <v>0.35298993943888274</v>
      </c>
      <c r="J59" s="209"/>
    </row>
    <row r="60" spans="1:11" ht="20.25" customHeight="1" x14ac:dyDescent="0.45">
      <c r="A60" s="209"/>
      <c r="B60" s="209"/>
      <c r="C60" s="209"/>
      <c r="D60" s="201"/>
    </row>
    <row r="61" spans="1:11" ht="20.25" customHeight="1" x14ac:dyDescent="0.45">
      <c r="A61" s="209"/>
      <c r="B61" s="209"/>
      <c r="C61" s="209"/>
      <c r="D61" s="201"/>
    </row>
    <row r="62" spans="1:11" ht="20.25" customHeight="1" x14ac:dyDescent="0.45">
      <c r="A62" s="209"/>
      <c r="B62" s="209"/>
      <c r="C62" s="209"/>
      <c r="D62" s="201"/>
    </row>
    <row r="63" spans="1:11" ht="20.25" customHeight="1" x14ac:dyDescent="0.45">
      <c r="A63" s="209"/>
      <c r="B63" s="209"/>
      <c r="C63" s="209"/>
      <c r="D63" s="201"/>
    </row>
    <row r="64" spans="1:11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90" zoomScaleNormal="90" workbookViewId="0">
      <pane ySplit="6" topLeftCell="A7" activePane="bottomLeft" state="frozen"/>
      <selection pane="bottomLeft"/>
    </sheetView>
  </sheetViews>
  <sheetFormatPr defaultColWidth="8.88671875" defaultRowHeight="20.25" customHeight="1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9.109375" style="51" customWidth="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83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J7" s="202"/>
      <c r="K7" s="331"/>
    </row>
    <row r="8" spans="1:14" ht="20.25" customHeight="1" x14ac:dyDescent="0.45">
      <c r="A8" s="12"/>
      <c r="B8" s="12"/>
      <c r="C8" s="12"/>
      <c r="D8" s="13"/>
      <c r="J8" s="202"/>
      <c r="K8" s="201"/>
    </row>
    <row r="9" spans="1:14" ht="20.25" customHeight="1" x14ac:dyDescent="0.45">
      <c r="A9" s="14"/>
      <c r="B9" s="14"/>
      <c r="C9" s="14"/>
      <c r="D9" s="229"/>
      <c r="E9" s="203"/>
      <c r="F9" s="204"/>
      <c r="G9" s="211"/>
      <c r="I9" s="208"/>
      <c r="J9" s="209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208"/>
      <c r="J10" s="209"/>
      <c r="K10" s="203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126</v>
      </c>
      <c r="G11" s="211">
        <f t="shared" ref="G11:G56" si="1">$L$4</f>
        <v>0.1</v>
      </c>
      <c r="I11" s="208">
        <f>(F11-'Std Cst'!T11)/Marriott!F11</f>
        <v>0.54385287356321843</v>
      </c>
      <c r="J11" s="209"/>
      <c r="K11" s="203"/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89.55</v>
      </c>
      <c r="G12" s="211">
        <f t="shared" si="1"/>
        <v>0.1</v>
      </c>
      <c r="I12" s="208">
        <f>(F12-'Std Cst'!T12)/Marriott!F12</f>
        <v>0.41449096825121778</v>
      </c>
      <c r="J12" s="209"/>
      <c r="K12" s="203"/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93.15</v>
      </c>
      <c r="G13" s="211">
        <f t="shared" si="1"/>
        <v>0.1</v>
      </c>
      <c r="I13" s="208">
        <f>(F13-'Std Cst'!T13)/Marriott!F13</f>
        <v>0.52715337146241703</v>
      </c>
      <c r="J13" s="209"/>
      <c r="K13" s="203"/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208">
        <f>(F14-'Std Cst'!T14)/Marriott!F14</f>
        <v>0.51283804835626434</v>
      </c>
      <c r="J14" s="209"/>
      <c r="K14" s="203"/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208">
        <f>(F15-'Std Cst'!T15)/Marriott!F15</f>
        <v>0.5594276834980334</v>
      </c>
      <c r="J15" s="209"/>
      <c r="K15" s="203"/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208">
        <f>(F16-'Std Cst'!T16)/Marriott!F16</f>
        <v>0.52558061103934106</v>
      </c>
      <c r="J16" s="209"/>
      <c r="K16" s="203"/>
    </row>
    <row r="17" spans="1:11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208">
        <f>(F17-'Std Cst'!T17)/Marriott!F17</f>
        <v>0.53420057181882363</v>
      </c>
      <c r="J17" s="209"/>
      <c r="K17" s="203"/>
    </row>
    <row r="18" spans="1:11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208">
        <f>(F18-'Std Cst'!T18)/Marriott!F18</f>
        <v>0.56322381644426833</v>
      </c>
      <c r="J18" s="209"/>
      <c r="K18" s="203"/>
    </row>
    <row r="19" spans="1:11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208">
        <f>(F19-'Std Cst'!T19)/Marriott!F19</f>
        <v>0.44813080576632519</v>
      </c>
      <c r="J19" s="209"/>
      <c r="K19" s="203"/>
    </row>
    <row r="20" spans="1:11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  <c r="J20" s="209"/>
      <c r="K20" s="203"/>
    </row>
    <row r="21" spans="1:11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  <c r="J21" s="209"/>
      <c r="K21" s="203"/>
    </row>
    <row r="22" spans="1:11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208">
        <f>(F22-'Std Cst'!T22)/Marriott!F22</f>
        <v>0.44670975884606706</v>
      </c>
      <c r="J22" s="209"/>
      <c r="K22" s="203"/>
    </row>
    <row r="23" spans="1:11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208">
        <f>(F23-'Std Cst'!T23)/Marriott!F23</f>
        <v>0.50361044932079413</v>
      </c>
      <c r="J23" s="209"/>
      <c r="K23" s="203"/>
    </row>
    <row r="24" spans="1:11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208">
        <f>(F24-'Std Cst'!T24)/Marriott!F24</f>
        <v>0.51495478927203064</v>
      </c>
      <c r="J24" s="209"/>
      <c r="K24" s="203"/>
    </row>
    <row r="25" spans="1:11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208">
        <f>(F25-'Std Cst'!T25)/Marriott!F25</f>
        <v>0.55170642826734773</v>
      </c>
      <c r="J25" s="209"/>
      <c r="K25" s="203"/>
    </row>
    <row r="26" spans="1:11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208">
        <f>(F26-'Std Cst'!T26)/Marriott!F26</f>
        <v>0.52245051437535828</v>
      </c>
      <c r="J26" s="209"/>
      <c r="K26" s="203"/>
    </row>
    <row r="27" spans="1:11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208">
        <f>(F27-'Std Cst'!T27)/Marriott!F27</f>
        <v>0.55138185524974515</v>
      </c>
      <c r="J27" s="209"/>
      <c r="K27" s="203"/>
    </row>
    <row r="28" spans="1:11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208"/>
      <c r="J28" s="209"/>
      <c r="K28" s="203"/>
    </row>
    <row r="29" spans="1:11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24.75</v>
      </c>
      <c r="G29" s="211">
        <f t="shared" si="1"/>
        <v>0.1</v>
      </c>
      <c r="I29" s="208">
        <f>(F29-'Std Cst'!T29)/Marriott!F29</f>
        <v>0.59614406130268194</v>
      </c>
      <c r="J29" s="209"/>
      <c r="K29" s="203"/>
    </row>
    <row r="30" spans="1:11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17.91</v>
      </c>
      <c r="G30" s="211">
        <f t="shared" si="1"/>
        <v>0.1</v>
      </c>
      <c r="I30" s="208">
        <f>(F30-'Std Cst'!T30)/Marriott!F30</f>
        <v>0.52817509771077609</v>
      </c>
      <c r="J30" s="209"/>
      <c r="K30" s="203"/>
    </row>
    <row r="31" spans="1:11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18.63</v>
      </c>
      <c r="G31" s="211">
        <f t="shared" si="1"/>
        <v>0.1</v>
      </c>
      <c r="I31" s="208">
        <f>(F31-'Std Cst'!T31)/Marriott!F31</f>
        <v>0.59747080533807162</v>
      </c>
      <c r="J31" s="209"/>
      <c r="K31" s="203"/>
    </row>
    <row r="32" spans="1:11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15.659999999999998</v>
      </c>
      <c r="G32" s="211">
        <f t="shared" si="1"/>
        <v>0.1</v>
      </c>
      <c r="I32" s="208">
        <f>(F32-'Std Cst'!T32)/Marriott!F32</f>
        <v>0.53369988109393574</v>
      </c>
      <c r="J32" s="209"/>
      <c r="K32" s="203"/>
    </row>
    <row r="33" spans="1:11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208"/>
      <c r="J33" s="209"/>
      <c r="K33" s="203"/>
    </row>
    <row r="34" spans="1:11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29.069999999999997</v>
      </c>
      <c r="G34" s="211">
        <f t="shared" si="1"/>
        <v>0.1</v>
      </c>
      <c r="I34" s="208">
        <f>(F34-'Std Cst'!T34)/Marriott!F34</f>
        <v>0.50654724980131183</v>
      </c>
      <c r="J34" s="209"/>
      <c r="K34" s="203"/>
    </row>
    <row r="35" spans="1:11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28.71</v>
      </c>
      <c r="G35" s="211">
        <f t="shared" si="1"/>
        <v>0.1</v>
      </c>
      <c r="I35" s="208">
        <f>(F35-'Std Cst'!T35)/Marriott!F35</f>
        <v>0.54567216036704747</v>
      </c>
      <c r="J35" s="209"/>
      <c r="K35" s="203"/>
    </row>
    <row r="36" spans="1:11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29.069999999999997</v>
      </c>
      <c r="G36" s="211">
        <f t="shared" si="1"/>
        <v>0.1</v>
      </c>
      <c r="I36" s="208">
        <f>(F36-'Std Cst'!T36)/Marriott!F36</f>
        <v>0.56766014020853339</v>
      </c>
      <c r="J36" s="209"/>
      <c r="K36" s="203"/>
    </row>
    <row r="37" spans="1:11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208"/>
      <c r="J37" s="209"/>
      <c r="K37" s="203"/>
    </row>
    <row r="38" spans="1:11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2">$L$4</f>
        <v>0.1</v>
      </c>
      <c r="I38" s="208">
        <f>(F38-'Std Cst'!T38)/Marriott!F38</f>
        <v>0.55774262941521935</v>
      </c>
      <c r="J38" s="209"/>
    </row>
    <row r="39" spans="1:11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2"/>
        <v>0.1</v>
      </c>
      <c r="I39" s="208">
        <f>(F39-'Std Cst'!T39)/Marriott!F39</f>
        <v>0.60159418295718325</v>
      </c>
      <c r="J39" s="209"/>
    </row>
    <row r="40" spans="1:11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22.14</v>
      </c>
      <c r="G40" s="211">
        <f t="shared" si="2"/>
        <v>0.1</v>
      </c>
      <c r="I40" s="208">
        <f>(F40-'Std Cst'!T40)/Marriott!F40</f>
        <v>0.57123423979067378</v>
      </c>
      <c r="J40" s="209"/>
    </row>
    <row r="41" spans="1:11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2"/>
        <v>0.1</v>
      </c>
      <c r="I41" s="208">
        <f>(F41-'Std Cst'!T41)/Marriott!F41</f>
        <v>0.60263317446967579</v>
      </c>
      <c r="J41" s="209"/>
    </row>
    <row r="42" spans="1:11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19.71</v>
      </c>
      <c r="G42" s="211">
        <f t="shared" si="2"/>
        <v>0.1</v>
      </c>
      <c r="I42" s="208">
        <f>(F42-'Std Cst'!T42)/Marriott!F42</f>
        <v>0.52850396962857993</v>
      </c>
      <c r="J42" s="209"/>
    </row>
    <row r="43" spans="1:11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26.1</v>
      </c>
      <c r="G43" s="211">
        <f t="shared" si="1"/>
        <v>0.1</v>
      </c>
      <c r="I43" s="208">
        <f>(F43-'Std Cst'!T43)/Marriott!F43</f>
        <v>0.57572392654247595</v>
      </c>
      <c r="J43" s="209"/>
      <c r="K43" s="203"/>
    </row>
    <row r="44" spans="1:11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208"/>
      <c r="J44" s="209"/>
      <c r="K44" s="203"/>
    </row>
    <row r="45" spans="1:11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31.5</v>
      </c>
      <c r="G45" s="211">
        <f t="shared" si="1"/>
        <v>0.1</v>
      </c>
      <c r="I45" s="208">
        <f>(F45-'Std Cst'!T45)/Marriott!F45</f>
        <v>0.46005210727969348</v>
      </c>
      <c r="J45" s="209"/>
      <c r="K45" s="203"/>
    </row>
    <row r="46" spans="1:11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27.720000000000002</v>
      </c>
      <c r="G46" s="211">
        <f t="shared" si="1"/>
        <v>0.1</v>
      </c>
      <c r="I46" s="208">
        <f>(F46-'Std Cst'!T46)/Marriott!F46</f>
        <v>0.46345161964472309</v>
      </c>
      <c r="J46" s="209"/>
      <c r="K46" s="203"/>
    </row>
    <row r="47" spans="1:11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208"/>
      <c r="J47" s="209"/>
      <c r="K47" s="203"/>
    </row>
    <row r="48" spans="1:11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62.460000000000008</v>
      </c>
      <c r="G48" s="211">
        <f t="shared" si="1"/>
        <v>0.1</v>
      </c>
      <c r="I48" s="208">
        <f>(F48-'Std Cst'!T48)/Marriott!F48</f>
        <v>0.53794714631157048</v>
      </c>
      <c r="J48" s="209"/>
      <c r="K48" s="203"/>
    </row>
    <row r="49" spans="1:11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41.31</v>
      </c>
      <c r="G49" s="211">
        <f t="shared" si="1"/>
        <v>0.1</v>
      </c>
      <c r="I49" s="208">
        <f>(F49-'Std Cst'!T49)/Marriott!F49</f>
        <v>0.48552677735206473</v>
      </c>
      <c r="J49" s="209"/>
      <c r="K49" s="203"/>
    </row>
    <row r="50" spans="1:11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18.63</v>
      </c>
      <c r="G50" s="211">
        <f t="shared" si="1"/>
        <v>0.1</v>
      </c>
      <c r="I50" s="208">
        <f>(F50-'Std Cst'!T50)/Marriott!F50</f>
        <v>0.64307763155459308</v>
      </c>
      <c r="J50" s="209"/>
      <c r="K50" s="203"/>
    </row>
    <row r="51" spans="1:11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17.91</v>
      </c>
      <c r="G51" s="211">
        <f t="shared" si="1"/>
        <v>0.1</v>
      </c>
      <c r="I51" s="208">
        <f>(F51-'Std Cst'!T51)/Marriott!F51</f>
        <v>0.56095200908758358</v>
      </c>
      <c r="J51" s="209"/>
      <c r="K51" s="203"/>
    </row>
    <row r="52" spans="1:11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40.5</v>
      </c>
      <c r="G52" s="211">
        <f t="shared" si="1"/>
        <v>0.1</v>
      </c>
      <c r="I52" s="208">
        <f>(F52-'Std Cst'!T52)/Marriott!F52</f>
        <v>0.5002121753937846</v>
      </c>
      <c r="J52" s="209"/>
      <c r="K52" s="203"/>
    </row>
    <row r="53" spans="1:11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40.5</v>
      </c>
      <c r="G53" s="211">
        <f t="shared" si="1"/>
        <v>0.1</v>
      </c>
      <c r="I53" s="208">
        <f>(F53-'Std Cst'!T53)/Marriott!F53</f>
        <v>0.49639778629203912</v>
      </c>
      <c r="J53" s="209"/>
      <c r="K53" s="203"/>
    </row>
    <row r="54" spans="1:11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36</v>
      </c>
      <c r="G54" s="211">
        <f t="shared" si="1"/>
        <v>0.1</v>
      </c>
      <c r="I54" s="208">
        <f>(F54-'Std Cst'!T54)/Marriott!F54</f>
        <v>0.52255019157088123</v>
      </c>
      <c r="J54" s="209"/>
      <c r="K54" s="203"/>
    </row>
    <row r="55" spans="1:11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36</v>
      </c>
      <c r="G55" s="211">
        <f t="shared" si="1"/>
        <v>0.1</v>
      </c>
      <c r="I55" s="208">
        <f>(F55-'Std Cst'!T55)/Marriott!F55</f>
        <v>0.4796383141762452</v>
      </c>
      <c r="J55" s="209"/>
      <c r="K55" s="203"/>
    </row>
    <row r="56" spans="1:11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22.95</v>
      </c>
      <c r="G56" s="211">
        <f t="shared" si="1"/>
        <v>0.1</v>
      </c>
      <c r="I56" s="208">
        <f>(F56-'Std Cst'!T56)/Marriott!F56</f>
        <v>0.55912204943279986</v>
      </c>
      <c r="J56" s="209"/>
      <c r="K56" s="203"/>
    </row>
    <row r="57" spans="1:11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208"/>
      <c r="J57" s="209"/>
      <c r="K57" s="203"/>
    </row>
    <row r="58" spans="1:11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18.900000000000002</v>
      </c>
      <c r="G58" s="211">
        <f t="shared" ref="G58:G59" si="5">$L$4</f>
        <v>0.1</v>
      </c>
      <c r="I58" s="208">
        <f>(F58-'Std Cst'!T58)/Marriott!F58</f>
        <v>0.38403678160919541</v>
      </c>
      <c r="J58" s="209"/>
    </row>
    <row r="59" spans="1:11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19.53</v>
      </c>
      <c r="G59" s="211">
        <f t="shared" si="5"/>
        <v>0.1</v>
      </c>
      <c r="I59" s="208">
        <f>(F59-'Std Cst'!T59)/Marriott!F59</f>
        <v>0.35298993943888274</v>
      </c>
      <c r="J59" s="209"/>
    </row>
    <row r="60" spans="1:11" ht="20.25" customHeight="1" x14ac:dyDescent="0.45">
      <c r="A60" s="209"/>
      <c r="B60" s="209"/>
      <c r="C60" s="209"/>
      <c r="D60" s="201"/>
    </row>
    <row r="61" spans="1:11" ht="20.25" customHeight="1" x14ac:dyDescent="0.45">
      <c r="A61" s="209"/>
      <c r="B61" s="209"/>
      <c r="C61" s="209"/>
      <c r="D61" s="201"/>
    </row>
    <row r="62" spans="1:11" ht="20.25" customHeight="1" x14ac:dyDescent="0.45">
      <c r="A62" s="209"/>
      <c r="B62" s="209"/>
      <c r="C62" s="209"/>
      <c r="D62" s="201"/>
    </row>
    <row r="63" spans="1:11" ht="20.25" customHeight="1" x14ac:dyDescent="0.45">
      <c r="A63" s="209"/>
      <c r="B63" s="209"/>
      <c r="C63" s="209"/>
      <c r="D63" s="201"/>
    </row>
    <row r="64" spans="1:11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honeticPr fontId="2" type="noConversion"/>
  <pageMargins left="0.75" right="0.75" top="1" bottom="1" header="0.5" footer="0.5"/>
  <pageSetup paperSize="9" orientation="portrait" r:id="rId1"/>
  <headerFooter alignWithMargins="0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2325"/>
  <sheetViews>
    <sheetView zoomScale="90" zoomScaleNormal="90" workbookViewId="0">
      <pane ySplit="6" topLeftCell="A7" activePane="bottomLeft" state="frozen"/>
      <selection pane="bottomLeft"/>
    </sheetView>
  </sheetViews>
  <sheetFormatPr defaultColWidth="8.88671875" defaultRowHeight="19.2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9.109375" style="51" customWidth="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125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J7" s="202"/>
      <c r="K7" s="331" t="s">
        <v>168</v>
      </c>
    </row>
    <row r="8" spans="1:14" ht="20.25" customHeight="1" x14ac:dyDescent="0.45">
      <c r="A8" s="12"/>
      <c r="B8" s="12"/>
      <c r="C8" s="12"/>
      <c r="D8" s="13"/>
      <c r="J8" s="202"/>
      <c r="K8" s="201"/>
    </row>
    <row r="9" spans="1:14" ht="20.25" customHeight="1" x14ac:dyDescent="0.45">
      <c r="A9" s="14"/>
      <c r="B9" s="14"/>
      <c r="C9" s="14"/>
      <c r="D9" s="229"/>
      <c r="E9" s="203"/>
      <c r="F9" s="206"/>
      <c r="G9" s="259"/>
      <c r="I9" s="208"/>
      <c r="J9" s="209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6"/>
      <c r="G10" s="259"/>
      <c r="I10" s="208"/>
      <c r="J10" s="209"/>
      <c r="K10" s="203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6">
        <f t="shared" ref="F11:F56" si="0">+$E11*(1-$L$4)</f>
        <v>126</v>
      </c>
      <c r="G11" s="259">
        <f t="shared" ref="G11:G56" si="1">$L$4</f>
        <v>0.1</v>
      </c>
      <c r="I11" s="208">
        <f>(F11-'Std Cst'!T11)/McLelland!F11</f>
        <v>0.54385287356321843</v>
      </c>
      <c r="J11" s="209"/>
      <c r="K11" s="203"/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6">
        <f t="shared" si="0"/>
        <v>89.55</v>
      </c>
      <c r="G12" s="259">
        <f t="shared" si="1"/>
        <v>0.1</v>
      </c>
      <c r="I12" s="208">
        <f>(F12-'Std Cst'!T12)/McLelland!F12</f>
        <v>0.41449096825121778</v>
      </c>
      <c r="J12" s="209"/>
      <c r="K12" s="203"/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6">
        <f t="shared" si="0"/>
        <v>93.15</v>
      </c>
      <c r="G13" s="259">
        <f t="shared" si="1"/>
        <v>0.1</v>
      </c>
      <c r="I13" s="208">
        <f>(F13-'Std Cst'!T13)/McLelland!F13</f>
        <v>0.52715337146241703</v>
      </c>
      <c r="J13" s="209"/>
      <c r="K13" s="203"/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6">
        <f t="shared" si="0"/>
        <v>84.06</v>
      </c>
      <c r="G14" s="259">
        <f t="shared" si="1"/>
        <v>0.1</v>
      </c>
      <c r="I14" s="208">
        <f>(F14-'Std Cst'!T14)/McLelland!F14</f>
        <v>0.51283804835626434</v>
      </c>
      <c r="J14" s="209"/>
      <c r="K14" s="203"/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6">
        <f t="shared" si="0"/>
        <v>74.430000000000007</v>
      </c>
      <c r="G15" s="259">
        <f t="shared" si="1"/>
        <v>0.1</v>
      </c>
      <c r="I15" s="208">
        <f>(F15-'Std Cst'!T15)/McLelland!F15</f>
        <v>0.5594276834980334</v>
      </c>
      <c r="J15" s="209"/>
      <c r="K15" s="203"/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6">
        <f t="shared" si="0"/>
        <v>62.460000000000008</v>
      </c>
      <c r="G16" s="259">
        <f t="shared" si="1"/>
        <v>0.1</v>
      </c>
      <c r="I16" s="208">
        <f>(F16-'Std Cst'!T16)/McLelland!F16</f>
        <v>0.52558061103934106</v>
      </c>
      <c r="J16" s="209"/>
      <c r="K16" s="203"/>
    </row>
    <row r="17" spans="1:11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6">
        <f t="shared" si="0"/>
        <v>59.580000000000005</v>
      </c>
      <c r="G17" s="259">
        <f t="shared" si="1"/>
        <v>0.1</v>
      </c>
      <c r="I17" s="208">
        <f>(F17-'Std Cst'!T17)/McLelland!F17</f>
        <v>0.53420057181882363</v>
      </c>
      <c r="J17" s="209"/>
      <c r="K17" s="203"/>
    </row>
    <row r="18" spans="1:11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6">
        <f t="shared" si="0"/>
        <v>54.81</v>
      </c>
      <c r="G18" s="259">
        <f t="shared" si="1"/>
        <v>0.1</v>
      </c>
      <c r="I18" s="208">
        <f>(F18-'Std Cst'!T18)/McLelland!F18</f>
        <v>0.56322381644426833</v>
      </c>
      <c r="J18" s="209"/>
      <c r="K18" s="203"/>
    </row>
    <row r="19" spans="1:11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6">
        <f t="shared" si="0"/>
        <v>41.31</v>
      </c>
      <c r="G19" s="259">
        <f t="shared" si="1"/>
        <v>0.1</v>
      </c>
      <c r="I19" s="208">
        <f>(F19-'Std Cst'!T19)/McLelland!F19</f>
        <v>0.44813080576632519</v>
      </c>
      <c r="J19" s="209"/>
      <c r="K19" s="203"/>
    </row>
    <row r="20" spans="1:11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59">
        <f t="shared" si="1"/>
        <v>0.1</v>
      </c>
      <c r="I20" s="203" t="s">
        <v>299</v>
      </c>
      <c r="J20" s="209"/>
      <c r="K20" s="203"/>
    </row>
    <row r="21" spans="1:11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59">
        <f t="shared" si="1"/>
        <v>0.1</v>
      </c>
      <c r="I21" s="203" t="s">
        <v>299</v>
      </c>
      <c r="J21" s="209"/>
      <c r="K21" s="203"/>
    </row>
    <row r="22" spans="1:11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6">
        <f t="shared" si="0"/>
        <v>53.550000000000004</v>
      </c>
      <c r="G22" s="259">
        <f t="shared" si="1"/>
        <v>0.1</v>
      </c>
      <c r="I22" s="208">
        <f>(F22-'Std Cst'!T22)/McLelland!F22</f>
        <v>0.44670975884606706</v>
      </c>
      <c r="J22" s="209"/>
      <c r="K22" s="203"/>
    </row>
    <row r="23" spans="1:11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6">
        <f t="shared" si="0"/>
        <v>49.5</v>
      </c>
      <c r="G23" s="259">
        <f t="shared" si="1"/>
        <v>0.1</v>
      </c>
      <c r="I23" s="208">
        <f>(F23-'Std Cst'!T23)/McLelland!F23</f>
        <v>0.50361044932079413</v>
      </c>
      <c r="J23" s="209"/>
      <c r="K23" s="203"/>
    </row>
    <row r="24" spans="1:11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6">
        <f t="shared" si="0"/>
        <v>45</v>
      </c>
      <c r="G24" s="259">
        <f t="shared" si="1"/>
        <v>0.1</v>
      </c>
      <c r="I24" s="208">
        <f>(F24-'Std Cst'!T24)/McLelland!F24</f>
        <v>0.51495478927203064</v>
      </c>
      <c r="J24" s="209"/>
      <c r="K24" s="203"/>
    </row>
    <row r="25" spans="1:11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6">
        <f t="shared" si="0"/>
        <v>40.5</v>
      </c>
      <c r="G25" s="259">
        <f t="shared" si="1"/>
        <v>0.1</v>
      </c>
      <c r="I25" s="208">
        <f>(F25-'Std Cst'!T25)/McLelland!F25</f>
        <v>0.56424521072796929</v>
      </c>
      <c r="J25" s="209"/>
      <c r="K25" s="203"/>
    </row>
    <row r="26" spans="1:11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6">
        <f t="shared" si="0"/>
        <v>45.72</v>
      </c>
      <c r="G26" s="259">
        <f t="shared" si="1"/>
        <v>0.1</v>
      </c>
      <c r="I26" s="208">
        <f>(F26-'Std Cst'!T26)/McLelland!F26</f>
        <v>0.52245051437535828</v>
      </c>
      <c r="J26" s="209"/>
      <c r="K26" s="203"/>
    </row>
    <row r="27" spans="1:11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6">
        <f t="shared" si="0"/>
        <v>39.24</v>
      </c>
      <c r="G27" s="259">
        <f t="shared" si="1"/>
        <v>0.1</v>
      </c>
      <c r="I27" s="208">
        <f>(F27-'Std Cst'!T27)/McLelland!F27</f>
        <v>0.55138185524974515</v>
      </c>
      <c r="J27" s="209"/>
      <c r="K27" s="203"/>
    </row>
    <row r="28" spans="1:11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6"/>
      <c r="G28" s="259"/>
      <c r="I28" s="208"/>
      <c r="J28" s="209"/>
      <c r="K28" s="203"/>
    </row>
    <row r="29" spans="1:11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6">
        <f t="shared" si="0"/>
        <v>24.75</v>
      </c>
      <c r="G29" s="259">
        <f t="shared" si="1"/>
        <v>0.1</v>
      </c>
      <c r="I29" s="208">
        <f>(F29-'Std Cst'!T29)/McLelland!F29</f>
        <v>0.59614406130268194</v>
      </c>
      <c r="J29" s="209"/>
      <c r="K29" s="203"/>
    </row>
    <row r="30" spans="1:11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6">
        <f t="shared" si="0"/>
        <v>17.91</v>
      </c>
      <c r="G30" s="259">
        <f t="shared" si="1"/>
        <v>0.1</v>
      </c>
      <c r="I30" s="208">
        <f>(F30-'Std Cst'!T30)/McLelland!F30</f>
        <v>0.52817509771077609</v>
      </c>
      <c r="J30" s="209"/>
      <c r="K30" s="203"/>
    </row>
    <row r="31" spans="1:11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6">
        <f t="shared" si="0"/>
        <v>18.63</v>
      </c>
      <c r="G31" s="259">
        <f t="shared" si="1"/>
        <v>0.1</v>
      </c>
      <c r="I31" s="208">
        <f>(F31-'Std Cst'!T31)/McLelland!F31</f>
        <v>0.59747080533807162</v>
      </c>
      <c r="J31" s="209"/>
      <c r="K31" s="203"/>
    </row>
    <row r="32" spans="1:11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6">
        <f t="shared" si="0"/>
        <v>15.659999999999998</v>
      </c>
      <c r="G32" s="259">
        <f t="shared" si="1"/>
        <v>0.1</v>
      </c>
      <c r="I32" s="208">
        <f>(F32-'Std Cst'!T32)/McLelland!F32</f>
        <v>0.53369988109393574</v>
      </c>
      <c r="J32" s="209"/>
      <c r="K32" s="203"/>
    </row>
    <row r="33" spans="1:11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6"/>
      <c r="G33" s="259"/>
      <c r="I33" s="208"/>
      <c r="J33" s="209"/>
      <c r="K33" s="203"/>
    </row>
    <row r="34" spans="1:11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6">
        <f t="shared" si="0"/>
        <v>29.069999999999997</v>
      </c>
      <c r="G34" s="259">
        <f t="shared" si="1"/>
        <v>0.1</v>
      </c>
      <c r="I34" s="208">
        <f>(F34-'Std Cst'!T34)/McLelland!F34</f>
        <v>0.50654724980131183</v>
      </c>
      <c r="J34" s="209"/>
      <c r="K34" s="203"/>
    </row>
    <row r="35" spans="1:11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6">
        <f t="shared" si="0"/>
        <v>28.71</v>
      </c>
      <c r="G35" s="259">
        <f t="shared" si="1"/>
        <v>0.1</v>
      </c>
      <c r="I35" s="208">
        <f>(F35-'Std Cst'!T35)/McLelland!F35</f>
        <v>0.54567216036704747</v>
      </c>
      <c r="J35" s="209"/>
      <c r="K35" s="203"/>
    </row>
    <row r="36" spans="1:11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6">
        <f t="shared" si="0"/>
        <v>29.069999999999997</v>
      </c>
      <c r="G36" s="259">
        <f t="shared" si="1"/>
        <v>0.1</v>
      </c>
      <c r="I36" s="208">
        <f>(F36-'Std Cst'!T36)/McLelland!F36</f>
        <v>0.56766014020853339</v>
      </c>
      <c r="J36" s="209"/>
      <c r="K36" s="203"/>
    </row>
    <row r="37" spans="1:11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6"/>
      <c r="G37" s="259"/>
      <c r="I37" s="208"/>
      <c r="J37" s="209"/>
      <c r="K37" s="203"/>
    </row>
    <row r="38" spans="1:11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6">
        <f>+$E38*(1-$L$4)</f>
        <v>24.66</v>
      </c>
      <c r="G38" s="259">
        <f t="shared" ref="G38:G42" si="2">$L$4</f>
        <v>0.1</v>
      </c>
      <c r="I38" s="208">
        <f>(F38-'Std Cst'!T38)/McLelland!F38</f>
        <v>0.55774262941521935</v>
      </c>
      <c r="J38" s="209"/>
    </row>
    <row r="39" spans="1:11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6">
        <f>+$E39*(1-$L$4)</f>
        <v>24.66</v>
      </c>
      <c r="G39" s="259">
        <f t="shared" si="2"/>
        <v>0.1</v>
      </c>
      <c r="I39" s="208">
        <f>(F39-'Std Cst'!T39)/McLelland!F39</f>
        <v>0.60159418295718325</v>
      </c>
      <c r="J39" s="209"/>
    </row>
    <row r="40" spans="1:11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6">
        <f t="shared" ref="F40:F42" si="3">+$E40*(1-$L$4)</f>
        <v>22.14</v>
      </c>
      <c r="G40" s="259">
        <f t="shared" si="2"/>
        <v>0.1</v>
      </c>
      <c r="I40" s="208">
        <f>(F40-'Std Cst'!T40)/McLelland!F40</f>
        <v>0.57123423979067378</v>
      </c>
      <c r="J40" s="209"/>
    </row>
    <row r="41" spans="1:11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6">
        <f>+$E41*(1-$L$4)</f>
        <v>22.14</v>
      </c>
      <c r="G41" s="259">
        <f t="shared" si="2"/>
        <v>0.1</v>
      </c>
      <c r="I41" s="208">
        <f>(F41-'Std Cst'!T41)/McLelland!F41</f>
        <v>0.60263317446967579</v>
      </c>
      <c r="J41" s="209"/>
    </row>
    <row r="42" spans="1:11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6">
        <f t="shared" si="3"/>
        <v>19.71</v>
      </c>
      <c r="G42" s="259">
        <f t="shared" si="2"/>
        <v>0.1</v>
      </c>
      <c r="I42" s="208">
        <f>(F42-'Std Cst'!T42)/McLelland!F42</f>
        <v>0.52850396962857993</v>
      </c>
      <c r="J42" s="209"/>
    </row>
    <row r="43" spans="1:11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6">
        <f t="shared" si="0"/>
        <v>26.1</v>
      </c>
      <c r="G43" s="259">
        <f t="shared" si="1"/>
        <v>0.1</v>
      </c>
      <c r="I43" s="208">
        <f>(F43-'Std Cst'!T43)/McLelland!F43</f>
        <v>0.57572392654247595</v>
      </c>
      <c r="J43" s="209"/>
      <c r="K43" s="203"/>
    </row>
    <row r="44" spans="1:11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6"/>
      <c r="G44" s="259"/>
      <c r="I44" s="208"/>
      <c r="J44" s="209"/>
      <c r="K44" s="203"/>
    </row>
    <row r="45" spans="1:11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6">
        <f t="shared" si="0"/>
        <v>31.5</v>
      </c>
      <c r="G45" s="259">
        <f t="shared" si="1"/>
        <v>0.1</v>
      </c>
      <c r="I45" s="208">
        <f>(F45-'Std Cst'!T45)/McLelland!F45</f>
        <v>0.46005210727969348</v>
      </c>
      <c r="J45" s="209"/>
      <c r="K45" s="203"/>
    </row>
    <row r="46" spans="1:11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6">
        <f t="shared" si="0"/>
        <v>27.720000000000002</v>
      </c>
      <c r="G46" s="259">
        <f t="shared" si="1"/>
        <v>0.1</v>
      </c>
      <c r="I46" s="208">
        <f>(F46-'Std Cst'!T46)/McLelland!F46</f>
        <v>0.46345161964472309</v>
      </c>
      <c r="J46" s="209"/>
      <c r="K46" s="203"/>
    </row>
    <row r="47" spans="1:11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6"/>
      <c r="G47" s="259"/>
      <c r="I47" s="208"/>
      <c r="J47" s="209"/>
      <c r="K47" s="203"/>
    </row>
    <row r="48" spans="1:11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6">
        <f t="shared" si="0"/>
        <v>62.460000000000008</v>
      </c>
      <c r="G48" s="259">
        <f t="shared" si="1"/>
        <v>0.1</v>
      </c>
      <c r="I48" s="208">
        <f>(F48-'Std Cst'!T48)/McLelland!F48</f>
        <v>0.53794714631157048</v>
      </c>
      <c r="J48" s="209"/>
      <c r="K48" s="203"/>
    </row>
    <row r="49" spans="1:11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6">
        <f t="shared" si="0"/>
        <v>41.31</v>
      </c>
      <c r="G49" s="259">
        <f t="shared" si="1"/>
        <v>0.1</v>
      </c>
      <c r="I49" s="208">
        <f>(F49-'Std Cst'!T49)/McLelland!F49</f>
        <v>0.48552677735206473</v>
      </c>
      <c r="J49" s="209"/>
      <c r="K49" s="203"/>
    </row>
    <row r="50" spans="1:11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6">
        <f t="shared" si="0"/>
        <v>18.63</v>
      </c>
      <c r="G50" s="259">
        <f t="shared" si="1"/>
        <v>0.1</v>
      </c>
      <c r="I50" s="208">
        <f>(F50-'Std Cst'!T50)/McLelland!F50</f>
        <v>0.64307763155459308</v>
      </c>
      <c r="J50" s="209"/>
      <c r="K50" s="203"/>
    </row>
    <row r="51" spans="1:11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6">
        <f t="shared" si="0"/>
        <v>17.91</v>
      </c>
      <c r="G51" s="259">
        <f t="shared" si="1"/>
        <v>0.1</v>
      </c>
      <c r="I51" s="208">
        <f>(F51-'Std Cst'!T51)/McLelland!F51</f>
        <v>0.56095200908758358</v>
      </c>
      <c r="J51" s="209"/>
      <c r="K51" s="203"/>
    </row>
    <row r="52" spans="1:11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6">
        <f t="shared" si="0"/>
        <v>40.5</v>
      </c>
      <c r="G52" s="259">
        <f t="shared" si="1"/>
        <v>0.1</v>
      </c>
      <c r="I52" s="208">
        <f>(F52-'Std Cst'!T52)/McLelland!F52</f>
        <v>0.5002121753937846</v>
      </c>
      <c r="J52" s="209"/>
      <c r="K52" s="203"/>
    </row>
    <row r="53" spans="1:11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6">
        <f t="shared" si="0"/>
        <v>40.5</v>
      </c>
      <c r="G53" s="259">
        <f t="shared" si="1"/>
        <v>0.1</v>
      </c>
      <c r="I53" s="208">
        <f>(F53-'Std Cst'!T53)/McLelland!F53</f>
        <v>0.49639778629203912</v>
      </c>
      <c r="J53" s="209"/>
      <c r="K53" s="203"/>
    </row>
    <row r="54" spans="1:11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6">
        <f t="shared" si="0"/>
        <v>36</v>
      </c>
      <c r="G54" s="259">
        <f t="shared" si="1"/>
        <v>0.1</v>
      </c>
      <c r="I54" s="208">
        <f>(F54-'Std Cst'!T54)/McLelland!F54</f>
        <v>0.52255019157088123</v>
      </c>
      <c r="J54" s="209"/>
      <c r="K54" s="203"/>
    </row>
    <row r="55" spans="1:11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6">
        <f t="shared" si="0"/>
        <v>36</v>
      </c>
      <c r="G55" s="259">
        <f t="shared" si="1"/>
        <v>0.1</v>
      </c>
      <c r="I55" s="208">
        <f>(F55-'Std Cst'!T55)/McLelland!F55</f>
        <v>0.4796383141762452</v>
      </c>
      <c r="J55" s="209"/>
      <c r="K55" s="203"/>
    </row>
    <row r="56" spans="1:11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6">
        <f t="shared" si="0"/>
        <v>22.95</v>
      </c>
      <c r="G56" s="259">
        <f t="shared" si="1"/>
        <v>0.1</v>
      </c>
      <c r="I56" s="208">
        <f>(F56-'Std Cst'!T56)/McLelland!F56</f>
        <v>0.55912204943279986</v>
      </c>
      <c r="J56" s="209"/>
      <c r="K56" s="203"/>
    </row>
    <row r="57" spans="1:11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6"/>
      <c r="G57" s="259"/>
      <c r="I57" s="208"/>
      <c r="J57" s="209"/>
      <c r="K57" s="203"/>
    </row>
    <row r="58" spans="1:11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6">
        <f t="shared" ref="F58:F59" si="4">+$E58*(1-$L$4)</f>
        <v>18.900000000000002</v>
      </c>
      <c r="G58" s="259">
        <f t="shared" ref="G58:G59" si="5">$L$4</f>
        <v>0.1</v>
      </c>
      <c r="I58" s="208">
        <f>(F58-'Std Cst'!T58)/McLelland!F58</f>
        <v>0.38403678160919541</v>
      </c>
      <c r="J58" s="209"/>
    </row>
    <row r="59" spans="1:11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6">
        <f t="shared" si="4"/>
        <v>19.53</v>
      </c>
      <c r="G59" s="259">
        <f t="shared" si="5"/>
        <v>0.1</v>
      </c>
      <c r="I59" s="208">
        <f>(F59-'Std Cst'!T59)/McLelland!F59</f>
        <v>0.35298993943888274</v>
      </c>
      <c r="J59" s="209"/>
    </row>
    <row r="60" spans="1:11" ht="20.25" customHeight="1" x14ac:dyDescent="0.45">
      <c r="A60" s="209"/>
      <c r="B60" s="209"/>
      <c r="C60" s="209"/>
      <c r="D60" s="201"/>
    </row>
    <row r="61" spans="1:11" ht="20.25" customHeight="1" x14ac:dyDescent="0.45">
      <c r="A61" s="209"/>
      <c r="B61" s="209"/>
      <c r="C61" s="209"/>
      <c r="D61" s="201"/>
    </row>
    <row r="62" spans="1:11" ht="20.25" customHeight="1" x14ac:dyDescent="0.45">
      <c r="A62" s="209"/>
      <c r="B62" s="209"/>
      <c r="C62" s="209"/>
      <c r="D62" s="201"/>
    </row>
    <row r="63" spans="1:11" ht="20.25" customHeight="1" x14ac:dyDescent="0.45">
      <c r="A63" s="209"/>
      <c r="B63" s="209"/>
      <c r="C63" s="209"/>
      <c r="D63" s="201"/>
    </row>
    <row r="64" spans="1:11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N2325"/>
  <sheetViews>
    <sheetView zoomScale="90" zoomScaleNormal="90" workbookViewId="0">
      <pane ySplit="6" topLeftCell="A7" activePane="bottomLeft" state="frozen"/>
      <selection pane="bottomLeft"/>
    </sheetView>
  </sheetViews>
  <sheetFormatPr defaultColWidth="8.88671875" defaultRowHeight="19.2" x14ac:dyDescent="0.45"/>
  <cols>
    <col min="1" max="1" width="23.33203125" style="210" customWidth="1"/>
    <col min="2" max="2" width="32.88671875" style="210" customWidth="1"/>
    <col min="3" max="3" width="19.6640625" style="210" customWidth="1"/>
    <col min="4" max="4" width="48.88671875" style="207" customWidth="1"/>
    <col min="5" max="5" width="15.6640625" style="201" customWidth="1"/>
    <col min="6" max="6" width="15.6640625" style="51" customWidth="1"/>
    <col min="7" max="7" width="8.88671875" style="142"/>
    <col min="8" max="8" width="4" style="51" customWidth="1"/>
    <col min="9" max="9" width="13.44140625" style="51" customWidth="1"/>
    <col min="10" max="10" width="9.109375" style="51" customWidth="1"/>
    <col min="11" max="11" width="17.109375" style="51" customWidth="1"/>
    <col min="12" max="16384" width="8.88671875" style="51"/>
  </cols>
  <sheetData>
    <row r="1" spans="1:14" s="30" customFormat="1" ht="20.25" customHeight="1" x14ac:dyDescent="0.45">
      <c r="A1" s="646" t="s">
        <v>126</v>
      </c>
      <c r="B1" s="646"/>
      <c r="C1" s="646"/>
      <c r="D1" s="647"/>
      <c r="E1" s="647"/>
      <c r="F1" s="647"/>
      <c r="G1" s="166"/>
      <c r="I1" s="13"/>
      <c r="K1" s="331"/>
      <c r="L1" s="334"/>
      <c r="M1" s="331"/>
      <c r="N1" s="334"/>
    </row>
    <row r="2" spans="1:14" s="30" customFormat="1" ht="20.25" customHeight="1" x14ac:dyDescent="0.45">
      <c r="A2" s="647"/>
      <c r="B2" s="647"/>
      <c r="C2" s="647"/>
      <c r="D2" s="647"/>
      <c r="E2" s="647"/>
      <c r="F2" s="647"/>
      <c r="G2" s="166"/>
      <c r="I2" s="52"/>
      <c r="K2" s="331"/>
      <c r="L2" s="334"/>
      <c r="M2" s="331"/>
      <c r="N2" s="334"/>
    </row>
    <row r="3" spans="1:14" s="30" customFormat="1" ht="20.25" customHeight="1" x14ac:dyDescent="0.35">
      <c r="A3" s="647"/>
      <c r="B3" s="647"/>
      <c r="C3" s="647"/>
      <c r="D3" s="647"/>
      <c r="E3" s="647"/>
      <c r="F3" s="647"/>
      <c r="G3" s="166"/>
      <c r="K3" s="331" t="s">
        <v>171</v>
      </c>
      <c r="L3" s="334">
        <v>0.1</v>
      </c>
    </row>
    <row r="4" spans="1:14" ht="20.25" customHeight="1" x14ac:dyDescent="0.45">
      <c r="A4" s="648" t="s">
        <v>253</v>
      </c>
      <c r="B4" s="648"/>
      <c r="C4" s="648"/>
      <c r="D4" s="648"/>
      <c r="E4" s="648"/>
      <c r="F4" s="648"/>
      <c r="K4" s="333" t="s">
        <v>172</v>
      </c>
      <c r="L4" s="334">
        <v>0.1</v>
      </c>
    </row>
    <row r="5" spans="1:14" ht="20.25" customHeight="1" x14ac:dyDescent="0.45">
      <c r="E5" s="268" t="str">
        <f>NxtYr</f>
        <v>Mar '16</v>
      </c>
      <c r="K5" s="333"/>
      <c r="L5" s="334"/>
    </row>
    <row r="6" spans="1:14" ht="20.25" customHeight="1" x14ac:dyDescent="0.45">
      <c r="A6" s="561" t="s">
        <v>400</v>
      </c>
      <c r="B6" s="4" t="s">
        <v>401</v>
      </c>
      <c r="C6" s="408" t="s">
        <v>252</v>
      </c>
      <c r="D6" s="198" t="s">
        <v>23</v>
      </c>
      <c r="E6" s="199" t="s">
        <v>79</v>
      </c>
      <c r="F6" s="200" t="s">
        <v>80</v>
      </c>
      <c r="G6" s="7" t="s">
        <v>86</v>
      </c>
      <c r="I6" s="9" t="s">
        <v>87</v>
      </c>
      <c r="K6" s="333"/>
      <c r="L6" s="334"/>
    </row>
    <row r="7" spans="1:14" ht="20.25" customHeight="1" x14ac:dyDescent="0.45">
      <c r="J7" s="202"/>
      <c r="K7" s="331"/>
    </row>
    <row r="8" spans="1:14" ht="20.25" customHeight="1" x14ac:dyDescent="0.45">
      <c r="A8" s="12"/>
      <c r="B8" s="12"/>
      <c r="C8" s="12"/>
      <c r="D8" s="13"/>
      <c r="J8" s="202"/>
      <c r="K8" s="201"/>
    </row>
    <row r="9" spans="1:14" ht="20.25" customHeight="1" x14ac:dyDescent="0.45">
      <c r="A9" s="14"/>
      <c r="B9" s="14"/>
      <c r="C9" s="14"/>
      <c r="D9" s="229"/>
      <c r="E9" s="203"/>
      <c r="F9" s="204"/>
      <c r="I9" s="208"/>
      <c r="J9" s="209"/>
    </row>
    <row r="10" spans="1:14" ht="20.25" customHeight="1" x14ac:dyDescent="0.45">
      <c r="A10" s="18" t="e">
        <f>'ITMA Form Data'!#REF!</f>
        <v>#REF!</v>
      </c>
      <c r="B10" s="18"/>
      <c r="C10" s="18"/>
      <c r="D10" s="13" t="e">
        <f>+'UK Prices'!D10</f>
        <v>#REF!</v>
      </c>
      <c r="E10" s="203"/>
      <c r="F10" s="204"/>
      <c r="G10" s="211"/>
      <c r="I10" s="208"/>
      <c r="J10" s="209"/>
      <c r="K10" s="203"/>
    </row>
    <row r="11" spans="1:14" ht="20.25" customHeight="1" x14ac:dyDescent="0.45">
      <c r="A11" s="318">
        <f>'ITMA Form Data'!A2</f>
        <v>95000</v>
      </c>
      <c r="B11" s="316">
        <f>'ITMA Form Data'!B2</f>
        <v>0</v>
      </c>
      <c r="C11" s="400" t="e">
        <f>'ITMA Form Data'!#REF!</f>
        <v>#REF!</v>
      </c>
      <c r="D11" s="15" t="str">
        <f>+'UK Prices'!D11</f>
        <v>DJ Select Rain Jacket</v>
      </c>
      <c r="E11" s="203">
        <f>'UK Prices'!I11</f>
        <v>140</v>
      </c>
      <c r="F11" s="204">
        <f t="shared" ref="F11:F56" si="0">+$E11*(1-$L$4)</f>
        <v>126</v>
      </c>
      <c r="G11" s="211">
        <f t="shared" ref="G11:G56" si="1">$L$4</f>
        <v>0.1</v>
      </c>
      <c r="I11" s="208">
        <f>(F11-'Std Cst'!T11)/Decathlon!F11</f>
        <v>0.54385287356321843</v>
      </c>
      <c r="J11" s="209"/>
      <c r="K11" s="203"/>
    </row>
    <row r="12" spans="1:14" ht="20.25" customHeight="1" x14ac:dyDescent="0.45">
      <c r="A12" s="318">
        <f>'ITMA Form Data'!A3</f>
        <v>95001</v>
      </c>
      <c r="B12" s="316">
        <f>'ITMA Form Data'!B3</f>
        <v>0</v>
      </c>
      <c r="C12" s="400" t="e">
        <f>'ITMA Form Data'!#REF!</f>
        <v>#REF!</v>
      </c>
      <c r="D12" s="15" t="str">
        <f>+'UK Prices'!D12</f>
        <v>DJ Select Rain Trousers</v>
      </c>
      <c r="E12" s="203">
        <f>'UK Prices'!I12</f>
        <v>99.5</v>
      </c>
      <c r="F12" s="204">
        <f t="shared" si="0"/>
        <v>89.55</v>
      </c>
      <c r="G12" s="211">
        <f t="shared" si="1"/>
        <v>0.1</v>
      </c>
      <c r="I12" s="208">
        <f>(F12-'Std Cst'!T12)/Decathlon!F12</f>
        <v>0.41449096825121778</v>
      </c>
      <c r="J12" s="209"/>
      <c r="K12" s="203"/>
    </row>
    <row r="13" spans="1:14" ht="20.25" customHeight="1" x14ac:dyDescent="0.45">
      <c r="A13" s="318" t="str">
        <f>'ITMA Form Data'!A4</f>
        <v>95295/6/7/8</v>
      </c>
      <c r="B13" s="316">
        <f>'ITMA Form Data'!B4</f>
        <v>95290</v>
      </c>
      <c r="C13" s="400" t="e">
        <f>'ITMA Form Data'!#REF!</f>
        <v>#REF!</v>
      </c>
      <c r="D13" s="15" t="str">
        <f>+'UK Prices'!D13</f>
        <v>DJ Tour XP Rain Jacket</v>
      </c>
      <c r="E13" s="203">
        <f>'UK Prices'!I13</f>
        <v>103.5</v>
      </c>
      <c r="F13" s="204">
        <f t="shared" si="0"/>
        <v>93.15</v>
      </c>
      <c r="G13" s="211">
        <f t="shared" si="1"/>
        <v>0.1</v>
      </c>
      <c r="I13" s="208">
        <f>(F13-'Std Cst'!T13)/Decathlon!F13</f>
        <v>0.52715337146241703</v>
      </c>
      <c r="J13" s="209"/>
      <c r="K13" s="203"/>
    </row>
    <row r="14" spans="1:14" ht="20.25" customHeight="1" x14ac:dyDescent="0.45">
      <c r="A14" s="318" t="str">
        <f>'ITMA Form Data'!A5</f>
        <v>95281/82/89/99</v>
      </c>
      <c r="B14" s="316">
        <f>'ITMA Form Data'!B5</f>
        <v>0</v>
      </c>
      <c r="C14" s="400" t="e">
        <f>'ITMA Form Data'!#REF!</f>
        <v>#REF!</v>
      </c>
      <c r="D14" s="15" t="str">
        <f>+'UK Prices'!D14</f>
        <v>DJ Tour XP Rain Shirt</v>
      </c>
      <c r="E14" s="203">
        <f>'UK Prices'!I14</f>
        <v>93.4</v>
      </c>
      <c r="F14" s="204">
        <f t="shared" si="0"/>
        <v>84.06</v>
      </c>
      <c r="G14" s="211">
        <f t="shared" si="1"/>
        <v>0.1</v>
      </c>
      <c r="I14" s="208">
        <f>(F14-'Std Cst'!T14)/Decathlon!F14</f>
        <v>0.51283804835626434</v>
      </c>
      <c r="J14" s="209"/>
      <c r="K14" s="203"/>
    </row>
    <row r="15" spans="1:14" ht="20.25" customHeight="1" x14ac:dyDescent="0.45">
      <c r="A15" s="318">
        <f>'ITMA Form Data'!A6</f>
        <v>0</v>
      </c>
      <c r="B15" s="316">
        <f>'ITMA Form Data'!B6</f>
        <v>95065</v>
      </c>
      <c r="C15" s="400" t="e">
        <f>'ITMA Form Data'!#REF!</f>
        <v>#REF!</v>
      </c>
      <c r="D15" s="15" t="str">
        <f>+'UK Prices'!D15</f>
        <v>DJ Tour XP Rain Trousers</v>
      </c>
      <c r="E15" s="203">
        <f>'UK Prices'!I15</f>
        <v>82.7</v>
      </c>
      <c r="F15" s="204">
        <f t="shared" si="0"/>
        <v>74.430000000000007</v>
      </c>
      <c r="G15" s="211">
        <f t="shared" si="1"/>
        <v>0.1</v>
      </c>
      <c r="I15" s="208">
        <f>(F15-'Std Cst'!T15)/Decathlon!F15</f>
        <v>0.5594276834980334</v>
      </c>
      <c r="J15" s="209"/>
      <c r="K15" s="203"/>
    </row>
    <row r="16" spans="1:14" ht="20.25" customHeight="1" x14ac:dyDescent="0.45">
      <c r="A16" s="318" t="str">
        <f>'ITMA Form Data'!A7</f>
        <v>95590/1/2/3/4</v>
      </c>
      <c r="B16" s="316">
        <f>'ITMA Form Data'!B7</f>
        <v>0</v>
      </c>
      <c r="C16" s="400" t="e">
        <f>'ITMA Form Data'!#REF!</f>
        <v>#REF!</v>
      </c>
      <c r="D16" s="15" t="str">
        <f>+'UK Prices'!D16</f>
        <v>FJ HydroLite Rain Jacket</v>
      </c>
      <c r="E16" s="203">
        <f>'UK Prices'!I16</f>
        <v>69.400000000000006</v>
      </c>
      <c r="F16" s="204">
        <f t="shared" si="0"/>
        <v>62.460000000000008</v>
      </c>
      <c r="G16" s="211">
        <f t="shared" si="1"/>
        <v>0.1</v>
      </c>
      <c r="I16" s="208">
        <f>(F16-'Std Cst'!T16)/Decathlon!F16</f>
        <v>0.52558061103934106</v>
      </c>
      <c r="J16" s="209"/>
      <c r="K16" s="203"/>
    </row>
    <row r="17" spans="1:11" ht="20.25" customHeight="1" x14ac:dyDescent="0.45">
      <c r="A17" s="318" t="str">
        <f>'ITMA Form Data'!A8</f>
        <v>95565/6/7/8</v>
      </c>
      <c r="B17" s="316">
        <f>'ITMA Form Data'!B8</f>
        <v>0</v>
      </c>
      <c r="C17" s="400" t="e">
        <f>'ITMA Form Data'!#REF!</f>
        <v>#REF!</v>
      </c>
      <c r="D17" s="15" t="str">
        <f>+'UK Prices'!D17</f>
        <v>FJ HydroLite Rain Shirt</v>
      </c>
      <c r="E17" s="203">
        <f>'UK Prices'!I17</f>
        <v>66.2</v>
      </c>
      <c r="F17" s="204">
        <f t="shared" si="0"/>
        <v>59.580000000000005</v>
      </c>
      <c r="G17" s="211">
        <f t="shared" si="1"/>
        <v>0.1</v>
      </c>
      <c r="I17" s="208">
        <f>(F17-'Std Cst'!T17)/Decathlon!F17</f>
        <v>0.53420057181882363</v>
      </c>
      <c r="J17" s="209"/>
      <c r="K17" s="203"/>
    </row>
    <row r="18" spans="1:11" ht="20.25" customHeight="1" x14ac:dyDescent="0.45">
      <c r="A18" s="318" t="str">
        <f>'ITMA Form Data'!A9</f>
        <v>95575/6</v>
      </c>
      <c r="B18" s="316">
        <f>'ITMA Form Data'!B9</f>
        <v>0</v>
      </c>
      <c r="C18" s="400" t="e">
        <f>'ITMA Form Data'!#REF!</f>
        <v>#REF!</v>
      </c>
      <c r="D18" s="15" t="str">
        <f>+'UK Prices'!D18</f>
        <v>FJ HydroLite Rain Shirt - S/S</v>
      </c>
      <c r="E18" s="203">
        <f>'UK Prices'!I18</f>
        <v>60.9</v>
      </c>
      <c r="F18" s="204">
        <f t="shared" si="0"/>
        <v>54.81</v>
      </c>
      <c r="G18" s="211">
        <f t="shared" si="1"/>
        <v>0.1</v>
      </c>
      <c r="I18" s="208">
        <f>(F18-'Std Cst'!T18)/Decathlon!F18</f>
        <v>0.56322381644426833</v>
      </c>
      <c r="J18" s="209"/>
      <c r="K18" s="203"/>
    </row>
    <row r="19" spans="1:11" ht="20.25" customHeight="1" x14ac:dyDescent="0.45">
      <c r="A19" s="318">
        <f>'ITMA Form Data'!A10</f>
        <v>0</v>
      </c>
      <c r="B19" s="316">
        <f>'ITMA Form Data'!B10</f>
        <v>95646</v>
      </c>
      <c r="C19" s="400" t="e">
        <f>'ITMA Form Data'!#REF!</f>
        <v>#REF!</v>
      </c>
      <c r="D19" s="15" t="str">
        <f>+'UK Prices'!D19</f>
        <v>FJ HydroLite Rain Trousers</v>
      </c>
      <c r="E19" s="203">
        <f>'UK Prices'!I19</f>
        <v>45.9</v>
      </c>
      <c r="F19" s="204">
        <f t="shared" si="0"/>
        <v>41.31</v>
      </c>
      <c r="G19" s="211">
        <f t="shared" si="1"/>
        <v>0.1</v>
      </c>
      <c r="I19" s="208">
        <f>(F19-'Std Cst'!T19)/Decathlon!F19</f>
        <v>0.44813080576632519</v>
      </c>
      <c r="J19" s="209"/>
      <c r="K19" s="203"/>
    </row>
    <row r="20" spans="1:11" ht="20.25" customHeight="1" x14ac:dyDescent="0.45">
      <c r="A20" s="318" t="str">
        <f>'ITMA Form Data'!A11</f>
        <v>95005/6</v>
      </c>
      <c r="B20" s="316">
        <f>'ITMA Form Data'!B11</f>
        <v>0</v>
      </c>
      <c r="C20" s="400" t="e">
        <f>'ITMA Form Data'!#REF!</f>
        <v>#REF!</v>
      </c>
      <c r="D20" s="226" t="str">
        <f>+'UK Prices'!D20</f>
        <v>FJ StaDry Rain Jacket (TGI only)</v>
      </c>
      <c r="E20" s="203" t="s">
        <v>299</v>
      </c>
      <c r="F20" s="203" t="s">
        <v>299</v>
      </c>
      <c r="G20" s="211">
        <f t="shared" si="1"/>
        <v>0.1</v>
      </c>
      <c r="I20" s="203" t="s">
        <v>299</v>
      </c>
      <c r="J20" s="209"/>
      <c r="K20" s="203"/>
    </row>
    <row r="21" spans="1:11" ht="20.25" customHeight="1" x14ac:dyDescent="0.45">
      <c r="A21" s="318">
        <f>'ITMA Form Data'!A12</f>
        <v>95007</v>
      </c>
      <c r="B21" s="316">
        <f>'ITMA Form Data'!B12</f>
        <v>0</v>
      </c>
      <c r="C21" s="400" t="e">
        <f>'ITMA Form Data'!#REF!</f>
        <v>#REF!</v>
      </c>
      <c r="D21" s="226" t="str">
        <f>+'UK Prices'!D21</f>
        <v>FJ StaDry Rain Shirt (TGI only)</v>
      </c>
      <c r="E21" s="203" t="s">
        <v>299</v>
      </c>
      <c r="F21" s="203" t="s">
        <v>299</v>
      </c>
      <c r="G21" s="211">
        <f t="shared" si="1"/>
        <v>0.1</v>
      </c>
      <c r="I21" s="203" t="s">
        <v>299</v>
      </c>
      <c r="J21" s="209"/>
      <c r="K21" s="203"/>
    </row>
    <row r="22" spans="1:11" ht="20.25" customHeight="1" x14ac:dyDescent="0.45">
      <c r="A22" s="318" t="str">
        <f>'ITMA Form Data'!A13</f>
        <v>95950/1/2</v>
      </c>
      <c r="B22" s="316">
        <f>'ITMA Form Data'!B13</f>
        <v>0</v>
      </c>
      <c r="C22" s="400" t="e">
        <f>'ITMA Form Data'!#REF!</f>
        <v>#REF!</v>
      </c>
      <c r="D22" s="226" t="str">
        <f>+'UK Prices'!D22</f>
        <v>FJ Perf Thermal Fleece</v>
      </c>
      <c r="E22" s="203">
        <f>'UK Prices'!I22</f>
        <v>59.5</v>
      </c>
      <c r="F22" s="204">
        <f t="shared" si="0"/>
        <v>53.550000000000004</v>
      </c>
      <c r="G22" s="211">
        <f t="shared" si="1"/>
        <v>0.1</v>
      </c>
      <c r="I22" s="208">
        <f>(F22-'Std Cst'!T22)/Decathlon!F22</f>
        <v>0.44670975884606706</v>
      </c>
      <c r="J22" s="209"/>
      <c r="K22" s="203"/>
    </row>
    <row r="23" spans="1:11" ht="20.25" customHeight="1" x14ac:dyDescent="0.45">
      <c r="A23" s="318" t="str">
        <f>'ITMA Form Data'!A14</f>
        <v>95923/4</v>
      </c>
      <c r="B23" s="316">
        <f>'ITMA Form Data'!B14</f>
        <v>0</v>
      </c>
      <c r="C23" s="400" t="e">
        <f>'ITMA Form Data'!#REF!</f>
        <v>#REF!</v>
      </c>
      <c r="D23" s="226" t="str">
        <f>+'UK Prices'!D23</f>
        <v>FJ Perf Hybrid Jacket</v>
      </c>
      <c r="E23" s="203">
        <f>'UK Prices'!I23</f>
        <v>55</v>
      </c>
      <c r="F23" s="204">
        <f t="shared" si="0"/>
        <v>49.5</v>
      </c>
      <c r="G23" s="211">
        <f t="shared" si="1"/>
        <v>0.1</v>
      </c>
      <c r="I23" s="208">
        <f>(F23-'Std Cst'!T23)/Decathlon!F23</f>
        <v>0.50361044932079413</v>
      </c>
      <c r="J23" s="209"/>
      <c r="K23" s="203"/>
    </row>
    <row r="24" spans="1:11" ht="20.25" customHeight="1" x14ac:dyDescent="0.45">
      <c r="A24" s="318" t="str">
        <f>'ITMA Form Data'!A15</f>
        <v>95932/3</v>
      </c>
      <c r="B24" s="316">
        <f>'ITMA Form Data'!B15</f>
        <v>0</v>
      </c>
      <c r="C24" s="400" t="e">
        <f>'ITMA Form Data'!#REF!</f>
        <v>#REF!</v>
      </c>
      <c r="D24" s="226" t="str">
        <f>+'UK Prices'!D24</f>
        <v>FJ Perf Hybrid Vest</v>
      </c>
      <c r="E24" s="203">
        <f>'UK Prices'!I24</f>
        <v>50</v>
      </c>
      <c r="F24" s="204">
        <f t="shared" si="0"/>
        <v>45</v>
      </c>
      <c r="G24" s="211">
        <f t="shared" si="1"/>
        <v>0.1</v>
      </c>
      <c r="I24" s="208">
        <f>(F24-'Std Cst'!T24)/Decathlon!F24</f>
        <v>0.51495478927203064</v>
      </c>
      <c r="J24" s="209"/>
      <c r="K24" s="203"/>
    </row>
    <row r="25" spans="1:11" ht="20.25" customHeight="1" x14ac:dyDescent="0.45">
      <c r="A25" s="318" t="str">
        <f>'ITMA Form Data'!A16</f>
        <v xml:space="preserve">95960/1/2 </v>
      </c>
      <c r="B25" s="316">
        <f>'ITMA Form Data'!B16</f>
        <v>0</v>
      </c>
      <c r="C25" s="400" t="e">
        <f>'ITMA Form Data'!#REF!</f>
        <v>#REF!</v>
      </c>
      <c r="D25" s="229" t="str">
        <f>+'UK Prices'!D25</f>
        <v>FJ Perf Wind Shell Mid Layer</v>
      </c>
      <c r="E25" s="203">
        <f>'UK Prices'!I25</f>
        <v>45</v>
      </c>
      <c r="F25" s="204">
        <f t="shared" si="0"/>
        <v>40.5</v>
      </c>
      <c r="G25" s="211">
        <f t="shared" si="1"/>
        <v>0.1</v>
      </c>
      <c r="I25" s="208">
        <f>(F25-'Std Cst'!T25)/Decathlon!F25</f>
        <v>0.55170642826734773</v>
      </c>
      <c r="J25" s="209"/>
      <c r="K25" s="203"/>
    </row>
    <row r="26" spans="1:11" ht="20.25" hidden="1" customHeight="1" x14ac:dyDescent="0.45">
      <c r="A26" s="318">
        <f>'ITMA Form Data'!A17</f>
        <v>0</v>
      </c>
      <c r="B26" s="316">
        <f>'ITMA Form Data'!B17</f>
        <v>0</v>
      </c>
      <c r="C26" s="400" t="e">
        <f>'ITMA Form Data'!#REF!</f>
        <v>#REF!</v>
      </c>
      <c r="D26" s="15" t="str">
        <f>+'UK Prices'!D26</f>
        <v>FJ Perf Softshell Jacket</v>
      </c>
      <c r="E26" s="203">
        <f>'UK Prices'!I26</f>
        <v>50.8</v>
      </c>
      <c r="F26" s="204">
        <f t="shared" si="0"/>
        <v>45.72</v>
      </c>
      <c r="G26" s="211">
        <f t="shared" si="1"/>
        <v>0.1</v>
      </c>
      <c r="I26" s="208">
        <f>(F26-'Std Cst'!T26)/Decathlon!F26</f>
        <v>0.52245051437535828</v>
      </c>
      <c r="J26" s="209"/>
      <c r="K26" s="203"/>
    </row>
    <row r="27" spans="1:11" ht="20.25" hidden="1" customHeight="1" x14ac:dyDescent="0.45">
      <c r="A27" s="318">
        <f>'ITMA Form Data'!A18</f>
        <v>0</v>
      </c>
      <c r="B27" s="316">
        <f>'ITMA Form Data'!B18</f>
        <v>0</v>
      </c>
      <c r="C27" s="400" t="e">
        <f>'ITMA Form Data'!#REF!</f>
        <v>#REF!</v>
      </c>
      <c r="D27" s="15" t="str">
        <f>+'UK Prices'!D27</f>
        <v>FJ Perf Softshell Vest</v>
      </c>
      <c r="E27" s="203">
        <f>'UK Prices'!I27</f>
        <v>43.6</v>
      </c>
      <c r="F27" s="204">
        <f t="shared" si="0"/>
        <v>39.24</v>
      </c>
      <c r="G27" s="211">
        <f t="shared" si="1"/>
        <v>0.1</v>
      </c>
      <c r="I27" s="208">
        <f>(F27-'Std Cst'!T27)/Decathlon!F27</f>
        <v>0.55138185524974515</v>
      </c>
      <c r="J27" s="209"/>
      <c r="K27" s="203"/>
    </row>
    <row r="28" spans="1:11" ht="20.25" customHeight="1" x14ac:dyDescent="0.45">
      <c r="A28" s="194" t="e">
        <f>'ITMA Form Data'!#REF!</f>
        <v>#REF!</v>
      </c>
      <c r="B28" s="194"/>
      <c r="C28" s="478"/>
      <c r="D28" s="13" t="e">
        <f>+'UK Prices'!D28</f>
        <v>#REF!</v>
      </c>
      <c r="E28" s="203"/>
      <c r="F28" s="204"/>
      <c r="G28" s="211"/>
      <c r="I28" s="208"/>
      <c r="J28" s="209"/>
      <c r="K28" s="203"/>
    </row>
    <row r="29" spans="1:11" ht="20.25" customHeight="1" x14ac:dyDescent="0.45">
      <c r="A29" s="318" t="str">
        <f>'ITMA Form Data'!A19</f>
        <v>94470/1/2</v>
      </c>
      <c r="B29" s="316">
        <f>'ITMA Form Data'!B19</f>
        <v>0</v>
      </c>
      <c r="C29" s="400" t="e">
        <f>'ITMA Form Data'!#REF!</f>
        <v>#REF!</v>
      </c>
      <c r="D29" s="15" t="str">
        <f>+'UK Prices'!D29</f>
        <v>FJ Seamless Thermal Base Layer Mock</v>
      </c>
      <c r="E29" s="203">
        <f>'UK Prices'!I29</f>
        <v>27.5</v>
      </c>
      <c r="F29" s="204">
        <f t="shared" si="0"/>
        <v>24.75</v>
      </c>
      <c r="G29" s="211">
        <f t="shared" si="1"/>
        <v>0.1</v>
      </c>
      <c r="I29" s="208">
        <f>(F29-'Std Cst'!T29)/Decathlon!F29</f>
        <v>0.59614406130268194</v>
      </c>
      <c r="J29" s="209"/>
      <c r="K29" s="203"/>
    </row>
    <row r="30" spans="1:11" ht="20.25" hidden="1" customHeight="1" x14ac:dyDescent="0.45">
      <c r="A30" s="318">
        <f>'ITMA Form Data'!A20</f>
        <v>0</v>
      </c>
      <c r="B30" s="316">
        <f>'ITMA Form Data'!B20</f>
        <v>0</v>
      </c>
      <c r="C30" s="400" t="e">
        <f>'ITMA Form Data'!#REF!</f>
        <v>#REF!</v>
      </c>
      <c r="D30" s="15" t="str">
        <f>+'UK Prices'!D30</f>
        <v>FJ Thermal Base Layer Crew</v>
      </c>
      <c r="E30" s="203">
        <f>'UK Prices'!I30</f>
        <v>19.899999999999999</v>
      </c>
      <c r="F30" s="204">
        <f t="shared" si="0"/>
        <v>17.91</v>
      </c>
      <c r="G30" s="211">
        <f t="shared" si="1"/>
        <v>0.1</v>
      </c>
      <c r="I30" s="208">
        <f>(F30-'Std Cst'!T30)/Decathlon!F30</f>
        <v>0.52817509771077609</v>
      </c>
      <c r="J30" s="209"/>
      <c r="K30" s="203"/>
    </row>
    <row r="31" spans="1:11" ht="20.25" customHeight="1" x14ac:dyDescent="0.45">
      <c r="A31" s="318">
        <f>'ITMA Form Data'!A21</f>
        <v>0</v>
      </c>
      <c r="B31" s="316" t="str">
        <f>'ITMA Form Data'!B21</f>
        <v>96893/4 : 94460/1/3</v>
      </c>
      <c r="C31" s="400" t="e">
        <f>'ITMA Form Data'!#REF!</f>
        <v>#REF!</v>
      </c>
      <c r="D31" s="15" t="str">
        <f>+'UK Prices'!D31</f>
        <v>FJ Thermal Base Layer Mock</v>
      </c>
      <c r="E31" s="203">
        <f>'UK Prices'!I31</f>
        <v>20.7</v>
      </c>
      <c r="F31" s="204">
        <f t="shared" si="0"/>
        <v>18.63</v>
      </c>
      <c r="G31" s="211">
        <f t="shared" si="1"/>
        <v>0.1</v>
      </c>
      <c r="I31" s="208">
        <f>(F31-'Std Cst'!T31)/Decathlon!F31</f>
        <v>0.59747080533807162</v>
      </c>
      <c r="J31" s="209"/>
      <c r="K31" s="203"/>
    </row>
    <row r="32" spans="1:11" ht="20.25" hidden="1" customHeight="1" x14ac:dyDescent="0.45">
      <c r="A32" s="316">
        <f>'ITMA Form Data'!A22</f>
        <v>0</v>
      </c>
      <c r="B32" s="316">
        <f>'ITMA Form Data'!B22</f>
        <v>0</v>
      </c>
      <c r="C32" s="400" t="e">
        <f>'ITMA Form Data'!#REF!</f>
        <v>#REF!</v>
      </c>
      <c r="D32" s="15" t="str">
        <f>+'UK Prices'!D32</f>
        <v>FJ Base Layer Leggings</v>
      </c>
      <c r="E32" s="203">
        <f>'UK Prices'!I32</f>
        <v>17.399999999999999</v>
      </c>
      <c r="F32" s="204">
        <f t="shared" si="0"/>
        <v>15.659999999999998</v>
      </c>
      <c r="G32" s="211">
        <f t="shared" si="1"/>
        <v>0.1</v>
      </c>
      <c r="I32" s="208">
        <f>(F32-'Std Cst'!T32)/Decathlon!F32</f>
        <v>0.53369988109393574</v>
      </c>
      <c r="J32" s="209"/>
      <c r="K32" s="203"/>
    </row>
    <row r="33" spans="1:11" ht="20.25" customHeight="1" x14ac:dyDescent="0.45">
      <c r="A33" s="194" t="e">
        <f>'ITMA Form Data'!#REF!</f>
        <v>#REF!</v>
      </c>
      <c r="B33" s="194"/>
      <c r="C33" s="478"/>
      <c r="D33" s="13" t="e">
        <f>+'UK Prices'!D33</f>
        <v>#REF!</v>
      </c>
      <c r="E33" s="203"/>
      <c r="F33" s="204"/>
      <c r="G33" s="211"/>
      <c r="I33" s="208"/>
      <c r="J33" s="209"/>
      <c r="K33" s="203"/>
    </row>
    <row r="34" spans="1:11" ht="20.25" hidden="1" customHeight="1" x14ac:dyDescent="0.45">
      <c r="A34" s="316">
        <f>'ITMA Form Data'!A23</f>
        <v>0</v>
      </c>
      <c r="B34" s="316">
        <f>'ITMA Form Data'!B23</f>
        <v>0</v>
      </c>
      <c r="C34" s="400" t="e">
        <f>'ITMA Form Data'!#REF!</f>
        <v>#REF!</v>
      </c>
      <c r="D34" s="15" t="str">
        <f>+'UK Prices'!D34</f>
        <v>Drop Needle Pullover</v>
      </c>
      <c r="E34" s="203">
        <f>'UK Prices'!I34</f>
        <v>32.299999999999997</v>
      </c>
      <c r="F34" s="204">
        <f t="shared" si="0"/>
        <v>29.069999999999997</v>
      </c>
      <c r="G34" s="211">
        <f t="shared" si="1"/>
        <v>0.1</v>
      </c>
      <c r="I34" s="208">
        <f>(F34-'Std Cst'!T34)/Decathlon!F34</f>
        <v>0.50654724980131183</v>
      </c>
      <c r="J34" s="209"/>
      <c r="K34" s="203"/>
    </row>
    <row r="35" spans="1:11" ht="20.25" customHeight="1" x14ac:dyDescent="0.45">
      <c r="A35" s="318" t="str">
        <f>'ITMA Form Data'!A24</f>
        <v>92553/4/5</v>
      </c>
      <c r="B35" s="316">
        <f>'ITMA Form Data'!B24</f>
        <v>0</v>
      </c>
      <c r="C35" s="400" t="e">
        <f>'ITMA Form Data'!#REF!</f>
        <v>#REF!</v>
      </c>
      <c r="D35" s="15" t="str">
        <f>+'UK Prices'!D35</f>
        <v>FJ Brushed Chill-Out 1/2 zip</v>
      </c>
      <c r="E35" s="203">
        <f>'UK Prices'!I35</f>
        <v>31.9</v>
      </c>
      <c r="F35" s="204">
        <f t="shared" si="0"/>
        <v>28.71</v>
      </c>
      <c r="G35" s="211">
        <f t="shared" si="1"/>
        <v>0.1</v>
      </c>
      <c r="I35" s="208">
        <f>(F35-'Std Cst'!T35)/Decathlon!F35</f>
        <v>0.54567216036704747</v>
      </c>
      <c r="J35" s="209"/>
      <c r="K35" s="203"/>
    </row>
    <row r="36" spans="1:11" ht="20.25" hidden="1" customHeight="1" x14ac:dyDescent="0.45">
      <c r="A36" s="318">
        <f>'ITMA Form Data'!A25</f>
        <v>0</v>
      </c>
      <c r="B36" s="316">
        <f>'ITMA Form Data'!B25</f>
        <v>0</v>
      </c>
      <c r="C36" s="400" t="e">
        <f>'ITMA Form Data'!#REF!</f>
        <v>#REF!</v>
      </c>
      <c r="D36" s="15" t="str">
        <f>+'UK Prices'!D36</f>
        <v>FJ Track Jacket</v>
      </c>
      <c r="E36" s="203">
        <f>'UK Prices'!I36</f>
        <v>32.299999999999997</v>
      </c>
      <c r="F36" s="204">
        <f t="shared" si="0"/>
        <v>29.069999999999997</v>
      </c>
      <c r="G36" s="211">
        <f t="shared" si="1"/>
        <v>0.1</v>
      </c>
      <c r="I36" s="208">
        <f>(F36-'Std Cst'!T36)/Decathlon!F36</f>
        <v>0.56766014020853339</v>
      </c>
      <c r="J36" s="209"/>
      <c r="K36" s="203"/>
    </row>
    <row r="37" spans="1:11" ht="20.25" customHeight="1" x14ac:dyDescent="0.45">
      <c r="A37" s="194" t="e">
        <f>'ITMA Form Data'!#REF!</f>
        <v>#REF!</v>
      </c>
      <c r="B37" s="194"/>
      <c r="C37" s="478"/>
      <c r="D37" s="13" t="e">
        <f>+'UK Prices'!D37</f>
        <v>#REF!</v>
      </c>
      <c r="E37" s="203"/>
      <c r="F37" s="204"/>
      <c r="G37" s="211"/>
      <c r="I37" s="208"/>
      <c r="J37" s="209"/>
      <c r="K37" s="203"/>
    </row>
    <row r="38" spans="1:11" ht="20.25" customHeight="1" x14ac:dyDescent="0.45">
      <c r="A38" s="318" t="str">
        <f>'ITMA Form Data'!A26</f>
        <v>91478/9</v>
      </c>
      <c r="B38" s="316">
        <f>'ITMA Form Data'!B26</f>
        <v>0</v>
      </c>
      <c r="C38" s="400" t="e">
        <f>'ITMA Form Data'!#REF!</f>
        <v>#REF!</v>
      </c>
      <c r="D38" s="248" t="str">
        <f>+'UK Prices'!D38</f>
        <v>Lisle Stripe w/self collar</v>
      </c>
      <c r="E38" s="203">
        <f>'UK Prices'!I38</f>
        <v>27.4</v>
      </c>
      <c r="F38" s="204">
        <f>+$E38*(1-$L$4)</f>
        <v>24.66</v>
      </c>
      <c r="G38" s="211">
        <f t="shared" ref="G38:G42" si="2">$L$4</f>
        <v>0.1</v>
      </c>
      <c r="I38" s="208">
        <f>(F38-'Std Cst'!T38)/Decathlon!F38</f>
        <v>0.55774262941521935</v>
      </c>
      <c r="J38" s="209"/>
    </row>
    <row r="39" spans="1:11" ht="20.25" customHeight="1" x14ac:dyDescent="0.45">
      <c r="A39" s="318" t="str">
        <f>'ITMA Form Data'!A27</f>
        <v>91484/5</v>
      </c>
      <c r="B39" s="316">
        <f>'ITMA Form Data'!B27</f>
        <v>0</v>
      </c>
      <c r="C39" s="400" t="e">
        <f>'ITMA Form Data'!#REF!</f>
        <v>#REF!</v>
      </c>
      <c r="D39" s="248" t="str">
        <f>+'UK Prices'!D39</f>
        <v>Birdseye Pique w/Button Down Collar (Athletic fit)</v>
      </c>
      <c r="E39" s="203">
        <f>'UK Prices'!I39</f>
        <v>27.4</v>
      </c>
      <c r="F39" s="204">
        <f>+$E39*(1-$L$4)</f>
        <v>24.66</v>
      </c>
      <c r="G39" s="211">
        <f t="shared" si="2"/>
        <v>0.1</v>
      </c>
      <c r="I39" s="208">
        <f>(F39-'Std Cst'!T39)/Decathlon!F39</f>
        <v>0.60159418295718325</v>
      </c>
      <c r="J39" s="209"/>
    </row>
    <row r="40" spans="1:11" ht="20.25" customHeight="1" x14ac:dyDescent="0.45">
      <c r="A40" s="318" t="str">
        <f>'ITMA Form Data'!A28</f>
        <v>91476/7</v>
      </c>
      <c r="B40" s="316">
        <f>'ITMA Form Data'!B28</f>
        <v>0</v>
      </c>
      <c r="C40" s="400" t="e">
        <f>'ITMA Form Data'!#REF!</f>
        <v>#REF!</v>
      </c>
      <c r="D40" s="248" t="str">
        <f>+'UK Prices'!D40</f>
        <v>Stretch Pique Pieced Chest Stripe w/self collar (Athletic fit)</v>
      </c>
      <c r="E40" s="203">
        <f>'UK Prices'!I40</f>
        <v>24.6</v>
      </c>
      <c r="F40" s="204">
        <f t="shared" ref="F40:F42" si="3">+$E40*(1-$L$4)</f>
        <v>22.14</v>
      </c>
      <c r="G40" s="211">
        <f t="shared" si="2"/>
        <v>0.1</v>
      </c>
      <c r="I40" s="208">
        <f>(F40-'Std Cst'!T40)/Decathlon!F40</f>
        <v>0.57123423979067378</v>
      </c>
      <c r="J40" s="209"/>
    </row>
    <row r="41" spans="1:11" ht="20.25" customHeight="1" x14ac:dyDescent="0.45">
      <c r="A41" s="318" t="str">
        <f>'ITMA Form Data'!A29</f>
        <v>91482/3</v>
      </c>
      <c r="B41" s="316">
        <f>'ITMA Form Data'!B29</f>
        <v>0</v>
      </c>
      <c r="C41" s="400" t="e">
        <f>'ITMA Form Data'!#REF!</f>
        <v>#REF!</v>
      </c>
      <c r="D41" s="248" t="str">
        <f>+'UK Prices'!D41</f>
        <v>Stretch Pique Brother w/self collar</v>
      </c>
      <c r="E41" s="203">
        <f>'UK Prices'!I41</f>
        <v>24.6</v>
      </c>
      <c r="F41" s="204">
        <f>+$E41*(1-$L$4)</f>
        <v>22.14</v>
      </c>
      <c r="G41" s="211">
        <f t="shared" si="2"/>
        <v>0.1</v>
      </c>
      <c r="I41" s="208">
        <f>(F41-'Std Cst'!T41)/Decathlon!F41</f>
        <v>0.60263317446967579</v>
      </c>
      <c r="J41" s="209"/>
    </row>
    <row r="42" spans="1:11" ht="20.25" customHeight="1" x14ac:dyDescent="0.45">
      <c r="A42" s="318" t="str">
        <f>'ITMA Form Data'!A30</f>
        <v>91480/81</v>
      </c>
      <c r="B42" s="316">
        <f>'ITMA Form Data'!B30</f>
        <v>0</v>
      </c>
      <c r="C42" s="400" t="e">
        <f>'ITMA Form Data'!#REF!</f>
        <v>#REF!</v>
      </c>
      <c r="D42" s="248" t="str">
        <f>+'UK Prices'!D42</f>
        <v>Stretch Pique Ribbon Placket (Athletic fit)</v>
      </c>
      <c r="E42" s="203">
        <f>'UK Prices'!I42</f>
        <v>21.9</v>
      </c>
      <c r="F42" s="204">
        <f t="shared" si="3"/>
        <v>19.71</v>
      </c>
      <c r="G42" s="211">
        <f t="shared" si="2"/>
        <v>0.1</v>
      </c>
      <c r="I42" s="208">
        <f>(F42-'Std Cst'!T42)/Decathlon!F42</f>
        <v>0.52850396962857993</v>
      </c>
      <c r="J42" s="209"/>
    </row>
    <row r="43" spans="1:11" ht="20.25" hidden="1" customHeight="1" x14ac:dyDescent="0.45">
      <c r="A43" s="318">
        <f>'ITMA Form Data'!A31</f>
        <v>0</v>
      </c>
      <c r="B43" s="316">
        <f>'ITMA Form Data'!B31</f>
        <v>0</v>
      </c>
      <c r="C43" s="400" t="e">
        <f>'ITMA Form Data'!#REF!</f>
        <v>#REF!</v>
      </c>
      <c r="D43" s="15" t="str">
        <f>+'UK Prices'!D43</f>
        <v>FJ Perf Shirt - L/S ThermaCool</v>
      </c>
      <c r="E43" s="203">
        <f>'UK Prices'!I43</f>
        <v>29</v>
      </c>
      <c r="F43" s="204">
        <f t="shared" si="0"/>
        <v>26.1</v>
      </c>
      <c r="G43" s="211">
        <f t="shared" si="1"/>
        <v>0.1</v>
      </c>
      <c r="I43" s="208">
        <f>(F43-'Std Cst'!T43)/Decathlon!F43</f>
        <v>0.57572392654247595</v>
      </c>
      <c r="J43" s="209"/>
      <c r="K43" s="203"/>
    </row>
    <row r="44" spans="1:11" ht="20.25" customHeight="1" x14ac:dyDescent="0.45">
      <c r="A44" s="194" t="e">
        <f>'ITMA Form Data'!#REF!</f>
        <v>#REF!</v>
      </c>
      <c r="B44" s="194"/>
      <c r="C44" s="478"/>
      <c r="D44" s="13" t="e">
        <f>+'UK Prices'!D44</f>
        <v>#REF!</v>
      </c>
      <c r="E44" s="203"/>
      <c r="F44" s="204"/>
      <c r="G44" s="211"/>
      <c r="I44" s="208"/>
      <c r="J44" s="209"/>
      <c r="K44" s="203"/>
    </row>
    <row r="45" spans="1:11" ht="20.25" hidden="1" customHeight="1" x14ac:dyDescent="0.45">
      <c r="A45" s="318">
        <f>'ITMA Form Data'!A32</f>
        <v>0</v>
      </c>
      <c r="B45" s="316">
        <f>'ITMA Form Data'!B32</f>
        <v>0</v>
      </c>
      <c r="C45" s="400" t="e">
        <f>'ITMA Form Data'!#REF!</f>
        <v>#REF!</v>
      </c>
      <c r="D45" s="286" t="str">
        <f>+'UK Prices'!D45</f>
        <v>FJ Perf Autumn Plaid Trouser (Athletic Fit)</v>
      </c>
      <c r="E45" s="203">
        <f>'UK Prices'!I45</f>
        <v>35</v>
      </c>
      <c r="F45" s="204">
        <f t="shared" si="0"/>
        <v>31.5</v>
      </c>
      <c r="G45" s="211">
        <f t="shared" si="1"/>
        <v>0.1</v>
      </c>
      <c r="I45" s="208">
        <f>(F45-'Std Cst'!T45)/Decathlon!F45</f>
        <v>0.46005210727969348</v>
      </c>
      <c r="J45" s="209"/>
      <c r="K45" s="203"/>
    </row>
    <row r="46" spans="1:11" ht="20.25" customHeight="1" x14ac:dyDescent="0.45">
      <c r="A46" s="404">
        <f>'ITMA Form Data'!A33</f>
        <v>0</v>
      </c>
      <c r="B46" s="405">
        <f>'ITMA Form Data'!B33</f>
        <v>0</v>
      </c>
      <c r="C46" s="400" t="e">
        <f>'ITMA Form Data'!#REF!</f>
        <v>#REF!</v>
      </c>
      <c r="D46" s="209" t="str">
        <f>+'UK Prices'!D46</f>
        <v>FJ Corduroy Trouser</v>
      </c>
      <c r="E46" s="203">
        <f>'UK Prices'!I46</f>
        <v>30.8</v>
      </c>
      <c r="F46" s="204">
        <f t="shared" si="0"/>
        <v>27.720000000000002</v>
      </c>
      <c r="G46" s="211">
        <f t="shared" si="1"/>
        <v>0.1</v>
      </c>
      <c r="I46" s="208">
        <f>(F46-'Std Cst'!T46)/Decathlon!F46</f>
        <v>0.46345161964472309</v>
      </c>
      <c r="J46" s="209"/>
      <c r="K46" s="203"/>
    </row>
    <row r="47" spans="1:11" ht="20.25" customHeight="1" x14ac:dyDescent="0.45">
      <c r="A47" s="194" t="e">
        <f>'ITMA Form Data'!#REF!</f>
        <v>#REF!</v>
      </c>
      <c r="B47" s="194"/>
      <c r="C47" s="478"/>
      <c r="D47" s="21" t="e">
        <f>+'UK Prices'!D47</f>
        <v>#REF!</v>
      </c>
      <c r="E47" s="203"/>
      <c r="F47" s="204"/>
      <c r="G47" s="211"/>
      <c r="I47" s="208"/>
      <c r="J47" s="209"/>
      <c r="K47" s="203"/>
    </row>
    <row r="48" spans="1:11" ht="20.25" customHeight="1" x14ac:dyDescent="0.45">
      <c r="A48" s="318" t="str">
        <f>'ITMA Form Data'!A34</f>
        <v>95782/3</v>
      </c>
      <c r="B48" s="316">
        <f>'ITMA Form Data'!B34</f>
        <v>95797</v>
      </c>
      <c r="C48" s="400" t="e">
        <f>'ITMA Form Data'!#REF!</f>
        <v>#REF!</v>
      </c>
      <c r="D48" s="15" t="str">
        <f>+'UK Prices'!D48</f>
        <v>Womens FJ HydroLite Rain Jacket</v>
      </c>
      <c r="E48" s="203">
        <f>'UK Prices'!I48</f>
        <v>69.400000000000006</v>
      </c>
      <c r="F48" s="204">
        <f t="shared" si="0"/>
        <v>62.460000000000008</v>
      </c>
      <c r="G48" s="211">
        <f t="shared" si="1"/>
        <v>0.1</v>
      </c>
      <c r="I48" s="208">
        <f>(F48-'Std Cst'!T48)/Decathlon!F48</f>
        <v>0.53794714631157048</v>
      </c>
      <c r="J48" s="209"/>
      <c r="K48" s="203"/>
    </row>
    <row r="49" spans="1:11" ht="20.25" customHeight="1" x14ac:dyDescent="0.45">
      <c r="A49" s="318">
        <f>'ITMA Form Data'!A35</f>
        <v>0</v>
      </c>
      <c r="B49" s="316" t="str">
        <f>'ITMA Form Data'!B35</f>
        <v>94316/7</v>
      </c>
      <c r="C49" s="400" t="e">
        <f>'ITMA Form Data'!#REF!</f>
        <v>#REF!</v>
      </c>
      <c r="D49" s="15" t="str">
        <f>+'UK Prices'!D49</f>
        <v>Womens FJ HydroLite Rain Trousers</v>
      </c>
      <c r="E49" s="203">
        <f>'UK Prices'!I49</f>
        <v>45.9</v>
      </c>
      <c r="F49" s="204">
        <f t="shared" si="0"/>
        <v>41.31</v>
      </c>
      <c r="G49" s="211">
        <f t="shared" si="1"/>
        <v>0.1</v>
      </c>
      <c r="I49" s="208">
        <f>(F49-'Std Cst'!T49)/Decathlon!F49</f>
        <v>0.48552677735206473</v>
      </c>
      <c r="J49" s="209"/>
      <c r="K49" s="203"/>
    </row>
    <row r="50" spans="1:11" ht="20.25" customHeight="1" x14ac:dyDescent="0.45">
      <c r="A50" s="318" t="str">
        <f>'ITMA Form Data'!A36</f>
        <v>94456/7/8/9</v>
      </c>
      <c r="B50" s="316">
        <f>'ITMA Form Data'!B36</f>
        <v>0</v>
      </c>
      <c r="C50" s="400" t="e">
        <f>'ITMA Form Data'!#REF!</f>
        <v>#REF!</v>
      </c>
      <c r="D50" s="15" t="str">
        <f>+'UK Prices'!D50</f>
        <v>Womens Thermal Base Layer Mock</v>
      </c>
      <c r="E50" s="203">
        <f>'UK Prices'!I50</f>
        <v>20.7</v>
      </c>
      <c r="F50" s="204">
        <f t="shared" si="0"/>
        <v>18.63</v>
      </c>
      <c r="G50" s="211">
        <f t="shared" si="1"/>
        <v>0.1</v>
      </c>
      <c r="I50" s="208">
        <f>(F50-'Std Cst'!T50)/Decathlon!F50</f>
        <v>0.64307763155459308</v>
      </c>
      <c r="J50" s="209"/>
      <c r="K50" s="203"/>
    </row>
    <row r="51" spans="1:11" ht="20.25" hidden="1" customHeight="1" x14ac:dyDescent="0.45">
      <c r="A51" s="318">
        <f>'ITMA Form Data'!A37</f>
        <v>0</v>
      </c>
      <c r="B51" s="316">
        <f>'ITMA Form Data'!B37</f>
        <v>0</v>
      </c>
      <c r="C51" s="400" t="e">
        <f>'ITMA Form Data'!#REF!</f>
        <v>#REF!</v>
      </c>
      <c r="D51" s="15" t="str">
        <f>+'UK Prices'!D51</f>
        <v>Womens Thermal Base Layer Crew</v>
      </c>
      <c r="E51" s="203">
        <f>'UK Prices'!I51</f>
        <v>19.899999999999999</v>
      </c>
      <c r="F51" s="204">
        <f t="shared" si="0"/>
        <v>17.91</v>
      </c>
      <c r="G51" s="211">
        <f t="shared" si="1"/>
        <v>0.1</v>
      </c>
      <c r="I51" s="208">
        <f>(F51-'Std Cst'!T51)/Decathlon!F51</f>
        <v>0.56095200908758358</v>
      </c>
      <c r="J51" s="209"/>
      <c r="K51" s="203"/>
    </row>
    <row r="52" spans="1:11" ht="20.25" customHeight="1" x14ac:dyDescent="0.45">
      <c r="A52" s="404" t="str">
        <f>'ITMA Form Data'!A38</f>
        <v>95770/1</v>
      </c>
      <c r="B52" s="405">
        <f>'ITMA Form Data'!B38</f>
        <v>0</v>
      </c>
      <c r="C52" s="400" t="e">
        <f>'ITMA Form Data'!#REF!</f>
        <v>#REF!</v>
      </c>
      <c r="D52" s="15" t="str">
        <f>+'UK Prices'!D52</f>
        <v>Womens Quilted Jacket</v>
      </c>
      <c r="E52" s="203">
        <f>'UK Prices'!I52</f>
        <v>45</v>
      </c>
      <c r="F52" s="204">
        <f t="shared" si="0"/>
        <v>40.5</v>
      </c>
      <c r="G52" s="211">
        <f t="shared" si="1"/>
        <v>0.1</v>
      </c>
      <c r="I52" s="208">
        <f>(F52-'Std Cst'!T52)/Decathlon!F52</f>
        <v>0.5002121753937846</v>
      </c>
      <c r="J52" s="209"/>
      <c r="K52" s="203"/>
    </row>
    <row r="53" spans="1:11" ht="20.25" hidden="1" customHeight="1" x14ac:dyDescent="0.45">
      <c r="A53" s="318">
        <f>'ITMA Form Data'!A39</f>
        <v>0</v>
      </c>
      <c r="B53" s="316">
        <f>'ITMA Form Data'!B39</f>
        <v>0</v>
      </c>
      <c r="C53" s="400" t="e">
        <f>'ITMA Form Data'!#REF!</f>
        <v>#REF!</v>
      </c>
      <c r="D53" s="15" t="str">
        <f>+'UK Prices'!D53</f>
        <v>Womens Softshell Jacket</v>
      </c>
      <c r="E53" s="203">
        <f>'UK Prices'!I53</f>
        <v>45</v>
      </c>
      <c r="F53" s="204">
        <f t="shared" si="0"/>
        <v>40.5</v>
      </c>
      <c r="G53" s="211">
        <f t="shared" si="1"/>
        <v>0.1</v>
      </c>
      <c r="I53" s="208">
        <f>(F53-'Std Cst'!T53)/Decathlon!F53</f>
        <v>0.49639778629203912</v>
      </c>
      <c r="J53" s="209"/>
      <c r="K53" s="203"/>
    </row>
    <row r="54" spans="1:11" ht="20.25" customHeight="1" x14ac:dyDescent="0.45">
      <c r="A54" s="404" t="str">
        <f>'ITMA Form Data'!A40</f>
        <v>95775/6</v>
      </c>
      <c r="B54" s="405">
        <f>'ITMA Form Data'!B40</f>
        <v>0</v>
      </c>
      <c r="C54" s="400" t="e">
        <f>'ITMA Form Data'!#REF!</f>
        <v>#REF!</v>
      </c>
      <c r="D54" s="226" t="str">
        <f>+'UK Prices'!D54</f>
        <v>Womens Quilted Vest</v>
      </c>
      <c r="E54" s="203">
        <f>'UK Prices'!I54</f>
        <v>40</v>
      </c>
      <c r="F54" s="204">
        <f t="shared" si="0"/>
        <v>36</v>
      </c>
      <c r="G54" s="211">
        <f t="shared" si="1"/>
        <v>0.1</v>
      </c>
      <c r="I54" s="208">
        <f>(F54-'Std Cst'!T54)/Decathlon!F54</f>
        <v>0.52255019157088123</v>
      </c>
      <c r="J54" s="209"/>
      <c r="K54" s="203"/>
    </row>
    <row r="55" spans="1:11" ht="20.25" hidden="1" customHeight="1" x14ac:dyDescent="0.45">
      <c r="A55" s="318">
        <f>'ITMA Form Data'!A41</f>
        <v>0</v>
      </c>
      <c r="B55" s="316">
        <f>'ITMA Form Data'!B41</f>
        <v>0</v>
      </c>
      <c r="C55" s="400" t="e">
        <f>'ITMA Form Data'!#REF!</f>
        <v>#REF!</v>
      </c>
      <c r="D55" s="226" t="str">
        <f>+'UK Prices'!D55</f>
        <v>Womens Hybrid Vest</v>
      </c>
      <c r="E55" s="203">
        <f>'UK Prices'!I55</f>
        <v>40</v>
      </c>
      <c r="F55" s="204">
        <f t="shared" si="0"/>
        <v>36</v>
      </c>
      <c r="G55" s="211">
        <f t="shared" si="1"/>
        <v>0.1</v>
      </c>
      <c r="I55" s="208">
        <f>(F55-'Std Cst'!T55)/Decathlon!F55</f>
        <v>0.4796383141762452</v>
      </c>
      <c r="J55" s="209"/>
      <c r="K55" s="203"/>
    </row>
    <row r="56" spans="1:11" ht="20.25" hidden="1" customHeight="1" x14ac:dyDescent="0.45">
      <c r="A56" s="318">
        <f>'ITMA Form Data'!A42</f>
        <v>0</v>
      </c>
      <c r="B56" s="316">
        <f>'ITMA Form Data'!B42</f>
        <v>0</v>
      </c>
      <c r="C56" s="400" t="e">
        <f>'ITMA Form Data'!#REF!</f>
        <v>#REF!</v>
      </c>
      <c r="D56" s="15" t="str">
        <f>+'UK Prices'!D56</f>
        <v>Womens FJ Brushed Chill-Out</v>
      </c>
      <c r="E56" s="203">
        <f>'UK Prices'!I56</f>
        <v>25.5</v>
      </c>
      <c r="F56" s="204">
        <f t="shared" si="0"/>
        <v>22.95</v>
      </c>
      <c r="G56" s="211">
        <f t="shared" si="1"/>
        <v>0.1</v>
      </c>
      <c r="I56" s="208">
        <f>(F56-'Std Cst'!T56)/Decathlon!F56</f>
        <v>0.55912204943279986</v>
      </c>
      <c r="J56" s="209"/>
      <c r="K56" s="203"/>
    </row>
    <row r="57" spans="1:11" ht="20.25" customHeight="1" x14ac:dyDescent="0.45">
      <c r="A57" s="194" t="e">
        <f>'ITMA Form Data'!#REF!</f>
        <v>#REF!</v>
      </c>
      <c r="B57" s="194"/>
      <c r="C57" s="478"/>
      <c r="D57" s="21" t="e">
        <f>+'UK Prices'!D57</f>
        <v>#REF!</v>
      </c>
      <c r="E57" s="203"/>
      <c r="F57" s="204"/>
      <c r="G57" s="211"/>
      <c r="I57" s="208"/>
      <c r="J57" s="209"/>
      <c r="K57" s="203"/>
    </row>
    <row r="58" spans="1:11" ht="20.25" hidden="1" customHeight="1" x14ac:dyDescent="0.45">
      <c r="A58" s="318">
        <f>'ITMA Form Data'!A43</f>
        <v>0</v>
      </c>
      <c r="B58" s="316">
        <f>'ITMA Form Data'!B43</f>
        <v>0</v>
      </c>
      <c r="C58" s="400" t="e">
        <f>'ITMA Form Data'!#REF!</f>
        <v>#REF!</v>
      </c>
      <c r="D58" s="287" t="str">
        <f>+'UK Prices'!D58</f>
        <v>Junior FJ Textured Chill-Out 1/4 zip</v>
      </c>
      <c r="E58" s="203">
        <f>'UK Prices'!I58</f>
        <v>21</v>
      </c>
      <c r="F58" s="204">
        <f t="shared" ref="F58:F59" si="4">+$E58*(1-$L$4)</f>
        <v>18.900000000000002</v>
      </c>
      <c r="G58" s="211">
        <f t="shared" ref="G58:G59" si="5">$L$4</f>
        <v>0.1</v>
      </c>
      <c r="I58" s="208">
        <f>(F58-'Std Cst'!T58)/Decathlon!F58</f>
        <v>0.38403678160919541</v>
      </c>
      <c r="J58" s="209"/>
    </row>
    <row r="59" spans="1:11" ht="20.25" customHeight="1" x14ac:dyDescent="0.45">
      <c r="A59" s="318" t="e">
        <f>'ITMA Form Data'!#REF!</f>
        <v>#REF!</v>
      </c>
      <c r="B59" s="316" t="e">
        <f>'ITMA Form Data'!#REF!</f>
        <v>#REF!</v>
      </c>
      <c r="C59" s="400" t="e">
        <f>'ITMA Form Data'!#REF!</f>
        <v>#REF!</v>
      </c>
      <c r="D59" s="287" t="e">
        <f>+'UK Prices'!D59</f>
        <v>#REF!</v>
      </c>
      <c r="E59" s="203">
        <f>'UK Prices'!I59</f>
        <v>21.7</v>
      </c>
      <c r="F59" s="204">
        <f t="shared" si="4"/>
        <v>19.53</v>
      </c>
      <c r="G59" s="211">
        <f t="shared" si="5"/>
        <v>0.1</v>
      </c>
      <c r="I59" s="208">
        <f>(F59-'Std Cst'!T59)/Decathlon!F59</f>
        <v>0.35298993943888274</v>
      </c>
      <c r="J59" s="209"/>
    </row>
    <row r="60" spans="1:11" ht="20.25" customHeight="1" x14ac:dyDescent="0.45">
      <c r="A60" s="209"/>
      <c r="B60" s="209"/>
      <c r="C60" s="209"/>
      <c r="D60" s="201"/>
    </row>
    <row r="61" spans="1:11" ht="20.25" customHeight="1" x14ac:dyDescent="0.45">
      <c r="A61" s="209"/>
      <c r="B61" s="209"/>
      <c r="C61" s="209"/>
      <c r="D61" s="201"/>
    </row>
    <row r="62" spans="1:11" ht="20.25" customHeight="1" x14ac:dyDescent="0.45">
      <c r="A62" s="209"/>
      <c r="B62" s="209"/>
      <c r="C62" s="209"/>
      <c r="D62" s="201"/>
    </row>
    <row r="63" spans="1:11" ht="20.25" customHeight="1" x14ac:dyDescent="0.45">
      <c r="A63" s="209"/>
      <c r="B63" s="209"/>
      <c r="C63" s="209"/>
      <c r="D63" s="201"/>
    </row>
    <row r="64" spans="1:11" ht="20.25" customHeight="1" x14ac:dyDescent="0.45">
      <c r="A64" s="209"/>
      <c r="B64" s="209"/>
      <c r="C64" s="209"/>
      <c r="D64" s="201"/>
    </row>
    <row r="65" spans="1:4" ht="20.25" customHeight="1" x14ac:dyDescent="0.45">
      <c r="A65" s="209"/>
      <c r="B65" s="209"/>
      <c r="C65" s="209"/>
      <c r="D65" s="201"/>
    </row>
    <row r="66" spans="1:4" ht="20.25" customHeight="1" x14ac:dyDescent="0.45">
      <c r="A66" s="209"/>
      <c r="B66" s="209"/>
      <c r="C66" s="209"/>
      <c r="D66" s="201"/>
    </row>
    <row r="67" spans="1:4" ht="20.25" customHeight="1" x14ac:dyDescent="0.45">
      <c r="A67" s="209"/>
      <c r="B67" s="209"/>
      <c r="C67" s="209"/>
      <c r="D67" s="201"/>
    </row>
    <row r="68" spans="1:4" ht="20.25" customHeight="1" x14ac:dyDescent="0.45">
      <c r="A68" s="209"/>
      <c r="B68" s="209"/>
      <c r="C68" s="209"/>
      <c r="D68" s="201"/>
    </row>
    <row r="69" spans="1:4" ht="20.25" customHeight="1" x14ac:dyDescent="0.45">
      <c r="A69" s="209"/>
      <c r="B69" s="209"/>
      <c r="C69" s="209"/>
      <c r="D69" s="201"/>
    </row>
    <row r="70" spans="1:4" ht="20.25" customHeight="1" x14ac:dyDescent="0.45">
      <c r="A70" s="209"/>
      <c r="B70" s="209"/>
      <c r="C70" s="209"/>
      <c r="D70" s="201"/>
    </row>
    <row r="71" spans="1:4" ht="20.25" customHeight="1" x14ac:dyDescent="0.45">
      <c r="A71" s="209"/>
      <c r="B71" s="209"/>
      <c r="C71" s="209"/>
      <c r="D71" s="201"/>
    </row>
    <row r="72" spans="1:4" ht="20.25" customHeight="1" x14ac:dyDescent="0.45">
      <c r="A72" s="209"/>
      <c r="B72" s="209"/>
      <c r="C72" s="209"/>
      <c r="D72" s="201"/>
    </row>
    <row r="73" spans="1:4" ht="20.25" customHeight="1" x14ac:dyDescent="0.45">
      <c r="A73" s="209"/>
      <c r="B73" s="209"/>
      <c r="C73" s="209"/>
      <c r="D73" s="201"/>
    </row>
    <row r="74" spans="1:4" ht="20.25" customHeight="1" x14ac:dyDescent="0.45">
      <c r="A74" s="209"/>
      <c r="B74" s="209"/>
      <c r="C74" s="209"/>
      <c r="D74" s="201"/>
    </row>
    <row r="75" spans="1:4" ht="20.25" customHeight="1" x14ac:dyDescent="0.45">
      <c r="A75" s="209"/>
      <c r="B75" s="209"/>
      <c r="C75" s="209"/>
      <c r="D75" s="201"/>
    </row>
    <row r="76" spans="1:4" ht="20.25" customHeight="1" x14ac:dyDescent="0.45">
      <c r="A76" s="209"/>
      <c r="B76" s="209"/>
      <c r="C76" s="209"/>
      <c r="D76" s="201"/>
    </row>
    <row r="77" spans="1:4" ht="20.25" customHeight="1" x14ac:dyDescent="0.45">
      <c r="A77" s="209"/>
      <c r="B77" s="209"/>
      <c r="C77" s="209"/>
      <c r="D77" s="201"/>
    </row>
    <row r="78" spans="1:4" ht="20.25" customHeight="1" x14ac:dyDescent="0.45">
      <c r="A78" s="209"/>
      <c r="B78" s="209"/>
      <c r="C78" s="209"/>
      <c r="D78" s="201"/>
    </row>
    <row r="79" spans="1:4" ht="20.25" customHeight="1" x14ac:dyDescent="0.45">
      <c r="A79" s="209"/>
      <c r="B79" s="209"/>
      <c r="C79" s="209"/>
      <c r="D79" s="201"/>
    </row>
    <row r="80" spans="1:4" ht="20.25" customHeight="1" x14ac:dyDescent="0.45">
      <c r="A80" s="209"/>
      <c r="B80" s="209"/>
      <c r="C80" s="209"/>
      <c r="D80" s="201"/>
    </row>
    <row r="81" spans="1:4" ht="20.25" customHeight="1" x14ac:dyDescent="0.45">
      <c r="A81" s="209"/>
      <c r="B81" s="209"/>
      <c r="C81" s="209"/>
      <c r="D81" s="201"/>
    </row>
    <row r="82" spans="1:4" ht="20.25" customHeight="1" x14ac:dyDescent="0.45">
      <c r="A82" s="209"/>
      <c r="B82" s="209"/>
      <c r="C82" s="209"/>
      <c r="D82" s="201"/>
    </row>
    <row r="83" spans="1:4" ht="20.25" customHeight="1" x14ac:dyDescent="0.45">
      <c r="A83" s="209"/>
      <c r="B83" s="209"/>
      <c r="C83" s="209"/>
      <c r="D83" s="201"/>
    </row>
    <row r="84" spans="1:4" ht="20.25" customHeight="1" x14ac:dyDescent="0.45">
      <c r="A84" s="209"/>
      <c r="B84" s="209"/>
      <c r="C84" s="209"/>
      <c r="D84" s="201"/>
    </row>
    <row r="85" spans="1:4" ht="20.25" customHeight="1" x14ac:dyDescent="0.45">
      <c r="A85" s="209"/>
      <c r="B85" s="209"/>
      <c r="C85" s="209"/>
      <c r="D85" s="201"/>
    </row>
    <row r="86" spans="1:4" ht="20.25" customHeight="1" x14ac:dyDescent="0.45">
      <c r="A86" s="209"/>
      <c r="B86" s="209"/>
      <c r="C86" s="209"/>
      <c r="D86" s="201"/>
    </row>
    <row r="87" spans="1:4" ht="20.25" customHeight="1" x14ac:dyDescent="0.45">
      <c r="A87" s="209"/>
      <c r="B87" s="209"/>
      <c r="C87" s="209"/>
      <c r="D87" s="201"/>
    </row>
    <row r="88" spans="1:4" ht="20.25" customHeight="1" x14ac:dyDescent="0.45">
      <c r="A88" s="209"/>
      <c r="B88" s="209"/>
      <c r="C88" s="209"/>
      <c r="D88" s="201"/>
    </row>
    <row r="89" spans="1:4" ht="20.25" customHeight="1" x14ac:dyDescent="0.45">
      <c r="A89" s="209"/>
      <c r="B89" s="209"/>
      <c r="C89" s="209"/>
      <c r="D89" s="201"/>
    </row>
    <row r="90" spans="1:4" ht="20.25" customHeight="1" x14ac:dyDescent="0.45">
      <c r="A90" s="209"/>
      <c r="B90" s="209"/>
      <c r="C90" s="209"/>
      <c r="D90" s="201"/>
    </row>
    <row r="91" spans="1:4" ht="20.25" customHeight="1" x14ac:dyDescent="0.45">
      <c r="A91" s="209"/>
      <c r="B91" s="209"/>
      <c r="C91" s="209"/>
      <c r="D91" s="201"/>
    </row>
    <row r="92" spans="1:4" ht="20.25" customHeight="1" x14ac:dyDescent="0.45">
      <c r="A92" s="209"/>
      <c r="B92" s="209"/>
      <c r="C92" s="209"/>
      <c r="D92" s="201"/>
    </row>
    <row r="93" spans="1:4" ht="20.25" customHeight="1" x14ac:dyDescent="0.45">
      <c r="A93" s="209"/>
      <c r="B93" s="209"/>
      <c r="C93" s="209"/>
      <c r="D93" s="201"/>
    </row>
    <row r="94" spans="1:4" ht="20.25" customHeight="1" x14ac:dyDescent="0.45">
      <c r="A94" s="209"/>
      <c r="B94" s="209"/>
      <c r="C94" s="209"/>
      <c r="D94" s="201"/>
    </row>
    <row r="95" spans="1:4" ht="20.25" customHeight="1" x14ac:dyDescent="0.45">
      <c r="A95" s="209"/>
      <c r="B95" s="209"/>
      <c r="C95" s="209"/>
      <c r="D95" s="201"/>
    </row>
    <row r="96" spans="1:4" ht="20.25" customHeight="1" x14ac:dyDescent="0.45">
      <c r="A96" s="209"/>
      <c r="B96" s="209"/>
      <c r="C96" s="209"/>
      <c r="D96" s="201"/>
    </row>
    <row r="97" spans="1:4" ht="20.25" customHeight="1" x14ac:dyDescent="0.45">
      <c r="A97" s="209"/>
      <c r="B97" s="209"/>
      <c r="C97" s="209"/>
      <c r="D97" s="201"/>
    </row>
    <row r="98" spans="1:4" ht="20.25" customHeight="1" x14ac:dyDescent="0.45">
      <c r="A98" s="209"/>
      <c r="B98" s="209"/>
      <c r="C98" s="209"/>
      <c r="D98" s="201"/>
    </row>
    <row r="99" spans="1:4" ht="20.25" customHeight="1" x14ac:dyDescent="0.45">
      <c r="A99" s="209"/>
      <c r="B99" s="209"/>
      <c r="C99" s="209"/>
      <c r="D99" s="201"/>
    </row>
    <row r="100" spans="1:4" ht="20.25" customHeight="1" x14ac:dyDescent="0.45">
      <c r="A100" s="209"/>
      <c r="B100" s="209"/>
      <c r="C100" s="209"/>
      <c r="D100" s="201"/>
    </row>
    <row r="101" spans="1:4" ht="20.25" customHeight="1" x14ac:dyDescent="0.45">
      <c r="A101" s="209"/>
      <c r="B101" s="209"/>
      <c r="C101" s="209"/>
      <c r="D101" s="201"/>
    </row>
    <row r="102" spans="1:4" ht="20.25" customHeight="1" x14ac:dyDescent="0.45">
      <c r="A102" s="209"/>
      <c r="B102" s="209"/>
      <c r="C102" s="209"/>
      <c r="D102" s="201"/>
    </row>
    <row r="103" spans="1:4" ht="20.25" customHeight="1" x14ac:dyDescent="0.45">
      <c r="A103" s="209"/>
      <c r="B103" s="209"/>
      <c r="C103" s="209"/>
      <c r="D103" s="201"/>
    </row>
    <row r="104" spans="1:4" ht="20.25" customHeight="1" x14ac:dyDescent="0.45">
      <c r="A104" s="209"/>
      <c r="B104" s="209"/>
      <c r="C104" s="209"/>
      <c r="D104" s="201"/>
    </row>
    <row r="105" spans="1:4" ht="20.25" customHeight="1" x14ac:dyDescent="0.45">
      <c r="A105" s="209"/>
      <c r="B105" s="209"/>
      <c r="C105" s="209"/>
      <c r="D105" s="201"/>
    </row>
    <row r="106" spans="1:4" ht="20.25" customHeight="1" x14ac:dyDescent="0.45">
      <c r="A106" s="209"/>
      <c r="B106" s="209"/>
      <c r="C106" s="209"/>
      <c r="D106" s="201"/>
    </row>
    <row r="107" spans="1:4" ht="20.25" customHeight="1" x14ac:dyDescent="0.45">
      <c r="A107" s="209"/>
      <c r="B107" s="209"/>
      <c r="C107" s="209"/>
      <c r="D107" s="201"/>
    </row>
    <row r="108" spans="1:4" ht="20.25" customHeight="1" x14ac:dyDescent="0.45">
      <c r="A108" s="209"/>
      <c r="B108" s="209"/>
      <c r="C108" s="209"/>
      <c r="D108" s="201"/>
    </row>
    <row r="109" spans="1:4" ht="20.25" customHeight="1" x14ac:dyDescent="0.45">
      <c r="A109" s="209"/>
      <c r="B109" s="209"/>
      <c r="C109" s="209"/>
      <c r="D109" s="201"/>
    </row>
    <row r="110" spans="1:4" ht="20.25" customHeight="1" x14ac:dyDescent="0.45">
      <c r="A110" s="209"/>
      <c r="B110" s="209"/>
      <c r="C110" s="209"/>
      <c r="D110" s="201"/>
    </row>
    <row r="111" spans="1:4" ht="20.25" customHeight="1" x14ac:dyDescent="0.45">
      <c r="A111" s="209"/>
      <c r="B111" s="209"/>
      <c r="C111" s="209"/>
      <c r="D111" s="201"/>
    </row>
    <row r="112" spans="1:4" ht="20.25" customHeight="1" x14ac:dyDescent="0.45">
      <c r="A112" s="209"/>
      <c r="B112" s="209"/>
      <c r="C112" s="209"/>
      <c r="D112" s="201"/>
    </row>
    <row r="113" spans="1:4" ht="20.25" customHeight="1" x14ac:dyDescent="0.45">
      <c r="A113" s="209"/>
      <c r="B113" s="209"/>
      <c r="C113" s="209"/>
      <c r="D113" s="201"/>
    </row>
    <row r="114" spans="1:4" ht="20.25" customHeight="1" x14ac:dyDescent="0.45">
      <c r="A114" s="209"/>
      <c r="B114" s="209"/>
      <c r="C114" s="209"/>
      <c r="D114" s="201"/>
    </row>
    <row r="115" spans="1:4" ht="20.25" customHeight="1" x14ac:dyDescent="0.45">
      <c r="A115" s="209"/>
      <c r="B115" s="209"/>
      <c r="C115" s="209"/>
      <c r="D115" s="201"/>
    </row>
    <row r="116" spans="1:4" ht="20.25" customHeight="1" x14ac:dyDescent="0.45">
      <c r="A116" s="209"/>
      <c r="B116" s="209"/>
      <c r="C116" s="209"/>
      <c r="D116" s="201"/>
    </row>
    <row r="117" spans="1:4" ht="20.25" customHeight="1" x14ac:dyDescent="0.45">
      <c r="A117" s="209"/>
      <c r="B117" s="209"/>
      <c r="C117" s="209"/>
      <c r="D117" s="201"/>
    </row>
    <row r="118" spans="1:4" ht="20.25" customHeight="1" x14ac:dyDescent="0.45">
      <c r="A118" s="209"/>
      <c r="B118" s="209"/>
      <c r="C118" s="209"/>
      <c r="D118" s="201"/>
    </row>
    <row r="119" spans="1:4" ht="20.25" customHeight="1" x14ac:dyDescent="0.45">
      <c r="A119" s="209"/>
      <c r="B119" s="209"/>
      <c r="C119" s="209"/>
      <c r="D119" s="201"/>
    </row>
    <row r="120" spans="1:4" ht="20.25" customHeight="1" x14ac:dyDescent="0.45">
      <c r="A120" s="209"/>
      <c r="B120" s="209"/>
      <c r="C120" s="209"/>
      <c r="D120" s="201"/>
    </row>
    <row r="121" spans="1:4" ht="20.25" customHeight="1" x14ac:dyDescent="0.45">
      <c r="A121" s="209"/>
      <c r="B121" s="209"/>
      <c r="C121" s="209"/>
      <c r="D121" s="201"/>
    </row>
    <row r="122" spans="1:4" ht="20.25" customHeight="1" x14ac:dyDescent="0.45">
      <c r="A122" s="209"/>
      <c r="B122" s="209"/>
      <c r="C122" s="209"/>
      <c r="D122" s="201"/>
    </row>
    <row r="123" spans="1:4" ht="20.25" customHeight="1" x14ac:dyDescent="0.45">
      <c r="A123" s="209"/>
      <c r="B123" s="209"/>
      <c r="C123" s="209"/>
      <c r="D123" s="201"/>
    </row>
    <row r="124" spans="1:4" ht="20.25" customHeight="1" x14ac:dyDescent="0.45">
      <c r="A124" s="209"/>
      <c r="B124" s="209"/>
      <c r="C124" s="209"/>
      <c r="D124" s="201"/>
    </row>
    <row r="125" spans="1:4" ht="20.25" customHeight="1" x14ac:dyDescent="0.45">
      <c r="A125" s="209"/>
      <c r="B125" s="209"/>
      <c r="C125" s="209"/>
      <c r="D125" s="201"/>
    </row>
    <row r="126" spans="1:4" ht="20.25" customHeight="1" x14ac:dyDescent="0.45">
      <c r="A126" s="209"/>
      <c r="B126" s="209"/>
      <c r="C126" s="209"/>
      <c r="D126" s="201"/>
    </row>
    <row r="127" spans="1:4" ht="20.25" customHeight="1" x14ac:dyDescent="0.45">
      <c r="A127" s="209"/>
      <c r="B127" s="209"/>
      <c r="C127" s="209"/>
      <c r="D127" s="201"/>
    </row>
    <row r="128" spans="1:4" ht="20.25" customHeight="1" x14ac:dyDescent="0.45">
      <c r="A128" s="209"/>
      <c r="B128" s="209"/>
      <c r="C128" s="209"/>
      <c r="D128" s="201"/>
    </row>
    <row r="129" spans="1:4" ht="20.25" customHeight="1" x14ac:dyDescent="0.45">
      <c r="A129" s="209"/>
      <c r="B129" s="209"/>
      <c r="C129" s="209"/>
      <c r="D129" s="201"/>
    </row>
    <row r="130" spans="1:4" ht="20.25" customHeight="1" x14ac:dyDescent="0.45">
      <c r="A130" s="209"/>
      <c r="B130" s="209"/>
      <c r="C130" s="209"/>
      <c r="D130" s="201"/>
    </row>
    <row r="131" spans="1:4" ht="20.25" customHeight="1" x14ac:dyDescent="0.45">
      <c r="A131" s="209"/>
      <c r="B131" s="209"/>
      <c r="C131" s="209"/>
      <c r="D131" s="201"/>
    </row>
    <row r="132" spans="1:4" ht="20.25" customHeight="1" x14ac:dyDescent="0.45">
      <c r="A132" s="209"/>
      <c r="B132" s="209"/>
      <c r="C132" s="209"/>
      <c r="D132" s="201"/>
    </row>
    <row r="133" spans="1:4" ht="20.25" customHeight="1" x14ac:dyDescent="0.45">
      <c r="A133" s="209"/>
      <c r="B133" s="209"/>
      <c r="C133" s="209"/>
      <c r="D133" s="201"/>
    </row>
    <row r="134" spans="1:4" ht="20.25" customHeight="1" x14ac:dyDescent="0.45">
      <c r="A134" s="209"/>
      <c r="B134" s="209"/>
      <c r="C134" s="209"/>
      <c r="D134" s="201"/>
    </row>
    <row r="135" spans="1:4" ht="20.25" customHeight="1" x14ac:dyDescent="0.45">
      <c r="A135" s="209"/>
      <c r="B135" s="209"/>
      <c r="C135" s="209"/>
      <c r="D135" s="201"/>
    </row>
    <row r="136" spans="1:4" ht="20.25" customHeight="1" x14ac:dyDescent="0.45">
      <c r="A136" s="209"/>
      <c r="B136" s="209"/>
      <c r="C136" s="209"/>
      <c r="D136" s="201"/>
    </row>
    <row r="137" spans="1:4" ht="20.25" customHeight="1" x14ac:dyDescent="0.45">
      <c r="A137" s="209"/>
      <c r="B137" s="209"/>
      <c r="C137" s="209"/>
      <c r="D137" s="201"/>
    </row>
    <row r="138" spans="1:4" ht="20.25" customHeight="1" x14ac:dyDescent="0.45">
      <c r="A138" s="209"/>
      <c r="B138" s="209"/>
      <c r="C138" s="209"/>
      <c r="D138" s="201"/>
    </row>
    <row r="139" spans="1:4" ht="20.25" customHeight="1" x14ac:dyDescent="0.45">
      <c r="A139" s="209"/>
      <c r="B139" s="209"/>
      <c r="C139" s="209"/>
      <c r="D139" s="201"/>
    </row>
    <row r="140" spans="1:4" ht="20.25" customHeight="1" x14ac:dyDescent="0.45">
      <c r="A140" s="209"/>
      <c r="B140" s="209"/>
      <c r="C140" s="209"/>
      <c r="D140" s="201"/>
    </row>
    <row r="141" spans="1:4" ht="20.25" customHeight="1" x14ac:dyDescent="0.45">
      <c r="A141" s="209"/>
      <c r="B141" s="209"/>
      <c r="C141" s="209"/>
      <c r="D141" s="201"/>
    </row>
    <row r="142" spans="1:4" ht="20.25" customHeight="1" x14ac:dyDescent="0.45">
      <c r="A142" s="209"/>
      <c r="B142" s="209"/>
      <c r="C142" s="209"/>
      <c r="D142" s="201"/>
    </row>
    <row r="143" spans="1:4" ht="20.25" customHeight="1" x14ac:dyDescent="0.45">
      <c r="A143" s="209"/>
      <c r="B143" s="209"/>
      <c r="C143" s="209"/>
      <c r="D143" s="201"/>
    </row>
    <row r="144" spans="1:4" ht="20.25" customHeight="1" x14ac:dyDescent="0.45">
      <c r="A144" s="209"/>
      <c r="B144" s="209"/>
      <c r="C144" s="209"/>
      <c r="D144" s="201"/>
    </row>
    <row r="145" spans="1:4" ht="20.25" customHeight="1" x14ac:dyDescent="0.45">
      <c r="A145" s="209"/>
      <c r="B145" s="209"/>
      <c r="C145" s="209"/>
      <c r="D145" s="201"/>
    </row>
    <row r="146" spans="1:4" ht="20.25" customHeight="1" x14ac:dyDescent="0.45">
      <c r="A146" s="209"/>
      <c r="B146" s="209"/>
      <c r="C146" s="209"/>
      <c r="D146" s="201"/>
    </row>
    <row r="147" spans="1:4" ht="20.25" customHeight="1" x14ac:dyDescent="0.45">
      <c r="A147" s="209"/>
      <c r="B147" s="209"/>
      <c r="C147" s="209"/>
      <c r="D147" s="201"/>
    </row>
    <row r="148" spans="1:4" ht="20.25" customHeight="1" x14ac:dyDescent="0.45">
      <c r="A148" s="209"/>
      <c r="B148" s="209"/>
      <c r="C148" s="209"/>
      <c r="D148" s="201"/>
    </row>
    <row r="149" spans="1:4" ht="20.25" customHeight="1" x14ac:dyDescent="0.45">
      <c r="A149" s="209"/>
      <c r="B149" s="209"/>
      <c r="C149" s="209"/>
      <c r="D149" s="201"/>
    </row>
    <row r="150" spans="1:4" ht="20.25" customHeight="1" x14ac:dyDescent="0.45">
      <c r="A150" s="209"/>
      <c r="B150" s="209"/>
      <c r="C150" s="209"/>
      <c r="D150" s="201"/>
    </row>
    <row r="151" spans="1:4" ht="20.25" customHeight="1" x14ac:dyDescent="0.45">
      <c r="A151" s="209"/>
      <c r="B151" s="209"/>
      <c r="C151" s="209"/>
      <c r="D151" s="201"/>
    </row>
    <row r="152" spans="1:4" ht="20.25" customHeight="1" x14ac:dyDescent="0.45">
      <c r="A152" s="209"/>
      <c r="B152" s="209"/>
      <c r="C152" s="209"/>
      <c r="D152" s="201"/>
    </row>
    <row r="153" spans="1:4" ht="20.25" customHeight="1" x14ac:dyDescent="0.45">
      <c r="A153" s="209"/>
      <c r="B153" s="209"/>
      <c r="C153" s="209"/>
      <c r="D153" s="201"/>
    </row>
    <row r="154" spans="1:4" ht="20.25" customHeight="1" x14ac:dyDescent="0.45">
      <c r="A154" s="209"/>
      <c r="B154" s="209"/>
      <c r="C154" s="209"/>
      <c r="D154" s="201"/>
    </row>
    <row r="155" spans="1:4" ht="20.25" customHeight="1" x14ac:dyDescent="0.45">
      <c r="A155" s="209"/>
      <c r="B155" s="209"/>
      <c r="C155" s="209"/>
      <c r="D155" s="201"/>
    </row>
    <row r="156" spans="1:4" ht="20.25" customHeight="1" x14ac:dyDescent="0.45">
      <c r="A156" s="209"/>
      <c r="B156" s="209"/>
      <c r="C156" s="209"/>
      <c r="D156" s="201"/>
    </row>
    <row r="157" spans="1:4" ht="20.25" customHeight="1" x14ac:dyDescent="0.45">
      <c r="A157" s="209"/>
      <c r="B157" s="209"/>
      <c r="C157" s="209"/>
      <c r="D157" s="201"/>
    </row>
    <row r="158" spans="1:4" ht="20.25" customHeight="1" x14ac:dyDescent="0.45">
      <c r="A158" s="209"/>
      <c r="B158" s="209"/>
      <c r="C158" s="209"/>
      <c r="D158" s="201"/>
    </row>
    <row r="159" spans="1:4" ht="20.25" customHeight="1" x14ac:dyDescent="0.45">
      <c r="A159" s="209"/>
      <c r="B159" s="209"/>
      <c r="C159" s="209"/>
      <c r="D159" s="201"/>
    </row>
    <row r="160" spans="1:4" ht="20.25" customHeight="1" x14ac:dyDescent="0.45">
      <c r="A160" s="209"/>
      <c r="B160" s="209"/>
      <c r="C160" s="209"/>
      <c r="D160" s="201"/>
    </row>
    <row r="161" spans="1:4" ht="20.25" customHeight="1" x14ac:dyDescent="0.45">
      <c r="A161" s="209"/>
      <c r="B161" s="209"/>
      <c r="C161" s="209"/>
      <c r="D161" s="201"/>
    </row>
    <row r="162" spans="1:4" ht="20.25" customHeight="1" x14ac:dyDescent="0.45">
      <c r="A162" s="209"/>
      <c r="B162" s="209"/>
      <c r="C162" s="209"/>
      <c r="D162" s="201"/>
    </row>
    <row r="163" spans="1:4" ht="20.25" customHeight="1" x14ac:dyDescent="0.45">
      <c r="A163" s="209"/>
      <c r="B163" s="209"/>
      <c r="C163" s="209"/>
      <c r="D163" s="201"/>
    </row>
    <row r="164" spans="1:4" ht="20.25" customHeight="1" x14ac:dyDescent="0.45">
      <c r="A164" s="209"/>
      <c r="B164" s="209"/>
      <c r="C164" s="209"/>
      <c r="D164" s="201"/>
    </row>
    <row r="165" spans="1:4" ht="20.25" customHeight="1" x14ac:dyDescent="0.45">
      <c r="A165" s="209"/>
      <c r="B165" s="209"/>
      <c r="C165" s="209"/>
      <c r="D165" s="201"/>
    </row>
    <row r="166" spans="1:4" ht="20.25" customHeight="1" x14ac:dyDescent="0.45">
      <c r="A166" s="209"/>
      <c r="B166" s="209"/>
      <c r="C166" s="209"/>
      <c r="D166" s="201"/>
    </row>
    <row r="167" spans="1:4" ht="20.25" customHeight="1" x14ac:dyDescent="0.45">
      <c r="A167" s="209"/>
      <c r="B167" s="209"/>
      <c r="C167" s="209"/>
      <c r="D167" s="201"/>
    </row>
    <row r="168" spans="1:4" ht="20.25" customHeight="1" x14ac:dyDescent="0.45">
      <c r="A168" s="209"/>
      <c r="B168" s="209"/>
      <c r="C168" s="209"/>
      <c r="D168" s="201"/>
    </row>
    <row r="169" spans="1:4" ht="20.25" customHeight="1" x14ac:dyDescent="0.45">
      <c r="A169" s="209"/>
      <c r="B169" s="209"/>
      <c r="C169" s="209"/>
      <c r="D169" s="201"/>
    </row>
    <row r="170" spans="1:4" ht="20.25" customHeight="1" x14ac:dyDescent="0.45">
      <c r="A170" s="209"/>
      <c r="B170" s="209"/>
      <c r="C170" s="209"/>
      <c r="D170" s="201"/>
    </row>
    <row r="171" spans="1:4" ht="20.25" customHeight="1" x14ac:dyDescent="0.45">
      <c r="A171" s="209"/>
      <c r="B171" s="209"/>
      <c r="C171" s="209"/>
      <c r="D171" s="201"/>
    </row>
    <row r="172" spans="1:4" ht="20.25" customHeight="1" x14ac:dyDescent="0.45">
      <c r="A172" s="209"/>
      <c r="B172" s="209"/>
      <c r="C172" s="209"/>
      <c r="D172" s="201"/>
    </row>
    <row r="173" spans="1:4" ht="20.25" customHeight="1" x14ac:dyDescent="0.45">
      <c r="A173" s="209"/>
      <c r="B173" s="209"/>
      <c r="C173" s="209"/>
      <c r="D173" s="201"/>
    </row>
    <row r="174" spans="1:4" ht="20.25" customHeight="1" x14ac:dyDescent="0.45">
      <c r="A174" s="209"/>
      <c r="B174" s="209"/>
      <c r="C174" s="209"/>
      <c r="D174" s="201"/>
    </row>
    <row r="175" spans="1:4" ht="20.25" customHeight="1" x14ac:dyDescent="0.45">
      <c r="A175" s="209"/>
      <c r="B175" s="209"/>
      <c r="C175" s="209"/>
      <c r="D175" s="201"/>
    </row>
    <row r="176" spans="1:4" ht="20.25" customHeight="1" x14ac:dyDescent="0.45">
      <c r="A176" s="209"/>
      <c r="B176" s="209"/>
      <c r="C176" s="209"/>
      <c r="D176" s="201"/>
    </row>
    <row r="177" spans="1:4" ht="20.25" customHeight="1" x14ac:dyDescent="0.45">
      <c r="A177" s="209"/>
      <c r="B177" s="209"/>
      <c r="C177" s="209"/>
      <c r="D177" s="201"/>
    </row>
    <row r="178" spans="1:4" ht="20.25" customHeight="1" x14ac:dyDescent="0.45">
      <c r="A178" s="209"/>
      <c r="B178" s="209"/>
      <c r="C178" s="209"/>
      <c r="D178" s="201"/>
    </row>
    <row r="179" spans="1:4" ht="20.25" customHeight="1" x14ac:dyDescent="0.45">
      <c r="A179" s="209"/>
      <c r="B179" s="209"/>
      <c r="C179" s="209"/>
      <c r="D179" s="201"/>
    </row>
    <row r="180" spans="1:4" ht="20.25" customHeight="1" x14ac:dyDescent="0.45">
      <c r="A180" s="209"/>
      <c r="B180" s="209"/>
      <c r="C180" s="209"/>
      <c r="D180" s="201"/>
    </row>
    <row r="181" spans="1:4" ht="20.25" customHeight="1" x14ac:dyDescent="0.45">
      <c r="A181" s="209"/>
      <c r="B181" s="209"/>
      <c r="C181" s="209"/>
      <c r="D181" s="201"/>
    </row>
    <row r="182" spans="1:4" ht="20.25" customHeight="1" x14ac:dyDescent="0.45">
      <c r="A182" s="209"/>
      <c r="B182" s="209"/>
      <c r="C182" s="209"/>
      <c r="D182" s="201"/>
    </row>
    <row r="183" spans="1:4" ht="20.25" customHeight="1" x14ac:dyDescent="0.45">
      <c r="A183" s="209"/>
      <c r="B183" s="209"/>
      <c r="C183" s="209"/>
      <c r="D183" s="201"/>
    </row>
    <row r="184" spans="1:4" ht="20.25" customHeight="1" x14ac:dyDescent="0.45">
      <c r="A184" s="209"/>
      <c r="B184" s="209"/>
      <c r="C184" s="209"/>
      <c r="D184" s="201"/>
    </row>
    <row r="185" spans="1:4" ht="20.25" customHeight="1" x14ac:dyDescent="0.45">
      <c r="A185" s="209"/>
      <c r="B185" s="209"/>
      <c r="C185" s="209"/>
      <c r="D185" s="201"/>
    </row>
    <row r="186" spans="1:4" ht="20.25" customHeight="1" x14ac:dyDescent="0.45">
      <c r="A186" s="209"/>
      <c r="B186" s="209"/>
      <c r="C186" s="209"/>
      <c r="D186" s="201"/>
    </row>
    <row r="187" spans="1:4" ht="20.25" customHeight="1" x14ac:dyDescent="0.45">
      <c r="A187" s="209"/>
      <c r="B187" s="209"/>
      <c r="C187" s="209"/>
      <c r="D187" s="201"/>
    </row>
    <row r="188" spans="1:4" ht="20.25" customHeight="1" x14ac:dyDescent="0.45">
      <c r="A188" s="209"/>
      <c r="B188" s="209"/>
      <c r="C188" s="209"/>
      <c r="D188" s="201"/>
    </row>
    <row r="189" spans="1:4" ht="20.25" customHeight="1" x14ac:dyDescent="0.45">
      <c r="A189" s="209"/>
      <c r="B189" s="209"/>
      <c r="C189" s="209"/>
      <c r="D189" s="201"/>
    </row>
    <row r="190" spans="1:4" ht="20.25" customHeight="1" x14ac:dyDescent="0.45">
      <c r="A190" s="209"/>
      <c r="B190" s="209"/>
      <c r="C190" s="209"/>
      <c r="D190" s="201"/>
    </row>
    <row r="191" spans="1:4" ht="20.25" customHeight="1" x14ac:dyDescent="0.45">
      <c r="A191" s="209"/>
      <c r="B191" s="209"/>
      <c r="C191" s="209"/>
      <c r="D191" s="201"/>
    </row>
    <row r="192" spans="1:4" ht="20.25" customHeight="1" x14ac:dyDescent="0.45">
      <c r="A192" s="209"/>
      <c r="B192" s="209"/>
      <c r="C192" s="209"/>
      <c r="D192" s="201"/>
    </row>
    <row r="193" spans="1:4" ht="20.25" customHeight="1" x14ac:dyDescent="0.45">
      <c r="A193" s="209"/>
      <c r="B193" s="209"/>
      <c r="C193" s="209"/>
      <c r="D193" s="201"/>
    </row>
    <row r="194" spans="1:4" ht="20.25" customHeight="1" x14ac:dyDescent="0.45">
      <c r="A194" s="209"/>
      <c r="B194" s="209"/>
      <c r="C194" s="209"/>
      <c r="D194" s="201"/>
    </row>
    <row r="195" spans="1:4" ht="20.25" customHeight="1" x14ac:dyDescent="0.45">
      <c r="A195" s="209"/>
      <c r="B195" s="209"/>
      <c r="C195" s="209"/>
      <c r="D195" s="201"/>
    </row>
    <row r="196" spans="1:4" ht="20.25" customHeight="1" x14ac:dyDescent="0.45">
      <c r="A196" s="209"/>
      <c r="B196" s="209"/>
      <c r="C196" s="209"/>
      <c r="D196" s="201"/>
    </row>
    <row r="197" spans="1:4" ht="20.25" customHeight="1" x14ac:dyDescent="0.45">
      <c r="A197" s="209"/>
      <c r="B197" s="209"/>
      <c r="C197" s="209"/>
      <c r="D197" s="201"/>
    </row>
    <row r="198" spans="1:4" ht="20.25" customHeight="1" x14ac:dyDescent="0.45">
      <c r="A198" s="209"/>
      <c r="B198" s="209"/>
      <c r="C198" s="209"/>
      <c r="D198" s="201"/>
    </row>
    <row r="199" spans="1:4" ht="20.25" customHeight="1" x14ac:dyDescent="0.45">
      <c r="A199" s="209"/>
      <c r="B199" s="209"/>
      <c r="C199" s="209"/>
      <c r="D199" s="201"/>
    </row>
    <row r="200" spans="1:4" ht="20.25" customHeight="1" x14ac:dyDescent="0.45">
      <c r="A200" s="209"/>
      <c r="B200" s="209"/>
      <c r="C200" s="209"/>
      <c r="D200" s="201"/>
    </row>
    <row r="201" spans="1:4" ht="20.25" customHeight="1" x14ac:dyDescent="0.45">
      <c r="A201" s="209"/>
      <c r="B201" s="209"/>
      <c r="C201" s="209"/>
      <c r="D201" s="201"/>
    </row>
    <row r="202" spans="1:4" ht="20.25" customHeight="1" x14ac:dyDescent="0.45">
      <c r="A202" s="209"/>
      <c r="B202" s="209"/>
      <c r="C202" s="209"/>
      <c r="D202" s="201"/>
    </row>
    <row r="203" spans="1:4" ht="20.25" customHeight="1" x14ac:dyDescent="0.45">
      <c r="A203" s="209"/>
      <c r="B203" s="209"/>
      <c r="C203" s="209"/>
      <c r="D203" s="201"/>
    </row>
    <row r="204" spans="1:4" ht="20.25" customHeight="1" x14ac:dyDescent="0.45">
      <c r="A204" s="209"/>
      <c r="B204" s="209"/>
      <c r="C204" s="209"/>
      <c r="D204" s="201"/>
    </row>
    <row r="205" spans="1:4" ht="20.25" customHeight="1" x14ac:dyDescent="0.45">
      <c r="A205" s="209"/>
      <c r="B205" s="209"/>
      <c r="C205" s="209"/>
      <c r="D205" s="201"/>
    </row>
    <row r="206" spans="1:4" ht="20.25" customHeight="1" x14ac:dyDescent="0.45">
      <c r="A206" s="209"/>
      <c r="B206" s="209"/>
      <c r="C206" s="209"/>
      <c r="D206" s="201"/>
    </row>
    <row r="207" spans="1:4" ht="20.25" customHeight="1" x14ac:dyDescent="0.45">
      <c r="A207" s="209"/>
      <c r="B207" s="209"/>
      <c r="C207" s="209"/>
      <c r="D207" s="201"/>
    </row>
    <row r="208" spans="1:4" ht="20.25" customHeight="1" x14ac:dyDescent="0.45">
      <c r="A208" s="209"/>
      <c r="B208" s="209"/>
      <c r="C208" s="209"/>
      <c r="D208" s="201"/>
    </row>
    <row r="209" spans="1:4" ht="20.25" customHeight="1" x14ac:dyDescent="0.45">
      <c r="A209" s="209"/>
      <c r="B209" s="209"/>
      <c r="C209" s="209"/>
      <c r="D209" s="201"/>
    </row>
    <row r="210" spans="1:4" ht="20.25" customHeight="1" x14ac:dyDescent="0.45">
      <c r="A210" s="209"/>
      <c r="B210" s="209"/>
      <c r="C210" s="209"/>
      <c r="D210" s="201"/>
    </row>
    <row r="211" spans="1:4" ht="20.25" customHeight="1" x14ac:dyDescent="0.45">
      <c r="A211" s="209"/>
      <c r="B211" s="209"/>
      <c r="C211" s="209"/>
      <c r="D211" s="201"/>
    </row>
    <row r="212" spans="1:4" ht="20.25" customHeight="1" x14ac:dyDescent="0.45">
      <c r="A212" s="209"/>
      <c r="B212" s="209"/>
      <c r="C212" s="209"/>
      <c r="D212" s="201"/>
    </row>
    <row r="213" spans="1:4" ht="20.25" customHeight="1" x14ac:dyDescent="0.45">
      <c r="A213" s="209"/>
      <c r="B213" s="209"/>
      <c r="C213" s="209"/>
      <c r="D213" s="201"/>
    </row>
    <row r="214" spans="1:4" ht="20.25" customHeight="1" x14ac:dyDescent="0.45">
      <c r="A214" s="209"/>
      <c r="B214" s="209"/>
      <c r="C214" s="209"/>
      <c r="D214" s="201"/>
    </row>
    <row r="215" spans="1:4" ht="20.25" customHeight="1" x14ac:dyDescent="0.45">
      <c r="A215" s="209"/>
      <c r="B215" s="209"/>
      <c r="C215" s="209"/>
      <c r="D215" s="201"/>
    </row>
    <row r="216" spans="1:4" ht="20.25" customHeight="1" x14ac:dyDescent="0.45">
      <c r="A216" s="209"/>
      <c r="B216" s="209"/>
      <c r="C216" s="209"/>
      <c r="D216" s="201"/>
    </row>
    <row r="217" spans="1:4" ht="20.25" customHeight="1" x14ac:dyDescent="0.45">
      <c r="A217" s="209"/>
      <c r="B217" s="209"/>
      <c r="C217" s="209"/>
      <c r="D217" s="201"/>
    </row>
    <row r="218" spans="1:4" ht="20.25" customHeight="1" x14ac:dyDescent="0.45">
      <c r="A218" s="209"/>
      <c r="B218" s="209"/>
      <c r="C218" s="209"/>
      <c r="D218" s="201"/>
    </row>
    <row r="219" spans="1:4" ht="20.25" customHeight="1" x14ac:dyDescent="0.45">
      <c r="A219" s="209"/>
      <c r="B219" s="209"/>
      <c r="C219" s="209"/>
      <c r="D219" s="201"/>
    </row>
    <row r="220" spans="1:4" ht="20.25" customHeight="1" x14ac:dyDescent="0.45">
      <c r="A220" s="209"/>
      <c r="B220" s="209"/>
      <c r="C220" s="209"/>
      <c r="D220" s="201"/>
    </row>
    <row r="221" spans="1:4" ht="20.25" customHeight="1" x14ac:dyDescent="0.45">
      <c r="A221" s="209"/>
      <c r="B221" s="209"/>
      <c r="C221" s="209"/>
      <c r="D221" s="201"/>
    </row>
    <row r="222" spans="1:4" ht="20.25" customHeight="1" x14ac:dyDescent="0.45">
      <c r="A222" s="209"/>
      <c r="B222" s="209"/>
      <c r="C222" s="209"/>
      <c r="D222" s="201"/>
    </row>
    <row r="223" spans="1:4" ht="20.25" customHeight="1" x14ac:dyDescent="0.45">
      <c r="A223" s="209"/>
      <c r="B223" s="209"/>
      <c r="C223" s="209"/>
      <c r="D223" s="201"/>
    </row>
    <row r="224" spans="1:4" ht="20.25" customHeight="1" x14ac:dyDescent="0.45">
      <c r="A224" s="209"/>
      <c r="B224" s="209"/>
      <c r="C224" s="209"/>
      <c r="D224" s="201"/>
    </row>
    <row r="225" spans="1:4" ht="20.25" customHeight="1" x14ac:dyDescent="0.45">
      <c r="A225" s="209"/>
      <c r="B225" s="209"/>
      <c r="C225" s="209"/>
      <c r="D225" s="201"/>
    </row>
    <row r="226" spans="1:4" ht="20.25" customHeight="1" x14ac:dyDescent="0.45">
      <c r="A226" s="209"/>
      <c r="B226" s="209"/>
      <c r="C226" s="209"/>
      <c r="D226" s="201"/>
    </row>
    <row r="227" spans="1:4" ht="20.25" customHeight="1" x14ac:dyDescent="0.45">
      <c r="A227" s="209"/>
      <c r="B227" s="209"/>
      <c r="C227" s="209"/>
      <c r="D227" s="201"/>
    </row>
    <row r="228" spans="1:4" ht="20.25" customHeight="1" x14ac:dyDescent="0.45">
      <c r="A228" s="209"/>
      <c r="B228" s="209"/>
      <c r="C228" s="209"/>
      <c r="D228" s="201"/>
    </row>
    <row r="229" spans="1:4" ht="20.25" customHeight="1" x14ac:dyDescent="0.45">
      <c r="A229" s="209"/>
      <c r="B229" s="209"/>
      <c r="C229" s="209"/>
      <c r="D229" s="201"/>
    </row>
    <row r="230" spans="1:4" ht="20.25" customHeight="1" x14ac:dyDescent="0.45">
      <c r="A230" s="209"/>
      <c r="B230" s="209"/>
      <c r="C230" s="209"/>
      <c r="D230" s="201"/>
    </row>
    <row r="231" spans="1:4" ht="20.25" customHeight="1" x14ac:dyDescent="0.45">
      <c r="A231" s="209"/>
      <c r="B231" s="209"/>
      <c r="C231" s="209"/>
      <c r="D231" s="201"/>
    </row>
    <row r="232" spans="1:4" ht="20.25" customHeight="1" x14ac:dyDescent="0.45">
      <c r="A232" s="209"/>
      <c r="B232" s="209"/>
      <c r="C232" s="209"/>
      <c r="D232" s="201"/>
    </row>
    <row r="233" spans="1:4" ht="20.25" customHeight="1" x14ac:dyDescent="0.45">
      <c r="A233" s="209"/>
      <c r="B233" s="209"/>
      <c r="C233" s="209"/>
      <c r="D233" s="201"/>
    </row>
    <row r="234" spans="1:4" ht="20.25" customHeight="1" x14ac:dyDescent="0.45">
      <c r="A234" s="209"/>
      <c r="B234" s="209"/>
      <c r="C234" s="209"/>
      <c r="D234" s="201"/>
    </row>
    <row r="235" spans="1:4" ht="20.25" customHeight="1" x14ac:dyDescent="0.45">
      <c r="A235" s="209"/>
      <c r="B235" s="209"/>
      <c r="C235" s="209"/>
      <c r="D235" s="201"/>
    </row>
    <row r="236" spans="1:4" ht="20.25" customHeight="1" x14ac:dyDescent="0.45">
      <c r="A236" s="209"/>
      <c r="B236" s="209"/>
      <c r="C236" s="209"/>
      <c r="D236" s="201"/>
    </row>
    <row r="237" spans="1:4" ht="20.25" customHeight="1" x14ac:dyDescent="0.45">
      <c r="A237" s="209"/>
      <c r="B237" s="209"/>
      <c r="C237" s="209"/>
      <c r="D237" s="201"/>
    </row>
    <row r="238" spans="1:4" ht="20.25" customHeight="1" x14ac:dyDescent="0.45">
      <c r="A238" s="209"/>
      <c r="B238" s="209"/>
      <c r="C238" s="209"/>
      <c r="D238" s="201"/>
    </row>
    <row r="239" spans="1:4" ht="20.25" customHeight="1" x14ac:dyDescent="0.45">
      <c r="A239" s="209"/>
      <c r="B239" s="209"/>
      <c r="C239" s="209"/>
      <c r="D239" s="201"/>
    </row>
    <row r="240" spans="1:4" ht="20.25" customHeight="1" x14ac:dyDescent="0.45">
      <c r="A240" s="209"/>
      <c r="B240" s="209"/>
      <c r="C240" s="209"/>
      <c r="D240" s="201"/>
    </row>
    <row r="241" spans="1:4" ht="20.25" customHeight="1" x14ac:dyDescent="0.45">
      <c r="A241" s="209"/>
      <c r="B241" s="209"/>
      <c r="C241" s="209"/>
      <c r="D241" s="201"/>
    </row>
    <row r="242" spans="1:4" ht="20.25" customHeight="1" x14ac:dyDescent="0.45">
      <c r="A242" s="209"/>
      <c r="B242" s="209"/>
      <c r="C242" s="209"/>
      <c r="D242" s="201"/>
    </row>
    <row r="243" spans="1:4" ht="20.25" customHeight="1" x14ac:dyDescent="0.45">
      <c r="A243" s="209"/>
      <c r="B243" s="209"/>
      <c r="C243" s="209"/>
      <c r="D243" s="201"/>
    </row>
    <row r="244" spans="1:4" ht="20.25" customHeight="1" x14ac:dyDescent="0.45">
      <c r="A244" s="209"/>
      <c r="B244" s="209"/>
      <c r="C244" s="209"/>
      <c r="D244" s="201"/>
    </row>
    <row r="245" spans="1:4" ht="20.25" customHeight="1" x14ac:dyDescent="0.45">
      <c r="A245" s="209"/>
      <c r="B245" s="209"/>
      <c r="C245" s="209"/>
      <c r="D245" s="201"/>
    </row>
    <row r="246" spans="1:4" ht="20.25" customHeight="1" x14ac:dyDescent="0.45">
      <c r="A246" s="209"/>
      <c r="B246" s="209"/>
      <c r="C246" s="209"/>
      <c r="D246" s="201"/>
    </row>
    <row r="247" spans="1:4" ht="20.25" customHeight="1" x14ac:dyDescent="0.45">
      <c r="A247" s="209"/>
      <c r="B247" s="209"/>
      <c r="C247" s="209"/>
      <c r="D247" s="201"/>
    </row>
    <row r="248" spans="1:4" ht="20.25" customHeight="1" x14ac:dyDescent="0.45">
      <c r="A248" s="209"/>
      <c r="B248" s="209"/>
      <c r="C248" s="209"/>
      <c r="D248" s="201"/>
    </row>
    <row r="249" spans="1:4" ht="20.25" customHeight="1" x14ac:dyDescent="0.45">
      <c r="A249" s="209"/>
      <c r="B249" s="209"/>
      <c r="C249" s="209"/>
      <c r="D249" s="201"/>
    </row>
    <row r="250" spans="1:4" ht="20.25" customHeight="1" x14ac:dyDescent="0.45">
      <c r="A250" s="209"/>
      <c r="B250" s="209"/>
      <c r="C250" s="209"/>
      <c r="D250" s="201"/>
    </row>
    <row r="251" spans="1:4" ht="20.25" customHeight="1" x14ac:dyDescent="0.45">
      <c r="A251" s="209"/>
      <c r="B251" s="209"/>
      <c r="C251" s="209"/>
      <c r="D251" s="201"/>
    </row>
    <row r="252" spans="1:4" ht="20.25" customHeight="1" x14ac:dyDescent="0.45">
      <c r="A252" s="209"/>
      <c r="B252" s="209"/>
      <c r="C252" s="209"/>
      <c r="D252" s="201"/>
    </row>
    <row r="253" spans="1:4" ht="20.25" customHeight="1" x14ac:dyDescent="0.45">
      <c r="A253" s="209"/>
      <c r="B253" s="209"/>
      <c r="C253" s="209"/>
      <c r="D253" s="201"/>
    </row>
    <row r="254" spans="1:4" ht="20.25" customHeight="1" x14ac:dyDescent="0.45">
      <c r="A254" s="209"/>
      <c r="B254" s="209"/>
      <c r="C254" s="209"/>
      <c r="D254" s="201"/>
    </row>
    <row r="255" spans="1:4" ht="20.25" customHeight="1" x14ac:dyDescent="0.45">
      <c r="A255" s="209"/>
      <c r="B255" s="209"/>
      <c r="C255" s="209"/>
      <c r="D255" s="201"/>
    </row>
    <row r="256" spans="1:4" ht="20.25" customHeight="1" x14ac:dyDescent="0.45">
      <c r="A256" s="209"/>
      <c r="B256" s="209"/>
      <c r="C256" s="209"/>
      <c r="D256" s="201"/>
    </row>
    <row r="257" spans="1:4" ht="20.25" customHeight="1" x14ac:dyDescent="0.45">
      <c r="A257" s="209"/>
      <c r="B257" s="209"/>
      <c r="C257" s="209"/>
      <c r="D257" s="201"/>
    </row>
    <row r="258" spans="1:4" ht="20.25" customHeight="1" x14ac:dyDescent="0.45">
      <c r="A258" s="209"/>
      <c r="B258" s="209"/>
      <c r="C258" s="209"/>
      <c r="D258" s="201"/>
    </row>
    <row r="259" spans="1:4" ht="20.25" customHeight="1" x14ac:dyDescent="0.45">
      <c r="A259" s="209"/>
      <c r="B259" s="209"/>
      <c r="C259" s="209"/>
      <c r="D259" s="201"/>
    </row>
    <row r="260" spans="1:4" ht="20.25" customHeight="1" x14ac:dyDescent="0.45">
      <c r="A260" s="209"/>
      <c r="B260" s="209"/>
      <c r="C260" s="209"/>
      <c r="D260" s="201"/>
    </row>
    <row r="261" spans="1:4" ht="20.25" customHeight="1" x14ac:dyDescent="0.45">
      <c r="A261" s="209"/>
      <c r="B261" s="209"/>
      <c r="C261" s="209"/>
      <c r="D261" s="201"/>
    </row>
    <row r="262" spans="1:4" ht="20.25" customHeight="1" x14ac:dyDescent="0.45">
      <c r="A262" s="209"/>
      <c r="B262" s="209"/>
      <c r="C262" s="209"/>
      <c r="D262" s="201"/>
    </row>
    <row r="263" spans="1:4" ht="20.25" customHeight="1" x14ac:dyDescent="0.45">
      <c r="A263" s="209"/>
      <c r="B263" s="209"/>
      <c r="C263" s="209"/>
      <c r="D263" s="201"/>
    </row>
    <row r="264" spans="1:4" ht="20.25" customHeight="1" x14ac:dyDescent="0.45">
      <c r="A264" s="209"/>
      <c r="B264" s="209"/>
      <c r="C264" s="209"/>
      <c r="D264" s="201"/>
    </row>
    <row r="265" spans="1:4" ht="20.25" customHeight="1" x14ac:dyDescent="0.45">
      <c r="A265" s="209"/>
      <c r="B265" s="209"/>
      <c r="C265" s="209"/>
      <c r="D265" s="201"/>
    </row>
    <row r="266" spans="1:4" ht="20.25" customHeight="1" x14ac:dyDescent="0.45">
      <c r="A266" s="209"/>
      <c r="B266" s="209"/>
      <c r="C266" s="209"/>
      <c r="D266" s="201"/>
    </row>
    <row r="267" spans="1:4" ht="20.25" customHeight="1" x14ac:dyDescent="0.45">
      <c r="A267" s="209"/>
      <c r="B267" s="209"/>
      <c r="C267" s="209"/>
      <c r="D267" s="201"/>
    </row>
    <row r="268" spans="1:4" ht="20.25" customHeight="1" x14ac:dyDescent="0.45">
      <c r="A268" s="209"/>
      <c r="B268" s="209"/>
      <c r="C268" s="209"/>
      <c r="D268" s="201"/>
    </row>
    <row r="269" spans="1:4" ht="20.25" customHeight="1" x14ac:dyDescent="0.45">
      <c r="A269" s="209"/>
      <c r="B269" s="209"/>
      <c r="C269" s="209"/>
      <c r="D269" s="201"/>
    </row>
    <row r="270" spans="1:4" ht="20.25" customHeight="1" x14ac:dyDescent="0.45">
      <c r="A270" s="209"/>
      <c r="B270" s="209"/>
      <c r="C270" s="209"/>
      <c r="D270" s="201"/>
    </row>
    <row r="271" spans="1:4" ht="20.25" customHeight="1" x14ac:dyDescent="0.45">
      <c r="A271" s="209"/>
      <c r="B271" s="209"/>
      <c r="C271" s="209"/>
      <c r="D271" s="201"/>
    </row>
    <row r="272" spans="1:4" ht="20.25" customHeight="1" x14ac:dyDescent="0.45">
      <c r="A272" s="209"/>
      <c r="B272" s="209"/>
      <c r="C272" s="209"/>
      <c r="D272" s="201"/>
    </row>
    <row r="273" spans="1:4" ht="20.25" customHeight="1" x14ac:dyDescent="0.45">
      <c r="A273" s="209"/>
      <c r="B273" s="209"/>
      <c r="C273" s="209"/>
      <c r="D273" s="201"/>
    </row>
    <row r="274" spans="1:4" ht="20.25" customHeight="1" x14ac:dyDescent="0.45">
      <c r="A274" s="209"/>
      <c r="B274" s="209"/>
      <c r="C274" s="209"/>
      <c r="D274" s="201"/>
    </row>
    <row r="275" spans="1:4" ht="20.25" customHeight="1" x14ac:dyDescent="0.45">
      <c r="A275" s="209"/>
      <c r="B275" s="209"/>
      <c r="C275" s="209"/>
      <c r="D275" s="201"/>
    </row>
    <row r="276" spans="1:4" ht="20.25" customHeight="1" x14ac:dyDescent="0.45">
      <c r="A276" s="209"/>
      <c r="B276" s="209"/>
      <c r="C276" s="209"/>
      <c r="D276" s="201"/>
    </row>
    <row r="277" spans="1:4" ht="20.25" customHeight="1" x14ac:dyDescent="0.45">
      <c r="A277" s="209"/>
      <c r="B277" s="209"/>
      <c r="C277" s="209"/>
      <c r="D277" s="201"/>
    </row>
    <row r="278" spans="1:4" ht="20.25" customHeight="1" x14ac:dyDescent="0.45">
      <c r="A278" s="209"/>
      <c r="B278" s="209"/>
      <c r="C278" s="209"/>
      <c r="D278" s="201"/>
    </row>
    <row r="279" spans="1:4" ht="20.25" customHeight="1" x14ac:dyDescent="0.45">
      <c r="A279" s="209"/>
      <c r="B279" s="209"/>
      <c r="C279" s="209"/>
      <c r="D279" s="201"/>
    </row>
    <row r="280" spans="1:4" ht="20.25" customHeight="1" x14ac:dyDescent="0.45">
      <c r="A280" s="209"/>
      <c r="B280" s="209"/>
      <c r="C280" s="209"/>
      <c r="D280" s="201"/>
    </row>
    <row r="281" spans="1:4" ht="20.25" customHeight="1" x14ac:dyDescent="0.45">
      <c r="A281" s="209"/>
      <c r="B281" s="209"/>
      <c r="C281" s="209"/>
      <c r="D281" s="201"/>
    </row>
    <row r="282" spans="1:4" ht="20.25" customHeight="1" x14ac:dyDescent="0.45">
      <c r="A282" s="209"/>
      <c r="B282" s="209"/>
      <c r="C282" s="209"/>
      <c r="D282" s="201"/>
    </row>
    <row r="283" spans="1:4" ht="20.25" customHeight="1" x14ac:dyDescent="0.45">
      <c r="A283" s="209"/>
      <c r="B283" s="209"/>
      <c r="C283" s="209"/>
      <c r="D283" s="201"/>
    </row>
    <row r="284" spans="1:4" ht="20.25" customHeight="1" x14ac:dyDescent="0.45">
      <c r="A284" s="209"/>
      <c r="B284" s="209"/>
      <c r="C284" s="209"/>
      <c r="D284" s="201"/>
    </row>
    <row r="285" spans="1:4" ht="20.25" customHeight="1" x14ac:dyDescent="0.45">
      <c r="A285" s="209"/>
      <c r="B285" s="209"/>
      <c r="C285" s="209"/>
      <c r="D285" s="201"/>
    </row>
    <row r="286" spans="1:4" ht="20.25" customHeight="1" x14ac:dyDescent="0.45">
      <c r="A286" s="209"/>
      <c r="B286" s="209"/>
      <c r="C286" s="209"/>
      <c r="D286" s="201"/>
    </row>
    <row r="287" spans="1:4" ht="20.25" customHeight="1" x14ac:dyDescent="0.45">
      <c r="A287" s="209"/>
      <c r="B287" s="209"/>
      <c r="C287" s="209"/>
      <c r="D287" s="201"/>
    </row>
    <row r="288" spans="1:4" ht="20.25" customHeight="1" x14ac:dyDescent="0.45">
      <c r="A288" s="209"/>
      <c r="B288" s="209"/>
      <c r="C288" s="209"/>
      <c r="D288" s="201"/>
    </row>
    <row r="289" spans="1:4" ht="20.25" customHeight="1" x14ac:dyDescent="0.45">
      <c r="A289" s="209"/>
      <c r="B289" s="209"/>
      <c r="C289" s="209"/>
      <c r="D289" s="201"/>
    </row>
    <row r="290" spans="1:4" ht="20.25" customHeight="1" x14ac:dyDescent="0.45">
      <c r="A290" s="209"/>
      <c r="B290" s="209"/>
      <c r="C290" s="209"/>
      <c r="D290" s="201"/>
    </row>
    <row r="291" spans="1:4" ht="20.25" customHeight="1" x14ac:dyDescent="0.45">
      <c r="A291" s="209"/>
      <c r="B291" s="209"/>
      <c r="C291" s="209"/>
      <c r="D291" s="201"/>
    </row>
    <row r="292" spans="1:4" ht="20.25" customHeight="1" x14ac:dyDescent="0.45">
      <c r="A292" s="209"/>
      <c r="B292" s="209"/>
      <c r="C292" s="209"/>
      <c r="D292" s="201"/>
    </row>
    <row r="293" spans="1:4" ht="20.25" customHeight="1" x14ac:dyDescent="0.45">
      <c r="A293" s="209"/>
      <c r="B293" s="209"/>
      <c r="C293" s="209"/>
      <c r="D293" s="201"/>
    </row>
    <row r="294" spans="1:4" ht="20.25" customHeight="1" x14ac:dyDescent="0.45">
      <c r="A294" s="209"/>
      <c r="B294" s="209"/>
      <c r="C294" s="209"/>
      <c r="D294" s="201"/>
    </row>
    <row r="295" spans="1:4" ht="20.25" customHeight="1" x14ac:dyDescent="0.45">
      <c r="A295" s="209"/>
      <c r="B295" s="209"/>
      <c r="C295" s="209"/>
      <c r="D295" s="201"/>
    </row>
    <row r="296" spans="1:4" ht="20.25" customHeight="1" x14ac:dyDescent="0.45">
      <c r="A296" s="209"/>
      <c r="B296" s="209"/>
      <c r="C296" s="209"/>
      <c r="D296" s="201"/>
    </row>
    <row r="297" spans="1:4" ht="20.25" customHeight="1" x14ac:dyDescent="0.45">
      <c r="A297" s="209"/>
      <c r="B297" s="209"/>
      <c r="C297" s="209"/>
      <c r="D297" s="201"/>
    </row>
    <row r="298" spans="1:4" ht="20.25" customHeight="1" x14ac:dyDescent="0.45">
      <c r="A298" s="209"/>
      <c r="B298" s="209"/>
      <c r="C298" s="209"/>
      <c r="D298" s="201"/>
    </row>
    <row r="299" spans="1:4" ht="20.25" customHeight="1" x14ac:dyDescent="0.45">
      <c r="A299" s="209"/>
      <c r="B299" s="209"/>
      <c r="C299" s="209"/>
      <c r="D299" s="201"/>
    </row>
    <row r="300" spans="1:4" ht="20.25" customHeight="1" x14ac:dyDescent="0.45">
      <c r="A300" s="209"/>
      <c r="B300" s="209"/>
      <c r="C300" s="209"/>
      <c r="D300" s="201"/>
    </row>
    <row r="301" spans="1:4" ht="20.25" customHeight="1" x14ac:dyDescent="0.45">
      <c r="A301" s="209"/>
      <c r="B301" s="209"/>
      <c r="C301" s="209"/>
      <c r="D301" s="201"/>
    </row>
    <row r="302" spans="1:4" ht="20.25" customHeight="1" x14ac:dyDescent="0.45">
      <c r="A302" s="209"/>
      <c r="B302" s="209"/>
      <c r="C302" s="209"/>
      <c r="D302" s="201"/>
    </row>
    <row r="303" spans="1:4" ht="20.25" customHeight="1" x14ac:dyDescent="0.45">
      <c r="A303" s="209"/>
      <c r="B303" s="209"/>
      <c r="C303" s="209"/>
      <c r="D303" s="201"/>
    </row>
    <row r="304" spans="1:4" ht="20.25" customHeight="1" x14ac:dyDescent="0.45">
      <c r="A304" s="209"/>
      <c r="B304" s="209"/>
      <c r="C304" s="209"/>
      <c r="D304" s="201"/>
    </row>
    <row r="305" spans="1:4" ht="20.25" customHeight="1" x14ac:dyDescent="0.45">
      <c r="A305" s="209"/>
      <c r="B305" s="209"/>
      <c r="C305" s="209"/>
      <c r="D305" s="201"/>
    </row>
    <row r="306" spans="1:4" ht="20.25" customHeight="1" x14ac:dyDescent="0.45">
      <c r="A306" s="209"/>
      <c r="B306" s="209"/>
      <c r="C306" s="209"/>
      <c r="D306" s="201"/>
    </row>
    <row r="307" spans="1:4" ht="20.25" customHeight="1" x14ac:dyDescent="0.45">
      <c r="A307" s="209"/>
      <c r="B307" s="209"/>
      <c r="C307" s="209"/>
      <c r="D307" s="201"/>
    </row>
    <row r="308" spans="1:4" ht="20.25" customHeight="1" x14ac:dyDescent="0.45">
      <c r="A308" s="209"/>
      <c r="B308" s="209"/>
      <c r="C308" s="209"/>
      <c r="D308" s="201"/>
    </row>
    <row r="309" spans="1:4" ht="20.25" customHeight="1" x14ac:dyDescent="0.45">
      <c r="A309" s="209"/>
      <c r="B309" s="209"/>
      <c r="C309" s="209"/>
      <c r="D309" s="201"/>
    </row>
    <row r="310" spans="1:4" ht="20.25" customHeight="1" x14ac:dyDescent="0.45">
      <c r="A310" s="209"/>
      <c r="B310" s="209"/>
      <c r="C310" s="209"/>
      <c r="D310" s="201"/>
    </row>
    <row r="311" spans="1:4" ht="20.25" customHeight="1" x14ac:dyDescent="0.45">
      <c r="A311" s="209"/>
      <c r="B311" s="209"/>
      <c r="C311" s="209"/>
      <c r="D311" s="201"/>
    </row>
    <row r="312" spans="1:4" ht="20.25" customHeight="1" x14ac:dyDescent="0.45">
      <c r="A312" s="209"/>
      <c r="B312" s="209"/>
      <c r="C312" s="209"/>
      <c r="D312" s="201"/>
    </row>
    <row r="313" spans="1:4" ht="20.25" customHeight="1" x14ac:dyDescent="0.45">
      <c r="A313" s="209"/>
      <c r="B313" s="209"/>
      <c r="C313" s="209"/>
      <c r="D313" s="201"/>
    </row>
    <row r="314" spans="1:4" ht="20.25" customHeight="1" x14ac:dyDescent="0.45">
      <c r="A314" s="209"/>
      <c r="B314" s="209"/>
      <c r="C314" s="209"/>
      <c r="D314" s="201"/>
    </row>
    <row r="315" spans="1:4" ht="20.25" customHeight="1" x14ac:dyDescent="0.45">
      <c r="A315" s="209"/>
      <c r="B315" s="209"/>
      <c r="C315" s="209"/>
      <c r="D315" s="201"/>
    </row>
    <row r="316" spans="1:4" ht="20.25" customHeight="1" x14ac:dyDescent="0.45">
      <c r="A316" s="209"/>
      <c r="B316" s="209"/>
      <c r="C316" s="209"/>
      <c r="D316" s="201"/>
    </row>
    <row r="317" spans="1:4" ht="20.25" customHeight="1" x14ac:dyDescent="0.45">
      <c r="A317" s="209"/>
      <c r="B317" s="209"/>
      <c r="C317" s="209"/>
      <c r="D317" s="201"/>
    </row>
    <row r="318" spans="1:4" ht="20.25" customHeight="1" x14ac:dyDescent="0.45">
      <c r="A318" s="209"/>
      <c r="B318" s="209"/>
      <c r="C318" s="209"/>
      <c r="D318" s="201"/>
    </row>
    <row r="319" spans="1:4" ht="20.25" customHeight="1" x14ac:dyDescent="0.45">
      <c r="A319" s="209"/>
      <c r="B319" s="209"/>
      <c r="C319" s="209"/>
      <c r="D319" s="201"/>
    </row>
    <row r="320" spans="1:4" ht="20.25" customHeight="1" x14ac:dyDescent="0.45">
      <c r="A320" s="209"/>
      <c r="B320" s="209"/>
      <c r="C320" s="209"/>
      <c r="D320" s="201"/>
    </row>
    <row r="321" spans="1:4" ht="20.25" customHeight="1" x14ac:dyDescent="0.45">
      <c r="A321" s="209"/>
      <c r="B321" s="209"/>
      <c r="C321" s="209"/>
      <c r="D321" s="201"/>
    </row>
    <row r="322" spans="1:4" ht="20.25" customHeight="1" x14ac:dyDescent="0.45">
      <c r="A322" s="209"/>
      <c r="B322" s="209"/>
      <c r="C322" s="209"/>
      <c r="D322" s="201"/>
    </row>
    <row r="323" spans="1:4" ht="20.25" customHeight="1" x14ac:dyDescent="0.45">
      <c r="A323" s="209"/>
      <c r="B323" s="209"/>
      <c r="C323" s="209"/>
      <c r="D323" s="201"/>
    </row>
    <row r="324" spans="1:4" ht="20.25" customHeight="1" x14ac:dyDescent="0.45">
      <c r="A324" s="209"/>
      <c r="B324" s="209"/>
      <c r="C324" s="209"/>
      <c r="D324" s="201"/>
    </row>
    <row r="325" spans="1:4" ht="20.25" customHeight="1" x14ac:dyDescent="0.45">
      <c r="A325" s="209"/>
      <c r="B325" s="209"/>
      <c r="C325" s="209"/>
      <c r="D325" s="201"/>
    </row>
    <row r="326" spans="1:4" ht="20.25" customHeight="1" x14ac:dyDescent="0.45">
      <c r="A326" s="209"/>
      <c r="B326" s="209"/>
      <c r="C326" s="209"/>
      <c r="D326" s="201"/>
    </row>
    <row r="327" spans="1:4" ht="20.25" customHeight="1" x14ac:dyDescent="0.45">
      <c r="A327" s="209"/>
      <c r="B327" s="209"/>
      <c r="C327" s="209"/>
      <c r="D327" s="201"/>
    </row>
    <row r="328" spans="1:4" ht="20.25" customHeight="1" x14ac:dyDescent="0.45">
      <c r="A328" s="209"/>
      <c r="B328" s="209"/>
      <c r="C328" s="209"/>
      <c r="D328" s="201"/>
    </row>
    <row r="329" spans="1:4" ht="20.25" customHeight="1" x14ac:dyDescent="0.45">
      <c r="A329" s="209"/>
      <c r="B329" s="209"/>
      <c r="C329" s="209"/>
      <c r="D329" s="201"/>
    </row>
    <row r="330" spans="1:4" ht="20.25" customHeight="1" x14ac:dyDescent="0.45">
      <c r="A330" s="209"/>
      <c r="B330" s="209"/>
      <c r="C330" s="209"/>
      <c r="D330" s="201"/>
    </row>
    <row r="331" spans="1:4" ht="20.25" customHeight="1" x14ac:dyDescent="0.45">
      <c r="A331" s="209"/>
      <c r="B331" s="209"/>
      <c r="C331" s="209"/>
      <c r="D331" s="201"/>
    </row>
    <row r="332" spans="1:4" ht="20.25" customHeight="1" x14ac:dyDescent="0.45">
      <c r="A332" s="209"/>
      <c r="B332" s="209"/>
      <c r="C332" s="209"/>
      <c r="D332" s="201"/>
    </row>
    <row r="333" spans="1:4" ht="20.25" customHeight="1" x14ac:dyDescent="0.45">
      <c r="A333" s="209"/>
      <c r="B333" s="209"/>
      <c r="C333" s="209"/>
      <c r="D333" s="201"/>
    </row>
    <row r="334" spans="1:4" ht="20.25" customHeight="1" x14ac:dyDescent="0.45">
      <c r="A334" s="209"/>
      <c r="B334" s="209"/>
      <c r="C334" s="209"/>
      <c r="D334" s="201"/>
    </row>
    <row r="335" spans="1:4" ht="20.25" customHeight="1" x14ac:dyDescent="0.45">
      <c r="A335" s="209"/>
      <c r="B335" s="209"/>
      <c r="C335" s="209"/>
      <c r="D335" s="201"/>
    </row>
    <row r="336" spans="1:4" ht="20.25" customHeight="1" x14ac:dyDescent="0.45">
      <c r="A336" s="209"/>
      <c r="B336" s="209"/>
      <c r="C336" s="209"/>
      <c r="D336" s="201"/>
    </row>
    <row r="337" spans="1:4" ht="20.25" customHeight="1" x14ac:dyDescent="0.45">
      <c r="A337" s="209"/>
      <c r="B337" s="209"/>
      <c r="C337" s="209"/>
      <c r="D337" s="201"/>
    </row>
    <row r="338" spans="1:4" ht="20.25" customHeight="1" x14ac:dyDescent="0.45">
      <c r="A338" s="209"/>
      <c r="B338" s="209"/>
      <c r="C338" s="209"/>
      <c r="D338" s="201"/>
    </row>
    <row r="339" spans="1:4" ht="20.25" customHeight="1" x14ac:dyDescent="0.45">
      <c r="A339" s="209"/>
      <c r="B339" s="209"/>
      <c r="C339" s="209"/>
      <c r="D339" s="201"/>
    </row>
    <row r="340" spans="1:4" ht="20.25" customHeight="1" x14ac:dyDescent="0.45">
      <c r="A340" s="209"/>
      <c r="B340" s="209"/>
      <c r="C340" s="209"/>
      <c r="D340" s="201"/>
    </row>
    <row r="341" spans="1:4" ht="20.25" customHeight="1" x14ac:dyDescent="0.45">
      <c r="A341" s="209"/>
      <c r="B341" s="209"/>
      <c r="C341" s="209"/>
      <c r="D341" s="201"/>
    </row>
    <row r="342" spans="1:4" ht="20.25" customHeight="1" x14ac:dyDescent="0.45">
      <c r="A342" s="209"/>
      <c r="B342" s="209"/>
      <c r="C342" s="209"/>
      <c r="D342" s="201"/>
    </row>
    <row r="343" spans="1:4" ht="20.25" customHeight="1" x14ac:dyDescent="0.45">
      <c r="A343" s="209"/>
      <c r="B343" s="209"/>
      <c r="C343" s="209"/>
      <c r="D343" s="201"/>
    </row>
    <row r="344" spans="1:4" ht="20.25" customHeight="1" x14ac:dyDescent="0.45">
      <c r="A344" s="209"/>
      <c r="B344" s="209"/>
      <c r="C344" s="209"/>
      <c r="D344" s="201"/>
    </row>
    <row r="345" spans="1:4" ht="20.25" customHeight="1" x14ac:dyDescent="0.45">
      <c r="A345" s="209"/>
      <c r="B345" s="209"/>
      <c r="C345" s="209"/>
      <c r="D345" s="201"/>
    </row>
    <row r="346" spans="1:4" ht="20.25" customHeight="1" x14ac:dyDescent="0.45">
      <c r="A346" s="209"/>
      <c r="B346" s="209"/>
      <c r="C346" s="209"/>
      <c r="D346" s="201"/>
    </row>
    <row r="347" spans="1:4" ht="20.25" customHeight="1" x14ac:dyDescent="0.45">
      <c r="A347" s="209"/>
      <c r="B347" s="209"/>
      <c r="C347" s="209"/>
      <c r="D347" s="201"/>
    </row>
    <row r="348" spans="1:4" ht="20.25" customHeight="1" x14ac:dyDescent="0.45">
      <c r="A348" s="209"/>
      <c r="B348" s="209"/>
      <c r="C348" s="209"/>
      <c r="D348" s="201"/>
    </row>
    <row r="349" spans="1:4" ht="20.25" customHeight="1" x14ac:dyDescent="0.45">
      <c r="A349" s="209"/>
      <c r="B349" s="209"/>
      <c r="C349" s="209"/>
      <c r="D349" s="201"/>
    </row>
    <row r="350" spans="1:4" ht="20.25" customHeight="1" x14ac:dyDescent="0.45">
      <c r="A350" s="209"/>
      <c r="B350" s="209"/>
      <c r="C350" s="209"/>
      <c r="D350" s="201"/>
    </row>
    <row r="351" spans="1:4" ht="20.25" customHeight="1" x14ac:dyDescent="0.45">
      <c r="A351" s="209"/>
      <c r="B351" s="209"/>
      <c r="C351" s="209"/>
      <c r="D351" s="201"/>
    </row>
    <row r="352" spans="1:4" ht="20.25" customHeight="1" x14ac:dyDescent="0.45">
      <c r="A352" s="209"/>
      <c r="B352" s="209"/>
      <c r="C352" s="209"/>
      <c r="D352" s="201"/>
    </row>
    <row r="353" spans="1:4" ht="20.25" customHeight="1" x14ac:dyDescent="0.45">
      <c r="A353" s="209"/>
      <c r="B353" s="209"/>
      <c r="C353" s="209"/>
      <c r="D353" s="201"/>
    </row>
    <row r="354" spans="1:4" ht="20.25" customHeight="1" x14ac:dyDescent="0.45">
      <c r="A354" s="209"/>
      <c r="B354" s="209"/>
      <c r="C354" s="209"/>
      <c r="D354" s="201"/>
    </row>
    <row r="355" spans="1:4" ht="20.25" customHeight="1" x14ac:dyDescent="0.45">
      <c r="A355" s="209"/>
      <c r="B355" s="209"/>
      <c r="C355" s="209"/>
      <c r="D355" s="201"/>
    </row>
    <row r="356" spans="1:4" ht="20.25" customHeight="1" x14ac:dyDescent="0.45">
      <c r="A356" s="209"/>
      <c r="B356" s="209"/>
      <c r="C356" s="209"/>
      <c r="D356" s="201"/>
    </row>
    <row r="357" spans="1:4" ht="20.25" customHeight="1" x14ac:dyDescent="0.45">
      <c r="A357" s="209"/>
      <c r="B357" s="209"/>
      <c r="C357" s="209"/>
      <c r="D357" s="201"/>
    </row>
    <row r="358" spans="1:4" ht="20.25" customHeight="1" x14ac:dyDescent="0.45">
      <c r="A358" s="209"/>
      <c r="B358" s="209"/>
      <c r="C358" s="209"/>
      <c r="D358" s="201"/>
    </row>
    <row r="359" spans="1:4" ht="20.25" customHeight="1" x14ac:dyDescent="0.45">
      <c r="A359" s="209"/>
      <c r="B359" s="209"/>
      <c r="C359" s="209"/>
      <c r="D359" s="201"/>
    </row>
    <row r="360" spans="1:4" ht="20.25" customHeight="1" x14ac:dyDescent="0.45">
      <c r="A360" s="209"/>
      <c r="B360" s="209"/>
      <c r="C360" s="209"/>
      <c r="D360" s="201"/>
    </row>
    <row r="361" spans="1:4" ht="20.25" customHeight="1" x14ac:dyDescent="0.45">
      <c r="A361" s="209"/>
      <c r="B361" s="209"/>
      <c r="C361" s="209"/>
      <c r="D361" s="201"/>
    </row>
    <row r="362" spans="1:4" ht="20.25" customHeight="1" x14ac:dyDescent="0.45">
      <c r="A362" s="209"/>
      <c r="B362" s="209"/>
      <c r="C362" s="209"/>
      <c r="D362" s="201"/>
    </row>
    <row r="363" spans="1:4" ht="20.25" customHeight="1" x14ac:dyDescent="0.45">
      <c r="A363" s="209"/>
      <c r="B363" s="209"/>
      <c r="C363" s="209"/>
      <c r="D363" s="201"/>
    </row>
    <row r="364" spans="1:4" ht="20.25" customHeight="1" x14ac:dyDescent="0.45">
      <c r="A364" s="209"/>
      <c r="B364" s="209"/>
      <c r="C364" s="209"/>
      <c r="D364" s="201"/>
    </row>
    <row r="365" spans="1:4" ht="20.25" customHeight="1" x14ac:dyDescent="0.45">
      <c r="A365" s="209"/>
      <c r="B365" s="209"/>
      <c r="C365" s="209"/>
      <c r="D365" s="201"/>
    </row>
    <row r="366" spans="1:4" ht="20.25" customHeight="1" x14ac:dyDescent="0.45">
      <c r="A366" s="209"/>
      <c r="B366" s="209"/>
      <c r="C366" s="209"/>
      <c r="D366" s="201"/>
    </row>
    <row r="367" spans="1:4" ht="20.25" customHeight="1" x14ac:dyDescent="0.45">
      <c r="A367" s="209"/>
      <c r="B367" s="209"/>
      <c r="C367" s="209"/>
      <c r="D367" s="201"/>
    </row>
    <row r="368" spans="1:4" ht="20.25" customHeight="1" x14ac:dyDescent="0.45">
      <c r="A368" s="209"/>
      <c r="B368" s="209"/>
      <c r="C368" s="209"/>
      <c r="D368" s="201"/>
    </row>
    <row r="369" spans="1:4" ht="20.25" customHeight="1" x14ac:dyDescent="0.45">
      <c r="A369" s="209"/>
      <c r="B369" s="209"/>
      <c r="C369" s="209"/>
      <c r="D369" s="201"/>
    </row>
    <row r="370" spans="1:4" ht="20.25" customHeight="1" x14ac:dyDescent="0.45">
      <c r="A370" s="209"/>
      <c r="B370" s="209"/>
      <c r="C370" s="209"/>
      <c r="D370" s="201"/>
    </row>
    <row r="371" spans="1:4" ht="20.25" customHeight="1" x14ac:dyDescent="0.45">
      <c r="A371" s="209"/>
      <c r="B371" s="209"/>
      <c r="C371" s="209"/>
      <c r="D371" s="201"/>
    </row>
    <row r="372" spans="1:4" ht="20.25" customHeight="1" x14ac:dyDescent="0.45">
      <c r="A372" s="209"/>
      <c r="B372" s="209"/>
      <c r="C372" s="209"/>
      <c r="D372" s="201"/>
    </row>
    <row r="373" spans="1:4" ht="20.25" customHeight="1" x14ac:dyDescent="0.45">
      <c r="A373" s="209"/>
      <c r="B373" s="209"/>
      <c r="C373" s="209"/>
      <c r="D373" s="201"/>
    </row>
    <row r="374" spans="1:4" ht="20.25" customHeight="1" x14ac:dyDescent="0.45">
      <c r="A374" s="209"/>
      <c r="B374" s="209"/>
      <c r="C374" s="209"/>
      <c r="D374" s="201"/>
    </row>
    <row r="375" spans="1:4" ht="20.25" customHeight="1" x14ac:dyDescent="0.45">
      <c r="A375" s="209"/>
      <c r="B375" s="209"/>
      <c r="C375" s="209"/>
      <c r="D375" s="201"/>
    </row>
    <row r="376" spans="1:4" ht="20.25" customHeight="1" x14ac:dyDescent="0.45">
      <c r="A376" s="209"/>
      <c r="B376" s="209"/>
      <c r="C376" s="209"/>
      <c r="D376" s="201"/>
    </row>
    <row r="377" spans="1:4" ht="20.25" customHeight="1" x14ac:dyDescent="0.45">
      <c r="A377" s="209"/>
      <c r="B377" s="209"/>
      <c r="C377" s="209"/>
      <c r="D377" s="201"/>
    </row>
    <row r="378" spans="1:4" ht="20.25" customHeight="1" x14ac:dyDescent="0.45">
      <c r="A378" s="209"/>
      <c r="B378" s="209"/>
      <c r="C378" s="209"/>
      <c r="D378" s="201"/>
    </row>
    <row r="379" spans="1:4" ht="20.25" customHeight="1" x14ac:dyDescent="0.45">
      <c r="A379" s="209"/>
      <c r="B379" s="209"/>
      <c r="C379" s="209"/>
      <c r="D379" s="201"/>
    </row>
    <row r="380" spans="1:4" ht="20.25" customHeight="1" x14ac:dyDescent="0.45">
      <c r="A380" s="209"/>
      <c r="B380" s="209"/>
      <c r="C380" s="209"/>
      <c r="D380" s="201"/>
    </row>
    <row r="381" spans="1:4" ht="20.25" customHeight="1" x14ac:dyDescent="0.45">
      <c r="A381" s="209"/>
      <c r="B381" s="209"/>
      <c r="C381" s="209"/>
      <c r="D381" s="201"/>
    </row>
    <row r="382" spans="1:4" ht="20.25" customHeight="1" x14ac:dyDescent="0.45">
      <c r="A382" s="209"/>
      <c r="B382" s="209"/>
      <c r="C382" s="209"/>
      <c r="D382" s="201"/>
    </row>
    <row r="383" spans="1:4" ht="20.25" customHeight="1" x14ac:dyDescent="0.45">
      <c r="A383" s="209"/>
      <c r="B383" s="209"/>
      <c r="C383" s="209"/>
      <c r="D383" s="201"/>
    </row>
    <row r="384" spans="1:4" ht="20.25" customHeight="1" x14ac:dyDescent="0.45">
      <c r="A384" s="209"/>
      <c r="B384" s="209"/>
      <c r="C384" s="209"/>
      <c r="D384" s="201"/>
    </row>
    <row r="385" spans="1:4" ht="20.25" customHeight="1" x14ac:dyDescent="0.45">
      <c r="A385" s="209"/>
      <c r="B385" s="209"/>
      <c r="C385" s="209"/>
      <c r="D385" s="201"/>
    </row>
    <row r="386" spans="1:4" ht="20.25" customHeight="1" x14ac:dyDescent="0.45">
      <c r="A386" s="209"/>
      <c r="B386" s="209"/>
      <c r="C386" s="209"/>
      <c r="D386" s="201"/>
    </row>
    <row r="387" spans="1:4" ht="20.25" customHeight="1" x14ac:dyDescent="0.45">
      <c r="A387" s="209"/>
      <c r="B387" s="209"/>
      <c r="C387" s="209"/>
      <c r="D387" s="201"/>
    </row>
    <row r="388" spans="1:4" ht="20.25" customHeight="1" x14ac:dyDescent="0.45">
      <c r="A388" s="209"/>
      <c r="B388" s="209"/>
      <c r="C388" s="209"/>
      <c r="D388" s="201"/>
    </row>
    <row r="389" spans="1:4" ht="20.25" customHeight="1" x14ac:dyDescent="0.45">
      <c r="A389" s="209"/>
      <c r="B389" s="209"/>
      <c r="C389" s="209"/>
      <c r="D389" s="201"/>
    </row>
    <row r="390" spans="1:4" ht="20.25" customHeight="1" x14ac:dyDescent="0.45">
      <c r="A390" s="209"/>
      <c r="B390" s="209"/>
      <c r="C390" s="209"/>
      <c r="D390" s="201"/>
    </row>
    <row r="391" spans="1:4" ht="20.25" customHeight="1" x14ac:dyDescent="0.45">
      <c r="A391" s="209"/>
      <c r="B391" s="209"/>
      <c r="C391" s="209"/>
      <c r="D391" s="201"/>
    </row>
    <row r="392" spans="1:4" ht="20.25" customHeight="1" x14ac:dyDescent="0.45">
      <c r="A392" s="209"/>
      <c r="B392" s="209"/>
      <c r="C392" s="209"/>
      <c r="D392" s="201"/>
    </row>
    <row r="393" spans="1:4" ht="20.25" customHeight="1" x14ac:dyDescent="0.45">
      <c r="A393" s="209"/>
      <c r="B393" s="209"/>
      <c r="C393" s="209"/>
      <c r="D393" s="201"/>
    </row>
    <row r="394" spans="1:4" ht="20.25" customHeight="1" x14ac:dyDescent="0.45">
      <c r="A394" s="209"/>
      <c r="B394" s="209"/>
      <c r="C394" s="209"/>
      <c r="D394" s="201"/>
    </row>
    <row r="395" spans="1:4" ht="20.25" customHeight="1" x14ac:dyDescent="0.45">
      <c r="A395" s="209"/>
      <c r="B395" s="209"/>
      <c r="C395" s="209"/>
      <c r="D395" s="201"/>
    </row>
    <row r="396" spans="1:4" ht="20.25" customHeight="1" x14ac:dyDescent="0.45">
      <c r="A396" s="209"/>
      <c r="B396" s="209"/>
      <c r="C396" s="209"/>
      <c r="D396" s="201"/>
    </row>
    <row r="397" spans="1:4" ht="20.25" customHeight="1" x14ac:dyDescent="0.45">
      <c r="A397" s="209"/>
      <c r="B397" s="209"/>
      <c r="C397" s="209"/>
      <c r="D397" s="201"/>
    </row>
    <row r="398" spans="1:4" ht="20.25" customHeight="1" x14ac:dyDescent="0.45">
      <c r="A398" s="209"/>
      <c r="B398" s="209"/>
      <c r="C398" s="209"/>
      <c r="D398" s="201"/>
    </row>
    <row r="399" spans="1:4" ht="20.25" customHeight="1" x14ac:dyDescent="0.45">
      <c r="A399" s="209"/>
      <c r="B399" s="209"/>
      <c r="C399" s="209"/>
      <c r="D399" s="201"/>
    </row>
    <row r="400" spans="1:4" ht="20.25" customHeight="1" x14ac:dyDescent="0.45">
      <c r="A400" s="209"/>
      <c r="B400" s="209"/>
      <c r="C400" s="209"/>
      <c r="D400" s="201"/>
    </row>
    <row r="401" spans="1:4" ht="20.25" customHeight="1" x14ac:dyDescent="0.45">
      <c r="A401" s="209"/>
      <c r="B401" s="209"/>
      <c r="C401" s="209"/>
      <c r="D401" s="201"/>
    </row>
    <row r="402" spans="1:4" ht="20.25" customHeight="1" x14ac:dyDescent="0.45">
      <c r="A402" s="209"/>
      <c r="B402" s="209"/>
      <c r="C402" s="209"/>
      <c r="D402" s="201"/>
    </row>
    <row r="403" spans="1:4" ht="20.25" customHeight="1" x14ac:dyDescent="0.45">
      <c r="A403" s="209"/>
      <c r="B403" s="209"/>
      <c r="C403" s="209"/>
      <c r="D403" s="201"/>
    </row>
    <row r="404" spans="1:4" ht="20.25" customHeight="1" x14ac:dyDescent="0.45">
      <c r="A404" s="209"/>
      <c r="B404" s="209"/>
      <c r="C404" s="209"/>
      <c r="D404" s="201"/>
    </row>
    <row r="405" spans="1:4" ht="20.25" customHeight="1" x14ac:dyDescent="0.45">
      <c r="A405" s="209"/>
      <c r="B405" s="209"/>
      <c r="C405" s="209"/>
      <c r="D405" s="201"/>
    </row>
    <row r="406" spans="1:4" ht="20.25" customHeight="1" x14ac:dyDescent="0.45">
      <c r="A406" s="209"/>
      <c r="B406" s="209"/>
      <c r="C406" s="209"/>
      <c r="D406" s="201"/>
    </row>
    <row r="407" spans="1:4" ht="20.25" customHeight="1" x14ac:dyDescent="0.45">
      <c r="A407" s="209"/>
      <c r="B407" s="209"/>
      <c r="C407" s="209"/>
      <c r="D407" s="201"/>
    </row>
    <row r="408" spans="1:4" ht="20.25" customHeight="1" x14ac:dyDescent="0.45">
      <c r="A408" s="209"/>
      <c r="B408" s="209"/>
      <c r="C408" s="209"/>
      <c r="D408" s="201"/>
    </row>
    <row r="409" spans="1:4" ht="20.25" customHeight="1" x14ac:dyDescent="0.45">
      <c r="A409" s="209"/>
      <c r="B409" s="209"/>
      <c r="C409" s="209"/>
      <c r="D409" s="201"/>
    </row>
    <row r="410" spans="1:4" ht="20.25" customHeight="1" x14ac:dyDescent="0.45">
      <c r="A410" s="209"/>
      <c r="B410" s="209"/>
      <c r="C410" s="209"/>
      <c r="D410" s="201"/>
    </row>
    <row r="411" spans="1:4" ht="20.25" customHeight="1" x14ac:dyDescent="0.45">
      <c r="A411" s="209"/>
      <c r="B411" s="209"/>
      <c r="C411" s="209"/>
      <c r="D411" s="201"/>
    </row>
    <row r="412" spans="1:4" ht="20.25" customHeight="1" x14ac:dyDescent="0.45">
      <c r="A412" s="209"/>
      <c r="B412" s="209"/>
      <c r="C412" s="209"/>
      <c r="D412" s="201"/>
    </row>
    <row r="413" spans="1:4" ht="20.25" customHeight="1" x14ac:dyDescent="0.45">
      <c r="A413" s="209"/>
      <c r="B413" s="209"/>
      <c r="C413" s="209"/>
      <c r="D413" s="201"/>
    </row>
    <row r="414" spans="1:4" ht="20.25" customHeight="1" x14ac:dyDescent="0.45">
      <c r="A414" s="209"/>
      <c r="B414" s="209"/>
      <c r="C414" s="209"/>
      <c r="D414" s="201"/>
    </row>
    <row r="415" spans="1:4" ht="20.25" customHeight="1" x14ac:dyDescent="0.45">
      <c r="A415" s="209"/>
      <c r="B415" s="209"/>
      <c r="C415" s="209"/>
      <c r="D415" s="201"/>
    </row>
    <row r="416" spans="1:4" ht="20.25" customHeight="1" x14ac:dyDescent="0.45">
      <c r="A416" s="209"/>
      <c r="B416" s="209"/>
      <c r="C416" s="209"/>
      <c r="D416" s="201"/>
    </row>
    <row r="417" spans="1:4" ht="20.25" customHeight="1" x14ac:dyDescent="0.45">
      <c r="A417" s="209"/>
      <c r="B417" s="209"/>
      <c r="C417" s="209"/>
      <c r="D417" s="201"/>
    </row>
    <row r="418" spans="1:4" ht="20.25" customHeight="1" x14ac:dyDescent="0.45">
      <c r="A418" s="209"/>
      <c r="B418" s="209"/>
      <c r="C418" s="209"/>
      <c r="D418" s="201"/>
    </row>
    <row r="419" spans="1:4" ht="20.25" customHeight="1" x14ac:dyDescent="0.45">
      <c r="A419" s="209"/>
      <c r="B419" s="209"/>
      <c r="C419" s="209"/>
      <c r="D419" s="201"/>
    </row>
    <row r="420" spans="1:4" ht="20.25" customHeight="1" x14ac:dyDescent="0.45">
      <c r="A420" s="209"/>
      <c r="B420" s="209"/>
      <c r="C420" s="209"/>
      <c r="D420" s="201"/>
    </row>
    <row r="421" spans="1:4" ht="20.25" customHeight="1" x14ac:dyDescent="0.45">
      <c r="A421" s="209"/>
      <c r="B421" s="209"/>
      <c r="C421" s="209"/>
      <c r="D421" s="201"/>
    </row>
    <row r="422" spans="1:4" ht="20.25" customHeight="1" x14ac:dyDescent="0.45">
      <c r="A422" s="209"/>
      <c r="B422" s="209"/>
      <c r="C422" s="209"/>
      <c r="D422" s="201"/>
    </row>
    <row r="423" spans="1:4" ht="20.25" customHeight="1" x14ac:dyDescent="0.45">
      <c r="A423" s="209"/>
      <c r="B423" s="209"/>
      <c r="C423" s="209"/>
      <c r="D423" s="201"/>
    </row>
    <row r="424" spans="1:4" ht="20.25" customHeight="1" x14ac:dyDescent="0.45">
      <c r="A424" s="209"/>
      <c r="B424" s="209"/>
      <c r="C424" s="209"/>
      <c r="D424" s="201"/>
    </row>
    <row r="425" spans="1:4" ht="20.25" customHeight="1" x14ac:dyDescent="0.45">
      <c r="A425" s="209"/>
      <c r="B425" s="209"/>
      <c r="C425" s="209"/>
      <c r="D425" s="201"/>
    </row>
    <row r="426" spans="1:4" ht="20.25" customHeight="1" x14ac:dyDescent="0.45">
      <c r="A426" s="209"/>
      <c r="B426" s="209"/>
      <c r="C426" s="209"/>
      <c r="D426" s="201"/>
    </row>
    <row r="427" spans="1:4" ht="20.25" customHeight="1" x14ac:dyDescent="0.45">
      <c r="A427" s="209"/>
      <c r="B427" s="209"/>
      <c r="C427" s="209"/>
      <c r="D427" s="201"/>
    </row>
    <row r="428" spans="1:4" ht="20.25" customHeight="1" x14ac:dyDescent="0.45">
      <c r="A428" s="209"/>
      <c r="B428" s="209"/>
      <c r="C428" s="209"/>
      <c r="D428" s="201"/>
    </row>
    <row r="429" spans="1:4" ht="20.25" customHeight="1" x14ac:dyDescent="0.45">
      <c r="A429" s="209"/>
      <c r="B429" s="209"/>
      <c r="C429" s="209"/>
      <c r="D429" s="201"/>
    </row>
    <row r="430" spans="1:4" ht="20.25" customHeight="1" x14ac:dyDescent="0.45">
      <c r="A430" s="209"/>
      <c r="B430" s="209"/>
      <c r="C430" s="209"/>
      <c r="D430" s="201"/>
    </row>
    <row r="431" spans="1:4" ht="20.25" customHeight="1" x14ac:dyDescent="0.45">
      <c r="A431" s="209"/>
      <c r="B431" s="209"/>
      <c r="C431" s="209"/>
      <c r="D431" s="201"/>
    </row>
    <row r="432" spans="1:4" ht="20.25" customHeight="1" x14ac:dyDescent="0.45">
      <c r="A432" s="209"/>
      <c r="B432" s="209"/>
      <c r="C432" s="209"/>
      <c r="D432" s="201"/>
    </row>
    <row r="433" spans="1:4" ht="20.25" customHeight="1" x14ac:dyDescent="0.45">
      <c r="A433" s="209"/>
      <c r="B433" s="209"/>
      <c r="C433" s="209"/>
      <c r="D433" s="201"/>
    </row>
    <row r="434" spans="1:4" ht="20.25" customHeight="1" x14ac:dyDescent="0.45">
      <c r="A434" s="209"/>
      <c r="B434" s="209"/>
      <c r="C434" s="209"/>
      <c r="D434" s="201"/>
    </row>
    <row r="435" spans="1:4" ht="20.25" customHeight="1" x14ac:dyDescent="0.45">
      <c r="A435" s="209"/>
      <c r="B435" s="209"/>
      <c r="C435" s="209"/>
      <c r="D435" s="201"/>
    </row>
    <row r="436" spans="1:4" ht="20.25" customHeight="1" x14ac:dyDescent="0.45">
      <c r="A436" s="209"/>
      <c r="B436" s="209"/>
      <c r="C436" s="209"/>
      <c r="D436" s="201"/>
    </row>
    <row r="437" spans="1:4" ht="20.25" customHeight="1" x14ac:dyDescent="0.45">
      <c r="A437" s="209"/>
      <c r="B437" s="209"/>
      <c r="C437" s="209"/>
      <c r="D437" s="201"/>
    </row>
    <row r="438" spans="1:4" ht="20.25" customHeight="1" x14ac:dyDescent="0.45">
      <c r="A438" s="209"/>
      <c r="B438" s="209"/>
      <c r="C438" s="209"/>
      <c r="D438" s="201"/>
    </row>
    <row r="439" spans="1:4" ht="20.25" customHeight="1" x14ac:dyDescent="0.45">
      <c r="A439" s="209"/>
      <c r="B439" s="209"/>
      <c r="C439" s="209"/>
      <c r="D439" s="201"/>
    </row>
    <row r="440" spans="1:4" ht="20.25" customHeight="1" x14ac:dyDescent="0.45">
      <c r="A440" s="209"/>
      <c r="B440" s="209"/>
      <c r="C440" s="209"/>
      <c r="D440" s="201"/>
    </row>
    <row r="441" spans="1:4" ht="20.25" customHeight="1" x14ac:dyDescent="0.45">
      <c r="A441" s="209"/>
      <c r="B441" s="209"/>
      <c r="C441" s="209"/>
      <c r="D441" s="201"/>
    </row>
    <row r="442" spans="1:4" ht="20.25" customHeight="1" x14ac:dyDescent="0.45">
      <c r="A442" s="209"/>
      <c r="B442" s="209"/>
      <c r="C442" s="209"/>
      <c r="D442" s="201"/>
    </row>
    <row r="443" spans="1:4" ht="20.25" customHeight="1" x14ac:dyDescent="0.45">
      <c r="A443" s="209"/>
      <c r="B443" s="209"/>
      <c r="C443" s="209"/>
      <c r="D443" s="201"/>
    </row>
    <row r="444" spans="1:4" ht="20.25" customHeight="1" x14ac:dyDescent="0.45">
      <c r="A444" s="209"/>
      <c r="B444" s="209"/>
      <c r="C444" s="209"/>
      <c r="D444" s="201"/>
    </row>
    <row r="445" spans="1:4" ht="20.25" customHeight="1" x14ac:dyDescent="0.45">
      <c r="A445" s="209"/>
      <c r="B445" s="209"/>
      <c r="C445" s="209"/>
      <c r="D445" s="201"/>
    </row>
    <row r="446" spans="1:4" ht="20.25" customHeight="1" x14ac:dyDescent="0.45">
      <c r="A446" s="209"/>
      <c r="B446" s="209"/>
      <c r="C446" s="209"/>
      <c r="D446" s="201"/>
    </row>
    <row r="447" spans="1:4" ht="20.25" customHeight="1" x14ac:dyDescent="0.45">
      <c r="A447" s="209"/>
      <c r="B447" s="209"/>
      <c r="C447" s="209"/>
      <c r="D447" s="201"/>
    </row>
    <row r="448" spans="1:4" ht="20.25" customHeight="1" x14ac:dyDescent="0.45">
      <c r="A448" s="209"/>
      <c r="B448" s="209"/>
      <c r="C448" s="209"/>
      <c r="D448" s="201"/>
    </row>
    <row r="449" spans="1:4" ht="20.25" customHeight="1" x14ac:dyDescent="0.45">
      <c r="A449" s="209"/>
      <c r="B449" s="209"/>
      <c r="C449" s="209"/>
      <c r="D449" s="201"/>
    </row>
    <row r="450" spans="1:4" ht="20.25" customHeight="1" x14ac:dyDescent="0.45">
      <c r="A450" s="209"/>
      <c r="B450" s="209"/>
      <c r="C450" s="209"/>
      <c r="D450" s="201"/>
    </row>
    <row r="451" spans="1:4" ht="20.25" customHeight="1" x14ac:dyDescent="0.45">
      <c r="A451" s="209"/>
      <c r="B451" s="209"/>
      <c r="C451" s="209"/>
      <c r="D451" s="201"/>
    </row>
    <row r="452" spans="1:4" ht="20.25" customHeight="1" x14ac:dyDescent="0.45">
      <c r="A452" s="209"/>
      <c r="B452" s="209"/>
      <c r="C452" s="209"/>
      <c r="D452" s="201"/>
    </row>
    <row r="453" spans="1:4" ht="20.25" customHeight="1" x14ac:dyDescent="0.45">
      <c r="A453" s="209"/>
      <c r="B453" s="209"/>
      <c r="C453" s="209"/>
      <c r="D453" s="201"/>
    </row>
    <row r="454" spans="1:4" ht="20.25" customHeight="1" x14ac:dyDescent="0.45">
      <c r="A454" s="209"/>
      <c r="B454" s="209"/>
      <c r="C454" s="209"/>
      <c r="D454" s="201"/>
    </row>
    <row r="455" spans="1:4" ht="20.25" customHeight="1" x14ac:dyDescent="0.45">
      <c r="A455" s="209"/>
      <c r="B455" s="209"/>
      <c r="C455" s="209"/>
      <c r="D455" s="201"/>
    </row>
    <row r="456" spans="1:4" ht="20.25" customHeight="1" x14ac:dyDescent="0.45">
      <c r="A456" s="209"/>
      <c r="B456" s="209"/>
      <c r="C456" s="209"/>
      <c r="D456" s="201"/>
    </row>
    <row r="457" spans="1:4" ht="20.25" customHeight="1" x14ac:dyDescent="0.45">
      <c r="A457" s="209"/>
      <c r="B457" s="209"/>
      <c r="C457" s="209"/>
      <c r="D457" s="201"/>
    </row>
    <row r="458" spans="1:4" ht="20.25" customHeight="1" x14ac:dyDescent="0.45">
      <c r="A458" s="209"/>
      <c r="B458" s="209"/>
      <c r="C458" s="209"/>
      <c r="D458" s="201"/>
    </row>
    <row r="459" spans="1:4" ht="20.25" customHeight="1" x14ac:dyDescent="0.45">
      <c r="A459" s="209"/>
      <c r="B459" s="209"/>
      <c r="C459" s="209"/>
      <c r="D459" s="201"/>
    </row>
    <row r="460" spans="1:4" ht="20.25" customHeight="1" x14ac:dyDescent="0.45">
      <c r="A460" s="209"/>
      <c r="B460" s="209"/>
      <c r="C460" s="209"/>
      <c r="D460" s="201"/>
    </row>
    <row r="461" spans="1:4" ht="20.25" customHeight="1" x14ac:dyDescent="0.45">
      <c r="A461" s="209"/>
      <c r="B461" s="209"/>
      <c r="C461" s="209"/>
      <c r="D461" s="201"/>
    </row>
    <row r="462" spans="1:4" ht="20.25" customHeight="1" x14ac:dyDescent="0.45">
      <c r="A462" s="209"/>
      <c r="B462" s="209"/>
      <c r="C462" s="209"/>
      <c r="D462" s="201"/>
    </row>
    <row r="463" spans="1:4" ht="20.25" customHeight="1" x14ac:dyDescent="0.45">
      <c r="A463" s="209"/>
      <c r="B463" s="209"/>
      <c r="C463" s="209"/>
      <c r="D463" s="201"/>
    </row>
    <row r="464" spans="1:4" ht="20.25" customHeight="1" x14ac:dyDescent="0.45">
      <c r="A464" s="209"/>
      <c r="B464" s="209"/>
      <c r="C464" s="209"/>
      <c r="D464" s="201"/>
    </row>
    <row r="465" spans="1:4" ht="20.25" customHeight="1" x14ac:dyDescent="0.45">
      <c r="A465" s="209"/>
      <c r="B465" s="209"/>
      <c r="C465" s="209"/>
      <c r="D465" s="201"/>
    </row>
    <row r="466" spans="1:4" ht="20.25" customHeight="1" x14ac:dyDescent="0.45">
      <c r="A466" s="209"/>
      <c r="B466" s="209"/>
      <c r="C466" s="209"/>
      <c r="D466" s="201"/>
    </row>
    <row r="467" spans="1:4" ht="20.25" customHeight="1" x14ac:dyDescent="0.45">
      <c r="A467" s="209"/>
      <c r="B467" s="209"/>
      <c r="C467" s="209"/>
      <c r="D467" s="201"/>
    </row>
    <row r="468" spans="1:4" ht="20.25" customHeight="1" x14ac:dyDescent="0.45">
      <c r="A468" s="209"/>
      <c r="B468" s="209"/>
      <c r="C468" s="209"/>
      <c r="D468" s="201"/>
    </row>
    <row r="469" spans="1:4" ht="20.25" customHeight="1" x14ac:dyDescent="0.45">
      <c r="A469" s="209"/>
      <c r="B469" s="209"/>
      <c r="C469" s="209"/>
      <c r="D469" s="201"/>
    </row>
    <row r="470" spans="1:4" ht="20.25" customHeight="1" x14ac:dyDescent="0.45">
      <c r="A470" s="209"/>
      <c r="B470" s="209"/>
      <c r="C470" s="209"/>
      <c r="D470" s="201"/>
    </row>
    <row r="471" spans="1:4" ht="20.25" customHeight="1" x14ac:dyDescent="0.45">
      <c r="A471" s="209"/>
      <c r="B471" s="209"/>
      <c r="C471" s="209"/>
      <c r="D471" s="201"/>
    </row>
    <row r="472" spans="1:4" ht="20.25" customHeight="1" x14ac:dyDescent="0.45">
      <c r="A472" s="209"/>
      <c r="B472" s="209"/>
      <c r="C472" s="209"/>
      <c r="D472" s="201"/>
    </row>
    <row r="473" spans="1:4" ht="20.25" customHeight="1" x14ac:dyDescent="0.45">
      <c r="A473" s="209"/>
      <c r="B473" s="209"/>
      <c r="C473" s="209"/>
      <c r="D473" s="201"/>
    </row>
    <row r="474" spans="1:4" ht="20.25" customHeight="1" x14ac:dyDescent="0.45">
      <c r="A474" s="209"/>
      <c r="B474" s="209"/>
      <c r="C474" s="209"/>
      <c r="D474" s="201"/>
    </row>
    <row r="475" spans="1:4" ht="20.25" customHeight="1" x14ac:dyDescent="0.45">
      <c r="A475" s="209"/>
      <c r="B475" s="209"/>
      <c r="C475" s="209"/>
      <c r="D475" s="201"/>
    </row>
    <row r="476" spans="1:4" ht="20.25" customHeight="1" x14ac:dyDescent="0.45">
      <c r="A476" s="209"/>
      <c r="B476" s="209"/>
      <c r="C476" s="209"/>
      <c r="D476" s="201"/>
    </row>
    <row r="477" spans="1:4" ht="20.25" customHeight="1" x14ac:dyDescent="0.45">
      <c r="A477" s="209"/>
      <c r="B477" s="209"/>
      <c r="C477" s="209"/>
      <c r="D477" s="201"/>
    </row>
    <row r="478" spans="1:4" ht="20.25" customHeight="1" x14ac:dyDescent="0.45">
      <c r="A478" s="209"/>
      <c r="B478" s="209"/>
      <c r="C478" s="209"/>
      <c r="D478" s="201"/>
    </row>
    <row r="479" spans="1:4" ht="20.25" customHeight="1" x14ac:dyDescent="0.45">
      <c r="A479" s="209"/>
      <c r="B479" s="209"/>
      <c r="C479" s="209"/>
      <c r="D479" s="201"/>
    </row>
    <row r="480" spans="1:4" ht="20.25" customHeight="1" x14ac:dyDescent="0.45">
      <c r="A480" s="209"/>
      <c r="B480" s="209"/>
      <c r="C480" s="209"/>
      <c r="D480" s="201"/>
    </row>
    <row r="481" spans="1:4" ht="20.25" customHeight="1" x14ac:dyDescent="0.45">
      <c r="A481" s="209"/>
      <c r="B481" s="209"/>
      <c r="C481" s="209"/>
      <c r="D481" s="201"/>
    </row>
    <row r="482" spans="1:4" ht="20.25" customHeight="1" x14ac:dyDescent="0.45">
      <c r="A482" s="209"/>
      <c r="B482" s="209"/>
      <c r="C482" s="209"/>
      <c r="D482" s="201"/>
    </row>
    <row r="483" spans="1:4" ht="20.25" customHeight="1" x14ac:dyDescent="0.45">
      <c r="A483" s="209"/>
      <c r="B483" s="209"/>
      <c r="C483" s="209"/>
      <c r="D483" s="201"/>
    </row>
    <row r="484" spans="1:4" ht="20.25" customHeight="1" x14ac:dyDescent="0.45">
      <c r="A484" s="209"/>
      <c r="B484" s="209"/>
      <c r="C484" s="209"/>
      <c r="D484" s="201"/>
    </row>
    <row r="485" spans="1:4" ht="20.25" customHeight="1" x14ac:dyDescent="0.45">
      <c r="A485" s="209"/>
      <c r="B485" s="209"/>
      <c r="C485" s="209"/>
      <c r="D485" s="201"/>
    </row>
    <row r="486" spans="1:4" ht="20.25" customHeight="1" x14ac:dyDescent="0.45">
      <c r="A486" s="209"/>
      <c r="B486" s="209"/>
      <c r="C486" s="209"/>
      <c r="D486" s="201"/>
    </row>
    <row r="487" spans="1:4" ht="20.25" customHeight="1" x14ac:dyDescent="0.45">
      <c r="A487" s="209"/>
      <c r="B487" s="209"/>
      <c r="C487" s="209"/>
      <c r="D487" s="201"/>
    </row>
    <row r="488" spans="1:4" ht="20.25" customHeight="1" x14ac:dyDescent="0.45">
      <c r="A488" s="209"/>
      <c r="B488" s="209"/>
      <c r="C488" s="209"/>
      <c r="D488" s="201"/>
    </row>
    <row r="489" spans="1:4" ht="20.25" customHeight="1" x14ac:dyDescent="0.45">
      <c r="A489" s="209"/>
      <c r="B489" s="209"/>
      <c r="C489" s="209"/>
      <c r="D489" s="201"/>
    </row>
    <row r="490" spans="1:4" ht="20.25" customHeight="1" x14ac:dyDescent="0.45">
      <c r="A490" s="209"/>
      <c r="B490" s="209"/>
      <c r="C490" s="209"/>
      <c r="D490" s="201"/>
    </row>
    <row r="491" spans="1:4" ht="20.25" customHeight="1" x14ac:dyDescent="0.45">
      <c r="A491" s="209"/>
      <c r="B491" s="209"/>
      <c r="C491" s="209"/>
      <c r="D491" s="201"/>
    </row>
    <row r="492" spans="1:4" ht="20.25" customHeight="1" x14ac:dyDescent="0.45">
      <c r="A492" s="209"/>
      <c r="B492" s="209"/>
      <c r="C492" s="209"/>
      <c r="D492" s="201"/>
    </row>
    <row r="493" spans="1:4" ht="20.25" customHeight="1" x14ac:dyDescent="0.45">
      <c r="A493" s="209"/>
      <c r="B493" s="209"/>
      <c r="C493" s="209"/>
      <c r="D493" s="201"/>
    </row>
    <row r="494" spans="1:4" ht="20.25" customHeight="1" x14ac:dyDescent="0.45">
      <c r="A494" s="209"/>
      <c r="B494" s="209"/>
      <c r="C494" s="209"/>
      <c r="D494" s="201"/>
    </row>
    <row r="495" spans="1:4" ht="20.25" customHeight="1" x14ac:dyDescent="0.45">
      <c r="A495" s="209"/>
      <c r="B495" s="209"/>
      <c r="C495" s="209"/>
      <c r="D495" s="201"/>
    </row>
    <row r="496" spans="1:4" ht="20.25" customHeight="1" x14ac:dyDescent="0.45">
      <c r="A496" s="209"/>
      <c r="B496" s="209"/>
      <c r="C496" s="209"/>
      <c r="D496" s="201"/>
    </row>
    <row r="497" spans="1:4" ht="20.25" customHeight="1" x14ac:dyDescent="0.45">
      <c r="A497" s="209"/>
      <c r="B497" s="209"/>
      <c r="C497" s="209"/>
      <c r="D497" s="201"/>
    </row>
    <row r="498" spans="1:4" ht="20.25" customHeight="1" x14ac:dyDescent="0.45">
      <c r="A498" s="209"/>
      <c r="B498" s="209"/>
      <c r="C498" s="209"/>
      <c r="D498" s="201"/>
    </row>
    <row r="499" spans="1:4" ht="20.25" customHeight="1" x14ac:dyDescent="0.45">
      <c r="A499" s="209"/>
      <c r="B499" s="209"/>
      <c r="C499" s="209"/>
      <c r="D499" s="201"/>
    </row>
    <row r="500" spans="1:4" ht="20.25" customHeight="1" x14ac:dyDescent="0.45">
      <c r="A500" s="209"/>
      <c r="B500" s="209"/>
      <c r="C500" s="209"/>
      <c r="D500" s="201"/>
    </row>
    <row r="501" spans="1:4" ht="20.25" customHeight="1" x14ac:dyDescent="0.45">
      <c r="A501" s="209"/>
      <c r="B501" s="209"/>
      <c r="C501" s="209"/>
      <c r="D501" s="201"/>
    </row>
    <row r="502" spans="1:4" ht="20.25" customHeight="1" x14ac:dyDescent="0.45">
      <c r="A502" s="209"/>
      <c r="B502" s="209"/>
      <c r="C502" s="209"/>
      <c r="D502" s="201"/>
    </row>
    <row r="503" spans="1:4" ht="20.25" customHeight="1" x14ac:dyDescent="0.45">
      <c r="A503" s="209"/>
      <c r="B503" s="209"/>
      <c r="C503" s="209"/>
      <c r="D503" s="201"/>
    </row>
    <row r="504" spans="1:4" ht="20.25" customHeight="1" x14ac:dyDescent="0.45">
      <c r="A504" s="209"/>
      <c r="B504" s="209"/>
      <c r="C504" s="209"/>
      <c r="D504" s="201"/>
    </row>
    <row r="505" spans="1:4" ht="20.25" customHeight="1" x14ac:dyDescent="0.45">
      <c r="A505" s="209"/>
      <c r="B505" s="209"/>
      <c r="C505" s="209"/>
      <c r="D505" s="201"/>
    </row>
    <row r="506" spans="1:4" ht="20.25" customHeight="1" x14ac:dyDescent="0.45">
      <c r="A506" s="209"/>
      <c r="B506" s="209"/>
      <c r="C506" s="209"/>
      <c r="D506" s="201"/>
    </row>
    <row r="507" spans="1:4" ht="20.25" customHeight="1" x14ac:dyDescent="0.45">
      <c r="A507" s="209"/>
      <c r="B507" s="209"/>
      <c r="C507" s="209"/>
      <c r="D507" s="201"/>
    </row>
    <row r="508" spans="1:4" ht="20.25" customHeight="1" x14ac:dyDescent="0.45">
      <c r="A508" s="209"/>
      <c r="B508" s="209"/>
      <c r="C508" s="209"/>
      <c r="D508" s="201"/>
    </row>
    <row r="509" spans="1:4" ht="20.25" customHeight="1" x14ac:dyDescent="0.45">
      <c r="A509" s="209"/>
      <c r="B509" s="209"/>
      <c r="C509" s="209"/>
      <c r="D509" s="201"/>
    </row>
    <row r="510" spans="1:4" ht="20.25" customHeight="1" x14ac:dyDescent="0.45">
      <c r="A510" s="209"/>
      <c r="B510" s="209"/>
      <c r="C510" s="209"/>
      <c r="D510" s="201"/>
    </row>
    <row r="511" spans="1:4" ht="20.25" customHeight="1" x14ac:dyDescent="0.45">
      <c r="A511" s="209"/>
      <c r="B511" s="209"/>
      <c r="C511" s="209"/>
      <c r="D511" s="201"/>
    </row>
    <row r="512" spans="1:4" ht="20.25" customHeight="1" x14ac:dyDescent="0.45">
      <c r="A512" s="209"/>
      <c r="B512" s="209"/>
      <c r="C512" s="209"/>
      <c r="D512" s="201"/>
    </row>
    <row r="513" spans="1:4" ht="20.25" customHeight="1" x14ac:dyDescent="0.45">
      <c r="A513" s="209"/>
      <c r="B513" s="209"/>
      <c r="C513" s="209"/>
      <c r="D513" s="201"/>
    </row>
    <row r="514" spans="1:4" ht="20.25" customHeight="1" x14ac:dyDescent="0.45">
      <c r="A514" s="209"/>
      <c r="B514" s="209"/>
      <c r="C514" s="209"/>
      <c r="D514" s="201"/>
    </row>
    <row r="515" spans="1:4" ht="20.25" customHeight="1" x14ac:dyDescent="0.45">
      <c r="A515" s="209"/>
      <c r="B515" s="209"/>
      <c r="C515" s="209"/>
      <c r="D515" s="201"/>
    </row>
    <row r="516" spans="1:4" ht="20.25" customHeight="1" x14ac:dyDescent="0.45">
      <c r="A516" s="209"/>
      <c r="B516" s="209"/>
      <c r="C516" s="209"/>
      <c r="D516" s="201"/>
    </row>
    <row r="517" spans="1:4" ht="20.25" customHeight="1" x14ac:dyDescent="0.45">
      <c r="A517" s="209"/>
      <c r="B517" s="209"/>
      <c r="C517" s="209"/>
      <c r="D517" s="201"/>
    </row>
    <row r="518" spans="1:4" ht="20.25" customHeight="1" x14ac:dyDescent="0.45">
      <c r="A518" s="209"/>
      <c r="B518" s="209"/>
      <c r="C518" s="209"/>
      <c r="D518" s="201"/>
    </row>
    <row r="519" spans="1:4" ht="20.25" customHeight="1" x14ac:dyDescent="0.45">
      <c r="A519" s="209"/>
      <c r="B519" s="209"/>
      <c r="C519" s="209"/>
      <c r="D519" s="201"/>
    </row>
    <row r="520" spans="1:4" ht="20.25" customHeight="1" x14ac:dyDescent="0.45">
      <c r="A520" s="209"/>
      <c r="B520" s="209"/>
      <c r="C520" s="209"/>
      <c r="D520" s="201"/>
    </row>
    <row r="521" spans="1:4" ht="20.25" customHeight="1" x14ac:dyDescent="0.45">
      <c r="A521" s="209"/>
      <c r="B521" s="209"/>
      <c r="C521" s="209"/>
      <c r="D521" s="201"/>
    </row>
    <row r="522" spans="1:4" ht="20.25" customHeight="1" x14ac:dyDescent="0.45">
      <c r="A522" s="209"/>
      <c r="B522" s="209"/>
      <c r="C522" s="209"/>
      <c r="D522" s="201"/>
    </row>
    <row r="523" spans="1:4" ht="20.25" customHeight="1" x14ac:dyDescent="0.45">
      <c r="A523" s="209"/>
      <c r="B523" s="209"/>
      <c r="C523" s="209"/>
      <c r="D523" s="201"/>
    </row>
    <row r="524" spans="1:4" ht="20.25" customHeight="1" x14ac:dyDescent="0.45">
      <c r="A524" s="209"/>
      <c r="B524" s="209"/>
      <c r="C524" s="209"/>
      <c r="D524" s="201"/>
    </row>
    <row r="525" spans="1:4" ht="20.25" customHeight="1" x14ac:dyDescent="0.45">
      <c r="A525" s="209"/>
      <c r="B525" s="209"/>
      <c r="C525" s="209"/>
      <c r="D525" s="201"/>
    </row>
    <row r="526" spans="1:4" ht="20.25" customHeight="1" x14ac:dyDescent="0.45">
      <c r="A526" s="209"/>
      <c r="B526" s="209"/>
      <c r="C526" s="209"/>
      <c r="D526" s="201"/>
    </row>
    <row r="527" spans="1:4" ht="20.25" customHeight="1" x14ac:dyDescent="0.45">
      <c r="A527" s="209"/>
      <c r="B527" s="209"/>
      <c r="C527" s="209"/>
      <c r="D527" s="201"/>
    </row>
    <row r="528" spans="1:4" ht="20.25" customHeight="1" x14ac:dyDescent="0.45">
      <c r="A528" s="209"/>
      <c r="B528" s="209"/>
      <c r="C528" s="209"/>
      <c r="D528" s="201"/>
    </row>
    <row r="529" spans="1:4" ht="20.25" customHeight="1" x14ac:dyDescent="0.45">
      <c r="A529" s="209"/>
      <c r="B529" s="209"/>
      <c r="C529" s="209"/>
      <c r="D529" s="201"/>
    </row>
    <row r="530" spans="1:4" ht="20.25" customHeight="1" x14ac:dyDescent="0.45">
      <c r="A530" s="209"/>
      <c r="B530" s="209"/>
      <c r="C530" s="209"/>
      <c r="D530" s="201"/>
    </row>
    <row r="531" spans="1:4" ht="20.25" customHeight="1" x14ac:dyDescent="0.45">
      <c r="A531" s="209"/>
      <c r="B531" s="209"/>
      <c r="C531" s="209"/>
      <c r="D531" s="201"/>
    </row>
    <row r="532" spans="1:4" ht="20.25" customHeight="1" x14ac:dyDescent="0.45">
      <c r="A532" s="209"/>
      <c r="B532" s="209"/>
      <c r="C532" s="209"/>
      <c r="D532" s="201"/>
    </row>
    <row r="533" spans="1:4" ht="20.25" customHeight="1" x14ac:dyDescent="0.45">
      <c r="A533" s="209"/>
      <c r="B533" s="209"/>
      <c r="C533" s="209"/>
      <c r="D533" s="201"/>
    </row>
    <row r="534" spans="1:4" ht="20.25" customHeight="1" x14ac:dyDescent="0.45">
      <c r="A534" s="209"/>
      <c r="B534" s="209"/>
      <c r="C534" s="209"/>
      <c r="D534" s="201"/>
    </row>
    <row r="535" spans="1:4" ht="20.25" customHeight="1" x14ac:dyDescent="0.45">
      <c r="A535" s="209"/>
      <c r="B535" s="209"/>
      <c r="C535" s="209"/>
      <c r="D535" s="201"/>
    </row>
    <row r="536" spans="1:4" ht="20.25" customHeight="1" x14ac:dyDescent="0.45">
      <c r="A536" s="209"/>
      <c r="B536" s="209"/>
      <c r="C536" s="209"/>
      <c r="D536" s="201"/>
    </row>
    <row r="537" spans="1:4" ht="20.25" customHeight="1" x14ac:dyDescent="0.45">
      <c r="A537" s="209"/>
      <c r="B537" s="209"/>
      <c r="C537" s="209"/>
      <c r="D537" s="201"/>
    </row>
    <row r="538" spans="1:4" ht="20.25" customHeight="1" x14ac:dyDescent="0.45">
      <c r="A538" s="209"/>
      <c r="B538" s="209"/>
      <c r="C538" s="209"/>
      <c r="D538" s="201"/>
    </row>
    <row r="539" spans="1:4" ht="20.25" customHeight="1" x14ac:dyDescent="0.45">
      <c r="A539" s="209"/>
      <c r="B539" s="209"/>
      <c r="C539" s="209"/>
      <c r="D539" s="201"/>
    </row>
    <row r="540" spans="1:4" ht="20.25" customHeight="1" x14ac:dyDescent="0.45">
      <c r="A540" s="209"/>
      <c r="B540" s="209"/>
      <c r="C540" s="209"/>
      <c r="D540" s="201"/>
    </row>
    <row r="541" spans="1:4" ht="20.25" customHeight="1" x14ac:dyDescent="0.45">
      <c r="A541" s="209"/>
      <c r="B541" s="209"/>
      <c r="C541" s="209"/>
      <c r="D541" s="201"/>
    </row>
    <row r="542" spans="1:4" ht="20.25" customHeight="1" x14ac:dyDescent="0.45">
      <c r="A542" s="209"/>
      <c r="B542" s="209"/>
      <c r="C542" s="209"/>
      <c r="D542" s="201"/>
    </row>
    <row r="543" spans="1:4" ht="20.25" customHeight="1" x14ac:dyDescent="0.45">
      <c r="A543" s="209"/>
      <c r="B543" s="209"/>
      <c r="C543" s="209"/>
      <c r="D543" s="201"/>
    </row>
    <row r="544" spans="1:4" ht="20.25" customHeight="1" x14ac:dyDescent="0.45">
      <c r="A544" s="209"/>
      <c r="B544" s="209"/>
      <c r="C544" s="209"/>
      <c r="D544" s="201"/>
    </row>
    <row r="545" spans="1:4" ht="20.25" customHeight="1" x14ac:dyDescent="0.45">
      <c r="A545" s="209"/>
      <c r="B545" s="209"/>
      <c r="C545" s="209"/>
      <c r="D545" s="201"/>
    </row>
    <row r="546" spans="1:4" ht="20.25" customHeight="1" x14ac:dyDescent="0.45">
      <c r="A546" s="209"/>
      <c r="B546" s="209"/>
      <c r="C546" s="209"/>
      <c r="D546" s="201"/>
    </row>
    <row r="547" spans="1:4" ht="20.25" customHeight="1" x14ac:dyDescent="0.45">
      <c r="A547" s="209"/>
      <c r="B547" s="209"/>
      <c r="C547" s="209"/>
      <c r="D547" s="201"/>
    </row>
    <row r="548" spans="1:4" ht="20.25" customHeight="1" x14ac:dyDescent="0.45">
      <c r="A548" s="209"/>
      <c r="B548" s="209"/>
      <c r="C548" s="209"/>
      <c r="D548" s="201"/>
    </row>
    <row r="549" spans="1:4" ht="20.25" customHeight="1" x14ac:dyDescent="0.45">
      <c r="A549" s="209"/>
      <c r="B549" s="209"/>
      <c r="C549" s="209"/>
      <c r="D549" s="201"/>
    </row>
    <row r="550" spans="1:4" ht="20.25" customHeight="1" x14ac:dyDescent="0.45">
      <c r="A550" s="209"/>
      <c r="B550" s="209"/>
      <c r="C550" s="209"/>
      <c r="D550" s="201"/>
    </row>
    <row r="551" spans="1:4" ht="20.25" customHeight="1" x14ac:dyDescent="0.45">
      <c r="A551" s="209"/>
      <c r="B551" s="209"/>
      <c r="C551" s="209"/>
      <c r="D551" s="201"/>
    </row>
    <row r="552" spans="1:4" ht="20.25" customHeight="1" x14ac:dyDescent="0.45">
      <c r="A552" s="209"/>
      <c r="B552" s="209"/>
      <c r="C552" s="209"/>
      <c r="D552" s="201"/>
    </row>
    <row r="553" spans="1:4" ht="20.25" customHeight="1" x14ac:dyDescent="0.45">
      <c r="A553" s="209"/>
      <c r="B553" s="209"/>
      <c r="C553" s="209"/>
      <c r="D553" s="201"/>
    </row>
    <row r="554" spans="1:4" ht="20.25" customHeight="1" x14ac:dyDescent="0.45">
      <c r="A554" s="209"/>
      <c r="B554" s="209"/>
      <c r="C554" s="209"/>
      <c r="D554" s="201"/>
    </row>
    <row r="555" spans="1:4" ht="20.25" customHeight="1" x14ac:dyDescent="0.45">
      <c r="A555" s="209"/>
      <c r="B555" s="209"/>
      <c r="C555" s="209"/>
      <c r="D555" s="201"/>
    </row>
    <row r="556" spans="1:4" ht="20.25" customHeight="1" x14ac:dyDescent="0.45">
      <c r="A556" s="209"/>
      <c r="B556" s="209"/>
      <c r="C556" s="209"/>
      <c r="D556" s="201"/>
    </row>
    <row r="557" spans="1:4" ht="20.25" customHeight="1" x14ac:dyDescent="0.45">
      <c r="A557" s="209"/>
      <c r="B557" s="209"/>
      <c r="C557" s="209"/>
      <c r="D557" s="201"/>
    </row>
    <row r="558" spans="1:4" ht="20.25" customHeight="1" x14ac:dyDescent="0.45">
      <c r="A558" s="209"/>
      <c r="B558" s="209"/>
      <c r="C558" s="209"/>
      <c r="D558" s="201"/>
    </row>
    <row r="559" spans="1:4" ht="20.25" customHeight="1" x14ac:dyDescent="0.45">
      <c r="A559" s="209"/>
      <c r="B559" s="209"/>
      <c r="C559" s="209"/>
      <c r="D559" s="201"/>
    </row>
    <row r="560" spans="1:4" ht="20.25" customHeight="1" x14ac:dyDescent="0.45">
      <c r="A560" s="209"/>
      <c r="B560" s="209"/>
      <c r="C560" s="209"/>
      <c r="D560" s="201"/>
    </row>
    <row r="561" spans="1:4" ht="20.25" customHeight="1" x14ac:dyDescent="0.45">
      <c r="A561" s="209"/>
      <c r="B561" s="209"/>
      <c r="C561" s="209"/>
      <c r="D561" s="201"/>
    </row>
    <row r="562" spans="1:4" ht="20.25" customHeight="1" x14ac:dyDescent="0.45">
      <c r="A562" s="209"/>
      <c r="B562" s="209"/>
      <c r="C562" s="209"/>
      <c r="D562" s="201"/>
    </row>
    <row r="563" spans="1:4" ht="20.25" customHeight="1" x14ac:dyDescent="0.45">
      <c r="A563" s="209"/>
      <c r="B563" s="209"/>
      <c r="C563" s="209"/>
      <c r="D563" s="201"/>
    </row>
    <row r="564" spans="1:4" ht="20.25" customHeight="1" x14ac:dyDescent="0.45">
      <c r="A564" s="209"/>
      <c r="B564" s="209"/>
      <c r="C564" s="209"/>
      <c r="D564" s="201"/>
    </row>
    <row r="565" spans="1:4" ht="20.25" customHeight="1" x14ac:dyDescent="0.45">
      <c r="A565" s="209"/>
      <c r="B565" s="209"/>
      <c r="C565" s="209"/>
      <c r="D565" s="201"/>
    </row>
    <row r="566" spans="1:4" ht="20.25" customHeight="1" x14ac:dyDescent="0.45">
      <c r="A566" s="209"/>
      <c r="B566" s="209"/>
      <c r="C566" s="209"/>
      <c r="D566" s="201"/>
    </row>
    <row r="567" spans="1:4" ht="20.25" customHeight="1" x14ac:dyDescent="0.45">
      <c r="A567" s="209"/>
      <c r="B567" s="209"/>
      <c r="C567" s="209"/>
      <c r="D567" s="201"/>
    </row>
    <row r="568" spans="1:4" ht="20.25" customHeight="1" x14ac:dyDescent="0.45">
      <c r="A568" s="209"/>
      <c r="B568" s="209"/>
      <c r="C568" s="209"/>
      <c r="D568" s="201"/>
    </row>
    <row r="569" spans="1:4" ht="20.25" customHeight="1" x14ac:dyDescent="0.45">
      <c r="A569" s="209"/>
      <c r="B569" s="209"/>
      <c r="C569" s="209"/>
      <c r="D569" s="201"/>
    </row>
    <row r="570" spans="1:4" ht="20.25" customHeight="1" x14ac:dyDescent="0.45">
      <c r="A570" s="209"/>
      <c r="B570" s="209"/>
      <c r="C570" s="209"/>
      <c r="D570" s="201"/>
    </row>
    <row r="571" spans="1:4" ht="20.25" customHeight="1" x14ac:dyDescent="0.45">
      <c r="A571" s="209"/>
      <c r="B571" s="209"/>
      <c r="C571" s="209"/>
      <c r="D571" s="201"/>
    </row>
    <row r="572" spans="1:4" ht="20.25" customHeight="1" x14ac:dyDescent="0.45">
      <c r="A572" s="209"/>
      <c r="B572" s="209"/>
      <c r="C572" s="209"/>
      <c r="D572" s="201"/>
    </row>
    <row r="573" spans="1:4" ht="20.25" customHeight="1" x14ac:dyDescent="0.45">
      <c r="A573" s="209"/>
      <c r="B573" s="209"/>
      <c r="C573" s="209"/>
      <c r="D573" s="201"/>
    </row>
    <row r="574" spans="1:4" ht="20.25" customHeight="1" x14ac:dyDescent="0.45">
      <c r="A574" s="209"/>
      <c r="B574" s="209"/>
      <c r="C574" s="209"/>
      <c r="D574" s="201"/>
    </row>
    <row r="575" spans="1:4" ht="20.25" customHeight="1" x14ac:dyDescent="0.45">
      <c r="A575" s="209"/>
      <c r="B575" s="209"/>
      <c r="C575" s="209"/>
      <c r="D575" s="201"/>
    </row>
    <row r="576" spans="1:4" ht="20.25" customHeight="1" x14ac:dyDescent="0.45">
      <c r="A576" s="209"/>
      <c r="B576" s="209"/>
      <c r="C576" s="209"/>
      <c r="D576" s="201"/>
    </row>
    <row r="577" spans="1:4" ht="20.25" customHeight="1" x14ac:dyDescent="0.45">
      <c r="A577" s="209"/>
      <c r="B577" s="209"/>
      <c r="C577" s="209"/>
      <c r="D577" s="201"/>
    </row>
    <row r="578" spans="1:4" ht="20.25" customHeight="1" x14ac:dyDescent="0.45">
      <c r="A578" s="209"/>
      <c r="B578" s="209"/>
      <c r="C578" s="209"/>
      <c r="D578" s="201"/>
    </row>
    <row r="579" spans="1:4" ht="20.25" customHeight="1" x14ac:dyDescent="0.45">
      <c r="A579" s="209"/>
      <c r="B579" s="209"/>
      <c r="C579" s="209"/>
      <c r="D579" s="201"/>
    </row>
    <row r="580" spans="1:4" ht="20.25" customHeight="1" x14ac:dyDescent="0.45">
      <c r="A580" s="209"/>
      <c r="B580" s="209"/>
      <c r="C580" s="209"/>
      <c r="D580" s="201"/>
    </row>
    <row r="581" spans="1:4" ht="20.25" customHeight="1" x14ac:dyDescent="0.45">
      <c r="A581" s="209"/>
      <c r="B581" s="209"/>
      <c r="C581" s="209"/>
      <c r="D581" s="201"/>
    </row>
    <row r="582" spans="1:4" ht="20.25" customHeight="1" x14ac:dyDescent="0.45">
      <c r="A582" s="209"/>
      <c r="B582" s="209"/>
      <c r="C582" s="209"/>
      <c r="D582" s="201"/>
    </row>
    <row r="583" spans="1:4" ht="20.25" customHeight="1" x14ac:dyDescent="0.45">
      <c r="A583" s="209"/>
      <c r="B583" s="209"/>
      <c r="C583" s="209"/>
      <c r="D583" s="201"/>
    </row>
    <row r="584" spans="1:4" ht="20.25" customHeight="1" x14ac:dyDescent="0.45">
      <c r="A584" s="209"/>
      <c r="B584" s="209"/>
      <c r="C584" s="209"/>
      <c r="D584" s="201"/>
    </row>
    <row r="585" spans="1:4" ht="20.25" customHeight="1" x14ac:dyDescent="0.45">
      <c r="A585" s="209"/>
      <c r="B585" s="209"/>
      <c r="C585" s="209"/>
      <c r="D585" s="201"/>
    </row>
    <row r="586" spans="1:4" ht="20.25" customHeight="1" x14ac:dyDescent="0.45">
      <c r="A586" s="209"/>
      <c r="B586" s="209"/>
      <c r="C586" s="209"/>
      <c r="D586" s="201"/>
    </row>
    <row r="587" spans="1:4" ht="20.25" customHeight="1" x14ac:dyDescent="0.45">
      <c r="A587" s="209"/>
      <c r="B587" s="209"/>
      <c r="C587" s="209"/>
      <c r="D587" s="201"/>
    </row>
    <row r="588" spans="1:4" ht="20.25" customHeight="1" x14ac:dyDescent="0.45">
      <c r="A588" s="209"/>
      <c r="B588" s="209"/>
      <c r="C588" s="209"/>
      <c r="D588" s="201"/>
    </row>
    <row r="589" spans="1:4" ht="20.25" customHeight="1" x14ac:dyDescent="0.45">
      <c r="A589" s="209"/>
      <c r="B589" s="209"/>
      <c r="C589" s="209"/>
      <c r="D589" s="201"/>
    </row>
    <row r="590" spans="1:4" ht="20.25" customHeight="1" x14ac:dyDescent="0.45">
      <c r="A590" s="209"/>
      <c r="B590" s="209"/>
      <c r="C590" s="209"/>
      <c r="D590" s="201"/>
    </row>
    <row r="591" spans="1:4" ht="20.25" customHeight="1" x14ac:dyDescent="0.45">
      <c r="A591" s="209"/>
      <c r="B591" s="209"/>
      <c r="C591" s="209"/>
      <c r="D591" s="201"/>
    </row>
    <row r="592" spans="1:4" ht="20.25" customHeight="1" x14ac:dyDescent="0.45">
      <c r="A592" s="209"/>
      <c r="B592" s="209"/>
      <c r="C592" s="209"/>
      <c r="D592" s="201"/>
    </row>
    <row r="593" spans="1:4" ht="20.25" customHeight="1" x14ac:dyDescent="0.45">
      <c r="A593" s="209"/>
      <c r="B593" s="209"/>
      <c r="C593" s="209"/>
      <c r="D593" s="201"/>
    </row>
    <row r="594" spans="1:4" ht="20.25" customHeight="1" x14ac:dyDescent="0.45">
      <c r="A594" s="209"/>
      <c r="B594" s="209"/>
      <c r="C594" s="209"/>
      <c r="D594" s="201"/>
    </row>
    <row r="595" spans="1:4" ht="20.25" customHeight="1" x14ac:dyDescent="0.45">
      <c r="A595" s="209"/>
      <c r="B595" s="209"/>
      <c r="C595" s="209"/>
      <c r="D595" s="201"/>
    </row>
    <row r="596" spans="1:4" ht="20.25" customHeight="1" x14ac:dyDescent="0.45">
      <c r="A596" s="209"/>
      <c r="B596" s="209"/>
      <c r="C596" s="209"/>
      <c r="D596" s="201"/>
    </row>
    <row r="597" spans="1:4" ht="20.25" customHeight="1" x14ac:dyDescent="0.45">
      <c r="A597" s="209"/>
      <c r="B597" s="209"/>
      <c r="C597" s="209"/>
      <c r="D597" s="201"/>
    </row>
    <row r="598" spans="1:4" ht="20.25" customHeight="1" x14ac:dyDescent="0.45">
      <c r="A598" s="209"/>
      <c r="B598" s="209"/>
      <c r="C598" s="209"/>
      <c r="D598" s="201"/>
    </row>
    <row r="599" spans="1:4" ht="20.25" customHeight="1" x14ac:dyDescent="0.45">
      <c r="A599" s="209"/>
      <c r="B599" s="209"/>
      <c r="C599" s="209"/>
      <c r="D599" s="201"/>
    </row>
    <row r="600" spans="1:4" ht="20.25" customHeight="1" x14ac:dyDescent="0.45">
      <c r="A600" s="209"/>
      <c r="B600" s="209"/>
      <c r="C600" s="209"/>
      <c r="D600" s="201"/>
    </row>
    <row r="601" spans="1:4" ht="20.25" customHeight="1" x14ac:dyDescent="0.45">
      <c r="A601" s="209"/>
      <c r="B601" s="209"/>
      <c r="C601" s="209"/>
      <c r="D601" s="201"/>
    </row>
    <row r="602" spans="1:4" ht="20.25" customHeight="1" x14ac:dyDescent="0.45">
      <c r="A602" s="209"/>
      <c r="B602" s="209"/>
      <c r="C602" s="209"/>
      <c r="D602" s="201"/>
    </row>
    <row r="603" spans="1:4" ht="20.25" customHeight="1" x14ac:dyDescent="0.45">
      <c r="A603" s="209"/>
      <c r="B603" s="209"/>
      <c r="C603" s="209"/>
      <c r="D603" s="201"/>
    </row>
    <row r="604" spans="1:4" ht="20.25" customHeight="1" x14ac:dyDescent="0.45">
      <c r="A604" s="209"/>
      <c r="B604" s="209"/>
      <c r="C604" s="209"/>
      <c r="D604" s="201"/>
    </row>
    <row r="605" spans="1:4" ht="20.25" customHeight="1" x14ac:dyDescent="0.45">
      <c r="A605" s="209"/>
      <c r="B605" s="209"/>
      <c r="C605" s="209"/>
      <c r="D605" s="201"/>
    </row>
    <row r="606" spans="1:4" ht="20.25" customHeight="1" x14ac:dyDescent="0.45">
      <c r="A606" s="209"/>
      <c r="B606" s="209"/>
      <c r="C606" s="209"/>
      <c r="D606" s="201"/>
    </row>
    <row r="607" spans="1:4" ht="20.25" customHeight="1" x14ac:dyDescent="0.45">
      <c r="A607" s="209"/>
      <c r="B607" s="209"/>
      <c r="C607" s="209"/>
      <c r="D607" s="201"/>
    </row>
    <row r="608" spans="1:4" ht="20.25" customHeight="1" x14ac:dyDescent="0.45">
      <c r="A608" s="209"/>
      <c r="B608" s="209"/>
      <c r="C608" s="209"/>
      <c r="D608" s="201"/>
    </row>
    <row r="609" spans="1:4" ht="20.25" customHeight="1" x14ac:dyDescent="0.45">
      <c r="A609" s="209"/>
      <c r="B609" s="209"/>
      <c r="C609" s="209"/>
      <c r="D609" s="201"/>
    </row>
    <row r="610" spans="1:4" ht="20.25" customHeight="1" x14ac:dyDescent="0.45">
      <c r="A610" s="209"/>
      <c r="B610" s="209"/>
      <c r="C610" s="209"/>
      <c r="D610" s="201"/>
    </row>
    <row r="611" spans="1:4" ht="20.25" customHeight="1" x14ac:dyDescent="0.45">
      <c r="A611" s="209"/>
      <c r="B611" s="209"/>
      <c r="C611" s="209"/>
      <c r="D611" s="201"/>
    </row>
    <row r="612" spans="1:4" ht="20.25" customHeight="1" x14ac:dyDescent="0.45">
      <c r="A612" s="209"/>
      <c r="B612" s="209"/>
      <c r="C612" s="209"/>
      <c r="D612" s="201"/>
    </row>
    <row r="613" spans="1:4" ht="20.25" customHeight="1" x14ac:dyDescent="0.45">
      <c r="A613" s="209"/>
      <c r="B613" s="209"/>
      <c r="C613" s="209"/>
      <c r="D613" s="201"/>
    </row>
    <row r="614" spans="1:4" ht="20.25" customHeight="1" x14ac:dyDescent="0.45">
      <c r="A614" s="209"/>
      <c r="B614" s="209"/>
      <c r="C614" s="209"/>
      <c r="D614" s="201"/>
    </row>
    <row r="615" spans="1:4" ht="20.25" customHeight="1" x14ac:dyDescent="0.45">
      <c r="A615" s="209"/>
      <c r="B615" s="209"/>
      <c r="C615" s="209"/>
      <c r="D615" s="201"/>
    </row>
    <row r="616" spans="1:4" ht="20.25" customHeight="1" x14ac:dyDescent="0.45">
      <c r="A616" s="209"/>
      <c r="B616" s="209"/>
      <c r="C616" s="209"/>
      <c r="D616" s="201"/>
    </row>
    <row r="617" spans="1:4" ht="20.25" customHeight="1" x14ac:dyDescent="0.45">
      <c r="A617" s="209"/>
      <c r="B617" s="209"/>
      <c r="C617" s="209"/>
      <c r="D617" s="201"/>
    </row>
    <row r="618" spans="1:4" ht="20.25" customHeight="1" x14ac:dyDescent="0.45">
      <c r="A618" s="209"/>
      <c r="B618" s="209"/>
      <c r="C618" s="209"/>
      <c r="D618" s="201"/>
    </row>
    <row r="619" spans="1:4" ht="20.25" customHeight="1" x14ac:dyDescent="0.45">
      <c r="A619" s="209"/>
      <c r="B619" s="209"/>
      <c r="C619" s="209"/>
      <c r="D619" s="201"/>
    </row>
    <row r="620" spans="1:4" ht="20.25" customHeight="1" x14ac:dyDescent="0.45">
      <c r="A620" s="209"/>
      <c r="B620" s="209"/>
      <c r="C620" s="209"/>
      <c r="D620" s="201"/>
    </row>
    <row r="621" spans="1:4" ht="20.25" customHeight="1" x14ac:dyDescent="0.45">
      <c r="A621" s="209"/>
      <c r="B621" s="209"/>
      <c r="C621" s="209"/>
      <c r="D621" s="201"/>
    </row>
    <row r="622" spans="1:4" ht="20.25" customHeight="1" x14ac:dyDescent="0.45">
      <c r="A622" s="209"/>
      <c r="B622" s="209"/>
      <c r="C622" s="209"/>
      <c r="D622" s="201"/>
    </row>
    <row r="623" spans="1:4" ht="20.25" customHeight="1" x14ac:dyDescent="0.45">
      <c r="A623" s="209"/>
      <c r="B623" s="209"/>
      <c r="C623" s="209"/>
      <c r="D623" s="201"/>
    </row>
    <row r="624" spans="1:4" ht="20.25" customHeight="1" x14ac:dyDescent="0.45">
      <c r="A624" s="209"/>
      <c r="B624" s="209"/>
      <c r="C624" s="209"/>
      <c r="D624" s="201"/>
    </row>
    <row r="625" spans="1:4" ht="20.25" customHeight="1" x14ac:dyDescent="0.45">
      <c r="A625" s="209"/>
      <c r="B625" s="209"/>
      <c r="C625" s="209"/>
      <c r="D625" s="201"/>
    </row>
    <row r="626" spans="1:4" ht="20.25" customHeight="1" x14ac:dyDescent="0.45">
      <c r="A626" s="209"/>
      <c r="B626" s="209"/>
      <c r="C626" s="209"/>
      <c r="D626" s="201"/>
    </row>
    <row r="627" spans="1:4" ht="20.25" customHeight="1" x14ac:dyDescent="0.45">
      <c r="A627" s="209"/>
      <c r="B627" s="209"/>
      <c r="C627" s="209"/>
      <c r="D627" s="201"/>
    </row>
    <row r="628" spans="1:4" ht="20.25" customHeight="1" x14ac:dyDescent="0.45">
      <c r="A628" s="209"/>
      <c r="B628" s="209"/>
      <c r="C628" s="209"/>
      <c r="D628" s="201"/>
    </row>
    <row r="629" spans="1:4" ht="20.25" customHeight="1" x14ac:dyDescent="0.45">
      <c r="A629" s="209"/>
      <c r="B629" s="209"/>
      <c r="C629" s="209"/>
      <c r="D629" s="201"/>
    </row>
    <row r="630" spans="1:4" ht="20.25" customHeight="1" x14ac:dyDescent="0.45">
      <c r="A630" s="209"/>
      <c r="B630" s="209"/>
      <c r="C630" s="209"/>
      <c r="D630" s="201"/>
    </row>
    <row r="631" spans="1:4" ht="20.25" customHeight="1" x14ac:dyDescent="0.45">
      <c r="A631" s="209"/>
      <c r="B631" s="209"/>
      <c r="C631" s="209"/>
      <c r="D631" s="201"/>
    </row>
    <row r="632" spans="1:4" ht="20.25" customHeight="1" x14ac:dyDescent="0.45">
      <c r="A632" s="209"/>
      <c r="B632" s="209"/>
      <c r="C632" s="209"/>
      <c r="D632" s="201"/>
    </row>
    <row r="633" spans="1:4" ht="20.25" customHeight="1" x14ac:dyDescent="0.45">
      <c r="A633" s="209"/>
      <c r="B633" s="209"/>
      <c r="C633" s="209"/>
      <c r="D633" s="201"/>
    </row>
    <row r="634" spans="1:4" ht="20.25" customHeight="1" x14ac:dyDescent="0.45">
      <c r="A634" s="209"/>
      <c r="B634" s="209"/>
      <c r="C634" s="209"/>
      <c r="D634" s="201"/>
    </row>
    <row r="635" spans="1:4" ht="20.25" customHeight="1" x14ac:dyDescent="0.45">
      <c r="A635" s="209"/>
      <c r="B635" s="209"/>
      <c r="C635" s="209"/>
      <c r="D635" s="201"/>
    </row>
    <row r="636" spans="1:4" ht="20.25" customHeight="1" x14ac:dyDescent="0.45">
      <c r="A636" s="209"/>
      <c r="B636" s="209"/>
      <c r="C636" s="209"/>
      <c r="D636" s="201"/>
    </row>
    <row r="637" spans="1:4" ht="20.25" customHeight="1" x14ac:dyDescent="0.45">
      <c r="A637" s="209"/>
      <c r="B637" s="209"/>
      <c r="C637" s="209"/>
      <c r="D637" s="201"/>
    </row>
    <row r="638" spans="1:4" ht="20.25" customHeight="1" x14ac:dyDescent="0.45">
      <c r="A638" s="209"/>
      <c r="B638" s="209"/>
      <c r="C638" s="209"/>
      <c r="D638" s="201"/>
    </row>
    <row r="639" spans="1:4" ht="20.25" customHeight="1" x14ac:dyDescent="0.45">
      <c r="A639" s="209"/>
      <c r="B639" s="209"/>
      <c r="C639" s="209"/>
      <c r="D639" s="201"/>
    </row>
    <row r="640" spans="1:4" ht="20.25" customHeight="1" x14ac:dyDescent="0.45">
      <c r="A640" s="209"/>
      <c r="B640" s="209"/>
      <c r="C640" s="209"/>
      <c r="D640" s="201"/>
    </row>
    <row r="641" spans="1:4" ht="20.25" customHeight="1" x14ac:dyDescent="0.45">
      <c r="A641" s="209"/>
      <c r="B641" s="209"/>
      <c r="C641" s="209"/>
      <c r="D641" s="201"/>
    </row>
    <row r="642" spans="1:4" ht="20.25" customHeight="1" x14ac:dyDescent="0.45">
      <c r="A642" s="209"/>
      <c r="B642" s="209"/>
      <c r="C642" s="209"/>
      <c r="D642" s="201"/>
    </row>
    <row r="643" spans="1:4" ht="20.25" customHeight="1" x14ac:dyDescent="0.45">
      <c r="A643" s="209"/>
      <c r="B643" s="209"/>
      <c r="C643" s="209"/>
      <c r="D643" s="201"/>
    </row>
    <row r="644" spans="1:4" ht="20.25" customHeight="1" x14ac:dyDescent="0.45">
      <c r="A644" s="209"/>
      <c r="B644" s="209"/>
      <c r="C644" s="209"/>
      <c r="D644" s="201"/>
    </row>
    <row r="645" spans="1:4" ht="20.25" customHeight="1" x14ac:dyDescent="0.45">
      <c r="A645" s="209"/>
      <c r="B645" s="209"/>
      <c r="C645" s="209"/>
      <c r="D645" s="201"/>
    </row>
    <row r="646" spans="1:4" ht="20.25" customHeight="1" x14ac:dyDescent="0.45">
      <c r="A646" s="209"/>
      <c r="B646" s="209"/>
      <c r="C646" s="209"/>
      <c r="D646" s="201"/>
    </row>
    <row r="647" spans="1:4" ht="20.25" customHeight="1" x14ac:dyDescent="0.45">
      <c r="A647" s="209"/>
      <c r="B647" s="209"/>
      <c r="C647" s="209"/>
      <c r="D647" s="201"/>
    </row>
    <row r="648" spans="1:4" ht="20.25" customHeight="1" x14ac:dyDescent="0.45">
      <c r="A648" s="209"/>
      <c r="B648" s="209"/>
      <c r="C648" s="209"/>
      <c r="D648" s="201"/>
    </row>
    <row r="649" spans="1:4" ht="20.25" customHeight="1" x14ac:dyDescent="0.45">
      <c r="A649" s="209"/>
      <c r="B649" s="209"/>
      <c r="C649" s="209"/>
      <c r="D649" s="201"/>
    </row>
    <row r="650" spans="1:4" ht="20.25" customHeight="1" x14ac:dyDescent="0.45">
      <c r="A650" s="209"/>
      <c r="B650" s="209"/>
      <c r="C650" s="209"/>
      <c r="D650" s="201"/>
    </row>
    <row r="651" spans="1:4" ht="20.25" customHeight="1" x14ac:dyDescent="0.45">
      <c r="A651" s="209"/>
      <c r="B651" s="209"/>
      <c r="C651" s="209"/>
      <c r="D651" s="201"/>
    </row>
    <row r="652" spans="1:4" ht="20.25" customHeight="1" x14ac:dyDescent="0.45">
      <c r="A652" s="209"/>
      <c r="B652" s="209"/>
      <c r="C652" s="209"/>
      <c r="D652" s="201"/>
    </row>
    <row r="653" spans="1:4" ht="20.25" customHeight="1" x14ac:dyDescent="0.45">
      <c r="A653" s="209"/>
      <c r="B653" s="209"/>
      <c r="C653" s="209"/>
      <c r="D653" s="201"/>
    </row>
    <row r="654" spans="1:4" ht="20.25" customHeight="1" x14ac:dyDescent="0.45">
      <c r="A654" s="209"/>
      <c r="B654" s="209"/>
      <c r="C654" s="209"/>
      <c r="D654" s="201"/>
    </row>
    <row r="655" spans="1:4" ht="20.25" customHeight="1" x14ac:dyDescent="0.45">
      <c r="A655" s="209"/>
      <c r="B655" s="209"/>
      <c r="C655" s="209"/>
      <c r="D655" s="201"/>
    </row>
    <row r="656" spans="1:4" ht="20.25" customHeight="1" x14ac:dyDescent="0.45">
      <c r="A656" s="209"/>
      <c r="B656" s="209"/>
      <c r="C656" s="209"/>
      <c r="D656" s="201"/>
    </row>
    <row r="657" spans="1:4" ht="20.25" customHeight="1" x14ac:dyDescent="0.45">
      <c r="A657" s="209"/>
      <c r="B657" s="209"/>
      <c r="C657" s="209"/>
      <c r="D657" s="201"/>
    </row>
    <row r="658" spans="1:4" ht="20.25" customHeight="1" x14ac:dyDescent="0.45">
      <c r="A658" s="209"/>
      <c r="B658" s="209"/>
      <c r="C658" s="209"/>
      <c r="D658" s="201"/>
    </row>
    <row r="659" spans="1:4" ht="20.25" customHeight="1" x14ac:dyDescent="0.45">
      <c r="A659" s="209"/>
      <c r="B659" s="209"/>
      <c r="C659" s="209"/>
      <c r="D659" s="201"/>
    </row>
    <row r="660" spans="1:4" ht="20.25" customHeight="1" x14ac:dyDescent="0.45">
      <c r="A660" s="209"/>
      <c r="B660" s="209"/>
      <c r="C660" s="209"/>
      <c r="D660" s="201"/>
    </row>
    <row r="661" spans="1:4" ht="20.25" customHeight="1" x14ac:dyDescent="0.45">
      <c r="A661" s="209"/>
      <c r="B661" s="209"/>
      <c r="C661" s="209"/>
      <c r="D661" s="201"/>
    </row>
    <row r="662" spans="1:4" ht="20.25" customHeight="1" x14ac:dyDescent="0.45">
      <c r="A662" s="209"/>
      <c r="B662" s="209"/>
      <c r="C662" s="209"/>
      <c r="D662" s="201"/>
    </row>
    <row r="663" spans="1:4" ht="20.25" customHeight="1" x14ac:dyDescent="0.45">
      <c r="A663" s="209"/>
      <c r="B663" s="209"/>
      <c r="C663" s="209"/>
      <c r="D663" s="201"/>
    </row>
    <row r="664" spans="1:4" ht="20.25" customHeight="1" x14ac:dyDescent="0.45">
      <c r="A664" s="209"/>
      <c r="B664" s="209"/>
      <c r="C664" s="209"/>
      <c r="D664" s="201"/>
    </row>
    <row r="665" spans="1:4" ht="20.25" customHeight="1" x14ac:dyDescent="0.45">
      <c r="A665" s="209"/>
      <c r="B665" s="209"/>
      <c r="C665" s="209"/>
      <c r="D665" s="201"/>
    </row>
    <row r="666" spans="1:4" ht="20.25" customHeight="1" x14ac:dyDescent="0.45">
      <c r="A666" s="209"/>
      <c r="B666" s="209"/>
      <c r="C666" s="209"/>
      <c r="D666" s="201"/>
    </row>
    <row r="667" spans="1:4" ht="20.25" customHeight="1" x14ac:dyDescent="0.45">
      <c r="A667" s="209"/>
      <c r="B667" s="209"/>
      <c r="C667" s="209"/>
      <c r="D667" s="201"/>
    </row>
    <row r="668" spans="1:4" ht="20.25" customHeight="1" x14ac:dyDescent="0.45">
      <c r="A668" s="209"/>
      <c r="B668" s="209"/>
      <c r="C668" s="209"/>
      <c r="D668" s="201"/>
    </row>
    <row r="669" spans="1:4" ht="20.25" customHeight="1" x14ac:dyDescent="0.45">
      <c r="A669" s="209"/>
      <c r="B669" s="209"/>
      <c r="C669" s="209"/>
      <c r="D669" s="201"/>
    </row>
    <row r="670" spans="1:4" ht="20.25" customHeight="1" x14ac:dyDescent="0.45">
      <c r="A670" s="209"/>
      <c r="B670" s="209"/>
      <c r="C670" s="209"/>
      <c r="D670" s="201"/>
    </row>
    <row r="671" spans="1:4" ht="20.25" customHeight="1" x14ac:dyDescent="0.45">
      <c r="A671" s="209"/>
      <c r="B671" s="209"/>
      <c r="C671" s="209"/>
      <c r="D671" s="201"/>
    </row>
    <row r="672" spans="1:4" ht="20.25" customHeight="1" x14ac:dyDescent="0.45">
      <c r="A672" s="209"/>
      <c r="B672" s="209"/>
      <c r="C672" s="209"/>
      <c r="D672" s="201"/>
    </row>
    <row r="673" spans="1:4" ht="20.25" customHeight="1" x14ac:dyDescent="0.45">
      <c r="A673" s="209"/>
      <c r="B673" s="209"/>
      <c r="C673" s="209"/>
      <c r="D673" s="201"/>
    </row>
    <row r="674" spans="1:4" ht="20.25" customHeight="1" x14ac:dyDescent="0.45">
      <c r="A674" s="209"/>
      <c r="B674" s="209"/>
      <c r="C674" s="209"/>
      <c r="D674" s="201"/>
    </row>
    <row r="675" spans="1:4" ht="20.25" customHeight="1" x14ac:dyDescent="0.45">
      <c r="A675" s="209"/>
      <c r="B675" s="209"/>
      <c r="C675" s="209"/>
      <c r="D675" s="201"/>
    </row>
    <row r="676" spans="1:4" ht="20.25" customHeight="1" x14ac:dyDescent="0.45">
      <c r="A676" s="209"/>
      <c r="B676" s="209"/>
      <c r="C676" s="209"/>
      <c r="D676" s="201"/>
    </row>
    <row r="677" spans="1:4" ht="20.25" customHeight="1" x14ac:dyDescent="0.45">
      <c r="A677" s="209"/>
      <c r="B677" s="209"/>
      <c r="C677" s="209"/>
      <c r="D677" s="201"/>
    </row>
    <row r="678" spans="1:4" ht="20.25" customHeight="1" x14ac:dyDescent="0.45">
      <c r="A678" s="209"/>
      <c r="B678" s="209"/>
      <c r="C678" s="209"/>
      <c r="D678" s="201"/>
    </row>
    <row r="679" spans="1:4" ht="20.25" customHeight="1" x14ac:dyDescent="0.45">
      <c r="A679" s="209"/>
      <c r="B679" s="209"/>
      <c r="C679" s="209"/>
      <c r="D679" s="201"/>
    </row>
    <row r="680" spans="1:4" ht="20.25" customHeight="1" x14ac:dyDescent="0.45">
      <c r="A680" s="209"/>
      <c r="B680" s="209"/>
      <c r="C680" s="209"/>
      <c r="D680" s="201"/>
    </row>
    <row r="681" spans="1:4" ht="20.25" customHeight="1" x14ac:dyDescent="0.45">
      <c r="A681" s="209"/>
      <c r="B681" s="209"/>
      <c r="C681" s="209"/>
      <c r="D681" s="201"/>
    </row>
    <row r="682" spans="1:4" ht="20.25" customHeight="1" x14ac:dyDescent="0.45">
      <c r="A682" s="209"/>
      <c r="B682" s="209"/>
      <c r="C682" s="209"/>
      <c r="D682" s="201"/>
    </row>
    <row r="683" spans="1:4" ht="20.25" customHeight="1" x14ac:dyDescent="0.45">
      <c r="A683" s="209"/>
      <c r="B683" s="209"/>
      <c r="C683" s="209"/>
      <c r="D683" s="201"/>
    </row>
    <row r="684" spans="1:4" ht="20.25" customHeight="1" x14ac:dyDescent="0.45">
      <c r="A684" s="209"/>
      <c r="B684" s="209"/>
      <c r="C684" s="209"/>
      <c r="D684" s="201"/>
    </row>
    <row r="685" spans="1:4" ht="20.25" customHeight="1" x14ac:dyDescent="0.45">
      <c r="A685" s="209"/>
      <c r="B685" s="209"/>
      <c r="C685" s="209"/>
      <c r="D685" s="201"/>
    </row>
    <row r="686" spans="1:4" ht="20.25" customHeight="1" x14ac:dyDescent="0.45">
      <c r="A686" s="209"/>
      <c r="B686" s="209"/>
      <c r="C686" s="209"/>
      <c r="D686" s="201"/>
    </row>
    <row r="687" spans="1:4" ht="20.25" customHeight="1" x14ac:dyDescent="0.45">
      <c r="A687" s="209"/>
      <c r="B687" s="209"/>
      <c r="C687" s="209"/>
      <c r="D687" s="201"/>
    </row>
    <row r="688" spans="1:4" ht="20.25" customHeight="1" x14ac:dyDescent="0.45">
      <c r="A688" s="209"/>
      <c r="B688" s="209"/>
      <c r="C688" s="209"/>
      <c r="D688" s="201"/>
    </row>
    <row r="689" spans="1:4" ht="20.25" customHeight="1" x14ac:dyDescent="0.45">
      <c r="A689" s="209"/>
      <c r="B689" s="209"/>
      <c r="C689" s="209"/>
      <c r="D689" s="201"/>
    </row>
    <row r="690" spans="1:4" ht="20.25" customHeight="1" x14ac:dyDescent="0.45">
      <c r="A690" s="209"/>
      <c r="B690" s="209"/>
      <c r="C690" s="209"/>
      <c r="D690" s="201"/>
    </row>
    <row r="691" spans="1:4" ht="20.25" customHeight="1" x14ac:dyDescent="0.45">
      <c r="A691" s="209"/>
      <c r="B691" s="209"/>
      <c r="C691" s="209"/>
      <c r="D691" s="201"/>
    </row>
    <row r="692" spans="1:4" ht="20.25" customHeight="1" x14ac:dyDescent="0.45">
      <c r="A692" s="209"/>
      <c r="B692" s="209"/>
      <c r="C692" s="209"/>
      <c r="D692" s="201"/>
    </row>
    <row r="693" spans="1:4" ht="20.25" customHeight="1" x14ac:dyDescent="0.45">
      <c r="A693" s="209"/>
      <c r="B693" s="209"/>
      <c r="C693" s="209"/>
      <c r="D693" s="201"/>
    </row>
    <row r="694" spans="1:4" ht="20.25" customHeight="1" x14ac:dyDescent="0.45">
      <c r="A694" s="209"/>
      <c r="B694" s="209"/>
      <c r="C694" s="209"/>
      <c r="D694" s="201"/>
    </row>
    <row r="695" spans="1:4" ht="20.25" customHeight="1" x14ac:dyDescent="0.45">
      <c r="A695" s="209"/>
      <c r="B695" s="209"/>
      <c r="C695" s="209"/>
      <c r="D695" s="201"/>
    </row>
    <row r="696" spans="1:4" ht="20.25" customHeight="1" x14ac:dyDescent="0.45">
      <c r="A696" s="209"/>
      <c r="B696" s="209"/>
      <c r="C696" s="209"/>
      <c r="D696" s="201"/>
    </row>
    <row r="697" spans="1:4" ht="20.25" customHeight="1" x14ac:dyDescent="0.45">
      <c r="A697" s="209"/>
      <c r="B697" s="209"/>
      <c r="C697" s="209"/>
      <c r="D697" s="201"/>
    </row>
    <row r="698" spans="1:4" ht="20.25" customHeight="1" x14ac:dyDescent="0.45">
      <c r="A698" s="209"/>
      <c r="B698" s="209"/>
      <c r="C698" s="209"/>
      <c r="D698" s="201"/>
    </row>
    <row r="699" spans="1:4" ht="20.25" customHeight="1" x14ac:dyDescent="0.45">
      <c r="A699" s="209"/>
      <c r="B699" s="209"/>
      <c r="C699" s="209"/>
      <c r="D699" s="201"/>
    </row>
    <row r="700" spans="1:4" ht="20.25" customHeight="1" x14ac:dyDescent="0.45">
      <c r="A700" s="209"/>
      <c r="B700" s="209"/>
      <c r="C700" s="209"/>
      <c r="D700" s="201"/>
    </row>
    <row r="701" spans="1:4" ht="20.25" customHeight="1" x14ac:dyDescent="0.45">
      <c r="A701" s="209"/>
      <c r="B701" s="209"/>
      <c r="C701" s="209"/>
      <c r="D701" s="201"/>
    </row>
    <row r="702" spans="1:4" ht="20.25" customHeight="1" x14ac:dyDescent="0.45">
      <c r="A702" s="209"/>
      <c r="B702" s="209"/>
      <c r="C702" s="209"/>
      <c r="D702" s="201"/>
    </row>
    <row r="703" spans="1:4" ht="20.25" customHeight="1" x14ac:dyDescent="0.45">
      <c r="A703" s="209"/>
      <c r="B703" s="209"/>
      <c r="C703" s="209"/>
      <c r="D703" s="201"/>
    </row>
    <row r="704" spans="1:4" ht="20.25" customHeight="1" x14ac:dyDescent="0.45">
      <c r="A704" s="209"/>
      <c r="B704" s="209"/>
      <c r="C704" s="209"/>
      <c r="D704" s="201"/>
    </row>
    <row r="705" spans="1:4" ht="20.25" customHeight="1" x14ac:dyDescent="0.45">
      <c r="A705" s="209"/>
      <c r="B705" s="209"/>
      <c r="C705" s="209"/>
      <c r="D705" s="201"/>
    </row>
    <row r="706" spans="1:4" ht="20.25" customHeight="1" x14ac:dyDescent="0.45">
      <c r="A706" s="209"/>
      <c r="B706" s="209"/>
      <c r="C706" s="209"/>
      <c r="D706" s="201"/>
    </row>
    <row r="707" spans="1:4" ht="20.25" customHeight="1" x14ac:dyDescent="0.45">
      <c r="A707" s="209"/>
      <c r="B707" s="209"/>
      <c r="C707" s="209"/>
      <c r="D707" s="201"/>
    </row>
    <row r="708" spans="1:4" ht="20.25" customHeight="1" x14ac:dyDescent="0.45">
      <c r="A708" s="209"/>
      <c r="B708" s="209"/>
      <c r="C708" s="209"/>
      <c r="D708" s="201"/>
    </row>
    <row r="709" spans="1:4" ht="20.25" customHeight="1" x14ac:dyDescent="0.45">
      <c r="A709" s="209"/>
      <c r="B709" s="209"/>
      <c r="C709" s="209"/>
      <c r="D709" s="201"/>
    </row>
    <row r="710" spans="1:4" ht="20.25" customHeight="1" x14ac:dyDescent="0.45">
      <c r="A710" s="209"/>
      <c r="B710" s="209"/>
      <c r="C710" s="209"/>
      <c r="D710" s="201"/>
    </row>
    <row r="711" spans="1:4" ht="20.25" customHeight="1" x14ac:dyDescent="0.45">
      <c r="A711" s="209"/>
      <c r="B711" s="209"/>
      <c r="C711" s="209"/>
      <c r="D711" s="201"/>
    </row>
    <row r="712" spans="1:4" ht="20.25" customHeight="1" x14ac:dyDescent="0.45">
      <c r="A712" s="209"/>
      <c r="B712" s="209"/>
      <c r="C712" s="209"/>
      <c r="D712" s="201"/>
    </row>
    <row r="713" spans="1:4" ht="20.25" customHeight="1" x14ac:dyDescent="0.45">
      <c r="A713" s="209"/>
      <c r="B713" s="209"/>
      <c r="C713" s="209"/>
      <c r="D713" s="201"/>
    </row>
    <row r="714" spans="1:4" ht="20.25" customHeight="1" x14ac:dyDescent="0.45">
      <c r="A714" s="209"/>
      <c r="B714" s="209"/>
      <c r="C714" s="209"/>
      <c r="D714" s="201"/>
    </row>
    <row r="715" spans="1:4" ht="20.25" customHeight="1" x14ac:dyDescent="0.45">
      <c r="A715" s="209"/>
      <c r="B715" s="209"/>
      <c r="C715" s="209"/>
      <c r="D715" s="201"/>
    </row>
    <row r="716" spans="1:4" ht="20.25" customHeight="1" x14ac:dyDescent="0.45">
      <c r="A716" s="209"/>
      <c r="B716" s="209"/>
      <c r="C716" s="209"/>
      <c r="D716" s="201"/>
    </row>
    <row r="717" spans="1:4" ht="20.25" customHeight="1" x14ac:dyDescent="0.45">
      <c r="A717" s="209"/>
      <c r="B717" s="209"/>
      <c r="C717" s="209"/>
      <c r="D717" s="201"/>
    </row>
    <row r="718" spans="1:4" ht="20.25" customHeight="1" x14ac:dyDescent="0.45">
      <c r="A718" s="209"/>
      <c r="B718" s="209"/>
      <c r="C718" s="209"/>
      <c r="D718" s="201"/>
    </row>
    <row r="719" spans="1:4" ht="20.25" customHeight="1" x14ac:dyDescent="0.45">
      <c r="A719" s="209"/>
      <c r="B719" s="209"/>
      <c r="C719" s="209"/>
      <c r="D719" s="201"/>
    </row>
    <row r="720" spans="1:4" ht="20.25" customHeight="1" x14ac:dyDescent="0.45">
      <c r="A720" s="209"/>
      <c r="B720" s="209"/>
      <c r="C720" s="209"/>
      <c r="D720" s="201"/>
    </row>
    <row r="721" spans="1:4" ht="20.25" customHeight="1" x14ac:dyDescent="0.45">
      <c r="A721" s="209"/>
      <c r="B721" s="209"/>
      <c r="C721" s="209"/>
      <c r="D721" s="201"/>
    </row>
    <row r="722" spans="1:4" ht="20.25" customHeight="1" x14ac:dyDescent="0.45">
      <c r="A722" s="209"/>
      <c r="B722" s="209"/>
      <c r="C722" s="209"/>
      <c r="D722" s="201"/>
    </row>
    <row r="723" spans="1:4" ht="20.25" customHeight="1" x14ac:dyDescent="0.45">
      <c r="A723" s="209"/>
      <c r="B723" s="209"/>
      <c r="C723" s="209"/>
      <c r="D723" s="201"/>
    </row>
    <row r="724" spans="1:4" ht="20.25" customHeight="1" x14ac:dyDescent="0.45">
      <c r="A724" s="209"/>
      <c r="B724" s="209"/>
      <c r="C724" s="209"/>
      <c r="D724" s="201"/>
    </row>
    <row r="725" spans="1:4" ht="20.25" customHeight="1" x14ac:dyDescent="0.45">
      <c r="A725" s="209"/>
      <c r="B725" s="209"/>
      <c r="C725" s="209"/>
      <c r="D725" s="201"/>
    </row>
    <row r="726" spans="1:4" ht="20.25" customHeight="1" x14ac:dyDescent="0.45">
      <c r="A726" s="209"/>
      <c r="B726" s="209"/>
      <c r="C726" s="209"/>
      <c r="D726" s="201"/>
    </row>
    <row r="727" spans="1:4" ht="20.25" customHeight="1" x14ac:dyDescent="0.45">
      <c r="A727" s="209"/>
      <c r="B727" s="209"/>
      <c r="C727" s="209"/>
      <c r="D727" s="201"/>
    </row>
    <row r="728" spans="1:4" ht="20.25" customHeight="1" x14ac:dyDescent="0.45">
      <c r="A728" s="209"/>
      <c r="B728" s="209"/>
      <c r="C728" s="209"/>
      <c r="D728" s="201"/>
    </row>
    <row r="729" spans="1:4" ht="20.25" customHeight="1" x14ac:dyDescent="0.45">
      <c r="A729" s="209"/>
      <c r="B729" s="209"/>
      <c r="C729" s="209"/>
      <c r="D729" s="201"/>
    </row>
    <row r="730" spans="1:4" ht="20.25" customHeight="1" x14ac:dyDescent="0.45">
      <c r="A730" s="209"/>
      <c r="B730" s="209"/>
      <c r="C730" s="209"/>
      <c r="D730" s="201"/>
    </row>
    <row r="731" spans="1:4" ht="20.25" customHeight="1" x14ac:dyDescent="0.45">
      <c r="A731" s="209"/>
      <c r="B731" s="209"/>
      <c r="C731" s="209"/>
      <c r="D731" s="201"/>
    </row>
    <row r="732" spans="1:4" ht="20.25" customHeight="1" x14ac:dyDescent="0.45">
      <c r="A732" s="209"/>
      <c r="B732" s="209"/>
      <c r="C732" s="209"/>
      <c r="D732" s="201"/>
    </row>
    <row r="733" spans="1:4" ht="20.25" customHeight="1" x14ac:dyDescent="0.45">
      <c r="A733" s="209"/>
      <c r="B733" s="209"/>
      <c r="C733" s="209"/>
      <c r="D733" s="201"/>
    </row>
    <row r="734" spans="1:4" ht="20.25" customHeight="1" x14ac:dyDescent="0.45">
      <c r="A734" s="209"/>
      <c r="B734" s="209"/>
      <c r="C734" s="209"/>
      <c r="D734" s="201"/>
    </row>
    <row r="735" spans="1:4" ht="20.25" customHeight="1" x14ac:dyDescent="0.45">
      <c r="A735" s="209"/>
      <c r="B735" s="209"/>
      <c r="C735" s="209"/>
      <c r="D735" s="201"/>
    </row>
    <row r="736" spans="1:4" ht="20.25" customHeight="1" x14ac:dyDescent="0.45">
      <c r="A736" s="209"/>
      <c r="B736" s="209"/>
      <c r="C736" s="209"/>
      <c r="D736" s="201"/>
    </row>
    <row r="737" spans="1:4" ht="20.25" customHeight="1" x14ac:dyDescent="0.45">
      <c r="A737" s="209"/>
      <c r="B737" s="209"/>
      <c r="C737" s="209"/>
      <c r="D737" s="201"/>
    </row>
    <row r="738" spans="1:4" ht="20.25" customHeight="1" x14ac:dyDescent="0.45">
      <c r="A738" s="209"/>
      <c r="B738" s="209"/>
      <c r="C738" s="209"/>
      <c r="D738" s="201"/>
    </row>
    <row r="739" spans="1:4" ht="20.25" customHeight="1" x14ac:dyDescent="0.45">
      <c r="A739" s="209"/>
      <c r="B739" s="209"/>
      <c r="C739" s="209"/>
      <c r="D739" s="201"/>
    </row>
    <row r="740" spans="1:4" ht="20.25" customHeight="1" x14ac:dyDescent="0.45">
      <c r="A740" s="209"/>
      <c r="B740" s="209"/>
      <c r="C740" s="209"/>
      <c r="D740" s="201"/>
    </row>
    <row r="741" spans="1:4" ht="20.25" customHeight="1" x14ac:dyDescent="0.45">
      <c r="A741" s="209"/>
      <c r="B741" s="209"/>
      <c r="C741" s="209"/>
      <c r="D741" s="201"/>
    </row>
    <row r="742" spans="1:4" ht="20.25" customHeight="1" x14ac:dyDescent="0.45">
      <c r="A742" s="209"/>
      <c r="B742" s="209"/>
      <c r="C742" s="209"/>
      <c r="D742" s="201"/>
    </row>
    <row r="743" spans="1:4" ht="20.25" customHeight="1" x14ac:dyDescent="0.45">
      <c r="A743" s="209"/>
      <c r="B743" s="209"/>
      <c r="C743" s="209"/>
      <c r="D743" s="201"/>
    </row>
    <row r="744" spans="1:4" ht="20.25" customHeight="1" x14ac:dyDescent="0.45">
      <c r="A744" s="209"/>
      <c r="B744" s="209"/>
      <c r="C744" s="209"/>
      <c r="D744" s="201"/>
    </row>
    <row r="745" spans="1:4" ht="20.25" customHeight="1" x14ac:dyDescent="0.45">
      <c r="A745" s="209"/>
      <c r="B745" s="209"/>
      <c r="C745" s="209"/>
      <c r="D745" s="201"/>
    </row>
    <row r="746" spans="1:4" ht="20.25" customHeight="1" x14ac:dyDescent="0.45">
      <c r="A746" s="209"/>
      <c r="B746" s="209"/>
      <c r="C746" s="209"/>
      <c r="D746" s="201"/>
    </row>
    <row r="747" spans="1:4" ht="20.25" customHeight="1" x14ac:dyDescent="0.45">
      <c r="A747" s="209"/>
      <c r="B747" s="209"/>
      <c r="C747" s="209"/>
      <c r="D747" s="201"/>
    </row>
    <row r="748" spans="1:4" ht="20.25" customHeight="1" x14ac:dyDescent="0.45">
      <c r="A748" s="209"/>
      <c r="B748" s="209"/>
      <c r="C748" s="209"/>
      <c r="D748" s="201"/>
    </row>
    <row r="749" spans="1:4" ht="20.25" customHeight="1" x14ac:dyDescent="0.45">
      <c r="A749" s="209"/>
      <c r="B749" s="209"/>
      <c r="C749" s="209"/>
      <c r="D749" s="201"/>
    </row>
    <row r="750" spans="1:4" ht="20.25" customHeight="1" x14ac:dyDescent="0.45">
      <c r="A750" s="209"/>
      <c r="B750" s="209"/>
      <c r="C750" s="209"/>
      <c r="D750" s="201"/>
    </row>
    <row r="751" spans="1:4" ht="20.25" customHeight="1" x14ac:dyDescent="0.45">
      <c r="A751" s="209"/>
      <c r="B751" s="209"/>
      <c r="C751" s="209"/>
      <c r="D751" s="201"/>
    </row>
    <row r="752" spans="1:4" ht="20.25" customHeight="1" x14ac:dyDescent="0.45">
      <c r="A752" s="209"/>
      <c r="B752" s="209"/>
      <c r="C752" s="209"/>
      <c r="D752" s="201"/>
    </row>
    <row r="753" spans="1:4" ht="20.25" customHeight="1" x14ac:dyDescent="0.45">
      <c r="A753" s="209"/>
      <c r="B753" s="209"/>
      <c r="C753" s="209"/>
      <c r="D753" s="201"/>
    </row>
    <row r="754" spans="1:4" ht="20.25" customHeight="1" x14ac:dyDescent="0.45">
      <c r="A754" s="209"/>
      <c r="B754" s="209"/>
      <c r="C754" s="209"/>
      <c r="D754" s="201"/>
    </row>
    <row r="755" spans="1:4" ht="20.25" customHeight="1" x14ac:dyDescent="0.45">
      <c r="A755" s="209"/>
      <c r="B755" s="209"/>
      <c r="C755" s="209"/>
      <c r="D755" s="201"/>
    </row>
    <row r="756" spans="1:4" ht="20.25" customHeight="1" x14ac:dyDescent="0.45">
      <c r="A756" s="209"/>
      <c r="B756" s="209"/>
      <c r="C756" s="209"/>
      <c r="D756" s="201"/>
    </row>
    <row r="757" spans="1:4" ht="20.25" customHeight="1" x14ac:dyDescent="0.45">
      <c r="A757" s="209"/>
      <c r="B757" s="209"/>
      <c r="C757" s="209"/>
      <c r="D757" s="201"/>
    </row>
    <row r="758" spans="1:4" ht="20.25" customHeight="1" x14ac:dyDescent="0.45">
      <c r="A758" s="209"/>
      <c r="B758" s="209"/>
      <c r="C758" s="209"/>
      <c r="D758" s="201"/>
    </row>
    <row r="759" spans="1:4" ht="20.25" customHeight="1" x14ac:dyDescent="0.45">
      <c r="A759" s="209"/>
      <c r="B759" s="209"/>
      <c r="C759" s="209"/>
      <c r="D759" s="201"/>
    </row>
    <row r="760" spans="1:4" ht="20.25" customHeight="1" x14ac:dyDescent="0.45">
      <c r="A760" s="209"/>
      <c r="B760" s="209"/>
      <c r="C760" s="209"/>
      <c r="D760" s="201"/>
    </row>
    <row r="761" spans="1:4" ht="20.25" customHeight="1" x14ac:dyDescent="0.45">
      <c r="A761" s="209"/>
      <c r="B761" s="209"/>
      <c r="C761" s="209"/>
      <c r="D761" s="201"/>
    </row>
    <row r="762" spans="1:4" ht="20.25" customHeight="1" x14ac:dyDescent="0.45">
      <c r="A762" s="209"/>
      <c r="B762" s="209"/>
      <c r="C762" s="209"/>
      <c r="D762" s="201"/>
    </row>
    <row r="763" spans="1:4" ht="20.25" customHeight="1" x14ac:dyDescent="0.45">
      <c r="A763" s="209"/>
      <c r="B763" s="209"/>
      <c r="C763" s="209"/>
      <c r="D763" s="201"/>
    </row>
    <row r="764" spans="1:4" ht="20.25" customHeight="1" x14ac:dyDescent="0.45">
      <c r="A764" s="209"/>
      <c r="B764" s="209"/>
      <c r="C764" s="209"/>
      <c r="D764" s="201"/>
    </row>
    <row r="765" spans="1:4" ht="20.25" customHeight="1" x14ac:dyDescent="0.45">
      <c r="A765" s="209"/>
      <c r="B765" s="209"/>
      <c r="C765" s="209"/>
      <c r="D765" s="201"/>
    </row>
    <row r="766" spans="1:4" ht="20.25" customHeight="1" x14ac:dyDescent="0.45">
      <c r="A766" s="209"/>
      <c r="B766" s="209"/>
      <c r="C766" s="209"/>
      <c r="D766" s="201"/>
    </row>
    <row r="767" spans="1:4" ht="20.25" customHeight="1" x14ac:dyDescent="0.45">
      <c r="A767" s="209"/>
      <c r="B767" s="209"/>
      <c r="C767" s="209"/>
      <c r="D767" s="201"/>
    </row>
    <row r="768" spans="1:4" ht="20.25" customHeight="1" x14ac:dyDescent="0.45">
      <c r="A768" s="209"/>
      <c r="B768" s="209"/>
      <c r="C768" s="209"/>
      <c r="D768" s="201"/>
    </row>
    <row r="769" spans="1:4" ht="20.25" customHeight="1" x14ac:dyDescent="0.45">
      <c r="A769" s="209"/>
      <c r="B769" s="209"/>
      <c r="C769" s="209"/>
      <c r="D769" s="201"/>
    </row>
    <row r="770" spans="1:4" ht="20.25" customHeight="1" x14ac:dyDescent="0.45">
      <c r="A770" s="209"/>
      <c r="B770" s="209"/>
      <c r="C770" s="209"/>
      <c r="D770" s="201"/>
    </row>
    <row r="771" spans="1:4" ht="20.25" customHeight="1" x14ac:dyDescent="0.45">
      <c r="A771" s="209"/>
      <c r="B771" s="209"/>
      <c r="C771" s="209"/>
      <c r="D771" s="201"/>
    </row>
    <row r="772" spans="1:4" ht="20.25" customHeight="1" x14ac:dyDescent="0.45">
      <c r="A772" s="209"/>
      <c r="B772" s="209"/>
      <c r="C772" s="209"/>
      <c r="D772" s="201"/>
    </row>
    <row r="773" spans="1:4" ht="20.25" customHeight="1" x14ac:dyDescent="0.45">
      <c r="A773" s="209"/>
      <c r="B773" s="209"/>
      <c r="C773" s="209"/>
      <c r="D773" s="201"/>
    </row>
    <row r="774" spans="1:4" ht="20.25" customHeight="1" x14ac:dyDescent="0.45">
      <c r="A774" s="209"/>
      <c r="B774" s="209"/>
      <c r="C774" s="209"/>
      <c r="D774" s="201"/>
    </row>
    <row r="775" spans="1:4" ht="20.25" customHeight="1" x14ac:dyDescent="0.45">
      <c r="A775" s="209"/>
      <c r="B775" s="209"/>
      <c r="C775" s="209"/>
      <c r="D775" s="201"/>
    </row>
    <row r="776" spans="1:4" ht="20.25" customHeight="1" x14ac:dyDescent="0.45">
      <c r="A776" s="209"/>
      <c r="B776" s="209"/>
      <c r="C776" s="209"/>
      <c r="D776" s="201"/>
    </row>
    <row r="777" spans="1:4" ht="20.25" customHeight="1" x14ac:dyDescent="0.45">
      <c r="A777" s="209"/>
      <c r="B777" s="209"/>
      <c r="C777" s="209"/>
      <c r="D777" s="201"/>
    </row>
    <row r="778" spans="1:4" ht="20.25" customHeight="1" x14ac:dyDescent="0.45">
      <c r="A778" s="209"/>
      <c r="B778" s="209"/>
      <c r="C778" s="209"/>
      <c r="D778" s="201"/>
    </row>
    <row r="779" spans="1:4" ht="20.25" customHeight="1" x14ac:dyDescent="0.45">
      <c r="A779" s="209"/>
      <c r="B779" s="209"/>
      <c r="C779" s="209"/>
      <c r="D779" s="201"/>
    </row>
    <row r="780" spans="1:4" ht="20.25" customHeight="1" x14ac:dyDescent="0.45">
      <c r="A780" s="209"/>
      <c r="B780" s="209"/>
      <c r="C780" s="209"/>
      <c r="D780" s="201"/>
    </row>
    <row r="781" spans="1:4" ht="20.25" customHeight="1" x14ac:dyDescent="0.45">
      <c r="A781" s="209"/>
      <c r="B781" s="209"/>
      <c r="C781" s="209"/>
      <c r="D781" s="201"/>
    </row>
    <row r="782" spans="1:4" ht="20.25" customHeight="1" x14ac:dyDescent="0.45">
      <c r="A782" s="209"/>
      <c r="B782" s="209"/>
      <c r="C782" s="209"/>
      <c r="D782" s="201"/>
    </row>
    <row r="783" spans="1:4" ht="20.25" customHeight="1" x14ac:dyDescent="0.45">
      <c r="A783" s="209"/>
      <c r="B783" s="209"/>
      <c r="C783" s="209"/>
      <c r="D783" s="201"/>
    </row>
    <row r="784" spans="1:4" ht="20.25" customHeight="1" x14ac:dyDescent="0.45">
      <c r="A784" s="209"/>
      <c r="B784" s="209"/>
      <c r="C784" s="209"/>
      <c r="D784" s="201"/>
    </row>
    <row r="785" spans="1:4" ht="20.25" customHeight="1" x14ac:dyDescent="0.45">
      <c r="A785" s="209"/>
      <c r="B785" s="209"/>
      <c r="C785" s="209"/>
      <c r="D785" s="201"/>
    </row>
    <row r="786" spans="1:4" ht="20.25" customHeight="1" x14ac:dyDescent="0.45">
      <c r="A786" s="209"/>
      <c r="B786" s="209"/>
      <c r="C786" s="209"/>
      <c r="D786" s="201"/>
    </row>
    <row r="787" spans="1:4" ht="20.25" customHeight="1" x14ac:dyDescent="0.45">
      <c r="A787" s="209"/>
      <c r="B787" s="209"/>
      <c r="C787" s="209"/>
      <c r="D787" s="201"/>
    </row>
    <row r="788" spans="1:4" ht="20.25" customHeight="1" x14ac:dyDescent="0.45">
      <c r="A788" s="209"/>
      <c r="B788" s="209"/>
      <c r="C788" s="209"/>
      <c r="D788" s="201"/>
    </row>
    <row r="789" spans="1:4" ht="20.25" customHeight="1" x14ac:dyDescent="0.45">
      <c r="A789" s="209"/>
      <c r="B789" s="209"/>
      <c r="C789" s="209"/>
      <c r="D789" s="201"/>
    </row>
    <row r="790" spans="1:4" ht="20.25" customHeight="1" x14ac:dyDescent="0.45">
      <c r="A790" s="209"/>
      <c r="B790" s="209"/>
      <c r="C790" s="209"/>
      <c r="D790" s="201"/>
    </row>
    <row r="791" spans="1:4" ht="20.25" customHeight="1" x14ac:dyDescent="0.45">
      <c r="A791" s="209"/>
      <c r="B791" s="209"/>
      <c r="C791" s="209"/>
      <c r="D791" s="201"/>
    </row>
    <row r="792" spans="1:4" ht="20.25" customHeight="1" x14ac:dyDescent="0.45">
      <c r="A792" s="209"/>
      <c r="B792" s="209"/>
      <c r="C792" s="209"/>
      <c r="D792" s="201"/>
    </row>
    <row r="793" spans="1:4" ht="20.25" customHeight="1" x14ac:dyDescent="0.45">
      <c r="A793" s="209"/>
      <c r="B793" s="209"/>
      <c r="C793" s="209"/>
      <c r="D793" s="201"/>
    </row>
    <row r="794" spans="1:4" ht="20.25" customHeight="1" x14ac:dyDescent="0.45">
      <c r="A794" s="209"/>
      <c r="B794" s="209"/>
      <c r="C794" s="209"/>
      <c r="D794" s="201"/>
    </row>
    <row r="795" spans="1:4" ht="20.25" customHeight="1" x14ac:dyDescent="0.45">
      <c r="A795" s="209"/>
      <c r="B795" s="209"/>
      <c r="C795" s="209"/>
      <c r="D795" s="201"/>
    </row>
    <row r="796" spans="1:4" ht="20.25" customHeight="1" x14ac:dyDescent="0.45">
      <c r="A796" s="209"/>
      <c r="B796" s="209"/>
      <c r="C796" s="209"/>
      <c r="D796" s="201"/>
    </row>
    <row r="797" spans="1:4" ht="20.25" customHeight="1" x14ac:dyDescent="0.45">
      <c r="A797" s="209"/>
      <c r="B797" s="209"/>
      <c r="C797" s="209"/>
      <c r="D797" s="201"/>
    </row>
    <row r="798" spans="1:4" ht="20.25" customHeight="1" x14ac:dyDescent="0.45">
      <c r="A798" s="209"/>
      <c r="B798" s="209"/>
      <c r="C798" s="209"/>
      <c r="D798" s="201"/>
    </row>
    <row r="799" spans="1:4" ht="20.25" customHeight="1" x14ac:dyDescent="0.45">
      <c r="A799" s="209"/>
      <c r="B799" s="209"/>
      <c r="C799" s="209"/>
      <c r="D799" s="201"/>
    </row>
    <row r="800" spans="1:4" ht="20.25" customHeight="1" x14ac:dyDescent="0.45">
      <c r="A800" s="209"/>
      <c r="B800" s="209"/>
      <c r="C800" s="209"/>
      <c r="D800" s="201"/>
    </row>
    <row r="801" spans="1:4" ht="20.25" customHeight="1" x14ac:dyDescent="0.45">
      <c r="A801" s="209"/>
      <c r="B801" s="209"/>
      <c r="C801" s="209"/>
      <c r="D801" s="201"/>
    </row>
    <row r="802" spans="1:4" ht="20.25" customHeight="1" x14ac:dyDescent="0.45">
      <c r="A802" s="209"/>
      <c r="B802" s="209"/>
      <c r="C802" s="209"/>
      <c r="D802" s="201"/>
    </row>
    <row r="803" spans="1:4" ht="20.25" customHeight="1" x14ac:dyDescent="0.45">
      <c r="A803" s="209"/>
      <c r="B803" s="209"/>
      <c r="C803" s="209"/>
      <c r="D803" s="201"/>
    </row>
    <row r="804" spans="1:4" ht="20.25" customHeight="1" x14ac:dyDescent="0.45">
      <c r="A804" s="209"/>
      <c r="B804" s="209"/>
      <c r="C804" s="209"/>
      <c r="D804" s="201"/>
    </row>
    <row r="805" spans="1:4" ht="20.25" customHeight="1" x14ac:dyDescent="0.45">
      <c r="A805" s="209"/>
      <c r="B805" s="209"/>
      <c r="C805" s="209"/>
      <c r="D805" s="201"/>
    </row>
    <row r="806" spans="1:4" ht="20.25" customHeight="1" x14ac:dyDescent="0.45">
      <c r="A806" s="209"/>
      <c r="B806" s="209"/>
      <c r="C806" s="209"/>
      <c r="D806" s="201"/>
    </row>
    <row r="807" spans="1:4" ht="20.25" customHeight="1" x14ac:dyDescent="0.45">
      <c r="A807" s="209"/>
      <c r="B807" s="209"/>
      <c r="C807" s="209"/>
      <c r="D807" s="201"/>
    </row>
    <row r="808" spans="1:4" ht="20.25" customHeight="1" x14ac:dyDescent="0.45">
      <c r="A808" s="209"/>
      <c r="B808" s="209"/>
      <c r="C808" s="209"/>
      <c r="D808" s="201"/>
    </row>
    <row r="809" spans="1:4" ht="20.25" customHeight="1" x14ac:dyDescent="0.45">
      <c r="A809" s="209"/>
      <c r="B809" s="209"/>
      <c r="C809" s="209"/>
      <c r="D809" s="201"/>
    </row>
    <row r="810" spans="1:4" ht="20.25" customHeight="1" x14ac:dyDescent="0.45">
      <c r="A810" s="209"/>
      <c r="B810" s="209"/>
      <c r="C810" s="209"/>
      <c r="D810" s="201"/>
    </row>
    <row r="811" spans="1:4" ht="20.25" customHeight="1" x14ac:dyDescent="0.45">
      <c r="A811" s="209"/>
      <c r="B811" s="209"/>
      <c r="C811" s="209"/>
      <c r="D811" s="201"/>
    </row>
    <row r="812" spans="1:4" ht="20.25" customHeight="1" x14ac:dyDescent="0.45">
      <c r="A812" s="209"/>
      <c r="B812" s="209"/>
      <c r="C812" s="209"/>
      <c r="D812" s="201"/>
    </row>
    <row r="813" spans="1:4" ht="20.25" customHeight="1" x14ac:dyDescent="0.45">
      <c r="A813" s="209"/>
      <c r="B813" s="209"/>
      <c r="C813" s="209"/>
      <c r="D813" s="201"/>
    </row>
    <row r="814" spans="1:4" ht="20.25" customHeight="1" x14ac:dyDescent="0.45">
      <c r="A814" s="209"/>
      <c r="B814" s="209"/>
      <c r="C814" s="209"/>
      <c r="D814" s="201"/>
    </row>
    <row r="815" spans="1:4" ht="20.25" customHeight="1" x14ac:dyDescent="0.45">
      <c r="A815" s="209"/>
      <c r="B815" s="209"/>
      <c r="C815" s="209"/>
      <c r="D815" s="201"/>
    </row>
    <row r="816" spans="1:4" ht="20.25" customHeight="1" x14ac:dyDescent="0.45">
      <c r="A816" s="209"/>
      <c r="B816" s="209"/>
      <c r="C816" s="209"/>
      <c r="D816" s="201"/>
    </row>
    <row r="817" spans="1:4" ht="20.25" customHeight="1" x14ac:dyDescent="0.45">
      <c r="A817" s="209"/>
      <c r="B817" s="209"/>
      <c r="C817" s="209"/>
      <c r="D817" s="201"/>
    </row>
    <row r="818" spans="1:4" ht="20.25" customHeight="1" x14ac:dyDescent="0.45">
      <c r="A818" s="209"/>
      <c r="B818" s="209"/>
      <c r="C818" s="209"/>
      <c r="D818" s="201"/>
    </row>
    <row r="819" spans="1:4" ht="20.25" customHeight="1" x14ac:dyDescent="0.45">
      <c r="A819" s="209"/>
      <c r="B819" s="209"/>
      <c r="C819" s="209"/>
      <c r="D819" s="201"/>
    </row>
    <row r="820" spans="1:4" ht="20.25" customHeight="1" x14ac:dyDescent="0.45">
      <c r="A820" s="209"/>
      <c r="B820" s="209"/>
      <c r="C820" s="209"/>
      <c r="D820" s="201"/>
    </row>
    <row r="821" spans="1:4" ht="20.25" customHeight="1" x14ac:dyDescent="0.45">
      <c r="A821" s="209"/>
      <c r="B821" s="209"/>
      <c r="C821" s="209"/>
      <c r="D821" s="201"/>
    </row>
    <row r="822" spans="1:4" ht="20.25" customHeight="1" x14ac:dyDescent="0.45">
      <c r="A822" s="209"/>
      <c r="B822" s="209"/>
      <c r="C822" s="209"/>
      <c r="D822" s="201"/>
    </row>
    <row r="823" spans="1:4" ht="20.25" customHeight="1" x14ac:dyDescent="0.45">
      <c r="A823" s="209"/>
      <c r="B823" s="209"/>
      <c r="C823" s="209"/>
      <c r="D823" s="201"/>
    </row>
    <row r="824" spans="1:4" ht="20.25" customHeight="1" x14ac:dyDescent="0.45">
      <c r="A824" s="209"/>
      <c r="B824" s="209"/>
      <c r="C824" s="209"/>
      <c r="D824" s="201"/>
    </row>
    <row r="825" spans="1:4" ht="20.25" customHeight="1" x14ac:dyDescent="0.45">
      <c r="A825" s="209"/>
      <c r="B825" s="209"/>
      <c r="C825" s="209"/>
      <c r="D825" s="201"/>
    </row>
    <row r="826" spans="1:4" ht="20.25" customHeight="1" x14ac:dyDescent="0.45">
      <c r="A826" s="209"/>
      <c r="B826" s="209"/>
      <c r="C826" s="209"/>
      <c r="D826" s="201"/>
    </row>
    <row r="827" spans="1:4" ht="20.25" customHeight="1" x14ac:dyDescent="0.45">
      <c r="A827" s="209"/>
      <c r="B827" s="209"/>
      <c r="C827" s="209"/>
      <c r="D827" s="201"/>
    </row>
    <row r="828" spans="1:4" ht="20.25" customHeight="1" x14ac:dyDescent="0.45">
      <c r="A828" s="209"/>
      <c r="B828" s="209"/>
      <c r="C828" s="209"/>
      <c r="D828" s="201"/>
    </row>
    <row r="829" spans="1:4" ht="20.25" customHeight="1" x14ac:dyDescent="0.45">
      <c r="A829" s="209"/>
      <c r="B829" s="209"/>
      <c r="C829" s="209"/>
      <c r="D829" s="201"/>
    </row>
    <row r="830" spans="1:4" ht="20.25" customHeight="1" x14ac:dyDescent="0.45">
      <c r="A830" s="209"/>
      <c r="B830" s="209"/>
      <c r="C830" s="209"/>
      <c r="D830" s="201"/>
    </row>
    <row r="831" spans="1:4" ht="20.25" customHeight="1" x14ac:dyDescent="0.45">
      <c r="A831" s="209"/>
      <c r="B831" s="209"/>
      <c r="C831" s="209"/>
      <c r="D831" s="201"/>
    </row>
    <row r="832" spans="1:4" ht="20.25" customHeight="1" x14ac:dyDescent="0.45">
      <c r="A832" s="209"/>
      <c r="B832" s="209"/>
      <c r="C832" s="209"/>
      <c r="D832" s="201"/>
    </row>
    <row r="833" spans="1:4" ht="20.25" customHeight="1" x14ac:dyDescent="0.45">
      <c r="A833" s="209"/>
      <c r="B833" s="209"/>
      <c r="C833" s="209"/>
      <c r="D833" s="201"/>
    </row>
    <row r="834" spans="1:4" ht="20.25" customHeight="1" x14ac:dyDescent="0.45">
      <c r="A834" s="209"/>
      <c r="B834" s="209"/>
      <c r="C834" s="209"/>
      <c r="D834" s="201"/>
    </row>
    <row r="835" spans="1:4" ht="20.25" customHeight="1" x14ac:dyDescent="0.45">
      <c r="A835" s="209"/>
      <c r="B835" s="209"/>
      <c r="C835" s="209"/>
      <c r="D835" s="201"/>
    </row>
    <row r="836" spans="1:4" ht="20.25" customHeight="1" x14ac:dyDescent="0.45">
      <c r="A836" s="209"/>
      <c r="B836" s="209"/>
      <c r="C836" s="209"/>
      <c r="D836" s="201"/>
    </row>
    <row r="837" spans="1:4" ht="20.25" customHeight="1" x14ac:dyDescent="0.45">
      <c r="A837" s="209"/>
      <c r="B837" s="209"/>
      <c r="C837" s="209"/>
      <c r="D837" s="201"/>
    </row>
    <row r="838" spans="1:4" ht="20.25" customHeight="1" x14ac:dyDescent="0.45">
      <c r="A838" s="209"/>
      <c r="B838" s="209"/>
      <c r="C838" s="209"/>
      <c r="D838" s="201"/>
    </row>
    <row r="839" spans="1:4" ht="20.25" customHeight="1" x14ac:dyDescent="0.45">
      <c r="A839" s="209"/>
      <c r="B839" s="209"/>
      <c r="C839" s="209"/>
      <c r="D839" s="201"/>
    </row>
    <row r="840" spans="1:4" ht="20.25" customHeight="1" x14ac:dyDescent="0.45">
      <c r="A840" s="209"/>
      <c r="B840" s="209"/>
      <c r="C840" s="209"/>
      <c r="D840" s="201"/>
    </row>
    <row r="841" spans="1:4" ht="20.25" customHeight="1" x14ac:dyDescent="0.45">
      <c r="A841" s="209"/>
      <c r="B841" s="209"/>
      <c r="C841" s="209"/>
      <c r="D841" s="201"/>
    </row>
    <row r="842" spans="1:4" ht="20.25" customHeight="1" x14ac:dyDescent="0.45">
      <c r="A842" s="209"/>
      <c r="B842" s="209"/>
      <c r="C842" s="209"/>
      <c r="D842" s="201"/>
    </row>
    <row r="843" spans="1:4" ht="20.25" customHeight="1" x14ac:dyDescent="0.45">
      <c r="A843" s="209"/>
      <c r="B843" s="209"/>
      <c r="C843" s="209"/>
      <c r="D843" s="201"/>
    </row>
    <row r="844" spans="1:4" ht="20.25" customHeight="1" x14ac:dyDescent="0.45">
      <c r="A844" s="209"/>
      <c r="B844" s="209"/>
      <c r="C844" s="209"/>
      <c r="D844" s="201"/>
    </row>
    <row r="845" spans="1:4" ht="20.25" customHeight="1" x14ac:dyDescent="0.45">
      <c r="A845" s="209"/>
      <c r="B845" s="209"/>
      <c r="C845" s="209"/>
      <c r="D845" s="201"/>
    </row>
    <row r="846" spans="1:4" ht="20.25" customHeight="1" x14ac:dyDescent="0.45">
      <c r="A846" s="209"/>
      <c r="B846" s="209"/>
      <c r="C846" s="209"/>
      <c r="D846" s="201"/>
    </row>
    <row r="847" spans="1:4" ht="20.25" customHeight="1" x14ac:dyDescent="0.45">
      <c r="A847" s="209"/>
      <c r="B847" s="209"/>
      <c r="C847" s="209"/>
      <c r="D847" s="201"/>
    </row>
    <row r="848" spans="1:4" ht="20.25" customHeight="1" x14ac:dyDescent="0.45">
      <c r="A848" s="209"/>
      <c r="B848" s="209"/>
      <c r="C848" s="209"/>
      <c r="D848" s="201"/>
    </row>
    <row r="849" spans="1:4" ht="20.25" customHeight="1" x14ac:dyDescent="0.45">
      <c r="A849" s="209"/>
      <c r="B849" s="209"/>
      <c r="C849" s="209"/>
      <c r="D849" s="201"/>
    </row>
    <row r="850" spans="1:4" ht="20.25" customHeight="1" x14ac:dyDescent="0.45">
      <c r="A850" s="209"/>
      <c r="B850" s="209"/>
      <c r="C850" s="209"/>
      <c r="D850" s="201"/>
    </row>
    <row r="851" spans="1:4" ht="20.25" customHeight="1" x14ac:dyDescent="0.45">
      <c r="A851" s="209"/>
      <c r="B851" s="209"/>
      <c r="C851" s="209"/>
      <c r="D851" s="201"/>
    </row>
    <row r="852" spans="1:4" ht="20.25" customHeight="1" x14ac:dyDescent="0.45">
      <c r="A852" s="209"/>
      <c r="B852" s="209"/>
      <c r="C852" s="209"/>
      <c r="D852" s="201"/>
    </row>
    <row r="853" spans="1:4" ht="20.25" customHeight="1" x14ac:dyDescent="0.45">
      <c r="A853" s="209"/>
      <c r="B853" s="209"/>
      <c r="C853" s="209"/>
      <c r="D853" s="201"/>
    </row>
    <row r="854" spans="1:4" ht="20.25" customHeight="1" x14ac:dyDescent="0.45">
      <c r="A854" s="209"/>
      <c r="B854" s="209"/>
      <c r="C854" s="209"/>
      <c r="D854" s="201"/>
    </row>
    <row r="855" spans="1:4" ht="20.25" customHeight="1" x14ac:dyDescent="0.45">
      <c r="A855" s="209"/>
      <c r="B855" s="209"/>
      <c r="C855" s="209"/>
      <c r="D855" s="201"/>
    </row>
    <row r="856" spans="1:4" ht="20.25" customHeight="1" x14ac:dyDescent="0.45">
      <c r="A856" s="209"/>
      <c r="B856" s="209"/>
      <c r="C856" s="209"/>
      <c r="D856" s="201"/>
    </row>
    <row r="857" spans="1:4" ht="20.25" customHeight="1" x14ac:dyDescent="0.45">
      <c r="A857" s="209"/>
      <c r="B857" s="209"/>
      <c r="C857" s="209"/>
      <c r="D857" s="201"/>
    </row>
    <row r="858" spans="1:4" ht="20.25" customHeight="1" x14ac:dyDescent="0.45">
      <c r="A858" s="209"/>
      <c r="B858" s="209"/>
      <c r="C858" s="209"/>
      <c r="D858" s="201"/>
    </row>
    <row r="859" spans="1:4" ht="20.25" customHeight="1" x14ac:dyDescent="0.45">
      <c r="A859" s="209"/>
      <c r="B859" s="209"/>
      <c r="C859" s="209"/>
      <c r="D859" s="201"/>
    </row>
    <row r="860" spans="1:4" ht="20.25" customHeight="1" x14ac:dyDescent="0.45">
      <c r="A860" s="209"/>
      <c r="B860" s="209"/>
      <c r="C860" s="209"/>
      <c r="D860" s="201"/>
    </row>
    <row r="861" spans="1:4" ht="20.25" customHeight="1" x14ac:dyDescent="0.45">
      <c r="A861" s="209"/>
      <c r="B861" s="209"/>
      <c r="C861" s="209"/>
      <c r="D861" s="201"/>
    </row>
    <row r="862" spans="1:4" ht="20.25" customHeight="1" x14ac:dyDescent="0.45">
      <c r="A862" s="209"/>
      <c r="B862" s="209"/>
      <c r="C862" s="209"/>
      <c r="D862" s="201"/>
    </row>
    <row r="863" spans="1:4" ht="20.25" customHeight="1" x14ac:dyDescent="0.45">
      <c r="A863" s="209"/>
      <c r="B863" s="209"/>
      <c r="C863" s="209"/>
      <c r="D863" s="201"/>
    </row>
    <row r="864" spans="1:4" ht="20.25" customHeight="1" x14ac:dyDescent="0.45">
      <c r="A864" s="209"/>
      <c r="B864" s="209"/>
      <c r="C864" s="209"/>
      <c r="D864" s="201"/>
    </row>
    <row r="865" spans="1:4" ht="20.25" customHeight="1" x14ac:dyDescent="0.45">
      <c r="A865" s="209"/>
      <c r="B865" s="209"/>
      <c r="C865" s="209"/>
      <c r="D865" s="201"/>
    </row>
    <row r="866" spans="1:4" ht="20.25" customHeight="1" x14ac:dyDescent="0.45">
      <c r="A866" s="209"/>
      <c r="B866" s="209"/>
      <c r="C866" s="209"/>
      <c r="D866" s="201"/>
    </row>
    <row r="867" spans="1:4" ht="20.25" customHeight="1" x14ac:dyDescent="0.45">
      <c r="A867" s="209"/>
      <c r="B867" s="209"/>
      <c r="C867" s="209"/>
      <c r="D867" s="201"/>
    </row>
    <row r="868" spans="1:4" ht="20.25" customHeight="1" x14ac:dyDescent="0.45">
      <c r="A868" s="209"/>
      <c r="B868" s="209"/>
      <c r="C868" s="209"/>
      <c r="D868" s="201"/>
    </row>
    <row r="869" spans="1:4" ht="20.25" customHeight="1" x14ac:dyDescent="0.45">
      <c r="A869" s="209"/>
      <c r="B869" s="209"/>
      <c r="C869" s="209"/>
      <c r="D869" s="201"/>
    </row>
    <row r="870" spans="1:4" ht="20.25" customHeight="1" x14ac:dyDescent="0.45">
      <c r="A870" s="209"/>
      <c r="B870" s="209"/>
      <c r="C870" s="209"/>
      <c r="D870" s="201"/>
    </row>
    <row r="871" spans="1:4" ht="20.25" customHeight="1" x14ac:dyDescent="0.45">
      <c r="A871" s="209"/>
      <c r="B871" s="209"/>
      <c r="C871" s="209"/>
      <c r="D871" s="201"/>
    </row>
    <row r="872" spans="1:4" ht="20.25" customHeight="1" x14ac:dyDescent="0.45">
      <c r="A872" s="209"/>
      <c r="B872" s="209"/>
      <c r="C872" s="209"/>
      <c r="D872" s="201"/>
    </row>
    <row r="873" spans="1:4" ht="20.25" customHeight="1" x14ac:dyDescent="0.45">
      <c r="A873" s="209"/>
      <c r="B873" s="209"/>
      <c r="C873" s="209"/>
      <c r="D873" s="201"/>
    </row>
    <row r="874" spans="1:4" ht="20.25" customHeight="1" x14ac:dyDescent="0.45">
      <c r="A874" s="209"/>
      <c r="B874" s="209"/>
      <c r="C874" s="209"/>
      <c r="D874" s="201"/>
    </row>
    <row r="875" spans="1:4" ht="20.25" customHeight="1" x14ac:dyDescent="0.45">
      <c r="A875" s="209"/>
      <c r="B875" s="209"/>
      <c r="C875" s="209"/>
      <c r="D875" s="201"/>
    </row>
    <row r="876" spans="1:4" ht="20.25" customHeight="1" x14ac:dyDescent="0.45">
      <c r="A876" s="209"/>
      <c r="B876" s="209"/>
      <c r="C876" s="209"/>
      <c r="D876" s="201"/>
    </row>
    <row r="877" spans="1:4" ht="20.25" customHeight="1" x14ac:dyDescent="0.45">
      <c r="A877" s="209"/>
      <c r="B877" s="209"/>
      <c r="C877" s="209"/>
      <c r="D877" s="201"/>
    </row>
    <row r="878" spans="1:4" ht="20.25" customHeight="1" x14ac:dyDescent="0.45">
      <c r="A878" s="209"/>
      <c r="B878" s="209"/>
      <c r="C878" s="209"/>
      <c r="D878" s="201"/>
    </row>
    <row r="879" spans="1:4" ht="20.25" customHeight="1" x14ac:dyDescent="0.45">
      <c r="A879" s="209"/>
      <c r="B879" s="209"/>
      <c r="C879" s="209"/>
      <c r="D879" s="201"/>
    </row>
    <row r="880" spans="1:4" ht="20.25" customHeight="1" x14ac:dyDescent="0.45">
      <c r="A880" s="209"/>
      <c r="B880" s="209"/>
      <c r="C880" s="209"/>
      <c r="D880" s="201"/>
    </row>
    <row r="881" spans="1:4" ht="20.25" customHeight="1" x14ac:dyDescent="0.45">
      <c r="A881" s="209"/>
      <c r="B881" s="209"/>
      <c r="C881" s="209"/>
      <c r="D881" s="201"/>
    </row>
    <row r="882" spans="1:4" ht="20.25" customHeight="1" x14ac:dyDescent="0.45">
      <c r="A882" s="209"/>
      <c r="B882" s="209"/>
      <c r="C882" s="209"/>
      <c r="D882" s="201"/>
    </row>
    <row r="883" spans="1:4" ht="20.25" customHeight="1" x14ac:dyDescent="0.45">
      <c r="A883" s="209"/>
      <c r="B883" s="209"/>
      <c r="C883" s="209"/>
      <c r="D883" s="201"/>
    </row>
    <row r="884" spans="1:4" ht="20.25" customHeight="1" x14ac:dyDescent="0.45">
      <c r="A884" s="209"/>
      <c r="B884" s="209"/>
      <c r="C884" s="209"/>
      <c r="D884" s="201"/>
    </row>
    <row r="885" spans="1:4" ht="20.25" customHeight="1" x14ac:dyDescent="0.45">
      <c r="A885" s="209"/>
      <c r="B885" s="209"/>
      <c r="C885" s="209"/>
      <c r="D885" s="201"/>
    </row>
    <row r="886" spans="1:4" ht="20.25" customHeight="1" x14ac:dyDescent="0.45">
      <c r="A886" s="209"/>
      <c r="B886" s="209"/>
      <c r="C886" s="209"/>
      <c r="D886" s="201"/>
    </row>
    <row r="887" spans="1:4" ht="20.25" customHeight="1" x14ac:dyDescent="0.45">
      <c r="A887" s="209"/>
      <c r="B887" s="209"/>
      <c r="C887" s="209"/>
      <c r="D887" s="201"/>
    </row>
    <row r="888" spans="1:4" ht="20.25" customHeight="1" x14ac:dyDescent="0.45">
      <c r="A888" s="209"/>
      <c r="B888" s="209"/>
      <c r="C888" s="209"/>
      <c r="D888" s="201"/>
    </row>
    <row r="889" spans="1:4" ht="20.25" customHeight="1" x14ac:dyDescent="0.45">
      <c r="A889" s="209"/>
      <c r="B889" s="209"/>
      <c r="C889" s="209"/>
      <c r="D889" s="201"/>
    </row>
    <row r="890" spans="1:4" ht="20.25" customHeight="1" x14ac:dyDescent="0.45">
      <c r="A890" s="209"/>
      <c r="B890" s="209"/>
      <c r="C890" s="209"/>
      <c r="D890" s="201"/>
    </row>
    <row r="891" spans="1:4" ht="20.25" customHeight="1" x14ac:dyDescent="0.45">
      <c r="A891" s="209"/>
      <c r="B891" s="209"/>
      <c r="C891" s="209"/>
      <c r="D891" s="201"/>
    </row>
    <row r="892" spans="1:4" ht="20.25" customHeight="1" x14ac:dyDescent="0.45">
      <c r="A892" s="209"/>
      <c r="B892" s="209"/>
      <c r="C892" s="209"/>
      <c r="D892" s="201"/>
    </row>
    <row r="893" spans="1:4" ht="20.25" customHeight="1" x14ac:dyDescent="0.45">
      <c r="A893" s="209"/>
      <c r="B893" s="209"/>
      <c r="C893" s="209"/>
      <c r="D893" s="201"/>
    </row>
    <row r="894" spans="1:4" ht="20.25" customHeight="1" x14ac:dyDescent="0.45">
      <c r="A894" s="209"/>
      <c r="B894" s="209"/>
      <c r="C894" s="209"/>
      <c r="D894" s="201"/>
    </row>
    <row r="895" spans="1:4" ht="20.25" customHeight="1" x14ac:dyDescent="0.45">
      <c r="A895" s="209"/>
      <c r="B895" s="209"/>
      <c r="C895" s="209"/>
      <c r="D895" s="201"/>
    </row>
    <row r="896" spans="1:4" ht="20.25" customHeight="1" x14ac:dyDescent="0.45">
      <c r="A896" s="209"/>
      <c r="B896" s="209"/>
      <c r="C896" s="209"/>
      <c r="D896" s="201"/>
    </row>
    <row r="897" spans="1:4" ht="20.25" customHeight="1" x14ac:dyDescent="0.45">
      <c r="A897" s="209"/>
      <c r="B897" s="209"/>
      <c r="C897" s="209"/>
      <c r="D897" s="201"/>
    </row>
    <row r="898" spans="1:4" ht="20.25" customHeight="1" x14ac:dyDescent="0.45">
      <c r="A898" s="209"/>
      <c r="B898" s="209"/>
      <c r="C898" s="209"/>
      <c r="D898" s="201"/>
    </row>
    <row r="899" spans="1:4" ht="20.25" customHeight="1" x14ac:dyDescent="0.45">
      <c r="A899" s="209"/>
      <c r="B899" s="209"/>
      <c r="C899" s="209"/>
      <c r="D899" s="201"/>
    </row>
    <row r="900" spans="1:4" ht="20.25" customHeight="1" x14ac:dyDescent="0.45">
      <c r="A900" s="209"/>
      <c r="B900" s="209"/>
      <c r="C900" s="209"/>
      <c r="D900" s="201"/>
    </row>
    <row r="901" spans="1:4" ht="20.25" customHeight="1" x14ac:dyDescent="0.45">
      <c r="A901" s="209"/>
      <c r="B901" s="209"/>
      <c r="C901" s="209"/>
      <c r="D901" s="201"/>
    </row>
    <row r="902" spans="1:4" ht="20.25" customHeight="1" x14ac:dyDescent="0.45">
      <c r="A902" s="209"/>
      <c r="B902" s="209"/>
      <c r="C902" s="209"/>
      <c r="D902" s="201"/>
    </row>
    <row r="903" spans="1:4" ht="20.25" customHeight="1" x14ac:dyDescent="0.45">
      <c r="A903" s="209"/>
      <c r="B903" s="209"/>
      <c r="C903" s="209"/>
      <c r="D903" s="201"/>
    </row>
    <row r="904" spans="1:4" ht="20.25" customHeight="1" x14ac:dyDescent="0.45">
      <c r="A904" s="209"/>
      <c r="B904" s="209"/>
      <c r="C904" s="209"/>
      <c r="D904" s="201"/>
    </row>
    <row r="905" spans="1:4" ht="20.25" customHeight="1" x14ac:dyDescent="0.45">
      <c r="A905" s="209"/>
      <c r="B905" s="209"/>
      <c r="C905" s="209"/>
      <c r="D905" s="201"/>
    </row>
    <row r="906" spans="1:4" ht="20.25" customHeight="1" x14ac:dyDescent="0.45">
      <c r="A906" s="209"/>
      <c r="B906" s="209"/>
      <c r="C906" s="209"/>
      <c r="D906" s="201"/>
    </row>
    <row r="907" spans="1:4" ht="20.25" customHeight="1" x14ac:dyDescent="0.45">
      <c r="A907" s="209"/>
      <c r="B907" s="209"/>
      <c r="C907" s="209"/>
      <c r="D907" s="201"/>
    </row>
    <row r="908" spans="1:4" ht="20.25" customHeight="1" x14ac:dyDescent="0.45">
      <c r="A908" s="209"/>
      <c r="B908" s="209"/>
      <c r="C908" s="209"/>
      <c r="D908" s="201"/>
    </row>
    <row r="909" spans="1:4" ht="20.25" customHeight="1" x14ac:dyDescent="0.45">
      <c r="A909" s="209"/>
      <c r="B909" s="209"/>
      <c r="C909" s="209"/>
      <c r="D909" s="201"/>
    </row>
    <row r="910" spans="1:4" ht="20.25" customHeight="1" x14ac:dyDescent="0.45">
      <c r="A910" s="209"/>
      <c r="B910" s="209"/>
      <c r="C910" s="209"/>
      <c r="D910" s="201"/>
    </row>
    <row r="911" spans="1:4" ht="20.25" customHeight="1" x14ac:dyDescent="0.45">
      <c r="A911" s="209"/>
      <c r="B911" s="209"/>
      <c r="C911" s="209"/>
      <c r="D911" s="201"/>
    </row>
    <row r="912" spans="1:4" ht="20.25" customHeight="1" x14ac:dyDescent="0.45">
      <c r="A912" s="209"/>
      <c r="B912" s="209"/>
      <c r="C912" s="209"/>
      <c r="D912" s="201"/>
    </row>
    <row r="913" spans="1:4" ht="20.25" customHeight="1" x14ac:dyDescent="0.45">
      <c r="A913" s="209"/>
      <c r="B913" s="209"/>
      <c r="C913" s="209"/>
      <c r="D913" s="201"/>
    </row>
    <row r="914" spans="1:4" ht="20.25" customHeight="1" x14ac:dyDescent="0.45">
      <c r="A914" s="209"/>
      <c r="B914" s="209"/>
      <c r="C914" s="209"/>
      <c r="D914" s="201"/>
    </row>
    <row r="915" spans="1:4" ht="20.25" customHeight="1" x14ac:dyDescent="0.45">
      <c r="A915" s="209"/>
      <c r="B915" s="209"/>
      <c r="C915" s="209"/>
      <c r="D915" s="201"/>
    </row>
    <row r="916" spans="1:4" ht="20.25" customHeight="1" x14ac:dyDescent="0.45">
      <c r="A916" s="209"/>
      <c r="B916" s="209"/>
      <c r="C916" s="209"/>
      <c r="D916" s="201"/>
    </row>
    <row r="917" spans="1:4" ht="20.25" customHeight="1" x14ac:dyDescent="0.45">
      <c r="A917" s="209"/>
      <c r="B917" s="209"/>
      <c r="C917" s="209"/>
      <c r="D917" s="201"/>
    </row>
    <row r="918" spans="1:4" ht="20.25" customHeight="1" x14ac:dyDescent="0.45">
      <c r="A918" s="209"/>
      <c r="B918" s="209"/>
      <c r="C918" s="209"/>
      <c r="D918" s="201"/>
    </row>
    <row r="919" spans="1:4" ht="20.25" customHeight="1" x14ac:dyDescent="0.45">
      <c r="A919" s="209"/>
      <c r="B919" s="209"/>
      <c r="C919" s="209"/>
      <c r="D919" s="201"/>
    </row>
    <row r="920" spans="1:4" ht="20.25" customHeight="1" x14ac:dyDescent="0.45">
      <c r="A920" s="209"/>
      <c r="B920" s="209"/>
      <c r="C920" s="209"/>
      <c r="D920" s="201"/>
    </row>
    <row r="921" spans="1:4" ht="20.25" customHeight="1" x14ac:dyDescent="0.45">
      <c r="A921" s="209"/>
      <c r="B921" s="209"/>
      <c r="C921" s="209"/>
      <c r="D921" s="201"/>
    </row>
    <row r="922" spans="1:4" ht="20.25" customHeight="1" x14ac:dyDescent="0.45">
      <c r="A922" s="209"/>
      <c r="B922" s="209"/>
      <c r="C922" s="209"/>
      <c r="D922" s="201"/>
    </row>
    <row r="923" spans="1:4" ht="20.25" customHeight="1" x14ac:dyDescent="0.45">
      <c r="A923" s="209"/>
      <c r="B923" s="209"/>
      <c r="C923" s="209"/>
      <c r="D923" s="201"/>
    </row>
    <row r="924" spans="1:4" ht="20.25" customHeight="1" x14ac:dyDescent="0.45">
      <c r="A924" s="209"/>
      <c r="B924" s="209"/>
      <c r="C924" s="209"/>
      <c r="D924" s="201"/>
    </row>
    <row r="925" spans="1:4" ht="20.25" customHeight="1" x14ac:dyDescent="0.45">
      <c r="A925" s="209"/>
      <c r="B925" s="209"/>
      <c r="C925" s="209"/>
      <c r="D925" s="201"/>
    </row>
    <row r="926" spans="1:4" ht="20.25" customHeight="1" x14ac:dyDescent="0.45">
      <c r="A926" s="209"/>
      <c r="B926" s="209"/>
      <c r="C926" s="209"/>
      <c r="D926" s="201"/>
    </row>
    <row r="927" spans="1:4" ht="20.25" customHeight="1" x14ac:dyDescent="0.45">
      <c r="A927" s="209"/>
      <c r="B927" s="209"/>
      <c r="C927" s="209"/>
      <c r="D927" s="201"/>
    </row>
    <row r="928" spans="1:4" ht="20.25" customHeight="1" x14ac:dyDescent="0.45">
      <c r="A928" s="209"/>
      <c r="B928" s="209"/>
      <c r="C928" s="209"/>
      <c r="D928" s="201"/>
    </row>
    <row r="929" spans="1:4" ht="20.25" customHeight="1" x14ac:dyDescent="0.45">
      <c r="A929" s="209"/>
      <c r="B929" s="209"/>
      <c r="C929" s="209"/>
      <c r="D929" s="201"/>
    </row>
    <row r="930" spans="1:4" ht="20.25" customHeight="1" x14ac:dyDescent="0.45">
      <c r="A930" s="209"/>
      <c r="B930" s="209"/>
      <c r="C930" s="209"/>
      <c r="D930" s="201"/>
    </row>
    <row r="931" spans="1:4" ht="20.25" customHeight="1" x14ac:dyDescent="0.45">
      <c r="A931" s="209"/>
      <c r="B931" s="209"/>
      <c r="C931" s="209"/>
      <c r="D931" s="201"/>
    </row>
    <row r="932" spans="1:4" ht="20.25" customHeight="1" x14ac:dyDescent="0.45">
      <c r="A932" s="209"/>
      <c r="B932" s="209"/>
      <c r="C932" s="209"/>
      <c r="D932" s="201"/>
    </row>
    <row r="933" spans="1:4" ht="20.25" customHeight="1" x14ac:dyDescent="0.45">
      <c r="A933" s="209"/>
      <c r="B933" s="209"/>
      <c r="C933" s="209"/>
      <c r="D933" s="201"/>
    </row>
    <row r="934" spans="1:4" ht="20.25" customHeight="1" x14ac:dyDescent="0.45">
      <c r="A934" s="209"/>
      <c r="B934" s="209"/>
      <c r="C934" s="209"/>
      <c r="D934" s="201"/>
    </row>
    <row r="935" spans="1:4" ht="20.25" customHeight="1" x14ac:dyDescent="0.45">
      <c r="A935" s="209"/>
      <c r="B935" s="209"/>
      <c r="C935" s="209"/>
      <c r="D935" s="201"/>
    </row>
    <row r="936" spans="1:4" ht="20.25" customHeight="1" x14ac:dyDescent="0.45">
      <c r="A936" s="209"/>
      <c r="B936" s="209"/>
      <c r="C936" s="209"/>
      <c r="D936" s="201"/>
    </row>
    <row r="937" spans="1:4" ht="20.25" customHeight="1" x14ac:dyDescent="0.45">
      <c r="A937" s="209"/>
      <c r="B937" s="209"/>
      <c r="C937" s="209"/>
      <c r="D937" s="201"/>
    </row>
    <row r="938" spans="1:4" ht="20.25" customHeight="1" x14ac:dyDescent="0.45">
      <c r="A938" s="209"/>
      <c r="B938" s="209"/>
      <c r="C938" s="209"/>
      <c r="D938" s="201"/>
    </row>
    <row r="939" spans="1:4" ht="20.25" customHeight="1" x14ac:dyDescent="0.45">
      <c r="A939" s="209"/>
      <c r="B939" s="209"/>
      <c r="C939" s="209"/>
      <c r="D939" s="201"/>
    </row>
    <row r="940" spans="1:4" ht="20.25" customHeight="1" x14ac:dyDescent="0.45">
      <c r="A940" s="209"/>
      <c r="B940" s="209"/>
      <c r="C940" s="209"/>
      <c r="D940" s="201"/>
    </row>
    <row r="941" spans="1:4" ht="20.25" customHeight="1" x14ac:dyDescent="0.45">
      <c r="A941" s="209"/>
      <c r="B941" s="209"/>
      <c r="C941" s="209"/>
      <c r="D941" s="201"/>
    </row>
    <row r="942" spans="1:4" ht="20.25" customHeight="1" x14ac:dyDescent="0.45">
      <c r="A942" s="209"/>
      <c r="B942" s="209"/>
      <c r="C942" s="209"/>
      <c r="D942" s="201"/>
    </row>
    <row r="943" spans="1:4" ht="20.25" customHeight="1" x14ac:dyDescent="0.45">
      <c r="A943" s="209"/>
      <c r="B943" s="209"/>
      <c r="C943" s="209"/>
      <c r="D943" s="201"/>
    </row>
    <row r="944" spans="1:4" ht="20.25" customHeight="1" x14ac:dyDescent="0.45">
      <c r="A944" s="209"/>
      <c r="B944" s="209"/>
      <c r="C944" s="209"/>
      <c r="D944" s="201"/>
    </row>
    <row r="945" spans="1:4" ht="20.25" customHeight="1" x14ac:dyDescent="0.45">
      <c r="A945" s="209"/>
      <c r="B945" s="209"/>
      <c r="C945" s="209"/>
      <c r="D945" s="201"/>
    </row>
    <row r="946" spans="1:4" ht="20.25" customHeight="1" x14ac:dyDescent="0.45">
      <c r="A946" s="209"/>
      <c r="B946" s="209"/>
      <c r="C946" s="209"/>
      <c r="D946" s="201"/>
    </row>
    <row r="947" spans="1:4" ht="20.25" customHeight="1" x14ac:dyDescent="0.45">
      <c r="A947" s="209"/>
      <c r="B947" s="209"/>
      <c r="C947" s="209"/>
      <c r="D947" s="201"/>
    </row>
    <row r="948" spans="1:4" ht="20.25" customHeight="1" x14ac:dyDescent="0.45">
      <c r="A948" s="209"/>
      <c r="B948" s="209"/>
      <c r="C948" s="209"/>
      <c r="D948" s="201"/>
    </row>
    <row r="949" spans="1:4" ht="20.25" customHeight="1" x14ac:dyDescent="0.45">
      <c r="A949" s="209"/>
      <c r="B949" s="209"/>
      <c r="C949" s="209"/>
      <c r="D949" s="201"/>
    </row>
    <row r="950" spans="1:4" ht="20.25" customHeight="1" x14ac:dyDescent="0.45">
      <c r="A950" s="209"/>
      <c r="B950" s="209"/>
      <c r="C950" s="209"/>
      <c r="D950" s="201"/>
    </row>
    <row r="951" spans="1:4" ht="20.25" customHeight="1" x14ac:dyDescent="0.45">
      <c r="A951" s="209"/>
      <c r="B951" s="209"/>
      <c r="C951" s="209"/>
      <c r="D951" s="201"/>
    </row>
    <row r="952" spans="1:4" ht="20.25" customHeight="1" x14ac:dyDescent="0.45">
      <c r="A952" s="209"/>
      <c r="B952" s="209"/>
      <c r="C952" s="209"/>
      <c r="D952" s="201"/>
    </row>
    <row r="953" spans="1:4" ht="20.25" customHeight="1" x14ac:dyDescent="0.45">
      <c r="A953" s="209"/>
      <c r="B953" s="209"/>
      <c r="C953" s="209"/>
      <c r="D953" s="201"/>
    </row>
    <row r="954" spans="1:4" ht="20.25" customHeight="1" x14ac:dyDescent="0.45">
      <c r="A954" s="209"/>
      <c r="B954" s="209"/>
      <c r="C954" s="209"/>
      <c r="D954" s="201"/>
    </row>
    <row r="955" spans="1:4" ht="20.25" customHeight="1" x14ac:dyDescent="0.45">
      <c r="A955" s="209"/>
      <c r="B955" s="209"/>
      <c r="C955" s="209"/>
      <c r="D955" s="201"/>
    </row>
    <row r="956" spans="1:4" ht="20.25" customHeight="1" x14ac:dyDescent="0.45">
      <c r="A956" s="209"/>
      <c r="B956" s="209"/>
      <c r="C956" s="209"/>
      <c r="D956" s="201"/>
    </row>
    <row r="957" spans="1:4" ht="20.25" customHeight="1" x14ac:dyDescent="0.45">
      <c r="A957" s="209"/>
      <c r="B957" s="209"/>
      <c r="C957" s="209"/>
      <c r="D957" s="201"/>
    </row>
    <row r="958" spans="1:4" ht="20.25" customHeight="1" x14ac:dyDescent="0.45">
      <c r="A958" s="209"/>
      <c r="B958" s="209"/>
      <c r="C958" s="209"/>
      <c r="D958" s="201"/>
    </row>
    <row r="959" spans="1:4" ht="20.25" customHeight="1" x14ac:dyDescent="0.45">
      <c r="A959" s="209"/>
      <c r="B959" s="209"/>
      <c r="C959" s="209"/>
      <c r="D959" s="201"/>
    </row>
    <row r="960" spans="1:4" ht="20.25" customHeight="1" x14ac:dyDescent="0.45">
      <c r="A960" s="209"/>
      <c r="B960" s="209"/>
      <c r="C960" s="209"/>
      <c r="D960" s="201"/>
    </row>
    <row r="961" spans="1:4" ht="20.25" customHeight="1" x14ac:dyDescent="0.45">
      <c r="A961" s="209"/>
      <c r="B961" s="209"/>
      <c r="C961" s="209"/>
      <c r="D961" s="201"/>
    </row>
    <row r="962" spans="1:4" ht="20.25" customHeight="1" x14ac:dyDescent="0.45">
      <c r="A962" s="209"/>
      <c r="B962" s="209"/>
      <c r="C962" s="209"/>
      <c r="D962" s="201"/>
    </row>
    <row r="963" spans="1:4" ht="20.25" customHeight="1" x14ac:dyDescent="0.45">
      <c r="A963" s="209"/>
      <c r="B963" s="209"/>
      <c r="C963" s="209"/>
      <c r="D963" s="201"/>
    </row>
    <row r="964" spans="1:4" ht="20.25" customHeight="1" x14ac:dyDescent="0.45">
      <c r="A964" s="209"/>
      <c r="B964" s="209"/>
      <c r="C964" s="209"/>
      <c r="D964" s="201"/>
    </row>
    <row r="965" spans="1:4" ht="20.25" customHeight="1" x14ac:dyDescent="0.45">
      <c r="A965" s="209"/>
      <c r="B965" s="209"/>
      <c r="C965" s="209"/>
      <c r="D965" s="201"/>
    </row>
    <row r="966" spans="1:4" ht="20.25" customHeight="1" x14ac:dyDescent="0.45">
      <c r="A966" s="209"/>
      <c r="B966" s="209"/>
      <c r="C966" s="209"/>
      <c r="D966" s="201"/>
    </row>
    <row r="967" spans="1:4" ht="20.25" customHeight="1" x14ac:dyDescent="0.45">
      <c r="A967" s="209"/>
      <c r="B967" s="209"/>
      <c r="C967" s="209"/>
      <c r="D967" s="201"/>
    </row>
    <row r="968" spans="1:4" ht="20.25" customHeight="1" x14ac:dyDescent="0.45">
      <c r="A968" s="209"/>
      <c r="B968" s="209"/>
      <c r="C968" s="209"/>
      <c r="D968" s="201"/>
    </row>
    <row r="969" spans="1:4" ht="20.25" customHeight="1" x14ac:dyDescent="0.45">
      <c r="A969" s="209"/>
      <c r="B969" s="209"/>
      <c r="C969" s="209"/>
      <c r="D969" s="201"/>
    </row>
    <row r="970" spans="1:4" ht="20.25" customHeight="1" x14ac:dyDescent="0.45">
      <c r="A970" s="209"/>
      <c r="B970" s="209"/>
      <c r="C970" s="209"/>
      <c r="D970" s="201"/>
    </row>
    <row r="971" spans="1:4" ht="20.25" customHeight="1" x14ac:dyDescent="0.45">
      <c r="A971" s="209"/>
      <c r="B971" s="209"/>
      <c r="C971" s="209"/>
      <c r="D971" s="201"/>
    </row>
    <row r="972" spans="1:4" ht="20.25" customHeight="1" x14ac:dyDescent="0.45">
      <c r="A972" s="209"/>
      <c r="B972" s="209"/>
      <c r="C972" s="209"/>
      <c r="D972" s="201"/>
    </row>
    <row r="973" spans="1:4" ht="20.25" customHeight="1" x14ac:dyDescent="0.45">
      <c r="A973" s="209"/>
      <c r="B973" s="209"/>
      <c r="C973" s="209"/>
      <c r="D973" s="201"/>
    </row>
    <row r="974" spans="1:4" ht="20.25" customHeight="1" x14ac:dyDescent="0.45">
      <c r="A974" s="209"/>
      <c r="B974" s="209"/>
      <c r="C974" s="209"/>
      <c r="D974" s="201"/>
    </row>
    <row r="975" spans="1:4" ht="20.25" customHeight="1" x14ac:dyDescent="0.45">
      <c r="A975" s="209"/>
      <c r="B975" s="209"/>
      <c r="C975" s="209"/>
      <c r="D975" s="201"/>
    </row>
    <row r="976" spans="1:4" ht="20.25" customHeight="1" x14ac:dyDescent="0.45">
      <c r="A976" s="209"/>
      <c r="B976" s="209"/>
      <c r="C976" s="209"/>
      <c r="D976" s="201"/>
    </row>
    <row r="977" spans="1:4" ht="20.25" customHeight="1" x14ac:dyDescent="0.45">
      <c r="A977" s="209"/>
      <c r="B977" s="209"/>
      <c r="C977" s="209"/>
      <c r="D977" s="201"/>
    </row>
    <row r="978" spans="1:4" ht="20.25" customHeight="1" x14ac:dyDescent="0.45">
      <c r="A978" s="209"/>
      <c r="B978" s="209"/>
      <c r="C978" s="209"/>
      <c r="D978" s="201"/>
    </row>
    <row r="979" spans="1:4" ht="20.25" customHeight="1" x14ac:dyDescent="0.45">
      <c r="A979" s="209"/>
      <c r="B979" s="209"/>
      <c r="C979" s="209"/>
      <c r="D979" s="201"/>
    </row>
    <row r="980" spans="1:4" ht="20.25" customHeight="1" x14ac:dyDescent="0.45">
      <c r="A980" s="209"/>
      <c r="B980" s="209"/>
      <c r="C980" s="209"/>
      <c r="D980" s="201"/>
    </row>
    <row r="981" spans="1:4" ht="20.25" customHeight="1" x14ac:dyDescent="0.45">
      <c r="A981" s="209"/>
      <c r="B981" s="209"/>
      <c r="C981" s="209"/>
      <c r="D981" s="201"/>
    </row>
    <row r="982" spans="1:4" ht="20.25" customHeight="1" x14ac:dyDescent="0.45">
      <c r="A982" s="209"/>
      <c r="B982" s="209"/>
      <c r="C982" s="209"/>
      <c r="D982" s="201"/>
    </row>
    <row r="983" spans="1:4" ht="20.25" customHeight="1" x14ac:dyDescent="0.45">
      <c r="A983" s="209"/>
      <c r="B983" s="209"/>
      <c r="C983" s="209"/>
      <c r="D983" s="201"/>
    </row>
    <row r="984" spans="1:4" ht="20.25" customHeight="1" x14ac:dyDescent="0.45">
      <c r="A984" s="209"/>
      <c r="B984" s="209"/>
      <c r="C984" s="209"/>
      <c r="D984" s="201"/>
    </row>
    <row r="985" spans="1:4" ht="20.25" customHeight="1" x14ac:dyDescent="0.45">
      <c r="A985" s="209"/>
      <c r="B985" s="209"/>
      <c r="C985" s="209"/>
      <c r="D985" s="201"/>
    </row>
    <row r="986" spans="1:4" ht="20.25" customHeight="1" x14ac:dyDescent="0.45">
      <c r="A986" s="209"/>
      <c r="B986" s="209"/>
      <c r="C986" s="209"/>
      <c r="D986" s="201"/>
    </row>
    <row r="987" spans="1:4" ht="20.25" customHeight="1" x14ac:dyDescent="0.45">
      <c r="A987" s="209"/>
      <c r="B987" s="209"/>
      <c r="C987" s="209"/>
      <c r="D987" s="201"/>
    </row>
    <row r="988" spans="1:4" ht="20.25" customHeight="1" x14ac:dyDescent="0.45">
      <c r="A988" s="209"/>
      <c r="B988" s="209"/>
      <c r="C988" s="209"/>
      <c r="D988" s="201"/>
    </row>
    <row r="989" spans="1:4" ht="20.25" customHeight="1" x14ac:dyDescent="0.45">
      <c r="A989" s="209"/>
      <c r="B989" s="209"/>
      <c r="C989" s="209"/>
      <c r="D989" s="201"/>
    </row>
    <row r="990" spans="1:4" ht="20.25" customHeight="1" x14ac:dyDescent="0.45">
      <c r="A990" s="209"/>
      <c r="B990" s="209"/>
      <c r="C990" s="209"/>
      <c r="D990" s="201"/>
    </row>
    <row r="991" spans="1:4" ht="20.25" customHeight="1" x14ac:dyDescent="0.45">
      <c r="A991" s="209"/>
      <c r="B991" s="209"/>
      <c r="C991" s="209"/>
      <c r="D991" s="201"/>
    </row>
    <row r="992" spans="1:4" ht="20.25" customHeight="1" x14ac:dyDescent="0.45">
      <c r="A992" s="209"/>
      <c r="B992" s="209"/>
      <c r="C992" s="209"/>
      <c r="D992" s="201"/>
    </row>
    <row r="993" spans="1:4" ht="20.25" customHeight="1" x14ac:dyDescent="0.45">
      <c r="A993" s="209"/>
      <c r="B993" s="209"/>
      <c r="C993" s="209"/>
      <c r="D993" s="201"/>
    </row>
    <row r="994" spans="1:4" ht="20.25" customHeight="1" x14ac:dyDescent="0.45">
      <c r="A994" s="209"/>
      <c r="B994" s="209"/>
      <c r="C994" s="209"/>
      <c r="D994" s="201"/>
    </row>
    <row r="995" spans="1:4" ht="20.25" customHeight="1" x14ac:dyDescent="0.45">
      <c r="A995" s="209"/>
      <c r="B995" s="209"/>
      <c r="C995" s="209"/>
      <c r="D995" s="201"/>
    </row>
    <row r="996" spans="1:4" ht="20.25" customHeight="1" x14ac:dyDescent="0.45">
      <c r="A996" s="209"/>
      <c r="B996" s="209"/>
      <c r="C996" s="209"/>
      <c r="D996" s="201"/>
    </row>
    <row r="997" spans="1:4" ht="20.25" customHeight="1" x14ac:dyDescent="0.45">
      <c r="A997" s="209"/>
      <c r="B997" s="209"/>
      <c r="C997" s="209"/>
      <c r="D997" s="201"/>
    </row>
    <row r="998" spans="1:4" ht="20.25" customHeight="1" x14ac:dyDescent="0.45">
      <c r="A998" s="209"/>
      <c r="B998" s="209"/>
      <c r="C998" s="209"/>
      <c r="D998" s="201"/>
    </row>
    <row r="999" spans="1:4" ht="20.25" customHeight="1" x14ac:dyDescent="0.45">
      <c r="A999" s="209"/>
      <c r="B999" s="209"/>
      <c r="C999" s="209"/>
      <c r="D999" s="201"/>
    </row>
    <row r="1000" spans="1:4" ht="20.25" customHeight="1" x14ac:dyDescent="0.45">
      <c r="A1000" s="209"/>
      <c r="B1000" s="209"/>
      <c r="C1000" s="209"/>
      <c r="D1000" s="201"/>
    </row>
    <row r="1001" spans="1:4" ht="20.25" customHeight="1" x14ac:dyDescent="0.45">
      <c r="A1001" s="209"/>
      <c r="B1001" s="209"/>
      <c r="C1001" s="209"/>
      <c r="D1001" s="201"/>
    </row>
    <row r="1002" spans="1:4" ht="20.25" customHeight="1" x14ac:dyDescent="0.45">
      <c r="A1002" s="209"/>
      <c r="B1002" s="209"/>
      <c r="C1002" s="209"/>
      <c r="D1002" s="201"/>
    </row>
    <row r="1003" spans="1:4" ht="20.25" customHeight="1" x14ac:dyDescent="0.45">
      <c r="A1003" s="209"/>
      <c r="B1003" s="209"/>
      <c r="C1003" s="209"/>
      <c r="D1003" s="201"/>
    </row>
    <row r="1004" spans="1:4" ht="20.25" customHeight="1" x14ac:dyDescent="0.45">
      <c r="A1004" s="209"/>
      <c r="B1004" s="209"/>
      <c r="C1004" s="209"/>
      <c r="D1004" s="201"/>
    </row>
    <row r="1005" spans="1:4" ht="20.25" customHeight="1" x14ac:dyDescent="0.45">
      <c r="A1005" s="209"/>
      <c r="B1005" s="209"/>
      <c r="C1005" s="209"/>
      <c r="D1005" s="201"/>
    </row>
    <row r="1006" spans="1:4" ht="20.25" customHeight="1" x14ac:dyDescent="0.45">
      <c r="A1006" s="209"/>
      <c r="B1006" s="209"/>
      <c r="C1006" s="209"/>
      <c r="D1006" s="201"/>
    </row>
    <row r="1007" spans="1:4" ht="20.25" customHeight="1" x14ac:dyDescent="0.45">
      <c r="A1007" s="209"/>
      <c r="B1007" s="209"/>
      <c r="C1007" s="209"/>
      <c r="D1007" s="201"/>
    </row>
    <row r="1008" spans="1:4" ht="20.25" customHeight="1" x14ac:dyDescent="0.45">
      <c r="A1008" s="209"/>
      <c r="B1008" s="209"/>
      <c r="C1008" s="209"/>
      <c r="D1008" s="201"/>
    </row>
    <row r="1009" spans="1:4" ht="20.25" customHeight="1" x14ac:dyDescent="0.45">
      <c r="A1009" s="209"/>
      <c r="B1009" s="209"/>
      <c r="C1009" s="209"/>
      <c r="D1009" s="201"/>
    </row>
    <row r="1010" spans="1:4" ht="20.25" customHeight="1" x14ac:dyDescent="0.45">
      <c r="A1010" s="209"/>
      <c r="B1010" s="209"/>
      <c r="C1010" s="209"/>
      <c r="D1010" s="201"/>
    </row>
    <row r="1011" spans="1:4" ht="20.25" customHeight="1" x14ac:dyDescent="0.45">
      <c r="A1011" s="209"/>
      <c r="B1011" s="209"/>
      <c r="C1011" s="209"/>
      <c r="D1011" s="201"/>
    </row>
    <row r="1012" spans="1:4" ht="20.25" customHeight="1" x14ac:dyDescent="0.45">
      <c r="A1012" s="209"/>
      <c r="B1012" s="209"/>
      <c r="C1012" s="209"/>
      <c r="D1012" s="201"/>
    </row>
    <row r="1013" spans="1:4" ht="20.25" customHeight="1" x14ac:dyDescent="0.45">
      <c r="A1013" s="209"/>
      <c r="B1013" s="209"/>
      <c r="C1013" s="209"/>
      <c r="D1013" s="201"/>
    </row>
    <row r="1014" spans="1:4" ht="20.25" customHeight="1" x14ac:dyDescent="0.45">
      <c r="A1014" s="209"/>
      <c r="B1014" s="209"/>
      <c r="C1014" s="209"/>
      <c r="D1014" s="201"/>
    </row>
    <row r="1015" spans="1:4" ht="20.25" customHeight="1" x14ac:dyDescent="0.45">
      <c r="A1015" s="209"/>
      <c r="B1015" s="209"/>
      <c r="C1015" s="209"/>
      <c r="D1015" s="201"/>
    </row>
    <row r="1016" spans="1:4" ht="20.25" customHeight="1" x14ac:dyDescent="0.45">
      <c r="A1016" s="209"/>
      <c r="B1016" s="209"/>
      <c r="C1016" s="209"/>
      <c r="D1016" s="201"/>
    </row>
    <row r="1017" spans="1:4" ht="20.25" customHeight="1" x14ac:dyDescent="0.45">
      <c r="A1017" s="209"/>
      <c r="B1017" s="209"/>
      <c r="C1017" s="209"/>
      <c r="D1017" s="201"/>
    </row>
    <row r="1018" spans="1:4" ht="20.25" customHeight="1" x14ac:dyDescent="0.45">
      <c r="A1018" s="209"/>
      <c r="B1018" s="209"/>
      <c r="C1018" s="209"/>
      <c r="D1018" s="201"/>
    </row>
    <row r="1019" spans="1:4" ht="20.25" customHeight="1" x14ac:dyDescent="0.45">
      <c r="A1019" s="209"/>
      <c r="B1019" s="209"/>
      <c r="C1019" s="209"/>
      <c r="D1019" s="201"/>
    </row>
    <row r="1020" spans="1:4" ht="20.25" customHeight="1" x14ac:dyDescent="0.45">
      <c r="A1020" s="209"/>
      <c r="B1020" s="209"/>
      <c r="C1020" s="209"/>
      <c r="D1020" s="201"/>
    </row>
    <row r="1021" spans="1:4" ht="20.25" customHeight="1" x14ac:dyDescent="0.45">
      <c r="A1021" s="209"/>
      <c r="B1021" s="209"/>
      <c r="C1021" s="209"/>
      <c r="D1021" s="201"/>
    </row>
    <row r="1022" spans="1:4" ht="20.25" customHeight="1" x14ac:dyDescent="0.45">
      <c r="A1022" s="209"/>
      <c r="B1022" s="209"/>
      <c r="C1022" s="209"/>
      <c r="D1022" s="201"/>
    </row>
    <row r="1023" spans="1:4" ht="20.25" customHeight="1" x14ac:dyDescent="0.45">
      <c r="A1023" s="209"/>
      <c r="B1023" s="209"/>
      <c r="C1023" s="209"/>
      <c r="D1023" s="201"/>
    </row>
    <row r="1024" spans="1:4" ht="20.25" customHeight="1" x14ac:dyDescent="0.45">
      <c r="A1024" s="209"/>
      <c r="B1024" s="209"/>
      <c r="C1024" s="209"/>
      <c r="D1024" s="201"/>
    </row>
    <row r="1025" spans="1:4" ht="20.25" customHeight="1" x14ac:dyDescent="0.45">
      <c r="A1025" s="209"/>
      <c r="B1025" s="209"/>
      <c r="C1025" s="209"/>
      <c r="D1025" s="201"/>
    </row>
    <row r="1026" spans="1:4" ht="20.25" customHeight="1" x14ac:dyDescent="0.45">
      <c r="A1026" s="209"/>
      <c r="B1026" s="209"/>
      <c r="C1026" s="209"/>
      <c r="D1026" s="201"/>
    </row>
    <row r="1027" spans="1:4" ht="20.25" customHeight="1" x14ac:dyDescent="0.45">
      <c r="A1027" s="209"/>
      <c r="B1027" s="209"/>
      <c r="C1027" s="209"/>
      <c r="D1027" s="201"/>
    </row>
    <row r="1028" spans="1:4" ht="20.25" customHeight="1" x14ac:dyDescent="0.45">
      <c r="A1028" s="209"/>
      <c r="B1028" s="209"/>
      <c r="C1028" s="209"/>
      <c r="D1028" s="201"/>
    </row>
    <row r="1029" spans="1:4" ht="20.25" customHeight="1" x14ac:dyDescent="0.45">
      <c r="A1029" s="209"/>
      <c r="B1029" s="209"/>
      <c r="C1029" s="209"/>
      <c r="D1029" s="201"/>
    </row>
    <row r="1030" spans="1:4" ht="20.25" customHeight="1" x14ac:dyDescent="0.45">
      <c r="A1030" s="209"/>
      <c r="B1030" s="209"/>
      <c r="C1030" s="209"/>
      <c r="D1030" s="201"/>
    </row>
    <row r="1031" spans="1:4" ht="20.25" customHeight="1" x14ac:dyDescent="0.45">
      <c r="A1031" s="209"/>
      <c r="B1031" s="209"/>
      <c r="C1031" s="209"/>
      <c r="D1031" s="201"/>
    </row>
    <row r="1032" spans="1:4" ht="20.25" customHeight="1" x14ac:dyDescent="0.45">
      <c r="A1032" s="209"/>
      <c r="B1032" s="209"/>
      <c r="C1032" s="209"/>
      <c r="D1032" s="201"/>
    </row>
    <row r="1033" spans="1:4" ht="20.25" customHeight="1" x14ac:dyDescent="0.45">
      <c r="A1033" s="209"/>
      <c r="B1033" s="209"/>
      <c r="C1033" s="209"/>
      <c r="D1033" s="201"/>
    </row>
    <row r="1034" spans="1:4" ht="20.25" customHeight="1" x14ac:dyDescent="0.45">
      <c r="A1034" s="209"/>
      <c r="B1034" s="209"/>
      <c r="C1034" s="209"/>
      <c r="D1034" s="201"/>
    </row>
    <row r="1035" spans="1:4" ht="20.25" customHeight="1" x14ac:dyDescent="0.45">
      <c r="A1035" s="209"/>
      <c r="B1035" s="209"/>
      <c r="C1035" s="209"/>
      <c r="D1035" s="201"/>
    </row>
    <row r="1036" spans="1:4" ht="20.25" customHeight="1" x14ac:dyDescent="0.45">
      <c r="A1036" s="209"/>
      <c r="B1036" s="209"/>
      <c r="C1036" s="209"/>
      <c r="D1036" s="201"/>
    </row>
    <row r="1037" spans="1:4" ht="20.25" customHeight="1" x14ac:dyDescent="0.45">
      <c r="A1037" s="209"/>
      <c r="B1037" s="209"/>
      <c r="C1037" s="209"/>
      <c r="D1037" s="201"/>
    </row>
    <row r="1038" spans="1:4" ht="20.25" customHeight="1" x14ac:dyDescent="0.45">
      <c r="A1038" s="209"/>
      <c r="B1038" s="209"/>
      <c r="C1038" s="209"/>
      <c r="D1038" s="201"/>
    </row>
    <row r="1039" spans="1:4" ht="20.25" customHeight="1" x14ac:dyDescent="0.45">
      <c r="A1039" s="209"/>
      <c r="B1039" s="209"/>
      <c r="C1039" s="209"/>
      <c r="D1039" s="201"/>
    </row>
    <row r="1040" spans="1:4" ht="20.25" customHeight="1" x14ac:dyDescent="0.45">
      <c r="A1040" s="209"/>
      <c r="B1040" s="209"/>
      <c r="C1040" s="209"/>
      <c r="D1040" s="201"/>
    </row>
    <row r="1041" spans="1:4" ht="20.25" customHeight="1" x14ac:dyDescent="0.45">
      <c r="A1041" s="209"/>
      <c r="B1041" s="209"/>
      <c r="C1041" s="209"/>
      <c r="D1041" s="201"/>
    </row>
    <row r="1042" spans="1:4" ht="20.25" customHeight="1" x14ac:dyDescent="0.45">
      <c r="A1042" s="209"/>
      <c r="B1042" s="209"/>
      <c r="C1042" s="209"/>
      <c r="D1042" s="201"/>
    </row>
    <row r="1043" spans="1:4" ht="20.25" customHeight="1" x14ac:dyDescent="0.45">
      <c r="A1043" s="209"/>
      <c r="B1043" s="209"/>
      <c r="C1043" s="209"/>
      <c r="D1043" s="201"/>
    </row>
    <row r="1044" spans="1:4" ht="20.25" customHeight="1" x14ac:dyDescent="0.45">
      <c r="A1044" s="209"/>
      <c r="B1044" s="209"/>
      <c r="C1044" s="209"/>
      <c r="D1044" s="201"/>
    </row>
    <row r="1045" spans="1:4" ht="20.25" customHeight="1" x14ac:dyDescent="0.45">
      <c r="A1045" s="209"/>
      <c r="B1045" s="209"/>
      <c r="C1045" s="209"/>
      <c r="D1045" s="201"/>
    </row>
    <row r="1046" spans="1:4" ht="20.25" customHeight="1" x14ac:dyDescent="0.45">
      <c r="A1046" s="209"/>
      <c r="B1046" s="209"/>
      <c r="C1046" s="209"/>
      <c r="D1046" s="201"/>
    </row>
    <row r="1047" spans="1:4" ht="20.25" customHeight="1" x14ac:dyDescent="0.45">
      <c r="A1047" s="209"/>
      <c r="B1047" s="209"/>
      <c r="C1047" s="209"/>
      <c r="D1047" s="201"/>
    </row>
    <row r="1048" spans="1:4" ht="20.25" customHeight="1" x14ac:dyDescent="0.45">
      <c r="A1048" s="209"/>
      <c r="B1048" s="209"/>
      <c r="C1048" s="209"/>
      <c r="D1048" s="201"/>
    </row>
    <row r="1049" spans="1:4" ht="20.25" customHeight="1" x14ac:dyDescent="0.45">
      <c r="A1049" s="209"/>
      <c r="B1049" s="209"/>
      <c r="C1049" s="209"/>
      <c r="D1049" s="201"/>
    </row>
    <row r="1050" spans="1:4" ht="20.25" customHeight="1" x14ac:dyDescent="0.45">
      <c r="A1050" s="209"/>
      <c r="B1050" s="209"/>
      <c r="C1050" s="209"/>
      <c r="D1050" s="201"/>
    </row>
    <row r="1051" spans="1:4" ht="20.25" customHeight="1" x14ac:dyDescent="0.45">
      <c r="A1051" s="209"/>
      <c r="B1051" s="209"/>
      <c r="C1051" s="209"/>
      <c r="D1051" s="201"/>
    </row>
    <row r="1052" spans="1:4" ht="20.25" customHeight="1" x14ac:dyDescent="0.45">
      <c r="A1052" s="209"/>
      <c r="B1052" s="209"/>
      <c r="C1052" s="209"/>
      <c r="D1052" s="201"/>
    </row>
    <row r="1053" spans="1:4" ht="20.25" customHeight="1" x14ac:dyDescent="0.45">
      <c r="A1053" s="209"/>
      <c r="B1053" s="209"/>
      <c r="C1053" s="209"/>
      <c r="D1053" s="201"/>
    </row>
    <row r="1054" spans="1:4" ht="20.25" customHeight="1" x14ac:dyDescent="0.45">
      <c r="A1054" s="209"/>
      <c r="B1054" s="209"/>
      <c r="C1054" s="209"/>
      <c r="D1054" s="201"/>
    </row>
    <row r="1055" spans="1:4" ht="20.25" customHeight="1" x14ac:dyDescent="0.45">
      <c r="A1055" s="209"/>
      <c r="B1055" s="209"/>
      <c r="C1055" s="209"/>
      <c r="D1055" s="201"/>
    </row>
    <row r="1056" spans="1:4" ht="20.25" customHeight="1" x14ac:dyDescent="0.45">
      <c r="A1056" s="209"/>
      <c r="B1056" s="209"/>
      <c r="C1056" s="209"/>
      <c r="D1056" s="201"/>
    </row>
    <row r="1057" spans="1:4" ht="20.25" customHeight="1" x14ac:dyDescent="0.45">
      <c r="A1057" s="209"/>
      <c r="B1057" s="209"/>
      <c r="C1057" s="209"/>
      <c r="D1057" s="201"/>
    </row>
    <row r="1058" spans="1:4" ht="20.25" customHeight="1" x14ac:dyDescent="0.45">
      <c r="A1058" s="209"/>
      <c r="B1058" s="209"/>
      <c r="C1058" s="209"/>
      <c r="D1058" s="201"/>
    </row>
    <row r="1059" spans="1:4" ht="20.25" customHeight="1" x14ac:dyDescent="0.45">
      <c r="A1059" s="209"/>
      <c r="B1059" s="209"/>
      <c r="C1059" s="209"/>
      <c r="D1059" s="201"/>
    </row>
    <row r="1060" spans="1:4" ht="20.25" customHeight="1" x14ac:dyDescent="0.45">
      <c r="A1060" s="209"/>
      <c r="B1060" s="209"/>
      <c r="C1060" s="209"/>
      <c r="D1060" s="201"/>
    </row>
    <row r="1061" spans="1:4" ht="20.25" customHeight="1" x14ac:dyDescent="0.45">
      <c r="A1061" s="209"/>
      <c r="B1061" s="209"/>
      <c r="C1061" s="209"/>
      <c r="D1061" s="201"/>
    </row>
    <row r="1062" spans="1:4" ht="20.25" customHeight="1" x14ac:dyDescent="0.45">
      <c r="A1062" s="209"/>
      <c r="B1062" s="209"/>
      <c r="C1062" s="209"/>
      <c r="D1062" s="201"/>
    </row>
    <row r="1063" spans="1:4" ht="20.25" customHeight="1" x14ac:dyDescent="0.45">
      <c r="A1063" s="209"/>
      <c r="B1063" s="209"/>
      <c r="C1063" s="209"/>
      <c r="D1063" s="201"/>
    </row>
    <row r="1064" spans="1:4" ht="20.25" customHeight="1" x14ac:dyDescent="0.45">
      <c r="A1064" s="209"/>
      <c r="B1064" s="209"/>
      <c r="C1064" s="209"/>
      <c r="D1064" s="201"/>
    </row>
    <row r="1065" spans="1:4" ht="20.25" customHeight="1" x14ac:dyDescent="0.45">
      <c r="A1065" s="209"/>
      <c r="B1065" s="209"/>
      <c r="C1065" s="209"/>
      <c r="D1065" s="201"/>
    </row>
    <row r="1066" spans="1:4" ht="20.25" customHeight="1" x14ac:dyDescent="0.45">
      <c r="A1066" s="209"/>
      <c r="B1066" s="209"/>
      <c r="C1066" s="209"/>
      <c r="D1066" s="201"/>
    </row>
    <row r="1067" spans="1:4" ht="20.25" customHeight="1" x14ac:dyDescent="0.45">
      <c r="A1067" s="209"/>
      <c r="B1067" s="209"/>
      <c r="C1067" s="209"/>
      <c r="D1067" s="201"/>
    </row>
    <row r="1068" spans="1:4" ht="20.25" customHeight="1" x14ac:dyDescent="0.45">
      <c r="A1068" s="209"/>
      <c r="B1068" s="209"/>
      <c r="C1068" s="209"/>
      <c r="D1068" s="201"/>
    </row>
    <row r="1069" spans="1:4" ht="20.25" customHeight="1" x14ac:dyDescent="0.45">
      <c r="A1069" s="209"/>
      <c r="B1069" s="209"/>
      <c r="C1069" s="209"/>
      <c r="D1069" s="201"/>
    </row>
    <row r="1070" spans="1:4" ht="20.25" customHeight="1" x14ac:dyDescent="0.45">
      <c r="A1070" s="209"/>
      <c r="B1070" s="209"/>
      <c r="C1070" s="209"/>
      <c r="D1070" s="201"/>
    </row>
    <row r="1071" spans="1:4" ht="20.25" customHeight="1" x14ac:dyDescent="0.45">
      <c r="A1071" s="209"/>
      <c r="B1071" s="209"/>
      <c r="C1071" s="209"/>
      <c r="D1071" s="201"/>
    </row>
    <row r="1072" spans="1:4" ht="20.25" customHeight="1" x14ac:dyDescent="0.45">
      <c r="A1072" s="209"/>
      <c r="B1072" s="209"/>
      <c r="C1072" s="209"/>
      <c r="D1072" s="201"/>
    </row>
    <row r="1073" spans="1:4" ht="20.25" customHeight="1" x14ac:dyDescent="0.45">
      <c r="A1073" s="209"/>
      <c r="B1073" s="209"/>
      <c r="C1073" s="209"/>
      <c r="D1073" s="201"/>
    </row>
    <row r="1074" spans="1:4" ht="20.25" customHeight="1" x14ac:dyDescent="0.45">
      <c r="A1074" s="209"/>
      <c r="B1074" s="209"/>
      <c r="C1074" s="209"/>
      <c r="D1074" s="201"/>
    </row>
    <row r="1075" spans="1:4" ht="20.25" customHeight="1" x14ac:dyDescent="0.45">
      <c r="A1075" s="209"/>
      <c r="B1075" s="209"/>
      <c r="C1075" s="209"/>
      <c r="D1075" s="201"/>
    </row>
    <row r="1076" spans="1:4" ht="20.25" customHeight="1" x14ac:dyDescent="0.45">
      <c r="A1076" s="209"/>
      <c r="B1076" s="209"/>
      <c r="C1076" s="209"/>
      <c r="D1076" s="201"/>
    </row>
    <row r="1077" spans="1:4" ht="20.25" customHeight="1" x14ac:dyDescent="0.45">
      <c r="A1077" s="209"/>
      <c r="B1077" s="209"/>
      <c r="C1077" s="209"/>
      <c r="D1077" s="201"/>
    </row>
    <row r="1078" spans="1:4" ht="20.25" customHeight="1" x14ac:dyDescent="0.45">
      <c r="A1078" s="209"/>
      <c r="B1078" s="209"/>
      <c r="C1078" s="209"/>
      <c r="D1078" s="201"/>
    </row>
    <row r="1079" spans="1:4" ht="20.25" customHeight="1" x14ac:dyDescent="0.45">
      <c r="A1079" s="209"/>
      <c r="B1079" s="209"/>
      <c r="C1079" s="209"/>
      <c r="D1079" s="201"/>
    </row>
    <row r="1080" spans="1:4" ht="20.25" customHeight="1" x14ac:dyDescent="0.45">
      <c r="A1080" s="209"/>
      <c r="B1080" s="209"/>
      <c r="C1080" s="209"/>
      <c r="D1080" s="201"/>
    </row>
    <row r="1081" spans="1:4" ht="20.25" customHeight="1" x14ac:dyDescent="0.45">
      <c r="A1081" s="209"/>
      <c r="B1081" s="209"/>
      <c r="C1081" s="209"/>
      <c r="D1081" s="201"/>
    </row>
    <row r="1082" spans="1:4" ht="20.25" customHeight="1" x14ac:dyDescent="0.45">
      <c r="A1082" s="209"/>
      <c r="B1082" s="209"/>
      <c r="C1082" s="209"/>
      <c r="D1082" s="201"/>
    </row>
    <row r="1083" spans="1:4" ht="20.25" customHeight="1" x14ac:dyDescent="0.45">
      <c r="A1083" s="209"/>
      <c r="B1083" s="209"/>
      <c r="C1083" s="209"/>
      <c r="D1083" s="201"/>
    </row>
    <row r="1084" spans="1:4" ht="20.25" customHeight="1" x14ac:dyDescent="0.45">
      <c r="A1084" s="209"/>
      <c r="B1084" s="209"/>
      <c r="C1084" s="209"/>
      <c r="D1084" s="201"/>
    </row>
    <row r="1085" spans="1:4" ht="20.25" customHeight="1" x14ac:dyDescent="0.45">
      <c r="A1085" s="209"/>
      <c r="B1085" s="209"/>
      <c r="C1085" s="209"/>
      <c r="D1085" s="201"/>
    </row>
    <row r="1086" spans="1:4" ht="20.25" customHeight="1" x14ac:dyDescent="0.45">
      <c r="A1086" s="209"/>
      <c r="B1086" s="209"/>
      <c r="C1086" s="209"/>
      <c r="D1086" s="201"/>
    </row>
    <row r="1087" spans="1:4" ht="20.25" customHeight="1" x14ac:dyDescent="0.45">
      <c r="A1087" s="209"/>
      <c r="B1087" s="209"/>
      <c r="C1087" s="209"/>
      <c r="D1087" s="201"/>
    </row>
    <row r="1088" spans="1:4" ht="20.25" customHeight="1" x14ac:dyDescent="0.45">
      <c r="A1088" s="209"/>
      <c r="B1088" s="209"/>
      <c r="C1088" s="209"/>
      <c r="D1088" s="201"/>
    </row>
    <row r="1089" spans="1:4" ht="20.25" customHeight="1" x14ac:dyDescent="0.45">
      <c r="A1089" s="209"/>
      <c r="B1089" s="209"/>
      <c r="C1089" s="209"/>
      <c r="D1089" s="201"/>
    </row>
    <row r="1090" spans="1:4" ht="20.25" customHeight="1" x14ac:dyDescent="0.45">
      <c r="A1090" s="209"/>
      <c r="B1090" s="209"/>
      <c r="C1090" s="209"/>
      <c r="D1090" s="201"/>
    </row>
    <row r="1091" spans="1:4" ht="20.25" customHeight="1" x14ac:dyDescent="0.45">
      <c r="A1091" s="209"/>
      <c r="B1091" s="209"/>
      <c r="C1091" s="209"/>
      <c r="D1091" s="201"/>
    </row>
    <row r="1092" spans="1:4" ht="20.25" customHeight="1" x14ac:dyDescent="0.45">
      <c r="A1092" s="209"/>
      <c r="B1092" s="209"/>
      <c r="C1092" s="209"/>
      <c r="D1092" s="201"/>
    </row>
    <row r="1093" spans="1:4" ht="20.25" customHeight="1" x14ac:dyDescent="0.45">
      <c r="A1093" s="209"/>
      <c r="B1093" s="209"/>
      <c r="C1093" s="209"/>
      <c r="D1093" s="201"/>
    </row>
    <row r="1094" spans="1:4" ht="20.25" customHeight="1" x14ac:dyDescent="0.45">
      <c r="A1094" s="209"/>
      <c r="B1094" s="209"/>
      <c r="C1094" s="209"/>
      <c r="D1094" s="201"/>
    </row>
    <row r="1095" spans="1:4" ht="20.25" customHeight="1" x14ac:dyDescent="0.45">
      <c r="A1095" s="209"/>
      <c r="B1095" s="209"/>
      <c r="C1095" s="209"/>
      <c r="D1095" s="201"/>
    </row>
    <row r="1096" spans="1:4" ht="20.25" customHeight="1" x14ac:dyDescent="0.45">
      <c r="A1096" s="209"/>
      <c r="B1096" s="209"/>
      <c r="C1096" s="209"/>
      <c r="D1096" s="201"/>
    </row>
    <row r="1097" spans="1:4" ht="20.25" customHeight="1" x14ac:dyDescent="0.45">
      <c r="A1097" s="209"/>
      <c r="B1097" s="209"/>
      <c r="C1097" s="209"/>
      <c r="D1097" s="201"/>
    </row>
    <row r="1098" spans="1:4" ht="20.25" customHeight="1" x14ac:dyDescent="0.45">
      <c r="A1098" s="209"/>
      <c r="B1098" s="209"/>
      <c r="C1098" s="209"/>
      <c r="D1098" s="201"/>
    </row>
    <row r="1099" spans="1:4" ht="20.25" customHeight="1" x14ac:dyDescent="0.45">
      <c r="A1099" s="209"/>
      <c r="B1099" s="209"/>
      <c r="C1099" s="209"/>
      <c r="D1099" s="201"/>
    </row>
    <row r="1100" spans="1:4" ht="20.25" customHeight="1" x14ac:dyDescent="0.45">
      <c r="A1100" s="209"/>
      <c r="B1100" s="209"/>
      <c r="C1100" s="209"/>
      <c r="D1100" s="201"/>
    </row>
    <row r="1101" spans="1:4" ht="20.25" customHeight="1" x14ac:dyDescent="0.45">
      <c r="A1101" s="209"/>
      <c r="B1101" s="209"/>
      <c r="C1101" s="209"/>
      <c r="D1101" s="201"/>
    </row>
    <row r="1102" spans="1:4" ht="20.25" customHeight="1" x14ac:dyDescent="0.45">
      <c r="A1102" s="209"/>
      <c r="B1102" s="209"/>
      <c r="C1102" s="209"/>
      <c r="D1102" s="201"/>
    </row>
    <row r="1103" spans="1:4" ht="20.25" customHeight="1" x14ac:dyDescent="0.45">
      <c r="A1103" s="209"/>
      <c r="B1103" s="209"/>
      <c r="C1103" s="209"/>
      <c r="D1103" s="201"/>
    </row>
    <row r="1104" spans="1:4" ht="20.25" customHeight="1" x14ac:dyDescent="0.45">
      <c r="A1104" s="209"/>
      <c r="B1104" s="209"/>
      <c r="C1104" s="209"/>
      <c r="D1104" s="201"/>
    </row>
    <row r="1105" spans="1:4" ht="20.25" customHeight="1" x14ac:dyDescent="0.45">
      <c r="A1105" s="209"/>
      <c r="B1105" s="209"/>
      <c r="C1105" s="209"/>
      <c r="D1105" s="201"/>
    </row>
    <row r="1106" spans="1:4" ht="20.25" customHeight="1" x14ac:dyDescent="0.45">
      <c r="A1106" s="209"/>
      <c r="B1106" s="209"/>
      <c r="C1106" s="209"/>
      <c r="D1106" s="201"/>
    </row>
    <row r="1107" spans="1:4" ht="20.25" customHeight="1" x14ac:dyDescent="0.45">
      <c r="A1107" s="209"/>
      <c r="B1107" s="209"/>
      <c r="C1107" s="209"/>
      <c r="D1107" s="201"/>
    </row>
    <row r="1108" spans="1:4" ht="20.25" customHeight="1" x14ac:dyDescent="0.45">
      <c r="A1108" s="209"/>
      <c r="B1108" s="209"/>
      <c r="C1108" s="209"/>
      <c r="D1108" s="201"/>
    </row>
    <row r="1109" spans="1:4" ht="20.25" customHeight="1" x14ac:dyDescent="0.45">
      <c r="A1109" s="209"/>
      <c r="B1109" s="209"/>
      <c r="C1109" s="209"/>
      <c r="D1109" s="201"/>
    </row>
    <row r="1110" spans="1:4" ht="20.25" customHeight="1" x14ac:dyDescent="0.45">
      <c r="A1110" s="209"/>
      <c r="B1110" s="209"/>
      <c r="C1110" s="209"/>
      <c r="D1110" s="201"/>
    </row>
    <row r="1111" spans="1:4" ht="20.25" customHeight="1" x14ac:dyDescent="0.45">
      <c r="A1111" s="209"/>
      <c r="B1111" s="209"/>
      <c r="C1111" s="209"/>
      <c r="D1111" s="201"/>
    </row>
    <row r="1112" spans="1:4" ht="20.25" customHeight="1" x14ac:dyDescent="0.45">
      <c r="A1112" s="209"/>
      <c r="B1112" s="209"/>
      <c r="C1112" s="209"/>
      <c r="D1112" s="201"/>
    </row>
    <row r="1113" spans="1:4" ht="20.25" customHeight="1" x14ac:dyDescent="0.45">
      <c r="A1113" s="209"/>
      <c r="B1113" s="209"/>
      <c r="C1113" s="209"/>
      <c r="D1113" s="201"/>
    </row>
    <row r="1114" spans="1:4" ht="20.25" customHeight="1" x14ac:dyDescent="0.45">
      <c r="A1114" s="209"/>
      <c r="B1114" s="209"/>
      <c r="C1114" s="209"/>
      <c r="D1114" s="201"/>
    </row>
    <row r="1115" spans="1:4" ht="20.25" customHeight="1" x14ac:dyDescent="0.45">
      <c r="A1115" s="209"/>
      <c r="B1115" s="209"/>
      <c r="C1115" s="209"/>
      <c r="D1115" s="201"/>
    </row>
    <row r="1116" spans="1:4" ht="20.25" customHeight="1" x14ac:dyDescent="0.45">
      <c r="A1116" s="209"/>
      <c r="B1116" s="209"/>
      <c r="C1116" s="209"/>
      <c r="D1116" s="201"/>
    </row>
    <row r="1117" spans="1:4" ht="20.25" customHeight="1" x14ac:dyDescent="0.45">
      <c r="A1117" s="209"/>
      <c r="B1117" s="209"/>
      <c r="C1117" s="209"/>
      <c r="D1117" s="201"/>
    </row>
    <row r="1118" spans="1:4" ht="20.25" customHeight="1" x14ac:dyDescent="0.45">
      <c r="A1118" s="209"/>
      <c r="B1118" s="209"/>
      <c r="C1118" s="209"/>
      <c r="D1118" s="201"/>
    </row>
    <row r="1119" spans="1:4" ht="20.25" customHeight="1" x14ac:dyDescent="0.45">
      <c r="A1119" s="209"/>
      <c r="B1119" s="209"/>
      <c r="C1119" s="209"/>
      <c r="D1119" s="201"/>
    </row>
    <row r="1120" spans="1:4" ht="20.25" customHeight="1" x14ac:dyDescent="0.45">
      <c r="A1120" s="209"/>
      <c r="B1120" s="209"/>
      <c r="C1120" s="209"/>
      <c r="D1120" s="201"/>
    </row>
    <row r="1121" spans="1:4" ht="20.25" customHeight="1" x14ac:dyDescent="0.45">
      <c r="A1121" s="209"/>
      <c r="B1121" s="209"/>
      <c r="C1121" s="209"/>
      <c r="D1121" s="201"/>
    </row>
    <row r="1122" spans="1:4" ht="20.25" customHeight="1" x14ac:dyDescent="0.45">
      <c r="A1122" s="209"/>
      <c r="B1122" s="209"/>
      <c r="C1122" s="209"/>
      <c r="D1122" s="201"/>
    </row>
    <row r="1123" spans="1:4" ht="20.25" customHeight="1" x14ac:dyDescent="0.45">
      <c r="A1123" s="209"/>
      <c r="B1123" s="209"/>
      <c r="C1123" s="209"/>
      <c r="D1123" s="201"/>
    </row>
    <row r="1124" spans="1:4" ht="20.25" customHeight="1" x14ac:dyDescent="0.45">
      <c r="A1124" s="209"/>
      <c r="B1124" s="209"/>
      <c r="C1124" s="209"/>
      <c r="D1124" s="201"/>
    </row>
    <row r="1125" spans="1:4" ht="20.25" customHeight="1" x14ac:dyDescent="0.45">
      <c r="A1125" s="209"/>
      <c r="B1125" s="209"/>
      <c r="C1125" s="209"/>
      <c r="D1125" s="201"/>
    </row>
    <row r="1126" spans="1:4" ht="20.25" customHeight="1" x14ac:dyDescent="0.45">
      <c r="A1126" s="209"/>
      <c r="B1126" s="209"/>
      <c r="C1126" s="209"/>
      <c r="D1126" s="201"/>
    </row>
    <row r="1127" spans="1:4" ht="20.25" customHeight="1" x14ac:dyDescent="0.45">
      <c r="A1127" s="209"/>
      <c r="B1127" s="209"/>
      <c r="C1127" s="209"/>
      <c r="D1127" s="201"/>
    </row>
    <row r="1128" spans="1:4" ht="20.25" customHeight="1" x14ac:dyDescent="0.45">
      <c r="A1128" s="209"/>
      <c r="B1128" s="209"/>
      <c r="C1128" s="209"/>
      <c r="D1128" s="201"/>
    </row>
    <row r="1129" spans="1:4" ht="20.25" customHeight="1" x14ac:dyDescent="0.45">
      <c r="A1129" s="209"/>
      <c r="B1129" s="209"/>
      <c r="C1129" s="209"/>
      <c r="D1129" s="201"/>
    </row>
    <row r="1130" spans="1:4" ht="20.25" customHeight="1" x14ac:dyDescent="0.45">
      <c r="A1130" s="209"/>
      <c r="B1130" s="209"/>
      <c r="C1130" s="209"/>
      <c r="D1130" s="201"/>
    </row>
    <row r="1131" spans="1:4" ht="20.25" customHeight="1" x14ac:dyDescent="0.45">
      <c r="A1131" s="209"/>
      <c r="B1131" s="209"/>
      <c r="C1131" s="209"/>
      <c r="D1131" s="201"/>
    </row>
    <row r="1132" spans="1:4" ht="20.25" customHeight="1" x14ac:dyDescent="0.45">
      <c r="A1132" s="209"/>
      <c r="B1132" s="209"/>
      <c r="C1132" s="209"/>
      <c r="D1132" s="201"/>
    </row>
    <row r="1133" spans="1:4" ht="20.25" customHeight="1" x14ac:dyDescent="0.45">
      <c r="A1133" s="209"/>
      <c r="B1133" s="209"/>
      <c r="C1133" s="209"/>
      <c r="D1133" s="201"/>
    </row>
    <row r="1134" spans="1:4" ht="20.25" customHeight="1" x14ac:dyDescent="0.45">
      <c r="A1134" s="209"/>
      <c r="B1134" s="209"/>
      <c r="C1134" s="209"/>
      <c r="D1134" s="201"/>
    </row>
    <row r="1135" spans="1:4" ht="20.25" customHeight="1" x14ac:dyDescent="0.45">
      <c r="A1135" s="209"/>
      <c r="B1135" s="209"/>
      <c r="C1135" s="209"/>
      <c r="D1135" s="201"/>
    </row>
    <row r="1136" spans="1:4" ht="20.25" customHeight="1" x14ac:dyDescent="0.45">
      <c r="A1136" s="209"/>
      <c r="B1136" s="209"/>
      <c r="C1136" s="209"/>
      <c r="D1136" s="201"/>
    </row>
    <row r="1137" spans="1:4" ht="20.25" customHeight="1" x14ac:dyDescent="0.45">
      <c r="A1137" s="209"/>
      <c r="B1137" s="209"/>
      <c r="C1137" s="209"/>
      <c r="D1137" s="201"/>
    </row>
    <row r="1138" spans="1:4" ht="20.25" customHeight="1" x14ac:dyDescent="0.45">
      <c r="A1138" s="209"/>
      <c r="B1138" s="209"/>
      <c r="C1138" s="209"/>
      <c r="D1138" s="201"/>
    </row>
    <row r="1139" spans="1:4" ht="20.25" customHeight="1" x14ac:dyDescent="0.45">
      <c r="A1139" s="209"/>
      <c r="B1139" s="209"/>
      <c r="C1139" s="209"/>
      <c r="D1139" s="201"/>
    </row>
    <row r="1140" spans="1:4" ht="20.25" customHeight="1" x14ac:dyDescent="0.45">
      <c r="A1140" s="209"/>
      <c r="B1140" s="209"/>
      <c r="C1140" s="209"/>
      <c r="D1140" s="201"/>
    </row>
    <row r="1141" spans="1:4" ht="20.25" customHeight="1" x14ac:dyDescent="0.45">
      <c r="A1141" s="209"/>
      <c r="B1141" s="209"/>
      <c r="C1141" s="209"/>
      <c r="D1141" s="201"/>
    </row>
    <row r="1142" spans="1:4" ht="20.25" customHeight="1" x14ac:dyDescent="0.45">
      <c r="A1142" s="209"/>
      <c r="B1142" s="209"/>
      <c r="C1142" s="209"/>
      <c r="D1142" s="201"/>
    </row>
    <row r="1143" spans="1:4" ht="20.25" customHeight="1" x14ac:dyDescent="0.45">
      <c r="A1143" s="209"/>
      <c r="B1143" s="209"/>
      <c r="C1143" s="209"/>
      <c r="D1143" s="201"/>
    </row>
    <row r="1144" spans="1:4" ht="20.25" customHeight="1" x14ac:dyDescent="0.45">
      <c r="A1144" s="209"/>
      <c r="B1144" s="209"/>
      <c r="C1144" s="209"/>
      <c r="D1144" s="201"/>
    </row>
    <row r="1145" spans="1:4" ht="20.25" customHeight="1" x14ac:dyDescent="0.45">
      <c r="A1145" s="209"/>
      <c r="B1145" s="209"/>
      <c r="C1145" s="209"/>
      <c r="D1145" s="201"/>
    </row>
    <row r="1146" spans="1:4" ht="20.25" customHeight="1" x14ac:dyDescent="0.45">
      <c r="A1146" s="209"/>
      <c r="B1146" s="209"/>
      <c r="C1146" s="209"/>
      <c r="D1146" s="201"/>
    </row>
    <row r="1147" spans="1:4" ht="20.25" customHeight="1" x14ac:dyDescent="0.45">
      <c r="A1147" s="209"/>
      <c r="B1147" s="209"/>
      <c r="C1147" s="209"/>
      <c r="D1147" s="201"/>
    </row>
    <row r="1148" spans="1:4" ht="20.25" customHeight="1" x14ac:dyDescent="0.45">
      <c r="A1148" s="209"/>
      <c r="B1148" s="209"/>
      <c r="C1148" s="209"/>
      <c r="D1148" s="201"/>
    </row>
    <row r="1149" spans="1:4" ht="20.25" customHeight="1" x14ac:dyDescent="0.45">
      <c r="A1149" s="209"/>
      <c r="B1149" s="209"/>
      <c r="C1149" s="209"/>
      <c r="D1149" s="201"/>
    </row>
    <row r="1150" spans="1:4" ht="20.25" customHeight="1" x14ac:dyDescent="0.45">
      <c r="A1150" s="209"/>
      <c r="B1150" s="209"/>
      <c r="C1150" s="209"/>
      <c r="D1150" s="201"/>
    </row>
    <row r="1151" spans="1:4" ht="20.25" customHeight="1" x14ac:dyDescent="0.45">
      <c r="A1151" s="209"/>
      <c r="B1151" s="209"/>
      <c r="C1151" s="209"/>
      <c r="D1151" s="201"/>
    </row>
    <row r="1152" spans="1:4" ht="20.25" customHeight="1" x14ac:dyDescent="0.45">
      <c r="A1152" s="209"/>
      <c r="B1152" s="209"/>
      <c r="C1152" s="209"/>
      <c r="D1152" s="201"/>
    </row>
    <row r="1153" spans="1:4" ht="20.25" customHeight="1" x14ac:dyDescent="0.45">
      <c r="A1153" s="209"/>
      <c r="B1153" s="209"/>
      <c r="C1153" s="209"/>
      <c r="D1153" s="201"/>
    </row>
    <row r="1154" spans="1:4" ht="20.25" customHeight="1" x14ac:dyDescent="0.45">
      <c r="A1154" s="209"/>
      <c r="B1154" s="209"/>
      <c r="C1154" s="209"/>
      <c r="D1154" s="201"/>
    </row>
    <row r="1155" spans="1:4" ht="20.25" customHeight="1" x14ac:dyDescent="0.45">
      <c r="A1155" s="209"/>
      <c r="B1155" s="209"/>
      <c r="C1155" s="209"/>
      <c r="D1155" s="201"/>
    </row>
    <row r="1156" spans="1:4" ht="20.25" customHeight="1" x14ac:dyDescent="0.45">
      <c r="A1156" s="209"/>
      <c r="B1156" s="209"/>
      <c r="C1156" s="209"/>
      <c r="D1156" s="201"/>
    </row>
    <row r="1157" spans="1:4" ht="20.25" customHeight="1" x14ac:dyDescent="0.45">
      <c r="A1157" s="209"/>
      <c r="B1157" s="209"/>
      <c r="C1157" s="209"/>
      <c r="D1157" s="201"/>
    </row>
    <row r="1158" spans="1:4" ht="20.25" customHeight="1" x14ac:dyDescent="0.45">
      <c r="A1158" s="209"/>
      <c r="B1158" s="209"/>
      <c r="C1158" s="209"/>
      <c r="D1158" s="201"/>
    </row>
    <row r="1159" spans="1:4" ht="20.25" customHeight="1" x14ac:dyDescent="0.45">
      <c r="A1159" s="209"/>
      <c r="B1159" s="209"/>
      <c r="C1159" s="209"/>
      <c r="D1159" s="201"/>
    </row>
    <row r="1160" spans="1:4" ht="20.25" customHeight="1" x14ac:dyDescent="0.45">
      <c r="A1160" s="209"/>
      <c r="B1160" s="209"/>
      <c r="C1160" s="209"/>
      <c r="D1160" s="201"/>
    </row>
    <row r="1161" spans="1:4" ht="20.25" customHeight="1" x14ac:dyDescent="0.45">
      <c r="A1161" s="209"/>
      <c r="B1161" s="209"/>
      <c r="C1161" s="209"/>
      <c r="D1161" s="201"/>
    </row>
    <row r="1162" spans="1:4" ht="20.25" customHeight="1" x14ac:dyDescent="0.45">
      <c r="A1162" s="209"/>
      <c r="B1162" s="209"/>
      <c r="C1162" s="209"/>
      <c r="D1162" s="201"/>
    </row>
    <row r="1163" spans="1:4" ht="20.25" customHeight="1" x14ac:dyDescent="0.45">
      <c r="A1163" s="209"/>
      <c r="B1163" s="209"/>
      <c r="C1163" s="209"/>
      <c r="D1163" s="201"/>
    </row>
    <row r="1164" spans="1:4" ht="20.25" customHeight="1" x14ac:dyDescent="0.45">
      <c r="A1164" s="209"/>
      <c r="B1164" s="209"/>
      <c r="C1164" s="209"/>
      <c r="D1164" s="201"/>
    </row>
    <row r="1165" spans="1:4" ht="20.25" customHeight="1" x14ac:dyDescent="0.45">
      <c r="A1165" s="209"/>
      <c r="B1165" s="209"/>
      <c r="C1165" s="209"/>
      <c r="D1165" s="201"/>
    </row>
    <row r="1166" spans="1:4" ht="20.25" customHeight="1" x14ac:dyDescent="0.45">
      <c r="A1166" s="209"/>
      <c r="B1166" s="209"/>
      <c r="C1166" s="209"/>
      <c r="D1166" s="201"/>
    </row>
    <row r="1167" spans="1:4" ht="20.25" customHeight="1" x14ac:dyDescent="0.45">
      <c r="A1167" s="209"/>
      <c r="B1167" s="209"/>
      <c r="C1167" s="209"/>
      <c r="D1167" s="201"/>
    </row>
    <row r="1168" spans="1:4" ht="20.25" customHeight="1" x14ac:dyDescent="0.45">
      <c r="A1168" s="209"/>
      <c r="B1168" s="209"/>
      <c r="C1168" s="209"/>
      <c r="D1168" s="201"/>
    </row>
    <row r="1169" spans="1:4" ht="20.25" customHeight="1" x14ac:dyDescent="0.45">
      <c r="A1169" s="209"/>
      <c r="B1169" s="209"/>
      <c r="C1169" s="209"/>
      <c r="D1169" s="201"/>
    </row>
    <row r="1170" spans="1:4" ht="20.25" customHeight="1" x14ac:dyDescent="0.45">
      <c r="A1170" s="209"/>
      <c r="B1170" s="209"/>
      <c r="C1170" s="209"/>
      <c r="D1170" s="201"/>
    </row>
    <row r="1171" spans="1:4" ht="20.25" customHeight="1" x14ac:dyDescent="0.45">
      <c r="A1171" s="209"/>
      <c r="B1171" s="209"/>
      <c r="C1171" s="209"/>
      <c r="D1171" s="201"/>
    </row>
    <row r="1172" spans="1:4" ht="20.25" customHeight="1" x14ac:dyDescent="0.45">
      <c r="A1172" s="209"/>
      <c r="B1172" s="209"/>
      <c r="C1172" s="209"/>
      <c r="D1172" s="201"/>
    </row>
    <row r="1173" spans="1:4" ht="20.25" customHeight="1" x14ac:dyDescent="0.45">
      <c r="A1173" s="209"/>
      <c r="B1173" s="209"/>
      <c r="C1173" s="209"/>
      <c r="D1173" s="201"/>
    </row>
    <row r="1174" spans="1:4" ht="20.25" customHeight="1" x14ac:dyDescent="0.45">
      <c r="A1174" s="209"/>
      <c r="B1174" s="209"/>
      <c r="C1174" s="209"/>
      <c r="D1174" s="201"/>
    </row>
    <row r="1175" spans="1:4" ht="20.25" customHeight="1" x14ac:dyDescent="0.45">
      <c r="A1175" s="209"/>
      <c r="B1175" s="209"/>
      <c r="C1175" s="209"/>
      <c r="D1175" s="201"/>
    </row>
    <row r="1176" spans="1:4" ht="20.25" customHeight="1" x14ac:dyDescent="0.45">
      <c r="A1176" s="209"/>
      <c r="B1176" s="209"/>
      <c r="C1176" s="209"/>
      <c r="D1176" s="201"/>
    </row>
    <row r="1177" spans="1:4" ht="20.25" customHeight="1" x14ac:dyDescent="0.45">
      <c r="A1177" s="209"/>
      <c r="B1177" s="209"/>
      <c r="C1177" s="209"/>
      <c r="D1177" s="201"/>
    </row>
    <row r="1178" spans="1:4" ht="20.25" customHeight="1" x14ac:dyDescent="0.45">
      <c r="A1178" s="209"/>
      <c r="B1178" s="209"/>
      <c r="C1178" s="209"/>
      <c r="D1178" s="201"/>
    </row>
    <row r="1179" spans="1:4" ht="20.25" customHeight="1" x14ac:dyDescent="0.45">
      <c r="A1179" s="209"/>
      <c r="B1179" s="209"/>
      <c r="C1179" s="209"/>
      <c r="D1179" s="201"/>
    </row>
    <row r="1180" spans="1:4" ht="20.25" customHeight="1" x14ac:dyDescent="0.45">
      <c r="A1180" s="209"/>
      <c r="B1180" s="209"/>
      <c r="C1180" s="209"/>
      <c r="D1180" s="201"/>
    </row>
    <row r="1181" spans="1:4" ht="20.25" customHeight="1" x14ac:dyDescent="0.45">
      <c r="A1181" s="209"/>
      <c r="B1181" s="209"/>
      <c r="C1181" s="209"/>
      <c r="D1181" s="201"/>
    </row>
    <row r="1182" spans="1:4" ht="20.25" customHeight="1" x14ac:dyDescent="0.45">
      <c r="A1182" s="209"/>
      <c r="B1182" s="209"/>
      <c r="C1182" s="209"/>
      <c r="D1182" s="201"/>
    </row>
    <row r="1183" spans="1:4" ht="20.25" customHeight="1" x14ac:dyDescent="0.45">
      <c r="A1183" s="209"/>
      <c r="B1183" s="209"/>
      <c r="C1183" s="209"/>
      <c r="D1183" s="201"/>
    </row>
    <row r="1184" spans="1:4" ht="20.25" customHeight="1" x14ac:dyDescent="0.45">
      <c r="A1184" s="209"/>
      <c r="B1184" s="209"/>
      <c r="C1184" s="209"/>
      <c r="D1184" s="201"/>
    </row>
    <row r="1185" spans="1:4" ht="20.25" customHeight="1" x14ac:dyDescent="0.45">
      <c r="A1185" s="209"/>
      <c r="B1185" s="209"/>
      <c r="C1185" s="209"/>
      <c r="D1185" s="201"/>
    </row>
    <row r="1186" spans="1:4" ht="20.25" customHeight="1" x14ac:dyDescent="0.45">
      <c r="A1186" s="209"/>
      <c r="B1186" s="209"/>
      <c r="C1186" s="209"/>
      <c r="D1186" s="201"/>
    </row>
    <row r="1187" spans="1:4" ht="20.25" customHeight="1" x14ac:dyDescent="0.45">
      <c r="A1187" s="209"/>
      <c r="B1187" s="209"/>
      <c r="C1187" s="209"/>
      <c r="D1187" s="201"/>
    </row>
    <row r="1188" spans="1:4" ht="20.25" customHeight="1" x14ac:dyDescent="0.45">
      <c r="A1188" s="209"/>
      <c r="B1188" s="209"/>
      <c r="C1188" s="209"/>
      <c r="D1188" s="201"/>
    </row>
    <row r="1189" spans="1:4" ht="20.25" customHeight="1" x14ac:dyDescent="0.45">
      <c r="A1189" s="209"/>
      <c r="B1189" s="209"/>
      <c r="C1189" s="209"/>
      <c r="D1189" s="201"/>
    </row>
    <row r="1190" spans="1:4" ht="20.25" customHeight="1" x14ac:dyDescent="0.45">
      <c r="A1190" s="209"/>
      <c r="B1190" s="209"/>
      <c r="C1190" s="209"/>
      <c r="D1190" s="201"/>
    </row>
    <row r="1191" spans="1:4" ht="20.25" customHeight="1" x14ac:dyDescent="0.45">
      <c r="A1191" s="209"/>
      <c r="B1191" s="209"/>
      <c r="C1191" s="209"/>
      <c r="D1191" s="201"/>
    </row>
    <row r="1192" spans="1:4" ht="20.25" customHeight="1" x14ac:dyDescent="0.45">
      <c r="A1192" s="209"/>
      <c r="B1192" s="209"/>
      <c r="C1192" s="209"/>
      <c r="D1192" s="201"/>
    </row>
    <row r="1193" spans="1:4" ht="20.25" customHeight="1" x14ac:dyDescent="0.45">
      <c r="A1193" s="209"/>
      <c r="B1193" s="209"/>
      <c r="C1193" s="209"/>
      <c r="D1193" s="201"/>
    </row>
    <row r="1194" spans="1:4" ht="20.25" customHeight="1" x14ac:dyDescent="0.45">
      <c r="A1194" s="209"/>
      <c r="B1194" s="209"/>
      <c r="C1194" s="209"/>
      <c r="D1194" s="201"/>
    </row>
    <row r="1195" spans="1:4" ht="20.25" customHeight="1" x14ac:dyDescent="0.45">
      <c r="A1195" s="209"/>
      <c r="B1195" s="209"/>
      <c r="C1195" s="209"/>
      <c r="D1195" s="201"/>
    </row>
    <row r="1196" spans="1:4" ht="20.25" customHeight="1" x14ac:dyDescent="0.45">
      <c r="A1196" s="209"/>
      <c r="B1196" s="209"/>
      <c r="C1196" s="209"/>
      <c r="D1196" s="201"/>
    </row>
    <row r="1197" spans="1:4" ht="20.25" customHeight="1" x14ac:dyDescent="0.45">
      <c r="A1197" s="209"/>
      <c r="B1197" s="209"/>
      <c r="C1197" s="209"/>
      <c r="D1197" s="201"/>
    </row>
    <row r="1198" spans="1:4" ht="20.25" customHeight="1" x14ac:dyDescent="0.45">
      <c r="A1198" s="209"/>
      <c r="B1198" s="209"/>
      <c r="C1198" s="209"/>
      <c r="D1198" s="201"/>
    </row>
    <row r="1199" spans="1:4" ht="20.25" customHeight="1" x14ac:dyDescent="0.45">
      <c r="A1199" s="209"/>
      <c r="B1199" s="209"/>
      <c r="C1199" s="209"/>
      <c r="D1199" s="201"/>
    </row>
    <row r="1200" spans="1:4" ht="20.25" customHeight="1" x14ac:dyDescent="0.45">
      <c r="A1200" s="209"/>
      <c r="B1200" s="209"/>
      <c r="C1200" s="209"/>
      <c r="D1200" s="201"/>
    </row>
    <row r="1201" spans="1:4" ht="20.25" customHeight="1" x14ac:dyDescent="0.45">
      <c r="A1201" s="209"/>
      <c r="B1201" s="209"/>
      <c r="C1201" s="209"/>
      <c r="D1201" s="201"/>
    </row>
    <row r="1202" spans="1:4" ht="20.25" customHeight="1" x14ac:dyDescent="0.45">
      <c r="A1202" s="209"/>
      <c r="B1202" s="209"/>
      <c r="C1202" s="209"/>
      <c r="D1202" s="201"/>
    </row>
    <row r="1203" spans="1:4" ht="20.25" customHeight="1" x14ac:dyDescent="0.45">
      <c r="A1203" s="209"/>
      <c r="B1203" s="209"/>
      <c r="C1203" s="209"/>
      <c r="D1203" s="201"/>
    </row>
    <row r="1204" spans="1:4" ht="20.25" customHeight="1" x14ac:dyDescent="0.45">
      <c r="A1204" s="209"/>
      <c r="B1204" s="209"/>
      <c r="C1204" s="209"/>
      <c r="D1204" s="201"/>
    </row>
    <row r="1205" spans="1:4" ht="20.25" customHeight="1" x14ac:dyDescent="0.45">
      <c r="A1205" s="209"/>
      <c r="B1205" s="209"/>
      <c r="C1205" s="209"/>
      <c r="D1205" s="201"/>
    </row>
    <row r="1206" spans="1:4" ht="20.25" customHeight="1" x14ac:dyDescent="0.45">
      <c r="A1206" s="209"/>
      <c r="B1206" s="209"/>
      <c r="C1206" s="209"/>
      <c r="D1206" s="201"/>
    </row>
    <row r="1207" spans="1:4" ht="20.25" customHeight="1" x14ac:dyDescent="0.45">
      <c r="A1207" s="209"/>
      <c r="B1207" s="209"/>
      <c r="C1207" s="209"/>
      <c r="D1207" s="201"/>
    </row>
    <row r="1208" spans="1:4" ht="20.25" customHeight="1" x14ac:dyDescent="0.45">
      <c r="A1208" s="209"/>
      <c r="B1208" s="209"/>
      <c r="C1208" s="209"/>
      <c r="D1208" s="201"/>
    </row>
    <row r="1209" spans="1:4" ht="20.25" customHeight="1" x14ac:dyDescent="0.45">
      <c r="A1209" s="209"/>
      <c r="B1209" s="209"/>
      <c r="C1209" s="209"/>
      <c r="D1209" s="201"/>
    </row>
    <row r="1210" spans="1:4" ht="20.25" customHeight="1" x14ac:dyDescent="0.45">
      <c r="A1210" s="209"/>
      <c r="B1210" s="209"/>
      <c r="C1210" s="209"/>
      <c r="D1210" s="201"/>
    </row>
    <row r="1211" spans="1:4" ht="20.25" customHeight="1" x14ac:dyDescent="0.45">
      <c r="A1211" s="209"/>
      <c r="B1211" s="209"/>
      <c r="C1211" s="209"/>
      <c r="D1211" s="201"/>
    </row>
    <row r="1212" spans="1:4" ht="20.25" customHeight="1" x14ac:dyDescent="0.45">
      <c r="A1212" s="209"/>
      <c r="B1212" s="209"/>
      <c r="C1212" s="209"/>
      <c r="D1212" s="201"/>
    </row>
    <row r="1213" spans="1:4" ht="20.25" customHeight="1" x14ac:dyDescent="0.45">
      <c r="A1213" s="209"/>
      <c r="B1213" s="209"/>
      <c r="C1213" s="209"/>
      <c r="D1213" s="201"/>
    </row>
    <row r="1214" spans="1:4" ht="20.25" customHeight="1" x14ac:dyDescent="0.45">
      <c r="A1214" s="209"/>
      <c r="B1214" s="209"/>
      <c r="C1214" s="209"/>
      <c r="D1214" s="201"/>
    </row>
    <row r="1215" spans="1:4" ht="20.25" customHeight="1" x14ac:dyDescent="0.45">
      <c r="A1215" s="209"/>
      <c r="B1215" s="209"/>
      <c r="C1215" s="209"/>
      <c r="D1215" s="201"/>
    </row>
    <row r="1216" spans="1:4" ht="20.25" customHeight="1" x14ac:dyDescent="0.45">
      <c r="A1216" s="209"/>
      <c r="B1216" s="209"/>
      <c r="C1216" s="209"/>
      <c r="D1216" s="201"/>
    </row>
    <row r="1217" spans="1:4" ht="20.25" customHeight="1" x14ac:dyDescent="0.45">
      <c r="A1217" s="209"/>
      <c r="B1217" s="209"/>
      <c r="C1217" s="209"/>
      <c r="D1217" s="201"/>
    </row>
    <row r="1218" spans="1:4" ht="20.25" customHeight="1" x14ac:dyDescent="0.45">
      <c r="A1218" s="209"/>
      <c r="B1218" s="209"/>
      <c r="C1218" s="209"/>
      <c r="D1218" s="201"/>
    </row>
    <row r="1219" spans="1:4" ht="20.25" customHeight="1" x14ac:dyDescent="0.45">
      <c r="A1219" s="209"/>
      <c r="B1219" s="209"/>
      <c r="C1219" s="209"/>
      <c r="D1219" s="201"/>
    </row>
    <row r="1220" spans="1:4" ht="20.25" customHeight="1" x14ac:dyDescent="0.45">
      <c r="A1220" s="209"/>
      <c r="B1220" s="209"/>
      <c r="C1220" s="209"/>
      <c r="D1220" s="201"/>
    </row>
    <row r="1221" spans="1:4" ht="20.25" customHeight="1" x14ac:dyDescent="0.45">
      <c r="A1221" s="209"/>
      <c r="B1221" s="209"/>
      <c r="C1221" s="209"/>
      <c r="D1221" s="201"/>
    </row>
    <row r="1222" spans="1:4" ht="20.25" customHeight="1" x14ac:dyDescent="0.45">
      <c r="A1222" s="209"/>
      <c r="B1222" s="209"/>
      <c r="C1222" s="209"/>
      <c r="D1222" s="201"/>
    </row>
    <row r="1223" spans="1:4" ht="20.25" customHeight="1" x14ac:dyDescent="0.45">
      <c r="A1223" s="209"/>
      <c r="B1223" s="209"/>
      <c r="C1223" s="209"/>
      <c r="D1223" s="201"/>
    </row>
    <row r="1224" spans="1:4" ht="20.25" customHeight="1" x14ac:dyDescent="0.45">
      <c r="A1224" s="209"/>
      <c r="B1224" s="209"/>
      <c r="C1224" s="209"/>
      <c r="D1224" s="201"/>
    </row>
    <row r="1225" spans="1:4" ht="20.25" customHeight="1" x14ac:dyDescent="0.45">
      <c r="A1225" s="209"/>
      <c r="B1225" s="209"/>
      <c r="C1225" s="209"/>
      <c r="D1225" s="201"/>
    </row>
    <row r="1226" spans="1:4" ht="20.25" customHeight="1" x14ac:dyDescent="0.45">
      <c r="A1226" s="209"/>
      <c r="B1226" s="209"/>
      <c r="C1226" s="209"/>
      <c r="D1226" s="201"/>
    </row>
    <row r="1227" spans="1:4" ht="20.25" customHeight="1" x14ac:dyDescent="0.45">
      <c r="A1227" s="209"/>
      <c r="B1227" s="209"/>
      <c r="C1227" s="209"/>
      <c r="D1227" s="201"/>
    </row>
    <row r="1228" spans="1:4" ht="20.25" customHeight="1" x14ac:dyDescent="0.45">
      <c r="A1228" s="209"/>
      <c r="B1228" s="209"/>
      <c r="C1228" s="209"/>
      <c r="D1228" s="201"/>
    </row>
    <row r="1229" spans="1:4" ht="20.25" customHeight="1" x14ac:dyDescent="0.45">
      <c r="A1229" s="209"/>
      <c r="B1229" s="209"/>
      <c r="C1229" s="209"/>
      <c r="D1229" s="201"/>
    </row>
    <row r="1230" spans="1:4" ht="20.25" customHeight="1" x14ac:dyDescent="0.45">
      <c r="A1230" s="209"/>
      <c r="B1230" s="209"/>
      <c r="C1230" s="209"/>
      <c r="D1230" s="201"/>
    </row>
    <row r="1231" spans="1:4" ht="20.25" customHeight="1" x14ac:dyDescent="0.45">
      <c r="A1231" s="209"/>
      <c r="B1231" s="209"/>
      <c r="C1231" s="209"/>
      <c r="D1231" s="201"/>
    </row>
    <row r="1232" spans="1:4" ht="20.25" customHeight="1" x14ac:dyDescent="0.45">
      <c r="A1232" s="209"/>
      <c r="B1232" s="209"/>
      <c r="C1232" s="209"/>
      <c r="D1232" s="201"/>
    </row>
    <row r="1233" spans="1:4" ht="20.25" customHeight="1" x14ac:dyDescent="0.45">
      <c r="A1233" s="209"/>
      <c r="B1233" s="209"/>
      <c r="C1233" s="209"/>
      <c r="D1233" s="201"/>
    </row>
    <row r="1234" spans="1:4" ht="20.25" customHeight="1" x14ac:dyDescent="0.45">
      <c r="A1234" s="209"/>
      <c r="B1234" s="209"/>
      <c r="C1234" s="209"/>
      <c r="D1234" s="201"/>
    </row>
    <row r="1235" spans="1:4" ht="20.25" customHeight="1" x14ac:dyDescent="0.45">
      <c r="A1235" s="209"/>
      <c r="B1235" s="209"/>
      <c r="C1235" s="209"/>
      <c r="D1235" s="201"/>
    </row>
    <row r="1236" spans="1:4" ht="20.25" customHeight="1" x14ac:dyDescent="0.45">
      <c r="A1236" s="209"/>
      <c r="B1236" s="209"/>
      <c r="C1236" s="209"/>
      <c r="D1236" s="201"/>
    </row>
    <row r="1237" spans="1:4" ht="20.25" customHeight="1" x14ac:dyDescent="0.45">
      <c r="A1237" s="209"/>
      <c r="B1237" s="209"/>
      <c r="C1237" s="209"/>
      <c r="D1237" s="201"/>
    </row>
    <row r="1238" spans="1:4" ht="20.25" customHeight="1" x14ac:dyDescent="0.45">
      <c r="A1238" s="209"/>
      <c r="B1238" s="209"/>
      <c r="C1238" s="209"/>
      <c r="D1238" s="201"/>
    </row>
    <row r="1239" spans="1:4" ht="20.25" customHeight="1" x14ac:dyDescent="0.45">
      <c r="A1239" s="209"/>
      <c r="B1239" s="209"/>
      <c r="C1239" s="209"/>
      <c r="D1239" s="201"/>
    </row>
    <row r="1240" spans="1:4" ht="20.25" customHeight="1" x14ac:dyDescent="0.45">
      <c r="A1240" s="209"/>
      <c r="B1240" s="209"/>
      <c r="C1240" s="209"/>
      <c r="D1240" s="201"/>
    </row>
    <row r="1241" spans="1:4" ht="20.25" customHeight="1" x14ac:dyDescent="0.45">
      <c r="A1241" s="209"/>
      <c r="B1241" s="209"/>
      <c r="C1241" s="209"/>
      <c r="D1241" s="201"/>
    </row>
    <row r="1242" spans="1:4" ht="20.25" customHeight="1" x14ac:dyDescent="0.45">
      <c r="A1242" s="209"/>
      <c r="B1242" s="209"/>
      <c r="C1242" s="209"/>
      <c r="D1242" s="201"/>
    </row>
    <row r="1243" spans="1:4" ht="20.25" customHeight="1" x14ac:dyDescent="0.45">
      <c r="A1243" s="209"/>
      <c r="B1243" s="209"/>
      <c r="C1243" s="209"/>
      <c r="D1243" s="201"/>
    </row>
    <row r="1244" spans="1:4" ht="20.25" customHeight="1" x14ac:dyDescent="0.45">
      <c r="A1244" s="209"/>
      <c r="B1244" s="209"/>
      <c r="C1244" s="209"/>
      <c r="D1244" s="201"/>
    </row>
    <row r="1245" spans="1:4" ht="20.25" customHeight="1" x14ac:dyDescent="0.45">
      <c r="A1245" s="209"/>
      <c r="B1245" s="209"/>
      <c r="C1245" s="209"/>
      <c r="D1245" s="201"/>
    </row>
    <row r="1246" spans="1:4" ht="20.25" customHeight="1" x14ac:dyDescent="0.45">
      <c r="A1246" s="209"/>
      <c r="B1246" s="209"/>
      <c r="C1246" s="209"/>
      <c r="D1246" s="201"/>
    </row>
    <row r="1247" spans="1:4" ht="20.25" customHeight="1" x14ac:dyDescent="0.45">
      <c r="A1247" s="209"/>
      <c r="B1247" s="209"/>
      <c r="C1247" s="209"/>
      <c r="D1247" s="201"/>
    </row>
    <row r="1248" spans="1:4" ht="20.25" customHeight="1" x14ac:dyDescent="0.45">
      <c r="A1248" s="209"/>
      <c r="B1248" s="209"/>
      <c r="C1248" s="209"/>
      <c r="D1248" s="201"/>
    </row>
    <row r="1249" spans="1:4" ht="20.25" customHeight="1" x14ac:dyDescent="0.45">
      <c r="A1249" s="209"/>
      <c r="B1249" s="209"/>
      <c r="C1249" s="209"/>
      <c r="D1249" s="201"/>
    </row>
    <row r="1250" spans="1:4" ht="20.25" customHeight="1" x14ac:dyDescent="0.45">
      <c r="A1250" s="209"/>
      <c r="B1250" s="209"/>
      <c r="C1250" s="209"/>
      <c r="D1250" s="201"/>
    </row>
    <row r="1251" spans="1:4" ht="20.25" customHeight="1" x14ac:dyDescent="0.45">
      <c r="A1251" s="209"/>
      <c r="B1251" s="209"/>
      <c r="C1251" s="209"/>
      <c r="D1251" s="201"/>
    </row>
    <row r="1252" spans="1:4" ht="20.25" customHeight="1" x14ac:dyDescent="0.45">
      <c r="A1252" s="209"/>
      <c r="B1252" s="209"/>
      <c r="C1252" s="209"/>
      <c r="D1252" s="201"/>
    </row>
    <row r="1253" spans="1:4" ht="20.25" customHeight="1" x14ac:dyDescent="0.45">
      <c r="A1253" s="209"/>
      <c r="B1253" s="209"/>
      <c r="C1253" s="209"/>
      <c r="D1253" s="201"/>
    </row>
    <row r="1254" spans="1:4" ht="20.25" customHeight="1" x14ac:dyDescent="0.45">
      <c r="A1254" s="209"/>
      <c r="B1254" s="209"/>
      <c r="C1254" s="209"/>
      <c r="D1254" s="201"/>
    </row>
    <row r="1255" spans="1:4" ht="20.25" customHeight="1" x14ac:dyDescent="0.45">
      <c r="A1255" s="209"/>
      <c r="B1255" s="209"/>
      <c r="C1255" s="209"/>
      <c r="D1255" s="201"/>
    </row>
    <row r="1256" spans="1:4" ht="20.25" customHeight="1" x14ac:dyDescent="0.45">
      <c r="A1256" s="209"/>
      <c r="B1256" s="209"/>
      <c r="C1256" s="209"/>
      <c r="D1256" s="201"/>
    </row>
    <row r="1257" spans="1:4" ht="20.25" customHeight="1" x14ac:dyDescent="0.45">
      <c r="A1257" s="209"/>
      <c r="B1257" s="209"/>
      <c r="C1257" s="209"/>
      <c r="D1257" s="201"/>
    </row>
    <row r="1258" spans="1:4" ht="20.25" customHeight="1" x14ac:dyDescent="0.45">
      <c r="A1258" s="209"/>
      <c r="B1258" s="209"/>
      <c r="C1258" s="209"/>
      <c r="D1258" s="201"/>
    </row>
    <row r="1259" spans="1:4" ht="20.25" customHeight="1" x14ac:dyDescent="0.45">
      <c r="A1259" s="209"/>
      <c r="B1259" s="209"/>
      <c r="C1259" s="209"/>
      <c r="D1259" s="201"/>
    </row>
    <row r="1260" spans="1:4" ht="20.25" customHeight="1" x14ac:dyDescent="0.45">
      <c r="A1260" s="209"/>
      <c r="B1260" s="209"/>
      <c r="C1260" s="209"/>
      <c r="D1260" s="201"/>
    </row>
    <row r="1261" spans="1:4" ht="20.25" customHeight="1" x14ac:dyDescent="0.45">
      <c r="A1261" s="209"/>
      <c r="B1261" s="209"/>
      <c r="C1261" s="209"/>
      <c r="D1261" s="201"/>
    </row>
    <row r="1262" spans="1:4" ht="20.25" customHeight="1" x14ac:dyDescent="0.45">
      <c r="A1262" s="209"/>
      <c r="B1262" s="209"/>
      <c r="C1262" s="209"/>
      <c r="D1262" s="201"/>
    </row>
    <row r="1263" spans="1:4" ht="20.25" customHeight="1" x14ac:dyDescent="0.45">
      <c r="A1263" s="209"/>
      <c r="B1263" s="209"/>
      <c r="C1263" s="209"/>
      <c r="D1263" s="201"/>
    </row>
    <row r="1264" spans="1:4" ht="20.25" customHeight="1" x14ac:dyDescent="0.45">
      <c r="A1264" s="209"/>
      <c r="B1264" s="209"/>
      <c r="C1264" s="209"/>
      <c r="D1264" s="201"/>
    </row>
    <row r="1265" spans="1:4" ht="20.25" customHeight="1" x14ac:dyDescent="0.45">
      <c r="A1265" s="209"/>
      <c r="B1265" s="209"/>
      <c r="C1265" s="209"/>
      <c r="D1265" s="201"/>
    </row>
    <row r="1266" spans="1:4" ht="20.25" customHeight="1" x14ac:dyDescent="0.45">
      <c r="A1266" s="209"/>
      <c r="B1266" s="209"/>
      <c r="C1266" s="209"/>
      <c r="D1266" s="201"/>
    </row>
    <row r="1267" spans="1:4" ht="20.25" customHeight="1" x14ac:dyDescent="0.45">
      <c r="A1267" s="209"/>
      <c r="B1267" s="209"/>
      <c r="C1267" s="209"/>
      <c r="D1267" s="201"/>
    </row>
    <row r="1268" spans="1:4" ht="20.25" customHeight="1" x14ac:dyDescent="0.45">
      <c r="A1268" s="209"/>
      <c r="B1268" s="209"/>
      <c r="C1268" s="209"/>
      <c r="D1268" s="201"/>
    </row>
    <row r="1269" spans="1:4" ht="20.25" customHeight="1" x14ac:dyDescent="0.45">
      <c r="A1269" s="209"/>
      <c r="B1269" s="209"/>
      <c r="C1269" s="209"/>
      <c r="D1269" s="201"/>
    </row>
    <row r="1270" spans="1:4" ht="20.25" customHeight="1" x14ac:dyDescent="0.45">
      <c r="A1270" s="209"/>
      <c r="B1270" s="209"/>
      <c r="C1270" s="209"/>
      <c r="D1270" s="201"/>
    </row>
    <row r="1271" spans="1:4" ht="20.25" customHeight="1" x14ac:dyDescent="0.45">
      <c r="A1271" s="209"/>
      <c r="B1271" s="209"/>
      <c r="C1271" s="209"/>
      <c r="D1271" s="201"/>
    </row>
    <row r="1272" spans="1:4" ht="20.25" customHeight="1" x14ac:dyDescent="0.45">
      <c r="A1272" s="209"/>
      <c r="B1272" s="209"/>
      <c r="C1272" s="209"/>
      <c r="D1272" s="201"/>
    </row>
    <row r="1273" spans="1:4" ht="20.25" customHeight="1" x14ac:dyDescent="0.45">
      <c r="A1273" s="209"/>
      <c r="B1273" s="209"/>
      <c r="C1273" s="209"/>
      <c r="D1273" s="201"/>
    </row>
    <row r="1274" spans="1:4" ht="20.25" customHeight="1" x14ac:dyDescent="0.45">
      <c r="A1274" s="209"/>
      <c r="B1274" s="209"/>
      <c r="C1274" s="209"/>
      <c r="D1274" s="201"/>
    </row>
    <row r="1275" spans="1:4" ht="20.25" customHeight="1" x14ac:dyDescent="0.45">
      <c r="A1275" s="209"/>
      <c r="B1275" s="209"/>
      <c r="C1275" s="209"/>
      <c r="D1275" s="201"/>
    </row>
    <row r="1276" spans="1:4" ht="20.25" customHeight="1" x14ac:dyDescent="0.45">
      <c r="A1276" s="209"/>
      <c r="B1276" s="209"/>
      <c r="C1276" s="209"/>
      <c r="D1276" s="201"/>
    </row>
    <row r="1277" spans="1:4" ht="20.25" customHeight="1" x14ac:dyDescent="0.45">
      <c r="A1277" s="209"/>
      <c r="B1277" s="209"/>
      <c r="C1277" s="209"/>
      <c r="D1277" s="201"/>
    </row>
    <row r="1278" spans="1:4" ht="20.25" customHeight="1" x14ac:dyDescent="0.45">
      <c r="A1278" s="209"/>
      <c r="B1278" s="209"/>
      <c r="C1278" s="209"/>
      <c r="D1278" s="201"/>
    </row>
    <row r="1279" spans="1:4" ht="20.25" customHeight="1" x14ac:dyDescent="0.45">
      <c r="A1279" s="209"/>
      <c r="B1279" s="209"/>
      <c r="C1279" s="209"/>
      <c r="D1279" s="201"/>
    </row>
    <row r="1280" spans="1:4" ht="20.25" customHeight="1" x14ac:dyDescent="0.45">
      <c r="A1280" s="209"/>
      <c r="B1280" s="209"/>
      <c r="C1280" s="209"/>
      <c r="D1280" s="201"/>
    </row>
    <row r="1281" spans="1:4" ht="20.25" customHeight="1" x14ac:dyDescent="0.45">
      <c r="A1281" s="209"/>
      <c r="B1281" s="209"/>
      <c r="C1281" s="209"/>
      <c r="D1281" s="201"/>
    </row>
    <row r="1282" spans="1:4" ht="20.25" customHeight="1" x14ac:dyDescent="0.45">
      <c r="A1282" s="209"/>
      <c r="B1282" s="209"/>
      <c r="C1282" s="209"/>
      <c r="D1282" s="201"/>
    </row>
    <row r="1283" spans="1:4" ht="20.25" customHeight="1" x14ac:dyDescent="0.45">
      <c r="A1283" s="209"/>
      <c r="B1283" s="209"/>
      <c r="C1283" s="209"/>
      <c r="D1283" s="201"/>
    </row>
    <row r="1284" spans="1:4" ht="20.25" customHeight="1" x14ac:dyDescent="0.45">
      <c r="A1284" s="209"/>
      <c r="B1284" s="209"/>
      <c r="C1284" s="209"/>
      <c r="D1284" s="201"/>
    </row>
    <row r="1285" spans="1:4" ht="20.25" customHeight="1" x14ac:dyDescent="0.45">
      <c r="A1285" s="209"/>
      <c r="B1285" s="209"/>
      <c r="C1285" s="209"/>
      <c r="D1285" s="201"/>
    </row>
    <row r="1286" spans="1:4" ht="20.25" customHeight="1" x14ac:dyDescent="0.45">
      <c r="A1286" s="209"/>
      <c r="B1286" s="209"/>
      <c r="C1286" s="209"/>
      <c r="D1286" s="201"/>
    </row>
    <row r="1287" spans="1:4" ht="20.25" customHeight="1" x14ac:dyDescent="0.45">
      <c r="A1287" s="209"/>
      <c r="B1287" s="209"/>
      <c r="C1287" s="209"/>
      <c r="D1287" s="201"/>
    </row>
    <row r="1288" spans="1:4" ht="20.25" customHeight="1" x14ac:dyDescent="0.45">
      <c r="A1288" s="209"/>
      <c r="B1288" s="209"/>
      <c r="C1288" s="209"/>
      <c r="D1288" s="201"/>
    </row>
    <row r="1289" spans="1:4" ht="20.25" customHeight="1" x14ac:dyDescent="0.45">
      <c r="A1289" s="209"/>
      <c r="B1289" s="209"/>
      <c r="C1289" s="209"/>
      <c r="D1289" s="201"/>
    </row>
    <row r="1290" spans="1:4" ht="20.25" customHeight="1" x14ac:dyDescent="0.45">
      <c r="A1290" s="209"/>
      <c r="B1290" s="209"/>
      <c r="C1290" s="209"/>
      <c r="D1290" s="201"/>
    </row>
    <row r="1291" spans="1:4" ht="20.25" customHeight="1" x14ac:dyDescent="0.45">
      <c r="A1291" s="209"/>
      <c r="B1291" s="209"/>
      <c r="C1291" s="209"/>
      <c r="D1291" s="201"/>
    </row>
    <row r="1292" spans="1:4" ht="20.25" customHeight="1" x14ac:dyDescent="0.45">
      <c r="A1292" s="209"/>
      <c r="B1292" s="209"/>
      <c r="C1292" s="209"/>
      <c r="D1292" s="201"/>
    </row>
    <row r="1293" spans="1:4" ht="20.25" customHeight="1" x14ac:dyDescent="0.45">
      <c r="A1293" s="209"/>
      <c r="B1293" s="209"/>
      <c r="C1293" s="209"/>
      <c r="D1293" s="201"/>
    </row>
    <row r="1294" spans="1:4" ht="20.25" customHeight="1" x14ac:dyDescent="0.45">
      <c r="A1294" s="209"/>
      <c r="B1294" s="209"/>
      <c r="C1294" s="209"/>
      <c r="D1294" s="201"/>
    </row>
    <row r="1295" spans="1:4" ht="20.25" customHeight="1" x14ac:dyDescent="0.45">
      <c r="A1295" s="209"/>
      <c r="B1295" s="209"/>
      <c r="C1295" s="209"/>
      <c r="D1295" s="201"/>
    </row>
    <row r="1296" spans="1:4" ht="20.25" customHeight="1" x14ac:dyDescent="0.45">
      <c r="A1296" s="209"/>
      <c r="B1296" s="209"/>
      <c r="C1296" s="209"/>
      <c r="D1296" s="201"/>
    </row>
    <row r="1297" spans="1:4" ht="20.25" customHeight="1" x14ac:dyDescent="0.45">
      <c r="A1297" s="209"/>
      <c r="B1297" s="209"/>
      <c r="C1297" s="209"/>
      <c r="D1297" s="201"/>
    </row>
    <row r="1298" spans="1:4" ht="20.25" customHeight="1" x14ac:dyDescent="0.45">
      <c r="A1298" s="209"/>
      <c r="B1298" s="209"/>
      <c r="C1298" s="209"/>
      <c r="D1298" s="201"/>
    </row>
    <row r="1299" spans="1:4" ht="20.25" customHeight="1" x14ac:dyDescent="0.45">
      <c r="A1299" s="209"/>
      <c r="B1299" s="209"/>
      <c r="C1299" s="209"/>
      <c r="D1299" s="201"/>
    </row>
    <row r="1300" spans="1:4" ht="20.25" customHeight="1" x14ac:dyDescent="0.45">
      <c r="A1300" s="209"/>
      <c r="B1300" s="209"/>
      <c r="C1300" s="209"/>
      <c r="D1300" s="201"/>
    </row>
    <row r="1301" spans="1:4" ht="20.25" customHeight="1" x14ac:dyDescent="0.45">
      <c r="A1301" s="209"/>
      <c r="B1301" s="209"/>
      <c r="C1301" s="209"/>
      <c r="D1301" s="201"/>
    </row>
    <row r="1302" spans="1:4" ht="20.25" customHeight="1" x14ac:dyDescent="0.45">
      <c r="A1302" s="209"/>
      <c r="B1302" s="209"/>
      <c r="C1302" s="209"/>
      <c r="D1302" s="201"/>
    </row>
    <row r="1303" spans="1:4" ht="20.25" customHeight="1" x14ac:dyDescent="0.45">
      <c r="A1303" s="209"/>
      <c r="B1303" s="209"/>
      <c r="C1303" s="209"/>
      <c r="D1303" s="201"/>
    </row>
    <row r="1304" spans="1:4" ht="20.25" customHeight="1" x14ac:dyDescent="0.45">
      <c r="A1304" s="209"/>
      <c r="B1304" s="209"/>
      <c r="C1304" s="209"/>
      <c r="D1304" s="201"/>
    </row>
    <row r="1305" spans="1:4" ht="20.25" customHeight="1" x14ac:dyDescent="0.45">
      <c r="A1305" s="209"/>
      <c r="B1305" s="209"/>
      <c r="C1305" s="209"/>
      <c r="D1305" s="201"/>
    </row>
    <row r="1306" spans="1:4" ht="20.25" customHeight="1" x14ac:dyDescent="0.45">
      <c r="A1306" s="209"/>
      <c r="B1306" s="209"/>
      <c r="C1306" s="209"/>
      <c r="D1306" s="201"/>
    </row>
    <row r="1307" spans="1:4" ht="20.25" customHeight="1" x14ac:dyDescent="0.45">
      <c r="A1307" s="209"/>
      <c r="B1307" s="209"/>
      <c r="C1307" s="209"/>
      <c r="D1307" s="201"/>
    </row>
    <row r="1308" spans="1:4" ht="20.25" customHeight="1" x14ac:dyDescent="0.45">
      <c r="A1308" s="209"/>
      <c r="B1308" s="209"/>
      <c r="C1308" s="209"/>
      <c r="D1308" s="201"/>
    </row>
    <row r="1309" spans="1:4" ht="20.25" customHeight="1" x14ac:dyDescent="0.45">
      <c r="A1309" s="209"/>
      <c r="B1309" s="209"/>
      <c r="C1309" s="209"/>
      <c r="D1309" s="201"/>
    </row>
    <row r="1310" spans="1:4" ht="20.25" customHeight="1" x14ac:dyDescent="0.45">
      <c r="A1310" s="209"/>
      <c r="B1310" s="209"/>
      <c r="C1310" s="209"/>
      <c r="D1310" s="201"/>
    </row>
    <row r="1311" spans="1:4" ht="20.25" customHeight="1" x14ac:dyDescent="0.45">
      <c r="A1311" s="209"/>
      <c r="B1311" s="209"/>
      <c r="C1311" s="209"/>
      <c r="D1311" s="201"/>
    </row>
    <row r="1312" spans="1:4" ht="20.25" customHeight="1" x14ac:dyDescent="0.45">
      <c r="A1312" s="209"/>
      <c r="B1312" s="209"/>
      <c r="C1312" s="209"/>
      <c r="D1312" s="201"/>
    </row>
    <row r="1313" spans="1:4" ht="20.25" customHeight="1" x14ac:dyDescent="0.45">
      <c r="A1313" s="209"/>
      <c r="B1313" s="209"/>
      <c r="C1313" s="209"/>
      <c r="D1313" s="201"/>
    </row>
    <row r="1314" spans="1:4" ht="20.25" customHeight="1" x14ac:dyDescent="0.45">
      <c r="A1314" s="209"/>
      <c r="B1314" s="209"/>
      <c r="C1314" s="209"/>
      <c r="D1314" s="201"/>
    </row>
    <row r="1315" spans="1:4" ht="20.25" customHeight="1" x14ac:dyDescent="0.45">
      <c r="A1315" s="209"/>
      <c r="B1315" s="209"/>
      <c r="C1315" s="209"/>
      <c r="D1315" s="201"/>
    </row>
    <row r="1316" spans="1:4" ht="20.25" customHeight="1" x14ac:dyDescent="0.45">
      <c r="A1316" s="209"/>
      <c r="B1316" s="209"/>
      <c r="C1316" s="209"/>
      <c r="D1316" s="201"/>
    </row>
    <row r="1317" spans="1:4" ht="20.25" customHeight="1" x14ac:dyDescent="0.45">
      <c r="A1317" s="209"/>
      <c r="B1317" s="209"/>
      <c r="C1317" s="209"/>
      <c r="D1317" s="201"/>
    </row>
    <row r="1318" spans="1:4" ht="20.25" customHeight="1" x14ac:dyDescent="0.45">
      <c r="A1318" s="209"/>
      <c r="B1318" s="209"/>
      <c r="C1318" s="209"/>
      <c r="D1318" s="201"/>
    </row>
    <row r="1319" spans="1:4" ht="20.25" customHeight="1" x14ac:dyDescent="0.45">
      <c r="A1319" s="209"/>
      <c r="B1319" s="209"/>
      <c r="C1319" s="209"/>
      <c r="D1319" s="201"/>
    </row>
    <row r="1320" spans="1:4" ht="20.25" customHeight="1" x14ac:dyDescent="0.45">
      <c r="A1320" s="209"/>
      <c r="B1320" s="209"/>
      <c r="C1320" s="209"/>
      <c r="D1320" s="201"/>
    </row>
    <row r="1321" spans="1:4" ht="20.25" customHeight="1" x14ac:dyDescent="0.45">
      <c r="A1321" s="209"/>
      <c r="B1321" s="209"/>
      <c r="C1321" s="209"/>
      <c r="D1321" s="201"/>
    </row>
    <row r="1322" spans="1:4" ht="20.25" customHeight="1" x14ac:dyDescent="0.45">
      <c r="A1322" s="209"/>
      <c r="B1322" s="209"/>
      <c r="C1322" s="209"/>
      <c r="D1322" s="201"/>
    </row>
    <row r="1323" spans="1:4" ht="20.25" customHeight="1" x14ac:dyDescent="0.45">
      <c r="A1323" s="209"/>
      <c r="B1323" s="209"/>
      <c r="C1323" s="209"/>
      <c r="D1323" s="201"/>
    </row>
    <row r="1324" spans="1:4" ht="20.25" customHeight="1" x14ac:dyDescent="0.45">
      <c r="A1324" s="209"/>
      <c r="B1324" s="209"/>
      <c r="C1324" s="209"/>
      <c r="D1324" s="201"/>
    </row>
    <row r="1325" spans="1:4" ht="20.25" customHeight="1" x14ac:dyDescent="0.45">
      <c r="A1325" s="209"/>
      <c r="B1325" s="209"/>
      <c r="C1325" s="209"/>
      <c r="D1325" s="201"/>
    </row>
    <row r="1326" spans="1:4" ht="20.25" customHeight="1" x14ac:dyDescent="0.45">
      <c r="A1326" s="209"/>
      <c r="B1326" s="209"/>
      <c r="C1326" s="209"/>
      <c r="D1326" s="201"/>
    </row>
    <row r="1327" spans="1:4" ht="20.25" customHeight="1" x14ac:dyDescent="0.45">
      <c r="A1327" s="209"/>
      <c r="B1327" s="209"/>
      <c r="C1327" s="209"/>
      <c r="D1327" s="201"/>
    </row>
    <row r="1328" spans="1:4" ht="20.25" customHeight="1" x14ac:dyDescent="0.45">
      <c r="A1328" s="209"/>
      <c r="B1328" s="209"/>
      <c r="C1328" s="209"/>
      <c r="D1328" s="201"/>
    </row>
    <row r="1329" spans="1:4" ht="20.25" customHeight="1" x14ac:dyDescent="0.45">
      <c r="A1329" s="209"/>
      <c r="B1329" s="209"/>
      <c r="C1329" s="209"/>
      <c r="D1329" s="201"/>
    </row>
    <row r="1330" spans="1:4" ht="20.25" customHeight="1" x14ac:dyDescent="0.45">
      <c r="A1330" s="209"/>
      <c r="B1330" s="209"/>
      <c r="C1330" s="209"/>
      <c r="D1330" s="201"/>
    </row>
    <row r="1331" spans="1:4" ht="20.25" customHeight="1" x14ac:dyDescent="0.45">
      <c r="A1331" s="209"/>
      <c r="B1331" s="209"/>
      <c r="C1331" s="209"/>
      <c r="D1331" s="201"/>
    </row>
    <row r="1332" spans="1:4" ht="20.25" customHeight="1" x14ac:dyDescent="0.45">
      <c r="A1332" s="209"/>
      <c r="B1332" s="209"/>
      <c r="C1332" s="209"/>
      <c r="D1332" s="201"/>
    </row>
    <row r="1333" spans="1:4" ht="20.25" customHeight="1" x14ac:dyDescent="0.45">
      <c r="A1333" s="209"/>
      <c r="B1333" s="209"/>
      <c r="C1333" s="209"/>
      <c r="D1333" s="201"/>
    </row>
    <row r="1334" spans="1:4" ht="20.25" customHeight="1" x14ac:dyDescent="0.45">
      <c r="A1334" s="209"/>
      <c r="B1334" s="209"/>
      <c r="C1334" s="209"/>
      <c r="D1334" s="201"/>
    </row>
    <row r="1335" spans="1:4" ht="20.25" customHeight="1" x14ac:dyDescent="0.45">
      <c r="A1335" s="209"/>
      <c r="B1335" s="209"/>
      <c r="C1335" s="209"/>
      <c r="D1335" s="201"/>
    </row>
    <row r="1336" spans="1:4" ht="20.25" customHeight="1" x14ac:dyDescent="0.45">
      <c r="A1336" s="209"/>
      <c r="B1336" s="209"/>
      <c r="C1336" s="209"/>
      <c r="D1336" s="201"/>
    </row>
    <row r="1337" spans="1:4" ht="20.25" customHeight="1" x14ac:dyDescent="0.45">
      <c r="A1337" s="209"/>
      <c r="B1337" s="209"/>
      <c r="C1337" s="209"/>
      <c r="D1337" s="201"/>
    </row>
    <row r="1338" spans="1:4" ht="20.25" customHeight="1" x14ac:dyDescent="0.45">
      <c r="A1338" s="209"/>
      <c r="B1338" s="209"/>
      <c r="C1338" s="209"/>
      <c r="D1338" s="201"/>
    </row>
    <row r="1339" spans="1:4" ht="20.25" customHeight="1" x14ac:dyDescent="0.45">
      <c r="A1339" s="209"/>
      <c r="B1339" s="209"/>
      <c r="C1339" s="209"/>
      <c r="D1339" s="201"/>
    </row>
    <row r="1340" spans="1:4" ht="20.25" customHeight="1" x14ac:dyDescent="0.45">
      <c r="A1340" s="209"/>
      <c r="B1340" s="209"/>
      <c r="C1340" s="209"/>
      <c r="D1340" s="201"/>
    </row>
    <row r="1341" spans="1:4" ht="20.25" customHeight="1" x14ac:dyDescent="0.45">
      <c r="A1341" s="209"/>
      <c r="B1341" s="209"/>
      <c r="C1341" s="209"/>
      <c r="D1341" s="201"/>
    </row>
    <row r="1342" spans="1:4" ht="20.25" customHeight="1" x14ac:dyDescent="0.45">
      <c r="A1342" s="209"/>
      <c r="B1342" s="209"/>
      <c r="C1342" s="209"/>
      <c r="D1342" s="201"/>
    </row>
    <row r="1343" spans="1:4" ht="20.25" customHeight="1" x14ac:dyDescent="0.45">
      <c r="A1343" s="209"/>
      <c r="B1343" s="209"/>
      <c r="C1343" s="209"/>
      <c r="D1343" s="201"/>
    </row>
    <row r="1344" spans="1:4" ht="20.25" customHeight="1" x14ac:dyDescent="0.45">
      <c r="A1344" s="209"/>
      <c r="B1344" s="209"/>
      <c r="C1344" s="209"/>
      <c r="D1344" s="201"/>
    </row>
    <row r="1345" spans="1:4" ht="20.25" customHeight="1" x14ac:dyDescent="0.45">
      <c r="A1345" s="209"/>
      <c r="B1345" s="209"/>
      <c r="C1345" s="209"/>
      <c r="D1345" s="201"/>
    </row>
    <row r="1346" spans="1:4" ht="20.25" customHeight="1" x14ac:dyDescent="0.45">
      <c r="A1346" s="209"/>
      <c r="B1346" s="209"/>
      <c r="C1346" s="209"/>
      <c r="D1346" s="201"/>
    </row>
    <row r="1347" spans="1:4" ht="20.25" customHeight="1" x14ac:dyDescent="0.45">
      <c r="A1347" s="209"/>
      <c r="B1347" s="209"/>
      <c r="C1347" s="209"/>
      <c r="D1347" s="201"/>
    </row>
    <row r="1348" spans="1:4" ht="20.25" customHeight="1" x14ac:dyDescent="0.45">
      <c r="A1348" s="209"/>
      <c r="B1348" s="209"/>
      <c r="C1348" s="209"/>
      <c r="D1348" s="201"/>
    </row>
    <row r="1349" spans="1:4" ht="20.25" customHeight="1" x14ac:dyDescent="0.45">
      <c r="A1349" s="209"/>
      <c r="B1349" s="209"/>
      <c r="C1349" s="209"/>
      <c r="D1349" s="201"/>
    </row>
    <row r="1350" spans="1:4" ht="20.25" customHeight="1" x14ac:dyDescent="0.45">
      <c r="A1350" s="209"/>
      <c r="B1350" s="209"/>
      <c r="C1350" s="209"/>
      <c r="D1350" s="201"/>
    </row>
    <row r="1351" spans="1:4" ht="20.25" customHeight="1" x14ac:dyDescent="0.45">
      <c r="A1351" s="209"/>
      <c r="B1351" s="209"/>
      <c r="C1351" s="209"/>
      <c r="D1351" s="201"/>
    </row>
    <row r="1352" spans="1:4" ht="20.25" customHeight="1" x14ac:dyDescent="0.45">
      <c r="A1352" s="209"/>
      <c r="B1352" s="209"/>
      <c r="C1352" s="209"/>
      <c r="D1352" s="201"/>
    </row>
    <row r="1353" spans="1:4" ht="20.25" customHeight="1" x14ac:dyDescent="0.45">
      <c r="A1353" s="209"/>
      <c r="B1353" s="209"/>
      <c r="C1353" s="209"/>
      <c r="D1353" s="201"/>
    </row>
    <row r="1354" spans="1:4" ht="20.25" customHeight="1" x14ac:dyDescent="0.45">
      <c r="A1354" s="209"/>
      <c r="B1354" s="209"/>
      <c r="C1354" s="209"/>
      <c r="D1354" s="201"/>
    </row>
    <row r="1355" spans="1:4" ht="20.25" customHeight="1" x14ac:dyDescent="0.45">
      <c r="A1355" s="209"/>
      <c r="B1355" s="209"/>
      <c r="C1355" s="209"/>
      <c r="D1355" s="201"/>
    </row>
    <row r="1356" spans="1:4" ht="20.25" customHeight="1" x14ac:dyDescent="0.45">
      <c r="A1356" s="209"/>
      <c r="B1356" s="209"/>
      <c r="C1356" s="209"/>
      <c r="D1356" s="201"/>
    </row>
    <row r="1357" spans="1:4" ht="20.25" customHeight="1" x14ac:dyDescent="0.45">
      <c r="A1357" s="209"/>
      <c r="B1357" s="209"/>
      <c r="C1357" s="209"/>
      <c r="D1357" s="201"/>
    </row>
    <row r="1358" spans="1:4" ht="20.25" customHeight="1" x14ac:dyDescent="0.45">
      <c r="A1358" s="209"/>
      <c r="B1358" s="209"/>
      <c r="C1358" s="209"/>
      <c r="D1358" s="201"/>
    </row>
    <row r="1359" spans="1:4" ht="20.25" customHeight="1" x14ac:dyDescent="0.45">
      <c r="A1359" s="209"/>
      <c r="B1359" s="209"/>
      <c r="C1359" s="209"/>
      <c r="D1359" s="201"/>
    </row>
    <row r="1360" spans="1:4" ht="20.25" customHeight="1" x14ac:dyDescent="0.45">
      <c r="A1360" s="209"/>
      <c r="B1360" s="209"/>
      <c r="C1360" s="209"/>
      <c r="D1360" s="201"/>
    </row>
    <row r="1361" spans="1:4" ht="20.25" customHeight="1" x14ac:dyDescent="0.45">
      <c r="A1361" s="209"/>
      <c r="B1361" s="209"/>
      <c r="C1361" s="209"/>
      <c r="D1361" s="201"/>
    </row>
    <row r="1362" spans="1:4" ht="20.25" customHeight="1" x14ac:dyDescent="0.45">
      <c r="A1362" s="209"/>
      <c r="B1362" s="209"/>
      <c r="C1362" s="209"/>
      <c r="D1362" s="201"/>
    </row>
    <row r="1363" spans="1:4" ht="20.25" customHeight="1" x14ac:dyDescent="0.45">
      <c r="A1363" s="209"/>
      <c r="B1363" s="209"/>
      <c r="C1363" s="209"/>
      <c r="D1363" s="201"/>
    </row>
    <row r="1364" spans="1:4" ht="20.25" customHeight="1" x14ac:dyDescent="0.45">
      <c r="A1364" s="209"/>
      <c r="B1364" s="209"/>
      <c r="C1364" s="209"/>
      <c r="D1364" s="201"/>
    </row>
    <row r="1365" spans="1:4" ht="20.25" customHeight="1" x14ac:dyDescent="0.45">
      <c r="A1365" s="209"/>
      <c r="B1365" s="209"/>
      <c r="C1365" s="209"/>
      <c r="D1365" s="201"/>
    </row>
    <row r="1366" spans="1:4" ht="20.25" customHeight="1" x14ac:dyDescent="0.45">
      <c r="A1366" s="209"/>
      <c r="B1366" s="209"/>
      <c r="C1366" s="209"/>
      <c r="D1366" s="201"/>
    </row>
    <row r="1367" spans="1:4" ht="20.25" customHeight="1" x14ac:dyDescent="0.45">
      <c r="A1367" s="209"/>
      <c r="B1367" s="209"/>
      <c r="C1367" s="209"/>
      <c r="D1367" s="201"/>
    </row>
    <row r="1368" spans="1:4" ht="20.25" customHeight="1" x14ac:dyDescent="0.45">
      <c r="A1368" s="209"/>
      <c r="B1368" s="209"/>
      <c r="C1368" s="209"/>
      <c r="D1368" s="201"/>
    </row>
    <row r="1369" spans="1:4" ht="20.25" customHeight="1" x14ac:dyDescent="0.45">
      <c r="A1369" s="209"/>
      <c r="B1369" s="209"/>
      <c r="C1369" s="209"/>
      <c r="D1369" s="201"/>
    </row>
    <row r="1370" spans="1:4" ht="20.25" customHeight="1" x14ac:dyDescent="0.45">
      <c r="A1370" s="209"/>
      <c r="B1370" s="209"/>
      <c r="C1370" s="209"/>
      <c r="D1370" s="201"/>
    </row>
    <row r="1371" spans="1:4" ht="20.25" customHeight="1" x14ac:dyDescent="0.45">
      <c r="A1371" s="209"/>
      <c r="B1371" s="209"/>
      <c r="C1371" s="209"/>
      <c r="D1371" s="201"/>
    </row>
    <row r="1372" spans="1:4" ht="20.25" customHeight="1" x14ac:dyDescent="0.45">
      <c r="A1372" s="209"/>
      <c r="B1372" s="209"/>
      <c r="C1372" s="209"/>
      <c r="D1372" s="201"/>
    </row>
    <row r="1373" spans="1:4" ht="20.25" customHeight="1" x14ac:dyDescent="0.45">
      <c r="A1373" s="209"/>
      <c r="B1373" s="209"/>
      <c r="C1373" s="209"/>
      <c r="D1373" s="201"/>
    </row>
    <row r="1374" spans="1:4" ht="20.25" customHeight="1" x14ac:dyDescent="0.45">
      <c r="A1374" s="209"/>
      <c r="B1374" s="209"/>
      <c r="C1374" s="209"/>
      <c r="D1374" s="201"/>
    </row>
    <row r="1375" spans="1:4" ht="20.25" customHeight="1" x14ac:dyDescent="0.45">
      <c r="A1375" s="209"/>
      <c r="B1375" s="209"/>
      <c r="C1375" s="209"/>
      <c r="D1375" s="201"/>
    </row>
    <row r="1376" spans="1:4" ht="20.25" customHeight="1" x14ac:dyDescent="0.45">
      <c r="A1376" s="209"/>
      <c r="B1376" s="209"/>
      <c r="C1376" s="209"/>
      <c r="D1376" s="201"/>
    </row>
    <row r="1377" spans="1:4" ht="20.25" customHeight="1" x14ac:dyDescent="0.45">
      <c r="A1377" s="209"/>
      <c r="B1377" s="209"/>
      <c r="C1377" s="209"/>
      <c r="D1377" s="201"/>
    </row>
    <row r="1378" spans="1:4" ht="20.25" customHeight="1" x14ac:dyDescent="0.45">
      <c r="A1378" s="209"/>
      <c r="B1378" s="209"/>
      <c r="C1378" s="209"/>
      <c r="D1378" s="201"/>
    </row>
    <row r="1379" spans="1:4" ht="20.25" customHeight="1" x14ac:dyDescent="0.45">
      <c r="A1379" s="209"/>
      <c r="B1379" s="209"/>
      <c r="C1379" s="209"/>
      <c r="D1379" s="201"/>
    </row>
    <row r="1380" spans="1:4" ht="20.25" customHeight="1" x14ac:dyDescent="0.45">
      <c r="A1380" s="209"/>
      <c r="B1380" s="209"/>
      <c r="C1380" s="209"/>
      <c r="D1380" s="201"/>
    </row>
    <row r="1381" spans="1:4" ht="20.25" customHeight="1" x14ac:dyDescent="0.45">
      <c r="A1381" s="209"/>
      <c r="B1381" s="209"/>
      <c r="C1381" s="209"/>
      <c r="D1381" s="201"/>
    </row>
    <row r="1382" spans="1:4" ht="20.25" customHeight="1" x14ac:dyDescent="0.45">
      <c r="A1382" s="209"/>
      <c r="B1382" s="209"/>
      <c r="C1382" s="209"/>
      <c r="D1382" s="201"/>
    </row>
    <row r="1383" spans="1:4" ht="20.25" customHeight="1" x14ac:dyDescent="0.45">
      <c r="A1383" s="209"/>
      <c r="B1383" s="209"/>
      <c r="C1383" s="209"/>
      <c r="D1383" s="201"/>
    </row>
    <row r="1384" spans="1:4" ht="20.25" customHeight="1" x14ac:dyDescent="0.45">
      <c r="A1384" s="209"/>
      <c r="B1384" s="209"/>
      <c r="C1384" s="209"/>
      <c r="D1384" s="201"/>
    </row>
    <row r="1385" spans="1:4" ht="20.25" customHeight="1" x14ac:dyDescent="0.45">
      <c r="A1385" s="209"/>
      <c r="B1385" s="209"/>
      <c r="C1385" s="209"/>
      <c r="D1385" s="201"/>
    </row>
    <row r="1386" spans="1:4" ht="20.25" customHeight="1" x14ac:dyDescent="0.45">
      <c r="A1386" s="209"/>
      <c r="B1386" s="209"/>
      <c r="C1386" s="209"/>
      <c r="D1386" s="201"/>
    </row>
    <row r="1387" spans="1:4" ht="20.25" customHeight="1" x14ac:dyDescent="0.45">
      <c r="A1387" s="209"/>
      <c r="B1387" s="209"/>
      <c r="C1387" s="209"/>
      <c r="D1387" s="201"/>
    </row>
    <row r="1388" spans="1:4" ht="20.25" customHeight="1" x14ac:dyDescent="0.45">
      <c r="A1388" s="209"/>
      <c r="B1388" s="209"/>
      <c r="C1388" s="209"/>
      <c r="D1388" s="201"/>
    </row>
    <row r="1389" spans="1:4" ht="20.25" customHeight="1" x14ac:dyDescent="0.45">
      <c r="A1389" s="209"/>
      <c r="B1389" s="209"/>
      <c r="C1389" s="209"/>
      <c r="D1389" s="201"/>
    </row>
    <row r="1390" spans="1:4" ht="20.25" customHeight="1" x14ac:dyDescent="0.45">
      <c r="A1390" s="209"/>
      <c r="B1390" s="209"/>
      <c r="C1390" s="209"/>
      <c r="D1390" s="201"/>
    </row>
    <row r="1391" spans="1:4" ht="20.25" customHeight="1" x14ac:dyDescent="0.45">
      <c r="A1391" s="209"/>
      <c r="B1391" s="209"/>
      <c r="C1391" s="209"/>
      <c r="D1391" s="201"/>
    </row>
    <row r="1392" spans="1:4" ht="20.25" customHeight="1" x14ac:dyDescent="0.45">
      <c r="A1392" s="209"/>
      <c r="B1392" s="209"/>
      <c r="C1392" s="209"/>
      <c r="D1392" s="201"/>
    </row>
    <row r="1393" spans="1:4" ht="20.25" customHeight="1" x14ac:dyDescent="0.45">
      <c r="A1393" s="209"/>
      <c r="B1393" s="209"/>
      <c r="C1393" s="209"/>
      <c r="D1393" s="201"/>
    </row>
    <row r="1394" spans="1:4" ht="20.25" customHeight="1" x14ac:dyDescent="0.45">
      <c r="A1394" s="209"/>
      <c r="B1394" s="209"/>
      <c r="C1394" s="209"/>
      <c r="D1394" s="201"/>
    </row>
    <row r="1395" spans="1:4" ht="20.25" customHeight="1" x14ac:dyDescent="0.45">
      <c r="A1395" s="209"/>
      <c r="B1395" s="209"/>
      <c r="C1395" s="209"/>
      <c r="D1395" s="201"/>
    </row>
    <row r="1396" spans="1:4" ht="20.25" customHeight="1" x14ac:dyDescent="0.45">
      <c r="A1396" s="209"/>
      <c r="B1396" s="209"/>
      <c r="C1396" s="209"/>
      <c r="D1396" s="201"/>
    </row>
    <row r="1397" spans="1:4" ht="20.25" customHeight="1" x14ac:dyDescent="0.45">
      <c r="A1397" s="209"/>
      <c r="B1397" s="209"/>
      <c r="C1397" s="209"/>
      <c r="D1397" s="201"/>
    </row>
    <row r="1398" spans="1:4" ht="20.25" customHeight="1" x14ac:dyDescent="0.45">
      <c r="A1398" s="209"/>
      <c r="B1398" s="209"/>
      <c r="C1398" s="209"/>
      <c r="D1398" s="201"/>
    </row>
    <row r="1399" spans="1:4" ht="20.25" customHeight="1" x14ac:dyDescent="0.45">
      <c r="A1399" s="209"/>
      <c r="B1399" s="209"/>
      <c r="C1399" s="209"/>
      <c r="D1399" s="201"/>
    </row>
    <row r="1400" spans="1:4" ht="20.25" customHeight="1" x14ac:dyDescent="0.45">
      <c r="A1400" s="209"/>
      <c r="B1400" s="209"/>
      <c r="C1400" s="209"/>
      <c r="D1400" s="201"/>
    </row>
    <row r="1401" spans="1:4" ht="20.25" customHeight="1" x14ac:dyDescent="0.45">
      <c r="A1401" s="209"/>
      <c r="B1401" s="209"/>
      <c r="C1401" s="209"/>
      <c r="D1401" s="201"/>
    </row>
    <row r="1402" spans="1:4" ht="20.25" customHeight="1" x14ac:dyDescent="0.45">
      <c r="A1402" s="209"/>
      <c r="B1402" s="209"/>
      <c r="C1402" s="209"/>
      <c r="D1402" s="201"/>
    </row>
    <row r="1403" spans="1:4" ht="20.25" customHeight="1" x14ac:dyDescent="0.45">
      <c r="A1403" s="209"/>
      <c r="B1403" s="209"/>
      <c r="C1403" s="209"/>
      <c r="D1403" s="201"/>
    </row>
    <row r="1404" spans="1:4" ht="20.25" customHeight="1" x14ac:dyDescent="0.45">
      <c r="A1404" s="209"/>
      <c r="B1404" s="209"/>
      <c r="C1404" s="209"/>
      <c r="D1404" s="201"/>
    </row>
    <row r="1405" spans="1:4" ht="20.25" customHeight="1" x14ac:dyDescent="0.45">
      <c r="A1405" s="209"/>
      <c r="B1405" s="209"/>
      <c r="C1405" s="209"/>
      <c r="D1405" s="201"/>
    </row>
    <row r="1406" spans="1:4" ht="20.25" customHeight="1" x14ac:dyDescent="0.45">
      <c r="A1406" s="209"/>
      <c r="B1406" s="209"/>
      <c r="C1406" s="209"/>
      <c r="D1406" s="201"/>
    </row>
    <row r="1407" spans="1:4" ht="20.25" customHeight="1" x14ac:dyDescent="0.45">
      <c r="A1407" s="209"/>
      <c r="B1407" s="209"/>
      <c r="C1407" s="209"/>
      <c r="D1407" s="201"/>
    </row>
    <row r="1408" spans="1:4" ht="20.25" customHeight="1" x14ac:dyDescent="0.45">
      <c r="A1408" s="209"/>
      <c r="B1408" s="209"/>
      <c r="C1408" s="209"/>
      <c r="D1408" s="201"/>
    </row>
    <row r="1409" spans="1:4" ht="20.25" customHeight="1" x14ac:dyDescent="0.45">
      <c r="A1409" s="209"/>
      <c r="B1409" s="209"/>
      <c r="C1409" s="209"/>
      <c r="D1409" s="201"/>
    </row>
    <row r="1410" spans="1:4" ht="20.25" customHeight="1" x14ac:dyDescent="0.45">
      <c r="A1410" s="209"/>
      <c r="B1410" s="209"/>
      <c r="C1410" s="209"/>
      <c r="D1410" s="201"/>
    </row>
    <row r="1411" spans="1:4" ht="20.25" customHeight="1" x14ac:dyDescent="0.45">
      <c r="A1411" s="209"/>
      <c r="B1411" s="209"/>
      <c r="C1411" s="209"/>
      <c r="D1411" s="201"/>
    </row>
    <row r="1412" spans="1:4" ht="20.25" customHeight="1" x14ac:dyDescent="0.45">
      <c r="A1412" s="209"/>
      <c r="B1412" s="209"/>
      <c r="C1412" s="209"/>
      <c r="D1412" s="201"/>
    </row>
    <row r="1413" spans="1:4" ht="20.25" customHeight="1" x14ac:dyDescent="0.45">
      <c r="A1413" s="209"/>
      <c r="B1413" s="209"/>
      <c r="C1413" s="209"/>
      <c r="D1413" s="201"/>
    </row>
    <row r="1414" spans="1:4" ht="20.25" customHeight="1" x14ac:dyDescent="0.45">
      <c r="A1414" s="209"/>
      <c r="B1414" s="209"/>
      <c r="C1414" s="209"/>
      <c r="D1414" s="201"/>
    </row>
    <row r="1415" spans="1:4" ht="20.25" customHeight="1" x14ac:dyDescent="0.45">
      <c r="A1415" s="209"/>
      <c r="B1415" s="209"/>
      <c r="C1415" s="209"/>
      <c r="D1415" s="201"/>
    </row>
    <row r="1416" spans="1:4" ht="20.25" customHeight="1" x14ac:dyDescent="0.45">
      <c r="A1416" s="209"/>
      <c r="B1416" s="209"/>
      <c r="C1416" s="209"/>
      <c r="D1416" s="201"/>
    </row>
    <row r="1417" spans="1:4" ht="20.25" customHeight="1" x14ac:dyDescent="0.45">
      <c r="A1417" s="209"/>
      <c r="B1417" s="209"/>
      <c r="C1417" s="209"/>
      <c r="D1417" s="201"/>
    </row>
    <row r="1418" spans="1:4" ht="20.25" customHeight="1" x14ac:dyDescent="0.45">
      <c r="A1418" s="209"/>
      <c r="B1418" s="209"/>
      <c r="C1418" s="209"/>
      <c r="D1418" s="201"/>
    </row>
    <row r="1419" spans="1:4" ht="20.25" customHeight="1" x14ac:dyDescent="0.45">
      <c r="A1419" s="209"/>
      <c r="B1419" s="209"/>
      <c r="C1419" s="209"/>
      <c r="D1419" s="201"/>
    </row>
    <row r="1420" spans="1:4" ht="20.25" customHeight="1" x14ac:dyDescent="0.45">
      <c r="A1420" s="209"/>
      <c r="B1420" s="209"/>
      <c r="C1420" s="209"/>
      <c r="D1420" s="201"/>
    </row>
    <row r="1421" spans="1:4" ht="20.25" customHeight="1" x14ac:dyDescent="0.45">
      <c r="A1421" s="209"/>
      <c r="B1421" s="209"/>
      <c r="C1421" s="209"/>
      <c r="D1421" s="201"/>
    </row>
    <row r="1422" spans="1:4" ht="20.25" customHeight="1" x14ac:dyDescent="0.45">
      <c r="A1422" s="209"/>
      <c r="B1422" s="209"/>
      <c r="C1422" s="209"/>
      <c r="D1422" s="201"/>
    </row>
    <row r="1423" spans="1:4" ht="20.25" customHeight="1" x14ac:dyDescent="0.45">
      <c r="A1423" s="209"/>
      <c r="B1423" s="209"/>
      <c r="C1423" s="209"/>
      <c r="D1423" s="201"/>
    </row>
    <row r="1424" spans="1:4" ht="20.25" customHeight="1" x14ac:dyDescent="0.45">
      <c r="A1424" s="209"/>
      <c r="B1424" s="209"/>
      <c r="C1424" s="209"/>
      <c r="D1424" s="201"/>
    </row>
    <row r="1425" spans="1:4" ht="20.25" customHeight="1" x14ac:dyDescent="0.45">
      <c r="A1425" s="209"/>
      <c r="B1425" s="209"/>
      <c r="C1425" s="209"/>
      <c r="D1425" s="201"/>
    </row>
    <row r="1426" spans="1:4" ht="20.25" customHeight="1" x14ac:dyDescent="0.45">
      <c r="A1426" s="209"/>
      <c r="B1426" s="209"/>
      <c r="C1426" s="209"/>
      <c r="D1426" s="201"/>
    </row>
    <row r="1427" spans="1:4" ht="20.25" customHeight="1" x14ac:dyDescent="0.45">
      <c r="A1427" s="209"/>
      <c r="B1427" s="209"/>
      <c r="C1427" s="209"/>
      <c r="D1427" s="201"/>
    </row>
    <row r="1428" spans="1:4" ht="20.25" customHeight="1" x14ac:dyDescent="0.45">
      <c r="A1428" s="209"/>
      <c r="B1428" s="209"/>
      <c r="C1428" s="209"/>
      <c r="D1428" s="201"/>
    </row>
    <row r="1429" spans="1:4" ht="20.25" customHeight="1" x14ac:dyDescent="0.45">
      <c r="A1429" s="209"/>
      <c r="B1429" s="209"/>
      <c r="C1429" s="209"/>
      <c r="D1429" s="201"/>
    </row>
    <row r="1430" spans="1:4" ht="20.25" customHeight="1" x14ac:dyDescent="0.45">
      <c r="A1430" s="209"/>
      <c r="B1430" s="209"/>
      <c r="C1430" s="209"/>
      <c r="D1430" s="201"/>
    </row>
    <row r="1431" spans="1:4" ht="20.25" customHeight="1" x14ac:dyDescent="0.45">
      <c r="A1431" s="209"/>
      <c r="B1431" s="209"/>
      <c r="C1431" s="209"/>
      <c r="D1431" s="201"/>
    </row>
    <row r="1432" spans="1:4" ht="20.25" customHeight="1" x14ac:dyDescent="0.45">
      <c r="A1432" s="209"/>
      <c r="B1432" s="209"/>
      <c r="C1432" s="209"/>
      <c r="D1432" s="201"/>
    </row>
    <row r="1433" spans="1:4" ht="20.25" customHeight="1" x14ac:dyDescent="0.45">
      <c r="A1433" s="209"/>
      <c r="B1433" s="209"/>
      <c r="C1433" s="209"/>
      <c r="D1433" s="201"/>
    </row>
    <row r="1434" spans="1:4" ht="20.25" customHeight="1" x14ac:dyDescent="0.45">
      <c r="A1434" s="209"/>
      <c r="B1434" s="209"/>
      <c r="C1434" s="209"/>
      <c r="D1434" s="201"/>
    </row>
    <row r="1435" spans="1:4" ht="20.25" customHeight="1" x14ac:dyDescent="0.45">
      <c r="A1435" s="209"/>
      <c r="B1435" s="209"/>
      <c r="C1435" s="209"/>
      <c r="D1435" s="201"/>
    </row>
    <row r="1436" spans="1:4" ht="20.25" customHeight="1" x14ac:dyDescent="0.45">
      <c r="A1436" s="209"/>
      <c r="B1436" s="209"/>
      <c r="C1436" s="209"/>
      <c r="D1436" s="201"/>
    </row>
    <row r="1437" spans="1:4" ht="20.25" customHeight="1" x14ac:dyDescent="0.45">
      <c r="A1437" s="209"/>
      <c r="B1437" s="209"/>
      <c r="C1437" s="209"/>
      <c r="D1437" s="201"/>
    </row>
    <row r="1438" spans="1:4" ht="20.25" customHeight="1" x14ac:dyDescent="0.45">
      <c r="A1438" s="209"/>
      <c r="B1438" s="209"/>
      <c r="C1438" s="209"/>
      <c r="D1438" s="201"/>
    </row>
    <row r="1439" spans="1:4" ht="20.25" customHeight="1" x14ac:dyDescent="0.45">
      <c r="A1439" s="209"/>
      <c r="B1439" s="209"/>
      <c r="C1439" s="209"/>
      <c r="D1439" s="201"/>
    </row>
    <row r="1440" spans="1:4" ht="20.25" customHeight="1" x14ac:dyDescent="0.45">
      <c r="A1440" s="209"/>
      <c r="B1440" s="209"/>
      <c r="C1440" s="209"/>
      <c r="D1440" s="201"/>
    </row>
    <row r="1441" spans="1:4" ht="20.25" customHeight="1" x14ac:dyDescent="0.45">
      <c r="A1441" s="209"/>
      <c r="B1441" s="209"/>
      <c r="C1441" s="209"/>
      <c r="D1441" s="201"/>
    </row>
    <row r="1442" spans="1:4" ht="20.25" customHeight="1" x14ac:dyDescent="0.45">
      <c r="A1442" s="209"/>
      <c r="B1442" s="209"/>
      <c r="C1442" s="209"/>
      <c r="D1442" s="201"/>
    </row>
    <row r="1443" spans="1:4" ht="20.25" customHeight="1" x14ac:dyDescent="0.45">
      <c r="A1443" s="209"/>
      <c r="B1443" s="209"/>
      <c r="C1443" s="209"/>
      <c r="D1443" s="201"/>
    </row>
    <row r="1444" spans="1:4" ht="20.25" customHeight="1" x14ac:dyDescent="0.45">
      <c r="A1444" s="209"/>
      <c r="B1444" s="209"/>
      <c r="C1444" s="209"/>
      <c r="D1444" s="201"/>
    </row>
    <row r="1445" spans="1:4" ht="20.25" customHeight="1" x14ac:dyDescent="0.45">
      <c r="A1445" s="209"/>
      <c r="B1445" s="209"/>
      <c r="C1445" s="209"/>
      <c r="D1445" s="201"/>
    </row>
    <row r="1446" spans="1:4" ht="20.25" customHeight="1" x14ac:dyDescent="0.45">
      <c r="A1446" s="209"/>
      <c r="B1446" s="209"/>
      <c r="C1446" s="209"/>
      <c r="D1446" s="201"/>
    </row>
    <row r="1447" spans="1:4" ht="20.25" customHeight="1" x14ac:dyDescent="0.45">
      <c r="A1447" s="209"/>
      <c r="B1447" s="209"/>
      <c r="C1447" s="209"/>
      <c r="D1447" s="201"/>
    </row>
    <row r="1448" spans="1:4" ht="20.25" customHeight="1" x14ac:dyDescent="0.45">
      <c r="A1448" s="209"/>
      <c r="B1448" s="209"/>
      <c r="C1448" s="209"/>
      <c r="D1448" s="201"/>
    </row>
    <row r="1449" spans="1:4" ht="20.25" customHeight="1" x14ac:dyDescent="0.45">
      <c r="A1449" s="209"/>
      <c r="B1449" s="209"/>
      <c r="C1449" s="209"/>
      <c r="D1449" s="201"/>
    </row>
    <row r="1450" spans="1:4" ht="20.25" customHeight="1" x14ac:dyDescent="0.45">
      <c r="A1450" s="209"/>
      <c r="B1450" s="209"/>
      <c r="C1450" s="209"/>
      <c r="D1450" s="201"/>
    </row>
    <row r="1451" spans="1:4" ht="20.25" customHeight="1" x14ac:dyDescent="0.45">
      <c r="A1451" s="209"/>
      <c r="B1451" s="209"/>
      <c r="C1451" s="209"/>
      <c r="D1451" s="201"/>
    </row>
    <row r="1452" spans="1:4" ht="20.25" customHeight="1" x14ac:dyDescent="0.45">
      <c r="A1452" s="209"/>
      <c r="B1452" s="209"/>
      <c r="C1452" s="209"/>
      <c r="D1452" s="201"/>
    </row>
    <row r="1453" spans="1:4" ht="20.25" customHeight="1" x14ac:dyDescent="0.45">
      <c r="A1453" s="209"/>
      <c r="B1453" s="209"/>
      <c r="C1453" s="209"/>
      <c r="D1453" s="201"/>
    </row>
    <row r="1454" spans="1:4" ht="20.25" customHeight="1" x14ac:dyDescent="0.45">
      <c r="A1454" s="209"/>
      <c r="B1454" s="209"/>
      <c r="C1454" s="209"/>
      <c r="D1454" s="201"/>
    </row>
    <row r="1455" spans="1:4" ht="20.25" customHeight="1" x14ac:dyDescent="0.45">
      <c r="A1455" s="209"/>
      <c r="B1455" s="209"/>
      <c r="C1455" s="209"/>
      <c r="D1455" s="201"/>
    </row>
    <row r="1456" spans="1:4" ht="20.25" customHeight="1" x14ac:dyDescent="0.45">
      <c r="A1456" s="209"/>
      <c r="B1456" s="209"/>
      <c r="C1456" s="209"/>
      <c r="D1456" s="201"/>
    </row>
    <row r="1457" spans="1:4" ht="20.25" customHeight="1" x14ac:dyDescent="0.45">
      <c r="A1457" s="209"/>
      <c r="B1457" s="209"/>
      <c r="C1457" s="209"/>
      <c r="D1457" s="201"/>
    </row>
    <row r="1458" spans="1:4" ht="20.25" customHeight="1" x14ac:dyDescent="0.45">
      <c r="A1458" s="209"/>
      <c r="B1458" s="209"/>
      <c r="C1458" s="209"/>
      <c r="D1458" s="201"/>
    </row>
    <row r="1459" spans="1:4" ht="20.25" customHeight="1" x14ac:dyDescent="0.45">
      <c r="A1459" s="209"/>
      <c r="B1459" s="209"/>
      <c r="C1459" s="209"/>
      <c r="D1459" s="201"/>
    </row>
    <row r="1460" spans="1:4" ht="20.25" customHeight="1" x14ac:dyDescent="0.45">
      <c r="A1460" s="209"/>
      <c r="B1460" s="209"/>
      <c r="C1460" s="209"/>
      <c r="D1460" s="201"/>
    </row>
    <row r="1461" spans="1:4" ht="20.25" customHeight="1" x14ac:dyDescent="0.45">
      <c r="A1461" s="209"/>
      <c r="B1461" s="209"/>
      <c r="C1461" s="209"/>
      <c r="D1461" s="201"/>
    </row>
    <row r="1462" spans="1:4" ht="20.25" customHeight="1" x14ac:dyDescent="0.45">
      <c r="A1462" s="209"/>
      <c r="B1462" s="209"/>
      <c r="C1462" s="209"/>
      <c r="D1462" s="201"/>
    </row>
    <row r="1463" spans="1:4" ht="20.25" customHeight="1" x14ac:dyDescent="0.45">
      <c r="A1463" s="209"/>
      <c r="B1463" s="209"/>
      <c r="C1463" s="209"/>
      <c r="D1463" s="201"/>
    </row>
    <row r="1464" spans="1:4" ht="20.25" customHeight="1" x14ac:dyDescent="0.45">
      <c r="A1464" s="209"/>
      <c r="B1464" s="209"/>
      <c r="C1464" s="209"/>
      <c r="D1464" s="201"/>
    </row>
    <row r="1465" spans="1:4" ht="20.25" customHeight="1" x14ac:dyDescent="0.45">
      <c r="A1465" s="209"/>
      <c r="B1465" s="209"/>
      <c r="C1465" s="209"/>
      <c r="D1465" s="201"/>
    </row>
    <row r="1466" spans="1:4" ht="20.25" customHeight="1" x14ac:dyDescent="0.45">
      <c r="A1466" s="209"/>
      <c r="B1466" s="209"/>
      <c r="C1466" s="209"/>
      <c r="D1466" s="201"/>
    </row>
    <row r="1467" spans="1:4" ht="20.25" customHeight="1" x14ac:dyDescent="0.45">
      <c r="A1467" s="209"/>
      <c r="B1467" s="209"/>
      <c r="C1467" s="209"/>
      <c r="D1467" s="201"/>
    </row>
    <row r="1468" spans="1:4" ht="20.25" customHeight="1" x14ac:dyDescent="0.45">
      <c r="A1468" s="209"/>
      <c r="B1468" s="209"/>
      <c r="C1468" s="209"/>
      <c r="D1468" s="201"/>
    </row>
    <row r="1469" spans="1:4" ht="20.25" customHeight="1" x14ac:dyDescent="0.45">
      <c r="A1469" s="209"/>
      <c r="B1469" s="209"/>
      <c r="C1469" s="209"/>
      <c r="D1469" s="201"/>
    </row>
    <row r="1470" spans="1:4" ht="20.25" customHeight="1" x14ac:dyDescent="0.45">
      <c r="A1470" s="209"/>
      <c r="B1470" s="209"/>
      <c r="C1470" s="209"/>
      <c r="D1470" s="201"/>
    </row>
    <row r="1471" spans="1:4" ht="20.25" customHeight="1" x14ac:dyDescent="0.45">
      <c r="A1471" s="209"/>
      <c r="B1471" s="209"/>
      <c r="C1471" s="209"/>
      <c r="D1471" s="201"/>
    </row>
    <row r="1472" spans="1:4" ht="20.25" customHeight="1" x14ac:dyDescent="0.45">
      <c r="A1472" s="209"/>
      <c r="B1472" s="209"/>
      <c r="C1472" s="209"/>
      <c r="D1472" s="201"/>
    </row>
    <row r="1473" spans="1:4" ht="20.25" customHeight="1" x14ac:dyDescent="0.45">
      <c r="A1473" s="209"/>
      <c r="B1473" s="209"/>
      <c r="C1473" s="209"/>
      <c r="D1473" s="201"/>
    </row>
    <row r="1474" spans="1:4" ht="20.25" customHeight="1" x14ac:dyDescent="0.45">
      <c r="A1474" s="209"/>
      <c r="B1474" s="209"/>
      <c r="C1474" s="209"/>
      <c r="D1474" s="201"/>
    </row>
    <row r="1475" spans="1:4" ht="20.25" customHeight="1" x14ac:dyDescent="0.45">
      <c r="A1475" s="209"/>
      <c r="B1475" s="209"/>
      <c r="C1475" s="209"/>
      <c r="D1475" s="201"/>
    </row>
    <row r="1476" spans="1:4" ht="20.25" customHeight="1" x14ac:dyDescent="0.45">
      <c r="A1476" s="209"/>
      <c r="B1476" s="209"/>
      <c r="C1476" s="209"/>
      <c r="D1476" s="201"/>
    </row>
    <row r="1477" spans="1:4" ht="20.25" customHeight="1" x14ac:dyDescent="0.45">
      <c r="A1477" s="209"/>
      <c r="B1477" s="209"/>
      <c r="C1477" s="209"/>
      <c r="D1477" s="201"/>
    </row>
    <row r="1478" spans="1:4" ht="20.25" customHeight="1" x14ac:dyDescent="0.45">
      <c r="A1478" s="209"/>
      <c r="B1478" s="209"/>
      <c r="C1478" s="209"/>
      <c r="D1478" s="201"/>
    </row>
    <row r="1479" spans="1:4" ht="20.25" customHeight="1" x14ac:dyDescent="0.45">
      <c r="A1479" s="209"/>
      <c r="B1479" s="209"/>
      <c r="C1479" s="209"/>
      <c r="D1479" s="201"/>
    </row>
    <row r="1480" spans="1:4" ht="20.25" customHeight="1" x14ac:dyDescent="0.45">
      <c r="A1480" s="209"/>
      <c r="B1480" s="209"/>
      <c r="C1480" s="209"/>
      <c r="D1480" s="201"/>
    </row>
    <row r="1481" spans="1:4" ht="20.25" customHeight="1" x14ac:dyDescent="0.45">
      <c r="A1481" s="209"/>
      <c r="B1481" s="209"/>
      <c r="C1481" s="209"/>
      <c r="D1481" s="201"/>
    </row>
    <row r="1482" spans="1:4" ht="20.25" customHeight="1" x14ac:dyDescent="0.45">
      <c r="A1482" s="209"/>
      <c r="B1482" s="209"/>
      <c r="C1482" s="209"/>
      <c r="D1482" s="201"/>
    </row>
    <row r="1483" spans="1:4" ht="20.25" customHeight="1" x14ac:dyDescent="0.45">
      <c r="A1483" s="209"/>
      <c r="B1483" s="209"/>
      <c r="C1483" s="209"/>
      <c r="D1483" s="201"/>
    </row>
    <row r="1484" spans="1:4" ht="20.25" customHeight="1" x14ac:dyDescent="0.45">
      <c r="A1484" s="209"/>
      <c r="B1484" s="209"/>
      <c r="C1484" s="209"/>
      <c r="D1484" s="201"/>
    </row>
    <row r="1485" spans="1:4" ht="20.25" customHeight="1" x14ac:dyDescent="0.45">
      <c r="A1485" s="209"/>
      <c r="B1485" s="209"/>
      <c r="C1485" s="209"/>
      <c r="D1485" s="201"/>
    </row>
    <row r="1486" spans="1:4" ht="20.25" customHeight="1" x14ac:dyDescent="0.45">
      <c r="A1486" s="209"/>
      <c r="B1486" s="209"/>
      <c r="C1486" s="209"/>
      <c r="D1486" s="201"/>
    </row>
    <row r="1487" spans="1:4" ht="20.25" customHeight="1" x14ac:dyDescent="0.45">
      <c r="A1487" s="209"/>
      <c r="B1487" s="209"/>
      <c r="C1487" s="209"/>
      <c r="D1487" s="201"/>
    </row>
    <row r="1488" spans="1:4" ht="20.25" customHeight="1" x14ac:dyDescent="0.45">
      <c r="A1488" s="209"/>
      <c r="B1488" s="209"/>
      <c r="C1488" s="209"/>
      <c r="D1488" s="201"/>
    </row>
    <row r="1489" spans="1:4" ht="20.25" customHeight="1" x14ac:dyDescent="0.45">
      <c r="A1489" s="209"/>
      <c r="B1489" s="209"/>
      <c r="C1489" s="209"/>
      <c r="D1489" s="201"/>
    </row>
    <row r="1490" spans="1:4" ht="20.25" customHeight="1" x14ac:dyDescent="0.45">
      <c r="A1490" s="209"/>
      <c r="B1490" s="209"/>
      <c r="C1490" s="209"/>
      <c r="D1490" s="201"/>
    </row>
    <row r="1491" spans="1:4" ht="20.25" customHeight="1" x14ac:dyDescent="0.45">
      <c r="A1491" s="209"/>
      <c r="B1491" s="209"/>
      <c r="C1491" s="209"/>
      <c r="D1491" s="201"/>
    </row>
    <row r="1492" spans="1:4" ht="20.25" customHeight="1" x14ac:dyDescent="0.45">
      <c r="A1492" s="209"/>
      <c r="B1492" s="209"/>
      <c r="C1492" s="209"/>
      <c r="D1492" s="201"/>
    </row>
    <row r="1493" spans="1:4" ht="20.25" customHeight="1" x14ac:dyDescent="0.45">
      <c r="A1493" s="209"/>
      <c r="B1493" s="209"/>
      <c r="C1493" s="209"/>
      <c r="D1493" s="201"/>
    </row>
    <row r="1494" spans="1:4" ht="20.25" customHeight="1" x14ac:dyDescent="0.45">
      <c r="A1494" s="209"/>
      <c r="B1494" s="209"/>
      <c r="C1494" s="209"/>
      <c r="D1494" s="201"/>
    </row>
    <row r="1495" spans="1:4" ht="20.25" customHeight="1" x14ac:dyDescent="0.45">
      <c r="A1495" s="209"/>
      <c r="B1495" s="209"/>
      <c r="C1495" s="209"/>
      <c r="D1495" s="201"/>
    </row>
    <row r="1496" spans="1:4" ht="20.25" customHeight="1" x14ac:dyDescent="0.45">
      <c r="A1496" s="209"/>
      <c r="B1496" s="209"/>
      <c r="C1496" s="209"/>
      <c r="D1496" s="201"/>
    </row>
    <row r="1497" spans="1:4" ht="20.25" customHeight="1" x14ac:dyDescent="0.45">
      <c r="A1497" s="209"/>
      <c r="B1497" s="209"/>
      <c r="C1497" s="209"/>
      <c r="D1497" s="201"/>
    </row>
    <row r="1498" spans="1:4" ht="20.25" customHeight="1" x14ac:dyDescent="0.45">
      <c r="A1498" s="209"/>
      <c r="B1498" s="209"/>
      <c r="C1498" s="209"/>
      <c r="D1498" s="201"/>
    </row>
    <row r="1499" spans="1:4" ht="20.25" customHeight="1" x14ac:dyDescent="0.45">
      <c r="A1499" s="209"/>
      <c r="B1499" s="209"/>
      <c r="C1499" s="209"/>
      <c r="D1499" s="201"/>
    </row>
    <row r="1500" spans="1:4" ht="20.25" customHeight="1" x14ac:dyDescent="0.45">
      <c r="A1500" s="209"/>
      <c r="B1500" s="209"/>
      <c r="C1500" s="209"/>
      <c r="D1500" s="201"/>
    </row>
    <row r="1501" spans="1:4" ht="20.25" customHeight="1" x14ac:dyDescent="0.45">
      <c r="A1501" s="209"/>
      <c r="B1501" s="209"/>
      <c r="C1501" s="209"/>
      <c r="D1501" s="201"/>
    </row>
    <row r="1502" spans="1:4" ht="20.25" customHeight="1" x14ac:dyDescent="0.45">
      <c r="A1502" s="209"/>
      <c r="B1502" s="209"/>
      <c r="C1502" s="209"/>
      <c r="D1502" s="201"/>
    </row>
    <row r="1503" spans="1:4" ht="20.25" customHeight="1" x14ac:dyDescent="0.45">
      <c r="A1503" s="209"/>
      <c r="B1503" s="209"/>
      <c r="C1503" s="209"/>
      <c r="D1503" s="201"/>
    </row>
    <row r="1504" spans="1:4" ht="20.25" customHeight="1" x14ac:dyDescent="0.45">
      <c r="A1504" s="209"/>
      <c r="B1504" s="209"/>
      <c r="C1504" s="209"/>
      <c r="D1504" s="201"/>
    </row>
    <row r="1505" spans="1:4" ht="20.25" customHeight="1" x14ac:dyDescent="0.45">
      <c r="A1505" s="209"/>
      <c r="B1505" s="209"/>
      <c r="C1505" s="209"/>
      <c r="D1505" s="201"/>
    </row>
    <row r="1506" spans="1:4" ht="20.25" customHeight="1" x14ac:dyDescent="0.45">
      <c r="A1506" s="209"/>
      <c r="B1506" s="209"/>
      <c r="C1506" s="209"/>
      <c r="D1506" s="201"/>
    </row>
    <row r="1507" spans="1:4" ht="20.25" customHeight="1" x14ac:dyDescent="0.45">
      <c r="A1507" s="209"/>
      <c r="B1507" s="209"/>
      <c r="C1507" s="209"/>
      <c r="D1507" s="201"/>
    </row>
    <row r="1508" spans="1:4" ht="20.25" customHeight="1" x14ac:dyDescent="0.45">
      <c r="A1508" s="209"/>
      <c r="B1508" s="209"/>
      <c r="C1508" s="209"/>
      <c r="D1508" s="201"/>
    </row>
    <row r="1509" spans="1:4" ht="20.25" customHeight="1" x14ac:dyDescent="0.45">
      <c r="A1509" s="209"/>
      <c r="B1509" s="209"/>
      <c r="C1509" s="209"/>
      <c r="D1509" s="201"/>
    </row>
    <row r="1510" spans="1:4" ht="20.25" customHeight="1" x14ac:dyDescent="0.45">
      <c r="A1510" s="209"/>
      <c r="B1510" s="209"/>
      <c r="C1510" s="209"/>
      <c r="D1510" s="201"/>
    </row>
    <row r="1511" spans="1:4" ht="20.25" customHeight="1" x14ac:dyDescent="0.45">
      <c r="A1511" s="209"/>
      <c r="B1511" s="209"/>
      <c r="C1511" s="209"/>
      <c r="D1511" s="201"/>
    </row>
    <row r="1512" spans="1:4" ht="20.25" customHeight="1" x14ac:dyDescent="0.45">
      <c r="A1512" s="209"/>
      <c r="B1512" s="209"/>
      <c r="C1512" s="209"/>
      <c r="D1512" s="201"/>
    </row>
    <row r="1513" spans="1:4" ht="20.25" customHeight="1" x14ac:dyDescent="0.45">
      <c r="A1513" s="209"/>
      <c r="B1513" s="209"/>
      <c r="C1513" s="209"/>
      <c r="D1513" s="201"/>
    </row>
    <row r="1514" spans="1:4" ht="20.25" customHeight="1" x14ac:dyDescent="0.45">
      <c r="A1514" s="209"/>
      <c r="B1514" s="209"/>
      <c r="C1514" s="209"/>
      <c r="D1514" s="201"/>
    </row>
    <row r="1515" spans="1:4" ht="20.25" customHeight="1" x14ac:dyDescent="0.45">
      <c r="A1515" s="209"/>
      <c r="B1515" s="209"/>
      <c r="C1515" s="209"/>
      <c r="D1515" s="201"/>
    </row>
    <row r="1516" spans="1:4" ht="20.25" customHeight="1" x14ac:dyDescent="0.45">
      <c r="A1516" s="209"/>
      <c r="B1516" s="209"/>
      <c r="C1516" s="209"/>
      <c r="D1516" s="201"/>
    </row>
    <row r="1517" spans="1:4" ht="20.25" customHeight="1" x14ac:dyDescent="0.45">
      <c r="A1517" s="209"/>
      <c r="B1517" s="209"/>
      <c r="C1517" s="209"/>
      <c r="D1517" s="201"/>
    </row>
    <row r="1518" spans="1:4" ht="20.25" customHeight="1" x14ac:dyDescent="0.45">
      <c r="A1518" s="209"/>
      <c r="B1518" s="209"/>
      <c r="C1518" s="209"/>
      <c r="D1518" s="201"/>
    </row>
    <row r="1519" spans="1:4" ht="20.25" customHeight="1" x14ac:dyDescent="0.45">
      <c r="A1519" s="209"/>
      <c r="B1519" s="209"/>
      <c r="C1519" s="209"/>
      <c r="D1519" s="201"/>
    </row>
    <row r="1520" spans="1:4" ht="20.25" customHeight="1" x14ac:dyDescent="0.45">
      <c r="A1520" s="209"/>
      <c r="B1520" s="209"/>
      <c r="C1520" s="209"/>
      <c r="D1520" s="201"/>
    </row>
    <row r="1521" spans="1:4" ht="20.25" customHeight="1" x14ac:dyDescent="0.45">
      <c r="A1521" s="209"/>
      <c r="B1521" s="209"/>
      <c r="C1521" s="209"/>
      <c r="D1521" s="201"/>
    </row>
    <row r="1522" spans="1:4" ht="20.25" customHeight="1" x14ac:dyDescent="0.45">
      <c r="A1522" s="209"/>
      <c r="B1522" s="209"/>
      <c r="C1522" s="209"/>
      <c r="D1522" s="201"/>
    </row>
    <row r="1523" spans="1:4" ht="20.25" customHeight="1" x14ac:dyDescent="0.45">
      <c r="A1523" s="209"/>
      <c r="B1523" s="209"/>
      <c r="C1523" s="209"/>
      <c r="D1523" s="201"/>
    </row>
    <row r="1524" spans="1:4" ht="20.25" customHeight="1" x14ac:dyDescent="0.45">
      <c r="A1524" s="209"/>
      <c r="B1524" s="209"/>
      <c r="C1524" s="209"/>
      <c r="D1524" s="201"/>
    </row>
    <row r="1525" spans="1:4" ht="20.25" customHeight="1" x14ac:dyDescent="0.45">
      <c r="A1525" s="209"/>
      <c r="B1525" s="209"/>
      <c r="C1525" s="209"/>
      <c r="D1525" s="201"/>
    </row>
    <row r="1526" spans="1:4" ht="20.25" customHeight="1" x14ac:dyDescent="0.45">
      <c r="A1526" s="209"/>
      <c r="B1526" s="209"/>
      <c r="C1526" s="209"/>
      <c r="D1526" s="201"/>
    </row>
    <row r="1527" spans="1:4" ht="20.25" customHeight="1" x14ac:dyDescent="0.45">
      <c r="A1527" s="209"/>
      <c r="B1527" s="209"/>
      <c r="C1527" s="209"/>
      <c r="D1527" s="201"/>
    </row>
    <row r="1528" spans="1:4" ht="20.25" customHeight="1" x14ac:dyDescent="0.45">
      <c r="A1528" s="209"/>
      <c r="B1528" s="209"/>
      <c r="C1528" s="209"/>
      <c r="D1528" s="201"/>
    </row>
    <row r="1529" spans="1:4" ht="20.25" customHeight="1" x14ac:dyDescent="0.45">
      <c r="A1529" s="209"/>
      <c r="B1529" s="209"/>
      <c r="C1529" s="209"/>
      <c r="D1529" s="201"/>
    </row>
    <row r="1530" spans="1:4" ht="20.25" customHeight="1" x14ac:dyDescent="0.45">
      <c r="A1530" s="209"/>
      <c r="B1530" s="209"/>
      <c r="C1530" s="209"/>
      <c r="D1530" s="201"/>
    </row>
    <row r="1531" spans="1:4" ht="20.25" customHeight="1" x14ac:dyDescent="0.45">
      <c r="A1531" s="209"/>
      <c r="B1531" s="209"/>
      <c r="C1531" s="209"/>
      <c r="D1531" s="201"/>
    </row>
    <row r="1532" spans="1:4" ht="20.25" customHeight="1" x14ac:dyDescent="0.45">
      <c r="A1532" s="209"/>
      <c r="B1532" s="209"/>
      <c r="C1532" s="209"/>
      <c r="D1532" s="201"/>
    </row>
    <row r="1533" spans="1:4" ht="20.25" customHeight="1" x14ac:dyDescent="0.45">
      <c r="A1533" s="209"/>
      <c r="B1533" s="209"/>
      <c r="C1533" s="209"/>
      <c r="D1533" s="201"/>
    </row>
    <row r="1534" spans="1:4" ht="20.25" customHeight="1" x14ac:dyDescent="0.45">
      <c r="A1534" s="209"/>
      <c r="B1534" s="209"/>
      <c r="C1534" s="209"/>
      <c r="D1534" s="201"/>
    </row>
    <row r="1535" spans="1:4" ht="20.25" customHeight="1" x14ac:dyDescent="0.45">
      <c r="A1535" s="209"/>
      <c r="B1535" s="209"/>
      <c r="C1535" s="209"/>
      <c r="D1535" s="201"/>
    </row>
    <row r="1536" spans="1:4" ht="20.25" customHeight="1" x14ac:dyDescent="0.45">
      <c r="A1536" s="209"/>
      <c r="B1536" s="209"/>
      <c r="C1536" s="209"/>
      <c r="D1536" s="201"/>
    </row>
    <row r="1537" spans="1:4" ht="20.25" customHeight="1" x14ac:dyDescent="0.45">
      <c r="A1537" s="209"/>
      <c r="B1537" s="209"/>
      <c r="C1537" s="209"/>
      <c r="D1537" s="201"/>
    </row>
    <row r="1538" spans="1:4" ht="20.25" customHeight="1" x14ac:dyDescent="0.45">
      <c r="A1538" s="209"/>
      <c r="B1538" s="209"/>
      <c r="C1538" s="209"/>
      <c r="D1538" s="201"/>
    </row>
    <row r="1539" spans="1:4" ht="20.25" customHeight="1" x14ac:dyDescent="0.45">
      <c r="A1539" s="209"/>
      <c r="B1539" s="209"/>
      <c r="C1539" s="209"/>
      <c r="D1539" s="201"/>
    </row>
    <row r="1540" spans="1:4" ht="20.25" customHeight="1" x14ac:dyDescent="0.45">
      <c r="A1540" s="209"/>
      <c r="B1540" s="209"/>
      <c r="C1540" s="209"/>
      <c r="D1540" s="201"/>
    </row>
    <row r="1541" spans="1:4" ht="20.25" customHeight="1" x14ac:dyDescent="0.45">
      <c r="A1541" s="209"/>
      <c r="B1541" s="209"/>
      <c r="C1541" s="209"/>
      <c r="D1541" s="201"/>
    </row>
    <row r="1542" spans="1:4" ht="20.25" customHeight="1" x14ac:dyDescent="0.45">
      <c r="A1542" s="209"/>
      <c r="B1542" s="209"/>
      <c r="C1542" s="209"/>
      <c r="D1542" s="201"/>
    </row>
    <row r="1543" spans="1:4" ht="20.25" customHeight="1" x14ac:dyDescent="0.45">
      <c r="A1543" s="209"/>
      <c r="B1543" s="209"/>
      <c r="C1543" s="209"/>
      <c r="D1543" s="201"/>
    </row>
    <row r="1544" spans="1:4" ht="20.25" customHeight="1" x14ac:dyDescent="0.45">
      <c r="A1544" s="209"/>
      <c r="B1544" s="209"/>
      <c r="C1544" s="209"/>
      <c r="D1544" s="201"/>
    </row>
    <row r="1545" spans="1:4" ht="20.25" customHeight="1" x14ac:dyDescent="0.45">
      <c r="A1545" s="209"/>
      <c r="B1545" s="209"/>
      <c r="C1545" s="209"/>
      <c r="D1545" s="201"/>
    </row>
    <row r="1546" spans="1:4" ht="20.25" customHeight="1" x14ac:dyDescent="0.45">
      <c r="A1546" s="209"/>
      <c r="B1546" s="209"/>
      <c r="C1546" s="209"/>
      <c r="D1546" s="201"/>
    </row>
    <row r="1547" spans="1:4" ht="20.25" customHeight="1" x14ac:dyDescent="0.45">
      <c r="A1547" s="209"/>
      <c r="B1547" s="209"/>
      <c r="C1547" s="209"/>
      <c r="D1547" s="201"/>
    </row>
    <row r="1548" spans="1:4" ht="20.25" customHeight="1" x14ac:dyDescent="0.45">
      <c r="A1548" s="209"/>
      <c r="B1548" s="209"/>
      <c r="C1548" s="209"/>
      <c r="D1548" s="201"/>
    </row>
    <row r="1549" spans="1:4" ht="20.25" customHeight="1" x14ac:dyDescent="0.45">
      <c r="A1549" s="209"/>
      <c r="B1549" s="209"/>
      <c r="C1549" s="209"/>
      <c r="D1549" s="201"/>
    </row>
    <row r="1550" spans="1:4" ht="20.25" customHeight="1" x14ac:dyDescent="0.45">
      <c r="A1550" s="209"/>
      <c r="B1550" s="209"/>
      <c r="C1550" s="209"/>
      <c r="D1550" s="201"/>
    </row>
    <row r="1551" spans="1:4" ht="20.25" customHeight="1" x14ac:dyDescent="0.45">
      <c r="A1551" s="209"/>
      <c r="B1551" s="209"/>
      <c r="C1551" s="209"/>
      <c r="D1551" s="201"/>
    </row>
    <row r="1552" spans="1:4" ht="20.25" customHeight="1" x14ac:dyDescent="0.45">
      <c r="A1552" s="209"/>
      <c r="B1552" s="209"/>
      <c r="C1552" s="209"/>
      <c r="D1552" s="201"/>
    </row>
    <row r="1553" spans="1:4" ht="20.25" customHeight="1" x14ac:dyDescent="0.45">
      <c r="A1553" s="209"/>
      <c r="B1553" s="209"/>
      <c r="C1553" s="209"/>
      <c r="D1553" s="201"/>
    </row>
    <row r="1554" spans="1:4" ht="20.25" customHeight="1" x14ac:dyDescent="0.45">
      <c r="A1554" s="209"/>
      <c r="B1554" s="209"/>
      <c r="C1554" s="209"/>
      <c r="D1554" s="201"/>
    </row>
    <row r="1555" spans="1:4" ht="20.25" customHeight="1" x14ac:dyDescent="0.45">
      <c r="A1555" s="209"/>
      <c r="B1555" s="209"/>
      <c r="C1555" s="209"/>
      <c r="D1555" s="201"/>
    </row>
    <row r="1556" spans="1:4" ht="20.25" customHeight="1" x14ac:dyDescent="0.45">
      <c r="A1556" s="209"/>
      <c r="B1556" s="209"/>
      <c r="C1556" s="209"/>
      <c r="D1556" s="201"/>
    </row>
    <row r="1557" spans="1:4" ht="20.25" customHeight="1" x14ac:dyDescent="0.45">
      <c r="A1557" s="209"/>
      <c r="B1557" s="209"/>
      <c r="C1557" s="209"/>
      <c r="D1557" s="201"/>
    </row>
    <row r="1558" spans="1:4" ht="20.25" customHeight="1" x14ac:dyDescent="0.45">
      <c r="A1558" s="209"/>
      <c r="B1558" s="209"/>
      <c r="C1558" s="209"/>
      <c r="D1558" s="201"/>
    </row>
    <row r="1559" spans="1:4" ht="20.25" customHeight="1" x14ac:dyDescent="0.45">
      <c r="A1559" s="209"/>
      <c r="B1559" s="209"/>
      <c r="C1559" s="209"/>
      <c r="D1559" s="201"/>
    </row>
    <row r="1560" spans="1:4" ht="20.25" customHeight="1" x14ac:dyDescent="0.45">
      <c r="A1560" s="209"/>
      <c r="B1560" s="209"/>
      <c r="C1560" s="209"/>
      <c r="D1560" s="201"/>
    </row>
    <row r="1561" spans="1:4" ht="20.25" customHeight="1" x14ac:dyDescent="0.45">
      <c r="A1561" s="209"/>
      <c r="B1561" s="209"/>
      <c r="C1561" s="209"/>
      <c r="D1561" s="201"/>
    </row>
    <row r="1562" spans="1:4" ht="20.25" customHeight="1" x14ac:dyDescent="0.45">
      <c r="A1562" s="209"/>
      <c r="B1562" s="209"/>
      <c r="C1562" s="209"/>
      <c r="D1562" s="201"/>
    </row>
    <row r="1563" spans="1:4" ht="20.25" customHeight="1" x14ac:dyDescent="0.45">
      <c r="A1563" s="209"/>
      <c r="B1563" s="209"/>
      <c r="C1563" s="209"/>
      <c r="D1563" s="201"/>
    </row>
    <row r="1564" spans="1:4" ht="20.25" customHeight="1" x14ac:dyDescent="0.45">
      <c r="A1564" s="209"/>
      <c r="B1564" s="209"/>
      <c r="C1564" s="209"/>
      <c r="D1564" s="201"/>
    </row>
    <row r="1565" spans="1:4" ht="20.25" customHeight="1" x14ac:dyDescent="0.45">
      <c r="A1565" s="209"/>
      <c r="B1565" s="209"/>
      <c r="C1565" s="209"/>
      <c r="D1565" s="201"/>
    </row>
    <row r="1566" spans="1:4" ht="20.25" customHeight="1" x14ac:dyDescent="0.45">
      <c r="A1566" s="209"/>
      <c r="B1566" s="209"/>
      <c r="C1566" s="209"/>
      <c r="D1566" s="201"/>
    </row>
    <row r="1567" spans="1:4" ht="20.25" customHeight="1" x14ac:dyDescent="0.45">
      <c r="A1567" s="209"/>
      <c r="B1567" s="209"/>
      <c r="C1567" s="209"/>
      <c r="D1567" s="201"/>
    </row>
    <row r="1568" spans="1:4" ht="20.25" customHeight="1" x14ac:dyDescent="0.45">
      <c r="A1568" s="209"/>
      <c r="B1568" s="209"/>
      <c r="C1568" s="209"/>
      <c r="D1568" s="201"/>
    </row>
    <row r="1569" spans="1:4" ht="20.25" customHeight="1" x14ac:dyDescent="0.45">
      <c r="A1569" s="209"/>
      <c r="B1569" s="209"/>
      <c r="C1569" s="209"/>
      <c r="D1569" s="201"/>
    </row>
    <row r="1570" spans="1:4" ht="20.25" customHeight="1" x14ac:dyDescent="0.45">
      <c r="A1570" s="209"/>
      <c r="B1570" s="209"/>
      <c r="C1570" s="209"/>
      <c r="D1570" s="201"/>
    </row>
    <row r="1571" spans="1:4" ht="20.25" customHeight="1" x14ac:dyDescent="0.45">
      <c r="A1571" s="209"/>
      <c r="B1571" s="209"/>
      <c r="C1571" s="209"/>
      <c r="D1571" s="201"/>
    </row>
    <row r="1572" spans="1:4" ht="20.25" customHeight="1" x14ac:dyDescent="0.45">
      <c r="A1572" s="209"/>
      <c r="B1572" s="209"/>
      <c r="C1572" s="209"/>
      <c r="D1572" s="201"/>
    </row>
    <row r="1573" spans="1:4" ht="20.25" customHeight="1" x14ac:dyDescent="0.45">
      <c r="A1573" s="209"/>
      <c r="B1573" s="209"/>
      <c r="C1573" s="209"/>
      <c r="D1573" s="201"/>
    </row>
    <row r="1574" spans="1:4" ht="20.25" customHeight="1" x14ac:dyDescent="0.45">
      <c r="A1574" s="209"/>
      <c r="B1574" s="209"/>
      <c r="C1574" s="209"/>
      <c r="D1574" s="201"/>
    </row>
    <row r="1575" spans="1:4" ht="20.25" customHeight="1" x14ac:dyDescent="0.45">
      <c r="A1575" s="209"/>
      <c r="B1575" s="209"/>
      <c r="C1575" s="209"/>
      <c r="D1575" s="201"/>
    </row>
    <row r="1576" spans="1:4" ht="20.25" customHeight="1" x14ac:dyDescent="0.45">
      <c r="A1576" s="209"/>
      <c r="B1576" s="209"/>
      <c r="C1576" s="209"/>
      <c r="D1576" s="201"/>
    </row>
    <row r="1577" spans="1:4" ht="20.25" customHeight="1" x14ac:dyDescent="0.45">
      <c r="A1577" s="209"/>
      <c r="B1577" s="209"/>
      <c r="C1577" s="209"/>
      <c r="D1577" s="201"/>
    </row>
    <row r="1578" spans="1:4" ht="20.25" customHeight="1" x14ac:dyDescent="0.45">
      <c r="A1578" s="209"/>
      <c r="B1578" s="209"/>
      <c r="C1578" s="209"/>
      <c r="D1578" s="201"/>
    </row>
    <row r="1579" spans="1:4" ht="20.25" customHeight="1" x14ac:dyDescent="0.45">
      <c r="A1579" s="209"/>
      <c r="B1579" s="209"/>
      <c r="C1579" s="209"/>
      <c r="D1579" s="201"/>
    </row>
    <row r="1580" spans="1:4" ht="20.25" customHeight="1" x14ac:dyDescent="0.45">
      <c r="A1580" s="209"/>
      <c r="B1580" s="209"/>
      <c r="C1580" s="209"/>
      <c r="D1580" s="201"/>
    </row>
    <row r="1581" spans="1:4" ht="20.25" customHeight="1" x14ac:dyDescent="0.45">
      <c r="A1581" s="209"/>
      <c r="B1581" s="209"/>
      <c r="C1581" s="209"/>
      <c r="D1581" s="201"/>
    </row>
    <row r="1582" spans="1:4" ht="20.25" customHeight="1" x14ac:dyDescent="0.45">
      <c r="A1582" s="209"/>
      <c r="B1582" s="209"/>
      <c r="C1582" s="209"/>
      <c r="D1582" s="201"/>
    </row>
    <row r="1583" spans="1:4" ht="20.25" customHeight="1" x14ac:dyDescent="0.45">
      <c r="A1583" s="209"/>
      <c r="B1583" s="209"/>
      <c r="C1583" s="209"/>
      <c r="D1583" s="201"/>
    </row>
    <row r="1584" spans="1:4" ht="20.25" customHeight="1" x14ac:dyDescent="0.45">
      <c r="A1584" s="209"/>
      <c r="B1584" s="209"/>
      <c r="C1584" s="209"/>
      <c r="D1584" s="201"/>
    </row>
    <row r="1585" spans="1:4" ht="20.25" customHeight="1" x14ac:dyDescent="0.45">
      <c r="A1585" s="209"/>
      <c r="B1585" s="209"/>
      <c r="C1585" s="209"/>
      <c r="D1585" s="201"/>
    </row>
    <row r="1586" spans="1:4" ht="20.25" customHeight="1" x14ac:dyDescent="0.45">
      <c r="A1586" s="209"/>
      <c r="B1586" s="209"/>
      <c r="C1586" s="209"/>
      <c r="D1586" s="201"/>
    </row>
    <row r="1587" spans="1:4" ht="20.25" customHeight="1" x14ac:dyDescent="0.45">
      <c r="A1587" s="209"/>
      <c r="B1587" s="209"/>
      <c r="C1587" s="209"/>
      <c r="D1587" s="201"/>
    </row>
    <row r="1588" spans="1:4" ht="20.25" customHeight="1" x14ac:dyDescent="0.45">
      <c r="A1588" s="209"/>
      <c r="B1588" s="209"/>
      <c r="C1588" s="209"/>
      <c r="D1588" s="201"/>
    </row>
    <row r="1589" spans="1:4" ht="20.25" customHeight="1" x14ac:dyDescent="0.45">
      <c r="A1589" s="209"/>
      <c r="B1589" s="209"/>
      <c r="C1589" s="209"/>
      <c r="D1589" s="201"/>
    </row>
    <row r="1590" spans="1:4" ht="20.25" customHeight="1" x14ac:dyDescent="0.45">
      <c r="A1590" s="209"/>
      <c r="B1590" s="209"/>
      <c r="C1590" s="209"/>
      <c r="D1590" s="201"/>
    </row>
    <row r="1591" spans="1:4" ht="20.25" customHeight="1" x14ac:dyDescent="0.45">
      <c r="A1591" s="209"/>
      <c r="B1591" s="209"/>
      <c r="C1591" s="209"/>
      <c r="D1591" s="201"/>
    </row>
    <row r="1592" spans="1:4" ht="20.25" customHeight="1" x14ac:dyDescent="0.45">
      <c r="A1592" s="209"/>
      <c r="B1592" s="209"/>
      <c r="C1592" s="209"/>
      <c r="D1592" s="201"/>
    </row>
    <row r="1593" spans="1:4" ht="20.25" customHeight="1" x14ac:dyDescent="0.45">
      <c r="A1593" s="209"/>
      <c r="B1593" s="209"/>
      <c r="C1593" s="209"/>
      <c r="D1593" s="201"/>
    </row>
    <row r="1594" spans="1:4" ht="20.25" customHeight="1" x14ac:dyDescent="0.45">
      <c r="A1594" s="209"/>
      <c r="B1594" s="209"/>
      <c r="C1594" s="209"/>
      <c r="D1594" s="201"/>
    </row>
    <row r="1595" spans="1:4" ht="20.25" customHeight="1" x14ac:dyDescent="0.45">
      <c r="A1595" s="209"/>
      <c r="B1595" s="209"/>
      <c r="C1595" s="209"/>
      <c r="D1595" s="201"/>
    </row>
    <row r="1596" spans="1:4" ht="20.25" customHeight="1" x14ac:dyDescent="0.45">
      <c r="A1596" s="209"/>
      <c r="B1596" s="209"/>
      <c r="C1596" s="209"/>
      <c r="D1596" s="201"/>
    </row>
    <row r="1597" spans="1:4" ht="20.25" customHeight="1" x14ac:dyDescent="0.45">
      <c r="A1597" s="209"/>
      <c r="B1597" s="209"/>
      <c r="C1597" s="209"/>
      <c r="D1597" s="201"/>
    </row>
    <row r="1598" spans="1:4" ht="20.25" customHeight="1" x14ac:dyDescent="0.45">
      <c r="A1598" s="209"/>
      <c r="B1598" s="209"/>
      <c r="C1598" s="209"/>
      <c r="D1598" s="201"/>
    </row>
    <row r="1599" spans="1:4" ht="20.25" customHeight="1" x14ac:dyDescent="0.45">
      <c r="A1599" s="209"/>
      <c r="B1599" s="209"/>
      <c r="C1599" s="209"/>
      <c r="D1599" s="201"/>
    </row>
    <row r="1600" spans="1:4" ht="20.25" customHeight="1" x14ac:dyDescent="0.45">
      <c r="A1600" s="209"/>
      <c r="B1600" s="209"/>
      <c r="C1600" s="209"/>
      <c r="D1600" s="201"/>
    </row>
    <row r="1601" spans="1:4" ht="20.25" customHeight="1" x14ac:dyDescent="0.45">
      <c r="A1601" s="209"/>
      <c r="B1601" s="209"/>
      <c r="C1601" s="209"/>
      <c r="D1601" s="201"/>
    </row>
    <row r="1602" spans="1:4" ht="20.25" customHeight="1" x14ac:dyDescent="0.45">
      <c r="A1602" s="209"/>
      <c r="B1602" s="209"/>
      <c r="C1602" s="209"/>
      <c r="D1602" s="201"/>
    </row>
    <row r="1603" spans="1:4" ht="20.25" customHeight="1" x14ac:dyDescent="0.45">
      <c r="A1603" s="209"/>
      <c r="B1603" s="209"/>
      <c r="C1603" s="209"/>
      <c r="D1603" s="201"/>
    </row>
    <row r="1604" spans="1:4" ht="20.25" customHeight="1" x14ac:dyDescent="0.45">
      <c r="A1604" s="209"/>
      <c r="B1604" s="209"/>
      <c r="C1604" s="209"/>
      <c r="D1604" s="201"/>
    </row>
    <row r="1605" spans="1:4" ht="20.25" customHeight="1" x14ac:dyDescent="0.45">
      <c r="A1605" s="209"/>
      <c r="B1605" s="209"/>
      <c r="C1605" s="209"/>
      <c r="D1605" s="201"/>
    </row>
    <row r="1606" spans="1:4" ht="20.25" customHeight="1" x14ac:dyDescent="0.45">
      <c r="A1606" s="209"/>
      <c r="B1606" s="209"/>
      <c r="C1606" s="209"/>
      <c r="D1606" s="201"/>
    </row>
    <row r="1607" spans="1:4" ht="20.25" customHeight="1" x14ac:dyDescent="0.45">
      <c r="A1607" s="209"/>
      <c r="B1607" s="209"/>
      <c r="C1607" s="209"/>
      <c r="D1607" s="201"/>
    </row>
    <row r="1608" spans="1:4" ht="20.25" customHeight="1" x14ac:dyDescent="0.45">
      <c r="A1608" s="209"/>
      <c r="B1608" s="209"/>
      <c r="C1608" s="209"/>
      <c r="D1608" s="201"/>
    </row>
    <row r="1609" spans="1:4" ht="20.25" customHeight="1" x14ac:dyDescent="0.45">
      <c r="A1609" s="209"/>
      <c r="B1609" s="209"/>
      <c r="C1609" s="209"/>
      <c r="D1609" s="201"/>
    </row>
    <row r="1610" spans="1:4" ht="20.25" customHeight="1" x14ac:dyDescent="0.45">
      <c r="A1610" s="209"/>
      <c r="B1610" s="209"/>
      <c r="C1610" s="209"/>
      <c r="D1610" s="201"/>
    </row>
    <row r="1611" spans="1:4" ht="20.25" customHeight="1" x14ac:dyDescent="0.45">
      <c r="A1611" s="209"/>
      <c r="B1611" s="209"/>
      <c r="C1611" s="209"/>
      <c r="D1611" s="201"/>
    </row>
    <row r="1612" spans="1:4" ht="20.25" customHeight="1" x14ac:dyDescent="0.45">
      <c r="A1612" s="209"/>
      <c r="B1612" s="209"/>
      <c r="C1612" s="209"/>
      <c r="D1612" s="201"/>
    </row>
    <row r="1613" spans="1:4" ht="20.25" customHeight="1" x14ac:dyDescent="0.45">
      <c r="A1613" s="209"/>
      <c r="B1613" s="209"/>
      <c r="C1613" s="209"/>
      <c r="D1613" s="201"/>
    </row>
    <row r="1614" spans="1:4" ht="20.25" customHeight="1" x14ac:dyDescent="0.45">
      <c r="A1614" s="209"/>
      <c r="B1614" s="209"/>
      <c r="C1614" s="209"/>
      <c r="D1614" s="201"/>
    </row>
    <row r="1615" spans="1:4" ht="20.25" customHeight="1" x14ac:dyDescent="0.45">
      <c r="A1615" s="209"/>
      <c r="B1615" s="209"/>
      <c r="C1615" s="209"/>
      <c r="D1615" s="201"/>
    </row>
    <row r="1616" spans="1:4" ht="20.25" customHeight="1" x14ac:dyDescent="0.45">
      <c r="A1616" s="209"/>
      <c r="B1616" s="209"/>
      <c r="C1616" s="209"/>
      <c r="D1616" s="201"/>
    </row>
    <row r="1617" spans="1:4" ht="20.25" customHeight="1" x14ac:dyDescent="0.45">
      <c r="A1617" s="209"/>
      <c r="B1617" s="209"/>
      <c r="C1617" s="209"/>
      <c r="D1617" s="201"/>
    </row>
    <row r="1618" spans="1:4" ht="20.25" customHeight="1" x14ac:dyDescent="0.45">
      <c r="A1618" s="209"/>
      <c r="B1618" s="209"/>
      <c r="C1618" s="209"/>
      <c r="D1618" s="201"/>
    </row>
    <row r="1619" spans="1:4" ht="20.25" customHeight="1" x14ac:dyDescent="0.45">
      <c r="A1619" s="209"/>
      <c r="B1619" s="209"/>
      <c r="C1619" s="209"/>
      <c r="D1619" s="201"/>
    </row>
    <row r="1620" spans="1:4" ht="20.25" customHeight="1" x14ac:dyDescent="0.45">
      <c r="A1620" s="209"/>
      <c r="B1620" s="209"/>
      <c r="C1620" s="209"/>
      <c r="D1620" s="201"/>
    </row>
    <row r="1621" spans="1:4" ht="20.25" customHeight="1" x14ac:dyDescent="0.45">
      <c r="A1621" s="209"/>
      <c r="B1621" s="209"/>
      <c r="C1621" s="209"/>
      <c r="D1621" s="201"/>
    </row>
    <row r="1622" spans="1:4" ht="20.25" customHeight="1" x14ac:dyDescent="0.45">
      <c r="A1622" s="209"/>
      <c r="B1622" s="209"/>
      <c r="C1622" s="209"/>
      <c r="D1622" s="201"/>
    </row>
    <row r="1623" spans="1:4" ht="20.25" customHeight="1" x14ac:dyDescent="0.45">
      <c r="A1623" s="209"/>
      <c r="B1623" s="209"/>
      <c r="C1623" s="209"/>
      <c r="D1623" s="201"/>
    </row>
    <row r="1624" spans="1:4" ht="20.25" customHeight="1" x14ac:dyDescent="0.45">
      <c r="A1624" s="209"/>
      <c r="B1624" s="209"/>
      <c r="C1624" s="209"/>
      <c r="D1624" s="201"/>
    </row>
    <row r="1625" spans="1:4" ht="20.25" customHeight="1" x14ac:dyDescent="0.45">
      <c r="A1625" s="209"/>
      <c r="B1625" s="209"/>
      <c r="C1625" s="209"/>
      <c r="D1625" s="201"/>
    </row>
    <row r="1626" spans="1:4" ht="20.25" customHeight="1" x14ac:dyDescent="0.45">
      <c r="A1626" s="209"/>
      <c r="B1626" s="209"/>
      <c r="C1626" s="209"/>
      <c r="D1626" s="201"/>
    </row>
    <row r="1627" spans="1:4" ht="20.25" customHeight="1" x14ac:dyDescent="0.45">
      <c r="A1627" s="209"/>
      <c r="B1627" s="209"/>
      <c r="C1627" s="209"/>
      <c r="D1627" s="201"/>
    </row>
    <row r="1628" spans="1:4" ht="20.25" customHeight="1" x14ac:dyDescent="0.45">
      <c r="A1628" s="209"/>
      <c r="B1628" s="209"/>
      <c r="C1628" s="209"/>
      <c r="D1628" s="201"/>
    </row>
    <row r="1629" spans="1:4" ht="20.25" customHeight="1" x14ac:dyDescent="0.45">
      <c r="A1629" s="209"/>
      <c r="B1629" s="209"/>
      <c r="C1629" s="209"/>
      <c r="D1629" s="201"/>
    </row>
    <row r="1630" spans="1:4" ht="20.25" customHeight="1" x14ac:dyDescent="0.45">
      <c r="A1630" s="209"/>
      <c r="B1630" s="209"/>
      <c r="C1630" s="209"/>
      <c r="D1630" s="201"/>
    </row>
    <row r="1631" spans="1:4" ht="20.25" customHeight="1" x14ac:dyDescent="0.45">
      <c r="A1631" s="209"/>
      <c r="B1631" s="209"/>
      <c r="C1631" s="209"/>
      <c r="D1631" s="201"/>
    </row>
    <row r="1632" spans="1:4" ht="20.25" customHeight="1" x14ac:dyDescent="0.45">
      <c r="A1632" s="209"/>
      <c r="B1632" s="209"/>
      <c r="C1632" s="209"/>
      <c r="D1632" s="201"/>
    </row>
    <row r="1633" spans="1:4" ht="20.25" customHeight="1" x14ac:dyDescent="0.45">
      <c r="A1633" s="209"/>
      <c r="B1633" s="209"/>
      <c r="C1633" s="209"/>
      <c r="D1633" s="201"/>
    </row>
    <row r="1634" spans="1:4" ht="20.25" customHeight="1" x14ac:dyDescent="0.45">
      <c r="A1634" s="209"/>
      <c r="B1634" s="209"/>
      <c r="C1634" s="209"/>
      <c r="D1634" s="201"/>
    </row>
    <row r="1635" spans="1:4" ht="20.25" customHeight="1" x14ac:dyDescent="0.45">
      <c r="A1635" s="209"/>
      <c r="B1635" s="209"/>
      <c r="C1635" s="209"/>
      <c r="D1635" s="201"/>
    </row>
    <row r="1636" spans="1:4" ht="20.25" customHeight="1" x14ac:dyDescent="0.45">
      <c r="A1636" s="209"/>
      <c r="B1636" s="209"/>
      <c r="C1636" s="209"/>
      <c r="D1636" s="201"/>
    </row>
    <row r="1637" spans="1:4" ht="20.25" customHeight="1" x14ac:dyDescent="0.45">
      <c r="A1637" s="209"/>
      <c r="B1637" s="209"/>
      <c r="C1637" s="209"/>
      <c r="D1637" s="201"/>
    </row>
    <row r="1638" spans="1:4" ht="20.25" customHeight="1" x14ac:dyDescent="0.45">
      <c r="A1638" s="209"/>
      <c r="B1638" s="209"/>
      <c r="C1638" s="209"/>
      <c r="D1638" s="201"/>
    </row>
    <row r="1639" spans="1:4" ht="20.25" customHeight="1" x14ac:dyDescent="0.45">
      <c r="A1639" s="209"/>
      <c r="B1639" s="209"/>
      <c r="C1639" s="209"/>
      <c r="D1639" s="201"/>
    </row>
    <row r="1640" spans="1:4" ht="20.25" customHeight="1" x14ac:dyDescent="0.45">
      <c r="A1640" s="209"/>
      <c r="B1640" s="209"/>
      <c r="C1640" s="209"/>
      <c r="D1640" s="201"/>
    </row>
    <row r="1641" spans="1:4" ht="20.25" customHeight="1" x14ac:dyDescent="0.45">
      <c r="A1641" s="209"/>
      <c r="B1641" s="209"/>
      <c r="C1641" s="209"/>
      <c r="D1641" s="201"/>
    </row>
    <row r="1642" spans="1:4" ht="20.25" customHeight="1" x14ac:dyDescent="0.45">
      <c r="A1642" s="209"/>
      <c r="B1642" s="209"/>
      <c r="C1642" s="209"/>
      <c r="D1642" s="201"/>
    </row>
    <row r="1643" spans="1:4" ht="20.25" customHeight="1" x14ac:dyDescent="0.45">
      <c r="A1643" s="209"/>
      <c r="B1643" s="209"/>
      <c r="C1643" s="209"/>
      <c r="D1643" s="201"/>
    </row>
    <row r="1644" spans="1:4" ht="20.25" customHeight="1" x14ac:dyDescent="0.45">
      <c r="A1644" s="209"/>
      <c r="B1644" s="209"/>
      <c r="C1644" s="209"/>
      <c r="D1644" s="201"/>
    </row>
    <row r="1645" spans="1:4" ht="20.25" customHeight="1" x14ac:dyDescent="0.45">
      <c r="A1645" s="209"/>
      <c r="B1645" s="209"/>
      <c r="C1645" s="209"/>
      <c r="D1645" s="201"/>
    </row>
    <row r="1646" spans="1:4" ht="20.25" customHeight="1" x14ac:dyDescent="0.45">
      <c r="A1646" s="209"/>
      <c r="B1646" s="209"/>
      <c r="C1646" s="209"/>
      <c r="D1646" s="201"/>
    </row>
    <row r="1647" spans="1:4" ht="20.25" customHeight="1" x14ac:dyDescent="0.45">
      <c r="A1647" s="209"/>
      <c r="B1647" s="209"/>
      <c r="C1647" s="209"/>
      <c r="D1647" s="201"/>
    </row>
    <row r="1648" spans="1:4" ht="20.25" customHeight="1" x14ac:dyDescent="0.45">
      <c r="A1648" s="209"/>
      <c r="B1648" s="209"/>
      <c r="C1648" s="209"/>
      <c r="D1648" s="201"/>
    </row>
    <row r="1649" spans="1:4" ht="20.25" customHeight="1" x14ac:dyDescent="0.45">
      <c r="A1649" s="209"/>
      <c r="B1649" s="209"/>
      <c r="C1649" s="209"/>
      <c r="D1649" s="201"/>
    </row>
    <row r="1650" spans="1:4" ht="20.25" customHeight="1" x14ac:dyDescent="0.45">
      <c r="A1650" s="209"/>
      <c r="B1650" s="209"/>
      <c r="C1650" s="209"/>
      <c r="D1650" s="201"/>
    </row>
    <row r="1651" spans="1:4" ht="20.25" customHeight="1" x14ac:dyDescent="0.45">
      <c r="A1651" s="209"/>
      <c r="B1651" s="209"/>
      <c r="C1651" s="209"/>
      <c r="D1651" s="201"/>
    </row>
    <row r="1652" spans="1:4" ht="20.25" customHeight="1" x14ac:dyDescent="0.45">
      <c r="A1652" s="209"/>
      <c r="B1652" s="209"/>
      <c r="C1652" s="209"/>
      <c r="D1652" s="201"/>
    </row>
    <row r="1653" spans="1:4" ht="20.25" customHeight="1" x14ac:dyDescent="0.45">
      <c r="A1653" s="209"/>
      <c r="B1653" s="209"/>
      <c r="C1653" s="209"/>
      <c r="D1653" s="201"/>
    </row>
    <row r="1654" spans="1:4" ht="20.25" customHeight="1" x14ac:dyDescent="0.45">
      <c r="A1654" s="209"/>
      <c r="B1654" s="209"/>
      <c r="C1654" s="209"/>
      <c r="D1654" s="201"/>
    </row>
    <row r="1655" spans="1:4" ht="20.25" customHeight="1" x14ac:dyDescent="0.45">
      <c r="A1655" s="209"/>
      <c r="B1655" s="209"/>
      <c r="C1655" s="209"/>
      <c r="D1655" s="201"/>
    </row>
    <row r="1656" spans="1:4" ht="20.25" customHeight="1" x14ac:dyDescent="0.45">
      <c r="A1656" s="209"/>
      <c r="B1656" s="209"/>
      <c r="C1656" s="209"/>
      <c r="D1656" s="201"/>
    </row>
    <row r="1657" spans="1:4" ht="20.25" customHeight="1" x14ac:dyDescent="0.45">
      <c r="A1657" s="209"/>
      <c r="B1657" s="209"/>
      <c r="C1657" s="209"/>
      <c r="D1657" s="201"/>
    </row>
    <row r="1658" spans="1:4" ht="20.25" customHeight="1" x14ac:dyDescent="0.45">
      <c r="A1658" s="209"/>
      <c r="B1658" s="209"/>
      <c r="C1658" s="209"/>
      <c r="D1658" s="201"/>
    </row>
    <row r="1659" spans="1:4" ht="20.25" customHeight="1" x14ac:dyDescent="0.45">
      <c r="A1659" s="209"/>
      <c r="B1659" s="209"/>
      <c r="C1659" s="209"/>
      <c r="D1659" s="201"/>
    </row>
    <row r="1660" spans="1:4" ht="20.25" customHeight="1" x14ac:dyDescent="0.45">
      <c r="A1660" s="209"/>
      <c r="B1660" s="209"/>
      <c r="C1660" s="209"/>
      <c r="D1660" s="201"/>
    </row>
    <row r="1661" spans="1:4" ht="20.25" customHeight="1" x14ac:dyDescent="0.45">
      <c r="A1661" s="209"/>
      <c r="B1661" s="209"/>
      <c r="C1661" s="209"/>
      <c r="D1661" s="201"/>
    </row>
    <row r="1662" spans="1:4" ht="20.25" customHeight="1" x14ac:dyDescent="0.45">
      <c r="A1662" s="209"/>
      <c r="B1662" s="209"/>
      <c r="C1662" s="209"/>
      <c r="D1662" s="201"/>
    </row>
    <row r="1663" spans="1:4" ht="20.25" customHeight="1" x14ac:dyDescent="0.45">
      <c r="A1663" s="209"/>
      <c r="B1663" s="209"/>
      <c r="C1663" s="209"/>
      <c r="D1663" s="201"/>
    </row>
    <row r="1664" spans="1:4" ht="20.25" customHeight="1" x14ac:dyDescent="0.45">
      <c r="A1664" s="209"/>
      <c r="B1664" s="209"/>
      <c r="C1664" s="209"/>
      <c r="D1664" s="201"/>
    </row>
    <row r="1665" spans="1:4" ht="20.25" customHeight="1" x14ac:dyDescent="0.45">
      <c r="A1665" s="209"/>
      <c r="B1665" s="209"/>
      <c r="C1665" s="209"/>
      <c r="D1665" s="201"/>
    </row>
    <row r="1666" spans="1:4" ht="20.25" customHeight="1" x14ac:dyDescent="0.45">
      <c r="A1666" s="209"/>
      <c r="B1666" s="209"/>
      <c r="C1666" s="209"/>
      <c r="D1666" s="201"/>
    </row>
    <row r="1667" spans="1:4" ht="20.25" customHeight="1" x14ac:dyDescent="0.45">
      <c r="A1667" s="209"/>
      <c r="B1667" s="209"/>
      <c r="C1667" s="209"/>
      <c r="D1667" s="201"/>
    </row>
    <row r="1668" spans="1:4" ht="20.25" customHeight="1" x14ac:dyDescent="0.45">
      <c r="A1668" s="209"/>
      <c r="B1668" s="209"/>
      <c r="C1668" s="209"/>
      <c r="D1668" s="201"/>
    </row>
    <row r="1669" spans="1:4" ht="20.25" customHeight="1" x14ac:dyDescent="0.45">
      <c r="A1669" s="209"/>
      <c r="B1669" s="209"/>
      <c r="C1669" s="209"/>
      <c r="D1669" s="201"/>
    </row>
    <row r="1670" spans="1:4" ht="20.25" customHeight="1" x14ac:dyDescent="0.45">
      <c r="A1670" s="209"/>
      <c r="B1670" s="209"/>
      <c r="C1670" s="209"/>
      <c r="D1670" s="201"/>
    </row>
    <row r="1671" spans="1:4" ht="20.25" customHeight="1" x14ac:dyDescent="0.45">
      <c r="A1671" s="209"/>
      <c r="B1671" s="209"/>
      <c r="C1671" s="209"/>
      <c r="D1671" s="201"/>
    </row>
    <row r="1672" spans="1:4" ht="20.25" customHeight="1" x14ac:dyDescent="0.45">
      <c r="A1672" s="209"/>
      <c r="B1672" s="209"/>
      <c r="C1672" s="209"/>
      <c r="D1672" s="201"/>
    </row>
    <row r="1673" spans="1:4" ht="20.25" customHeight="1" x14ac:dyDescent="0.45">
      <c r="A1673" s="209"/>
      <c r="B1673" s="209"/>
      <c r="C1673" s="209"/>
      <c r="D1673" s="201"/>
    </row>
    <row r="1674" spans="1:4" ht="20.25" customHeight="1" x14ac:dyDescent="0.45">
      <c r="A1674" s="209"/>
      <c r="B1674" s="209"/>
      <c r="C1674" s="209"/>
      <c r="D1674" s="201"/>
    </row>
    <row r="1675" spans="1:4" ht="20.25" customHeight="1" x14ac:dyDescent="0.45">
      <c r="A1675" s="209"/>
      <c r="B1675" s="209"/>
      <c r="C1675" s="209"/>
      <c r="D1675" s="201"/>
    </row>
    <row r="1676" spans="1:4" ht="20.25" customHeight="1" x14ac:dyDescent="0.45">
      <c r="A1676" s="209"/>
      <c r="B1676" s="209"/>
      <c r="C1676" s="209"/>
      <c r="D1676" s="201"/>
    </row>
    <row r="1677" spans="1:4" ht="20.25" customHeight="1" x14ac:dyDescent="0.45">
      <c r="A1677" s="209"/>
      <c r="B1677" s="209"/>
      <c r="C1677" s="209"/>
      <c r="D1677" s="201"/>
    </row>
    <row r="1678" spans="1:4" ht="20.25" customHeight="1" x14ac:dyDescent="0.45">
      <c r="A1678" s="209"/>
      <c r="B1678" s="209"/>
      <c r="C1678" s="209"/>
      <c r="D1678" s="201"/>
    </row>
    <row r="1679" spans="1:4" ht="20.25" customHeight="1" x14ac:dyDescent="0.45">
      <c r="A1679" s="209"/>
      <c r="B1679" s="209"/>
      <c r="C1679" s="209"/>
      <c r="D1679" s="201"/>
    </row>
    <row r="1680" spans="1:4" ht="20.25" customHeight="1" x14ac:dyDescent="0.45">
      <c r="A1680" s="209"/>
      <c r="B1680" s="209"/>
      <c r="C1680" s="209"/>
      <c r="D1680" s="201"/>
    </row>
    <row r="1681" spans="1:4" ht="20.25" customHeight="1" x14ac:dyDescent="0.45">
      <c r="A1681" s="209"/>
      <c r="B1681" s="209"/>
      <c r="C1681" s="209"/>
      <c r="D1681" s="201"/>
    </row>
    <row r="1682" spans="1:4" ht="20.25" customHeight="1" x14ac:dyDescent="0.45">
      <c r="A1682" s="209"/>
      <c r="B1682" s="209"/>
      <c r="C1682" s="209"/>
      <c r="D1682" s="201"/>
    </row>
    <row r="1683" spans="1:4" ht="20.25" customHeight="1" x14ac:dyDescent="0.45">
      <c r="A1683" s="209"/>
      <c r="B1683" s="209"/>
      <c r="C1683" s="209"/>
      <c r="D1683" s="201"/>
    </row>
    <row r="1684" spans="1:4" ht="20.25" customHeight="1" x14ac:dyDescent="0.45">
      <c r="A1684" s="209"/>
      <c r="B1684" s="209"/>
      <c r="C1684" s="209"/>
      <c r="D1684" s="201"/>
    </row>
    <row r="1685" spans="1:4" ht="20.25" customHeight="1" x14ac:dyDescent="0.45">
      <c r="A1685" s="209"/>
      <c r="B1685" s="209"/>
      <c r="C1685" s="209"/>
      <c r="D1685" s="201"/>
    </row>
    <row r="1686" spans="1:4" ht="20.25" customHeight="1" x14ac:dyDescent="0.45">
      <c r="A1686" s="209"/>
      <c r="B1686" s="209"/>
      <c r="C1686" s="209"/>
      <c r="D1686" s="201"/>
    </row>
    <row r="1687" spans="1:4" ht="20.25" customHeight="1" x14ac:dyDescent="0.45">
      <c r="A1687" s="209"/>
      <c r="B1687" s="209"/>
      <c r="C1687" s="209"/>
      <c r="D1687" s="201"/>
    </row>
    <row r="1688" spans="1:4" ht="20.25" customHeight="1" x14ac:dyDescent="0.45">
      <c r="A1688" s="209"/>
      <c r="B1688" s="209"/>
      <c r="C1688" s="209"/>
      <c r="D1688" s="201"/>
    </row>
    <row r="1689" spans="1:4" ht="20.25" customHeight="1" x14ac:dyDescent="0.45">
      <c r="A1689" s="209"/>
      <c r="B1689" s="209"/>
      <c r="C1689" s="209"/>
      <c r="D1689" s="201"/>
    </row>
    <row r="1690" spans="1:4" ht="20.25" customHeight="1" x14ac:dyDescent="0.45">
      <c r="A1690" s="209"/>
      <c r="B1690" s="209"/>
      <c r="C1690" s="209"/>
      <c r="D1690" s="201"/>
    </row>
    <row r="1691" spans="1:4" ht="20.25" customHeight="1" x14ac:dyDescent="0.45">
      <c r="A1691" s="209"/>
      <c r="B1691" s="209"/>
      <c r="C1691" s="209"/>
      <c r="D1691" s="201"/>
    </row>
    <row r="1692" spans="1:4" ht="20.25" customHeight="1" x14ac:dyDescent="0.45">
      <c r="A1692" s="209"/>
      <c r="B1692" s="209"/>
      <c r="C1692" s="209"/>
      <c r="D1692" s="201"/>
    </row>
    <row r="1693" spans="1:4" ht="20.25" customHeight="1" x14ac:dyDescent="0.45">
      <c r="A1693" s="209"/>
      <c r="B1693" s="209"/>
      <c r="C1693" s="209"/>
      <c r="D1693" s="201"/>
    </row>
    <row r="1694" spans="1:4" ht="20.25" customHeight="1" x14ac:dyDescent="0.45">
      <c r="A1694" s="209"/>
      <c r="B1694" s="209"/>
      <c r="C1694" s="209"/>
      <c r="D1694" s="201"/>
    </row>
    <row r="1695" spans="1:4" ht="20.25" customHeight="1" x14ac:dyDescent="0.45">
      <c r="A1695" s="209"/>
      <c r="B1695" s="209"/>
      <c r="C1695" s="209"/>
      <c r="D1695" s="201"/>
    </row>
    <row r="1696" spans="1:4" ht="20.25" customHeight="1" x14ac:dyDescent="0.45">
      <c r="A1696" s="209"/>
      <c r="B1696" s="209"/>
      <c r="C1696" s="209"/>
      <c r="D1696" s="201"/>
    </row>
    <row r="1697" spans="1:4" ht="20.25" customHeight="1" x14ac:dyDescent="0.45">
      <c r="A1697" s="209"/>
      <c r="B1697" s="209"/>
      <c r="C1697" s="209"/>
      <c r="D1697" s="201"/>
    </row>
    <row r="1698" spans="1:4" ht="20.25" customHeight="1" x14ac:dyDescent="0.45">
      <c r="A1698" s="209"/>
      <c r="B1698" s="209"/>
      <c r="C1698" s="209"/>
      <c r="D1698" s="201"/>
    </row>
    <row r="1699" spans="1:4" ht="20.25" customHeight="1" x14ac:dyDescent="0.45">
      <c r="A1699" s="209"/>
      <c r="B1699" s="209"/>
      <c r="C1699" s="209"/>
      <c r="D1699" s="201"/>
    </row>
    <row r="1700" spans="1:4" ht="20.25" customHeight="1" x14ac:dyDescent="0.45">
      <c r="A1700" s="209"/>
      <c r="B1700" s="209"/>
      <c r="C1700" s="209"/>
      <c r="D1700" s="201"/>
    </row>
    <row r="1701" spans="1:4" ht="20.25" customHeight="1" x14ac:dyDescent="0.45">
      <c r="A1701" s="209"/>
      <c r="B1701" s="209"/>
      <c r="C1701" s="209"/>
      <c r="D1701" s="201"/>
    </row>
    <row r="1702" spans="1:4" ht="20.25" customHeight="1" x14ac:dyDescent="0.45">
      <c r="A1702" s="209"/>
      <c r="B1702" s="209"/>
      <c r="C1702" s="209"/>
      <c r="D1702" s="201"/>
    </row>
    <row r="1703" spans="1:4" ht="20.25" customHeight="1" x14ac:dyDescent="0.45">
      <c r="A1703" s="209"/>
      <c r="B1703" s="209"/>
      <c r="C1703" s="209"/>
      <c r="D1703" s="201"/>
    </row>
    <row r="1704" spans="1:4" ht="20.25" customHeight="1" x14ac:dyDescent="0.45">
      <c r="A1704" s="209"/>
      <c r="B1704" s="209"/>
      <c r="C1704" s="209"/>
      <c r="D1704" s="201"/>
    </row>
    <row r="1705" spans="1:4" ht="20.25" customHeight="1" x14ac:dyDescent="0.45">
      <c r="A1705" s="209"/>
      <c r="B1705" s="209"/>
      <c r="C1705" s="209"/>
      <c r="D1705" s="201"/>
    </row>
    <row r="1706" spans="1:4" ht="20.25" customHeight="1" x14ac:dyDescent="0.45">
      <c r="A1706" s="209"/>
      <c r="B1706" s="209"/>
      <c r="C1706" s="209"/>
      <c r="D1706" s="201"/>
    </row>
    <row r="1707" spans="1:4" ht="20.25" customHeight="1" x14ac:dyDescent="0.45">
      <c r="A1707" s="209"/>
      <c r="B1707" s="209"/>
      <c r="C1707" s="209"/>
      <c r="D1707" s="201"/>
    </row>
    <row r="1708" spans="1:4" ht="20.25" customHeight="1" x14ac:dyDescent="0.45">
      <c r="A1708" s="209"/>
      <c r="B1708" s="209"/>
      <c r="C1708" s="209"/>
      <c r="D1708" s="201"/>
    </row>
    <row r="1709" spans="1:4" ht="20.25" customHeight="1" x14ac:dyDescent="0.45">
      <c r="A1709" s="209"/>
      <c r="B1709" s="209"/>
      <c r="C1709" s="209"/>
      <c r="D1709" s="201"/>
    </row>
    <row r="1710" spans="1:4" ht="20.25" customHeight="1" x14ac:dyDescent="0.45">
      <c r="A1710" s="209"/>
      <c r="B1710" s="209"/>
      <c r="C1710" s="209"/>
      <c r="D1710" s="201"/>
    </row>
    <row r="1711" spans="1:4" ht="20.25" customHeight="1" x14ac:dyDescent="0.45">
      <c r="A1711" s="209"/>
      <c r="B1711" s="209"/>
      <c r="C1711" s="209"/>
      <c r="D1711" s="201"/>
    </row>
    <row r="1712" spans="1:4" ht="20.25" customHeight="1" x14ac:dyDescent="0.45">
      <c r="A1712" s="209"/>
      <c r="B1712" s="209"/>
      <c r="C1712" s="209"/>
      <c r="D1712" s="201"/>
    </row>
    <row r="1713" spans="1:4" ht="20.25" customHeight="1" x14ac:dyDescent="0.45">
      <c r="A1713" s="209"/>
      <c r="B1713" s="209"/>
      <c r="C1713" s="209"/>
      <c r="D1713" s="201"/>
    </row>
    <row r="1714" spans="1:4" ht="20.25" customHeight="1" x14ac:dyDescent="0.45">
      <c r="A1714" s="209"/>
      <c r="B1714" s="209"/>
      <c r="C1714" s="209"/>
      <c r="D1714" s="201"/>
    </row>
    <row r="1715" spans="1:4" ht="20.25" customHeight="1" x14ac:dyDescent="0.45">
      <c r="A1715" s="209"/>
      <c r="B1715" s="209"/>
      <c r="C1715" s="209"/>
      <c r="D1715" s="201"/>
    </row>
    <row r="1716" spans="1:4" ht="20.25" customHeight="1" x14ac:dyDescent="0.45">
      <c r="A1716" s="209"/>
      <c r="B1716" s="209"/>
      <c r="C1716" s="209"/>
      <c r="D1716" s="201"/>
    </row>
    <row r="1717" spans="1:4" ht="20.25" customHeight="1" x14ac:dyDescent="0.45">
      <c r="A1717" s="209"/>
      <c r="B1717" s="209"/>
      <c r="C1717" s="209"/>
      <c r="D1717" s="201"/>
    </row>
    <row r="1718" spans="1:4" ht="20.25" customHeight="1" x14ac:dyDescent="0.45">
      <c r="A1718" s="209"/>
      <c r="B1718" s="209"/>
      <c r="C1718" s="209"/>
      <c r="D1718" s="201"/>
    </row>
    <row r="1719" spans="1:4" ht="20.25" customHeight="1" x14ac:dyDescent="0.45">
      <c r="A1719" s="209"/>
      <c r="B1719" s="209"/>
      <c r="C1719" s="209"/>
      <c r="D1719" s="201"/>
    </row>
    <row r="1720" spans="1:4" ht="20.25" customHeight="1" x14ac:dyDescent="0.45">
      <c r="A1720" s="209"/>
      <c r="B1720" s="209"/>
      <c r="C1720" s="209"/>
      <c r="D1720" s="201"/>
    </row>
    <row r="1721" spans="1:4" ht="20.25" customHeight="1" x14ac:dyDescent="0.45">
      <c r="A1721" s="209"/>
      <c r="B1721" s="209"/>
      <c r="C1721" s="209"/>
      <c r="D1721" s="201"/>
    </row>
    <row r="1722" spans="1:4" ht="20.25" customHeight="1" x14ac:dyDescent="0.45">
      <c r="A1722" s="209"/>
      <c r="B1722" s="209"/>
      <c r="C1722" s="209"/>
      <c r="D1722" s="201"/>
    </row>
    <row r="1723" spans="1:4" ht="20.25" customHeight="1" x14ac:dyDescent="0.45">
      <c r="A1723" s="209"/>
      <c r="B1723" s="209"/>
      <c r="C1723" s="209"/>
      <c r="D1723" s="201"/>
    </row>
    <row r="1724" spans="1:4" ht="20.25" customHeight="1" x14ac:dyDescent="0.45">
      <c r="A1724" s="209"/>
      <c r="B1724" s="209"/>
      <c r="C1724" s="209"/>
      <c r="D1724" s="201"/>
    </row>
    <row r="1725" spans="1:4" ht="20.25" customHeight="1" x14ac:dyDescent="0.45">
      <c r="A1725" s="209"/>
      <c r="B1725" s="209"/>
      <c r="C1725" s="209"/>
      <c r="D1725" s="201"/>
    </row>
    <row r="1726" spans="1:4" ht="20.25" customHeight="1" x14ac:dyDescent="0.45">
      <c r="A1726" s="209"/>
      <c r="B1726" s="209"/>
      <c r="C1726" s="209"/>
      <c r="D1726" s="201"/>
    </row>
    <row r="1727" spans="1:4" ht="20.25" customHeight="1" x14ac:dyDescent="0.45">
      <c r="A1727" s="209"/>
      <c r="B1727" s="209"/>
      <c r="C1727" s="209"/>
      <c r="D1727" s="201"/>
    </row>
    <row r="1728" spans="1:4" ht="20.25" customHeight="1" x14ac:dyDescent="0.45">
      <c r="A1728" s="209"/>
      <c r="B1728" s="209"/>
      <c r="C1728" s="209"/>
      <c r="D1728" s="201"/>
    </row>
    <row r="1729" spans="1:4" ht="20.25" customHeight="1" x14ac:dyDescent="0.45">
      <c r="A1729" s="209"/>
      <c r="B1729" s="209"/>
      <c r="C1729" s="209"/>
      <c r="D1729" s="201"/>
    </row>
    <row r="1730" spans="1:4" ht="20.25" customHeight="1" x14ac:dyDescent="0.45">
      <c r="A1730" s="209"/>
      <c r="B1730" s="209"/>
      <c r="C1730" s="209"/>
      <c r="D1730" s="201"/>
    </row>
    <row r="1731" spans="1:4" ht="20.25" customHeight="1" x14ac:dyDescent="0.45">
      <c r="A1731" s="209"/>
      <c r="B1731" s="209"/>
      <c r="C1731" s="209"/>
      <c r="D1731" s="201"/>
    </row>
    <row r="1732" spans="1:4" ht="20.25" customHeight="1" x14ac:dyDescent="0.45">
      <c r="A1732" s="209"/>
      <c r="B1732" s="209"/>
      <c r="C1732" s="209"/>
      <c r="D1732" s="201"/>
    </row>
    <row r="1733" spans="1:4" ht="20.25" customHeight="1" x14ac:dyDescent="0.45">
      <c r="A1733" s="209"/>
      <c r="B1733" s="209"/>
      <c r="C1733" s="209"/>
      <c r="D1733" s="201"/>
    </row>
    <row r="1734" spans="1:4" ht="20.25" customHeight="1" x14ac:dyDescent="0.45">
      <c r="A1734" s="209"/>
      <c r="B1734" s="209"/>
      <c r="C1734" s="209"/>
      <c r="D1734" s="201"/>
    </row>
    <row r="1735" spans="1:4" ht="20.25" customHeight="1" x14ac:dyDescent="0.45">
      <c r="A1735" s="209"/>
      <c r="B1735" s="209"/>
      <c r="C1735" s="209"/>
      <c r="D1735" s="201"/>
    </row>
    <row r="1736" spans="1:4" ht="20.25" customHeight="1" x14ac:dyDescent="0.45">
      <c r="A1736" s="209"/>
      <c r="B1736" s="209"/>
      <c r="C1736" s="209"/>
      <c r="D1736" s="201"/>
    </row>
    <row r="1737" spans="1:4" ht="20.25" customHeight="1" x14ac:dyDescent="0.45">
      <c r="A1737" s="209"/>
      <c r="B1737" s="209"/>
      <c r="C1737" s="209"/>
      <c r="D1737" s="201"/>
    </row>
    <row r="1738" spans="1:4" ht="20.25" customHeight="1" x14ac:dyDescent="0.45">
      <c r="A1738" s="209"/>
      <c r="B1738" s="209"/>
      <c r="C1738" s="209"/>
      <c r="D1738" s="201"/>
    </row>
    <row r="1739" spans="1:4" ht="20.25" customHeight="1" x14ac:dyDescent="0.45">
      <c r="A1739" s="209"/>
      <c r="B1739" s="209"/>
      <c r="C1739" s="209"/>
      <c r="D1739" s="201"/>
    </row>
    <row r="1740" spans="1:4" ht="20.25" customHeight="1" x14ac:dyDescent="0.45">
      <c r="A1740" s="209"/>
      <c r="B1740" s="209"/>
      <c r="C1740" s="209"/>
      <c r="D1740" s="201"/>
    </row>
    <row r="1741" spans="1:4" ht="20.25" customHeight="1" x14ac:dyDescent="0.45">
      <c r="A1741" s="209"/>
      <c r="B1741" s="209"/>
      <c r="C1741" s="209"/>
      <c r="D1741" s="201"/>
    </row>
    <row r="1742" spans="1:4" ht="20.25" customHeight="1" x14ac:dyDescent="0.45">
      <c r="A1742" s="209"/>
      <c r="B1742" s="209"/>
      <c r="C1742" s="209"/>
      <c r="D1742" s="201"/>
    </row>
    <row r="1743" spans="1:4" ht="20.25" customHeight="1" x14ac:dyDescent="0.45">
      <c r="A1743" s="209"/>
      <c r="B1743" s="209"/>
      <c r="C1743" s="209"/>
      <c r="D1743" s="201"/>
    </row>
    <row r="1744" spans="1:4" ht="20.25" customHeight="1" x14ac:dyDescent="0.45">
      <c r="A1744" s="209"/>
      <c r="B1744" s="209"/>
      <c r="C1744" s="209"/>
      <c r="D1744" s="201"/>
    </row>
    <row r="1745" spans="1:4" ht="20.25" customHeight="1" x14ac:dyDescent="0.45">
      <c r="A1745" s="209"/>
      <c r="B1745" s="209"/>
      <c r="C1745" s="209"/>
      <c r="D1745" s="201"/>
    </row>
    <row r="1746" spans="1:4" ht="20.25" customHeight="1" x14ac:dyDescent="0.45">
      <c r="A1746" s="209"/>
      <c r="B1746" s="209"/>
      <c r="C1746" s="209"/>
      <c r="D1746" s="201"/>
    </row>
    <row r="1747" spans="1:4" ht="20.25" customHeight="1" x14ac:dyDescent="0.45">
      <c r="A1747" s="209"/>
      <c r="B1747" s="209"/>
      <c r="C1747" s="209"/>
      <c r="D1747" s="201"/>
    </row>
    <row r="1748" spans="1:4" ht="20.25" customHeight="1" x14ac:dyDescent="0.45">
      <c r="A1748" s="209"/>
      <c r="B1748" s="209"/>
      <c r="C1748" s="209"/>
      <c r="D1748" s="201"/>
    </row>
    <row r="1749" spans="1:4" ht="20.25" customHeight="1" x14ac:dyDescent="0.45">
      <c r="A1749" s="209"/>
      <c r="B1749" s="209"/>
      <c r="C1749" s="209"/>
      <c r="D1749" s="201"/>
    </row>
    <row r="1750" spans="1:4" ht="20.25" customHeight="1" x14ac:dyDescent="0.45">
      <c r="A1750" s="209"/>
      <c r="B1750" s="209"/>
      <c r="C1750" s="209"/>
      <c r="D1750" s="201"/>
    </row>
    <row r="1751" spans="1:4" ht="20.25" customHeight="1" x14ac:dyDescent="0.45">
      <c r="A1751" s="209"/>
      <c r="B1751" s="209"/>
      <c r="C1751" s="209"/>
      <c r="D1751" s="201"/>
    </row>
    <row r="1752" spans="1:4" ht="20.25" customHeight="1" x14ac:dyDescent="0.45">
      <c r="A1752" s="209"/>
      <c r="B1752" s="209"/>
      <c r="C1752" s="209"/>
      <c r="D1752" s="201"/>
    </row>
    <row r="1753" spans="1:4" ht="20.25" customHeight="1" x14ac:dyDescent="0.45">
      <c r="A1753" s="209"/>
      <c r="B1753" s="209"/>
      <c r="C1753" s="209"/>
      <c r="D1753" s="201"/>
    </row>
    <row r="1754" spans="1:4" ht="20.25" customHeight="1" x14ac:dyDescent="0.45">
      <c r="A1754" s="209"/>
      <c r="B1754" s="209"/>
      <c r="C1754" s="209"/>
      <c r="D1754" s="201"/>
    </row>
    <row r="1755" spans="1:4" ht="20.25" customHeight="1" x14ac:dyDescent="0.45">
      <c r="A1755" s="209"/>
      <c r="B1755" s="209"/>
      <c r="C1755" s="209"/>
      <c r="D1755" s="201"/>
    </row>
    <row r="1756" spans="1:4" ht="20.25" customHeight="1" x14ac:dyDescent="0.45">
      <c r="A1756" s="209"/>
      <c r="B1756" s="209"/>
      <c r="C1756" s="209"/>
      <c r="D1756" s="201"/>
    </row>
    <row r="1757" spans="1:4" ht="20.25" customHeight="1" x14ac:dyDescent="0.45">
      <c r="A1757" s="209"/>
      <c r="B1757" s="209"/>
      <c r="C1757" s="209"/>
      <c r="D1757" s="201"/>
    </row>
    <row r="1758" spans="1:4" ht="20.25" customHeight="1" x14ac:dyDescent="0.45">
      <c r="A1758" s="209"/>
      <c r="B1758" s="209"/>
      <c r="C1758" s="209"/>
      <c r="D1758" s="201"/>
    </row>
    <row r="1759" spans="1:4" ht="20.25" customHeight="1" x14ac:dyDescent="0.45">
      <c r="A1759" s="209"/>
      <c r="B1759" s="209"/>
      <c r="C1759" s="209"/>
      <c r="D1759" s="201"/>
    </row>
    <row r="1760" spans="1:4" ht="20.25" customHeight="1" x14ac:dyDescent="0.45">
      <c r="A1760" s="209"/>
      <c r="B1760" s="209"/>
      <c r="C1760" s="209"/>
      <c r="D1760" s="201"/>
    </row>
    <row r="1761" spans="1:4" ht="20.25" customHeight="1" x14ac:dyDescent="0.45">
      <c r="A1761" s="209"/>
      <c r="B1761" s="209"/>
      <c r="C1761" s="209"/>
      <c r="D1761" s="201"/>
    </row>
    <row r="1762" spans="1:4" ht="20.25" customHeight="1" x14ac:dyDescent="0.45">
      <c r="A1762" s="209"/>
      <c r="B1762" s="209"/>
      <c r="C1762" s="209"/>
      <c r="D1762" s="201"/>
    </row>
    <row r="1763" spans="1:4" ht="20.25" customHeight="1" x14ac:dyDescent="0.45">
      <c r="A1763" s="209"/>
      <c r="B1763" s="209"/>
      <c r="C1763" s="209"/>
      <c r="D1763" s="201"/>
    </row>
    <row r="1764" spans="1:4" ht="20.25" customHeight="1" x14ac:dyDescent="0.45">
      <c r="A1764" s="209"/>
      <c r="B1764" s="209"/>
      <c r="C1764" s="209"/>
      <c r="D1764" s="201"/>
    </row>
    <row r="1765" spans="1:4" ht="20.25" customHeight="1" x14ac:dyDescent="0.45">
      <c r="A1765" s="209"/>
      <c r="B1765" s="209"/>
      <c r="C1765" s="209"/>
      <c r="D1765" s="201"/>
    </row>
    <row r="1766" spans="1:4" ht="20.25" customHeight="1" x14ac:dyDescent="0.45">
      <c r="A1766" s="209"/>
      <c r="B1766" s="209"/>
      <c r="C1766" s="209"/>
      <c r="D1766" s="201"/>
    </row>
    <row r="1767" spans="1:4" ht="20.25" customHeight="1" x14ac:dyDescent="0.45">
      <c r="A1767" s="209"/>
      <c r="B1767" s="209"/>
      <c r="C1767" s="209"/>
      <c r="D1767" s="201"/>
    </row>
    <row r="1768" spans="1:4" ht="20.25" customHeight="1" x14ac:dyDescent="0.45">
      <c r="A1768" s="209"/>
      <c r="B1768" s="209"/>
      <c r="C1768" s="209"/>
      <c r="D1768" s="201"/>
    </row>
    <row r="1769" spans="1:4" ht="20.25" customHeight="1" x14ac:dyDescent="0.45">
      <c r="A1769" s="209"/>
      <c r="B1769" s="209"/>
      <c r="C1769" s="209"/>
      <c r="D1769" s="201"/>
    </row>
    <row r="1770" spans="1:4" ht="20.25" customHeight="1" x14ac:dyDescent="0.45">
      <c r="A1770" s="209"/>
      <c r="B1770" s="209"/>
      <c r="C1770" s="209"/>
      <c r="D1770" s="201"/>
    </row>
    <row r="1771" spans="1:4" ht="20.25" customHeight="1" x14ac:dyDescent="0.45">
      <c r="A1771" s="209"/>
      <c r="B1771" s="209"/>
      <c r="C1771" s="209"/>
      <c r="D1771" s="201"/>
    </row>
    <row r="1772" spans="1:4" ht="20.25" customHeight="1" x14ac:dyDescent="0.45">
      <c r="A1772" s="209"/>
      <c r="B1772" s="209"/>
      <c r="C1772" s="209"/>
      <c r="D1772" s="201"/>
    </row>
    <row r="1773" spans="1:4" ht="20.25" customHeight="1" x14ac:dyDescent="0.45">
      <c r="A1773" s="209"/>
      <c r="B1773" s="209"/>
      <c r="C1773" s="209"/>
      <c r="D1773" s="201"/>
    </row>
    <row r="1774" spans="1:4" ht="20.25" customHeight="1" x14ac:dyDescent="0.45">
      <c r="A1774" s="209"/>
      <c r="B1774" s="209"/>
      <c r="C1774" s="209"/>
      <c r="D1774" s="201"/>
    </row>
    <row r="1775" spans="1:4" ht="20.25" customHeight="1" x14ac:dyDescent="0.45">
      <c r="A1775" s="209"/>
      <c r="B1775" s="209"/>
      <c r="C1775" s="209"/>
      <c r="D1775" s="201"/>
    </row>
    <row r="1776" spans="1:4" ht="20.25" customHeight="1" x14ac:dyDescent="0.45">
      <c r="A1776" s="209"/>
      <c r="B1776" s="209"/>
      <c r="C1776" s="209"/>
      <c r="D1776" s="201"/>
    </row>
    <row r="1777" spans="1:4" ht="20.25" customHeight="1" x14ac:dyDescent="0.45">
      <c r="A1777" s="209"/>
      <c r="B1777" s="209"/>
      <c r="C1777" s="209"/>
      <c r="D1777" s="201"/>
    </row>
    <row r="1778" spans="1:4" ht="20.25" customHeight="1" x14ac:dyDescent="0.45">
      <c r="A1778" s="209"/>
      <c r="B1778" s="209"/>
      <c r="C1778" s="209"/>
      <c r="D1778" s="201"/>
    </row>
    <row r="1779" spans="1:4" ht="20.25" customHeight="1" x14ac:dyDescent="0.45">
      <c r="A1779" s="209"/>
      <c r="B1779" s="209"/>
      <c r="C1779" s="209"/>
      <c r="D1779" s="201"/>
    </row>
    <row r="1780" spans="1:4" ht="20.25" customHeight="1" x14ac:dyDescent="0.45">
      <c r="A1780" s="209"/>
      <c r="B1780" s="209"/>
      <c r="C1780" s="209"/>
      <c r="D1780" s="201"/>
    </row>
    <row r="1781" spans="1:4" ht="20.25" customHeight="1" x14ac:dyDescent="0.45">
      <c r="A1781" s="209"/>
      <c r="B1781" s="209"/>
      <c r="C1781" s="209"/>
      <c r="D1781" s="201"/>
    </row>
    <row r="1782" spans="1:4" ht="20.25" customHeight="1" x14ac:dyDescent="0.45">
      <c r="A1782" s="209"/>
      <c r="B1782" s="209"/>
      <c r="C1782" s="209"/>
      <c r="D1782" s="201"/>
    </row>
    <row r="1783" spans="1:4" ht="20.25" customHeight="1" x14ac:dyDescent="0.45">
      <c r="A1783" s="209"/>
      <c r="B1783" s="209"/>
      <c r="C1783" s="209"/>
      <c r="D1783" s="201"/>
    </row>
    <row r="1784" spans="1:4" ht="20.25" customHeight="1" x14ac:dyDescent="0.45">
      <c r="A1784" s="209"/>
      <c r="B1784" s="209"/>
      <c r="C1784" s="209"/>
      <c r="D1784" s="201"/>
    </row>
    <row r="1785" spans="1:4" ht="20.25" customHeight="1" x14ac:dyDescent="0.45">
      <c r="A1785" s="209"/>
      <c r="B1785" s="209"/>
      <c r="C1785" s="209"/>
      <c r="D1785" s="201"/>
    </row>
    <row r="1786" spans="1:4" ht="20.25" customHeight="1" x14ac:dyDescent="0.45">
      <c r="A1786" s="209"/>
      <c r="B1786" s="209"/>
      <c r="C1786" s="209"/>
      <c r="D1786" s="201"/>
    </row>
    <row r="1787" spans="1:4" ht="20.25" customHeight="1" x14ac:dyDescent="0.45">
      <c r="A1787" s="209"/>
      <c r="B1787" s="209"/>
      <c r="C1787" s="209"/>
      <c r="D1787" s="201"/>
    </row>
    <row r="1788" spans="1:4" ht="20.25" customHeight="1" x14ac:dyDescent="0.45">
      <c r="A1788" s="209"/>
      <c r="B1788" s="209"/>
      <c r="C1788" s="209"/>
      <c r="D1788" s="201"/>
    </row>
    <row r="1789" spans="1:4" ht="20.25" customHeight="1" x14ac:dyDescent="0.45">
      <c r="A1789" s="209"/>
      <c r="B1789" s="209"/>
      <c r="C1789" s="209"/>
      <c r="D1789" s="201"/>
    </row>
    <row r="1790" spans="1:4" ht="20.25" customHeight="1" x14ac:dyDescent="0.45">
      <c r="A1790" s="209"/>
      <c r="B1790" s="209"/>
      <c r="C1790" s="209"/>
      <c r="D1790" s="201"/>
    </row>
    <row r="1791" spans="1:4" ht="20.25" customHeight="1" x14ac:dyDescent="0.45">
      <c r="A1791" s="209"/>
      <c r="B1791" s="209"/>
      <c r="C1791" s="209"/>
      <c r="D1791" s="201"/>
    </row>
    <row r="1792" spans="1:4" ht="20.25" customHeight="1" x14ac:dyDescent="0.45">
      <c r="A1792" s="209"/>
      <c r="B1792" s="209"/>
      <c r="C1792" s="209"/>
      <c r="D1792" s="201"/>
    </row>
    <row r="1793" spans="1:4" ht="20.25" customHeight="1" x14ac:dyDescent="0.45">
      <c r="A1793" s="209"/>
      <c r="B1793" s="209"/>
      <c r="C1793" s="209"/>
      <c r="D1793" s="201"/>
    </row>
    <row r="1794" spans="1:4" ht="20.25" customHeight="1" x14ac:dyDescent="0.45">
      <c r="A1794" s="209"/>
      <c r="B1794" s="209"/>
      <c r="C1794" s="209"/>
      <c r="D1794" s="201"/>
    </row>
    <row r="1795" spans="1:4" ht="20.25" customHeight="1" x14ac:dyDescent="0.45">
      <c r="A1795" s="209"/>
      <c r="B1795" s="209"/>
      <c r="C1795" s="209"/>
      <c r="D1795" s="201"/>
    </row>
    <row r="1796" spans="1:4" ht="20.25" customHeight="1" x14ac:dyDescent="0.45">
      <c r="A1796" s="209"/>
      <c r="B1796" s="209"/>
      <c r="C1796" s="209"/>
      <c r="D1796" s="201"/>
    </row>
    <row r="1797" spans="1:4" ht="20.25" customHeight="1" x14ac:dyDescent="0.45">
      <c r="A1797" s="209"/>
      <c r="B1797" s="209"/>
      <c r="C1797" s="209"/>
      <c r="D1797" s="201"/>
    </row>
    <row r="1798" spans="1:4" ht="20.25" customHeight="1" x14ac:dyDescent="0.45">
      <c r="A1798" s="209"/>
      <c r="B1798" s="209"/>
      <c r="C1798" s="209"/>
      <c r="D1798" s="201"/>
    </row>
    <row r="1799" spans="1:4" ht="20.25" customHeight="1" x14ac:dyDescent="0.45">
      <c r="A1799" s="209"/>
      <c r="B1799" s="209"/>
      <c r="C1799" s="209"/>
      <c r="D1799" s="201"/>
    </row>
    <row r="1800" spans="1:4" ht="20.25" customHeight="1" x14ac:dyDescent="0.45">
      <c r="A1800" s="209"/>
      <c r="B1800" s="209"/>
      <c r="C1800" s="209"/>
      <c r="D1800" s="201"/>
    </row>
    <row r="1801" spans="1:4" ht="20.25" customHeight="1" x14ac:dyDescent="0.45">
      <c r="A1801" s="209"/>
      <c r="B1801" s="209"/>
      <c r="C1801" s="209"/>
      <c r="D1801" s="201"/>
    </row>
    <row r="1802" spans="1:4" ht="20.25" customHeight="1" x14ac:dyDescent="0.45">
      <c r="A1802" s="209"/>
      <c r="B1802" s="209"/>
      <c r="C1802" s="209"/>
      <c r="D1802" s="201"/>
    </row>
    <row r="1803" spans="1:4" ht="20.25" customHeight="1" x14ac:dyDescent="0.45">
      <c r="A1803" s="209"/>
      <c r="B1803" s="209"/>
      <c r="C1803" s="209"/>
      <c r="D1803" s="201"/>
    </row>
    <row r="1804" spans="1:4" ht="20.25" customHeight="1" x14ac:dyDescent="0.45">
      <c r="A1804" s="209"/>
      <c r="B1804" s="209"/>
      <c r="C1804" s="209"/>
      <c r="D1804" s="201"/>
    </row>
    <row r="1805" spans="1:4" ht="20.25" customHeight="1" x14ac:dyDescent="0.45">
      <c r="A1805" s="209"/>
      <c r="B1805" s="209"/>
      <c r="C1805" s="209"/>
      <c r="D1805" s="201"/>
    </row>
    <row r="1806" spans="1:4" ht="20.25" customHeight="1" x14ac:dyDescent="0.45">
      <c r="A1806" s="209"/>
      <c r="B1806" s="209"/>
      <c r="C1806" s="209"/>
      <c r="D1806" s="201"/>
    </row>
    <row r="1807" spans="1:4" ht="20.25" customHeight="1" x14ac:dyDescent="0.45">
      <c r="A1807" s="209"/>
      <c r="B1807" s="209"/>
      <c r="C1807" s="209"/>
      <c r="D1807" s="201"/>
    </row>
    <row r="1808" spans="1:4" ht="20.25" customHeight="1" x14ac:dyDescent="0.45">
      <c r="A1808" s="209"/>
      <c r="B1808" s="209"/>
      <c r="C1808" s="209"/>
      <c r="D1808" s="201"/>
    </row>
    <row r="1809" spans="1:4" ht="20.25" customHeight="1" x14ac:dyDescent="0.45">
      <c r="A1809" s="209"/>
      <c r="B1809" s="209"/>
      <c r="C1809" s="209"/>
      <c r="D1809" s="201"/>
    </row>
    <row r="1810" spans="1:4" ht="20.25" customHeight="1" x14ac:dyDescent="0.45">
      <c r="A1810" s="209"/>
      <c r="B1810" s="209"/>
      <c r="C1810" s="209"/>
      <c r="D1810" s="201"/>
    </row>
    <row r="1811" spans="1:4" ht="20.25" customHeight="1" x14ac:dyDescent="0.45">
      <c r="A1811" s="209"/>
      <c r="B1811" s="209"/>
      <c r="C1811" s="209"/>
      <c r="D1811" s="201"/>
    </row>
    <row r="1812" spans="1:4" ht="20.25" customHeight="1" x14ac:dyDescent="0.45">
      <c r="A1812" s="209"/>
      <c r="B1812" s="209"/>
      <c r="C1812" s="209"/>
      <c r="D1812" s="201"/>
    </row>
    <row r="1813" spans="1:4" ht="20.25" customHeight="1" x14ac:dyDescent="0.45">
      <c r="A1813" s="209"/>
      <c r="B1813" s="209"/>
      <c r="C1813" s="209"/>
      <c r="D1813" s="201"/>
    </row>
    <row r="1814" spans="1:4" ht="20.25" customHeight="1" x14ac:dyDescent="0.45">
      <c r="A1814" s="209"/>
      <c r="B1814" s="209"/>
      <c r="C1814" s="209"/>
      <c r="D1814" s="201"/>
    </row>
    <row r="1815" spans="1:4" ht="20.25" customHeight="1" x14ac:dyDescent="0.45">
      <c r="A1815" s="209"/>
      <c r="B1815" s="209"/>
      <c r="C1815" s="209"/>
      <c r="D1815" s="201"/>
    </row>
    <row r="1816" spans="1:4" ht="20.25" customHeight="1" x14ac:dyDescent="0.45">
      <c r="A1816" s="209"/>
      <c r="B1816" s="209"/>
      <c r="C1816" s="209"/>
      <c r="D1816" s="201"/>
    </row>
    <row r="1817" spans="1:4" ht="20.25" customHeight="1" x14ac:dyDescent="0.45">
      <c r="A1817" s="209"/>
      <c r="B1817" s="209"/>
      <c r="C1817" s="209"/>
      <c r="D1817" s="201"/>
    </row>
    <row r="1818" spans="1:4" ht="20.25" customHeight="1" x14ac:dyDescent="0.45">
      <c r="A1818" s="209"/>
      <c r="B1818" s="209"/>
      <c r="C1818" s="209"/>
      <c r="D1818" s="201"/>
    </row>
    <row r="1819" spans="1:4" ht="20.25" customHeight="1" x14ac:dyDescent="0.45">
      <c r="A1819" s="209"/>
      <c r="B1819" s="209"/>
      <c r="C1819" s="209"/>
      <c r="D1819" s="201"/>
    </row>
    <row r="1820" spans="1:4" ht="20.25" customHeight="1" x14ac:dyDescent="0.45">
      <c r="A1820" s="209"/>
      <c r="B1820" s="209"/>
      <c r="C1820" s="209"/>
      <c r="D1820" s="201"/>
    </row>
    <row r="1821" spans="1:4" ht="20.25" customHeight="1" x14ac:dyDescent="0.45">
      <c r="A1821" s="209"/>
      <c r="B1821" s="209"/>
      <c r="C1821" s="209"/>
      <c r="D1821" s="201"/>
    </row>
    <row r="1822" spans="1:4" ht="20.25" customHeight="1" x14ac:dyDescent="0.45">
      <c r="A1822" s="209"/>
      <c r="B1822" s="209"/>
      <c r="C1822" s="209"/>
      <c r="D1822" s="201"/>
    </row>
    <row r="1823" spans="1:4" ht="20.25" customHeight="1" x14ac:dyDescent="0.45">
      <c r="A1823" s="209"/>
      <c r="B1823" s="209"/>
      <c r="C1823" s="209"/>
      <c r="D1823" s="201"/>
    </row>
    <row r="1824" spans="1:4" ht="20.25" customHeight="1" x14ac:dyDescent="0.45">
      <c r="A1824" s="209"/>
      <c r="B1824" s="209"/>
      <c r="C1824" s="209"/>
      <c r="D1824" s="201"/>
    </row>
    <row r="1825" spans="1:4" ht="20.25" customHeight="1" x14ac:dyDescent="0.45">
      <c r="A1825" s="209"/>
      <c r="B1825" s="209"/>
      <c r="C1825" s="209"/>
      <c r="D1825" s="201"/>
    </row>
    <row r="1826" spans="1:4" ht="20.25" customHeight="1" x14ac:dyDescent="0.45">
      <c r="A1826" s="209"/>
      <c r="B1826" s="209"/>
      <c r="C1826" s="209"/>
      <c r="D1826" s="201"/>
    </row>
    <row r="1827" spans="1:4" ht="20.25" customHeight="1" x14ac:dyDescent="0.45">
      <c r="A1827" s="209"/>
      <c r="B1827" s="209"/>
      <c r="C1827" s="209"/>
      <c r="D1827" s="201"/>
    </row>
    <row r="1828" spans="1:4" ht="20.25" customHeight="1" x14ac:dyDescent="0.45">
      <c r="A1828" s="209"/>
      <c r="B1828" s="209"/>
      <c r="C1828" s="209"/>
      <c r="D1828" s="201"/>
    </row>
    <row r="1829" spans="1:4" ht="20.25" customHeight="1" x14ac:dyDescent="0.45">
      <c r="A1829" s="209"/>
      <c r="B1829" s="209"/>
      <c r="C1829" s="209"/>
      <c r="D1829" s="201"/>
    </row>
    <row r="1830" spans="1:4" ht="20.25" customHeight="1" x14ac:dyDescent="0.45">
      <c r="A1830" s="209"/>
      <c r="B1830" s="209"/>
      <c r="C1830" s="209"/>
      <c r="D1830" s="201"/>
    </row>
    <row r="1831" spans="1:4" ht="20.25" customHeight="1" x14ac:dyDescent="0.45">
      <c r="A1831" s="209"/>
      <c r="B1831" s="209"/>
      <c r="C1831" s="209"/>
      <c r="D1831" s="201"/>
    </row>
    <row r="1832" spans="1:4" ht="20.25" customHeight="1" x14ac:dyDescent="0.45">
      <c r="A1832" s="209"/>
      <c r="B1832" s="209"/>
      <c r="C1832" s="209"/>
      <c r="D1832" s="201"/>
    </row>
    <row r="1833" spans="1:4" ht="20.25" customHeight="1" x14ac:dyDescent="0.45">
      <c r="A1833" s="209"/>
      <c r="B1833" s="209"/>
      <c r="C1833" s="209"/>
      <c r="D1833" s="201"/>
    </row>
    <row r="1834" spans="1:4" ht="20.25" customHeight="1" x14ac:dyDescent="0.45">
      <c r="A1834" s="209"/>
      <c r="B1834" s="209"/>
      <c r="C1834" s="209"/>
      <c r="D1834" s="201"/>
    </row>
    <row r="1835" spans="1:4" ht="20.25" customHeight="1" x14ac:dyDescent="0.45">
      <c r="A1835" s="209"/>
      <c r="B1835" s="209"/>
      <c r="C1835" s="209"/>
      <c r="D1835" s="201"/>
    </row>
    <row r="1836" spans="1:4" ht="20.25" customHeight="1" x14ac:dyDescent="0.45">
      <c r="A1836" s="209"/>
      <c r="B1836" s="209"/>
      <c r="C1836" s="209"/>
      <c r="D1836" s="201"/>
    </row>
    <row r="1837" spans="1:4" ht="20.25" customHeight="1" x14ac:dyDescent="0.45">
      <c r="A1837" s="209"/>
      <c r="B1837" s="209"/>
      <c r="C1837" s="209"/>
      <c r="D1837" s="201"/>
    </row>
    <row r="1838" spans="1:4" ht="20.25" customHeight="1" x14ac:dyDescent="0.45">
      <c r="A1838" s="209"/>
      <c r="B1838" s="209"/>
      <c r="C1838" s="209"/>
      <c r="D1838" s="201"/>
    </row>
    <row r="1839" spans="1:4" ht="20.25" customHeight="1" x14ac:dyDescent="0.45">
      <c r="A1839" s="209"/>
      <c r="B1839" s="209"/>
      <c r="C1839" s="209"/>
      <c r="D1839" s="201"/>
    </row>
    <row r="1840" spans="1:4" ht="20.25" customHeight="1" x14ac:dyDescent="0.45">
      <c r="A1840" s="209"/>
      <c r="B1840" s="209"/>
      <c r="C1840" s="209"/>
      <c r="D1840" s="201"/>
    </row>
    <row r="1841" spans="1:4" ht="20.25" customHeight="1" x14ac:dyDescent="0.45">
      <c r="A1841" s="209"/>
      <c r="B1841" s="209"/>
      <c r="C1841" s="209"/>
      <c r="D1841" s="201"/>
    </row>
    <row r="1842" spans="1:4" ht="20.25" customHeight="1" x14ac:dyDescent="0.45">
      <c r="A1842" s="209"/>
      <c r="B1842" s="209"/>
      <c r="C1842" s="209"/>
      <c r="D1842" s="201"/>
    </row>
    <row r="1843" spans="1:4" ht="20.25" customHeight="1" x14ac:dyDescent="0.45">
      <c r="A1843" s="209"/>
      <c r="B1843" s="209"/>
      <c r="C1843" s="209"/>
      <c r="D1843" s="201"/>
    </row>
    <row r="1844" spans="1:4" ht="20.25" customHeight="1" x14ac:dyDescent="0.45">
      <c r="A1844" s="209"/>
      <c r="B1844" s="209"/>
      <c r="C1844" s="209"/>
      <c r="D1844" s="201"/>
    </row>
    <row r="1845" spans="1:4" ht="20.25" customHeight="1" x14ac:dyDescent="0.45">
      <c r="A1845" s="209"/>
      <c r="B1845" s="209"/>
      <c r="C1845" s="209"/>
      <c r="D1845" s="201"/>
    </row>
    <row r="1846" spans="1:4" ht="20.25" customHeight="1" x14ac:dyDescent="0.45">
      <c r="A1846" s="209"/>
      <c r="B1846" s="209"/>
      <c r="C1846" s="209"/>
      <c r="D1846" s="201"/>
    </row>
    <row r="1847" spans="1:4" ht="20.25" customHeight="1" x14ac:dyDescent="0.45">
      <c r="A1847" s="209"/>
      <c r="B1847" s="209"/>
      <c r="C1847" s="209"/>
      <c r="D1847" s="201"/>
    </row>
    <row r="1848" spans="1:4" ht="20.25" customHeight="1" x14ac:dyDescent="0.45">
      <c r="A1848" s="209"/>
      <c r="B1848" s="209"/>
      <c r="C1848" s="209"/>
      <c r="D1848" s="201"/>
    </row>
    <row r="1849" spans="1:4" ht="20.25" customHeight="1" x14ac:dyDescent="0.45">
      <c r="A1849" s="209"/>
      <c r="B1849" s="209"/>
      <c r="C1849" s="209"/>
      <c r="D1849" s="201"/>
    </row>
    <row r="1850" spans="1:4" ht="20.25" customHeight="1" x14ac:dyDescent="0.45">
      <c r="A1850" s="209"/>
      <c r="B1850" s="209"/>
      <c r="C1850" s="209"/>
      <c r="D1850" s="201"/>
    </row>
    <row r="1851" spans="1:4" ht="20.25" customHeight="1" x14ac:dyDescent="0.45">
      <c r="A1851" s="209"/>
      <c r="B1851" s="209"/>
      <c r="C1851" s="209"/>
      <c r="D1851" s="201"/>
    </row>
    <row r="1852" spans="1:4" ht="20.25" customHeight="1" x14ac:dyDescent="0.45">
      <c r="A1852" s="209"/>
      <c r="B1852" s="209"/>
      <c r="C1852" s="209"/>
      <c r="D1852" s="201"/>
    </row>
    <row r="1853" spans="1:4" ht="20.25" customHeight="1" x14ac:dyDescent="0.45">
      <c r="A1853" s="209"/>
      <c r="B1853" s="209"/>
      <c r="C1853" s="209"/>
      <c r="D1853" s="201"/>
    </row>
    <row r="1854" spans="1:4" ht="20.25" customHeight="1" x14ac:dyDescent="0.45">
      <c r="A1854" s="209"/>
      <c r="B1854" s="209"/>
      <c r="C1854" s="209"/>
      <c r="D1854" s="201"/>
    </row>
    <row r="1855" spans="1:4" ht="20.25" customHeight="1" x14ac:dyDescent="0.45">
      <c r="A1855" s="209"/>
      <c r="B1855" s="209"/>
      <c r="C1855" s="209"/>
      <c r="D1855" s="201"/>
    </row>
    <row r="1856" spans="1:4" ht="20.25" customHeight="1" x14ac:dyDescent="0.45">
      <c r="A1856" s="209"/>
      <c r="B1856" s="209"/>
      <c r="C1856" s="209"/>
      <c r="D1856" s="201"/>
    </row>
    <row r="1857" spans="1:4" ht="20.25" customHeight="1" x14ac:dyDescent="0.45">
      <c r="A1857" s="209"/>
      <c r="B1857" s="209"/>
      <c r="C1857" s="209"/>
      <c r="D1857" s="201"/>
    </row>
    <row r="1858" spans="1:4" ht="20.25" customHeight="1" x14ac:dyDescent="0.45">
      <c r="A1858" s="209"/>
      <c r="B1858" s="209"/>
      <c r="C1858" s="209"/>
      <c r="D1858" s="201"/>
    </row>
    <row r="1859" spans="1:4" ht="20.25" customHeight="1" x14ac:dyDescent="0.45">
      <c r="A1859" s="209"/>
      <c r="B1859" s="209"/>
      <c r="C1859" s="209"/>
      <c r="D1859" s="201"/>
    </row>
    <row r="1860" spans="1:4" ht="20.25" customHeight="1" x14ac:dyDescent="0.45">
      <c r="A1860" s="209"/>
      <c r="B1860" s="209"/>
      <c r="C1860" s="209"/>
      <c r="D1860" s="201"/>
    </row>
    <row r="1861" spans="1:4" ht="20.25" customHeight="1" x14ac:dyDescent="0.45">
      <c r="A1861" s="209"/>
      <c r="B1861" s="209"/>
      <c r="C1861" s="209"/>
      <c r="D1861" s="201"/>
    </row>
    <row r="1862" spans="1:4" ht="20.25" customHeight="1" x14ac:dyDescent="0.45">
      <c r="A1862" s="209"/>
      <c r="B1862" s="209"/>
      <c r="C1862" s="209"/>
      <c r="D1862" s="201"/>
    </row>
    <row r="1863" spans="1:4" ht="20.25" customHeight="1" x14ac:dyDescent="0.45">
      <c r="A1863" s="209"/>
      <c r="B1863" s="209"/>
      <c r="C1863" s="209"/>
      <c r="D1863" s="201"/>
    </row>
    <row r="1864" spans="1:4" ht="20.25" customHeight="1" x14ac:dyDescent="0.45">
      <c r="A1864" s="209"/>
      <c r="B1864" s="209"/>
      <c r="C1864" s="209"/>
      <c r="D1864" s="201"/>
    </row>
    <row r="1865" spans="1:4" ht="20.25" customHeight="1" x14ac:dyDescent="0.45">
      <c r="A1865" s="209"/>
      <c r="B1865" s="209"/>
      <c r="C1865" s="209"/>
      <c r="D1865" s="201"/>
    </row>
    <row r="1866" spans="1:4" ht="20.25" customHeight="1" x14ac:dyDescent="0.45">
      <c r="A1866" s="209"/>
      <c r="B1866" s="209"/>
      <c r="C1866" s="209"/>
      <c r="D1866" s="201"/>
    </row>
    <row r="1867" spans="1:4" ht="20.25" customHeight="1" x14ac:dyDescent="0.45">
      <c r="A1867" s="209"/>
      <c r="B1867" s="209"/>
      <c r="C1867" s="209"/>
      <c r="D1867" s="201"/>
    </row>
    <row r="1868" spans="1:4" ht="20.25" customHeight="1" x14ac:dyDescent="0.45">
      <c r="A1868" s="209"/>
      <c r="B1868" s="209"/>
      <c r="C1868" s="209"/>
      <c r="D1868" s="201"/>
    </row>
    <row r="1869" spans="1:4" ht="20.25" customHeight="1" x14ac:dyDescent="0.45">
      <c r="A1869" s="209"/>
      <c r="B1869" s="209"/>
      <c r="C1869" s="209"/>
      <c r="D1869" s="201"/>
    </row>
    <row r="1870" spans="1:4" ht="20.25" customHeight="1" x14ac:dyDescent="0.45">
      <c r="A1870" s="209"/>
      <c r="B1870" s="209"/>
      <c r="C1870" s="209"/>
      <c r="D1870" s="201"/>
    </row>
    <row r="1871" spans="1:4" ht="20.25" customHeight="1" x14ac:dyDescent="0.45">
      <c r="A1871" s="209"/>
      <c r="B1871" s="209"/>
      <c r="C1871" s="209"/>
      <c r="D1871" s="201"/>
    </row>
    <row r="1872" spans="1:4" ht="20.25" customHeight="1" x14ac:dyDescent="0.45">
      <c r="A1872" s="209"/>
      <c r="B1872" s="209"/>
      <c r="C1872" s="209"/>
      <c r="D1872" s="201"/>
    </row>
    <row r="1873" spans="1:4" ht="20.25" customHeight="1" x14ac:dyDescent="0.45">
      <c r="A1873" s="209"/>
      <c r="B1873" s="209"/>
      <c r="C1873" s="209"/>
      <c r="D1873" s="201"/>
    </row>
    <row r="1874" spans="1:4" ht="20.25" customHeight="1" x14ac:dyDescent="0.45">
      <c r="A1874" s="209"/>
      <c r="B1874" s="209"/>
      <c r="C1874" s="209"/>
      <c r="D1874" s="201"/>
    </row>
    <row r="1875" spans="1:4" ht="20.25" customHeight="1" x14ac:dyDescent="0.45">
      <c r="A1875" s="209"/>
      <c r="B1875" s="209"/>
      <c r="C1875" s="209"/>
      <c r="D1875" s="201"/>
    </row>
    <row r="1876" spans="1:4" ht="20.25" customHeight="1" x14ac:dyDescent="0.45">
      <c r="A1876" s="209"/>
      <c r="B1876" s="209"/>
      <c r="C1876" s="209"/>
      <c r="D1876" s="201"/>
    </row>
    <row r="1877" spans="1:4" ht="20.25" customHeight="1" x14ac:dyDescent="0.45">
      <c r="A1877" s="209"/>
      <c r="B1877" s="209"/>
      <c r="C1877" s="209"/>
      <c r="D1877" s="201"/>
    </row>
    <row r="1878" spans="1:4" ht="20.25" customHeight="1" x14ac:dyDescent="0.45">
      <c r="A1878" s="209"/>
      <c r="B1878" s="209"/>
      <c r="C1878" s="209"/>
      <c r="D1878" s="201"/>
    </row>
    <row r="1879" spans="1:4" ht="20.25" customHeight="1" x14ac:dyDescent="0.45">
      <c r="A1879" s="209"/>
      <c r="B1879" s="209"/>
      <c r="C1879" s="209"/>
      <c r="D1879" s="201"/>
    </row>
    <row r="1880" spans="1:4" ht="20.25" customHeight="1" x14ac:dyDescent="0.45">
      <c r="A1880" s="209"/>
      <c r="B1880" s="209"/>
      <c r="C1880" s="209"/>
      <c r="D1880" s="201"/>
    </row>
    <row r="1881" spans="1:4" ht="20.25" customHeight="1" x14ac:dyDescent="0.45">
      <c r="A1881" s="209"/>
      <c r="B1881" s="209"/>
      <c r="C1881" s="209"/>
      <c r="D1881" s="201"/>
    </row>
    <row r="1882" spans="1:4" ht="20.25" customHeight="1" x14ac:dyDescent="0.45">
      <c r="A1882" s="209"/>
      <c r="B1882" s="209"/>
      <c r="C1882" s="209"/>
      <c r="D1882" s="201"/>
    </row>
    <row r="1883" spans="1:4" ht="20.25" customHeight="1" x14ac:dyDescent="0.45">
      <c r="A1883" s="209"/>
      <c r="B1883" s="209"/>
      <c r="C1883" s="209"/>
      <c r="D1883" s="201"/>
    </row>
    <row r="1884" spans="1:4" ht="20.25" customHeight="1" x14ac:dyDescent="0.45">
      <c r="A1884" s="209"/>
      <c r="B1884" s="209"/>
      <c r="C1884" s="209"/>
      <c r="D1884" s="201"/>
    </row>
    <row r="1885" spans="1:4" ht="20.25" customHeight="1" x14ac:dyDescent="0.45">
      <c r="A1885" s="209"/>
      <c r="B1885" s="209"/>
      <c r="C1885" s="209"/>
      <c r="D1885" s="201"/>
    </row>
    <row r="1886" spans="1:4" ht="20.25" customHeight="1" x14ac:dyDescent="0.45">
      <c r="A1886" s="209"/>
      <c r="B1886" s="209"/>
      <c r="C1886" s="209"/>
      <c r="D1886" s="201"/>
    </row>
    <row r="1887" spans="1:4" ht="20.25" customHeight="1" x14ac:dyDescent="0.45">
      <c r="A1887" s="209"/>
      <c r="B1887" s="209"/>
      <c r="C1887" s="209"/>
      <c r="D1887" s="201"/>
    </row>
    <row r="1888" spans="1:4" ht="20.25" customHeight="1" x14ac:dyDescent="0.45">
      <c r="A1888" s="209"/>
      <c r="B1888" s="209"/>
      <c r="C1888" s="209"/>
      <c r="D1888" s="201"/>
    </row>
    <row r="1889" spans="1:4" ht="20.25" customHeight="1" x14ac:dyDescent="0.45">
      <c r="A1889" s="209"/>
      <c r="B1889" s="209"/>
      <c r="C1889" s="209"/>
      <c r="D1889" s="201"/>
    </row>
    <row r="1890" spans="1:4" ht="20.25" customHeight="1" x14ac:dyDescent="0.45">
      <c r="A1890" s="209"/>
      <c r="B1890" s="209"/>
      <c r="C1890" s="209"/>
      <c r="D1890" s="201"/>
    </row>
    <row r="1891" spans="1:4" ht="20.25" customHeight="1" x14ac:dyDescent="0.45">
      <c r="A1891" s="209"/>
      <c r="B1891" s="209"/>
      <c r="C1891" s="209"/>
      <c r="D1891" s="201"/>
    </row>
    <row r="1892" spans="1:4" ht="20.25" customHeight="1" x14ac:dyDescent="0.45">
      <c r="A1892" s="209"/>
      <c r="B1892" s="209"/>
      <c r="C1892" s="209"/>
      <c r="D1892" s="201"/>
    </row>
    <row r="1893" spans="1:4" ht="20.25" customHeight="1" x14ac:dyDescent="0.45">
      <c r="A1893" s="209"/>
      <c r="B1893" s="209"/>
      <c r="C1893" s="209"/>
      <c r="D1893" s="201"/>
    </row>
    <row r="1894" spans="1:4" ht="20.25" customHeight="1" x14ac:dyDescent="0.45">
      <c r="A1894" s="209"/>
      <c r="B1894" s="209"/>
      <c r="C1894" s="209"/>
      <c r="D1894" s="201"/>
    </row>
    <row r="1895" spans="1:4" ht="20.25" customHeight="1" x14ac:dyDescent="0.45">
      <c r="A1895" s="209"/>
      <c r="B1895" s="209"/>
      <c r="C1895" s="209"/>
      <c r="D1895" s="201"/>
    </row>
    <row r="1896" spans="1:4" ht="20.25" customHeight="1" x14ac:dyDescent="0.45">
      <c r="A1896" s="209"/>
      <c r="B1896" s="209"/>
      <c r="C1896" s="209"/>
      <c r="D1896" s="201"/>
    </row>
    <row r="1897" spans="1:4" ht="20.25" customHeight="1" x14ac:dyDescent="0.45">
      <c r="A1897" s="209"/>
      <c r="B1897" s="209"/>
      <c r="C1897" s="209"/>
      <c r="D1897" s="201"/>
    </row>
    <row r="1898" spans="1:4" ht="20.25" customHeight="1" x14ac:dyDescent="0.45">
      <c r="A1898" s="209"/>
      <c r="B1898" s="209"/>
      <c r="C1898" s="209"/>
      <c r="D1898" s="201"/>
    </row>
    <row r="1899" spans="1:4" ht="20.25" customHeight="1" x14ac:dyDescent="0.45">
      <c r="A1899" s="209"/>
      <c r="B1899" s="209"/>
      <c r="C1899" s="209"/>
      <c r="D1899" s="201"/>
    </row>
    <row r="1900" spans="1:4" ht="20.25" customHeight="1" x14ac:dyDescent="0.45">
      <c r="A1900" s="209"/>
      <c r="B1900" s="209"/>
      <c r="C1900" s="209"/>
      <c r="D1900" s="201"/>
    </row>
    <row r="1901" spans="1:4" ht="20.25" customHeight="1" x14ac:dyDescent="0.45">
      <c r="A1901" s="209"/>
      <c r="B1901" s="209"/>
      <c r="C1901" s="209"/>
      <c r="D1901" s="201"/>
    </row>
    <row r="1902" spans="1:4" ht="20.25" customHeight="1" x14ac:dyDescent="0.45">
      <c r="A1902" s="209"/>
      <c r="B1902" s="209"/>
      <c r="C1902" s="209"/>
      <c r="D1902" s="201"/>
    </row>
    <row r="1903" spans="1:4" ht="20.25" customHeight="1" x14ac:dyDescent="0.45">
      <c r="A1903" s="209"/>
      <c r="B1903" s="209"/>
      <c r="C1903" s="209"/>
      <c r="D1903" s="201"/>
    </row>
    <row r="1904" spans="1:4" ht="20.25" customHeight="1" x14ac:dyDescent="0.45">
      <c r="A1904" s="209"/>
      <c r="B1904" s="209"/>
      <c r="C1904" s="209"/>
      <c r="D1904" s="201"/>
    </row>
    <row r="1905" spans="1:4" ht="20.25" customHeight="1" x14ac:dyDescent="0.45">
      <c r="A1905" s="209"/>
      <c r="B1905" s="209"/>
      <c r="C1905" s="209"/>
      <c r="D1905" s="201"/>
    </row>
    <row r="1906" spans="1:4" ht="20.25" customHeight="1" x14ac:dyDescent="0.45">
      <c r="A1906" s="209"/>
      <c r="B1906" s="209"/>
      <c r="C1906" s="209"/>
      <c r="D1906" s="201"/>
    </row>
    <row r="1907" spans="1:4" ht="20.25" customHeight="1" x14ac:dyDescent="0.45">
      <c r="A1907" s="209"/>
      <c r="B1907" s="209"/>
      <c r="C1907" s="209"/>
      <c r="D1907" s="201"/>
    </row>
    <row r="1908" spans="1:4" ht="20.25" customHeight="1" x14ac:dyDescent="0.45">
      <c r="A1908" s="209"/>
      <c r="B1908" s="209"/>
      <c r="C1908" s="209"/>
      <c r="D1908" s="201"/>
    </row>
    <row r="1909" spans="1:4" ht="20.25" customHeight="1" x14ac:dyDescent="0.45">
      <c r="A1909" s="209"/>
      <c r="B1909" s="209"/>
      <c r="C1909" s="209"/>
      <c r="D1909" s="201"/>
    </row>
    <row r="1910" spans="1:4" ht="20.25" customHeight="1" x14ac:dyDescent="0.45">
      <c r="A1910" s="209"/>
      <c r="B1910" s="209"/>
      <c r="C1910" s="209"/>
      <c r="D1910" s="201"/>
    </row>
    <row r="1911" spans="1:4" ht="20.25" customHeight="1" x14ac:dyDescent="0.45">
      <c r="A1911" s="209"/>
      <c r="B1911" s="209"/>
      <c r="C1911" s="209"/>
      <c r="D1911" s="201"/>
    </row>
    <row r="1912" spans="1:4" ht="20.25" customHeight="1" x14ac:dyDescent="0.45">
      <c r="A1912" s="209"/>
      <c r="B1912" s="209"/>
      <c r="C1912" s="209"/>
      <c r="D1912" s="201"/>
    </row>
    <row r="1913" spans="1:4" ht="20.25" customHeight="1" x14ac:dyDescent="0.45">
      <c r="A1913" s="209"/>
      <c r="B1913" s="209"/>
      <c r="C1913" s="209"/>
      <c r="D1913" s="201"/>
    </row>
    <row r="1914" spans="1:4" ht="20.25" customHeight="1" x14ac:dyDescent="0.45">
      <c r="A1914" s="209"/>
      <c r="B1914" s="209"/>
      <c r="C1914" s="209"/>
      <c r="D1914" s="201"/>
    </row>
    <row r="1915" spans="1:4" ht="20.25" customHeight="1" x14ac:dyDescent="0.45">
      <c r="A1915" s="209"/>
      <c r="B1915" s="209"/>
      <c r="C1915" s="209"/>
      <c r="D1915" s="201"/>
    </row>
    <row r="1916" spans="1:4" ht="20.25" customHeight="1" x14ac:dyDescent="0.45">
      <c r="A1916" s="209"/>
      <c r="B1916" s="209"/>
      <c r="C1916" s="209"/>
      <c r="D1916" s="201"/>
    </row>
    <row r="1917" spans="1:4" ht="20.25" customHeight="1" x14ac:dyDescent="0.45">
      <c r="A1917" s="209"/>
      <c r="B1917" s="209"/>
      <c r="C1917" s="209"/>
      <c r="D1917" s="201"/>
    </row>
    <row r="1918" spans="1:4" ht="20.25" customHeight="1" x14ac:dyDescent="0.45">
      <c r="A1918" s="209"/>
      <c r="B1918" s="209"/>
      <c r="C1918" s="209"/>
      <c r="D1918" s="201"/>
    </row>
    <row r="1919" spans="1:4" ht="20.25" customHeight="1" x14ac:dyDescent="0.45">
      <c r="A1919" s="209"/>
      <c r="B1919" s="209"/>
      <c r="C1919" s="209"/>
      <c r="D1919" s="201"/>
    </row>
    <row r="1920" spans="1:4" ht="20.25" customHeight="1" x14ac:dyDescent="0.45">
      <c r="A1920" s="209"/>
      <c r="B1920" s="209"/>
      <c r="C1920" s="209"/>
      <c r="D1920" s="201"/>
    </row>
    <row r="1921" spans="1:4" ht="20.25" customHeight="1" x14ac:dyDescent="0.45">
      <c r="A1921" s="209"/>
      <c r="B1921" s="209"/>
      <c r="C1921" s="209"/>
      <c r="D1921" s="201"/>
    </row>
    <row r="1922" spans="1:4" ht="20.25" customHeight="1" x14ac:dyDescent="0.45">
      <c r="A1922" s="209"/>
      <c r="B1922" s="209"/>
      <c r="C1922" s="209"/>
      <c r="D1922" s="201"/>
    </row>
    <row r="1923" spans="1:4" ht="20.25" customHeight="1" x14ac:dyDescent="0.45">
      <c r="A1923" s="209"/>
      <c r="B1923" s="209"/>
      <c r="C1923" s="209"/>
      <c r="D1923" s="201"/>
    </row>
    <row r="1924" spans="1:4" ht="20.25" customHeight="1" x14ac:dyDescent="0.45">
      <c r="A1924" s="209"/>
      <c r="B1924" s="209"/>
      <c r="C1924" s="209"/>
      <c r="D1924" s="201"/>
    </row>
    <row r="1925" spans="1:4" ht="20.25" customHeight="1" x14ac:dyDescent="0.45">
      <c r="A1925" s="209"/>
      <c r="B1925" s="209"/>
      <c r="C1925" s="209"/>
      <c r="D1925" s="201"/>
    </row>
    <row r="1926" spans="1:4" ht="20.25" customHeight="1" x14ac:dyDescent="0.45">
      <c r="A1926" s="209"/>
      <c r="B1926" s="209"/>
      <c r="C1926" s="209"/>
      <c r="D1926" s="201"/>
    </row>
    <row r="1927" spans="1:4" ht="20.25" customHeight="1" x14ac:dyDescent="0.45">
      <c r="A1927" s="209"/>
      <c r="B1927" s="209"/>
      <c r="C1927" s="209"/>
      <c r="D1927" s="201"/>
    </row>
    <row r="1928" spans="1:4" ht="20.25" customHeight="1" x14ac:dyDescent="0.45">
      <c r="A1928" s="209"/>
      <c r="B1928" s="209"/>
      <c r="C1928" s="209"/>
      <c r="D1928" s="201"/>
    </row>
    <row r="1929" spans="1:4" ht="20.25" customHeight="1" x14ac:dyDescent="0.45">
      <c r="A1929" s="209"/>
      <c r="B1929" s="209"/>
      <c r="C1929" s="209"/>
      <c r="D1929" s="201"/>
    </row>
    <row r="1930" spans="1:4" ht="20.25" customHeight="1" x14ac:dyDescent="0.45">
      <c r="A1930" s="209"/>
      <c r="B1930" s="209"/>
      <c r="C1930" s="209"/>
      <c r="D1930" s="201"/>
    </row>
    <row r="1931" spans="1:4" ht="20.25" customHeight="1" x14ac:dyDescent="0.45">
      <c r="A1931" s="209"/>
      <c r="B1931" s="209"/>
      <c r="C1931" s="209"/>
      <c r="D1931" s="201"/>
    </row>
    <row r="1932" spans="1:4" ht="20.25" customHeight="1" x14ac:dyDescent="0.45">
      <c r="A1932" s="209"/>
      <c r="B1932" s="209"/>
      <c r="C1932" s="209"/>
      <c r="D1932" s="201"/>
    </row>
    <row r="1933" spans="1:4" ht="20.25" customHeight="1" x14ac:dyDescent="0.45">
      <c r="A1933" s="209"/>
      <c r="B1933" s="209"/>
      <c r="C1933" s="209"/>
      <c r="D1933" s="201"/>
    </row>
    <row r="1934" spans="1:4" ht="20.25" customHeight="1" x14ac:dyDescent="0.45">
      <c r="A1934" s="209"/>
      <c r="B1934" s="209"/>
      <c r="C1934" s="209"/>
      <c r="D1934" s="201"/>
    </row>
    <row r="1935" spans="1:4" ht="20.25" customHeight="1" x14ac:dyDescent="0.45">
      <c r="A1935" s="209"/>
      <c r="B1935" s="209"/>
      <c r="C1935" s="209"/>
      <c r="D1935" s="201"/>
    </row>
    <row r="1936" spans="1:4" ht="20.25" customHeight="1" x14ac:dyDescent="0.45">
      <c r="A1936" s="209"/>
      <c r="B1936" s="209"/>
      <c r="C1936" s="209"/>
      <c r="D1936" s="201"/>
    </row>
    <row r="1937" spans="1:4" ht="20.25" customHeight="1" x14ac:dyDescent="0.45">
      <c r="A1937" s="209"/>
      <c r="B1937" s="209"/>
      <c r="C1937" s="209"/>
      <c r="D1937" s="201"/>
    </row>
    <row r="1938" spans="1:4" ht="20.25" customHeight="1" x14ac:dyDescent="0.45">
      <c r="A1938" s="209"/>
      <c r="B1938" s="209"/>
      <c r="C1938" s="209"/>
      <c r="D1938" s="201"/>
    </row>
    <row r="1939" spans="1:4" ht="20.25" customHeight="1" x14ac:dyDescent="0.45">
      <c r="A1939" s="209"/>
      <c r="B1939" s="209"/>
      <c r="C1939" s="209"/>
      <c r="D1939" s="201"/>
    </row>
    <row r="1940" spans="1:4" ht="20.25" customHeight="1" x14ac:dyDescent="0.45">
      <c r="A1940" s="209"/>
      <c r="B1940" s="209"/>
      <c r="C1940" s="209"/>
      <c r="D1940" s="201"/>
    </row>
    <row r="1941" spans="1:4" ht="20.25" customHeight="1" x14ac:dyDescent="0.45">
      <c r="A1941" s="209"/>
      <c r="B1941" s="209"/>
      <c r="C1941" s="209"/>
      <c r="D1941" s="201"/>
    </row>
    <row r="1942" spans="1:4" ht="20.25" customHeight="1" x14ac:dyDescent="0.45">
      <c r="A1942" s="209"/>
      <c r="B1942" s="209"/>
      <c r="C1942" s="209"/>
      <c r="D1942" s="201"/>
    </row>
    <row r="1943" spans="1:4" ht="20.25" customHeight="1" x14ac:dyDescent="0.45">
      <c r="A1943" s="209"/>
      <c r="B1943" s="209"/>
      <c r="C1943" s="209"/>
      <c r="D1943" s="201"/>
    </row>
    <row r="1944" spans="1:4" ht="20.25" customHeight="1" x14ac:dyDescent="0.45">
      <c r="A1944" s="209"/>
      <c r="B1944" s="209"/>
      <c r="C1944" s="209"/>
      <c r="D1944" s="201"/>
    </row>
    <row r="1945" spans="1:4" ht="20.25" customHeight="1" x14ac:dyDescent="0.45">
      <c r="A1945" s="209"/>
      <c r="B1945" s="209"/>
      <c r="C1945" s="209"/>
      <c r="D1945" s="201"/>
    </row>
    <row r="1946" spans="1:4" ht="20.25" customHeight="1" x14ac:dyDescent="0.45">
      <c r="A1946" s="209"/>
      <c r="B1946" s="209"/>
      <c r="C1946" s="209"/>
      <c r="D1946" s="201"/>
    </row>
    <row r="1947" spans="1:4" ht="20.25" customHeight="1" x14ac:dyDescent="0.45">
      <c r="A1947" s="209"/>
      <c r="B1947" s="209"/>
      <c r="C1947" s="209"/>
      <c r="D1947" s="201"/>
    </row>
    <row r="1948" spans="1:4" ht="20.25" customHeight="1" x14ac:dyDescent="0.45">
      <c r="A1948" s="209"/>
      <c r="B1948" s="209"/>
      <c r="C1948" s="209"/>
      <c r="D1948" s="201"/>
    </row>
    <row r="1949" spans="1:4" ht="20.25" customHeight="1" x14ac:dyDescent="0.45">
      <c r="A1949" s="209"/>
      <c r="B1949" s="209"/>
      <c r="C1949" s="209"/>
      <c r="D1949" s="201"/>
    </row>
    <row r="1950" spans="1:4" ht="20.25" customHeight="1" x14ac:dyDescent="0.45">
      <c r="A1950" s="209"/>
      <c r="B1950" s="209"/>
      <c r="C1950" s="209"/>
      <c r="D1950" s="201"/>
    </row>
    <row r="1951" spans="1:4" ht="20.25" customHeight="1" x14ac:dyDescent="0.45">
      <c r="A1951" s="209"/>
      <c r="B1951" s="209"/>
      <c r="C1951" s="209"/>
      <c r="D1951" s="201"/>
    </row>
    <row r="1952" spans="1:4" ht="20.25" customHeight="1" x14ac:dyDescent="0.45">
      <c r="A1952" s="209"/>
      <c r="B1952" s="209"/>
      <c r="C1952" s="209"/>
      <c r="D1952" s="201"/>
    </row>
    <row r="1953" spans="1:4" ht="20.25" customHeight="1" x14ac:dyDescent="0.45">
      <c r="A1953" s="209"/>
      <c r="B1953" s="209"/>
      <c r="C1953" s="209"/>
      <c r="D1953" s="201"/>
    </row>
    <row r="1954" spans="1:4" ht="20.25" customHeight="1" x14ac:dyDescent="0.45">
      <c r="A1954" s="209"/>
      <c r="B1954" s="209"/>
      <c r="C1954" s="209"/>
      <c r="D1954" s="201"/>
    </row>
    <row r="1955" spans="1:4" ht="20.25" customHeight="1" x14ac:dyDescent="0.45">
      <c r="A1955" s="209"/>
      <c r="B1955" s="209"/>
      <c r="C1955" s="209"/>
      <c r="D1955" s="201"/>
    </row>
    <row r="1956" spans="1:4" ht="20.25" customHeight="1" x14ac:dyDescent="0.45">
      <c r="A1956" s="209"/>
      <c r="B1956" s="209"/>
      <c r="C1956" s="209"/>
      <c r="D1956" s="201"/>
    </row>
    <row r="1957" spans="1:4" ht="20.25" customHeight="1" x14ac:dyDescent="0.45">
      <c r="A1957" s="209"/>
      <c r="B1957" s="209"/>
      <c r="C1957" s="209"/>
      <c r="D1957" s="201"/>
    </row>
    <row r="1958" spans="1:4" ht="20.25" customHeight="1" x14ac:dyDescent="0.45">
      <c r="A1958" s="209"/>
      <c r="B1958" s="209"/>
      <c r="C1958" s="209"/>
      <c r="D1958" s="201"/>
    </row>
    <row r="1959" spans="1:4" ht="20.25" customHeight="1" x14ac:dyDescent="0.45">
      <c r="A1959" s="209"/>
      <c r="B1959" s="209"/>
      <c r="C1959" s="209"/>
      <c r="D1959" s="201"/>
    </row>
    <row r="1960" spans="1:4" ht="20.25" customHeight="1" x14ac:dyDescent="0.45">
      <c r="A1960" s="209"/>
      <c r="B1960" s="209"/>
      <c r="C1960" s="209"/>
      <c r="D1960" s="201"/>
    </row>
    <row r="1961" spans="1:4" ht="20.25" customHeight="1" x14ac:dyDescent="0.45">
      <c r="A1961" s="209"/>
      <c r="B1961" s="209"/>
      <c r="C1961" s="209"/>
      <c r="D1961" s="201"/>
    </row>
    <row r="1962" spans="1:4" ht="20.25" customHeight="1" x14ac:dyDescent="0.45">
      <c r="A1962" s="209"/>
      <c r="B1962" s="209"/>
      <c r="C1962" s="209"/>
      <c r="D1962" s="201"/>
    </row>
    <row r="1963" spans="1:4" ht="20.25" customHeight="1" x14ac:dyDescent="0.45">
      <c r="A1963" s="209"/>
      <c r="B1963" s="209"/>
      <c r="C1963" s="209"/>
      <c r="D1963" s="201"/>
    </row>
    <row r="1964" spans="1:4" ht="20.25" customHeight="1" x14ac:dyDescent="0.45">
      <c r="A1964" s="209"/>
      <c r="B1964" s="209"/>
      <c r="C1964" s="209"/>
      <c r="D1964" s="201"/>
    </row>
    <row r="1965" spans="1:4" ht="20.25" customHeight="1" x14ac:dyDescent="0.45">
      <c r="A1965" s="209"/>
      <c r="B1965" s="209"/>
      <c r="C1965" s="209"/>
      <c r="D1965" s="201"/>
    </row>
    <row r="1966" spans="1:4" ht="20.25" customHeight="1" x14ac:dyDescent="0.45">
      <c r="A1966" s="209"/>
      <c r="B1966" s="209"/>
      <c r="C1966" s="209"/>
      <c r="D1966" s="201"/>
    </row>
    <row r="1967" spans="1:4" ht="20.25" customHeight="1" x14ac:dyDescent="0.45">
      <c r="A1967" s="209"/>
      <c r="B1967" s="209"/>
      <c r="C1967" s="209"/>
      <c r="D1967" s="201"/>
    </row>
    <row r="1968" spans="1:4" ht="20.25" customHeight="1" x14ac:dyDescent="0.45">
      <c r="A1968" s="209"/>
      <c r="B1968" s="209"/>
      <c r="C1968" s="209"/>
      <c r="D1968" s="201"/>
    </row>
    <row r="1969" spans="1:4" ht="20.25" customHeight="1" x14ac:dyDescent="0.45">
      <c r="A1969" s="209"/>
      <c r="B1969" s="209"/>
      <c r="C1969" s="209"/>
      <c r="D1969" s="201"/>
    </row>
    <row r="1970" spans="1:4" ht="20.25" customHeight="1" x14ac:dyDescent="0.45">
      <c r="A1970" s="209"/>
      <c r="B1970" s="209"/>
      <c r="C1970" s="209"/>
      <c r="D1970" s="201"/>
    </row>
    <row r="1971" spans="1:4" ht="20.25" customHeight="1" x14ac:dyDescent="0.45">
      <c r="A1971" s="209"/>
      <c r="B1971" s="209"/>
      <c r="C1971" s="209"/>
      <c r="D1971" s="201"/>
    </row>
    <row r="1972" spans="1:4" ht="20.25" customHeight="1" x14ac:dyDescent="0.45">
      <c r="A1972" s="209"/>
      <c r="B1972" s="209"/>
      <c r="C1972" s="209"/>
      <c r="D1972" s="201"/>
    </row>
    <row r="1973" spans="1:4" ht="20.25" customHeight="1" x14ac:dyDescent="0.45">
      <c r="A1973" s="209"/>
      <c r="B1973" s="209"/>
      <c r="C1973" s="209"/>
      <c r="D1973" s="201"/>
    </row>
    <row r="1974" spans="1:4" ht="20.25" customHeight="1" x14ac:dyDescent="0.45">
      <c r="A1974" s="209"/>
      <c r="B1974" s="209"/>
      <c r="C1974" s="209"/>
      <c r="D1974" s="201"/>
    </row>
    <row r="1975" spans="1:4" ht="20.25" customHeight="1" x14ac:dyDescent="0.45">
      <c r="A1975" s="209"/>
      <c r="B1975" s="209"/>
      <c r="C1975" s="209"/>
      <c r="D1975" s="201"/>
    </row>
    <row r="1976" spans="1:4" ht="20.25" customHeight="1" x14ac:dyDescent="0.45">
      <c r="A1976" s="209"/>
      <c r="B1976" s="209"/>
      <c r="C1976" s="209"/>
      <c r="D1976" s="201"/>
    </row>
    <row r="1977" spans="1:4" ht="20.25" customHeight="1" x14ac:dyDescent="0.45">
      <c r="A1977" s="209"/>
      <c r="B1977" s="209"/>
      <c r="C1977" s="209"/>
      <c r="D1977" s="201"/>
    </row>
    <row r="1978" spans="1:4" ht="20.25" customHeight="1" x14ac:dyDescent="0.45">
      <c r="A1978" s="209"/>
      <c r="B1978" s="209"/>
      <c r="C1978" s="209"/>
      <c r="D1978" s="201"/>
    </row>
    <row r="1979" spans="1:4" ht="20.25" customHeight="1" x14ac:dyDescent="0.45">
      <c r="A1979" s="209"/>
      <c r="B1979" s="209"/>
      <c r="C1979" s="209"/>
      <c r="D1979" s="201"/>
    </row>
    <row r="1980" spans="1:4" ht="20.25" customHeight="1" x14ac:dyDescent="0.45">
      <c r="A1980" s="209"/>
      <c r="B1980" s="209"/>
      <c r="C1980" s="209"/>
      <c r="D1980" s="201"/>
    </row>
    <row r="1981" spans="1:4" ht="20.25" customHeight="1" x14ac:dyDescent="0.45">
      <c r="A1981" s="209"/>
      <c r="B1981" s="209"/>
      <c r="C1981" s="209"/>
      <c r="D1981" s="201"/>
    </row>
    <row r="1982" spans="1:4" ht="20.25" customHeight="1" x14ac:dyDescent="0.45">
      <c r="A1982" s="209"/>
      <c r="B1982" s="209"/>
      <c r="C1982" s="209"/>
      <c r="D1982" s="201"/>
    </row>
    <row r="1983" spans="1:4" ht="20.25" customHeight="1" x14ac:dyDescent="0.45">
      <c r="A1983" s="209"/>
      <c r="B1983" s="209"/>
      <c r="C1983" s="209"/>
      <c r="D1983" s="201"/>
    </row>
    <row r="1984" spans="1:4" ht="20.25" customHeight="1" x14ac:dyDescent="0.45">
      <c r="A1984" s="209"/>
      <c r="B1984" s="209"/>
      <c r="C1984" s="209"/>
      <c r="D1984" s="201"/>
    </row>
    <row r="1985" spans="1:4" ht="20.25" customHeight="1" x14ac:dyDescent="0.45">
      <c r="A1985" s="209"/>
      <c r="B1985" s="209"/>
      <c r="C1985" s="209"/>
      <c r="D1985" s="201"/>
    </row>
    <row r="1986" spans="1:4" ht="20.25" customHeight="1" x14ac:dyDescent="0.45">
      <c r="A1986" s="209"/>
      <c r="B1986" s="209"/>
      <c r="C1986" s="209"/>
      <c r="D1986" s="201"/>
    </row>
    <row r="1987" spans="1:4" ht="20.25" customHeight="1" x14ac:dyDescent="0.45">
      <c r="A1987" s="209"/>
      <c r="B1987" s="209"/>
      <c r="C1987" s="209"/>
      <c r="D1987" s="201"/>
    </row>
    <row r="1988" spans="1:4" ht="20.25" customHeight="1" x14ac:dyDescent="0.45">
      <c r="A1988" s="209"/>
      <c r="B1988" s="209"/>
      <c r="C1988" s="209"/>
      <c r="D1988" s="201"/>
    </row>
    <row r="1989" spans="1:4" ht="20.25" customHeight="1" x14ac:dyDescent="0.45">
      <c r="A1989" s="209"/>
      <c r="B1989" s="209"/>
      <c r="C1989" s="209"/>
      <c r="D1989" s="201"/>
    </row>
    <row r="1990" spans="1:4" ht="20.25" customHeight="1" x14ac:dyDescent="0.45">
      <c r="A1990" s="209"/>
      <c r="B1990" s="209"/>
      <c r="C1990" s="209"/>
      <c r="D1990" s="201"/>
    </row>
    <row r="1991" spans="1:4" ht="20.25" customHeight="1" x14ac:dyDescent="0.45">
      <c r="A1991" s="209"/>
      <c r="B1991" s="209"/>
      <c r="C1991" s="209"/>
      <c r="D1991" s="201"/>
    </row>
    <row r="1992" spans="1:4" ht="20.25" customHeight="1" x14ac:dyDescent="0.45">
      <c r="A1992" s="209"/>
      <c r="B1992" s="209"/>
      <c r="C1992" s="209"/>
      <c r="D1992" s="201"/>
    </row>
    <row r="1993" spans="1:4" ht="20.25" customHeight="1" x14ac:dyDescent="0.45">
      <c r="A1993" s="209"/>
      <c r="B1993" s="209"/>
      <c r="C1993" s="209"/>
      <c r="D1993" s="201"/>
    </row>
    <row r="1994" spans="1:4" ht="20.25" customHeight="1" x14ac:dyDescent="0.45">
      <c r="A1994" s="209"/>
      <c r="B1994" s="209"/>
      <c r="C1994" s="209"/>
      <c r="D1994" s="201"/>
    </row>
    <row r="1995" spans="1:4" ht="20.25" customHeight="1" x14ac:dyDescent="0.45">
      <c r="A1995" s="209"/>
      <c r="B1995" s="209"/>
      <c r="C1995" s="209"/>
      <c r="D1995" s="201"/>
    </row>
    <row r="1996" spans="1:4" ht="20.25" customHeight="1" x14ac:dyDescent="0.45">
      <c r="A1996" s="209"/>
      <c r="B1996" s="209"/>
      <c r="C1996" s="209"/>
      <c r="D1996" s="201"/>
    </row>
    <row r="1997" spans="1:4" ht="20.25" customHeight="1" x14ac:dyDescent="0.45">
      <c r="A1997" s="209"/>
      <c r="B1997" s="209"/>
      <c r="C1997" s="209"/>
      <c r="D1997" s="201"/>
    </row>
    <row r="1998" spans="1:4" ht="20.25" customHeight="1" x14ac:dyDescent="0.45">
      <c r="A1998" s="209"/>
      <c r="B1998" s="209"/>
      <c r="C1998" s="209"/>
      <c r="D1998" s="201"/>
    </row>
    <row r="1999" spans="1:4" ht="20.25" customHeight="1" x14ac:dyDescent="0.45">
      <c r="A1999" s="209"/>
      <c r="B1999" s="209"/>
      <c r="C1999" s="209"/>
      <c r="D1999" s="201"/>
    </row>
    <row r="2000" spans="1:4" ht="20.25" customHeight="1" x14ac:dyDescent="0.45">
      <c r="A2000" s="209"/>
      <c r="B2000" s="209"/>
      <c r="C2000" s="209"/>
      <c r="D2000" s="201"/>
    </row>
    <row r="2001" spans="1:4" ht="20.25" customHeight="1" x14ac:dyDescent="0.45">
      <c r="A2001" s="209"/>
      <c r="B2001" s="209"/>
      <c r="C2001" s="209"/>
      <c r="D2001" s="201"/>
    </row>
    <row r="2002" spans="1:4" ht="20.25" customHeight="1" x14ac:dyDescent="0.45">
      <c r="A2002" s="209"/>
      <c r="B2002" s="209"/>
      <c r="C2002" s="209"/>
      <c r="D2002" s="201"/>
    </row>
    <row r="2003" spans="1:4" ht="20.25" customHeight="1" x14ac:dyDescent="0.45">
      <c r="A2003" s="209"/>
      <c r="B2003" s="209"/>
      <c r="C2003" s="209"/>
      <c r="D2003" s="201"/>
    </row>
    <row r="2004" spans="1:4" ht="20.25" customHeight="1" x14ac:dyDescent="0.45">
      <c r="A2004" s="209"/>
      <c r="B2004" s="209"/>
      <c r="C2004" s="209"/>
      <c r="D2004" s="201"/>
    </row>
    <row r="2005" spans="1:4" ht="20.25" customHeight="1" x14ac:dyDescent="0.45">
      <c r="A2005" s="209"/>
      <c r="B2005" s="209"/>
      <c r="C2005" s="209"/>
      <c r="D2005" s="201"/>
    </row>
    <row r="2006" spans="1:4" ht="20.25" customHeight="1" x14ac:dyDescent="0.45">
      <c r="A2006" s="209"/>
      <c r="B2006" s="209"/>
      <c r="C2006" s="209"/>
      <c r="D2006" s="201"/>
    </row>
    <row r="2007" spans="1:4" ht="20.25" customHeight="1" x14ac:dyDescent="0.45">
      <c r="A2007" s="209"/>
      <c r="B2007" s="209"/>
      <c r="C2007" s="209"/>
      <c r="D2007" s="201"/>
    </row>
    <row r="2008" spans="1:4" ht="20.25" customHeight="1" x14ac:dyDescent="0.45">
      <c r="A2008" s="209"/>
      <c r="B2008" s="209"/>
      <c r="C2008" s="209"/>
      <c r="D2008" s="201"/>
    </row>
    <row r="2009" spans="1:4" ht="20.25" customHeight="1" x14ac:dyDescent="0.45">
      <c r="A2009" s="209"/>
      <c r="B2009" s="209"/>
      <c r="C2009" s="209"/>
      <c r="D2009" s="201"/>
    </row>
    <row r="2010" spans="1:4" ht="20.25" customHeight="1" x14ac:dyDescent="0.45">
      <c r="A2010" s="209"/>
      <c r="B2010" s="209"/>
      <c r="C2010" s="209"/>
      <c r="D2010" s="201"/>
    </row>
    <row r="2011" spans="1:4" ht="20.25" customHeight="1" x14ac:dyDescent="0.45">
      <c r="A2011" s="209"/>
      <c r="B2011" s="209"/>
      <c r="C2011" s="209"/>
      <c r="D2011" s="201"/>
    </row>
    <row r="2012" spans="1:4" ht="20.25" customHeight="1" x14ac:dyDescent="0.45">
      <c r="A2012" s="209"/>
      <c r="B2012" s="209"/>
      <c r="C2012" s="209"/>
      <c r="D2012" s="201"/>
    </row>
    <row r="2013" spans="1:4" ht="20.25" customHeight="1" x14ac:dyDescent="0.45">
      <c r="A2013" s="209"/>
      <c r="B2013" s="209"/>
      <c r="C2013" s="209"/>
      <c r="D2013" s="201"/>
    </row>
    <row r="2014" spans="1:4" ht="20.25" customHeight="1" x14ac:dyDescent="0.45">
      <c r="A2014" s="209"/>
      <c r="B2014" s="209"/>
      <c r="C2014" s="209"/>
      <c r="D2014" s="201"/>
    </row>
    <row r="2015" spans="1:4" ht="20.25" customHeight="1" x14ac:dyDescent="0.45">
      <c r="A2015" s="209"/>
      <c r="B2015" s="209"/>
      <c r="C2015" s="209"/>
      <c r="D2015" s="201"/>
    </row>
    <row r="2016" spans="1:4" ht="20.25" customHeight="1" x14ac:dyDescent="0.45">
      <c r="A2016" s="209"/>
      <c r="B2016" s="209"/>
      <c r="C2016" s="209"/>
      <c r="D2016" s="201"/>
    </row>
    <row r="2017" spans="1:4" ht="20.25" customHeight="1" x14ac:dyDescent="0.45">
      <c r="A2017" s="209"/>
      <c r="B2017" s="209"/>
      <c r="C2017" s="209"/>
      <c r="D2017" s="201"/>
    </row>
    <row r="2018" spans="1:4" ht="20.25" customHeight="1" x14ac:dyDescent="0.45">
      <c r="A2018" s="209"/>
      <c r="B2018" s="209"/>
      <c r="C2018" s="209"/>
      <c r="D2018" s="201"/>
    </row>
    <row r="2019" spans="1:4" ht="20.25" customHeight="1" x14ac:dyDescent="0.45">
      <c r="A2019" s="209"/>
      <c r="B2019" s="209"/>
      <c r="C2019" s="209"/>
      <c r="D2019" s="201"/>
    </row>
    <row r="2020" spans="1:4" ht="20.25" customHeight="1" x14ac:dyDescent="0.45">
      <c r="A2020" s="209"/>
      <c r="B2020" s="209"/>
      <c r="C2020" s="209"/>
      <c r="D2020" s="201"/>
    </row>
    <row r="2021" spans="1:4" ht="20.25" customHeight="1" x14ac:dyDescent="0.45">
      <c r="A2021" s="209"/>
      <c r="B2021" s="209"/>
      <c r="C2021" s="209"/>
      <c r="D2021" s="201"/>
    </row>
    <row r="2022" spans="1:4" ht="20.25" customHeight="1" x14ac:dyDescent="0.45">
      <c r="A2022" s="209"/>
      <c r="B2022" s="209"/>
      <c r="C2022" s="209"/>
      <c r="D2022" s="201"/>
    </row>
    <row r="2023" spans="1:4" ht="20.25" customHeight="1" x14ac:dyDescent="0.45">
      <c r="A2023" s="209"/>
      <c r="B2023" s="209"/>
      <c r="C2023" s="209"/>
      <c r="D2023" s="201"/>
    </row>
    <row r="2024" spans="1:4" ht="20.25" customHeight="1" x14ac:dyDescent="0.45">
      <c r="A2024" s="209"/>
      <c r="B2024" s="209"/>
      <c r="C2024" s="209"/>
      <c r="D2024" s="201"/>
    </row>
    <row r="2025" spans="1:4" ht="20.25" customHeight="1" x14ac:dyDescent="0.45">
      <c r="A2025" s="209"/>
      <c r="B2025" s="209"/>
      <c r="C2025" s="209"/>
      <c r="D2025" s="201"/>
    </row>
    <row r="2026" spans="1:4" ht="20.25" customHeight="1" x14ac:dyDescent="0.45">
      <c r="A2026" s="209"/>
      <c r="B2026" s="209"/>
      <c r="C2026" s="209"/>
      <c r="D2026" s="201"/>
    </row>
    <row r="2027" spans="1:4" ht="20.25" customHeight="1" x14ac:dyDescent="0.45">
      <c r="A2027" s="209"/>
      <c r="B2027" s="209"/>
      <c r="C2027" s="209"/>
      <c r="D2027" s="201"/>
    </row>
    <row r="2028" spans="1:4" ht="20.25" customHeight="1" x14ac:dyDescent="0.45">
      <c r="A2028" s="209"/>
      <c r="B2028" s="209"/>
      <c r="C2028" s="209"/>
      <c r="D2028" s="201"/>
    </row>
    <row r="2029" spans="1:4" ht="20.25" customHeight="1" x14ac:dyDescent="0.45">
      <c r="A2029" s="209"/>
      <c r="B2029" s="209"/>
      <c r="C2029" s="209"/>
      <c r="D2029" s="201"/>
    </row>
    <row r="2030" spans="1:4" ht="20.25" customHeight="1" x14ac:dyDescent="0.45">
      <c r="A2030" s="209"/>
      <c r="B2030" s="209"/>
      <c r="C2030" s="209"/>
      <c r="D2030" s="201"/>
    </row>
    <row r="2031" spans="1:4" ht="20.25" customHeight="1" x14ac:dyDescent="0.45">
      <c r="A2031" s="209"/>
      <c r="B2031" s="209"/>
      <c r="C2031" s="209"/>
      <c r="D2031" s="201"/>
    </row>
    <row r="2032" spans="1:4" ht="20.25" customHeight="1" x14ac:dyDescent="0.45">
      <c r="A2032" s="209"/>
      <c r="B2032" s="209"/>
      <c r="C2032" s="209"/>
      <c r="D2032" s="201"/>
    </row>
    <row r="2033" spans="1:4" ht="20.25" customHeight="1" x14ac:dyDescent="0.45">
      <c r="A2033" s="209"/>
      <c r="B2033" s="209"/>
      <c r="C2033" s="209"/>
      <c r="D2033" s="201"/>
    </row>
    <row r="2034" spans="1:4" ht="20.25" customHeight="1" x14ac:dyDescent="0.45">
      <c r="A2034" s="209"/>
      <c r="B2034" s="209"/>
      <c r="C2034" s="209"/>
      <c r="D2034" s="201"/>
    </row>
    <row r="2035" spans="1:4" ht="20.25" customHeight="1" x14ac:dyDescent="0.45">
      <c r="A2035" s="209"/>
      <c r="B2035" s="209"/>
      <c r="C2035" s="209"/>
      <c r="D2035" s="201"/>
    </row>
    <row r="2036" spans="1:4" ht="20.25" customHeight="1" x14ac:dyDescent="0.45">
      <c r="A2036" s="209"/>
      <c r="B2036" s="209"/>
      <c r="C2036" s="209"/>
      <c r="D2036" s="201"/>
    </row>
    <row r="2037" spans="1:4" ht="20.25" customHeight="1" x14ac:dyDescent="0.45">
      <c r="A2037" s="209"/>
      <c r="B2037" s="209"/>
      <c r="C2037" s="209"/>
      <c r="D2037" s="201"/>
    </row>
    <row r="2038" spans="1:4" ht="20.25" customHeight="1" x14ac:dyDescent="0.45">
      <c r="A2038" s="209"/>
      <c r="B2038" s="209"/>
      <c r="C2038" s="209"/>
      <c r="D2038" s="201"/>
    </row>
    <row r="2039" spans="1:4" ht="20.25" customHeight="1" x14ac:dyDescent="0.45">
      <c r="A2039" s="209"/>
      <c r="B2039" s="209"/>
      <c r="C2039" s="209"/>
      <c r="D2039" s="201"/>
    </row>
    <row r="2040" spans="1:4" ht="20.25" customHeight="1" x14ac:dyDescent="0.45">
      <c r="A2040" s="209"/>
      <c r="B2040" s="209"/>
      <c r="C2040" s="209"/>
      <c r="D2040" s="201"/>
    </row>
    <row r="2041" spans="1:4" ht="20.25" customHeight="1" x14ac:dyDescent="0.45">
      <c r="A2041" s="209"/>
      <c r="B2041" s="209"/>
      <c r="C2041" s="209"/>
      <c r="D2041" s="201"/>
    </row>
    <row r="2042" spans="1:4" ht="20.25" customHeight="1" x14ac:dyDescent="0.45">
      <c r="A2042" s="209"/>
      <c r="B2042" s="209"/>
      <c r="C2042" s="209"/>
      <c r="D2042" s="201"/>
    </row>
    <row r="2043" spans="1:4" ht="20.25" customHeight="1" x14ac:dyDescent="0.45">
      <c r="A2043" s="209"/>
      <c r="B2043" s="209"/>
      <c r="C2043" s="209"/>
      <c r="D2043" s="201"/>
    </row>
    <row r="2044" spans="1:4" ht="20.25" customHeight="1" x14ac:dyDescent="0.45">
      <c r="A2044" s="209"/>
      <c r="B2044" s="209"/>
      <c r="C2044" s="209"/>
      <c r="D2044" s="201"/>
    </row>
    <row r="2045" spans="1:4" ht="20.25" customHeight="1" x14ac:dyDescent="0.45">
      <c r="A2045" s="209"/>
      <c r="B2045" s="209"/>
      <c r="C2045" s="209"/>
      <c r="D2045" s="201"/>
    </row>
    <row r="2046" spans="1:4" ht="20.25" customHeight="1" x14ac:dyDescent="0.45">
      <c r="A2046" s="209"/>
      <c r="B2046" s="209"/>
      <c r="C2046" s="209"/>
      <c r="D2046" s="201"/>
    </row>
    <row r="2047" spans="1:4" ht="20.25" customHeight="1" x14ac:dyDescent="0.45">
      <c r="A2047" s="209"/>
      <c r="B2047" s="209"/>
      <c r="C2047" s="209"/>
      <c r="D2047" s="201"/>
    </row>
    <row r="2048" spans="1:4" ht="20.25" customHeight="1" x14ac:dyDescent="0.45">
      <c r="A2048" s="209"/>
      <c r="B2048" s="209"/>
      <c r="C2048" s="209"/>
      <c r="D2048" s="201"/>
    </row>
    <row r="2049" spans="1:4" ht="20.25" customHeight="1" x14ac:dyDescent="0.45">
      <c r="A2049" s="209"/>
      <c r="B2049" s="209"/>
      <c r="C2049" s="209"/>
      <c r="D2049" s="201"/>
    </row>
    <row r="2050" spans="1:4" ht="20.25" customHeight="1" x14ac:dyDescent="0.45">
      <c r="A2050" s="209"/>
      <c r="B2050" s="209"/>
      <c r="C2050" s="209"/>
      <c r="D2050" s="201"/>
    </row>
    <row r="2051" spans="1:4" ht="20.25" customHeight="1" x14ac:dyDescent="0.45">
      <c r="A2051" s="209"/>
      <c r="B2051" s="209"/>
      <c r="C2051" s="209"/>
      <c r="D2051" s="201"/>
    </row>
    <row r="2052" spans="1:4" ht="20.25" customHeight="1" x14ac:dyDescent="0.45">
      <c r="A2052" s="209"/>
      <c r="B2052" s="209"/>
      <c r="C2052" s="209"/>
      <c r="D2052" s="201"/>
    </row>
    <row r="2053" spans="1:4" ht="20.25" customHeight="1" x14ac:dyDescent="0.45">
      <c r="A2053" s="209"/>
      <c r="B2053" s="209"/>
      <c r="C2053" s="209"/>
      <c r="D2053" s="201"/>
    </row>
    <row r="2054" spans="1:4" ht="20.25" customHeight="1" x14ac:dyDescent="0.45">
      <c r="A2054" s="209"/>
      <c r="B2054" s="209"/>
      <c r="C2054" s="209"/>
      <c r="D2054" s="201"/>
    </row>
    <row r="2055" spans="1:4" ht="20.25" customHeight="1" x14ac:dyDescent="0.45">
      <c r="A2055" s="209"/>
      <c r="B2055" s="209"/>
      <c r="C2055" s="209"/>
      <c r="D2055" s="201"/>
    </row>
    <row r="2056" spans="1:4" ht="20.25" customHeight="1" x14ac:dyDescent="0.45">
      <c r="A2056" s="209"/>
      <c r="B2056" s="209"/>
      <c r="C2056" s="209"/>
      <c r="D2056" s="201"/>
    </row>
    <row r="2057" spans="1:4" ht="20.25" customHeight="1" x14ac:dyDescent="0.45">
      <c r="A2057" s="209"/>
      <c r="B2057" s="209"/>
      <c r="C2057" s="209"/>
      <c r="D2057" s="201"/>
    </row>
    <row r="2058" spans="1:4" ht="20.25" customHeight="1" x14ac:dyDescent="0.45">
      <c r="A2058" s="209"/>
      <c r="B2058" s="209"/>
      <c r="C2058" s="209"/>
      <c r="D2058" s="201"/>
    </row>
    <row r="2059" spans="1:4" ht="20.25" customHeight="1" x14ac:dyDescent="0.45">
      <c r="A2059" s="209"/>
      <c r="B2059" s="209"/>
      <c r="C2059" s="209"/>
      <c r="D2059" s="201"/>
    </row>
    <row r="2060" spans="1:4" ht="20.25" customHeight="1" x14ac:dyDescent="0.45">
      <c r="A2060" s="209"/>
      <c r="B2060" s="209"/>
      <c r="C2060" s="209"/>
      <c r="D2060" s="201"/>
    </row>
    <row r="2061" spans="1:4" ht="20.25" customHeight="1" x14ac:dyDescent="0.45">
      <c r="A2061" s="209"/>
      <c r="B2061" s="209"/>
      <c r="C2061" s="209"/>
      <c r="D2061" s="201"/>
    </row>
    <row r="2062" spans="1:4" ht="20.25" customHeight="1" x14ac:dyDescent="0.45">
      <c r="A2062" s="209"/>
      <c r="B2062" s="209"/>
      <c r="C2062" s="209"/>
      <c r="D2062" s="201"/>
    </row>
    <row r="2063" spans="1:4" ht="20.25" customHeight="1" x14ac:dyDescent="0.45">
      <c r="A2063" s="209"/>
      <c r="B2063" s="209"/>
      <c r="C2063" s="209"/>
      <c r="D2063" s="201"/>
    </row>
    <row r="2064" spans="1:4" ht="20.25" customHeight="1" x14ac:dyDescent="0.45">
      <c r="A2064" s="209"/>
      <c r="B2064" s="209"/>
      <c r="C2064" s="209"/>
      <c r="D2064" s="201"/>
    </row>
    <row r="2065" spans="1:4" ht="20.25" customHeight="1" x14ac:dyDescent="0.45">
      <c r="A2065" s="209"/>
      <c r="B2065" s="209"/>
      <c r="C2065" s="209"/>
      <c r="D2065" s="201"/>
    </row>
    <row r="2066" spans="1:4" ht="20.25" customHeight="1" x14ac:dyDescent="0.45">
      <c r="A2066" s="209"/>
      <c r="B2066" s="209"/>
      <c r="C2066" s="209"/>
      <c r="D2066" s="201"/>
    </row>
    <row r="2067" spans="1:4" ht="20.25" customHeight="1" x14ac:dyDescent="0.45">
      <c r="A2067" s="209"/>
      <c r="B2067" s="209"/>
      <c r="C2067" s="209"/>
      <c r="D2067" s="201"/>
    </row>
    <row r="2068" spans="1:4" ht="20.25" customHeight="1" x14ac:dyDescent="0.45">
      <c r="A2068" s="209"/>
      <c r="B2068" s="209"/>
      <c r="C2068" s="209"/>
      <c r="D2068" s="201"/>
    </row>
    <row r="2069" spans="1:4" ht="20.25" customHeight="1" x14ac:dyDescent="0.45">
      <c r="A2069" s="209"/>
      <c r="B2069" s="209"/>
      <c r="C2069" s="209"/>
      <c r="D2069" s="201"/>
    </row>
    <row r="2070" spans="1:4" ht="20.25" customHeight="1" x14ac:dyDescent="0.45">
      <c r="A2070" s="209"/>
      <c r="B2070" s="209"/>
      <c r="C2070" s="209"/>
      <c r="D2070" s="201"/>
    </row>
    <row r="2071" spans="1:4" ht="20.25" customHeight="1" x14ac:dyDescent="0.45">
      <c r="A2071" s="209"/>
      <c r="B2071" s="209"/>
      <c r="C2071" s="209"/>
      <c r="D2071" s="201"/>
    </row>
    <row r="2072" spans="1:4" ht="20.25" customHeight="1" x14ac:dyDescent="0.45">
      <c r="A2072" s="209"/>
      <c r="B2072" s="209"/>
      <c r="C2072" s="209"/>
      <c r="D2072" s="201"/>
    </row>
    <row r="2073" spans="1:4" ht="20.25" customHeight="1" x14ac:dyDescent="0.45">
      <c r="A2073" s="209"/>
      <c r="B2073" s="209"/>
      <c r="C2073" s="209"/>
      <c r="D2073" s="201"/>
    </row>
    <row r="2074" spans="1:4" ht="20.25" customHeight="1" x14ac:dyDescent="0.45">
      <c r="A2074" s="209"/>
      <c r="B2074" s="209"/>
      <c r="C2074" s="209"/>
      <c r="D2074" s="201"/>
    </row>
    <row r="2075" spans="1:4" ht="20.25" customHeight="1" x14ac:dyDescent="0.45">
      <c r="A2075" s="209"/>
      <c r="B2075" s="209"/>
      <c r="C2075" s="209"/>
      <c r="D2075" s="201"/>
    </row>
    <row r="2076" spans="1:4" ht="20.25" customHeight="1" x14ac:dyDescent="0.45">
      <c r="A2076" s="209"/>
      <c r="B2076" s="209"/>
      <c r="C2076" s="209"/>
      <c r="D2076" s="201"/>
    </row>
    <row r="2077" spans="1:4" ht="20.25" customHeight="1" x14ac:dyDescent="0.45">
      <c r="A2077" s="209"/>
      <c r="B2077" s="209"/>
      <c r="C2077" s="209"/>
      <c r="D2077" s="201"/>
    </row>
    <row r="2078" spans="1:4" ht="20.25" customHeight="1" x14ac:dyDescent="0.45">
      <c r="A2078" s="209"/>
      <c r="B2078" s="209"/>
      <c r="C2078" s="209"/>
      <c r="D2078" s="201"/>
    </row>
    <row r="2079" spans="1:4" ht="20.25" customHeight="1" x14ac:dyDescent="0.45">
      <c r="A2079" s="209"/>
      <c r="B2079" s="209"/>
      <c r="C2079" s="209"/>
      <c r="D2079" s="201"/>
    </row>
    <row r="2080" spans="1:4" ht="20.25" customHeight="1" x14ac:dyDescent="0.45">
      <c r="A2080" s="209"/>
      <c r="B2080" s="209"/>
      <c r="C2080" s="209"/>
      <c r="D2080" s="201"/>
    </row>
    <row r="2081" spans="1:4" ht="20.25" customHeight="1" x14ac:dyDescent="0.45">
      <c r="A2081" s="209"/>
      <c r="B2081" s="209"/>
      <c r="C2081" s="209"/>
      <c r="D2081" s="201"/>
    </row>
    <row r="2082" spans="1:4" ht="20.25" customHeight="1" x14ac:dyDescent="0.45">
      <c r="A2082" s="209"/>
      <c r="B2082" s="209"/>
      <c r="C2082" s="209"/>
      <c r="D2082" s="201"/>
    </row>
    <row r="2083" spans="1:4" ht="20.25" customHeight="1" x14ac:dyDescent="0.45">
      <c r="A2083" s="209"/>
      <c r="B2083" s="209"/>
      <c r="C2083" s="209"/>
      <c r="D2083" s="201"/>
    </row>
    <row r="2084" spans="1:4" ht="20.25" customHeight="1" x14ac:dyDescent="0.45">
      <c r="A2084" s="209"/>
      <c r="B2084" s="209"/>
      <c r="C2084" s="209"/>
      <c r="D2084" s="201"/>
    </row>
    <row r="2085" spans="1:4" ht="20.25" customHeight="1" x14ac:dyDescent="0.45">
      <c r="A2085" s="209"/>
      <c r="B2085" s="209"/>
      <c r="C2085" s="209"/>
      <c r="D2085" s="201"/>
    </row>
    <row r="2086" spans="1:4" ht="20.25" customHeight="1" x14ac:dyDescent="0.45">
      <c r="A2086" s="209"/>
      <c r="B2086" s="209"/>
      <c r="C2086" s="209"/>
      <c r="D2086" s="201"/>
    </row>
    <row r="2087" spans="1:4" ht="20.25" customHeight="1" x14ac:dyDescent="0.45">
      <c r="A2087" s="209"/>
      <c r="B2087" s="209"/>
      <c r="C2087" s="209"/>
      <c r="D2087" s="201"/>
    </row>
    <row r="2088" spans="1:4" ht="20.25" customHeight="1" x14ac:dyDescent="0.45">
      <c r="A2088" s="209"/>
      <c r="B2088" s="209"/>
      <c r="C2088" s="209"/>
      <c r="D2088" s="201"/>
    </row>
    <row r="2089" spans="1:4" ht="20.25" customHeight="1" x14ac:dyDescent="0.45">
      <c r="A2089" s="209"/>
      <c r="B2089" s="209"/>
      <c r="C2089" s="209"/>
      <c r="D2089" s="201"/>
    </row>
    <row r="2090" spans="1:4" ht="20.25" customHeight="1" x14ac:dyDescent="0.45">
      <c r="A2090" s="209"/>
      <c r="B2090" s="209"/>
      <c r="C2090" s="209"/>
      <c r="D2090" s="201"/>
    </row>
    <row r="2091" spans="1:4" ht="20.25" customHeight="1" x14ac:dyDescent="0.45">
      <c r="A2091" s="209"/>
      <c r="B2091" s="209"/>
      <c r="C2091" s="209"/>
      <c r="D2091" s="201"/>
    </row>
    <row r="2092" spans="1:4" ht="20.25" customHeight="1" x14ac:dyDescent="0.45">
      <c r="A2092" s="209"/>
      <c r="B2092" s="209"/>
      <c r="C2092" s="209"/>
      <c r="D2092" s="201"/>
    </row>
    <row r="2093" spans="1:4" ht="20.25" customHeight="1" x14ac:dyDescent="0.45">
      <c r="A2093" s="209"/>
      <c r="B2093" s="209"/>
      <c r="C2093" s="209"/>
      <c r="D2093" s="201"/>
    </row>
    <row r="2094" spans="1:4" ht="20.25" customHeight="1" x14ac:dyDescent="0.45">
      <c r="A2094" s="209"/>
      <c r="B2094" s="209"/>
      <c r="C2094" s="209"/>
      <c r="D2094" s="201"/>
    </row>
    <row r="2095" spans="1:4" ht="20.25" customHeight="1" x14ac:dyDescent="0.45">
      <c r="A2095" s="209"/>
      <c r="B2095" s="209"/>
      <c r="C2095" s="209"/>
      <c r="D2095" s="201"/>
    </row>
    <row r="2096" spans="1:4" ht="20.25" customHeight="1" x14ac:dyDescent="0.45">
      <c r="A2096" s="209"/>
      <c r="B2096" s="209"/>
      <c r="C2096" s="209"/>
      <c r="D2096" s="201"/>
    </row>
    <row r="2097" spans="1:4" ht="20.25" customHeight="1" x14ac:dyDescent="0.45">
      <c r="A2097" s="209"/>
      <c r="B2097" s="209"/>
      <c r="C2097" s="209"/>
      <c r="D2097" s="201"/>
    </row>
    <row r="2098" spans="1:4" ht="20.25" customHeight="1" x14ac:dyDescent="0.45">
      <c r="A2098" s="209"/>
      <c r="B2098" s="209"/>
      <c r="C2098" s="209"/>
      <c r="D2098" s="201"/>
    </row>
    <row r="2099" spans="1:4" ht="20.25" customHeight="1" x14ac:dyDescent="0.45">
      <c r="A2099" s="209"/>
      <c r="B2099" s="209"/>
      <c r="C2099" s="209"/>
      <c r="D2099" s="201"/>
    </row>
    <row r="2100" spans="1:4" ht="20.25" customHeight="1" x14ac:dyDescent="0.45">
      <c r="A2100" s="209"/>
      <c r="B2100" s="209"/>
      <c r="C2100" s="209"/>
      <c r="D2100" s="201"/>
    </row>
    <row r="2101" spans="1:4" ht="20.25" customHeight="1" x14ac:dyDescent="0.45">
      <c r="A2101" s="209"/>
      <c r="B2101" s="209"/>
      <c r="C2101" s="209"/>
      <c r="D2101" s="201"/>
    </row>
    <row r="2102" spans="1:4" ht="20.25" customHeight="1" x14ac:dyDescent="0.45">
      <c r="A2102" s="209"/>
      <c r="B2102" s="209"/>
      <c r="C2102" s="209"/>
      <c r="D2102" s="201"/>
    </row>
    <row r="2103" spans="1:4" ht="20.25" customHeight="1" x14ac:dyDescent="0.45">
      <c r="A2103" s="209"/>
      <c r="B2103" s="209"/>
      <c r="C2103" s="209"/>
      <c r="D2103" s="201"/>
    </row>
    <row r="2104" spans="1:4" ht="20.25" customHeight="1" x14ac:dyDescent="0.45">
      <c r="A2104" s="209"/>
      <c r="B2104" s="209"/>
      <c r="C2104" s="209"/>
      <c r="D2104" s="201"/>
    </row>
    <row r="2105" spans="1:4" ht="20.25" customHeight="1" x14ac:dyDescent="0.45">
      <c r="A2105" s="209"/>
      <c r="B2105" s="209"/>
      <c r="C2105" s="209"/>
      <c r="D2105" s="201"/>
    </row>
    <row r="2106" spans="1:4" ht="20.25" customHeight="1" x14ac:dyDescent="0.45">
      <c r="A2106" s="209"/>
      <c r="B2106" s="209"/>
      <c r="C2106" s="209"/>
      <c r="D2106" s="201"/>
    </row>
    <row r="2107" spans="1:4" ht="20.25" customHeight="1" x14ac:dyDescent="0.45">
      <c r="A2107" s="209"/>
      <c r="B2107" s="209"/>
      <c r="C2107" s="209"/>
      <c r="D2107" s="201"/>
    </row>
    <row r="2108" spans="1:4" ht="20.25" customHeight="1" x14ac:dyDescent="0.45">
      <c r="A2108" s="209"/>
      <c r="B2108" s="209"/>
      <c r="C2108" s="209"/>
      <c r="D2108" s="201"/>
    </row>
    <row r="2109" spans="1:4" ht="20.25" customHeight="1" x14ac:dyDescent="0.45">
      <c r="A2109" s="209"/>
      <c r="B2109" s="209"/>
      <c r="C2109" s="209"/>
      <c r="D2109" s="201"/>
    </row>
    <row r="2110" spans="1:4" ht="20.25" customHeight="1" x14ac:dyDescent="0.45">
      <c r="A2110" s="209"/>
      <c r="B2110" s="209"/>
      <c r="C2110" s="209"/>
      <c r="D2110" s="201"/>
    </row>
    <row r="2111" spans="1:4" ht="20.25" customHeight="1" x14ac:dyDescent="0.45">
      <c r="A2111" s="209"/>
      <c r="B2111" s="209"/>
      <c r="C2111" s="209"/>
      <c r="D2111" s="201"/>
    </row>
    <row r="2112" spans="1:4" ht="20.25" customHeight="1" x14ac:dyDescent="0.45">
      <c r="A2112" s="209"/>
      <c r="B2112" s="209"/>
      <c r="C2112" s="209"/>
      <c r="D2112" s="201"/>
    </row>
    <row r="2113" spans="1:4" ht="20.25" customHeight="1" x14ac:dyDescent="0.45">
      <c r="A2113" s="209"/>
      <c r="B2113" s="209"/>
      <c r="C2113" s="209"/>
      <c r="D2113" s="201"/>
    </row>
    <row r="2114" spans="1:4" ht="20.25" customHeight="1" x14ac:dyDescent="0.45">
      <c r="A2114" s="209"/>
      <c r="B2114" s="209"/>
      <c r="C2114" s="209"/>
      <c r="D2114" s="201"/>
    </row>
    <row r="2115" spans="1:4" ht="20.25" customHeight="1" x14ac:dyDescent="0.45">
      <c r="A2115" s="209"/>
      <c r="B2115" s="209"/>
      <c r="C2115" s="209"/>
      <c r="D2115" s="201"/>
    </row>
    <row r="2116" spans="1:4" ht="20.25" customHeight="1" x14ac:dyDescent="0.45">
      <c r="A2116" s="209"/>
      <c r="B2116" s="209"/>
      <c r="C2116" s="209"/>
      <c r="D2116" s="201"/>
    </row>
    <row r="2117" spans="1:4" ht="20.25" customHeight="1" x14ac:dyDescent="0.45">
      <c r="A2117" s="209"/>
      <c r="B2117" s="209"/>
      <c r="C2117" s="209"/>
      <c r="D2117" s="201"/>
    </row>
    <row r="2118" spans="1:4" ht="20.25" customHeight="1" x14ac:dyDescent="0.45">
      <c r="A2118" s="209"/>
      <c r="B2118" s="209"/>
      <c r="C2118" s="209"/>
      <c r="D2118" s="201"/>
    </row>
    <row r="2119" spans="1:4" ht="20.25" customHeight="1" x14ac:dyDescent="0.45">
      <c r="A2119" s="209"/>
      <c r="B2119" s="209"/>
      <c r="C2119" s="209"/>
      <c r="D2119" s="201"/>
    </row>
    <row r="2120" spans="1:4" ht="20.25" customHeight="1" x14ac:dyDescent="0.45">
      <c r="A2120" s="209"/>
      <c r="B2120" s="209"/>
      <c r="C2120" s="209"/>
      <c r="D2120" s="201"/>
    </row>
    <row r="2121" spans="1:4" ht="20.25" customHeight="1" x14ac:dyDescent="0.45">
      <c r="A2121" s="209"/>
      <c r="B2121" s="209"/>
      <c r="C2121" s="209"/>
      <c r="D2121" s="201"/>
    </row>
    <row r="2122" spans="1:4" ht="20.25" customHeight="1" x14ac:dyDescent="0.45">
      <c r="A2122" s="209"/>
      <c r="B2122" s="209"/>
      <c r="C2122" s="209"/>
      <c r="D2122" s="201"/>
    </row>
    <row r="2123" spans="1:4" ht="20.25" customHeight="1" x14ac:dyDescent="0.45">
      <c r="A2123" s="209"/>
      <c r="B2123" s="209"/>
      <c r="C2123" s="209"/>
      <c r="D2123" s="201"/>
    </row>
    <row r="2124" spans="1:4" ht="20.25" customHeight="1" x14ac:dyDescent="0.45">
      <c r="A2124" s="209"/>
      <c r="B2124" s="209"/>
      <c r="C2124" s="209"/>
      <c r="D2124" s="201"/>
    </row>
    <row r="2125" spans="1:4" ht="20.25" customHeight="1" x14ac:dyDescent="0.45">
      <c r="A2125" s="209"/>
      <c r="B2125" s="209"/>
      <c r="C2125" s="209"/>
      <c r="D2125" s="201"/>
    </row>
    <row r="2126" spans="1:4" ht="20.25" customHeight="1" x14ac:dyDescent="0.45">
      <c r="A2126" s="209"/>
      <c r="B2126" s="209"/>
      <c r="C2126" s="209"/>
      <c r="D2126" s="201"/>
    </row>
    <row r="2127" spans="1:4" ht="20.25" customHeight="1" x14ac:dyDescent="0.45">
      <c r="A2127" s="209"/>
      <c r="B2127" s="209"/>
      <c r="C2127" s="209"/>
      <c r="D2127" s="201"/>
    </row>
    <row r="2128" spans="1:4" ht="20.25" customHeight="1" x14ac:dyDescent="0.45">
      <c r="A2128" s="209"/>
      <c r="B2128" s="209"/>
      <c r="C2128" s="209"/>
      <c r="D2128" s="201"/>
    </row>
    <row r="2129" spans="1:4" ht="20.25" customHeight="1" x14ac:dyDescent="0.45">
      <c r="A2129" s="209"/>
      <c r="B2129" s="209"/>
      <c r="C2129" s="209"/>
      <c r="D2129" s="201"/>
    </row>
    <row r="2130" spans="1:4" ht="20.25" customHeight="1" x14ac:dyDescent="0.45">
      <c r="A2130" s="209"/>
      <c r="B2130" s="209"/>
      <c r="C2130" s="209"/>
      <c r="D2130" s="201"/>
    </row>
    <row r="2131" spans="1:4" ht="20.25" customHeight="1" x14ac:dyDescent="0.45">
      <c r="A2131" s="209"/>
      <c r="B2131" s="209"/>
      <c r="C2131" s="209"/>
      <c r="D2131" s="201"/>
    </row>
    <row r="2132" spans="1:4" ht="20.25" customHeight="1" x14ac:dyDescent="0.45">
      <c r="A2132" s="209"/>
      <c r="B2132" s="209"/>
      <c r="C2132" s="209"/>
      <c r="D2132" s="201"/>
    </row>
    <row r="2133" spans="1:4" ht="20.25" customHeight="1" x14ac:dyDescent="0.45">
      <c r="A2133" s="209"/>
      <c r="B2133" s="209"/>
      <c r="C2133" s="209"/>
      <c r="D2133" s="201"/>
    </row>
    <row r="2134" spans="1:4" ht="20.25" customHeight="1" x14ac:dyDescent="0.45">
      <c r="A2134" s="209"/>
      <c r="B2134" s="209"/>
      <c r="C2134" s="209"/>
      <c r="D2134" s="201"/>
    </row>
    <row r="2135" spans="1:4" ht="20.25" customHeight="1" x14ac:dyDescent="0.45">
      <c r="A2135" s="209"/>
      <c r="B2135" s="209"/>
      <c r="C2135" s="209"/>
      <c r="D2135" s="201"/>
    </row>
    <row r="2136" spans="1:4" ht="20.25" customHeight="1" x14ac:dyDescent="0.45">
      <c r="A2136" s="209"/>
      <c r="B2136" s="209"/>
      <c r="C2136" s="209"/>
      <c r="D2136" s="201"/>
    </row>
    <row r="2137" spans="1:4" ht="20.25" customHeight="1" x14ac:dyDescent="0.45">
      <c r="A2137" s="209"/>
      <c r="B2137" s="209"/>
      <c r="C2137" s="209"/>
      <c r="D2137" s="201"/>
    </row>
    <row r="2138" spans="1:4" ht="20.25" customHeight="1" x14ac:dyDescent="0.45">
      <c r="A2138" s="209"/>
      <c r="B2138" s="209"/>
      <c r="C2138" s="209"/>
      <c r="D2138" s="201"/>
    </row>
    <row r="2139" spans="1:4" ht="20.25" customHeight="1" x14ac:dyDescent="0.45">
      <c r="A2139" s="209"/>
      <c r="B2139" s="209"/>
      <c r="C2139" s="209"/>
      <c r="D2139" s="201"/>
    </row>
    <row r="2140" spans="1:4" ht="20.25" customHeight="1" x14ac:dyDescent="0.45">
      <c r="A2140" s="209"/>
      <c r="B2140" s="209"/>
      <c r="C2140" s="209"/>
      <c r="D2140" s="201"/>
    </row>
    <row r="2141" spans="1:4" ht="20.25" customHeight="1" x14ac:dyDescent="0.45">
      <c r="A2141" s="209"/>
      <c r="B2141" s="209"/>
      <c r="C2141" s="209"/>
      <c r="D2141" s="201"/>
    </row>
    <row r="2142" spans="1:4" ht="20.25" customHeight="1" x14ac:dyDescent="0.45">
      <c r="A2142" s="209"/>
      <c r="B2142" s="209"/>
      <c r="C2142" s="209"/>
      <c r="D2142" s="201"/>
    </row>
    <row r="2143" spans="1:4" ht="20.25" customHeight="1" x14ac:dyDescent="0.45">
      <c r="A2143" s="209"/>
      <c r="B2143" s="209"/>
      <c r="C2143" s="209"/>
      <c r="D2143" s="201"/>
    </row>
    <row r="2144" spans="1:4" ht="20.25" customHeight="1" x14ac:dyDescent="0.45">
      <c r="A2144" s="209"/>
      <c r="B2144" s="209"/>
      <c r="C2144" s="209"/>
      <c r="D2144" s="201"/>
    </row>
    <row r="2145" spans="1:4" ht="20.25" customHeight="1" x14ac:dyDescent="0.45">
      <c r="A2145" s="209"/>
      <c r="B2145" s="209"/>
      <c r="C2145" s="209"/>
      <c r="D2145" s="201"/>
    </row>
    <row r="2146" spans="1:4" ht="20.25" customHeight="1" x14ac:dyDescent="0.45">
      <c r="A2146" s="209"/>
      <c r="B2146" s="209"/>
      <c r="C2146" s="209"/>
      <c r="D2146" s="201"/>
    </row>
    <row r="2147" spans="1:4" ht="20.25" customHeight="1" x14ac:dyDescent="0.45">
      <c r="A2147" s="209"/>
      <c r="B2147" s="209"/>
      <c r="C2147" s="209"/>
      <c r="D2147" s="201"/>
    </row>
    <row r="2148" spans="1:4" ht="20.25" customHeight="1" x14ac:dyDescent="0.45">
      <c r="A2148" s="209"/>
      <c r="B2148" s="209"/>
      <c r="C2148" s="209"/>
      <c r="D2148" s="201"/>
    </row>
    <row r="2149" spans="1:4" ht="20.25" customHeight="1" x14ac:dyDescent="0.45">
      <c r="A2149" s="209"/>
      <c r="B2149" s="209"/>
      <c r="C2149" s="209"/>
      <c r="D2149" s="201"/>
    </row>
    <row r="2150" spans="1:4" ht="20.25" customHeight="1" x14ac:dyDescent="0.45">
      <c r="A2150" s="209"/>
      <c r="B2150" s="209"/>
      <c r="C2150" s="209"/>
      <c r="D2150" s="201"/>
    </row>
    <row r="2151" spans="1:4" ht="20.25" customHeight="1" x14ac:dyDescent="0.45">
      <c r="A2151" s="209"/>
      <c r="B2151" s="209"/>
      <c r="C2151" s="209"/>
      <c r="D2151" s="201"/>
    </row>
    <row r="2152" spans="1:4" ht="20.25" customHeight="1" x14ac:dyDescent="0.45">
      <c r="A2152" s="209"/>
      <c r="B2152" s="209"/>
      <c r="C2152" s="209"/>
      <c r="D2152" s="201"/>
    </row>
    <row r="2153" spans="1:4" ht="20.25" customHeight="1" x14ac:dyDescent="0.45">
      <c r="A2153" s="209"/>
      <c r="B2153" s="209"/>
      <c r="C2153" s="209"/>
      <c r="D2153" s="201"/>
    </row>
    <row r="2154" spans="1:4" ht="20.25" customHeight="1" x14ac:dyDescent="0.45">
      <c r="A2154" s="209"/>
      <c r="B2154" s="209"/>
      <c r="C2154" s="209"/>
      <c r="D2154" s="201"/>
    </row>
    <row r="2155" spans="1:4" ht="20.25" customHeight="1" x14ac:dyDescent="0.45">
      <c r="A2155" s="209"/>
      <c r="B2155" s="209"/>
      <c r="C2155" s="209"/>
      <c r="D2155" s="201"/>
    </row>
    <row r="2156" spans="1:4" ht="20.25" customHeight="1" x14ac:dyDescent="0.45">
      <c r="A2156" s="209"/>
      <c r="B2156" s="209"/>
      <c r="C2156" s="209"/>
      <c r="D2156" s="201"/>
    </row>
    <row r="2157" spans="1:4" ht="20.25" customHeight="1" x14ac:dyDescent="0.45">
      <c r="A2157" s="209"/>
      <c r="B2157" s="209"/>
      <c r="C2157" s="209"/>
      <c r="D2157" s="201"/>
    </row>
    <row r="2158" spans="1:4" ht="20.25" customHeight="1" x14ac:dyDescent="0.45">
      <c r="A2158" s="209"/>
      <c r="B2158" s="209"/>
      <c r="C2158" s="209"/>
      <c r="D2158" s="201"/>
    </row>
    <row r="2159" spans="1:4" ht="20.25" customHeight="1" x14ac:dyDescent="0.45">
      <c r="A2159" s="209"/>
      <c r="B2159" s="209"/>
      <c r="C2159" s="209"/>
      <c r="D2159" s="201"/>
    </row>
    <row r="2160" spans="1:4" ht="20.25" customHeight="1" x14ac:dyDescent="0.45">
      <c r="A2160" s="209"/>
      <c r="B2160" s="209"/>
      <c r="C2160" s="209"/>
      <c r="D2160" s="201"/>
    </row>
    <row r="2161" spans="1:4" ht="20.25" customHeight="1" x14ac:dyDescent="0.45">
      <c r="A2161" s="209"/>
      <c r="B2161" s="209"/>
      <c r="C2161" s="209"/>
      <c r="D2161" s="201"/>
    </row>
    <row r="2162" spans="1:4" ht="20.25" customHeight="1" x14ac:dyDescent="0.45">
      <c r="A2162" s="209"/>
      <c r="B2162" s="209"/>
      <c r="C2162" s="209"/>
      <c r="D2162" s="201"/>
    </row>
    <row r="2163" spans="1:4" ht="20.25" customHeight="1" x14ac:dyDescent="0.45">
      <c r="A2163" s="209"/>
      <c r="B2163" s="209"/>
      <c r="C2163" s="209"/>
      <c r="D2163" s="201"/>
    </row>
    <row r="2164" spans="1:4" ht="20.25" customHeight="1" x14ac:dyDescent="0.45">
      <c r="A2164" s="209"/>
      <c r="B2164" s="209"/>
      <c r="C2164" s="209"/>
      <c r="D2164" s="201"/>
    </row>
    <row r="2165" spans="1:4" ht="20.25" customHeight="1" x14ac:dyDescent="0.45">
      <c r="A2165" s="209"/>
      <c r="B2165" s="209"/>
      <c r="C2165" s="209"/>
      <c r="D2165" s="201"/>
    </row>
    <row r="2166" spans="1:4" ht="20.25" customHeight="1" x14ac:dyDescent="0.45">
      <c r="A2166" s="209"/>
      <c r="B2166" s="209"/>
      <c r="C2166" s="209"/>
      <c r="D2166" s="201"/>
    </row>
    <row r="2167" spans="1:4" ht="20.25" customHeight="1" x14ac:dyDescent="0.45">
      <c r="A2167" s="209"/>
      <c r="B2167" s="209"/>
      <c r="C2167" s="209"/>
      <c r="D2167" s="201"/>
    </row>
    <row r="2168" spans="1:4" ht="20.25" customHeight="1" x14ac:dyDescent="0.45">
      <c r="A2168" s="209"/>
      <c r="B2168" s="209"/>
      <c r="C2168" s="209"/>
      <c r="D2168" s="201"/>
    </row>
    <row r="2169" spans="1:4" ht="20.25" customHeight="1" x14ac:dyDescent="0.45">
      <c r="A2169" s="209"/>
      <c r="B2169" s="209"/>
      <c r="C2169" s="209"/>
      <c r="D2169" s="201"/>
    </row>
    <row r="2170" spans="1:4" ht="20.25" customHeight="1" x14ac:dyDescent="0.45">
      <c r="A2170" s="209"/>
      <c r="B2170" s="209"/>
      <c r="C2170" s="209"/>
      <c r="D2170" s="201"/>
    </row>
    <row r="2171" spans="1:4" ht="20.25" customHeight="1" x14ac:dyDescent="0.45">
      <c r="A2171" s="209"/>
      <c r="B2171" s="209"/>
      <c r="C2171" s="209"/>
      <c r="D2171" s="201"/>
    </row>
    <row r="2172" spans="1:4" ht="20.25" customHeight="1" x14ac:dyDescent="0.45">
      <c r="A2172" s="209"/>
      <c r="B2172" s="209"/>
      <c r="C2172" s="209"/>
      <c r="D2172" s="201"/>
    </row>
    <row r="2173" spans="1:4" ht="20.25" customHeight="1" x14ac:dyDescent="0.45">
      <c r="A2173" s="209"/>
      <c r="B2173" s="209"/>
      <c r="C2173" s="209"/>
      <c r="D2173" s="201"/>
    </row>
    <row r="2174" spans="1:4" ht="20.25" customHeight="1" x14ac:dyDescent="0.45">
      <c r="A2174" s="209"/>
      <c r="B2174" s="209"/>
      <c r="C2174" s="209"/>
      <c r="D2174" s="201"/>
    </row>
    <row r="2175" spans="1:4" ht="20.25" customHeight="1" x14ac:dyDescent="0.45">
      <c r="A2175" s="209"/>
      <c r="B2175" s="209"/>
      <c r="C2175" s="209"/>
      <c r="D2175" s="201"/>
    </row>
    <row r="2176" spans="1:4" ht="20.25" customHeight="1" x14ac:dyDescent="0.45">
      <c r="A2176" s="209"/>
      <c r="B2176" s="209"/>
      <c r="C2176" s="209"/>
      <c r="D2176" s="201"/>
    </row>
    <row r="2177" spans="1:4" ht="20.25" customHeight="1" x14ac:dyDescent="0.45">
      <c r="A2177" s="209"/>
      <c r="B2177" s="209"/>
      <c r="C2177" s="209"/>
      <c r="D2177" s="201"/>
    </row>
    <row r="2178" spans="1:4" ht="20.25" customHeight="1" x14ac:dyDescent="0.45">
      <c r="A2178" s="209"/>
      <c r="B2178" s="209"/>
      <c r="C2178" s="209"/>
      <c r="D2178" s="201"/>
    </row>
    <row r="2179" spans="1:4" ht="20.25" customHeight="1" x14ac:dyDescent="0.45">
      <c r="A2179" s="209"/>
      <c r="B2179" s="209"/>
      <c r="C2179" s="209"/>
      <c r="D2179" s="201"/>
    </row>
    <row r="2180" spans="1:4" ht="20.25" customHeight="1" x14ac:dyDescent="0.45">
      <c r="A2180" s="209"/>
      <c r="B2180" s="209"/>
      <c r="C2180" s="209"/>
      <c r="D2180" s="201"/>
    </row>
    <row r="2181" spans="1:4" ht="20.25" customHeight="1" x14ac:dyDescent="0.45">
      <c r="A2181" s="209"/>
      <c r="B2181" s="209"/>
      <c r="C2181" s="209"/>
      <c r="D2181" s="201"/>
    </row>
    <row r="2182" spans="1:4" ht="20.25" customHeight="1" x14ac:dyDescent="0.45">
      <c r="A2182" s="209"/>
      <c r="B2182" s="209"/>
      <c r="C2182" s="209"/>
      <c r="D2182" s="201"/>
    </row>
    <row r="2183" spans="1:4" ht="20.25" customHeight="1" x14ac:dyDescent="0.45">
      <c r="A2183" s="209"/>
      <c r="B2183" s="209"/>
      <c r="C2183" s="209"/>
      <c r="D2183" s="201"/>
    </row>
    <row r="2184" spans="1:4" ht="20.25" customHeight="1" x14ac:dyDescent="0.45">
      <c r="A2184" s="209"/>
      <c r="B2184" s="209"/>
      <c r="C2184" s="209"/>
      <c r="D2184" s="201"/>
    </row>
    <row r="2185" spans="1:4" ht="20.25" customHeight="1" x14ac:dyDescent="0.45">
      <c r="A2185" s="209"/>
      <c r="B2185" s="209"/>
      <c r="C2185" s="209"/>
      <c r="D2185" s="201"/>
    </row>
    <row r="2186" spans="1:4" ht="20.25" customHeight="1" x14ac:dyDescent="0.45">
      <c r="A2186" s="209"/>
      <c r="B2186" s="209"/>
      <c r="C2186" s="209"/>
      <c r="D2186" s="201"/>
    </row>
    <row r="2187" spans="1:4" ht="20.25" customHeight="1" x14ac:dyDescent="0.45">
      <c r="A2187" s="209"/>
      <c r="B2187" s="209"/>
      <c r="C2187" s="209"/>
      <c r="D2187" s="201"/>
    </row>
    <row r="2188" spans="1:4" ht="20.25" customHeight="1" x14ac:dyDescent="0.45">
      <c r="A2188" s="209"/>
      <c r="B2188" s="209"/>
      <c r="C2188" s="209"/>
      <c r="D2188" s="201"/>
    </row>
    <row r="2189" spans="1:4" ht="20.25" customHeight="1" x14ac:dyDescent="0.45">
      <c r="A2189" s="209"/>
      <c r="B2189" s="209"/>
      <c r="C2189" s="209"/>
      <c r="D2189" s="201"/>
    </row>
    <row r="2190" spans="1:4" ht="20.25" customHeight="1" x14ac:dyDescent="0.45">
      <c r="A2190" s="209"/>
      <c r="B2190" s="209"/>
      <c r="C2190" s="209"/>
      <c r="D2190" s="201"/>
    </row>
    <row r="2191" spans="1:4" ht="20.25" customHeight="1" x14ac:dyDescent="0.45">
      <c r="A2191" s="209"/>
      <c r="B2191" s="209"/>
      <c r="C2191" s="209"/>
      <c r="D2191" s="201"/>
    </row>
    <row r="2192" spans="1:4" ht="20.25" customHeight="1" x14ac:dyDescent="0.45">
      <c r="A2192" s="209"/>
      <c r="B2192" s="209"/>
      <c r="C2192" s="209"/>
      <c r="D2192" s="201"/>
    </row>
    <row r="2193" spans="1:4" ht="20.25" customHeight="1" x14ac:dyDescent="0.45">
      <c r="A2193" s="209"/>
      <c r="B2193" s="209"/>
      <c r="C2193" s="209"/>
      <c r="D2193" s="201"/>
    </row>
    <row r="2194" spans="1:4" ht="20.25" customHeight="1" x14ac:dyDescent="0.45">
      <c r="A2194" s="209"/>
      <c r="B2194" s="209"/>
      <c r="C2194" s="209"/>
      <c r="D2194" s="201"/>
    </row>
    <row r="2195" spans="1:4" ht="20.25" customHeight="1" x14ac:dyDescent="0.45">
      <c r="A2195" s="209"/>
      <c r="B2195" s="209"/>
      <c r="C2195" s="209"/>
      <c r="D2195" s="201"/>
    </row>
    <row r="2196" spans="1:4" ht="20.25" customHeight="1" x14ac:dyDescent="0.45">
      <c r="A2196" s="209"/>
      <c r="B2196" s="209"/>
      <c r="C2196" s="209"/>
      <c r="D2196" s="201"/>
    </row>
    <row r="2197" spans="1:4" ht="20.25" customHeight="1" x14ac:dyDescent="0.45">
      <c r="A2197" s="209"/>
      <c r="B2197" s="209"/>
      <c r="C2197" s="209"/>
      <c r="D2197" s="201"/>
    </row>
    <row r="2198" spans="1:4" ht="20.25" customHeight="1" x14ac:dyDescent="0.45">
      <c r="A2198" s="209"/>
      <c r="B2198" s="209"/>
      <c r="C2198" s="209"/>
      <c r="D2198" s="201"/>
    </row>
    <row r="2199" spans="1:4" ht="20.25" customHeight="1" x14ac:dyDescent="0.45">
      <c r="A2199" s="209"/>
      <c r="B2199" s="209"/>
      <c r="C2199" s="209"/>
      <c r="D2199" s="201"/>
    </row>
    <row r="2200" spans="1:4" ht="20.25" customHeight="1" x14ac:dyDescent="0.45">
      <c r="A2200" s="209"/>
      <c r="B2200" s="209"/>
      <c r="C2200" s="209"/>
      <c r="D2200" s="201"/>
    </row>
    <row r="2201" spans="1:4" ht="20.25" customHeight="1" x14ac:dyDescent="0.45">
      <c r="A2201" s="209"/>
      <c r="B2201" s="209"/>
      <c r="C2201" s="209"/>
      <c r="D2201" s="201"/>
    </row>
    <row r="2202" spans="1:4" ht="20.25" customHeight="1" x14ac:dyDescent="0.45">
      <c r="A2202" s="209"/>
      <c r="B2202" s="209"/>
      <c r="C2202" s="209"/>
      <c r="D2202" s="201"/>
    </row>
    <row r="2203" spans="1:4" ht="20.25" customHeight="1" x14ac:dyDescent="0.45">
      <c r="A2203" s="209"/>
      <c r="B2203" s="209"/>
      <c r="C2203" s="209"/>
      <c r="D2203" s="201"/>
    </row>
    <row r="2204" spans="1:4" ht="20.25" customHeight="1" x14ac:dyDescent="0.45">
      <c r="A2204" s="209"/>
      <c r="B2204" s="209"/>
      <c r="C2204" s="209"/>
      <c r="D2204" s="201"/>
    </row>
    <row r="2205" spans="1:4" ht="20.25" customHeight="1" x14ac:dyDescent="0.45">
      <c r="A2205" s="209"/>
      <c r="B2205" s="209"/>
      <c r="C2205" s="209"/>
      <c r="D2205" s="201"/>
    </row>
    <row r="2206" spans="1:4" ht="20.25" customHeight="1" x14ac:dyDescent="0.45">
      <c r="A2206" s="209"/>
      <c r="B2206" s="209"/>
      <c r="C2206" s="209"/>
      <c r="D2206" s="201"/>
    </row>
    <row r="2207" spans="1:4" ht="20.25" customHeight="1" x14ac:dyDescent="0.45">
      <c r="A2207" s="209"/>
      <c r="B2207" s="209"/>
      <c r="C2207" s="209"/>
      <c r="D2207" s="201"/>
    </row>
    <row r="2208" spans="1:4" ht="20.25" customHeight="1" x14ac:dyDescent="0.45">
      <c r="A2208" s="209"/>
      <c r="B2208" s="209"/>
      <c r="C2208" s="209"/>
      <c r="D2208" s="201"/>
    </row>
    <row r="2209" spans="1:4" ht="20.25" customHeight="1" x14ac:dyDescent="0.45">
      <c r="A2209" s="209"/>
      <c r="B2209" s="209"/>
      <c r="C2209" s="209"/>
      <c r="D2209" s="201"/>
    </row>
    <row r="2210" spans="1:4" ht="20.25" customHeight="1" x14ac:dyDescent="0.45">
      <c r="A2210" s="209"/>
      <c r="B2210" s="209"/>
      <c r="C2210" s="209"/>
      <c r="D2210" s="201"/>
    </row>
    <row r="2211" spans="1:4" ht="20.25" customHeight="1" x14ac:dyDescent="0.45">
      <c r="A2211" s="209"/>
      <c r="B2211" s="209"/>
      <c r="C2211" s="209"/>
      <c r="D2211" s="201"/>
    </row>
    <row r="2212" spans="1:4" ht="20.25" customHeight="1" x14ac:dyDescent="0.45">
      <c r="A2212" s="209"/>
      <c r="B2212" s="209"/>
      <c r="C2212" s="209"/>
      <c r="D2212" s="201"/>
    </row>
    <row r="2213" spans="1:4" ht="20.25" customHeight="1" x14ac:dyDescent="0.45">
      <c r="A2213" s="209"/>
      <c r="B2213" s="209"/>
      <c r="C2213" s="209"/>
      <c r="D2213" s="201"/>
    </row>
    <row r="2214" spans="1:4" ht="20.25" customHeight="1" x14ac:dyDescent="0.45">
      <c r="A2214" s="209"/>
      <c r="B2214" s="209"/>
      <c r="C2214" s="209"/>
      <c r="D2214" s="201"/>
    </row>
    <row r="2215" spans="1:4" ht="20.25" customHeight="1" x14ac:dyDescent="0.45">
      <c r="A2215" s="209"/>
      <c r="B2215" s="209"/>
      <c r="C2215" s="209"/>
      <c r="D2215" s="201"/>
    </row>
    <row r="2216" spans="1:4" ht="20.25" customHeight="1" x14ac:dyDescent="0.45">
      <c r="A2216" s="209"/>
      <c r="B2216" s="209"/>
      <c r="C2216" s="209"/>
      <c r="D2216" s="201"/>
    </row>
    <row r="2217" spans="1:4" ht="20.25" customHeight="1" x14ac:dyDescent="0.45">
      <c r="A2217" s="209"/>
      <c r="B2217" s="209"/>
      <c r="C2217" s="209"/>
      <c r="D2217" s="201"/>
    </row>
    <row r="2218" spans="1:4" ht="20.25" customHeight="1" x14ac:dyDescent="0.45">
      <c r="A2218" s="209"/>
      <c r="B2218" s="209"/>
      <c r="C2218" s="209"/>
      <c r="D2218" s="201"/>
    </row>
    <row r="2219" spans="1:4" ht="20.25" customHeight="1" x14ac:dyDescent="0.45">
      <c r="A2219" s="209"/>
      <c r="B2219" s="209"/>
      <c r="C2219" s="209"/>
      <c r="D2219" s="201"/>
    </row>
    <row r="2220" spans="1:4" ht="20.25" customHeight="1" x14ac:dyDescent="0.45">
      <c r="A2220" s="209"/>
      <c r="B2220" s="209"/>
      <c r="C2220" s="209"/>
      <c r="D2220" s="201"/>
    </row>
    <row r="2221" spans="1:4" ht="20.25" customHeight="1" x14ac:dyDescent="0.45">
      <c r="A2221" s="209"/>
      <c r="B2221" s="209"/>
      <c r="C2221" s="209"/>
      <c r="D2221" s="201"/>
    </row>
    <row r="2222" spans="1:4" ht="20.25" customHeight="1" x14ac:dyDescent="0.45">
      <c r="A2222" s="209"/>
      <c r="B2222" s="209"/>
      <c r="C2222" s="209"/>
      <c r="D2222" s="201"/>
    </row>
    <row r="2223" spans="1:4" ht="20.25" customHeight="1" x14ac:dyDescent="0.45">
      <c r="A2223" s="209"/>
      <c r="B2223" s="209"/>
      <c r="C2223" s="209"/>
      <c r="D2223" s="201"/>
    </row>
    <row r="2224" spans="1:4" ht="20.25" customHeight="1" x14ac:dyDescent="0.45">
      <c r="A2224" s="209"/>
      <c r="B2224" s="209"/>
      <c r="C2224" s="209"/>
      <c r="D2224" s="201"/>
    </row>
    <row r="2225" spans="1:4" ht="20.25" customHeight="1" x14ac:dyDescent="0.45">
      <c r="A2225" s="209"/>
      <c r="B2225" s="209"/>
      <c r="C2225" s="209"/>
      <c r="D2225" s="201"/>
    </row>
    <row r="2226" spans="1:4" ht="20.25" customHeight="1" x14ac:dyDescent="0.45">
      <c r="A2226" s="209"/>
      <c r="B2226" s="209"/>
      <c r="C2226" s="209"/>
      <c r="D2226" s="201"/>
    </row>
    <row r="2227" spans="1:4" ht="20.25" customHeight="1" x14ac:dyDescent="0.45">
      <c r="A2227" s="209"/>
      <c r="B2227" s="209"/>
      <c r="C2227" s="209"/>
      <c r="D2227" s="201"/>
    </row>
    <row r="2228" spans="1:4" ht="20.25" customHeight="1" x14ac:dyDescent="0.45">
      <c r="A2228" s="209"/>
      <c r="B2228" s="209"/>
      <c r="C2228" s="209"/>
      <c r="D2228" s="201"/>
    </row>
    <row r="2229" spans="1:4" ht="20.25" customHeight="1" x14ac:dyDescent="0.45">
      <c r="A2229" s="209"/>
      <c r="B2229" s="209"/>
      <c r="C2229" s="209"/>
      <c r="D2229" s="201"/>
    </row>
    <row r="2230" spans="1:4" ht="20.25" customHeight="1" x14ac:dyDescent="0.45">
      <c r="A2230" s="209"/>
      <c r="B2230" s="209"/>
      <c r="C2230" s="209"/>
      <c r="D2230" s="201"/>
    </row>
    <row r="2231" spans="1:4" ht="20.25" customHeight="1" x14ac:dyDescent="0.45">
      <c r="A2231" s="209"/>
      <c r="B2231" s="209"/>
      <c r="C2231" s="209"/>
      <c r="D2231" s="201"/>
    </row>
    <row r="2232" spans="1:4" ht="20.25" customHeight="1" x14ac:dyDescent="0.45">
      <c r="A2232" s="209"/>
      <c r="B2232" s="209"/>
      <c r="C2232" s="209"/>
      <c r="D2232" s="201"/>
    </row>
    <row r="2233" spans="1:4" ht="20.25" customHeight="1" x14ac:dyDescent="0.45">
      <c r="A2233" s="209"/>
      <c r="B2233" s="209"/>
      <c r="C2233" s="209"/>
      <c r="D2233" s="201"/>
    </row>
    <row r="2234" spans="1:4" ht="20.25" customHeight="1" x14ac:dyDescent="0.45">
      <c r="A2234" s="209"/>
      <c r="B2234" s="209"/>
      <c r="C2234" s="209"/>
      <c r="D2234" s="201"/>
    </row>
    <row r="2235" spans="1:4" ht="20.25" customHeight="1" x14ac:dyDescent="0.45">
      <c r="A2235" s="209"/>
      <c r="B2235" s="209"/>
      <c r="C2235" s="209"/>
      <c r="D2235" s="201"/>
    </row>
    <row r="2236" spans="1:4" ht="20.25" customHeight="1" x14ac:dyDescent="0.45">
      <c r="A2236" s="209"/>
      <c r="B2236" s="209"/>
      <c r="C2236" s="209"/>
      <c r="D2236" s="201"/>
    </row>
    <row r="2237" spans="1:4" ht="20.25" customHeight="1" x14ac:dyDescent="0.45">
      <c r="A2237" s="209"/>
      <c r="B2237" s="209"/>
      <c r="C2237" s="209"/>
      <c r="D2237" s="201"/>
    </row>
    <row r="2238" spans="1:4" ht="20.25" customHeight="1" x14ac:dyDescent="0.45">
      <c r="A2238" s="209"/>
      <c r="B2238" s="209"/>
      <c r="C2238" s="209"/>
      <c r="D2238" s="201"/>
    </row>
    <row r="2239" spans="1:4" ht="20.25" customHeight="1" x14ac:dyDescent="0.45">
      <c r="A2239" s="209"/>
      <c r="B2239" s="209"/>
      <c r="C2239" s="209"/>
      <c r="D2239" s="201"/>
    </row>
    <row r="2240" spans="1:4" ht="20.25" customHeight="1" x14ac:dyDescent="0.45">
      <c r="A2240" s="209"/>
      <c r="B2240" s="209"/>
      <c r="C2240" s="209"/>
      <c r="D2240" s="201"/>
    </row>
    <row r="2241" spans="1:4" ht="20.25" customHeight="1" x14ac:dyDescent="0.45">
      <c r="A2241" s="209"/>
      <c r="B2241" s="209"/>
      <c r="C2241" s="209"/>
      <c r="D2241" s="201"/>
    </row>
    <row r="2242" spans="1:4" ht="20.25" customHeight="1" x14ac:dyDescent="0.45">
      <c r="A2242" s="209"/>
      <c r="B2242" s="209"/>
      <c r="C2242" s="209"/>
      <c r="D2242" s="201"/>
    </row>
    <row r="2243" spans="1:4" ht="20.25" customHeight="1" x14ac:dyDescent="0.45">
      <c r="A2243" s="209"/>
      <c r="B2243" s="209"/>
      <c r="C2243" s="209"/>
      <c r="D2243" s="201"/>
    </row>
    <row r="2244" spans="1:4" ht="20.25" customHeight="1" x14ac:dyDescent="0.45">
      <c r="A2244" s="209"/>
      <c r="B2244" s="209"/>
      <c r="C2244" s="209"/>
      <c r="D2244" s="201"/>
    </row>
    <row r="2245" spans="1:4" ht="20.25" customHeight="1" x14ac:dyDescent="0.45">
      <c r="A2245" s="209"/>
      <c r="B2245" s="209"/>
      <c r="C2245" s="209"/>
      <c r="D2245" s="201"/>
    </row>
    <row r="2246" spans="1:4" ht="20.25" customHeight="1" x14ac:dyDescent="0.45">
      <c r="A2246" s="209"/>
      <c r="B2246" s="209"/>
      <c r="C2246" s="209"/>
      <c r="D2246" s="201"/>
    </row>
    <row r="2247" spans="1:4" ht="20.25" customHeight="1" x14ac:dyDescent="0.45">
      <c r="A2247" s="209"/>
      <c r="B2247" s="209"/>
      <c r="C2247" s="209"/>
      <c r="D2247" s="201"/>
    </row>
    <row r="2248" spans="1:4" ht="20.25" customHeight="1" x14ac:dyDescent="0.45">
      <c r="A2248" s="209"/>
      <c r="B2248" s="209"/>
      <c r="C2248" s="209"/>
      <c r="D2248" s="201"/>
    </row>
    <row r="2249" spans="1:4" ht="20.25" customHeight="1" x14ac:dyDescent="0.45">
      <c r="A2249" s="209"/>
      <c r="B2249" s="209"/>
      <c r="C2249" s="209"/>
      <c r="D2249" s="201"/>
    </row>
    <row r="2250" spans="1:4" ht="20.25" customHeight="1" x14ac:dyDescent="0.45">
      <c r="A2250" s="209"/>
      <c r="B2250" s="209"/>
      <c r="C2250" s="209"/>
      <c r="D2250" s="201"/>
    </row>
    <row r="2251" spans="1:4" ht="20.25" customHeight="1" x14ac:dyDescent="0.45">
      <c r="A2251" s="209"/>
      <c r="B2251" s="209"/>
      <c r="C2251" s="209"/>
      <c r="D2251" s="201"/>
    </row>
    <row r="2252" spans="1:4" ht="20.25" customHeight="1" x14ac:dyDescent="0.45">
      <c r="A2252" s="209"/>
      <c r="B2252" s="209"/>
      <c r="C2252" s="209"/>
      <c r="D2252" s="201"/>
    </row>
    <row r="2253" spans="1:4" ht="20.25" customHeight="1" x14ac:dyDescent="0.45">
      <c r="A2253" s="209"/>
      <c r="B2253" s="209"/>
      <c r="C2253" s="209"/>
      <c r="D2253" s="201"/>
    </row>
    <row r="2254" spans="1:4" ht="20.25" customHeight="1" x14ac:dyDescent="0.45">
      <c r="A2254" s="209"/>
      <c r="B2254" s="209"/>
      <c r="C2254" s="209"/>
      <c r="D2254" s="201"/>
    </row>
    <row r="2255" spans="1:4" ht="20.25" customHeight="1" x14ac:dyDescent="0.45">
      <c r="A2255" s="209"/>
      <c r="B2255" s="209"/>
      <c r="C2255" s="209"/>
      <c r="D2255" s="201"/>
    </row>
    <row r="2256" spans="1:4" ht="20.25" customHeight="1" x14ac:dyDescent="0.45">
      <c r="A2256" s="209"/>
      <c r="B2256" s="209"/>
      <c r="C2256" s="209"/>
      <c r="D2256" s="201"/>
    </row>
    <row r="2257" spans="1:4" ht="20.25" customHeight="1" x14ac:dyDescent="0.45">
      <c r="A2257" s="209"/>
      <c r="B2257" s="209"/>
      <c r="C2257" s="209"/>
      <c r="D2257" s="201"/>
    </row>
    <row r="2258" spans="1:4" ht="20.25" customHeight="1" x14ac:dyDescent="0.45">
      <c r="A2258" s="209"/>
      <c r="B2258" s="209"/>
      <c r="C2258" s="209"/>
      <c r="D2258" s="201"/>
    </row>
    <row r="2259" spans="1:4" ht="20.25" customHeight="1" x14ac:dyDescent="0.45">
      <c r="A2259" s="209"/>
      <c r="B2259" s="209"/>
      <c r="C2259" s="209"/>
      <c r="D2259" s="201"/>
    </row>
    <row r="2260" spans="1:4" ht="20.25" customHeight="1" x14ac:dyDescent="0.45">
      <c r="A2260" s="209"/>
      <c r="B2260" s="209"/>
      <c r="C2260" s="209"/>
      <c r="D2260" s="201"/>
    </row>
    <row r="2261" spans="1:4" ht="20.25" customHeight="1" x14ac:dyDescent="0.45">
      <c r="A2261" s="209"/>
      <c r="B2261" s="209"/>
      <c r="C2261" s="209"/>
      <c r="D2261" s="201"/>
    </row>
    <row r="2262" spans="1:4" ht="20.25" customHeight="1" x14ac:dyDescent="0.45">
      <c r="A2262" s="209"/>
      <c r="B2262" s="209"/>
      <c r="C2262" s="209"/>
      <c r="D2262" s="201"/>
    </row>
    <row r="2263" spans="1:4" ht="20.25" customHeight="1" x14ac:dyDescent="0.45">
      <c r="A2263" s="209"/>
      <c r="B2263" s="209"/>
      <c r="C2263" s="209"/>
      <c r="D2263" s="201"/>
    </row>
    <row r="2264" spans="1:4" ht="20.25" customHeight="1" x14ac:dyDescent="0.45">
      <c r="A2264" s="209"/>
      <c r="B2264" s="209"/>
      <c r="C2264" s="209"/>
      <c r="D2264" s="201"/>
    </row>
    <row r="2265" spans="1:4" ht="20.25" customHeight="1" x14ac:dyDescent="0.45">
      <c r="A2265" s="209"/>
      <c r="B2265" s="209"/>
      <c r="C2265" s="209"/>
      <c r="D2265" s="201"/>
    </row>
    <row r="2266" spans="1:4" ht="20.25" customHeight="1" x14ac:dyDescent="0.45">
      <c r="A2266" s="209"/>
      <c r="B2266" s="209"/>
      <c r="C2266" s="209"/>
      <c r="D2266" s="201"/>
    </row>
    <row r="2267" spans="1:4" ht="20.25" customHeight="1" x14ac:dyDescent="0.45">
      <c r="A2267" s="209"/>
      <c r="B2267" s="209"/>
      <c r="C2267" s="209"/>
      <c r="D2267" s="201"/>
    </row>
    <row r="2268" spans="1:4" ht="20.25" customHeight="1" x14ac:dyDescent="0.45">
      <c r="A2268" s="209"/>
      <c r="B2268" s="209"/>
      <c r="C2268" s="209"/>
      <c r="D2268" s="201"/>
    </row>
    <row r="2269" spans="1:4" ht="20.25" customHeight="1" x14ac:dyDescent="0.45">
      <c r="A2269" s="209"/>
      <c r="B2269" s="209"/>
      <c r="C2269" s="209"/>
      <c r="D2269" s="201"/>
    </row>
    <row r="2270" spans="1:4" ht="20.25" customHeight="1" x14ac:dyDescent="0.45">
      <c r="A2270" s="209"/>
      <c r="B2270" s="209"/>
      <c r="C2270" s="209"/>
      <c r="D2270" s="201"/>
    </row>
    <row r="2271" spans="1:4" ht="20.25" customHeight="1" x14ac:dyDescent="0.45">
      <c r="A2271" s="209"/>
      <c r="B2271" s="209"/>
      <c r="C2271" s="209"/>
      <c r="D2271" s="201"/>
    </row>
    <row r="2272" spans="1:4" ht="20.25" customHeight="1" x14ac:dyDescent="0.45">
      <c r="A2272" s="209"/>
      <c r="B2272" s="209"/>
      <c r="C2272" s="209"/>
      <c r="D2272" s="201"/>
    </row>
    <row r="2273" spans="1:4" ht="20.25" customHeight="1" x14ac:dyDescent="0.45">
      <c r="A2273" s="209"/>
      <c r="B2273" s="209"/>
      <c r="C2273" s="209"/>
      <c r="D2273" s="201"/>
    </row>
    <row r="2274" spans="1:4" ht="20.25" customHeight="1" x14ac:dyDescent="0.45">
      <c r="A2274" s="209"/>
      <c r="B2274" s="209"/>
      <c r="C2274" s="209"/>
      <c r="D2274" s="201"/>
    </row>
    <row r="2275" spans="1:4" ht="20.25" customHeight="1" x14ac:dyDescent="0.45">
      <c r="A2275" s="209"/>
      <c r="B2275" s="209"/>
      <c r="C2275" s="209"/>
      <c r="D2275" s="201"/>
    </row>
    <row r="2276" spans="1:4" ht="20.25" customHeight="1" x14ac:dyDescent="0.45">
      <c r="A2276" s="209"/>
      <c r="B2276" s="209"/>
      <c r="C2276" s="209"/>
      <c r="D2276" s="201"/>
    </row>
    <row r="2277" spans="1:4" ht="20.25" customHeight="1" x14ac:dyDescent="0.45">
      <c r="A2277" s="209"/>
      <c r="B2277" s="209"/>
      <c r="C2277" s="209"/>
      <c r="D2277" s="201"/>
    </row>
    <row r="2278" spans="1:4" ht="20.25" customHeight="1" x14ac:dyDescent="0.45">
      <c r="A2278" s="209"/>
      <c r="B2278" s="209"/>
      <c r="C2278" s="209"/>
      <c r="D2278" s="201"/>
    </row>
    <row r="2279" spans="1:4" ht="20.25" customHeight="1" x14ac:dyDescent="0.45">
      <c r="A2279" s="209"/>
      <c r="B2279" s="209"/>
      <c r="C2279" s="209"/>
      <c r="D2279" s="201"/>
    </row>
    <row r="2280" spans="1:4" ht="20.25" customHeight="1" x14ac:dyDescent="0.45">
      <c r="A2280" s="209"/>
      <c r="B2280" s="209"/>
      <c r="C2280" s="209"/>
      <c r="D2280" s="201"/>
    </row>
    <row r="2281" spans="1:4" ht="20.25" customHeight="1" x14ac:dyDescent="0.45">
      <c r="A2281" s="209"/>
      <c r="B2281" s="209"/>
      <c r="C2281" s="209"/>
      <c r="D2281" s="201"/>
    </row>
    <row r="2282" spans="1:4" ht="20.25" customHeight="1" x14ac:dyDescent="0.45">
      <c r="A2282" s="209"/>
      <c r="B2282" s="209"/>
      <c r="C2282" s="209"/>
      <c r="D2282" s="201"/>
    </row>
    <row r="2283" spans="1:4" ht="20.25" customHeight="1" x14ac:dyDescent="0.45">
      <c r="A2283" s="209"/>
      <c r="B2283" s="209"/>
      <c r="C2283" s="209"/>
      <c r="D2283" s="201"/>
    </row>
    <row r="2284" spans="1:4" ht="20.25" customHeight="1" x14ac:dyDescent="0.45">
      <c r="A2284" s="209"/>
      <c r="B2284" s="209"/>
      <c r="C2284" s="209"/>
      <c r="D2284" s="201"/>
    </row>
    <row r="2285" spans="1:4" ht="20.25" customHeight="1" x14ac:dyDescent="0.45">
      <c r="A2285" s="209"/>
      <c r="B2285" s="209"/>
      <c r="C2285" s="209"/>
      <c r="D2285" s="201"/>
    </row>
    <row r="2286" spans="1:4" ht="20.25" customHeight="1" x14ac:dyDescent="0.45">
      <c r="A2286" s="209"/>
      <c r="B2286" s="209"/>
      <c r="C2286" s="209"/>
      <c r="D2286" s="201"/>
    </row>
    <row r="2287" spans="1:4" ht="20.25" customHeight="1" x14ac:dyDescent="0.45">
      <c r="A2287" s="209"/>
      <c r="B2287" s="209"/>
      <c r="C2287" s="209"/>
      <c r="D2287" s="201"/>
    </row>
    <row r="2288" spans="1:4" ht="20.25" customHeight="1" x14ac:dyDescent="0.45">
      <c r="A2288" s="209"/>
      <c r="B2288" s="209"/>
      <c r="C2288" s="209"/>
      <c r="D2288" s="201"/>
    </row>
    <row r="2289" spans="1:4" ht="20.25" customHeight="1" x14ac:dyDescent="0.45">
      <c r="A2289" s="209"/>
      <c r="B2289" s="209"/>
      <c r="C2289" s="209"/>
      <c r="D2289" s="201"/>
    </row>
    <row r="2290" spans="1:4" ht="20.25" customHeight="1" x14ac:dyDescent="0.45">
      <c r="A2290" s="209"/>
      <c r="B2290" s="209"/>
      <c r="C2290" s="209"/>
      <c r="D2290" s="201"/>
    </row>
    <row r="2291" spans="1:4" ht="20.25" customHeight="1" x14ac:dyDescent="0.45">
      <c r="A2291" s="209"/>
      <c r="B2291" s="209"/>
      <c r="C2291" s="209"/>
      <c r="D2291" s="201"/>
    </row>
    <row r="2292" spans="1:4" ht="20.25" customHeight="1" x14ac:dyDescent="0.45">
      <c r="A2292" s="209"/>
      <c r="B2292" s="209"/>
      <c r="C2292" s="209"/>
      <c r="D2292" s="201"/>
    </row>
    <row r="2293" spans="1:4" ht="20.25" customHeight="1" x14ac:dyDescent="0.45">
      <c r="A2293" s="209"/>
      <c r="B2293" s="209"/>
      <c r="C2293" s="209"/>
      <c r="D2293" s="201"/>
    </row>
    <row r="2294" spans="1:4" ht="20.25" customHeight="1" x14ac:dyDescent="0.45">
      <c r="A2294" s="209"/>
      <c r="B2294" s="209"/>
      <c r="C2294" s="209"/>
      <c r="D2294" s="201"/>
    </row>
    <row r="2295" spans="1:4" ht="20.25" customHeight="1" x14ac:dyDescent="0.45">
      <c r="A2295" s="209"/>
      <c r="B2295" s="209"/>
      <c r="C2295" s="209"/>
      <c r="D2295" s="201"/>
    </row>
    <row r="2296" spans="1:4" ht="20.25" customHeight="1" x14ac:dyDescent="0.45">
      <c r="A2296" s="209"/>
      <c r="B2296" s="209"/>
      <c r="C2296" s="209"/>
      <c r="D2296" s="201"/>
    </row>
    <row r="2297" spans="1:4" ht="20.25" customHeight="1" x14ac:dyDescent="0.45">
      <c r="A2297" s="209"/>
      <c r="B2297" s="209"/>
      <c r="C2297" s="209"/>
      <c r="D2297" s="201"/>
    </row>
    <row r="2298" spans="1:4" ht="20.25" customHeight="1" x14ac:dyDescent="0.45">
      <c r="A2298" s="209"/>
      <c r="B2298" s="209"/>
      <c r="C2298" s="209"/>
      <c r="D2298" s="201"/>
    </row>
    <row r="2299" spans="1:4" ht="20.25" customHeight="1" x14ac:dyDescent="0.45">
      <c r="A2299" s="209"/>
      <c r="B2299" s="209"/>
      <c r="C2299" s="209"/>
      <c r="D2299" s="201"/>
    </row>
    <row r="2300" spans="1:4" ht="20.25" customHeight="1" x14ac:dyDescent="0.45">
      <c r="A2300" s="209"/>
      <c r="B2300" s="209"/>
      <c r="C2300" s="209"/>
      <c r="D2300" s="201"/>
    </row>
    <row r="2301" spans="1:4" ht="20.25" customHeight="1" x14ac:dyDescent="0.45">
      <c r="A2301" s="209"/>
      <c r="B2301" s="209"/>
      <c r="C2301" s="209"/>
      <c r="D2301" s="201"/>
    </row>
    <row r="2302" spans="1:4" ht="20.25" customHeight="1" x14ac:dyDescent="0.45">
      <c r="A2302" s="209"/>
      <c r="B2302" s="209"/>
      <c r="C2302" s="209"/>
      <c r="D2302" s="201"/>
    </row>
    <row r="2303" spans="1:4" ht="20.25" customHeight="1" x14ac:dyDescent="0.45">
      <c r="A2303" s="209"/>
      <c r="B2303" s="209"/>
      <c r="C2303" s="209"/>
      <c r="D2303" s="201"/>
    </row>
    <row r="2304" spans="1:4" ht="20.25" customHeight="1" x14ac:dyDescent="0.45">
      <c r="A2304" s="209"/>
      <c r="B2304" s="209"/>
      <c r="C2304" s="209"/>
      <c r="D2304" s="201"/>
    </row>
    <row r="2305" spans="1:4" ht="20.25" customHeight="1" x14ac:dyDescent="0.45">
      <c r="A2305" s="209"/>
      <c r="B2305" s="209"/>
      <c r="C2305" s="209"/>
      <c r="D2305" s="201"/>
    </row>
    <row r="2306" spans="1:4" ht="20.25" customHeight="1" x14ac:dyDescent="0.45">
      <c r="A2306" s="209"/>
      <c r="B2306" s="209"/>
      <c r="C2306" s="209"/>
      <c r="D2306" s="201"/>
    </row>
    <row r="2307" spans="1:4" ht="20.25" customHeight="1" x14ac:dyDescent="0.45">
      <c r="A2307" s="209"/>
      <c r="B2307" s="209"/>
      <c r="C2307" s="209"/>
      <c r="D2307" s="201"/>
    </row>
    <row r="2308" spans="1:4" ht="20.25" customHeight="1" x14ac:dyDescent="0.45">
      <c r="A2308" s="209"/>
      <c r="B2308" s="209"/>
      <c r="C2308" s="209"/>
      <c r="D2308" s="201"/>
    </row>
    <row r="2309" spans="1:4" ht="20.25" customHeight="1" x14ac:dyDescent="0.45">
      <c r="A2309" s="209"/>
      <c r="B2309" s="209"/>
      <c r="C2309" s="209"/>
      <c r="D2309" s="201"/>
    </row>
    <row r="2310" spans="1:4" ht="20.25" customHeight="1" x14ac:dyDescent="0.45">
      <c r="A2310" s="209"/>
      <c r="B2310" s="209"/>
      <c r="C2310" s="209"/>
      <c r="D2310" s="201"/>
    </row>
    <row r="2311" spans="1:4" ht="20.25" customHeight="1" x14ac:dyDescent="0.45">
      <c r="A2311" s="209"/>
      <c r="B2311" s="209"/>
      <c r="C2311" s="209"/>
      <c r="D2311" s="201"/>
    </row>
    <row r="2312" spans="1:4" ht="20.25" customHeight="1" x14ac:dyDescent="0.45">
      <c r="A2312" s="209"/>
      <c r="B2312" s="209"/>
      <c r="C2312" s="209"/>
      <c r="D2312" s="201"/>
    </row>
    <row r="2313" spans="1:4" ht="20.25" customHeight="1" x14ac:dyDescent="0.45">
      <c r="A2313" s="209"/>
      <c r="B2313" s="209"/>
      <c r="C2313" s="209"/>
      <c r="D2313" s="201"/>
    </row>
    <row r="2314" spans="1:4" ht="20.25" customHeight="1" x14ac:dyDescent="0.45">
      <c r="A2314" s="209"/>
      <c r="B2314" s="209"/>
      <c r="C2314" s="209"/>
      <c r="D2314" s="201"/>
    </row>
    <row r="2315" spans="1:4" ht="20.25" customHeight="1" x14ac:dyDescent="0.45">
      <c r="A2315" s="209"/>
      <c r="B2315" s="209"/>
      <c r="C2315" s="209"/>
      <c r="D2315" s="201"/>
    </row>
    <row r="2316" spans="1:4" ht="20.25" customHeight="1" x14ac:dyDescent="0.45">
      <c r="A2316" s="209"/>
      <c r="B2316" s="209"/>
      <c r="C2316" s="209"/>
      <c r="D2316" s="201"/>
    </row>
    <row r="2317" spans="1:4" ht="20.25" customHeight="1" x14ac:dyDescent="0.45">
      <c r="A2317" s="209"/>
      <c r="B2317" s="209"/>
      <c r="C2317" s="209"/>
      <c r="D2317" s="201"/>
    </row>
    <row r="2318" spans="1:4" ht="20.25" customHeight="1" x14ac:dyDescent="0.45">
      <c r="A2318" s="209"/>
      <c r="B2318" s="209"/>
      <c r="C2318" s="209"/>
      <c r="D2318" s="201"/>
    </row>
    <row r="2319" spans="1:4" ht="20.25" customHeight="1" x14ac:dyDescent="0.45">
      <c r="A2319" s="209"/>
      <c r="B2319" s="209"/>
      <c r="C2319" s="209"/>
      <c r="D2319" s="201"/>
    </row>
    <row r="2320" spans="1:4" ht="20.25" customHeight="1" x14ac:dyDescent="0.45">
      <c r="A2320" s="209"/>
      <c r="B2320" s="209"/>
      <c r="C2320" s="209"/>
      <c r="D2320" s="201"/>
    </row>
    <row r="2321" spans="1:4" ht="20.25" customHeight="1" x14ac:dyDescent="0.45">
      <c r="A2321" s="209"/>
      <c r="B2321" s="209"/>
      <c r="C2321" s="209"/>
      <c r="D2321" s="201"/>
    </row>
    <row r="2322" spans="1:4" ht="20.25" customHeight="1" x14ac:dyDescent="0.45">
      <c r="A2322" s="209"/>
      <c r="B2322" s="209"/>
      <c r="C2322" s="209"/>
      <c r="D2322" s="201"/>
    </row>
    <row r="2323" spans="1:4" ht="20.25" customHeight="1" x14ac:dyDescent="0.45">
      <c r="A2323" s="209"/>
      <c r="B2323" s="209"/>
      <c r="C2323" s="209"/>
      <c r="D2323" s="201"/>
    </row>
    <row r="2324" spans="1:4" ht="20.25" customHeight="1" x14ac:dyDescent="0.45">
      <c r="A2324" s="209"/>
      <c r="B2324" s="209"/>
      <c r="C2324" s="209"/>
      <c r="D2324" s="201"/>
    </row>
    <row r="2325" spans="1:4" ht="20.25" customHeight="1" x14ac:dyDescent="0.45">
      <c r="A2325" s="209"/>
      <c r="B2325" s="209"/>
      <c r="C2325" s="209"/>
      <c r="D2325" s="201"/>
    </row>
  </sheetData>
  <mergeCells count="2">
    <mergeCell ref="A1:F3"/>
    <mergeCell ref="A4:F4"/>
  </mergeCells>
  <pageMargins left="0.7" right="0.7" top="0.75" bottom="0.75" header="0.3" footer="0.3"/>
  <pageSetup paperSize="9" orientation="portrait" r:id="rId1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8"/>
  <sheetViews>
    <sheetView workbookViewId="0"/>
  </sheetViews>
  <sheetFormatPr defaultColWidth="12.44140625" defaultRowHeight="15" x14ac:dyDescent="0.35"/>
  <cols>
    <col min="1" max="1" width="6.44140625" style="3" customWidth="1"/>
    <col min="2" max="2" width="18.88671875" style="3" customWidth="1"/>
    <col min="3" max="3" width="14.33203125" style="3" customWidth="1"/>
    <col min="4" max="4" width="13.88671875" style="3" customWidth="1"/>
    <col min="5" max="5" width="13.88671875" style="223" customWidth="1"/>
    <col min="6" max="6" width="13.109375" style="3" customWidth="1"/>
    <col min="7" max="16384" width="12.44140625" style="3"/>
  </cols>
  <sheetData>
    <row r="1" spans="1:9" ht="27" customHeight="1" x14ac:dyDescent="0.6">
      <c r="A1" s="214" t="s">
        <v>122</v>
      </c>
      <c r="B1" s="215"/>
      <c r="C1" s="214"/>
      <c r="D1" s="216"/>
      <c r="E1" s="217"/>
      <c r="F1" s="216"/>
    </row>
    <row r="2" spans="1:9" ht="25.5" customHeight="1" x14ac:dyDescent="0.45">
      <c r="A2" s="26"/>
      <c r="B2" s="26"/>
      <c r="C2" s="26"/>
      <c r="D2" s="32" t="s">
        <v>17</v>
      </c>
      <c r="E2" s="218" t="s">
        <v>18</v>
      </c>
      <c r="F2" s="26"/>
    </row>
    <row r="3" spans="1:9" ht="7.5" customHeight="1" x14ac:dyDescent="0.45">
      <c r="A3" s="26"/>
      <c r="B3" s="26"/>
      <c r="C3" s="26"/>
      <c r="D3" s="219"/>
      <c r="E3" s="220"/>
      <c r="F3" s="26"/>
    </row>
    <row r="4" spans="1:9" ht="19.2" x14ac:dyDescent="0.45">
      <c r="A4" s="26"/>
      <c r="B4" s="20" t="s">
        <v>19</v>
      </c>
      <c r="C4" s="26" t="s">
        <v>231</v>
      </c>
      <c r="D4" s="221" t="s">
        <v>20</v>
      </c>
      <c r="E4" s="222" t="s">
        <v>188</v>
      </c>
      <c r="F4" s="222" t="s">
        <v>184</v>
      </c>
      <c r="G4" s="222" t="s">
        <v>154</v>
      </c>
    </row>
    <row r="5" spans="1:9" ht="19.2" x14ac:dyDescent="0.45">
      <c r="A5" s="26"/>
      <c r="B5" s="19"/>
      <c r="C5" s="26"/>
      <c r="D5" s="221" t="s">
        <v>21</v>
      </c>
      <c r="E5" s="222" t="s">
        <v>304</v>
      </c>
      <c r="F5" s="222" t="s">
        <v>188</v>
      </c>
      <c r="G5" s="222" t="s">
        <v>184</v>
      </c>
    </row>
    <row r="6" spans="1:9" ht="19.2" x14ac:dyDescent="0.45">
      <c r="D6" s="221" t="s">
        <v>153</v>
      </c>
      <c r="E6" s="222" t="s">
        <v>188</v>
      </c>
      <c r="F6" s="222" t="s">
        <v>184</v>
      </c>
      <c r="G6" s="222" t="s">
        <v>185</v>
      </c>
    </row>
    <row r="8" spans="1:9" ht="17.25" customHeight="1" x14ac:dyDescent="0.45">
      <c r="C8" s="26" t="s">
        <v>232</v>
      </c>
      <c r="D8" s="221" t="s">
        <v>20</v>
      </c>
      <c r="E8" s="222" t="s">
        <v>233</v>
      </c>
    </row>
    <row r="9" spans="1:9" ht="17.25" customHeight="1" x14ac:dyDescent="0.45">
      <c r="D9" s="221" t="s">
        <v>21</v>
      </c>
      <c r="E9" s="222" t="s">
        <v>249</v>
      </c>
    </row>
    <row r="12" spans="1:9" ht="16.8" x14ac:dyDescent="0.4">
      <c r="A12" s="345" t="s">
        <v>173</v>
      </c>
      <c r="F12" s="118">
        <v>2016</v>
      </c>
      <c r="G12" s="118">
        <v>2015</v>
      </c>
      <c r="H12" s="118">
        <v>2014</v>
      </c>
      <c r="I12" s="118">
        <v>2013</v>
      </c>
    </row>
    <row r="13" spans="1:9" ht="16.8" x14ac:dyDescent="0.4">
      <c r="A13" s="121" t="s">
        <v>174</v>
      </c>
      <c r="F13" s="79">
        <v>1.45</v>
      </c>
      <c r="G13" s="79">
        <v>1.56</v>
      </c>
      <c r="H13" s="79">
        <v>1.58</v>
      </c>
      <c r="I13" s="2">
        <v>1.57</v>
      </c>
    </row>
    <row r="14" spans="1:9" ht="16.8" x14ac:dyDescent="0.4">
      <c r="A14" s="121" t="s">
        <v>180</v>
      </c>
      <c r="F14" s="79">
        <v>1.05</v>
      </c>
      <c r="G14" s="79">
        <v>1.23</v>
      </c>
      <c r="H14" s="79">
        <v>1.35</v>
      </c>
      <c r="I14" s="2">
        <v>1.28</v>
      </c>
    </row>
    <row r="15" spans="1:9" ht="16.8" x14ac:dyDescent="0.4">
      <c r="A15" s="121" t="s">
        <v>180</v>
      </c>
      <c r="F15" s="79">
        <v>1.05</v>
      </c>
      <c r="G15" s="79">
        <v>1.23</v>
      </c>
      <c r="H15" s="79">
        <v>1.35</v>
      </c>
      <c r="I15" s="2">
        <v>1.28</v>
      </c>
    </row>
    <row r="16" spans="1:9" ht="16.8" x14ac:dyDescent="0.4">
      <c r="A16" s="121" t="s">
        <v>175</v>
      </c>
      <c r="F16" s="79">
        <v>8.75</v>
      </c>
      <c r="G16" s="79">
        <v>7.5</v>
      </c>
      <c r="H16" s="79">
        <v>6.5</v>
      </c>
      <c r="I16" s="2">
        <v>6.82</v>
      </c>
    </row>
    <row r="17" spans="1:12" ht="16.8" x14ac:dyDescent="0.4">
      <c r="A17" s="121" t="s">
        <v>176</v>
      </c>
      <c r="F17" s="79">
        <v>6.75</v>
      </c>
      <c r="G17" s="79">
        <v>5.6</v>
      </c>
      <c r="H17" s="50">
        <v>5.55</v>
      </c>
      <c r="I17" s="2">
        <v>5.77</v>
      </c>
    </row>
    <row r="18" spans="1:12" ht="16.8" x14ac:dyDescent="0.4">
      <c r="A18" s="121" t="s">
        <v>177</v>
      </c>
      <c r="F18" s="79">
        <v>8.4499999999999993</v>
      </c>
      <c r="G18" s="79">
        <v>6.3</v>
      </c>
      <c r="H18" s="79">
        <v>6</v>
      </c>
      <c r="I18" s="17">
        <v>6</v>
      </c>
    </row>
    <row r="19" spans="1:12" ht="16.8" x14ac:dyDescent="0.4">
      <c r="A19" s="121" t="s">
        <v>178</v>
      </c>
      <c r="F19" s="344">
        <v>1.44</v>
      </c>
      <c r="G19" s="344">
        <v>1.44</v>
      </c>
      <c r="H19" s="50">
        <v>1.44</v>
      </c>
      <c r="I19" s="2">
        <v>1.44</v>
      </c>
    </row>
    <row r="20" spans="1:12" ht="16.8" x14ac:dyDescent="0.4">
      <c r="A20" s="121" t="s">
        <v>179</v>
      </c>
      <c r="F20" s="79">
        <v>13.25</v>
      </c>
      <c r="G20" s="79">
        <v>11</v>
      </c>
      <c r="H20" s="79">
        <v>10</v>
      </c>
      <c r="I20" s="2">
        <v>8.14</v>
      </c>
    </row>
    <row r="21" spans="1:12" ht="16.8" x14ac:dyDescent="0.4">
      <c r="C21" s="507" t="s">
        <v>334</v>
      </c>
    </row>
    <row r="22" spans="1:12" ht="16.8" x14ac:dyDescent="0.4">
      <c r="A22" s="345" t="s">
        <v>333</v>
      </c>
      <c r="C22" s="534">
        <v>42376</v>
      </c>
      <c r="G22" s="534">
        <v>42254</v>
      </c>
      <c r="H22" s="534">
        <v>42221</v>
      </c>
      <c r="I22" s="534">
        <v>42219</v>
      </c>
      <c r="J22" s="508">
        <v>42212</v>
      </c>
      <c r="K22" s="508">
        <v>42144</v>
      </c>
      <c r="L22" s="508">
        <v>42118</v>
      </c>
    </row>
    <row r="23" spans="1:12" ht="16.8" x14ac:dyDescent="0.4">
      <c r="B23" s="487" t="s">
        <v>72</v>
      </c>
      <c r="C23" s="132">
        <v>1.45678</v>
      </c>
      <c r="D23" s="223"/>
      <c r="G23" s="132">
        <v>1.5269299999999999</v>
      </c>
      <c r="H23" s="132">
        <v>1.55803</v>
      </c>
      <c r="I23" s="123">
        <v>1.55688</v>
      </c>
      <c r="J23" s="123">
        <v>1.55298</v>
      </c>
      <c r="K23" s="123">
        <v>1.5563100000000001</v>
      </c>
      <c r="L23" s="123">
        <v>1.52928</v>
      </c>
    </row>
    <row r="24" spans="1:12" ht="16.8" x14ac:dyDescent="0.4">
      <c r="B24" s="487" t="s">
        <v>73</v>
      </c>
      <c r="C24" s="132">
        <v>1.0866230400000001</v>
      </c>
      <c r="D24" s="223"/>
      <c r="G24" s="132">
        <v>1.1159399999999999</v>
      </c>
      <c r="H24" s="132">
        <v>1.0856399999999999</v>
      </c>
      <c r="I24" s="123">
        <v>1.09521</v>
      </c>
      <c r="J24" s="123">
        <v>1.1078699999999999</v>
      </c>
      <c r="K24" s="123">
        <v>1.11016</v>
      </c>
      <c r="L24" s="123">
        <v>1.0935699999999999</v>
      </c>
    </row>
    <row r="25" spans="1:12" ht="16.8" x14ac:dyDescent="0.4">
      <c r="B25" s="487" t="s">
        <v>335</v>
      </c>
      <c r="C25" s="132">
        <v>1.0011300000000001</v>
      </c>
      <c r="D25" s="223"/>
      <c r="G25" s="132">
        <v>0.97497199999999995</v>
      </c>
      <c r="H25" s="132">
        <v>0.98039200000000004</v>
      </c>
      <c r="I25" s="132">
        <v>0.96785900000000002</v>
      </c>
      <c r="J25" s="132">
        <v>0.956847</v>
      </c>
      <c r="K25" s="123">
        <v>0.93759899999999996</v>
      </c>
      <c r="L25" s="123">
        <v>0.95835999999999999</v>
      </c>
    </row>
    <row r="26" spans="1:12" ht="16.8" x14ac:dyDescent="0.4">
      <c r="B26" s="487" t="s">
        <v>336</v>
      </c>
      <c r="C26" s="132">
        <v>8.5132300000000001</v>
      </c>
      <c r="D26" s="223"/>
      <c r="G26" s="132">
        <v>8.44834</v>
      </c>
      <c r="H26" s="132">
        <v>8.7311399999999999</v>
      </c>
      <c r="I26" s="132">
        <v>8.6581799999999998</v>
      </c>
      <c r="J26" s="132">
        <v>8.5308600000000006</v>
      </c>
      <c r="K26" s="123">
        <v>8.36158</v>
      </c>
      <c r="L26" s="123">
        <v>8.5798799999999993</v>
      </c>
    </row>
    <row r="27" spans="1:12" ht="16.8" x14ac:dyDescent="0.4">
      <c r="B27" s="487" t="s">
        <v>337</v>
      </c>
      <c r="C27" s="132">
        <v>6.8634500000000003</v>
      </c>
      <c r="D27" s="223"/>
      <c r="G27" s="132">
        <v>6.6855700000000002</v>
      </c>
      <c r="H27" s="132">
        <v>6.8759699999999997</v>
      </c>
      <c r="I27" s="132">
        <v>6.8137400000000001</v>
      </c>
      <c r="J27" s="132">
        <v>6.73726</v>
      </c>
      <c r="K27" s="123">
        <v>6.72316</v>
      </c>
      <c r="L27" s="123">
        <v>6.8223700000000003</v>
      </c>
    </row>
    <row r="28" spans="1:12" ht="16.8" x14ac:dyDescent="0.4">
      <c r="B28" s="487" t="s">
        <v>338</v>
      </c>
      <c r="C28" s="132">
        <v>8.92258</v>
      </c>
      <c r="D28" s="223"/>
      <c r="G28" s="132">
        <v>8.3045100000000005</v>
      </c>
      <c r="H28" s="132">
        <v>8.2891700000000004</v>
      </c>
      <c r="I28" s="132">
        <v>8.2212300000000003</v>
      </c>
      <c r="J28" s="132">
        <v>8.1628500000000006</v>
      </c>
      <c r="K28" s="123">
        <v>7.5475899999999996</v>
      </c>
      <c r="L28" s="123">
        <v>7.6773999999999996</v>
      </c>
    </row>
    <row r="29" spans="1:12" ht="16.8" x14ac:dyDescent="0.4">
      <c r="B29" s="487" t="s">
        <v>339</v>
      </c>
      <c r="C29" s="132">
        <v>15.9832</v>
      </c>
      <c r="D29" s="223"/>
      <c r="G29" s="132">
        <v>13.928599999999999</v>
      </c>
      <c r="H29" s="132">
        <v>12.7949</v>
      </c>
      <c r="I29" s="123">
        <v>12.7088</v>
      </c>
      <c r="J29" s="123">
        <v>12.6088</v>
      </c>
      <c r="K29" s="123">
        <v>11.8649</v>
      </c>
      <c r="L29" s="123">
        <v>11.8955</v>
      </c>
    </row>
    <row r="30" spans="1:12" x14ac:dyDescent="0.35">
      <c r="C30" s="123"/>
      <c r="D30" s="223"/>
      <c r="G30" s="123"/>
      <c r="H30" s="123"/>
      <c r="I30" s="123"/>
      <c r="J30" s="123"/>
      <c r="K30" s="123"/>
      <c r="L30" s="123"/>
    </row>
    <row r="31" spans="1:12" ht="16.8" x14ac:dyDescent="0.4">
      <c r="A31" s="345" t="s">
        <v>340</v>
      </c>
      <c r="C31" s="123"/>
      <c r="D31" s="223"/>
      <c r="G31" s="123"/>
      <c r="H31" s="123"/>
      <c r="I31" s="123"/>
      <c r="J31" s="123"/>
      <c r="K31" s="123"/>
      <c r="L31" s="123"/>
    </row>
    <row r="32" spans="1:12" ht="16.8" x14ac:dyDescent="0.4">
      <c r="B32" s="487" t="s">
        <v>73</v>
      </c>
      <c r="C32" s="132">
        <v>1.34066</v>
      </c>
      <c r="D32" s="223"/>
      <c r="G32" s="132">
        <v>1.3680399999999999</v>
      </c>
      <c r="H32" s="132">
        <v>1.4351499999999999</v>
      </c>
      <c r="I32" s="123">
        <v>1.42195</v>
      </c>
      <c r="J32" s="123">
        <v>1.4019299999999999</v>
      </c>
      <c r="K32" s="123">
        <v>1.4021399999999999</v>
      </c>
      <c r="L32" s="123">
        <v>1.3991400000000001</v>
      </c>
    </row>
    <row r="33" spans="2:12" ht="16.8" x14ac:dyDescent="0.4">
      <c r="B33" s="487" t="s">
        <v>335</v>
      </c>
      <c r="C33" s="132">
        <v>1.4575800000000001</v>
      </c>
      <c r="D33" s="223"/>
      <c r="G33" s="132">
        <v>1.4886299999999999</v>
      </c>
      <c r="H33" s="132">
        <v>1.5271399999999999</v>
      </c>
      <c r="I33" s="132">
        <v>1.50718</v>
      </c>
      <c r="J33" s="132">
        <v>1.4854799999999999</v>
      </c>
      <c r="K33" s="123">
        <v>1.45835</v>
      </c>
      <c r="L33" s="123">
        <v>1.4664299999999999</v>
      </c>
    </row>
    <row r="34" spans="2:12" ht="16.8" x14ac:dyDescent="0.4">
      <c r="B34" s="487" t="s">
        <v>336</v>
      </c>
      <c r="C34" s="132">
        <v>12.400600000000001</v>
      </c>
      <c r="D34" s="223"/>
      <c r="G34" s="132">
        <v>12.9001</v>
      </c>
      <c r="H34" s="132">
        <v>13.6012</v>
      </c>
      <c r="I34" s="132">
        <v>13.482200000000001</v>
      </c>
      <c r="J34" s="132">
        <v>13.2422</v>
      </c>
      <c r="K34" s="123">
        <v>13.0008</v>
      </c>
      <c r="L34" s="123">
        <v>13.1233</v>
      </c>
    </row>
    <row r="35" spans="2:12" ht="16.8" x14ac:dyDescent="0.4">
      <c r="B35" s="487" t="s">
        <v>337</v>
      </c>
      <c r="C35" s="132">
        <v>9.9964600000000008</v>
      </c>
      <c r="D35" s="223"/>
      <c r="G35" s="132">
        <v>10.2087</v>
      </c>
      <c r="H35" s="132">
        <v>10.7097</v>
      </c>
      <c r="I35" s="132">
        <v>10.610200000000001</v>
      </c>
      <c r="J35" s="132">
        <v>10.4534</v>
      </c>
      <c r="K35" s="123">
        <v>10.451700000000001</v>
      </c>
      <c r="L35" s="123">
        <v>10.4397</v>
      </c>
    </row>
    <row r="36" spans="2:12" ht="16.8" x14ac:dyDescent="0.4">
      <c r="B36" s="487" t="s">
        <v>338</v>
      </c>
      <c r="C36" s="132">
        <v>12.9963</v>
      </c>
      <c r="D36" s="223"/>
      <c r="G36" s="132">
        <v>12.6814</v>
      </c>
      <c r="H36" s="132">
        <v>12.9162</v>
      </c>
      <c r="I36" s="132">
        <v>12.800700000000001</v>
      </c>
      <c r="J36" s="132">
        <v>12.6654</v>
      </c>
      <c r="K36" s="123">
        <v>11.7323</v>
      </c>
      <c r="L36" s="123">
        <v>11.743600000000001</v>
      </c>
    </row>
    <row r="37" spans="2:12" ht="16.8" x14ac:dyDescent="0.4">
      <c r="B37" s="487" t="s">
        <v>339</v>
      </c>
      <c r="C37" s="132">
        <v>23.284099999999999</v>
      </c>
      <c r="D37" s="223"/>
      <c r="G37" s="132">
        <v>21.2681</v>
      </c>
      <c r="H37" s="132">
        <v>19.937899999999999</v>
      </c>
      <c r="I37" s="123">
        <v>19.789300000000001</v>
      </c>
      <c r="J37" s="123">
        <v>19.540400000000002</v>
      </c>
      <c r="K37" s="123">
        <v>18.465499999999999</v>
      </c>
      <c r="L37" s="123">
        <v>18.219100000000001</v>
      </c>
    </row>
    <row r="38" spans="2:12" ht="16.8" x14ac:dyDescent="0.4">
      <c r="B38" s="487"/>
      <c r="C38" s="123"/>
      <c r="D38" s="223"/>
      <c r="G38" s="123"/>
      <c r="H38" s="123"/>
      <c r="I38" s="123"/>
      <c r="J38" s="123"/>
      <c r="K38" s="123"/>
    </row>
    <row r="39" spans="2:12" ht="16.8" x14ac:dyDescent="0.4">
      <c r="B39" s="487" t="s">
        <v>341</v>
      </c>
      <c r="C39" s="132">
        <v>7.4607299999999999</v>
      </c>
      <c r="D39" s="223"/>
      <c r="G39" s="132">
        <v>7.4612699999999998</v>
      </c>
      <c r="H39" s="132">
        <v>7.46136</v>
      </c>
      <c r="I39" s="123">
        <v>7.4614700000000003</v>
      </c>
      <c r="J39" s="123">
        <v>7.4626200000000003</v>
      </c>
      <c r="K39" s="123">
        <v>7.4587399999999997</v>
      </c>
    </row>
    <row r="40" spans="2:12" ht="16.8" x14ac:dyDescent="0.4">
      <c r="B40" s="487" t="s">
        <v>342</v>
      </c>
      <c r="C40" s="132">
        <v>1.0478700000000001</v>
      </c>
      <c r="D40" s="223"/>
      <c r="G40" s="132">
        <v>0.98296600000000001</v>
      </c>
      <c r="H40" s="132">
        <v>0.94961200000000001</v>
      </c>
      <c r="I40" s="123">
        <v>0.94956200000000002</v>
      </c>
      <c r="J40" s="123">
        <v>0.94801400000000002</v>
      </c>
      <c r="K40" s="123">
        <v>0.90258499999999997</v>
      </c>
    </row>
    <row r="41" spans="2:12" ht="16.8" x14ac:dyDescent="0.4">
      <c r="B41" s="487" t="s">
        <v>345</v>
      </c>
      <c r="C41" s="538">
        <v>1.0877600000000001</v>
      </c>
      <c r="D41" s="223"/>
      <c r="G41" s="538">
        <v>1.08799</v>
      </c>
      <c r="H41" s="538">
        <v>1.06395</v>
      </c>
      <c r="I41" s="533">
        <v>1.05989</v>
      </c>
      <c r="J41" s="533">
        <v>1.04355</v>
      </c>
      <c r="K41" s="123">
        <v>1.0409200000000001</v>
      </c>
    </row>
    <row r="43" spans="2:12" x14ac:dyDescent="0.35">
      <c r="B43" s="347" t="s">
        <v>166</v>
      </c>
      <c r="C43" s="71" t="s">
        <v>54</v>
      </c>
      <c r="D43" s="348">
        <f>I13/I15</f>
        <v>1.2265625</v>
      </c>
      <c r="E43" s="349">
        <f>H13/H15</f>
        <v>1.1703703703703703</v>
      </c>
    </row>
    <row r="44" spans="2:12" x14ac:dyDescent="0.35">
      <c r="B44" s="350" t="s">
        <v>164</v>
      </c>
      <c r="C44" s="346" t="s">
        <v>69</v>
      </c>
      <c r="D44" s="352">
        <f>I13*I16</f>
        <v>10.707400000000002</v>
      </c>
      <c r="E44" s="346">
        <f>H13*H16</f>
        <v>10.27</v>
      </c>
    </row>
    <row r="45" spans="2:12" x14ac:dyDescent="0.35">
      <c r="B45" s="347" t="s">
        <v>165</v>
      </c>
      <c r="C45" s="71" t="s">
        <v>91</v>
      </c>
      <c r="D45" s="142">
        <f>I13*I17</f>
        <v>9.0588999999999995</v>
      </c>
      <c r="E45" s="65">
        <f>H13*H17</f>
        <v>8.7690000000000001</v>
      </c>
    </row>
    <row r="46" spans="2:12" x14ac:dyDescent="0.35">
      <c r="B46" s="350" t="s">
        <v>163</v>
      </c>
      <c r="C46" s="346" t="s">
        <v>134</v>
      </c>
      <c r="D46" s="353">
        <f>I13*I18</f>
        <v>9.42</v>
      </c>
      <c r="E46" s="351">
        <f>H13*H18</f>
        <v>9.48</v>
      </c>
    </row>
    <row r="47" spans="2:12" x14ac:dyDescent="0.35">
      <c r="B47" s="347" t="s">
        <v>167</v>
      </c>
      <c r="C47" s="71" t="s">
        <v>108</v>
      </c>
      <c r="D47" s="142">
        <f>I19</f>
        <v>1.44</v>
      </c>
      <c r="E47" s="65">
        <f>H19</f>
        <v>1.44</v>
      </c>
    </row>
    <row r="48" spans="2:12" x14ac:dyDescent="0.35">
      <c r="B48" s="350" t="s">
        <v>162</v>
      </c>
      <c r="C48" s="346" t="s">
        <v>56</v>
      </c>
      <c r="D48" s="353">
        <f>I13*I20</f>
        <v>12.779800000000002</v>
      </c>
      <c r="E48" s="351">
        <f>H13*H20</f>
        <v>15.8</v>
      </c>
    </row>
  </sheetData>
  <phoneticPr fontId="2" type="noConversion"/>
  <pageMargins left="0.75" right="0.75" top="1" bottom="1" header="0.5" footer="0.5"/>
  <pageSetup paperSize="9" orientation="portrait" r:id="rId1"/>
  <headerFooter alignWithMargins="0"/>
  <drawing r:id="rId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31</vt:i4>
      </vt:variant>
      <vt:variant>
        <vt:lpstr>Named Ranges</vt:lpstr>
      </vt:variant>
      <vt:variant>
        <vt:i4>8</vt:i4>
      </vt:variant>
    </vt:vector>
  </HeadingPairs>
  <TitlesOfParts>
    <vt:vector size="39" baseType="lpstr">
      <vt:lpstr>Changes</vt:lpstr>
      <vt:lpstr>ITMA Form Data</vt:lpstr>
      <vt:lpstr>Trade Price Summary</vt:lpstr>
      <vt:lpstr>Trade Comparison to UK £</vt:lpstr>
      <vt:lpstr>Trade Comparison to US $</vt:lpstr>
      <vt:lpstr>Margins Summary</vt:lpstr>
      <vt:lpstr>Std Cst</vt:lpstr>
      <vt:lpstr>US Trade</vt:lpstr>
      <vt:lpstr>UK Prices</vt:lpstr>
      <vt:lpstr>IRISH Pricing</vt:lpstr>
      <vt:lpstr>€uro Prices</vt:lpstr>
      <vt:lpstr>SFr Prices</vt:lpstr>
      <vt:lpstr>SEK Prices</vt:lpstr>
      <vt:lpstr>DKr Prices</vt:lpstr>
      <vt:lpstr>NKr Prices</vt:lpstr>
      <vt:lpstr>S Africa Prices</vt:lpstr>
      <vt:lpstr>Distributor Prices</vt:lpstr>
      <vt:lpstr>Contract Prices Summary</vt:lpstr>
      <vt:lpstr>Contract Price Discounts</vt:lpstr>
      <vt:lpstr>Sports Direct</vt:lpstr>
      <vt:lpstr>American Golf</vt:lpstr>
      <vt:lpstr>Direct Golf</vt:lpstr>
      <vt:lpstr>DWSports</vt:lpstr>
      <vt:lpstr>Crown Sports</vt:lpstr>
      <vt:lpstr>McGuirks Sterling</vt:lpstr>
      <vt:lpstr>McLelland</vt:lpstr>
      <vt:lpstr>The Club Company</vt:lpstr>
      <vt:lpstr>Marriott</vt:lpstr>
      <vt:lpstr>Burhill</vt:lpstr>
      <vt:lpstr>Decathlon</vt:lpstr>
      <vt:lpstr>Data</vt:lpstr>
      <vt:lpstr>CurYr</vt:lpstr>
      <vt:lpstr>LstYr</vt:lpstr>
      <vt:lpstr>NxtYr</vt:lpstr>
      <vt:lpstr>'€uro Prices'!Print_Area</vt:lpstr>
      <vt:lpstr>'SEK Prices'!Print_Area</vt:lpstr>
      <vt:lpstr>'Std Cst'!Print_Area</vt:lpstr>
      <vt:lpstr>'UK Prices'!Print_Area</vt:lpstr>
      <vt:lpstr>'Trade Price Summary'!Print_Titles</vt:lpstr>
    </vt:vector>
  </TitlesOfParts>
  <Company>Acushnet Europe Ltd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Acushnet Europe Ltd</dc:creator>
  <cp:lastModifiedBy>Patryk Jakubik</cp:lastModifiedBy>
  <cp:lastPrinted>2013-01-17T16:22:56Z</cp:lastPrinted>
  <dcterms:created xsi:type="dcterms:W3CDTF">2008-07-03T09:41:53Z</dcterms:created>
  <dcterms:modified xsi:type="dcterms:W3CDTF">2016-07-11T08:30:06Z</dcterms:modified>
</cp:coreProperties>
</file>